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ysteryale-my.sharepoint.com/personal/fsngm1_hyster-yale_com/Documents/Documents/Powerbi/Powerbi Templates/AOP_LRFF/"/>
    </mc:Choice>
  </mc:AlternateContent>
  <xr:revisionPtr revIDLastSave="0" documentId="8_{C2D0AF3A-5493-4BC8-8F86-FF6ABF3E7A72}" xr6:coauthVersionLast="47" xr6:coauthVersionMax="47" xr10:uidLastSave="{00000000-0000-0000-0000-000000000000}"/>
  <bookViews>
    <workbookView xWindow="-120" yWindow="-120" windowWidth="29040" windowHeight="17640" xr2:uid="{EF72A07C-EC8B-4FD2-B5B1-73C274306C62}"/>
  </bookViews>
  <sheets>
    <sheet name="Asia_Fin" sheetId="1" r:id="rId1"/>
    <sheet name="Pac_Fin" sheetId="2" r:id="rId2"/>
    <sheet name="ISC_Fin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</externalReferences>
  <definedNames>
    <definedName name="\a" localSheetId="1">#REF!</definedName>
    <definedName name="\a">#REF!</definedName>
    <definedName name="\c">#REF!</definedName>
    <definedName name="\f">#REF!</definedName>
    <definedName name="\m">#REF!</definedName>
    <definedName name="\n">#REF!</definedName>
    <definedName name="\p">#REF!</definedName>
    <definedName name="\q">#REF!</definedName>
    <definedName name="\r">#REF!</definedName>
    <definedName name="\s">#REF!</definedName>
    <definedName name="\u">#REF!</definedName>
    <definedName name="_1_">'[2]#REF'!#REF!</definedName>
    <definedName name="_1_0_0_F" hidden="1">'[3]UREN INPUT'!#REF!</definedName>
    <definedName name="_10_._0gd">#REF!</definedName>
    <definedName name="_10_0CONSL">#REF!</definedName>
    <definedName name="_10_0INTER">'[4]#REF'!#REF!</definedName>
    <definedName name="_1091_0CONSL">#REF!</definedName>
    <definedName name="_1092_0CONSL">#REF!</definedName>
    <definedName name="_10K">#REF!</definedName>
    <definedName name="_11_">'[2]#REF'!#REF!</definedName>
    <definedName name="_11_.__gd">#REF!</definedName>
    <definedName name="_11_0g">#REF!</definedName>
    <definedName name="_117_0ALLOCAT">#REF!</definedName>
    <definedName name="_118_0ALLOCAT">#REF!</definedName>
    <definedName name="_1198_0g">#REF!</definedName>
    <definedName name="_1199_0g">#REF!</definedName>
    <definedName name="_12_0OTHER">'[2]#REF'!#REF!</definedName>
    <definedName name="_12F" localSheetId="2" hidden="1">'[3]UREN INPUT'!#REF!</definedName>
    <definedName name="_12F" localSheetId="1" hidden="1">'[3]UREN INPUT'!#REF!</definedName>
    <definedName name="_12F" hidden="1">'[3]UREN INPUT'!#REF!</definedName>
    <definedName name="_13_0_0_F" localSheetId="2" hidden="1">'[3]UREN INPUT'!#REF!</definedName>
    <definedName name="_13_0_0_F" localSheetId="1" hidden="1">'[3]UREN INPUT'!#REF!</definedName>
    <definedName name="_13_0_0_F" hidden="1">'[3]UREN INPUT'!#REF!</definedName>
    <definedName name="_13_0p">#REF!</definedName>
    <definedName name="_1305_0OTHER">'[5]#REF'!#REF!</definedName>
    <definedName name="_1306_0OTHER">'[2]#REF'!#REF!</definedName>
    <definedName name="_13ALLOCAT">#REF!</definedName>
    <definedName name="_14_0_0Print_Area">#REF!</definedName>
    <definedName name="_1412_0p">#REF!</definedName>
    <definedName name="_1413_0p">#REF!</definedName>
    <definedName name="_15_0CON">#REF!</definedName>
    <definedName name="_15_0INTER">#REF!</definedName>
    <definedName name="_15F" hidden="1">'[3]UREN INPUT'!#REF!</definedName>
    <definedName name="_16_0_0_F" hidden="1">'[3]UREN INPUT'!#REF!</definedName>
    <definedName name="_16_0CONS">'[6]#REF'!#REF!</definedName>
    <definedName name="_16_0INTER">'[7]#REF'!#REF!</definedName>
    <definedName name="_16CONS">#REF!</definedName>
    <definedName name="_17_0CONS_INC_S">'[6]#REF'!#REF!</definedName>
    <definedName name="_18_0CONSL">#REF!</definedName>
    <definedName name="_19_0g">#REF!</definedName>
    <definedName name="_19F" hidden="1">'[3]UREN INPUT'!#REF!</definedName>
    <definedName name="_2_">#REF!</definedName>
    <definedName name="_2_0ALLOCAT">#REF!</definedName>
    <definedName name="_20_0_0_F" hidden="1">'[3]UREN INPUT'!#REF!</definedName>
    <definedName name="_20_0OTHER">'[6]#REF'!#REF!</definedName>
    <definedName name="_20INTER">'[4]#REF'!#REF!</definedName>
    <definedName name="_21_0p">#REF!</definedName>
    <definedName name="_224_0CONS">#REF!</definedName>
    <definedName name="_225_0CONS">#REF!</definedName>
    <definedName name="_22CON">#REF!</definedName>
    <definedName name="_22F" hidden="1">'[3]UREN INPUT'!#REF!</definedName>
    <definedName name="_23_._0">'[7]#REF'!#REF!</definedName>
    <definedName name="_23_0_0_F" hidden="1">'[3]UREN INPUT'!#REF!</definedName>
    <definedName name="_23CONS">'[6]#REF'!#REF!</definedName>
    <definedName name="_24_.">'[4]#REF'!#REF!</definedName>
    <definedName name="_24_._0">#REF!</definedName>
    <definedName name="_24CONS_INC_S">'[6]#REF'!#REF!</definedName>
    <definedName name="_24F" hidden="1">'[3]UREN INPUT'!#REF!</definedName>
    <definedName name="_25_._0gd">#REF!</definedName>
    <definedName name="_25CONSL">#REF!</definedName>
    <definedName name="_26_._0">'[4]#REF'!#REF!</definedName>
    <definedName name="_26_._0gd">#REF!</definedName>
    <definedName name="_26_0_0_F" hidden="1">'[3]UREN INPUT'!#REF!</definedName>
    <definedName name="_26g">#REF!</definedName>
    <definedName name="_27_0_0_F" localSheetId="2" hidden="1">'[3]UREN INPUT'!#REF!</definedName>
    <definedName name="_27_0_0_F" localSheetId="1" hidden="1">'[3]UREN INPUT'!#REF!</definedName>
    <definedName name="_27_0_0_F" hidden="1">'[3]UREN INPUT'!#REF!</definedName>
    <definedName name="_27OTHER">'[6]#REF'!#REF!</definedName>
    <definedName name="_28_._0gd">#REF!</definedName>
    <definedName name="_28_0_0_F" localSheetId="2" hidden="1">'[3]UREN INPUT'!#REF!</definedName>
    <definedName name="_28_0_0_F" localSheetId="1" hidden="1">'[3]UREN INPUT'!#REF!</definedName>
    <definedName name="_28_0_0_F" hidden="1">'[3]UREN INPUT'!#REF!</definedName>
    <definedName name="_28p">#REF!</definedName>
    <definedName name="_29_0_0Print_Area">#REF!</definedName>
    <definedName name="_29Print_Area">#REF!</definedName>
    <definedName name="_3_0ALLOCAT">#REF!</definedName>
    <definedName name="_3_0CONS">#REF!</definedName>
    <definedName name="_30_0_0Print_Area">#REF!</definedName>
    <definedName name="_31_.__gd">#REF!</definedName>
    <definedName name="_31_0CON">#REF!</definedName>
    <definedName name="_31154">+'[8]Bal Sheet'!A1048554+'[8]Bal Sheet'!A1048555+'[8]Bal Sheet'!A1048556+'[8]Bal Sheet'!A1048557+'[8]Bal Sheet'!A1048558+'[8]Bal Sheet'!A1048559+'[8]Bal Sheet'!A1048560+'[8]Bal Sheet'!A1048561+'[8]Bal Sheet'!A1048562+'[8]Bal Sheet'!A1048563+'[8]Bal Sheet'!A1048564+'[8]Bal Sheet'!A1048565+'[8]Bal Sheet'!A1048566+'[8]Bal Sheet'!A1048567</definedName>
    <definedName name="_31551">+[9]Sheet1!A1048478+[9]Sheet1!A1048479+[9]Sheet1!A1048480+[9]Sheet1!A1048483+[9]Sheet1!A1048484+[9]Sheet1!A1048485+[9]Sheet1!A1048486+[9]Sheet1!A1048487+[9]Sheet1!A1048488+[9]Sheet1!A1048489+[9]Sheet1!A1048490+[9]Sheet1!A1048491+[9]Sheet1!A1048518+[9]Sheet1!A1048533+[9]Sheet1!A1048538+[9]Sheet1!A1048539+[9]Sheet1!A1048540+[9]Sheet1!A1048541+[9]Sheet1!A1048543+[9]Sheet1!A1048544+[9]Sheet1!A1048545+[9]Sheet1!A1048546+[9]Sheet1!A1048547+[9]Sheet1!A1048548+[9]Sheet1!A1048550+[9]Sheet1!A1048551+[9]Sheet1!A1048557+[9]Sheet1!A1048562</definedName>
    <definedName name="_315A1">+'[10]DEBT LEVELS_CONSOLIDATED'!A1048478+'[10]DEBT LEVELS_CONSOLIDATED'!A1048479+'[10]DEBT LEVELS_CONSOLIDATED'!A1048480+'[10]DEBT LEVELS_CONSOLIDATED'!A1048483+'[10]DEBT LEVELS_CONSOLIDATED'!A1048484+'[10]DEBT LEVELS_CONSOLIDATED'!A1048485+'[10]DEBT LEVELS_CONSOLIDATED'!A1048486+'[10]DEBT LEVELS_CONSOLIDATED'!A1048487+'[10]DEBT LEVELS_CONSOLIDATED'!A1048488+'[10]DEBT LEVELS_CONSOLIDATED'!A1048489+'[10]DEBT LEVELS_CONSOLIDATED'!A1048490+'[10]DEBT LEVELS_CONSOLIDATED'!A1048491+'[10]DEBT LEVELS_CONSOLIDATED'!A1048518+'[10]DEBT LEVELS_CONSOLIDATED'!A1048533+'[10]DEBT LEVELS_CONSOLIDATED'!A1048538+'[10]DEBT LEVELS_CONSOLIDATED'!A1048539+'[10]DEBT LEVELS_CONSOLIDATED'!A1048540+'[10]DEBT LEVELS_CONSOLIDATED'!A1048541+'[10]DEBT LEVELS_CONSOLIDATED'!A1048543+'[10]DEBT LEVELS_CONSOLIDATED'!A1048544+'[10]DEBT LEVELS_CONSOLIDATED'!A1048545+'[10]DEBT LEVELS_CONSOLIDATED'!A1048546+'[10]DEBT LEVELS_CONSOLIDATED'!A1048547+'[10]DEBT LEVELS_CONSOLIDATED'!A1048548+'[10]DEBT LEVELS_CONSOLIDATED'!A1048550+'[10]DEBT LEVELS_CONSOLIDATED'!A1048551+'[10]DEBT LEVELS_CONSOLIDATED'!A1048557+'[10]DEBT LEVELS_CONSOLIDATED'!A1048562</definedName>
    <definedName name="_315C1">+#REF!+#REF!+#REF!+#REF!+#REF!+#REF!+#REF!+#REF!+#REF!+#REF!+#REF!+#REF!+#REF!+#REF!+#REF!+#REF!+#REF!+#REF!+#REF!+#REF!+#REF!+#REF!+#REF!+#REF!+#REF!+#REF!+#REF!+#REF!</definedName>
    <definedName name="_315D1">+'[10]DEBT LEVELS_CONSOLIDATED'!A1048476+'[10]DEBT LEVELS_CONSOLIDATED'!A1048477+'[10]DEBT LEVELS_CONSOLIDATED'!A1048478+'[10]DEBT LEVELS_CONSOLIDATED'!A1048481+'[10]DEBT LEVELS_CONSOLIDATED'!A1048482+'[10]DEBT LEVELS_CONSOLIDATED'!A1048483+'[10]DEBT LEVELS_CONSOLIDATED'!A1048484+'[10]DEBT LEVELS_CONSOLIDATED'!A1048485+'[10]DEBT LEVELS_CONSOLIDATED'!A1048486+'[10]DEBT LEVELS_CONSOLIDATED'!A1048487+'[10]DEBT LEVELS_CONSOLIDATED'!A1048488+'[10]DEBT LEVELS_CONSOLIDATED'!A1048489+'[10]DEBT LEVELS_CONSOLIDATED'!A1048490+'[10]DEBT LEVELS_CONSOLIDATED'!A1048491+'[10]DEBT LEVELS_CONSOLIDATED'!A1048518+'[10]DEBT LEVELS_CONSOLIDATED'!A1048533+'[10]DEBT LEVELS_CONSOLIDATED'!A1048538+'[10]DEBT LEVELS_CONSOLIDATED'!A1048539+'[10]DEBT LEVELS_CONSOLIDATED'!A1048540+'[10]DEBT LEVELS_CONSOLIDATED'!A1048541+'[10]DEBT LEVELS_CONSOLIDATED'!A1048543+'[10]DEBT LEVELS_CONSOLIDATED'!A1048544+'[10]DEBT LEVELS_CONSOLIDATED'!A1048545+'[10]DEBT LEVELS_CONSOLIDATED'!A1048546+'[10]DEBT LEVELS_CONSOLIDATED'!A1048547+'[10]DEBT LEVELS_CONSOLIDATED'!A1048548+'[10]DEBT LEVELS_CONSOLIDATED'!A1048550+'[10]DEBT LEVELS_CONSOLIDATED'!A1048551</definedName>
    <definedName name="_31601">+'[11]FDC Check'!A1048534+'[11]FDC Check'!A1048535+'[11]FDC Check'!A1048536+'[11]FDC Check'!A1048537+'[11]FDC Check'!A1048538+'[11]FDC Check'!A1048539+'[11]FDC Check'!A1048540+'[11]FDC Check'!A1048541+'[11]FDC Check'!A1048542+'[11]FDC Check'!A1048543+'[11]FDC Check'!A1048544+'[11]FDC Check'!A1048545+'[11]FDC Check'!A1048546+'[11]FDC Check'!A1048547+'[11]FDC Check'!A1048548+'[11]FDC Check'!A1048549+'[11]FDC Check'!A1048550+'[11]FDC Check'!A1048551+'[11]FDC Check'!A1048552+'[11]FDC Check'!A1048553+'[11]FDC Check'!A1048554+'[11]FDC Check'!A1048555+'[11]FDC Check'!A1048556+'[11]FDC Check'!A1048557+'[11]FDC Check'!A1048558+'[11]FDC Check'!A1048559+'[11]FDC Check'!A1048560+'[11]FDC Check'!A1048561</definedName>
    <definedName name="_31802">+[9]Sheet1!A1048547+[9]Sheet1!A1048548+[9]Sheet1!A1048549+[9]Sheet1!A1048550+[9]Sheet1!A1048551+[9]Sheet1!A1048552+[9]Sheet1!A1048553+[9]Sheet1!A1048554+[9]Sheet1!A1048555+[9]Sheet1!A1048556+[9]Sheet1!A1048557+[9]Sheet1!A1048558+[9]Sheet1!A1048559+[9]Sheet1!A1048560+[9]Sheet1!A1048561+[9]Sheet1!A1048562+[9]Sheet1!A1048563+[9]Sheet1!A1048564+[9]Sheet1!A1048565+[9]Sheet1!A1048566+[9]Sheet1!A1048567+[9]Sheet1!A1048568+[9]Sheet1!A1048569+[9]Sheet1!A1048570+[9]Sheet1!A1048571+[9]Sheet1!A1048572+[9]Sheet1!A1048573+[9]Sheet1!A1048574</definedName>
    <definedName name="_31852">+'[10]DEBT LEVELS_CONSOLIDATED'!A1048547+'[10]DEBT LEVELS_CONSOLIDATED'!A1048548+'[10]DEBT LEVELS_CONSOLIDATED'!A1048549+'[10]DEBT LEVELS_CONSOLIDATED'!A1048550+'[10]DEBT LEVELS_CONSOLIDATED'!A1048551+'[10]DEBT LEVELS_CONSOLIDATED'!A1048552+'[10]DEBT LEVELS_CONSOLIDATED'!A1048553+'[10]DEBT LEVELS_CONSOLIDATED'!A1048554+'[10]DEBT LEVELS_CONSOLIDATED'!A1048555+'[10]DEBT LEVELS_CONSOLIDATED'!A1048556+'[10]DEBT LEVELS_CONSOLIDATED'!A1048557+'[10]DEBT LEVELS_CONSOLIDATED'!A1048558+'[10]DEBT LEVELS_CONSOLIDATED'!A1048559+'[10]DEBT LEVELS_CONSOLIDATED'!A1048560+'[10]DEBT LEVELS_CONSOLIDATED'!A1048561+'[10]DEBT LEVELS_CONSOLIDATED'!A1048562+'[10]DEBT LEVELS_CONSOLIDATED'!A1048563+'[10]DEBT LEVELS_CONSOLIDATED'!A1048564+'[10]DEBT LEVELS_CONSOLIDATED'!A1048565+'[10]DEBT LEVELS_CONSOLIDATED'!A1048566+'[10]DEBT LEVELS_CONSOLIDATED'!A1048567+'[10]DEBT LEVELS_CONSOLIDATED'!A1048568+'[10]DEBT LEVELS_CONSOLIDATED'!A1048569+'[10]DEBT LEVELS_CONSOLIDATED'!A1048570+'[10]DEBT LEVELS_CONSOLIDATED'!A1048571+'[10]DEBT LEVELS_CONSOLIDATED'!A1048572+'[10]DEBT LEVELS_CONSOLIDATED'!A1048573+'[10]DEBT LEVELS_CONSOLIDATED'!A1048574</definedName>
    <definedName name="_31872">+#REF!+#REF!+#REF!+#REF!+#REF!+#REF!+#REF!+#REF!+#REF!+#REF!+#REF!+#REF!+#REF!+#REF!+#REF!+#REF!+#REF!+#REF!+#REF!+#REF!+#REF!+#REF!+#REF!+#REF!+#REF!+#REF!+#REF!+#REF!</definedName>
    <definedName name="_31882">+'[10]DEBT LEVELS_CONSOLIDATED'!A1048547+'[10]DEBT LEVELS_CONSOLIDATED'!A1048548+'[10]DEBT LEVELS_CONSOLIDATED'!A1048549+'[10]DEBT LEVELS_CONSOLIDATED'!A1048550+'[10]DEBT LEVELS_CONSOLIDATED'!A1048551+'[10]DEBT LEVELS_CONSOLIDATED'!A1048552+'[10]DEBT LEVELS_CONSOLIDATED'!A1048553+'[10]DEBT LEVELS_CONSOLIDATED'!A1048554+'[10]DEBT LEVELS_CONSOLIDATED'!A1048555+'[10]DEBT LEVELS_CONSOLIDATED'!A1048556+'[10]DEBT LEVELS_CONSOLIDATED'!A1048557+'[10]DEBT LEVELS_CONSOLIDATED'!A1048558+'[10]DEBT LEVELS_CONSOLIDATED'!A1048559+'[10]DEBT LEVELS_CONSOLIDATED'!A1048560+'[10]DEBT LEVELS_CONSOLIDATED'!A1048561+'[10]DEBT LEVELS_CONSOLIDATED'!A1048562+'[10]DEBT LEVELS_CONSOLIDATED'!A1048563+'[10]DEBT LEVELS_CONSOLIDATED'!A1048564+'[10]DEBT LEVELS_CONSOLIDATED'!A1048565+'[10]DEBT LEVELS_CONSOLIDATED'!A1048566+'[10]DEBT LEVELS_CONSOLIDATED'!A1048567+'[10]DEBT LEVELS_CONSOLIDATED'!A1048568+'[10]DEBT LEVELS_CONSOLIDATED'!A1048569+'[10]DEBT LEVELS_CONSOLIDATED'!A1048570+'[10]DEBT LEVELS_CONSOLIDATED'!A1048571+'[10]DEBT LEVELS_CONSOLIDATED'!A1048572+'[10]DEBT LEVELS_CONSOLIDATED'!A1048573+'[10]DEBT LEVELS_CONSOLIDATED'!A1048574</definedName>
    <definedName name="_32_0CON">#REF!</definedName>
    <definedName name="_32F" hidden="1">'[3]UREN INPUT'!#REF!</definedName>
    <definedName name="_33_0_0_F" hidden="1">'[3]UREN INPUT'!#REF!</definedName>
    <definedName name="_331_0INTER">'[5]#REF'!#REF!</definedName>
    <definedName name="_332_0INTER">'[2]#REF'!#REF!</definedName>
    <definedName name="_35_0_0Print_Area">#REF!</definedName>
    <definedName name="_3530">+'[8]Bal Sheet'!A1048560+'[8]Bal Sheet'!A1048561+'[8]Bal Sheet'!A1048562+'[8]Bal Sheet'!A1048563+'[8]Bal Sheet'!A1048564+'[8]Bal Sheet'!A1048565+'[8]Bal Sheet'!A1048566+'[8]Bal Sheet'!A1048567+'[8]Bal Sheet'!A1048568+'[8]Bal Sheet'!A1048569+'[8]Bal Sheet'!A1048570+'[8]Bal Sheet'!A1048571+'[8]Bal Sheet'!A1048572+'[8]Bal Sheet'!A1048573</definedName>
    <definedName name="_36F0">+[9]Sheet1!A1048540+[9]Sheet1!A1048541+[9]Sheet1!A1048542+[9]Sheet1!A1048543+[9]Sheet1!A1048544+[9]Sheet1!A1048545+[9]Sheet1!A1048546+[9]Sheet1!A1048547+[9]Sheet1!A1048548+[9]Sheet1!A1048549+[9]Sheet1!A1048550+[9]Sheet1!A1048551+[9]Sheet1!A1048552+[9]Sheet1!A1048553+[9]Sheet1!A1048554+[9]Sheet1!A1048555+[9]Sheet1!A1048556+[9]Sheet1!A1048557+[9]Sheet1!A1048558+[9]Sheet1!A1048559+[9]Sheet1!A1048561+[9]Sheet1!A1048562+[9]Sheet1!A1048563+[9]Sheet1!A1048564+[9]Sheet1!A1048565+[9]Sheet1!A1048566+[9]Sheet1!A1048567+[9]Sheet1!A1048568</definedName>
    <definedName name="_37_0CON">#REF!</definedName>
    <definedName name="_3740">+'[10]DEBT LEVELS_CONSOLIDATED'!A1048540+'[10]DEBT LEVELS_CONSOLIDATED'!A1048541+'[10]DEBT LEVELS_CONSOLIDATED'!A1048542+'[10]DEBT LEVELS_CONSOLIDATED'!A1048543+'[10]DEBT LEVELS_CONSOLIDATED'!A1048544+'[10]DEBT LEVELS_CONSOLIDATED'!A1048545+'[10]DEBT LEVELS_CONSOLIDATED'!A1048546+'[10]DEBT LEVELS_CONSOLIDATED'!A1048547+'[10]DEBT LEVELS_CONSOLIDATED'!A1048548+'[10]DEBT LEVELS_CONSOLIDATED'!A1048549+'[10]DEBT LEVELS_CONSOLIDATED'!A1048550+'[10]DEBT LEVELS_CONSOLIDATED'!A1048551+'[10]DEBT LEVELS_CONSOLIDATED'!A1048552+'[10]DEBT LEVELS_CONSOLIDATED'!A1048553+'[10]DEBT LEVELS_CONSOLIDATED'!A1048554+'[10]DEBT LEVELS_CONSOLIDATED'!A1048555+'[10]DEBT LEVELS_CONSOLIDATED'!A1048556+'[10]DEBT LEVELS_CONSOLIDATED'!A1048557+'[10]DEBT LEVELS_CONSOLIDATED'!A1048558+'[10]DEBT LEVELS_CONSOLIDATED'!A1048559+'[10]DEBT LEVELS_CONSOLIDATED'!A1048561+'[10]DEBT LEVELS_CONSOLIDATED'!A1048562+'[10]DEBT LEVELS_CONSOLIDATED'!A1048563+'[10]DEBT LEVELS_CONSOLIDATED'!A1048564+'[10]DEBT LEVELS_CONSOLIDATED'!A1048565+'[10]DEBT LEVELS_CONSOLIDATED'!A1048566+'[10]DEBT LEVELS_CONSOLIDATED'!A1048567+'[10]DEBT LEVELS_CONSOLIDATED'!A1048568</definedName>
    <definedName name="_3750">+'[10]DEBT LEVELS_CONSOLIDATED'!A1048540+'[10]DEBT LEVELS_CONSOLIDATED'!A1048541+'[10]DEBT LEVELS_CONSOLIDATED'!A1048542+'[10]DEBT LEVELS_CONSOLIDATED'!A1048543+'[10]DEBT LEVELS_CONSOLIDATED'!A1048544+'[10]DEBT LEVELS_CONSOLIDATED'!A1048545+'[10]DEBT LEVELS_CONSOLIDATED'!A1048546+'[10]DEBT LEVELS_CONSOLIDATED'!A1048547+'[10]DEBT LEVELS_CONSOLIDATED'!A1048548+'[10]DEBT LEVELS_CONSOLIDATED'!A1048549+'[10]DEBT LEVELS_CONSOLIDATED'!A1048550+'[10]DEBT LEVELS_CONSOLIDATED'!A1048551+'[10]DEBT LEVELS_CONSOLIDATED'!A1048552+'[10]DEBT LEVELS_CONSOLIDATED'!A1048553+'[10]DEBT LEVELS_CONSOLIDATED'!A1048554+'[10]DEBT LEVELS_CONSOLIDATED'!A1048555+'[10]DEBT LEVELS_CONSOLIDATED'!A1048556+'[10]DEBT LEVELS_CONSOLIDATED'!A1048557+'[10]DEBT LEVELS_CONSOLIDATED'!A1048558+'[10]DEBT LEVELS_CONSOLIDATED'!A1048559+'[10]DEBT LEVELS_CONSOLIDATED'!A1048561+'[10]DEBT LEVELS_CONSOLIDATED'!A1048562+'[10]DEBT LEVELS_CONSOLIDATED'!A1048563+'[10]DEBT LEVELS_CONSOLIDATED'!A1048564+'[10]DEBT LEVELS_CONSOLIDATED'!A1048565+'[10]DEBT LEVELS_CONSOLIDATED'!A1048566+'[10]DEBT LEVELS_CONSOLIDATED'!A1048567+'[10]DEBT LEVELS_CONSOLIDATED'!A1048568</definedName>
    <definedName name="_3760">+#REF!+#REF!+#REF!+#REF!+#REF!+#REF!+#REF!+#REF!+#REF!+#REF!+#REF!+#REF!+#REF!+#REF!+#REF!+#REF!+#REF!+#REF!+#REF!+#REF!+#REF!+#REF!+#REF!+#REF!+#REF!+#REF!+#REF!+#REF!</definedName>
    <definedName name="_3780">+'[11]FDC Check'!A1048540+'[11]FDC Check'!A1048541+'[11]FDC Check'!A1048542+'[11]FDC Check'!A1048543+'[11]FDC Check'!A1048544+'[11]FDC Check'!A1048545+'[11]FDC Check'!A1048546+'[11]FDC Check'!A1048547+'[11]FDC Check'!A1048548+'[11]FDC Check'!A1048549+'[11]FDC Check'!A1048550+'[11]FDC Check'!A1048551+'[11]FDC Check'!A1048552+'[11]FDC Check'!A1048553+'[11]FDC Check'!A1048554+'[11]FDC Check'!A1048555+'[11]FDC Check'!A1048556+'[11]FDC Check'!A1048557+'[11]FDC Check'!A1048558+'[11]FDC Check'!A1048559+'[11]FDC Check'!A1048560+'[11]FDC Check'!A1048561+'[11]FDC Check'!A1048562+'[11]FDC Check'!A1048563+'[11]FDC Check'!A1048564+'[11]FDC Check'!A1048565+'[11]FDC Check'!A1048566+'[11]FDC Check'!A1048567</definedName>
    <definedName name="_39_0CONS">'[4]#REF'!#REF!</definedName>
    <definedName name="_3AD1">+'[8]Bal Sheet'!A1048414+'[8]Bal Sheet'!A1048429+'[8]Bal Sheet'!A1048458+'[8]Bal Sheet'!A1048464+'[8]Bal Sheet'!A1048466+'[8]Bal Sheet'!A1048468+'[8]Bal Sheet'!A1048497+'[8]Bal Sheet'!A1048501+'[8]Bal Sheet'!A1048503+'[8]Bal Sheet'!A1048517+'[8]Bal Sheet'!A1048519+'[8]Bal Sheet'!A1048553+'[8]Bal Sheet'!A1048566+'[8]Bal Sheet'!A1048572</definedName>
    <definedName name="_3CC2">+'[8]Bal Sheet'!A1048562+'[8]Bal Sheet'!A1048563+'[8]Bal Sheet'!A1048564+'[8]Bal Sheet'!A1048565+'[8]Bal Sheet'!A1048566+'[8]Bal Sheet'!A1048567+'[8]Bal Sheet'!A1048568+'[8]Bal Sheet'!A1048569+'[8]Bal Sheet'!A1048570+'[8]Bal Sheet'!A1048571+'[8]Bal Sheet'!A1048572+'[8]Bal Sheet'!A1048573+'[8]Bal Sheet'!A1048574+'[8]Bal Sheet'!A1048575</definedName>
    <definedName name="_3F03">+'[8]Bal Sheet'!A1048514+'[8]Bal Sheet'!A1048516+'[8]Bal Sheet'!A1048520+'[8]Bal Sheet'!A1048522+'[8]Bal Sheet'!A1048524+'[8]Bal Sheet'!A1048541+'[8]Bal Sheet'!A1048543+'[8]Bal Sheet'!A1048549+'[8]Bal Sheet'!A1048551+'[8]Bal Sheet'!A1048553+'[8]Bal Sheet'!A1048560+'[8]Bal Sheet'!A1048562+'[8]Bal Sheet'!A1048568+'[8]Bal Sheet'!A1048574</definedName>
    <definedName name="_4_">'[4]#REF'!#REF!</definedName>
    <definedName name="_4_0ALLOCAT">#REF!</definedName>
    <definedName name="_4_0INTER">'[2]#REF'!#REF!</definedName>
    <definedName name="_41_0CONS">#REF!</definedName>
    <definedName name="_41_0CONS_INC_S">'[4]#REF'!#REF!</definedName>
    <definedName name="_42_0CONS">'[7]#REF'!#REF!</definedName>
    <definedName name="_43_0CONSL">#REF!</definedName>
    <definedName name="_438_._0">'[2]#REF'!#REF!</definedName>
    <definedName name="_439_._0">'[12]#REF'!#REF!</definedName>
    <definedName name="_45_0g">#REF!</definedName>
    <definedName name="_47_0OTHER">'[4]#REF'!#REF!</definedName>
    <definedName name="_488_0_0_F" hidden="1">'[3]UREN INPUT'!#REF!</definedName>
    <definedName name="_489_0_0_F" hidden="1">'[3]UREN INPUT'!#REF!</definedName>
    <definedName name="_49_0p">#REF!</definedName>
    <definedName name="_5_._0">'[2]#REF'!#REF!</definedName>
    <definedName name="_5_0CONS">#REF!</definedName>
    <definedName name="_51_0CONS_INC_S">#REF!</definedName>
    <definedName name="_52_0CONS_INC_S">'[7]#REF'!#REF!</definedName>
    <definedName name="_52CON">#REF!</definedName>
    <definedName name="_53_0CONSL">#REF!</definedName>
    <definedName name="_54_0CONSL">#REF!</definedName>
    <definedName name="_545_._0gd">#REF!</definedName>
    <definedName name="_546_._0gd">#REF!</definedName>
    <definedName name="_55_0g">#REF!</definedName>
    <definedName name="_56_0g">#REF!</definedName>
    <definedName name="_56CONS">'[4]#REF'!#REF!</definedName>
    <definedName name="_5ALLOCAT">#REF!</definedName>
    <definedName name="_6_._0gd">#REF!</definedName>
    <definedName name="_6_0ALLOCAT">#REF!</definedName>
    <definedName name="_6_0CONS">#REF!</definedName>
    <definedName name="_60CONS_INC_S">'[4]#REF'!#REF!</definedName>
    <definedName name="_63CONSL">#REF!</definedName>
    <definedName name="_65_0OTHER">#REF!</definedName>
    <definedName name="_652_0_0_F" hidden="1">'[3]UREN INPUT'!#REF!</definedName>
    <definedName name="_653_0_0_F" hidden="1">'[3]UREN INPUT'!#REF!</definedName>
    <definedName name="_66_0OTHER">'[7]#REF'!#REF!</definedName>
    <definedName name="_664_0_0Print_Area">#REF!</definedName>
    <definedName name="_66g">#REF!</definedName>
    <definedName name="_67_0p">#REF!</definedName>
    <definedName name="_68_0p">#REF!</definedName>
    <definedName name="_6CONS">#REF!</definedName>
    <definedName name="_7_0CON">#REF!</definedName>
    <definedName name="_70OTHER">'[4]#REF'!#REF!</definedName>
    <definedName name="_73p">#REF!</definedName>
    <definedName name="_75Print_Area">#REF!</definedName>
    <definedName name="_770_0CON">#REF!</definedName>
    <definedName name="_771_0CON">#REF!</definedName>
    <definedName name="_7INTER">'[6]#REF'!#REF!</definedName>
    <definedName name="_8_.">'[6]#REF'!#REF!</definedName>
    <definedName name="_8_0CONS">#REF!</definedName>
    <definedName name="_877_0CONS">'[5]#REF'!#REF!</definedName>
    <definedName name="_878_0CONS">'[2]#REF'!#REF!</definedName>
    <definedName name="_9_._0">'[6]#REF'!#REF!</definedName>
    <definedName name="_9_0CONS_INC_S">'[2]#REF'!#REF!</definedName>
    <definedName name="_984_0CONS_INC_S">'[5]#REF'!#REF!</definedName>
    <definedName name="_985_0CONS_INC_S">'[2]#REF'!#REF!</definedName>
    <definedName name="_ADD1">'[13]SUMMARY-NEW DEPT'!$AI$5</definedName>
    <definedName name="_ADD2">'[13]SUMMARY-NEW DEPT'!$AI$7</definedName>
    <definedName name="_ADD4">'[13]SUMMARY-NEW DEPT'!$AI$12</definedName>
    <definedName name="_ADD5">'[13]SUMMARY-NEW DEPT'!$AI$13</definedName>
    <definedName name="_ADD6">'[13]SUMMARY-NEW DEPT'!$AI$15</definedName>
    <definedName name="_AOP2011">#REF!</definedName>
    <definedName name="_AOP2012">#REF!</definedName>
    <definedName name="_CUR2000">#REF!</definedName>
    <definedName name="_CUR2001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'[14]Unit data'!#REF!</definedName>
    <definedName name="_DAT27">'[14]Unit data'!#REF!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E16C1">+'[15]Set-Up'!A1048476+'[15]Set-Up'!A1048477+'[15]Set-Up'!A1048478+'[15]Set-Up'!A1048481+'[15]Set-Up'!A1048482+'[15]Set-Up'!A1048483+'[15]Set-Up'!A1048484+'[15]Set-Up'!A1048485+'[15]Set-Up'!A1048486+'[15]Set-Up'!A1048487+'[15]Set-Up'!A1048488+'[15]Set-Up'!A1048489+'[15]Set-Up'!A1048490+'[15]Set-Up'!A1048491+'[15]Set-Up'!A1048518+'[15]Set-Up'!A1048533+'[15]Set-Up'!A1048538+'[15]Set-Up'!A1048539+'[15]Set-Up'!A1048540+'[15]Set-Up'!A1048541+'[15]Set-Up'!A1048543+'[15]Set-Up'!A1048544+'[15]Set-Up'!A1048545+'[15]Set-Up'!A1048546+'[15]Set-Up'!A1048547+'[15]Set-Up'!A1048548+'[15]Set-Up'!A1048550+'[15]Set-Up'!A1048551</definedName>
    <definedName name="_E1972">+'[15]Set-Up'!A1048547+'[15]Set-Up'!A1048548+'[15]Set-Up'!A1048549+'[15]Set-Up'!A1048550+'[15]Set-Up'!A1048551+'[15]Set-Up'!A1048552+'[15]Set-Up'!A1048553+'[15]Set-Up'!A1048554+'[15]Set-Up'!A1048555+'[15]Set-Up'!A1048556+'[15]Set-Up'!A1048557+'[15]Set-Up'!A1048558+'[15]Set-Up'!A1048559+'[15]Set-Up'!A1048560+'[15]Set-Up'!A1048561+'[15]Set-Up'!A1048562+'[15]Set-Up'!A1048563+'[15]Set-Up'!A1048564+'[15]Set-Up'!A1048565+'[15]Set-Up'!A1048566+'[15]Set-Up'!A1048567+'[15]Set-Up'!A1048568+'[15]Set-Up'!A1048569+'[15]Set-Up'!A1048570+'[15]Set-Up'!A1048571+'[15]Set-Up'!A1048572+'[15]Set-Up'!A1048573+'[15]Set-Up'!A1048574</definedName>
    <definedName name="_E840">+'[15]Set-Up'!A1048540+'[15]Set-Up'!A1048541+'[15]Set-Up'!A1048542+'[15]Set-Up'!A1048543+'[15]Set-Up'!A1048544+'[15]Set-Up'!A1048545+'[15]Set-Up'!A1048546+'[15]Set-Up'!A1048547+'[15]Set-Up'!A1048548+'[15]Set-Up'!A1048549+'[15]Set-Up'!A1048550+'[15]Set-Up'!A1048551+'[15]Set-Up'!A1048552+'[15]Set-Up'!A1048553+'[15]Set-Up'!A1048554+'[15]Set-Up'!A1048555+'[15]Set-Up'!A1048556+'[15]Set-Up'!A1048557+'[15]Set-Up'!A1048558+'[15]Set-Up'!A1048559+'[15]Set-Up'!A1048561+'[15]Set-Up'!A1048562+'[15]Set-Up'!A1048563+'[15]Set-Up'!A1048564+'[15]Set-Up'!A1048565+'[15]Set-Up'!A1048566+'[15]Set-Up'!A1048567+'[15]Set-Up'!A1048568</definedName>
    <definedName name="_Fill" localSheetId="2" hidden="1">'[16]Uren input'!#REF!</definedName>
    <definedName name="_Fill" localSheetId="1" hidden="1">'[16]Uren input'!#REF!</definedName>
    <definedName name="_Fill" hidden="1">'[16]Uren input'!#REF!</definedName>
    <definedName name="_xlnm._FilterDatabase" localSheetId="0" hidden="1">Asia_Fin!$A$2:$AX$297</definedName>
    <definedName name="_xlnm._FilterDatabase" localSheetId="2" hidden="1">ISC_Fin!$A$2:$AS$295</definedName>
    <definedName name="_xlnm._FilterDatabase" localSheetId="1" hidden="1">Pac_Fin!$A$2:$AS$297</definedName>
    <definedName name="_FRT2000" localSheetId="1">#REF!</definedName>
    <definedName name="_FRT2000">#REF!</definedName>
    <definedName name="_FRT200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2" hidden="1">#REF!</definedName>
    <definedName name="_Key2" localSheetId="1" hidden="1">#REF!</definedName>
    <definedName name="_Key2" hidden="1">#REF!</definedName>
    <definedName name="_Order1" hidden="1">0</definedName>
    <definedName name="_Order2" hidden="1">0</definedName>
    <definedName name="_PPV2000">#REF!</definedName>
    <definedName name="_PPV2001">#REF!</definedName>
    <definedName name="_PR1">#REF!</definedName>
    <definedName name="_sbs1">#REF!</definedName>
    <definedName name="_sbs2">#REF!</definedName>
    <definedName name="_SO1">#REF!</definedName>
    <definedName name="_Sort" localSheetId="2" hidden="1">#REF!</definedName>
    <definedName name="_Sort" localSheetId="1" hidden="1">#REF!</definedName>
    <definedName name="_Sort" hidden="1">#REF!</definedName>
    <definedName name="_STF1">#REF!</definedName>
    <definedName name="_STF3">#REF!</definedName>
    <definedName name="A">#REF!</definedName>
    <definedName name="aa" localSheetId="1" hidden="1">{#N/A,"WorldWide 2nd Qtr",FALSE,"2nd Qtr";#N/A,"Americas 2nd Qtr",FALSE,"2nd Qtr";#N/A,"Europe 2nd Qtr",FALSE,"2nd Qtr";#N/A,"Asia-Pac 2nd Qtr",FALSE,"2nd Qtr";#N/A,"Corporate 2nd Qtr",FALSE,"2nd Qtr"}</definedName>
    <definedName name="aa" hidden="1">{#N/A,"WorldWide 2nd Qtr",FALSE,"2nd Qtr";#N/A,"Americas 2nd Qtr",FALSE,"2nd Qtr";#N/A,"Europe 2nd Qtr",FALSE,"2nd Qtr";#N/A,"Asia-Pac 2nd Qtr",FALSE,"2nd Qtr";#N/A,"Corporate 2nd Qtr",FALSE,"2nd Qtr"}</definedName>
    <definedName name="aaa">'[17]CurMonth vs Plan'!$H$238:$L$259</definedName>
    <definedName name="aaaa" localSheetId="1">#REF!</definedName>
    <definedName name="aaaa">#REF!</definedName>
    <definedName name="aaaaaaaaaaaaaaaaaaaaaaaaaa">#REF!</definedName>
    <definedName name="ACCT.REC">#REF!</definedName>
    <definedName name="ACTCOST_CON">'[18]2007_ACTUAL'!$AE$143:$AR$188</definedName>
    <definedName name="ACTCOST_TC">'[18]2007_ACTUAL'!$AE$4:$AR$48</definedName>
    <definedName name="ActCur" localSheetId="1">#REF!</definedName>
    <definedName name="ActCur">#REF!</definedName>
    <definedName name="ActRMB">'[19]Set up'!$O$10</definedName>
    <definedName name="ACTSALES_TC">'[18]2007_ACTUAL'!$Q$4:$AD$48</definedName>
    <definedName name="ACTSHIP_TC">'[18]2007_ACTUAL'!$C$3:$P$48</definedName>
    <definedName name="Actual">[20]Actual!$A$1:$O$65536</definedName>
    <definedName name="ActYTD" localSheetId="1">#REF!</definedName>
    <definedName name="ActYTD">#REF!</definedName>
    <definedName name="adi">'[21]CurMonth vs Plan'!$A$175:$L$201</definedName>
    <definedName name="ADJ.SALES" localSheetId="1">#REF!</definedName>
    <definedName name="ADJ.SALES">#REF!</definedName>
    <definedName name="All_Bookings">#REF!</definedName>
    <definedName name="ALLAFFILIATES">#REF!</definedName>
    <definedName name="ALLOCATION">#REF!</definedName>
    <definedName name="AmActSh">#REF!</definedName>
    <definedName name="Amer_Alloc">#REF!</definedName>
    <definedName name="Amer_Header">[22]Americas!$B$5:$L$5</definedName>
    <definedName name="Americas">[22]Americas!$B$13:$L$153</definedName>
    <definedName name="Analysis" localSheetId="1">#REF!</definedName>
    <definedName name="Analysis">#REF!</definedName>
    <definedName name="AOP">[20]AOP!$A$1:$O$65536</definedName>
    <definedName name="AOP_Forecast">[23]Setup!$B$8</definedName>
    <definedName name="AOP_Payout">[23]Setup!$B$9</definedName>
    <definedName name="AOP_YTD_HK">'[18]2006_AOP'!#REF!</definedName>
    <definedName name="AOP_YTD_JV">'[18]2006_AOP'!#REF!</definedName>
    <definedName name="AOP_YTD_TC">'[18]2006_AOP'!#REF!</definedName>
    <definedName name="AOPBYQTR" localSheetId="1">#REF!</definedName>
    <definedName name="AOPBYQTR">#REF!</definedName>
    <definedName name="AOPBYQTR_2012AOP">#REF!</definedName>
    <definedName name="AOPCur">#REF!</definedName>
    <definedName name="aopf">'[24]P&amp;L_SHFL'!#REF!</definedName>
    <definedName name="AOPFFX">[25]Rev!$B$2</definedName>
    <definedName name="aopp">'[24]P&amp;L_SHFL'!#REF!</definedName>
    <definedName name="AOPYTD" localSheetId="1">#REF!</definedName>
    <definedName name="AOPYTD">#REF!</definedName>
    <definedName name="AP_Alloc">#REF!</definedName>
    <definedName name="AP_Header">'[22]AsiaPacific, China &amp; SN'!$B$5:$L$5</definedName>
    <definedName name="APAFFIL" localSheetId="1">#REF!</definedName>
    <definedName name="APAFFIL">#REF!</definedName>
    <definedName name="Area" localSheetId="1">OFFSET('[26]Set up'!#REF!,MATCH('[26]Booking-BD-Pipeline'!XFD1,'[26]Set up'!#REF!,0),-2,COUNTIF('[26]Set up'!#REF!,'[26]Booking-BD-Pipeline'!$H1))</definedName>
    <definedName name="Area">OFFSET('[26]Set up'!#REF!,MATCH('[26]Booking-BD-Pipeline'!XFD1,'[26]Set up'!#REF!,0),-2,COUNTIF('[26]Set up'!#REF!,'[26]Booking-BD-Pipeline'!$H1))</definedName>
    <definedName name="ASIA" localSheetId="1">'[27]Brazil no abc''s'!#REF!</definedName>
    <definedName name="ASIA">'[27]Brazil no abc''s'!#REF!</definedName>
    <definedName name="AsiaPac">'[22]AsiaPacific, China &amp; SN'!$B$13:$L$153</definedName>
    <definedName name="Assumptions_Desc">[28]Assumptions!$F$3:$F$9</definedName>
    <definedName name="AUGUST__1995_ANALYSIS" localSheetId="1">#REF!</definedName>
    <definedName name="AUGUST__1995_ANALYSIS">#REF!</definedName>
    <definedName name="AUHYSTER">'[29]Hyster (Final)'!$B$28:$AZ$34</definedName>
    <definedName name="AUSBODY" localSheetId="1">#REF!</definedName>
    <definedName name="AUSBODY">#REF!</definedName>
    <definedName name="AUSTRALIA" localSheetId="1">'[27]Brazil no abc''s'!#REF!</definedName>
    <definedName name="AUSTRALIA">'[27]Brazil no abc''s'!#REF!</definedName>
    <definedName name="AUYALE">'[29]Yale (Final)'!$B$28:$AZ$34</definedName>
    <definedName name="avgclaim" localSheetId="1">#REF!</definedName>
    <definedName name="avgclaim">#REF!</definedName>
    <definedName name="avgextclaim">#REF!</definedName>
    <definedName name="B">#REF!</definedName>
    <definedName name="BA">#REF!</definedName>
    <definedName name="BAACOPYT">#REF!</definedName>
    <definedName name="back">'[30]Division - Total'!$C$24:$J$28</definedName>
    <definedName name="backlog">'[30]Division - Total'!$C$24:$N$41</definedName>
    <definedName name="BADATE" localSheetId="1">#REF!</definedName>
    <definedName name="BADATE">#REF!</definedName>
    <definedName name="BAQCOPYF">#REF!</definedName>
    <definedName name="BAQCOPYT">#REF!</definedName>
    <definedName name="BAQTAR">#REF!</definedName>
    <definedName name="Base">[23]Setup!$B$3</definedName>
    <definedName name="BEx003WGLTRGZPI8HLDV43WD4ER7" localSheetId="1" hidden="1">BWQ '[31]080'!$B$10:$C$10</definedName>
    <definedName name="BEx003WGLTRGZPI8HLDV43WD4ER7" hidden="1">BWQ '[31]080'!$B$10:$C$10</definedName>
    <definedName name="BEx004I0KCVB3TADMUKWCRVEQ72L" localSheetId="1" hidden="1">BWQ '[31]080'!$B$18:$V$59</definedName>
    <definedName name="BEx004I0KCVB3TADMUKWCRVEQ72L" hidden="1">BWQ '[31]080'!$B$18:$V$59</definedName>
    <definedName name="BEx00HE0LN9WOF9S1FY4INE9OHNM" localSheetId="2" hidden="1">BWQ '[32]230'!$B$14:$C$14</definedName>
    <definedName name="BEx00HE0LN9WOF9S1FY4INE9OHNM" localSheetId="1" hidden="1">BWQ '[32]230'!$B$14:$C$14</definedName>
    <definedName name="BEx00HE0LN9WOF9S1FY4INE9OHNM" hidden="1">BWQ '[32]230'!$B$14:$C$14</definedName>
    <definedName name="BEx00HOM5986ULB98T3O3UA0465U" localSheetId="2" hidden="1">BWQ '[33]220'!$B$18:$C$18</definedName>
    <definedName name="BEx00HOM5986ULB98T3O3UA0465U" localSheetId="1" hidden="1">BWQ '[33]220'!$B$18:$C$18</definedName>
    <definedName name="BEx00HOM5986ULB98T3O3UA0465U" hidden="1">BWQ '[33]220'!$B$18:$C$18</definedName>
    <definedName name="BEx00JC166B9A2RWO9SFSHE4G38O" localSheetId="1" hidden="1">BWQ #REF!</definedName>
    <definedName name="BEx00JC166B9A2RWO9SFSHE4G38O" hidden="1">BWQ #REF!</definedName>
    <definedName name="BEx00NDMC5GBACWRY1QW6CYJS4DG" localSheetId="2" hidden="1">BWQ '[34]210'!$B$14:$C$14</definedName>
    <definedName name="BEx00NDMC5GBACWRY1QW6CYJS4DG" localSheetId="1" hidden="1">BWQ '[34]210'!$B$14:$C$14</definedName>
    <definedName name="BEx00NDMC5GBACWRY1QW6CYJS4DG" hidden="1">BWQ '[34]210'!$B$14:$C$14</definedName>
    <definedName name="BEx00VMFS8APF9KRZP0NBZVF2HN6" localSheetId="2" hidden="1">BWQ '[33]220'!$B$7:$C$7</definedName>
    <definedName name="BEx00VMFS8APF9KRZP0NBZVF2HN6" localSheetId="1" hidden="1">BWQ '[33]220'!$B$7:$C$7</definedName>
    <definedName name="BEx00VMFS8APF9KRZP0NBZVF2HN6" hidden="1">BWQ '[33]220'!$B$7:$C$7</definedName>
    <definedName name="BEx018YITG083RZ4DZSQOR0JBR0I" localSheetId="2" hidden="1">BWQ '[33]220'!$A$5:$A$5</definedName>
    <definedName name="BEx018YITG083RZ4DZSQOR0JBR0I" localSheetId="1" hidden="1">BWQ '[33]220'!$A$5:$A$5</definedName>
    <definedName name="BEx018YITG083RZ4DZSQOR0JBR0I" hidden="1">BWQ '[33]220'!$A$5:$A$5</definedName>
    <definedName name="BEx01NHVPZIUU9A5QQ7JMYF0VZCB" localSheetId="1" hidden="1">BWQ '[35]040'!$B$13:$C$13</definedName>
    <definedName name="BEx01NHVPZIUU9A5QQ7JMYF0VZCB" hidden="1">BWQ '[35]040'!$B$13:$C$13</definedName>
    <definedName name="BEx022BVIKLQ7SEZRLBW8TRWNJXX" localSheetId="2" hidden="1">BWQ '[34]210'!$B$18:$C$18</definedName>
    <definedName name="BEx022BVIKLQ7SEZRLBW8TRWNJXX" localSheetId="1" hidden="1">BWQ '[34]210'!$B$18:$C$18</definedName>
    <definedName name="BEx022BVIKLQ7SEZRLBW8TRWNJXX" hidden="1">BWQ '[34]210'!$B$18:$C$18</definedName>
    <definedName name="BEx02EBGWNTGOHRIJSJA8MX2A5LL" hidden="1">#N/A</definedName>
    <definedName name="BEx03HA3YBLTDJ0TB22DMERY2QGY" localSheetId="2" hidden="1">BWQ '[34]210'!$B$14:$C$14</definedName>
    <definedName name="BEx03HA3YBLTDJ0TB22DMERY2QGY" localSheetId="1" hidden="1">BWQ '[34]210'!$B$14:$C$14</definedName>
    <definedName name="BEx03HA3YBLTDJ0TB22DMERY2QGY" hidden="1">BWQ '[34]210'!$B$14:$C$14</definedName>
    <definedName name="BEx1F7OUG4NAZ0BOTFVSQY23A4I2" localSheetId="2" hidden="1">BWQ '[36]300'!$B$10:$C$10</definedName>
    <definedName name="BEx1F7OUG4NAZ0BOTFVSQY23A4I2" localSheetId="1" hidden="1">BWQ '[36]300'!$B$10:$C$10</definedName>
    <definedName name="BEx1F7OUG4NAZ0BOTFVSQY23A4I2" hidden="1">BWQ '[36]300'!$B$10:$C$10</definedName>
    <definedName name="BEx1FDDV30ZCDWHY6XTNRRYVPOT3" localSheetId="2" hidden="1">BWQ '[34]210'!$B$7:$C$7</definedName>
    <definedName name="BEx1FDDV30ZCDWHY6XTNRRYVPOT3" localSheetId="1" hidden="1">BWQ '[34]210'!$B$7:$C$7</definedName>
    <definedName name="BEx1FDDV30ZCDWHY6XTNRRYVPOT3" hidden="1">BWQ '[34]210'!$B$7:$C$7</definedName>
    <definedName name="BEx1FDZGP36P10HYJ7TPX0ZESTV2" localSheetId="2" hidden="1">BWQ '[32]230'!$B$15:$C$15</definedName>
    <definedName name="BEx1FDZGP36P10HYJ7TPX0ZESTV2" localSheetId="1" hidden="1">BWQ '[32]230'!$B$15:$C$15</definedName>
    <definedName name="BEx1FDZGP36P10HYJ7TPX0ZESTV2" hidden="1">BWQ '[32]230'!$B$15:$C$15</definedName>
    <definedName name="BEx1FVO15J6MBD1ZJ38ZT7AEE6VV" hidden="1">#N/A</definedName>
    <definedName name="BEx1G8EIK9C6U50ADRVD2X39I22S" localSheetId="1" hidden="1">BWQ '[35]040'!$B$15:$C$15</definedName>
    <definedName name="BEx1G8EIK9C6U50ADRVD2X39I22S" hidden="1">BWQ '[35]040'!$B$15:$C$15</definedName>
    <definedName name="BEx1GBUN2DPYOCPYQK7ADV46G4I0" localSheetId="1" hidden="1">BWQ '[31]080'!$B$8:$C$8</definedName>
    <definedName name="BEx1GBUN2DPYOCPYQK7ADV46G4I0" hidden="1">BWQ '[31]080'!$B$8:$C$8</definedName>
    <definedName name="BEx1GBUONCNN4ZW60H5DLW6TC6HH" localSheetId="2" hidden="1">BWQ '[34]210'!$B$14:$C$14</definedName>
    <definedName name="BEx1GBUONCNN4ZW60H5DLW6TC6HH" localSheetId="1" hidden="1">BWQ '[34]210'!$B$14:$C$14</definedName>
    <definedName name="BEx1GBUONCNN4ZW60H5DLW6TC6HH" hidden="1">BWQ '[34]210'!$B$14:$C$14</definedName>
    <definedName name="BEx1GEEA0A7MP7U8QKNTQRLVB1SR" localSheetId="2" hidden="1">BWQ '[34]210'!$B$24:$M$83</definedName>
    <definedName name="BEx1GEEA0A7MP7U8QKNTQRLVB1SR" localSheetId="1" hidden="1">BWQ '[34]210'!$B$24:$M$83</definedName>
    <definedName name="BEx1GEEA0A7MP7U8QKNTQRLVB1SR" hidden="1">BWQ '[34]210'!$B$24:$M$83</definedName>
    <definedName name="BEx1GLFXC522V6GKRFQW495GH3ID" localSheetId="2" hidden="1">BWQ '[33]220'!$B$22:$C$22</definedName>
    <definedName name="BEx1GLFXC522V6GKRFQW495GH3ID" localSheetId="1" hidden="1">BWQ '[33]220'!$B$22:$C$22</definedName>
    <definedName name="BEx1GLFXC522V6GKRFQW495GH3ID" hidden="1">BWQ '[33]220'!$B$22:$C$22</definedName>
    <definedName name="BEx1GPHIX9L4JBJNZFLRT5W52ITY" localSheetId="2" hidden="1">BWQ '[37]190'!$B$16:$C$16</definedName>
    <definedName name="BEx1GPHIX9L4JBJNZFLRT5W52ITY" localSheetId="1" hidden="1">BWQ '[37]190'!$B$16:$C$16</definedName>
    <definedName name="BEx1GPHIX9L4JBJNZFLRT5W52ITY" hidden="1">BWQ '[37]190'!$B$16:$C$16</definedName>
    <definedName name="BEx1GUFLUAH9OBYQROM1KHPX1N3D" localSheetId="1" hidden="1">BWQ '[31]080'!$B$14:$C$14</definedName>
    <definedName name="BEx1GUFLUAH9OBYQROM1KHPX1N3D" hidden="1">BWQ '[31]080'!$B$14:$C$14</definedName>
    <definedName name="BEx1H1ML3RTQXW31YS2LCYZROJP3" localSheetId="2" hidden="1">#REF!</definedName>
    <definedName name="BEx1H1ML3RTQXW31YS2LCYZROJP3" localSheetId="1" hidden="1">#REF!</definedName>
    <definedName name="BEx1H1ML3RTQXW31YS2LCYZROJP3" hidden="1">#REF!</definedName>
    <definedName name="BEx1H8YUIVB993RNU27AHSF12H7V" localSheetId="1" hidden="1">BWQ '[35]040'!$B$7:$C$7</definedName>
    <definedName name="BEx1H8YUIVB993RNU27AHSF12H7V" hidden="1">BWQ '[35]040'!$B$7:$C$7</definedName>
    <definedName name="BEx1HIPG3ULUYIJ5ZNDSXO0RR2IM" hidden="1">#N/A</definedName>
    <definedName name="BEx1HR8ZN0UABUEGX1ZYG1O1UTAQ" localSheetId="2" hidden="1">BWQ '[32]230'!$B$10:$C$10</definedName>
    <definedName name="BEx1HR8ZN0UABUEGX1ZYG1O1UTAQ" localSheetId="1" hidden="1">BWQ '[32]230'!$B$10:$C$10</definedName>
    <definedName name="BEx1HR8ZN0UABUEGX1ZYG1O1UTAQ" hidden="1">BWQ '[32]230'!$B$10:$C$10</definedName>
    <definedName name="BEx1HTY4U9AJK0DVHH73Y3VC8ATH" localSheetId="2" hidden="1">BWQ '[34]210'!$B$16:$C$16</definedName>
    <definedName name="BEx1HTY4U9AJK0DVHH73Y3VC8ATH" localSheetId="1" hidden="1">BWQ '[34]210'!$B$16:$C$16</definedName>
    <definedName name="BEx1HTY4U9AJK0DVHH73Y3VC8ATH" hidden="1">BWQ '[34]210'!$B$16:$C$16</definedName>
    <definedName name="BEx1HYQR3K4SHD9ML6I3BNHH34VQ" localSheetId="1" hidden="1">BWQ #REF!</definedName>
    <definedName name="BEx1HYQR3K4SHD9ML6I3BNHH34VQ" hidden="1">BWQ #REF!</definedName>
    <definedName name="BEx1IE10T46D8O33ACHV5VUFA24L" localSheetId="1" hidden="1">BWQ '[31]080'!$B$14:$C$14</definedName>
    <definedName name="BEx1IE10T46D8O33ACHV5VUFA24L" hidden="1">BWQ '[31]080'!$B$14:$C$14</definedName>
    <definedName name="BEx1IKRPEQR52S87ZH3TN2XZZ30F" localSheetId="2" hidden="1">BWQ '[38]200'!$B$7:$C$7</definedName>
    <definedName name="BEx1IKRPEQR52S87ZH3TN2XZZ30F" localSheetId="1" hidden="1">BWQ '[38]200'!$B$7:$C$7</definedName>
    <definedName name="BEx1IKRPEQR52S87ZH3TN2XZZ30F" hidden="1">BWQ '[38]200'!$B$7:$C$7</definedName>
    <definedName name="BEx1IZB36FQT0ANH3EY3E2P5QZOG" hidden="1">#N/A</definedName>
    <definedName name="BEx1J2R4FL758Z7NDC1Y82KL883N" localSheetId="2" hidden="1">BWQ '[37]190'!$B$17:$C$17</definedName>
    <definedName name="BEx1J2R4FL758Z7NDC1Y82KL883N" localSheetId="1" hidden="1">BWQ '[37]190'!$B$17:$C$17</definedName>
    <definedName name="BEx1J2R4FL758Z7NDC1Y82KL883N" hidden="1">BWQ '[37]190'!$B$17:$C$17</definedName>
    <definedName name="BEx1JCXXLWDN3CUTM1G9MG9QY918" localSheetId="2" hidden="1">BWQ '[32]230'!$B$17:$C$17</definedName>
    <definedName name="BEx1JCXXLWDN3CUTM1G9MG9QY918" localSheetId="1" hidden="1">BWQ '[32]230'!$B$17:$C$17</definedName>
    <definedName name="BEx1JCXXLWDN3CUTM1G9MG9QY918" hidden="1">BWQ '[32]230'!$B$17:$C$17</definedName>
    <definedName name="BEx1JI6N9MUJR6LYPRTU9A5TKMK6" localSheetId="2" hidden="1">BWQ '[39]320'!$B$14:$C$14</definedName>
    <definedName name="BEx1JI6N9MUJR6LYPRTU9A5TKMK6" localSheetId="1" hidden="1">BWQ '[39]320'!$B$14:$C$14</definedName>
    <definedName name="BEx1JI6N9MUJR6LYPRTU9A5TKMK6" hidden="1">BWQ '[39]320'!$B$14:$C$14</definedName>
    <definedName name="BEx1JL19TK2YW7ZSR4VBRT2INNFX" localSheetId="2" hidden="1">BWQ '[34]210'!$B$18:$C$18</definedName>
    <definedName name="BEx1JL19TK2YW7ZSR4VBRT2INNFX" localSheetId="1" hidden="1">BWQ '[34]210'!$B$18:$C$18</definedName>
    <definedName name="BEx1JL19TK2YW7ZSR4VBRT2INNFX" hidden="1">BWQ '[34]210'!$B$18:$C$18</definedName>
    <definedName name="BEx1JP8AOH8CX6KMW22R5SO7O702" localSheetId="2" hidden="1">BWQ '[32]230'!$A$5:$A$5</definedName>
    <definedName name="BEx1JP8AOH8CX6KMW22R5SO7O702" localSheetId="1" hidden="1">BWQ '[32]230'!$A$5:$A$5</definedName>
    <definedName name="BEx1JP8AOH8CX6KMW22R5SO7O702" hidden="1">BWQ '[32]230'!$A$5:$A$5</definedName>
    <definedName name="BEx1JSZ334QZIHPSL0OK7KADG1K2" localSheetId="1" hidden="1">BWQ '[40]060'!$B$14:$C$14</definedName>
    <definedName name="BEx1JSZ334QZIHPSL0OK7KADG1K2" hidden="1">BWQ '[40]060'!$B$14:$C$14</definedName>
    <definedName name="BEx1KKJQU9DP976YPEEKPVT3ZLSJ" hidden="1">#N/A</definedName>
    <definedName name="BEx1KN3DT0KMADW23NVW1G70A7JV" localSheetId="2" hidden="1">BWQ '[38]200'!$B$9:$C$9</definedName>
    <definedName name="BEx1KN3DT0KMADW23NVW1G70A7JV" localSheetId="1" hidden="1">BWQ '[38]200'!$B$9:$C$9</definedName>
    <definedName name="BEx1KN3DT0KMADW23NVW1G70A7JV" hidden="1">BWQ '[38]200'!$B$9:$C$9</definedName>
    <definedName name="BEx1KN8UTYUQLNAV3QCKRC1S0CSA" localSheetId="2" hidden="1">BWQ [41]Yale!$B$17:$C$17</definedName>
    <definedName name="BEx1KN8UTYUQLNAV3QCKRC1S0CSA" localSheetId="1" hidden="1">BWQ [41]Yale!$B$17:$C$17</definedName>
    <definedName name="BEx1KN8UTYUQLNAV3QCKRC1S0CSA" hidden="1">BWQ [41]Yale!$B$17:$C$17</definedName>
    <definedName name="BEx1KOQT930FVHCRAZWQQSAGSHM7" localSheetId="1" hidden="1">BWQ '[40]060'!$B$14:$C$14</definedName>
    <definedName name="BEx1KOQT930FVHCRAZWQQSAGSHM7" hidden="1">BWQ '[40]060'!$B$14:$C$14</definedName>
    <definedName name="BEx1L70YLZH1R2HGYFFIWGOKE42P" localSheetId="2" hidden="1">BWQ '[42]190_1'!$B$11:$C$11</definedName>
    <definedName name="BEx1L70YLZH1R2HGYFFIWGOKE42P" localSheetId="1" hidden="1">BWQ '[42]190_1'!$B$11:$C$11</definedName>
    <definedName name="BEx1L70YLZH1R2HGYFFIWGOKE42P" hidden="1">BWQ '[42]190_1'!$B$11:$C$11</definedName>
    <definedName name="BEx1LLUZONRQF1LH9NYKODX9R8CT" localSheetId="1" hidden="1">BWQ #REF!</definedName>
    <definedName name="BEx1LLUZONRQF1LH9NYKODX9R8CT" hidden="1">BWQ #REF!</definedName>
    <definedName name="BEx1LO3ZRL09M9MF56LKHKSU6LL8" localSheetId="1" hidden="1">BWQ '[31]080'!$B$13:$C$13</definedName>
    <definedName name="BEx1LO3ZRL09M9MF56LKHKSU6LL8" hidden="1">BWQ '[31]080'!$B$13:$C$13</definedName>
    <definedName name="BEx1M0JNVZUWJLBP5QBOXH9D3UVL" localSheetId="2" hidden="1">BWQ '[34]210'!$B$21:$C$21</definedName>
    <definedName name="BEx1M0JNVZUWJLBP5QBOXH9D3UVL" localSheetId="1" hidden="1">BWQ '[34]210'!$B$21:$C$21</definedName>
    <definedName name="BEx1M0JNVZUWJLBP5QBOXH9D3UVL" hidden="1">BWQ '[34]210'!$B$21:$C$21</definedName>
    <definedName name="BEx1MQBL7KHSVTO2LCGZ21QMDYZS" localSheetId="2" hidden="1">BWQ [43]ECCS!$B$11:$C$11</definedName>
    <definedName name="BEx1MQBL7KHSVTO2LCGZ21QMDYZS" localSheetId="1" hidden="1">BWQ [43]ECCS!$B$11:$C$11</definedName>
    <definedName name="BEx1MQBL7KHSVTO2LCGZ21QMDYZS" hidden="1">BWQ [43]ECCS!$B$11:$C$11</definedName>
    <definedName name="BEx1N4UTKU99CA4LBEL58PWNRCTC" localSheetId="1" hidden="1">BWQ '[35]040'!$B$18:$M$59</definedName>
    <definedName name="BEx1N4UTKU99CA4LBEL58PWNRCTC" hidden="1">BWQ '[35]040'!$B$18:$M$59</definedName>
    <definedName name="BEx1N6I8HX4AF3UFJJS1W4CKRDCT" localSheetId="2" hidden="1">BWQ '[37]190'!$B$10:$C$10</definedName>
    <definedName name="BEx1N6I8HX4AF3UFJJS1W4CKRDCT" localSheetId="1" hidden="1">BWQ '[37]190'!$B$10:$C$10</definedName>
    <definedName name="BEx1N6I8HX4AF3UFJJS1W4CKRDCT" hidden="1">BWQ '[37]190'!$B$10:$C$10</definedName>
    <definedName name="BEx1O0H0X6U6OGB5HTR98CJUA4TJ" localSheetId="2" hidden="1">BWQ '[32]230'!$A$5</definedName>
    <definedName name="BEx1O0H0X6U6OGB5HTR98CJUA4TJ" localSheetId="1" hidden="1">BWQ '[32]230'!$A$5</definedName>
    <definedName name="BEx1O0H0X6U6OGB5HTR98CJUA4TJ" hidden="1">BWQ '[32]230'!$A$5</definedName>
    <definedName name="BEx1O364HBKAE06VGA20501YAUT0" localSheetId="1" hidden="1">BWQ '[35]040'!$B$15:$C$15</definedName>
    <definedName name="BEx1O364HBKAE06VGA20501YAUT0" hidden="1">BWQ '[35]040'!$B$15:$C$15</definedName>
    <definedName name="BEx1ORQWCCVVIZLSC6QYY972ZE4G" localSheetId="2" hidden="1">BWQ '[36]300'!$A$5:$A$5</definedName>
    <definedName name="BEx1ORQWCCVVIZLSC6QYY972ZE4G" localSheetId="1" hidden="1">BWQ '[36]300'!$A$5:$A$5</definedName>
    <definedName name="BEx1ORQWCCVVIZLSC6QYY972ZE4G" hidden="1">BWQ '[36]300'!$A$5:$A$5</definedName>
    <definedName name="BEx1OVHUHDQFMDSF5WT16C682MY0" localSheetId="2" hidden="1">BWQ '[37]190'!$B$7:$C$7</definedName>
    <definedName name="BEx1OVHUHDQFMDSF5WT16C682MY0" localSheetId="1" hidden="1">BWQ '[37]190'!$B$7:$C$7</definedName>
    <definedName name="BEx1OVHUHDQFMDSF5WT16C682MY0" hidden="1">BWQ '[37]190'!$B$7:$C$7</definedName>
    <definedName name="BEx1P3VS1E8JCF35MA0P3ZYMWXP3" localSheetId="2" hidden="1">BWQ '[44]190_3'!$B$11:$C$11</definedName>
    <definedName name="BEx1P3VS1E8JCF35MA0P3ZYMWXP3" localSheetId="1" hidden="1">BWQ '[44]190_3'!$B$11:$C$11</definedName>
    <definedName name="BEx1P3VS1E8JCF35MA0P3ZYMWXP3" hidden="1">BWQ '[44]190_3'!$B$11:$C$11</definedName>
    <definedName name="BEx1P3VSTCGSIYYW4JFN520K5OOM" localSheetId="2" hidden="1">BWQ '[45]280'!$B$9:$C$9</definedName>
    <definedName name="BEx1P3VSTCGSIYYW4JFN520K5OOM" localSheetId="1" hidden="1">BWQ '[45]280'!$B$9:$C$9</definedName>
    <definedName name="BEx1P3VSTCGSIYYW4JFN520K5OOM" hidden="1">BWQ '[45]280'!$B$9:$C$9</definedName>
    <definedName name="BEx1P6A9WDBVXYXDHUH3ZW2HTW25" hidden="1">#N/A</definedName>
    <definedName name="BEx1PNILGJKISMBDM6R9ELO1TR8S" localSheetId="1" hidden="1">BWQ '[35]040'!$B$10:$C$10</definedName>
    <definedName name="BEx1PNILGJKISMBDM6R9ELO1TR8S" hidden="1">BWQ '[35]040'!$B$10:$C$10</definedName>
    <definedName name="BEx1PQ27T3W94NCQV86BD2TAYS3L" localSheetId="2" hidden="1">BWQ [41]Yale!$A$5:$A$5</definedName>
    <definedName name="BEx1PQ27T3W94NCQV86BD2TAYS3L" localSheetId="1" hidden="1">BWQ [41]Yale!$A$5:$A$5</definedName>
    <definedName name="BEx1PQ27T3W94NCQV86BD2TAYS3L" hidden="1">BWQ [41]Yale!$A$5:$A$5</definedName>
    <definedName name="BEx1QG4XAO21S0M052MCB17GC4ZH" localSheetId="2" hidden="1">BWQ '[46]270_3'!$B$12:$C$12</definedName>
    <definedName name="BEx1QG4XAO21S0M052MCB17GC4ZH" localSheetId="1" hidden="1">BWQ '[46]270_3'!$B$12:$C$12</definedName>
    <definedName name="BEx1QG4XAO21S0M052MCB17GC4ZH" hidden="1">BWQ '[46]270_3'!$B$12:$C$12</definedName>
    <definedName name="BEx1QMQA05XCZNO17UBA8KFZQVEU" localSheetId="2" hidden="1">BWQ '[47]190_2'!$B$20:$C$20</definedName>
    <definedName name="BEx1QMQA05XCZNO17UBA8KFZQVEU" localSheetId="1" hidden="1">BWQ '[47]190_2'!$B$20:$C$20</definedName>
    <definedName name="BEx1QMQA05XCZNO17UBA8KFZQVEU" hidden="1">BWQ '[47]190_2'!$B$20:$C$20</definedName>
    <definedName name="BEx1RBLUNL9TYYAUPZIVJE08K5CY" hidden="1">#N/A</definedName>
    <definedName name="BEx1RUSCUEF61NQ66FPW9ISRVWBU" localSheetId="2" hidden="1">BWQ '[32]230'!$B$12:$C$12</definedName>
    <definedName name="BEx1RUSCUEF61NQ66FPW9ISRVWBU" localSheetId="1" hidden="1">BWQ '[32]230'!$B$12:$C$12</definedName>
    <definedName name="BEx1RUSCUEF61NQ66FPW9ISRVWBU" hidden="1">BWQ '[32]230'!$B$12:$C$12</definedName>
    <definedName name="BEx1RYZGA4YE611V4L18MPEK4RGI" hidden="1">#N/A</definedName>
    <definedName name="BEx1S06FKIIH1HTPZPTUAL44JTI4" localSheetId="2" hidden="1">BWQ '[33]220'!$B$20:$B$21</definedName>
    <definedName name="BEx1S06FKIIH1HTPZPTUAL44JTI4" localSheetId="1" hidden="1">BWQ '[33]220'!$B$20:$B$21</definedName>
    <definedName name="BEx1S06FKIIH1HTPZPTUAL44JTI4" hidden="1">BWQ '[33]220'!$B$20:$B$21</definedName>
    <definedName name="BEx1S7YX4KK9SLJ29IYRBDPAQVMG" localSheetId="2" hidden="1">BWQ '[38]200'!$B$18:$C$18</definedName>
    <definedName name="BEx1S7YX4KK9SLJ29IYRBDPAQVMG" localSheetId="1" hidden="1">BWQ '[38]200'!$B$18:$C$18</definedName>
    <definedName name="BEx1S7YX4KK9SLJ29IYRBDPAQVMG" hidden="1">BWQ '[38]200'!$B$18:$C$18</definedName>
    <definedName name="BEx1SSY812ZDK4PLRFLCU583V5JZ" localSheetId="1" hidden="1">BWQ '[35]040'!$B$15:$C$15</definedName>
    <definedName name="BEx1SSY812ZDK4PLRFLCU583V5JZ" hidden="1">BWQ '[35]040'!$B$15:$C$15</definedName>
    <definedName name="BEx1T11JD5W2CFJ4NX56GQWRYYZL" hidden="1">#N/A</definedName>
    <definedName name="BEx1TJBPTYPCSTWT2KIS5ZN1WL9O" hidden="1">#N/A</definedName>
    <definedName name="BEx1U4LRU20OKHGFN92I05G5BNIB" hidden="1">#N/A</definedName>
    <definedName name="BEx1U5CNYBJ4NVBFN8YJFNGZVOHE" localSheetId="2" hidden="1">BWQ '[45]280'!$B$17:$C$17</definedName>
    <definedName name="BEx1U5CNYBJ4NVBFN8YJFNGZVOHE" localSheetId="1" hidden="1">BWQ '[45]280'!$B$17:$C$17</definedName>
    <definedName name="BEx1U5CNYBJ4NVBFN8YJFNGZVOHE" hidden="1">BWQ '[45]280'!$B$17:$C$17</definedName>
    <definedName name="BEx1UHXSRY7W4HYXDR7EDGPD0S9I" localSheetId="1" hidden="1">BWQ '[35]040'!$B$13:$C$13</definedName>
    <definedName name="BEx1UHXSRY7W4HYXDR7EDGPD0S9I" hidden="1">BWQ '[35]040'!$B$13:$C$13</definedName>
    <definedName name="BEx1UIZIQ5PFM0UUF55OM7W7JW5R" localSheetId="1" hidden="1">BWQ '[40]060'!$B$13:$C$13</definedName>
    <definedName name="BEx1UIZIQ5PFM0UUF55OM7W7JW5R" hidden="1">BWQ '[40]060'!$B$13:$C$13</definedName>
    <definedName name="BEx1UNS5Y0W9O3E2K2QAFRPA0D7K" localSheetId="2" hidden="1">BWQ '[33]220'!$B$18:$C$18</definedName>
    <definedName name="BEx1UNS5Y0W9O3E2K2QAFRPA0D7K" localSheetId="1" hidden="1">BWQ '[33]220'!$B$18:$C$18</definedName>
    <definedName name="BEx1UNS5Y0W9O3E2K2QAFRPA0D7K" hidden="1">BWQ '[33]220'!$B$18:$C$18</definedName>
    <definedName name="BEx1UX849QC1449J6OGJ830X8IG1" hidden="1">#N/A</definedName>
    <definedName name="BEx1VP8TUYQWVXBYWLWBOCUS4T3B" localSheetId="2" hidden="1">BWQ '[38]200'!$B$21:$C$21</definedName>
    <definedName name="BEx1VP8TUYQWVXBYWLWBOCUS4T3B" localSheetId="1" hidden="1">BWQ '[38]200'!$B$21:$C$21</definedName>
    <definedName name="BEx1VP8TUYQWVXBYWLWBOCUS4T3B" hidden="1">BWQ '[38]200'!$B$21:$C$21</definedName>
    <definedName name="BEx1VSE1OOLOX4G7GPZ4BRV0UHNY" hidden="1">#N/A</definedName>
    <definedName name="BEx1VZQI368KXTK3A82PZGE835W9" localSheetId="1" hidden="1">BWQ #REF!</definedName>
    <definedName name="BEx1VZQI368KXTK3A82PZGE835W9" hidden="1">BWQ #REF!</definedName>
    <definedName name="BEx1WDO4NCAGYITUM5VHL4UJK4T3" localSheetId="1" hidden="1">BWQ '[35]040'!$B$13:$C$13</definedName>
    <definedName name="BEx1WDO4NCAGYITUM5VHL4UJK4T3" hidden="1">BWQ '[35]040'!$B$13:$C$13</definedName>
    <definedName name="BEx1WM7QVT69MCTQ478R6JE4DT4W" localSheetId="2" hidden="1">BWQ '[34]210'!$B$9:$C$9</definedName>
    <definedName name="BEx1WM7QVT69MCTQ478R6JE4DT4W" localSheetId="1" hidden="1">BWQ '[34]210'!$B$9:$C$9</definedName>
    <definedName name="BEx1WM7QVT69MCTQ478R6JE4DT4W" hidden="1">BWQ '[34]210'!$B$9:$C$9</definedName>
    <definedName name="BEx1XH8DO2T5RI8P4JVSG6LXAF8S" localSheetId="1" hidden="1">BWQ-'[35]040'!$A$1:$C$3</definedName>
    <definedName name="BEx1XH8DO2T5RI8P4JVSG6LXAF8S" hidden="1">BWQ-'[35]040'!$A$1:$C$3</definedName>
    <definedName name="BEx1Y4LYGYSZD8BO811M5I5GEJVK" hidden="1">#N/A</definedName>
    <definedName name="BEx1YNHPBG59ZA2WY0GRJ7ASXFJS" hidden="1">#N/A</definedName>
    <definedName name="BEx3AN6WXLWR6TXWX9L60CM8IFVW" localSheetId="1" hidden="1">BWQ '[35]040'!$A$5</definedName>
    <definedName name="BEx3AN6WXLWR6TXWX9L60CM8IFVW" hidden="1">BWQ '[35]040'!$A$5</definedName>
    <definedName name="BEx3AT6PFM0LDVQTV9BQSD7VZERH" localSheetId="1" hidden="1">BWQ #REF!</definedName>
    <definedName name="BEx3AT6PFM0LDVQTV9BQSD7VZERH" hidden="1">BWQ #REF!</definedName>
    <definedName name="BEx3B3Z68QP5W3K9OPRE00QLCU41" localSheetId="2" hidden="1">BWQ '[34]210'!$B$10:$C$10</definedName>
    <definedName name="BEx3B3Z68QP5W3K9OPRE00QLCU41" localSheetId="1" hidden="1">BWQ '[34]210'!$B$10:$C$10</definedName>
    <definedName name="BEx3B3Z68QP5W3K9OPRE00QLCU41" hidden="1">BWQ '[34]210'!$B$10:$C$10</definedName>
    <definedName name="BEx3BB63CRRXV4EA4WG7VC85MSU1" localSheetId="2" hidden="1">Query-[48]Bz!$B$60:$Q$88</definedName>
    <definedName name="BEx3BB63CRRXV4EA4WG7VC85MSU1" localSheetId="1" hidden="1">Query-[48]Bz!$B$60:$Q$88</definedName>
    <definedName name="BEx3BB63CRRXV4EA4WG7VC85MSU1" hidden="1">Query-[48]Bz!$B$60:$Q$88</definedName>
    <definedName name="BEx3BKGL0JGEDZPMD1SD41DNFNQH" localSheetId="2" hidden="1">BWQ '[33]220'!$B$8:$C$8</definedName>
    <definedName name="BEx3BKGL0JGEDZPMD1SD41DNFNQH" localSheetId="1" hidden="1">BWQ '[33]220'!$B$8:$C$8</definedName>
    <definedName name="BEx3BKGL0JGEDZPMD1SD41DNFNQH" hidden="1">BWQ '[33]220'!$B$8:$C$8</definedName>
    <definedName name="BEx3BOCTJXD80XXRQHS4AV3T7LC9" localSheetId="2" hidden="1">Query-[48]Bz!$B$10:$Q$38</definedName>
    <definedName name="BEx3BOCTJXD80XXRQHS4AV3T7LC9" localSheetId="1" hidden="1">Query-[48]Bz!$B$10:$Q$38</definedName>
    <definedName name="BEx3BOCTJXD80XXRQHS4AV3T7LC9" hidden="1">Query-[48]Bz!$B$10:$Q$38</definedName>
    <definedName name="BEx3C66RRXFLVNJXZRRSQ7ZHTFJI" localSheetId="2" hidden="1">BWQ '[44]190_3'!$A$5:$A$5</definedName>
    <definedName name="BEx3C66RRXFLVNJXZRRSQ7ZHTFJI" localSheetId="1" hidden="1">BWQ '[44]190_3'!$A$5:$A$5</definedName>
    <definedName name="BEx3C66RRXFLVNJXZRRSQ7ZHTFJI" hidden="1">BWQ '[44]190_3'!$A$5:$A$5</definedName>
    <definedName name="BEx3CCS369OVQA2V00DHU0CO581X" localSheetId="2" hidden="1">BWQ '[33]220'!$B$9:$C$9</definedName>
    <definedName name="BEx3CCS369OVQA2V00DHU0CO581X" localSheetId="1" hidden="1">BWQ '[33]220'!$B$9:$C$9</definedName>
    <definedName name="BEx3CCS369OVQA2V00DHU0CO581X" hidden="1">BWQ '[33]220'!$B$9:$C$9</definedName>
    <definedName name="BEx3CKKN7XVDNI1L59DWTLFLVRXO" hidden="1">#N/A</definedName>
    <definedName name="BEx3CW3Z10BA8DQUY67FQRUI374X" localSheetId="2" hidden="1">BWQ '[32]230'!$B$7:$C$7</definedName>
    <definedName name="BEx3CW3Z10BA8DQUY67FQRUI374X" localSheetId="1" hidden="1">BWQ '[32]230'!$B$7:$C$7</definedName>
    <definedName name="BEx3CW3Z10BA8DQUY67FQRUI374X" hidden="1">BWQ '[32]230'!$B$7:$C$7</definedName>
    <definedName name="BEx3CXM3VGL8DPQT3ICN0YAEJ750" localSheetId="2" hidden="1">BWQ '[32]230'!$B$9:$C$9</definedName>
    <definedName name="BEx3CXM3VGL8DPQT3ICN0YAEJ750" localSheetId="1" hidden="1">BWQ '[32]230'!$B$9:$C$9</definedName>
    <definedName name="BEx3CXM3VGL8DPQT3ICN0YAEJ750" hidden="1">BWQ '[32]230'!$B$9:$C$9</definedName>
    <definedName name="BEx3D0B1EZ90NIK8S1SZM6VQ43HR" localSheetId="1" hidden="1">BWQ #REF!</definedName>
    <definedName name="BEx3D0B1EZ90NIK8S1SZM6VQ43HR" hidden="1">BWQ #REF!</definedName>
    <definedName name="BEx3D17J6O1SRP4ZWTW7UF8NQNG2" localSheetId="1" hidden="1">BWQ '[31]080'!$B$12:$C$12</definedName>
    <definedName name="BEx3D17J6O1SRP4ZWTW7UF8NQNG2" hidden="1">BWQ '[31]080'!$B$12:$C$12</definedName>
    <definedName name="BEx3D7765ZAFEN2RE2MT1B8Q28AM" localSheetId="2" hidden="1">BWQ '[33]220'!$B$20:$C$20</definedName>
    <definedName name="BEx3D7765ZAFEN2RE2MT1B8Q28AM" localSheetId="1" hidden="1">BWQ '[33]220'!$B$20:$C$20</definedName>
    <definedName name="BEx3D7765ZAFEN2RE2MT1B8Q28AM" hidden="1">BWQ '[33]220'!$B$20:$C$20</definedName>
    <definedName name="BEx3DASO0ANPUFWIGV8TDF7GLG1G" localSheetId="2" hidden="1">BWQ '[32]230'!$B$10:$C$10</definedName>
    <definedName name="BEx3DASO0ANPUFWIGV8TDF7GLG1G" localSheetId="1" hidden="1">BWQ '[32]230'!$B$10:$C$10</definedName>
    <definedName name="BEx3DASO0ANPUFWIGV8TDF7GLG1G" hidden="1">BWQ '[32]230'!$B$10:$C$10</definedName>
    <definedName name="BEx3DIFV0NMFXQ85KWC9MDD90ZFP" hidden="1">#N/A</definedName>
    <definedName name="BEx3DNZE70XHZFRQNQ5IAVBD63KR" localSheetId="1" hidden="1">BWQ '[40]060'!$B$14:$C$14</definedName>
    <definedName name="BEx3DNZE70XHZFRQNQ5IAVBD63KR" hidden="1">BWQ '[40]060'!$B$14:$C$14</definedName>
    <definedName name="BEx3DPC20QKAQ9GVGRQJ5W6JNTJV" localSheetId="1" hidden="1">BWQ '[35]040'!$B$14:$C$14</definedName>
    <definedName name="BEx3DPC20QKAQ9GVGRQJ5W6JNTJV" hidden="1">BWQ '[35]040'!$B$14:$C$14</definedName>
    <definedName name="BEx3DSHA1HWPQXKTHVSG6T97IZOQ" localSheetId="2" hidden="1">BWQ '[33]220'!$A$5:$A$5</definedName>
    <definedName name="BEx3DSHA1HWPQXKTHVSG6T97IZOQ" localSheetId="1" hidden="1">BWQ '[33]220'!$A$5:$A$5</definedName>
    <definedName name="BEx3DSHA1HWPQXKTHVSG6T97IZOQ" hidden="1">BWQ '[33]220'!$A$5:$A$5</definedName>
    <definedName name="BEx3DTTVIAE1V0VRBELG8RZNBU9F" localSheetId="1" hidden="1">BWQ #REF!</definedName>
    <definedName name="BEx3DTTVIAE1V0VRBELG8RZNBU9F" hidden="1">BWQ #REF!</definedName>
    <definedName name="BEx3DYMHFUREI6EYETI6XZFO9MYU" hidden="1">#N/A</definedName>
    <definedName name="BEx3E0F99JTRQIXGEEMR2EYAHMX1" localSheetId="1" hidden="1">BWQ '[31]080'!$B$7:$C$7</definedName>
    <definedName name="BEx3E0F99JTRQIXGEEMR2EYAHMX1" hidden="1">BWQ '[31]080'!$B$7:$C$7</definedName>
    <definedName name="BEx3E87MKSHIEBR3RM3PUJZ2Q6DC" localSheetId="1" hidden="1">BWQ '[40]060'!$B$12:$C$12</definedName>
    <definedName name="BEx3E87MKSHIEBR3RM3PUJZ2Q6DC" hidden="1">BWQ '[40]060'!$B$12:$C$12</definedName>
    <definedName name="BEx3EE249HUYCL3E1DNGBD68SVW6" localSheetId="2" hidden="1">BWQ '[32]230'!$B$22:$C$22</definedName>
    <definedName name="BEx3EE249HUYCL3E1DNGBD68SVW6" localSheetId="1" hidden="1">BWQ '[32]230'!$B$22:$C$22</definedName>
    <definedName name="BEx3EE249HUYCL3E1DNGBD68SVW6" hidden="1">BWQ '[32]230'!$B$22:$C$22</definedName>
    <definedName name="BEx3ER8VJP6O2XUODMITZNT6OJ0Y" localSheetId="1" hidden="1">BWQ '[35]040'!$B$15:$C$15</definedName>
    <definedName name="BEx3ER8VJP6O2XUODMITZNT6OJ0Y" hidden="1">BWQ '[35]040'!$B$15:$C$15</definedName>
    <definedName name="BEx3FD9SGYDEJI231EL07H42ZMSG" localSheetId="2" hidden="1">Query-[49]Am!$B$100:$Q$128</definedName>
    <definedName name="BEx3FD9SGYDEJI231EL07H42ZMSG" localSheetId="1" hidden="1">Query-[49]Am!$B$100:$Q$128</definedName>
    <definedName name="BEx3FD9SGYDEJI231EL07H42ZMSG" hidden="1">Query-[49]Am!$B$100:$Q$128</definedName>
    <definedName name="BEx3FGKHGYKHOE21GI8KRBQZURAW" localSheetId="2" hidden="1">BWQ '[46]270_3'!$B$9:$C$9</definedName>
    <definedName name="BEx3FGKHGYKHOE21GI8KRBQZURAW" localSheetId="1" hidden="1">BWQ '[46]270_3'!$B$9:$C$9</definedName>
    <definedName name="BEx3FGKHGYKHOE21GI8KRBQZURAW" hidden="1">BWQ '[46]270_3'!$B$9:$C$9</definedName>
    <definedName name="BEx3FUCTZS579NH6Q6NDF2O44JLK" localSheetId="2" hidden="1">BWQ '[34]210'!$B$7:$C$7</definedName>
    <definedName name="BEx3FUCTZS579NH6Q6NDF2O44JLK" localSheetId="1" hidden="1">BWQ '[34]210'!$B$7:$C$7</definedName>
    <definedName name="BEx3FUCTZS579NH6Q6NDF2O44JLK" hidden="1">BWQ '[34]210'!$B$7:$C$7</definedName>
    <definedName name="BEx3FW0973PPRWNVIKO6173Y8FUD" localSheetId="1" hidden="1">BWQ '[40]060'!$B$7:$C$7</definedName>
    <definedName name="BEx3FW0973PPRWNVIKO6173Y8FUD" hidden="1">BWQ '[40]060'!$B$7:$C$7</definedName>
    <definedName name="BEx3G31QFSAX3FCDIBJM2B80Q94D" hidden="1">#N/A</definedName>
    <definedName name="BEx3GF6R01KTZAL71Q7SMWAFNENU" localSheetId="2" hidden="1">BWQ '[42]190_1'!$B$24:$M$83</definedName>
    <definedName name="BEx3GF6R01KTZAL71Q7SMWAFNENU" localSheetId="1" hidden="1">BWQ '[42]190_1'!$B$24:$M$83</definedName>
    <definedName name="BEx3GF6R01KTZAL71Q7SMWAFNENU" hidden="1">BWQ '[42]190_1'!$B$24:$M$83</definedName>
    <definedName name="BEx3HGY4NG2EYJPB2DAQ476PB8FR" localSheetId="2" hidden="1">BWQ '[50]270_7'!$B$16:$C$16</definedName>
    <definedName name="BEx3HGY4NG2EYJPB2DAQ476PB8FR" localSheetId="1" hidden="1">BWQ '[50]270_7'!$B$16:$C$16</definedName>
    <definedName name="BEx3HGY4NG2EYJPB2DAQ476PB8FR" hidden="1">BWQ '[50]270_7'!$B$16:$C$16</definedName>
    <definedName name="BEx3HHZSA0GATL3T6DRBD1HE8F2V" localSheetId="1" hidden="1">BWQ '[40]060'!$A$5</definedName>
    <definedName name="BEx3HHZSA0GATL3T6DRBD1HE8F2V" hidden="1">BWQ '[40]060'!$A$5</definedName>
    <definedName name="BEx3HZ2T2T2ZALZIL0STKB02WDWL" localSheetId="2" hidden="1">BWQ '[34]210'!$B$8:$C$8</definedName>
    <definedName name="BEx3HZ2T2T2ZALZIL0STKB02WDWL" localSheetId="1" hidden="1">BWQ '[34]210'!$B$8:$C$8</definedName>
    <definedName name="BEx3HZ2T2T2ZALZIL0STKB02WDWL" hidden="1">BWQ '[34]210'!$B$8:$C$8</definedName>
    <definedName name="BEx3IJLZ9QCJ4N0SLI1AX58156FE" localSheetId="1" hidden="1">BWQ #REF!</definedName>
    <definedName name="BEx3IJLZ9QCJ4N0SLI1AX58156FE" hidden="1">BWQ #REF!</definedName>
    <definedName name="BEx3IMR5U039QSE23F4IA6SB5ZXI" hidden="1">#N/A</definedName>
    <definedName name="BEx3J0ZLX8D05RVIMO7QS7N2G93X" localSheetId="2" hidden="1">BWQ [51]Hyster!$B$7:$C$7</definedName>
    <definedName name="BEx3J0ZLX8D05RVIMO7QS7N2G93X" localSheetId="1" hidden="1">BWQ [51]Hyster!$B$7:$C$7</definedName>
    <definedName name="BEx3J0ZLX8D05RVIMO7QS7N2G93X" hidden="1">BWQ [51]Hyster!$B$7:$C$7</definedName>
    <definedName name="BEx3J1FVPIBH04Q06CVRPJUUN579" localSheetId="1" hidden="1">BWQ '[35]040'!$B$7:$C$7</definedName>
    <definedName name="BEx3J1FVPIBH04Q06CVRPJUUN579" hidden="1">BWQ '[35]040'!$B$7:$C$7</definedName>
    <definedName name="BEx3J2SIQEZE6UF1B4G22QLZYAIS" localSheetId="2" hidden="1">BWQ '[34]210'!$B$12:$C$12</definedName>
    <definedName name="BEx3J2SIQEZE6UF1B4G22QLZYAIS" localSheetId="1" hidden="1">BWQ '[34]210'!$B$12:$C$12</definedName>
    <definedName name="BEx3J2SIQEZE6UF1B4G22QLZYAIS" hidden="1">BWQ '[34]210'!$B$12:$C$12</definedName>
    <definedName name="BEx3JKRPOE92GBSCU5L9CY4QS1JL" localSheetId="2" hidden="1">BWQ '[39]320'!$B$19:$C$19</definedName>
    <definedName name="BEx3JKRPOE92GBSCU5L9CY4QS1JL" localSheetId="1" hidden="1">BWQ '[39]320'!$B$19:$C$19</definedName>
    <definedName name="BEx3JKRPOE92GBSCU5L9CY4QS1JL" hidden="1">BWQ '[39]320'!$B$19:$C$19</definedName>
    <definedName name="BEx3JXNPXSIYQ833WGQ3WWXOAWS4" localSheetId="1" hidden="1">BWQ '[31]080'!$B$13:$C$13</definedName>
    <definedName name="BEx3JXNPXSIYQ833WGQ3WWXOAWS4" hidden="1">BWQ '[31]080'!$B$13:$C$13</definedName>
    <definedName name="BEx3KCHOLEU1UXMXSUJ6VTYNV67F" localSheetId="1" hidden="1">BWQ '[31]080'!$B$16:$C$16</definedName>
    <definedName name="BEx3KCHOLEU1UXMXSUJ6VTYNV67F" hidden="1">BWQ '[31]080'!$B$16:$C$16</definedName>
    <definedName name="BEx3KF6ZCTWNBLQAPQU6Q51VPCUC" localSheetId="2" hidden="1">BWQ '[38]200'!$B$24:$M$83</definedName>
    <definedName name="BEx3KF6ZCTWNBLQAPQU6Q51VPCUC" localSheetId="1" hidden="1">BWQ '[38]200'!$B$24:$M$83</definedName>
    <definedName name="BEx3KF6ZCTWNBLQAPQU6Q51VPCUC" hidden="1">BWQ '[38]200'!$B$24:$M$83</definedName>
    <definedName name="BEx3KGJET80BTJ0BWTM15K0FNZ3Y" localSheetId="1" hidden="1">BWQ '[40]060'!$B$10:$C$10</definedName>
    <definedName name="BEx3KGJET80BTJ0BWTM15K0FNZ3Y" hidden="1">BWQ '[40]060'!$B$10:$C$10</definedName>
    <definedName name="BEx3KLC2LCXXGX9UF4MX9779LB44" localSheetId="1" hidden="1">BWQ '[35]040'!$B$12:$C$12</definedName>
    <definedName name="BEx3KLC2LCXXGX9UF4MX9779LB44" hidden="1">BWQ '[35]040'!$B$12:$C$12</definedName>
    <definedName name="BEx3KQKTI45X9U73H7VEX9XPLIX5" hidden="1">#N/A</definedName>
    <definedName name="BEx3L9RC5S436IPE1N82F5OOIX5J" localSheetId="2" hidden="1">BWQ '[50]270_7'!$B$24:$M$83</definedName>
    <definedName name="BEx3L9RC5S436IPE1N82F5OOIX5J" localSheetId="1" hidden="1">BWQ '[50]270_7'!$B$24:$M$83</definedName>
    <definedName name="BEx3L9RC5S436IPE1N82F5OOIX5J" hidden="1">BWQ '[50]270_7'!$B$24:$M$83</definedName>
    <definedName name="BEx3LBUV7JEIURUNDOM3ER9A5A2X" localSheetId="2" hidden="1">BWQ '[52]190_4'!$B$14:$C$14</definedName>
    <definedName name="BEx3LBUV7JEIURUNDOM3ER9A5A2X" localSheetId="1" hidden="1">BWQ '[52]190_4'!$B$14:$C$14</definedName>
    <definedName name="BEx3LBUV7JEIURUNDOM3ER9A5A2X" hidden="1">BWQ '[52]190_4'!$B$14:$C$14</definedName>
    <definedName name="BEx3LGCOZJLQS58PS9YXVZ8G89A4" localSheetId="2" hidden="1">BWQ '[53]240'!$B$8:$C$8</definedName>
    <definedName name="BEx3LGCOZJLQS58PS9YXVZ8G89A4" localSheetId="1" hidden="1">BWQ '[53]240'!$B$8:$C$8</definedName>
    <definedName name="BEx3LGCOZJLQS58PS9YXVZ8G89A4" hidden="1">BWQ '[53]240'!$B$8:$C$8</definedName>
    <definedName name="BEx3LL5DEXSJLUK5S6VLY2IGXEM6" localSheetId="1" hidden="1">BWQ #REF!</definedName>
    <definedName name="BEx3LL5DEXSJLUK5S6VLY2IGXEM6" hidden="1">BWQ #REF!</definedName>
    <definedName name="BEx3LMNBJLJNTY4L5T0QE0FQ6DOH" localSheetId="2" hidden="1">BWQ '[32]230'!$B$8:$C$8</definedName>
    <definedName name="BEx3LMNBJLJNTY4L5T0QE0FQ6DOH" localSheetId="1" hidden="1">BWQ '[32]230'!$B$8:$C$8</definedName>
    <definedName name="BEx3LMNBJLJNTY4L5T0QE0FQ6DOH" hidden="1">BWQ '[32]230'!$B$8:$C$8</definedName>
    <definedName name="BEx3LPN72W1H3DG3Y8YERMEJI7A2" localSheetId="2" hidden="1">BWQ '[32]230'!$B$7:$C$7</definedName>
    <definedName name="BEx3LPN72W1H3DG3Y8YERMEJI7A2" localSheetId="1" hidden="1">BWQ '[32]230'!$B$7:$C$7</definedName>
    <definedName name="BEx3LPN72W1H3DG3Y8YERMEJI7A2" hidden="1">BWQ '[32]230'!$B$7:$C$7</definedName>
    <definedName name="BEx3LR554ZN3PIM3CJDPTI6P1HPX" localSheetId="2" hidden="1">BWQ '[34]210'!$B$9:$C$9</definedName>
    <definedName name="BEx3LR554ZN3PIM3CJDPTI6P1HPX" localSheetId="1" hidden="1">BWQ '[34]210'!$B$9:$C$9</definedName>
    <definedName name="BEx3LR554ZN3PIM3CJDPTI6P1HPX" hidden="1">BWQ '[34]210'!$B$9:$C$9</definedName>
    <definedName name="BEx3LY1AC7HL16COB2JVGX278SE0" localSheetId="2" hidden="1">BWQ '[45]280'!$B$16:$C$16</definedName>
    <definedName name="BEx3LY1AC7HL16COB2JVGX278SE0" localSheetId="1" hidden="1">BWQ '[45]280'!$B$16:$C$16</definedName>
    <definedName name="BEx3LY1AC7HL16COB2JVGX278SE0" hidden="1">BWQ '[45]280'!$B$16:$C$16</definedName>
    <definedName name="BEx3M94HIVY0S66RQ4MKM0PXAUX2" localSheetId="1" hidden="1">BWQ '[40]060'!$B$16:$C$16</definedName>
    <definedName name="BEx3M94HIVY0S66RQ4MKM0PXAUX2" hidden="1">BWQ '[40]060'!$B$16:$C$16</definedName>
    <definedName name="BEx3MOUVXLTOTD7YD6OA97J81K9E" localSheetId="1" hidden="1">BWQ '[35]040'!$B$7:$C$7</definedName>
    <definedName name="BEx3MOUVXLTOTD7YD6OA97J81K9E" hidden="1">BWQ '[35]040'!$B$7:$C$7</definedName>
    <definedName name="BEx3N51KH6TPEXVT2RZZ7FMPYEQR" localSheetId="1" hidden="1">BWQ #REF!</definedName>
    <definedName name="BEx3N51KH6TPEXVT2RZZ7FMPYEQR" hidden="1">BWQ #REF!</definedName>
    <definedName name="BEx3NHBXBVHEUDZRBK120JGMDNW8" localSheetId="2" hidden="1">BWQ '[53]240'!$B$24:$AD$77</definedName>
    <definedName name="BEx3NHBXBVHEUDZRBK120JGMDNW8" localSheetId="1" hidden="1">BWQ '[53]240'!$B$24:$AD$77</definedName>
    <definedName name="BEx3NHBXBVHEUDZRBK120JGMDNW8" hidden="1">BWQ '[53]240'!$B$24:$AD$77</definedName>
    <definedName name="BEx3NIJ2TOY2CFFBZ6TELLDPY98E" localSheetId="1" hidden="1">BWQ '[31]080'!$A$5:$A$5</definedName>
    <definedName name="BEx3NIJ2TOY2CFFBZ6TELLDPY98E" hidden="1">BWQ '[31]080'!$A$5:$A$5</definedName>
    <definedName name="BEx3NMQ39W2Y9Z5SGVTLX2OQDWLD" localSheetId="2" hidden="1">BWQ '[34]210'!$B$11:$C$11</definedName>
    <definedName name="BEx3NMQ39W2Y9Z5SGVTLX2OQDWLD" localSheetId="1" hidden="1">BWQ '[34]210'!$B$11:$C$11</definedName>
    <definedName name="BEx3NMQ39W2Y9Z5SGVTLX2OQDWLD" hidden="1">BWQ '[34]210'!$B$11:$C$11</definedName>
    <definedName name="BEx3NNH1FCABMPLL36HLAHL9D3JJ" localSheetId="2" hidden="1">BWQ '[47]190_2'!$B$17:$C$17</definedName>
    <definedName name="BEx3NNH1FCABMPLL36HLAHL9D3JJ" localSheetId="1" hidden="1">BWQ '[47]190_2'!$B$17:$C$17</definedName>
    <definedName name="BEx3NNH1FCABMPLL36HLAHL9D3JJ" hidden="1">BWQ '[47]190_2'!$B$17:$C$17</definedName>
    <definedName name="BEx3NT5ZO91KJK92ZWYRJTHCJO2X" localSheetId="2" hidden="1">Query-[49]Am!$B$60:$Q$88</definedName>
    <definedName name="BEx3NT5ZO91KJK92ZWYRJTHCJO2X" localSheetId="1" hidden="1">Query-[49]Am!$B$60:$Q$88</definedName>
    <definedName name="BEx3NT5ZO91KJK92ZWYRJTHCJO2X" hidden="1">Query-[49]Am!$B$60:$Q$88</definedName>
    <definedName name="BEx3NV48DCQQGQSGID5U5J7SEPDS" localSheetId="1" hidden="1">BWQ '[35]040'!$B$18:$M$59</definedName>
    <definedName name="BEx3NV48DCQQGQSGID5U5J7SEPDS" hidden="1">BWQ '[35]040'!$B$18:$M$59</definedName>
    <definedName name="BEx3NW0LMETR9G4ZAQ1V9DI84QQ7" localSheetId="1" hidden="1">BWQ '[31]080'!$A$5</definedName>
    <definedName name="BEx3NW0LMETR9G4ZAQ1V9DI84QQ7" hidden="1">BWQ '[31]080'!$A$5</definedName>
    <definedName name="BEx3OJZMGYP51LMPTCPKSSPCX9WW" localSheetId="1" hidden="1">BWQ #REF!</definedName>
    <definedName name="BEx3OJZMGYP51LMPTCPKSSPCX9WW" hidden="1">BWQ #REF!</definedName>
    <definedName name="BEx3OMZIAA6B1ULJSEP1O0UXCONO" hidden="1">#N/A</definedName>
    <definedName name="BEx3OTA48CZ56AR5IBK6NL43OKIF" localSheetId="2" hidden="1">BWQ '[33]220'!$B$10:$C$10</definedName>
    <definedName name="BEx3OTA48CZ56AR5IBK6NL43OKIF" localSheetId="1" hidden="1">BWQ '[33]220'!$B$10:$C$10</definedName>
    <definedName name="BEx3OTA48CZ56AR5IBK6NL43OKIF" hidden="1">BWQ '[33]220'!$B$10:$C$10</definedName>
    <definedName name="BEx3OVJ3RFVW4GV6LCP8K4IUWSV1" localSheetId="2" hidden="1">BWQ '[38]200'!$B$14:$C$14</definedName>
    <definedName name="BEx3OVJ3RFVW4GV6LCP8K4IUWSV1" localSheetId="1" hidden="1">BWQ '[38]200'!$B$14:$C$14</definedName>
    <definedName name="BEx3OVJ3RFVW4GV6LCP8K4IUWSV1" hidden="1">BWQ '[38]200'!$B$14:$C$14</definedName>
    <definedName name="BEx3P4TL56KLXF1JN699FPFYDMET" localSheetId="2" hidden="1">BWQ '[54]270_6'!$B$11:$C$11</definedName>
    <definedName name="BEx3P4TL56KLXF1JN699FPFYDMET" localSheetId="1" hidden="1">BWQ '[54]270_6'!$B$11:$C$11</definedName>
    <definedName name="BEx3P4TL56KLXF1JN699FPFYDMET" hidden="1">BWQ '[54]270_6'!$B$11:$C$11</definedName>
    <definedName name="BEx3P5PYQEGZ22TQ2E5FYOLCL2LH" localSheetId="2" hidden="1">BWQ '[52]190_4'!$B$24:$M$83</definedName>
    <definedName name="BEx3P5PYQEGZ22TQ2E5FYOLCL2LH" localSheetId="1" hidden="1">BWQ '[52]190_4'!$B$24:$M$83</definedName>
    <definedName name="BEx3P5PYQEGZ22TQ2E5FYOLCL2LH" hidden="1">BWQ '[52]190_4'!$B$24:$M$83</definedName>
    <definedName name="BEx3P72EZT7J361UMS5KOZKQT06X" localSheetId="2" hidden="1">BWQ '[34]210'!$B$22:$C$22</definedName>
    <definedName name="BEx3P72EZT7J361UMS5KOZKQT06X" localSheetId="1" hidden="1">BWQ '[34]210'!$B$22:$C$22</definedName>
    <definedName name="BEx3P72EZT7J361UMS5KOZKQT06X" hidden="1">BWQ '[34]210'!$B$22:$C$22</definedName>
    <definedName name="BEx3P9RIZY2AYPCBGXGGOOZWNTEM" localSheetId="2" hidden="1">BWQ '[33]220'!$B$12:$C$12</definedName>
    <definedName name="BEx3P9RIZY2AYPCBGXGGOOZWNTEM" localSheetId="1" hidden="1">BWQ '[33]220'!$B$12:$C$12</definedName>
    <definedName name="BEx3P9RIZY2AYPCBGXGGOOZWNTEM" hidden="1">BWQ '[33]220'!$B$12:$C$12</definedName>
    <definedName name="BEx3PO5F96VQNE2NWGZ3KMZCVTOS" localSheetId="1" hidden="1">BWQ '[31]080'!$B$16:$C$16</definedName>
    <definedName name="BEx3PO5F96VQNE2NWGZ3KMZCVTOS" hidden="1">BWQ '[31]080'!$B$16:$C$16</definedName>
    <definedName name="BEx3Q76NF2VPK5E4P8P9UC35HTFA" localSheetId="2" hidden="1">BWQ '[42]190_1'!$B$19:$C$19</definedName>
    <definedName name="BEx3Q76NF2VPK5E4P8P9UC35HTFA" localSheetId="1" hidden="1">BWQ '[42]190_1'!$B$19:$C$19</definedName>
    <definedName name="BEx3Q76NF2VPK5E4P8P9UC35HTFA" hidden="1">BWQ '[42]190_1'!$B$19:$C$19</definedName>
    <definedName name="BEx3QA6K816C5V4V8R4SWT85Z04L" localSheetId="1" hidden="1">BWQ '[31]080'!$B$7:$C$7</definedName>
    <definedName name="BEx3QA6K816C5V4V8R4SWT85Z04L" hidden="1">BWQ '[31]080'!$B$7:$C$7</definedName>
    <definedName name="BEx3QAMO21IWME5IEXDDJGDKR6AB" localSheetId="1" hidden="1">BWQ #REF!</definedName>
    <definedName name="BEx3QAMO21IWME5IEXDDJGDKR6AB" hidden="1">BWQ #REF!</definedName>
    <definedName name="BEx3QFQ2QAHAMSE02EBKZABNWGV5" localSheetId="2" hidden="1">BWQ '[37]190'!$B$9:$C$9</definedName>
    <definedName name="BEx3QFQ2QAHAMSE02EBKZABNWGV5" localSheetId="1" hidden="1">BWQ '[37]190'!$B$9:$C$9</definedName>
    <definedName name="BEx3QFQ2QAHAMSE02EBKZABNWGV5" hidden="1">BWQ '[37]190'!$B$9:$C$9</definedName>
    <definedName name="BEx3R2Y6A49VG51GEXG5N7533TPM" localSheetId="1" hidden="1">BWQ '[40]060'!$B$16:$C$16</definedName>
    <definedName name="BEx3R2Y6A49VG51GEXG5N7533TPM" hidden="1">BWQ '[40]060'!$B$16:$C$16</definedName>
    <definedName name="BEx3R2Y7F338T39B3896HOWW0VM0" hidden="1">#N/A</definedName>
    <definedName name="BEx3R3JRDEI6QTZHJ7TLW8SH9NH8" localSheetId="1" hidden="1">BWQ '[35]040'!$B$13:$C$13</definedName>
    <definedName name="BEx3R3JRDEI6QTZHJ7TLW8SH9NH8" hidden="1">BWQ '[35]040'!$B$13:$C$13</definedName>
    <definedName name="BEx3R7WB0UZLUM8UGKNT88C68HHJ" localSheetId="1" hidden="1">BWQ '[40]060'!$B$12:$C$12</definedName>
    <definedName name="BEx3R7WB0UZLUM8UGKNT88C68HHJ" hidden="1">BWQ '[40]060'!$B$12:$C$12</definedName>
    <definedName name="BEx3R86XC7I8Q293WFC7GO9BCDZX" localSheetId="1" hidden="1">BWQ #REF!</definedName>
    <definedName name="BEx3R86XC7I8Q293WFC7GO9BCDZX" hidden="1">BWQ #REF!</definedName>
    <definedName name="BEx3RHHFC51MZY97PEBSMEX49SKZ" localSheetId="1" hidden="1">BWQ '[40]060'!$B$14:$C$14</definedName>
    <definedName name="BEx3RHHFC51MZY97PEBSMEX49SKZ" hidden="1">BWQ '[40]060'!$B$14:$C$14</definedName>
    <definedName name="BEx3RHXPF31MA4BOVMCRAVOEY92U" localSheetId="1" hidden="1">BWQ '[40]060'!$B$13:$C$13</definedName>
    <definedName name="BEx3RHXPF31MA4BOVMCRAVOEY92U" hidden="1">BWQ '[40]060'!$B$13:$C$13</definedName>
    <definedName name="BEx3RQ6BB2PQ089DI51TY0IAJ7UX" localSheetId="1" hidden="1">BWQ #REF!</definedName>
    <definedName name="BEx3RQ6BB2PQ089DI51TY0IAJ7UX" hidden="1">BWQ #REF!</definedName>
    <definedName name="BEx3RQRV8R3N3ZSPRQRDZLH5MCCD" localSheetId="1" hidden="1">BWQ '[31]080'!$B$7:$C$7</definedName>
    <definedName name="BEx3RQRV8R3N3ZSPRQRDZLH5MCCD" hidden="1">BWQ '[31]080'!$B$7:$C$7</definedName>
    <definedName name="BEx3S3TBTX9UVVHIQ0UXY3HQJRKK" localSheetId="2" hidden="1">BWQ '[37]190'!$B$18:$C$18</definedName>
    <definedName name="BEx3S3TBTX9UVVHIQ0UXY3HQJRKK" localSheetId="1" hidden="1">BWQ '[37]190'!$B$18:$C$18</definedName>
    <definedName name="BEx3S3TBTX9UVVHIQ0UXY3HQJRKK" hidden="1">BWQ '[37]190'!$B$18:$C$18</definedName>
    <definedName name="BEx3S5GKHFFJCFT2AD6MWZQA4158" hidden="1">#N/A</definedName>
    <definedName name="BEx3S8B5ZL384JXVR4K3V6LATOO8" localSheetId="2" hidden="1">BWQ '[52]190_4'!$B$9:$C$9</definedName>
    <definedName name="BEx3S8B5ZL384JXVR4K3V6LATOO8" localSheetId="1" hidden="1">BWQ '[52]190_4'!$B$9:$C$9</definedName>
    <definedName name="BEx3S8B5ZL384JXVR4K3V6LATOO8" hidden="1">BWQ '[52]190_4'!$B$9:$C$9</definedName>
    <definedName name="BEx3SHAV3XCP4M22W6QKY6H42EYG" hidden="1">#N/A</definedName>
    <definedName name="BEx3SK5AL97V7EFB1GRNX9F8HMJM" localSheetId="2" hidden="1">BWQ '[38]200'!$B$11:$C$11</definedName>
    <definedName name="BEx3SK5AL97V7EFB1GRNX9F8HMJM" localSheetId="1" hidden="1">BWQ '[38]200'!$B$11:$C$11</definedName>
    <definedName name="BEx3SK5AL97V7EFB1GRNX9F8HMJM" hidden="1">BWQ '[38]200'!$B$11:$C$11</definedName>
    <definedName name="BEx3SV8ISF6OEPJ3WKZP9XYA7W1T" localSheetId="2" hidden="1">BWQ '[38]200'!$B$17:$C$17</definedName>
    <definedName name="BEx3SV8ISF6OEPJ3WKZP9XYA7W1T" localSheetId="1" hidden="1">BWQ '[38]200'!$B$17:$C$17</definedName>
    <definedName name="BEx3SV8ISF6OEPJ3WKZP9XYA7W1T" hidden="1">BWQ '[38]200'!$B$17:$C$17</definedName>
    <definedName name="BEx3SXMT3Y33VT32BYLR2XN8UG03" localSheetId="2" hidden="1">BWQ '[32]230'!$A$5:$A$5</definedName>
    <definedName name="BEx3SXMT3Y33VT32BYLR2XN8UG03" localSheetId="1" hidden="1">BWQ '[32]230'!$A$5:$A$5</definedName>
    <definedName name="BEx3SXMT3Y33VT32BYLR2XN8UG03" hidden="1">BWQ '[32]230'!$A$5:$A$5</definedName>
    <definedName name="BEx3T3BTWE69XN3K4LIS9XE0OW6S" localSheetId="2" hidden="1">BWQ '[38]200'!$A$5:$A$5</definedName>
    <definedName name="BEx3T3BTWE69XN3K4LIS9XE0OW6S" localSheetId="1" hidden="1">BWQ '[38]200'!$A$5:$A$5</definedName>
    <definedName name="BEx3T3BTWE69XN3K4LIS9XE0OW6S" hidden="1">BWQ '[38]200'!$A$5:$A$5</definedName>
    <definedName name="BEx3TJIGAY8CZH5R1S7RI9TN42G2" localSheetId="1" hidden="1">BWQ '[40]060'!$B$18:$M$59</definedName>
    <definedName name="BEx3TJIGAY8CZH5R1S7RI9TN42G2" hidden="1">BWQ '[40]060'!$B$18:$M$59</definedName>
    <definedName name="BEx3TZP2O883FMQ8UKF13KGQLMP1" localSheetId="2" hidden="1">BWQ '[37]190'!$B$11:$C$11</definedName>
    <definedName name="BEx3TZP2O883FMQ8UKF13KGQLMP1" localSheetId="1" hidden="1">BWQ '[37]190'!$B$11:$C$11</definedName>
    <definedName name="BEx3TZP2O883FMQ8UKF13KGQLMP1" hidden="1">BWQ '[37]190'!$B$11:$C$11</definedName>
    <definedName name="BEx3URPUOIL4HKAYIFJ3VD5KUF47" localSheetId="1" hidden="1">BWQ '[35]040'!$B$10:$C$10</definedName>
    <definedName name="BEx3URPUOIL4HKAYIFJ3VD5KUF47" hidden="1">BWQ '[35]040'!$B$10:$C$10</definedName>
    <definedName name="BEx3UWTAD1E3Q3XLJP1Z4SLZNKYN" localSheetId="1" hidden="1">BWQ '[35]040'!$B$14:$C$14</definedName>
    <definedName name="BEx3UWTAD1E3Q3XLJP1Z4SLZNKYN" hidden="1">BWQ '[35]040'!$B$14:$C$14</definedName>
    <definedName name="BEx3V7AVU10ZU0TI5TDJGWR9XRTP" localSheetId="1" hidden="1">BWQ '[40]060'!$B$10:$C$10</definedName>
    <definedName name="BEx3V7AVU10ZU0TI5TDJGWR9XRTP" hidden="1">BWQ '[40]060'!$B$10:$C$10</definedName>
    <definedName name="BEx3V7LODO64HUC29K0PK1MDC6I7" hidden="1">#N/A</definedName>
    <definedName name="BEx57LE0Y8NP9HID8BNCD25QICZP" hidden="1">#N/A</definedName>
    <definedName name="BEx587KG7LRAGM0KC5K2SM2GBMYE" localSheetId="2" hidden="1">BWQ '[34]210'!$A$5:$A$5</definedName>
    <definedName name="BEx587KG7LRAGM0KC5K2SM2GBMYE" localSheetId="1" hidden="1">BWQ '[34]210'!$A$5:$A$5</definedName>
    <definedName name="BEx587KG7LRAGM0KC5K2SM2GBMYE" hidden="1">BWQ '[34]210'!$A$5:$A$5</definedName>
    <definedName name="BEx5892EY8PG8W0620X9XXQDB18M" hidden="1">#N/A</definedName>
    <definedName name="BEx58GUZ3R598R9W54IO8GL2A8RM" hidden="1">#N/A</definedName>
    <definedName name="BEx58K5MF5U52J5F71QC9YYBW7G1" localSheetId="2" hidden="1">BWQ '[55]290'!$B$9:$C$9</definedName>
    <definedName name="BEx58K5MF5U52J5F71QC9YYBW7G1" localSheetId="1" hidden="1">BWQ '[55]290'!$B$9:$C$9</definedName>
    <definedName name="BEx58K5MF5U52J5F71QC9YYBW7G1" hidden="1">BWQ '[55]290'!$B$9:$C$9</definedName>
    <definedName name="BEx58KAZ9UY3BZHABV661T70VJKX" localSheetId="1" hidden="1">BWQ #REF!</definedName>
    <definedName name="BEx58KAZ9UY3BZHABV661T70VJKX" hidden="1">BWQ #REF!</definedName>
    <definedName name="BEx58OY8JRP55KDCC09E7YCZLO4V" localSheetId="2" hidden="1">BWQ '[32]230'!$B$17:$C$17</definedName>
    <definedName name="BEx58OY8JRP55KDCC09E7YCZLO4V" localSheetId="1" hidden="1">BWQ '[32]230'!$B$17:$C$17</definedName>
    <definedName name="BEx58OY8JRP55KDCC09E7YCZLO4V" hidden="1">BWQ '[32]230'!$B$17:$C$17</definedName>
    <definedName name="BEx58SUK1EW20VCFVP8025COG0WW" hidden="1">#N/A</definedName>
    <definedName name="BEx58V3CQ0BNBLP2CQLY8LF1RBKW" localSheetId="1" hidden="1">BWQ '[40]060'!$B$14:$C$14</definedName>
    <definedName name="BEx58V3CQ0BNBLP2CQLY8LF1RBKW" hidden="1">BWQ '[40]060'!$B$14:$C$14</definedName>
    <definedName name="BEx592VVXLGDSJHTOUVZYPOBNDSD" localSheetId="1" hidden="1">BWQ '[35]040'!$B$13:$C$13</definedName>
    <definedName name="BEx592VVXLGDSJHTOUVZYPOBNDSD" hidden="1">BWQ '[35]040'!$B$13:$C$13</definedName>
    <definedName name="BEx59GTPP1VQNJXNCFK5OBZD811G" hidden="1">#N/A</definedName>
    <definedName name="BEx5A5E9VIO03UEEHC493J03ZD7Q" localSheetId="2" hidden="1">BWQ '[42]190_1'!$A$5:$A$5</definedName>
    <definedName name="BEx5A5E9VIO03UEEHC493J03ZD7Q" localSheetId="1" hidden="1">BWQ '[42]190_1'!$A$5:$A$5</definedName>
    <definedName name="BEx5A5E9VIO03UEEHC493J03ZD7Q" hidden="1">BWQ '[42]190_1'!$A$5:$A$5</definedName>
    <definedName name="BEx5AACE27BG7G5G3AFHW8UA2STG" localSheetId="2" hidden="1">BWQ '[55]290'!$A$5:$A$5</definedName>
    <definedName name="BEx5AACE27BG7G5G3AFHW8UA2STG" localSheetId="1" hidden="1">BWQ '[55]290'!$A$5:$A$5</definedName>
    <definedName name="BEx5AACE27BG7G5G3AFHW8UA2STG" hidden="1">BWQ '[55]290'!$A$5:$A$5</definedName>
    <definedName name="BEx5AJXNVBIL2HF81UDD2I2DQKS0" localSheetId="2" hidden="1">BWQ '[34]210'!$B$19:$C$19</definedName>
    <definedName name="BEx5AJXNVBIL2HF81UDD2I2DQKS0" localSheetId="1" hidden="1">BWQ '[34]210'!$B$19:$C$19</definedName>
    <definedName name="BEx5AJXNVBIL2HF81UDD2I2DQKS0" hidden="1">BWQ '[34]210'!$B$19:$C$19</definedName>
    <definedName name="BEx5AK8FSRR7C2AU7QSCB9FNKJ5L" localSheetId="2" hidden="1">BWQ '[37]190'!$B$21:$C$21</definedName>
    <definedName name="BEx5AK8FSRR7C2AU7QSCB9FNKJ5L" localSheetId="1" hidden="1">BWQ '[37]190'!$B$21:$C$21</definedName>
    <definedName name="BEx5AK8FSRR7C2AU7QSCB9FNKJ5L" hidden="1">BWQ '[37]190'!$B$21:$C$21</definedName>
    <definedName name="BEx5AOFJ8XMOO40D5H5ZIL57YJ2D" localSheetId="2" hidden="1">BWQ '[37]190'!$B$8:$C$8</definedName>
    <definedName name="BEx5AOFJ8XMOO40D5H5ZIL57YJ2D" localSheetId="1" hidden="1">BWQ '[37]190'!$B$8:$C$8</definedName>
    <definedName name="BEx5AOFJ8XMOO40D5H5ZIL57YJ2D" hidden="1">BWQ '[37]190'!$B$8:$C$8</definedName>
    <definedName name="BEx5AOQBN12VOKJ59DX5MLSU0JCZ" localSheetId="2" hidden="1">BWQ '[32]230'!$B$8:$C$8</definedName>
    <definedName name="BEx5AOQBN12VOKJ59DX5MLSU0JCZ" localSheetId="1" hidden="1">BWQ '[32]230'!$B$8:$C$8</definedName>
    <definedName name="BEx5AOQBN12VOKJ59DX5MLSU0JCZ" hidden="1">BWQ '[32]230'!$B$8:$C$8</definedName>
    <definedName name="BEx5ARVHIRFYPZJ5KTP9ULFODBP3" localSheetId="2" hidden="1">BWQ '[56]310'!$B$14:$C$14</definedName>
    <definedName name="BEx5ARVHIRFYPZJ5KTP9ULFODBP3" localSheetId="1" hidden="1">BWQ '[56]310'!$B$14:$C$14</definedName>
    <definedName name="BEx5ARVHIRFYPZJ5KTP9ULFODBP3" hidden="1">BWQ '[56]310'!$B$14:$C$14</definedName>
    <definedName name="BEx5ASH3HMJ3PW46OC4VA41VXVID" hidden="1">#N/A</definedName>
    <definedName name="BEx5BMAKHEN126W2JF0E2Y4VMX8X" localSheetId="2" hidden="1">BWQ '[32]230'!$B$18:$C$18</definedName>
    <definedName name="BEx5BMAKHEN126W2JF0E2Y4VMX8X" localSheetId="1" hidden="1">BWQ '[32]230'!$B$18:$C$18</definedName>
    <definedName name="BEx5BMAKHEN126W2JF0E2Y4VMX8X" hidden="1">BWQ '[32]230'!$B$18:$C$18</definedName>
    <definedName name="BEx5BOUDBNJIIHEPNXTYEU1A9EMH" hidden="1">#N/A</definedName>
    <definedName name="BEx5BSACGF43NR12KC0S16CI7JFO" localSheetId="1" hidden="1">BWQ-'[40]060'!$A$1:$C$3</definedName>
    <definedName name="BEx5BSACGF43NR12KC0S16CI7JFO" hidden="1">BWQ-'[40]060'!$A$1:$C$3</definedName>
    <definedName name="BEx5BSL5T2WC7HVX7T9KPP9GMZE4" localSheetId="1" hidden="1">BWQ '[35]040'!$B$12:$C$12</definedName>
    <definedName name="BEx5BSL5T2WC7HVX7T9KPP9GMZE4" hidden="1">BWQ '[35]040'!$B$12:$C$12</definedName>
    <definedName name="BEx5CF7UU2W5Z16RARUTKINSU8SV" localSheetId="2" hidden="1">BWQ '[37]190'!$B$19:$C$19</definedName>
    <definedName name="BEx5CF7UU2W5Z16RARUTKINSU8SV" localSheetId="1" hidden="1">BWQ '[37]190'!$B$19:$C$19</definedName>
    <definedName name="BEx5CF7UU2W5Z16RARUTKINSU8SV" hidden="1">BWQ '[37]190'!$B$19:$C$19</definedName>
    <definedName name="BEx5CLCZ9HU605MM2A9XTN1VXYLX" localSheetId="2" hidden="1">BWQ '[38]200'!$B$14:$C$14</definedName>
    <definedName name="BEx5CLCZ9HU605MM2A9XTN1VXYLX" localSheetId="1" hidden="1">BWQ '[38]200'!$B$14:$C$14</definedName>
    <definedName name="BEx5CLCZ9HU605MM2A9XTN1VXYLX" hidden="1">BWQ '[38]200'!$B$14:$C$14</definedName>
    <definedName name="BEx5COYGNLF4WT4MRH4CAP3DI1BC" localSheetId="2" hidden="1">BWQ '[53]240'!$B$10:$C$10</definedName>
    <definedName name="BEx5COYGNLF4WT4MRH4CAP3DI1BC" localSheetId="1" hidden="1">BWQ '[53]240'!$B$10:$C$10</definedName>
    <definedName name="BEx5COYGNLF4WT4MRH4CAP3DI1BC" hidden="1">BWQ '[53]240'!$B$10:$C$10</definedName>
    <definedName name="BEx5CQAXX2A5XUIPJBOY367XX7FE" localSheetId="2" hidden="1">BWQ-'[40]060'!$B$10:$U$51</definedName>
    <definedName name="BEx5CQAXX2A5XUIPJBOY367XX7FE" localSheetId="1" hidden="1">BWQ-'[40]060'!$B$10:$U$51</definedName>
    <definedName name="BEx5CQAXX2A5XUIPJBOY367XX7FE" hidden="1">BWQ-'[40]060'!$B$10:$U$51</definedName>
    <definedName name="BEx5D5QO62RYTROC9AQN7MWXX6HT" localSheetId="1" hidden="1">BWQ '[31]080'!$A$5</definedName>
    <definedName name="BEx5D5QO62RYTROC9AQN7MWXX6HT" hidden="1">BWQ '[31]080'!$A$5</definedName>
    <definedName name="BEx5DBVR4KRY7BL26QGM7Z9WH3KC" hidden="1">#N/A</definedName>
    <definedName name="BEx5DEQDAMQ7WJ8AEFXTOKRO3BFV" localSheetId="1" hidden="1">BWQ '[31]080'!$B$15:$C$15</definedName>
    <definedName name="BEx5DEQDAMQ7WJ8AEFXTOKRO3BFV" hidden="1">BWQ '[31]080'!$B$15:$C$15</definedName>
    <definedName name="BEx5DG2SQLG2ZGX2SNCBT6ROWADO" localSheetId="1" hidden="1">BWQ #REF!</definedName>
    <definedName name="BEx5DG2SQLG2ZGX2SNCBT6ROWADO" hidden="1">BWQ #REF!</definedName>
    <definedName name="BEx5DVNVYCZHSF31SNH2KV46OWJ1" localSheetId="1" hidden="1">BWQ #REF!</definedName>
    <definedName name="BEx5DVNVYCZHSF31SNH2KV46OWJ1" hidden="1">BWQ #REF!</definedName>
    <definedName name="BEx5E5UQHJ5XAGZERVAVXJEOVLY3" localSheetId="1" hidden="1">BWQ #REF!</definedName>
    <definedName name="BEx5E5UQHJ5XAGZERVAVXJEOVLY3" hidden="1">BWQ #REF!</definedName>
    <definedName name="BEx5EANE31YI8CRVHF2UP50U50LW" localSheetId="1" hidden="1">BWQ '[40]060'!$B$12:$C$12</definedName>
    <definedName name="BEx5EANE31YI8CRVHF2UP50U50LW" hidden="1">BWQ '[40]060'!$B$12:$C$12</definedName>
    <definedName name="BEx5EHOTYNV23IHWTEP145CIUGEE" localSheetId="1" hidden="1">BWQ '[40]060'!$B$13:$C$13</definedName>
    <definedName name="BEx5EHOTYNV23IHWTEP145CIUGEE" hidden="1">BWQ '[40]060'!$B$13:$C$13</definedName>
    <definedName name="BEx5EKU7RXEWQKFMJMQ5GDE2P8DE" hidden="1">#N/A</definedName>
    <definedName name="BEx5ELVX28JC0GSWPWJ1NEYD67L6" localSheetId="2" hidden="1">BWQ '[34]210'!$B$11:$C$11</definedName>
    <definedName name="BEx5ELVX28JC0GSWPWJ1NEYD67L6" localSheetId="1" hidden="1">BWQ '[34]210'!$B$11:$C$11</definedName>
    <definedName name="BEx5ELVX28JC0GSWPWJ1NEYD67L6" hidden="1">BWQ '[34]210'!$B$11:$C$11</definedName>
    <definedName name="BEx5FBII783LPV4P4I62VGAK5ZR6" localSheetId="1" hidden="1">BWQ '[35]040'!$B$15:$C$15</definedName>
    <definedName name="BEx5FBII783LPV4P4I62VGAK5ZR6" hidden="1">BWQ '[35]040'!$B$15:$C$15</definedName>
    <definedName name="BEx5FYABSDI38FU4KH1R9CKFGIJ0" localSheetId="1" hidden="1">BWQ '[35]040'!$B$16:$C$16</definedName>
    <definedName name="BEx5FYABSDI38FU4KH1R9CKFGIJ0" hidden="1">BWQ '[35]040'!$B$16:$C$16</definedName>
    <definedName name="BEx5GDKLFSPJJM5Z1LE7FUB0SK3A" localSheetId="1" hidden="1">BWQ '[31]080'!$B$15:$C$15</definedName>
    <definedName name="BEx5GDKLFSPJJM5Z1LE7FUB0SK3A" hidden="1">BWQ '[31]080'!$B$15:$C$15</definedName>
    <definedName name="BEx5GIYTAY25LFH23PUZ2JQCXVA9" localSheetId="2" hidden="1">BWQ '[33]220'!$B$19:$C$19</definedName>
    <definedName name="BEx5GIYTAY25LFH23PUZ2JQCXVA9" localSheetId="1" hidden="1">BWQ '[33]220'!$B$19:$C$19</definedName>
    <definedName name="BEx5GIYTAY25LFH23PUZ2JQCXVA9" hidden="1">BWQ '[33]220'!$B$19:$C$19</definedName>
    <definedName name="BEx5GMKB5WGLVNZICV1400GR9IF7" localSheetId="2" hidden="1">BWQ '[37]190'!$B$8:$C$8</definedName>
    <definedName name="BEx5GMKB5WGLVNZICV1400GR9IF7" localSheetId="1" hidden="1">BWQ '[37]190'!$B$8:$C$8</definedName>
    <definedName name="BEx5GMKB5WGLVNZICV1400GR9IF7" hidden="1">BWQ '[37]190'!$B$8:$C$8</definedName>
    <definedName name="BEx5GNBCVUD3P44GVIAR6K6X9CL2" localSheetId="1" hidden="1">BWQ '[31]080'!$B$16:$C$16</definedName>
    <definedName name="BEx5GNBCVUD3P44GVIAR6K6X9CL2" hidden="1">BWQ '[31]080'!$B$16:$C$16</definedName>
    <definedName name="BEx5GPPIXP80S53YJPN597CKJQDY" localSheetId="2" hidden="1">BWQ '[32]230'!$B$14:$C$14</definedName>
    <definedName name="BEx5GPPIXP80S53YJPN597CKJQDY" localSheetId="1" hidden="1">BWQ '[32]230'!$B$14:$C$14</definedName>
    <definedName name="BEx5GPPIXP80S53YJPN597CKJQDY" hidden="1">BWQ '[32]230'!$B$14:$C$14</definedName>
    <definedName name="BEx5GS9BJU8AF19KQG2XVX1OU511" localSheetId="2" hidden="1">BWQ '[32]230'!$B$24:$AD$77</definedName>
    <definedName name="BEx5GS9BJU8AF19KQG2XVX1OU511" localSheetId="1" hidden="1">BWQ '[32]230'!$B$24:$AD$77</definedName>
    <definedName name="BEx5GS9BJU8AF19KQG2XVX1OU511" hidden="1">BWQ '[32]230'!$B$24:$AD$77</definedName>
    <definedName name="BEx5H31QPV5VMU1ZY3R8XE0KTX1G" localSheetId="2" hidden="1">BWQ '[50]270_7'!$B$8:$C$8</definedName>
    <definedName name="BEx5H31QPV5VMU1ZY3R8XE0KTX1G" localSheetId="1" hidden="1">BWQ '[50]270_7'!$B$8:$C$8</definedName>
    <definedName name="BEx5H31QPV5VMU1ZY3R8XE0KTX1G" hidden="1">BWQ '[50]270_7'!$B$8:$C$8</definedName>
    <definedName name="BEx5HORWOVITZT9383BUGORG5TIX" localSheetId="2" hidden="1">BWQ '[52]190_4'!$B$17:$C$17</definedName>
    <definedName name="BEx5HORWOVITZT9383BUGORG5TIX" localSheetId="1" hidden="1">BWQ '[52]190_4'!$B$17:$C$17</definedName>
    <definedName name="BEx5HORWOVITZT9383BUGORG5TIX" hidden="1">BWQ '[52]190_4'!$B$17:$C$17</definedName>
    <definedName name="BEx5I1YOB8NDIZ973US2BSZQQB19" localSheetId="1" hidden="1">BWQ #REF!</definedName>
    <definedName name="BEx5I1YOB8NDIZ973US2BSZQQB19" hidden="1">BWQ #REF!</definedName>
    <definedName name="BEx5I3WVB3TR3S7CRRV22DBD4V92" localSheetId="1" hidden="1">BWQ '[35]040'!$B$8:$C$8</definedName>
    <definedName name="BEx5I3WVB3TR3S7CRRV22DBD4V92" hidden="1">BWQ '[35]040'!$B$8:$C$8</definedName>
    <definedName name="BEx5IJ75JFSGEB1MIHGAYVMOD67U" localSheetId="1" hidden="1">BWQ '[35]040'!$B$13:$C$13</definedName>
    <definedName name="BEx5IJ75JFSGEB1MIHGAYVMOD67U" hidden="1">BWQ '[35]040'!$B$13:$C$13</definedName>
    <definedName name="BEx5J5IW9CWGHELS6G6DQC61D167" localSheetId="2" hidden="1">BWQ '[38]200'!$B$12:$C$12</definedName>
    <definedName name="BEx5J5IW9CWGHELS6G6DQC61D167" localSheetId="1" hidden="1">BWQ '[38]200'!$B$12:$C$12</definedName>
    <definedName name="BEx5J5IW9CWGHELS6G6DQC61D167" hidden="1">BWQ '[38]200'!$B$12:$C$12</definedName>
    <definedName name="BEx5JG5TQQXWN6ZNU8Z3WZAVXL9C" localSheetId="2" hidden="1">BWQ '[54]270_6'!$B$9:$C$9</definedName>
    <definedName name="BEx5JG5TQQXWN6ZNU8Z3WZAVXL9C" localSheetId="1" hidden="1">BWQ '[54]270_6'!$B$9:$C$9</definedName>
    <definedName name="BEx5JG5TQQXWN6ZNU8Z3WZAVXL9C" hidden="1">BWQ '[54]270_6'!$B$9:$C$9</definedName>
    <definedName name="BEx5JO3UXUPRQY9QMQ6J6W9WLXC5" localSheetId="2" hidden="1">BWQ '[32]230'!$B$9:$C$9</definedName>
    <definedName name="BEx5JO3UXUPRQY9QMQ6J6W9WLXC5" localSheetId="1" hidden="1">BWQ '[32]230'!$B$9:$C$9</definedName>
    <definedName name="BEx5JO3UXUPRQY9QMQ6J6W9WLXC5" hidden="1">BWQ '[32]230'!$B$9:$C$9</definedName>
    <definedName name="BEx5JTSOMFC1SZA0ULD96LLF7G6A" localSheetId="2" hidden="1">BWQ '[34]210'!$B$20:$C$20</definedName>
    <definedName name="BEx5JTSOMFC1SZA0ULD96LLF7G6A" localSheetId="1" hidden="1">BWQ '[34]210'!$B$20:$C$20</definedName>
    <definedName name="BEx5JTSOMFC1SZA0ULD96LLF7G6A" hidden="1">BWQ '[34]210'!$B$20:$C$20</definedName>
    <definedName name="BEx5JYLBRIOB8NXEW8JSSHRODETJ" localSheetId="2" hidden="1">BWQ '[45]280'!$B$7:$C$7</definedName>
    <definedName name="BEx5JYLBRIOB8NXEW8JSSHRODETJ" localSheetId="1" hidden="1">BWQ '[45]280'!$B$7:$C$7</definedName>
    <definedName name="BEx5JYLBRIOB8NXEW8JSSHRODETJ" hidden="1">BWQ '[45]280'!$B$7:$C$7</definedName>
    <definedName name="BEx5JZ1KLNM07SP0X94V5V6GFBOZ" hidden="1">#N/A</definedName>
    <definedName name="BEx5K3U7KCJ1XHYOO8NX2VK223LV" localSheetId="1" hidden="1">BWQ #REF!</definedName>
    <definedName name="BEx5K3U7KCJ1XHYOO8NX2VK223LV" hidden="1">BWQ #REF!</definedName>
    <definedName name="BEx5K8S7ESWUSDM9Y2XKPFVAHSFJ" localSheetId="1" hidden="1">BWQ #REF!</definedName>
    <definedName name="BEx5K8S7ESWUSDM9Y2XKPFVAHSFJ" hidden="1">BWQ #REF!</definedName>
    <definedName name="BEx5KCOM15FF2IYSW9I08NFJPALI" localSheetId="1" hidden="1">BWQ '[35]040'!$B$16:$C$16</definedName>
    <definedName name="BEx5KCOM15FF2IYSW9I08NFJPALI" hidden="1">BWQ '[35]040'!$B$16:$C$16</definedName>
    <definedName name="BEx5KKBN8KV3PWCSHVBIQTVHL9HA" localSheetId="2" hidden="1">BWQ '[32]230'!$B$10:$C$10</definedName>
    <definedName name="BEx5KKBN8KV3PWCSHVBIQTVHL9HA" localSheetId="1" hidden="1">BWQ '[32]230'!$B$10:$C$10</definedName>
    <definedName name="BEx5KKBN8KV3PWCSHVBIQTVHL9HA" hidden="1">BWQ '[32]230'!$B$10:$C$10</definedName>
    <definedName name="BEx5KXNP0RRMR28LPPFCTOV28M7E" hidden="1">#N/A</definedName>
    <definedName name="BEx5LGDZX4U36G0KH3AKHYTLGMWF" hidden="1">#N/A</definedName>
    <definedName name="BEx5LZF71OM6TEE6R8Y6TZ7JA0NW" hidden="1">#N/A</definedName>
    <definedName name="BEx5M7TAGRGHY4YA6GOQN9TQM4WT" localSheetId="1" hidden="1">BWQ #REF!</definedName>
    <definedName name="BEx5M7TAGRGHY4YA6GOQN9TQM4WT" hidden="1">BWQ #REF!</definedName>
    <definedName name="BEx5MLQZ3EAKN1K00K08BES7QQPQ" localSheetId="2" hidden="1">BWQ '[37]190'!$B$22:$C$22</definedName>
    <definedName name="BEx5MLQZ3EAKN1K00K08BES7QQPQ" localSheetId="1" hidden="1">BWQ '[37]190'!$B$22:$C$22</definedName>
    <definedName name="BEx5MLQZ3EAKN1K00K08BES7QQPQ" hidden="1">BWQ '[37]190'!$B$22:$C$22</definedName>
    <definedName name="BEx5NBDDAP63TK4RERNNNRX3U943" localSheetId="1" hidden="1">BWQ #REF!</definedName>
    <definedName name="BEx5NBDDAP63TK4RERNNNRX3U943" hidden="1">BWQ #REF!</definedName>
    <definedName name="BEx5ND6529EUZGR0Z6F4CQG3O7UA" localSheetId="1" hidden="1">BWQ '[40]060'!$B$16:$C$16</definedName>
    <definedName name="BEx5ND6529EUZGR0Z6F4CQG3O7UA" hidden="1">BWQ '[40]060'!$B$16:$C$16</definedName>
    <definedName name="BEx5NFPX69J631DZNZK69QSQDTKL" localSheetId="2" hidden="1">BWQ '[52]190_4'!$B$20:$C$20</definedName>
    <definedName name="BEx5NFPX69J631DZNZK69QSQDTKL" localSheetId="1" hidden="1">BWQ '[52]190_4'!$B$20:$C$20</definedName>
    <definedName name="BEx5NFPX69J631DZNZK69QSQDTKL" hidden="1">BWQ '[52]190_4'!$B$20:$C$20</definedName>
    <definedName name="BEx5NGBI1V9GI0BPA37XW52QICAI" localSheetId="2" hidden="1">BWQ '[36]300'!$B$16:$C$16</definedName>
    <definedName name="BEx5NGBI1V9GI0BPA37XW52QICAI" localSheetId="1" hidden="1">BWQ '[36]300'!$B$16:$C$16</definedName>
    <definedName name="BEx5NGBI1V9GI0BPA37XW52QICAI" hidden="1">BWQ '[36]300'!$B$16:$C$16</definedName>
    <definedName name="BEx5NZ78OGDTAMMRLXLHZOF8V24R" localSheetId="2" hidden="1">BWQ '[38]200'!$B$22:$C$22</definedName>
    <definedName name="BEx5NZ78OGDTAMMRLXLHZOF8V24R" localSheetId="1" hidden="1">BWQ '[38]200'!$B$22:$C$22</definedName>
    <definedName name="BEx5NZ78OGDTAMMRLXLHZOF8V24R" hidden="1">BWQ '[38]200'!$B$22:$C$22</definedName>
    <definedName name="BEx5NZND0TCISPDDZTWRYG4GW4WK" localSheetId="2" hidden="1">BWQ '[56]310'!$B$24:$AD$77</definedName>
    <definedName name="BEx5NZND0TCISPDDZTWRYG4GW4WK" localSheetId="1" hidden="1">BWQ '[56]310'!$B$24:$AD$77</definedName>
    <definedName name="BEx5NZND0TCISPDDZTWRYG4GW4WK" hidden="1">BWQ '[56]310'!$B$24:$AD$77</definedName>
    <definedName name="BEx5NZY4V2EQKJ4H75CZQCRP10ZD" localSheetId="1" hidden="1">BWQ '[31]080'!$A$5</definedName>
    <definedName name="BEx5NZY4V2EQKJ4H75CZQCRP10ZD" hidden="1">BWQ '[31]080'!$A$5</definedName>
    <definedName name="BEx5O6UA5P4LLO4HQ1R18S76P9U4" localSheetId="2" hidden="1">BWQ '[34]210'!$B$14:$C$14</definedName>
    <definedName name="BEx5O6UA5P4LLO4HQ1R18S76P9U4" localSheetId="1" hidden="1">BWQ '[34]210'!$B$14:$C$14</definedName>
    <definedName name="BEx5O6UA5P4LLO4HQ1R18S76P9U4" hidden="1">BWQ '[34]210'!$B$14:$C$14</definedName>
    <definedName name="BEx5OEXMRV5PEBR0IJOBF1U0XO2E" localSheetId="2" hidden="1">BWQ '[38]200'!$B$9:$C$9</definedName>
    <definedName name="BEx5OEXMRV5PEBR0IJOBF1U0XO2E" localSheetId="1" hidden="1">BWQ '[38]200'!$B$9:$C$9</definedName>
    <definedName name="BEx5OEXMRV5PEBR0IJOBF1U0XO2E" hidden="1">BWQ '[38]200'!$B$9:$C$9</definedName>
    <definedName name="BEx5OGFJQPEFAZCNNWW4S5LG08PH" localSheetId="2" hidden="1">BWQ '[34]210'!$B$10:$C$10</definedName>
    <definedName name="BEx5OGFJQPEFAZCNNWW4S5LG08PH" localSheetId="1" hidden="1">BWQ '[34]210'!$B$10:$C$10</definedName>
    <definedName name="BEx5OGFJQPEFAZCNNWW4S5LG08PH" hidden="1">BWQ '[34]210'!$B$10:$C$10</definedName>
    <definedName name="BEx5OKRYDTMUS3QFR681O24WMQLP" localSheetId="2" hidden="1">BWQ '[45]280'!$B$11:$C$11</definedName>
    <definedName name="BEx5OKRYDTMUS3QFR681O24WMQLP" localSheetId="1" hidden="1">BWQ '[45]280'!$B$11:$C$11</definedName>
    <definedName name="BEx5OKRYDTMUS3QFR681O24WMQLP" hidden="1">BWQ '[45]280'!$B$11:$C$11</definedName>
    <definedName name="BEx5OW0NHGM5GBZ3RTI83EF83UGI" localSheetId="2" hidden="1">BWQ-'[35]040'!$B$10:$U$51</definedName>
    <definedName name="BEx5OW0NHGM5GBZ3RTI83EF83UGI" localSheetId="1" hidden="1">BWQ-'[35]040'!$B$10:$U$51</definedName>
    <definedName name="BEx5OW0NHGM5GBZ3RTI83EF83UGI" hidden="1">BWQ-'[35]040'!$B$10:$U$51</definedName>
    <definedName name="BEx5P5WNFSZ8UUSDDISNQ772SJR1" localSheetId="1" hidden="1">BWQ #REF!</definedName>
    <definedName name="BEx5P5WNFSZ8UUSDDISNQ772SJR1" hidden="1">BWQ #REF!</definedName>
    <definedName name="BEx5PH57L8G2MI42SZZODO630QF5" localSheetId="1" hidden="1">BWQ '[35]040'!$B$7:$C$7</definedName>
    <definedName name="BEx5PH57L8G2MI42SZZODO630QF5" hidden="1">BWQ '[35]040'!$B$7:$C$7</definedName>
    <definedName name="BEx5PN512NNLSP5X07UCEAXN5ZYL" localSheetId="1" hidden="1">BWQ '[35]040'!$B$10:$C$10</definedName>
    <definedName name="BEx5PN512NNLSP5X07UCEAXN5ZYL" hidden="1">BWQ '[35]040'!$B$10:$C$10</definedName>
    <definedName name="BEx5PX13FMNKYQYWMK14R3DLYGGI" localSheetId="1" hidden="1">BWQ '[40]060'!$B$12:$C$12</definedName>
    <definedName name="BEx5PX13FMNKYQYWMK14R3DLYGGI" hidden="1">BWQ '[40]060'!$B$12:$C$12</definedName>
    <definedName name="BEx5QTP4BYGKZDIYSTE90FUD0XXG" localSheetId="2" hidden="1">Query-[48]Bz!$B$60:$Q$88</definedName>
    <definedName name="BEx5QTP4BYGKZDIYSTE90FUD0XXG" localSheetId="1" hidden="1">Query-[48]Bz!$B$60:$Q$88</definedName>
    <definedName name="BEx5QTP4BYGKZDIYSTE90FUD0XXG" hidden="1">Query-[48]Bz!$B$60:$Q$88</definedName>
    <definedName name="BEx74N6M064UYAUONIRNO8T8I3YZ" localSheetId="1" hidden="1">BWQ '[31]080'!$B$7:$C$7</definedName>
    <definedName name="BEx74N6M064UYAUONIRNO8T8I3YZ" hidden="1">BWQ '[31]080'!$B$7:$C$7</definedName>
    <definedName name="BEx74SA16ROBVNUWSP6KULJ212ER" localSheetId="1" hidden="1">BWQ '[35]040'!$A$5</definedName>
    <definedName name="BEx74SA16ROBVNUWSP6KULJ212ER" hidden="1">BWQ '[35]040'!$A$5</definedName>
    <definedName name="BEx74VKPLFQTMOPZ0YRXDKJSNHKB" localSheetId="2" hidden="1">BWQ '[33]220'!$B$8:$C$8</definedName>
    <definedName name="BEx74VKPLFQTMOPZ0YRXDKJSNHKB" localSheetId="1" hidden="1">BWQ '[33]220'!$B$8:$C$8</definedName>
    <definedName name="BEx74VKPLFQTMOPZ0YRXDKJSNHKB" hidden="1">BWQ '[33]220'!$B$8:$C$8</definedName>
    <definedName name="BEx7532H60ZNW7F1D8FJSVPPVCZ1" localSheetId="2" hidden="1">BWQ '[47]190_2'!$B$8:$C$8</definedName>
    <definedName name="BEx7532H60ZNW7F1D8FJSVPPVCZ1" localSheetId="1" hidden="1">BWQ '[47]190_2'!$B$8:$C$8</definedName>
    <definedName name="BEx7532H60ZNW7F1D8FJSVPPVCZ1" hidden="1">BWQ '[47]190_2'!$B$8:$C$8</definedName>
    <definedName name="BEx75LCN66OXCO8RJGJYN6EQSVK0" localSheetId="2" hidden="1">BWQ '[38]200'!$B$20:$C$20</definedName>
    <definedName name="BEx75LCN66OXCO8RJGJYN6EQSVK0" localSheetId="1" hidden="1">BWQ '[38]200'!$B$20:$C$20</definedName>
    <definedName name="BEx75LCN66OXCO8RJGJYN6EQSVK0" hidden="1">BWQ '[38]200'!$B$20:$C$20</definedName>
    <definedName name="BEx75SOWNUDBUTVVFF5GGL02G233" localSheetId="2" hidden="1">BWQ '[34]210'!$B$8:$C$8</definedName>
    <definedName name="BEx75SOWNUDBUTVVFF5GGL02G233" localSheetId="1" hidden="1">BWQ '[34]210'!$B$8:$C$8</definedName>
    <definedName name="BEx75SOWNUDBUTVVFF5GGL02G233" hidden="1">BWQ '[34]210'!$B$8:$C$8</definedName>
    <definedName name="BEx75X6RKE06GL2EWOO87VNRAOAI" localSheetId="2" hidden="1">BWQ '[37]190'!$B$11:$C$11</definedName>
    <definedName name="BEx75X6RKE06GL2EWOO87VNRAOAI" localSheetId="1" hidden="1">BWQ '[37]190'!$B$11:$C$11</definedName>
    <definedName name="BEx75X6RKE06GL2EWOO87VNRAOAI" hidden="1">BWQ '[37]190'!$B$11:$C$11</definedName>
    <definedName name="BEx765KV211MLFJKPSRRE7GHIFJQ" localSheetId="2" hidden="1">BWQ '[32]230'!$B$20:$C$20</definedName>
    <definedName name="BEx765KV211MLFJKPSRRE7GHIFJQ" localSheetId="1" hidden="1">BWQ '[32]230'!$B$20:$C$20</definedName>
    <definedName name="BEx765KV211MLFJKPSRRE7GHIFJQ" hidden="1">BWQ '[32]230'!$B$20:$C$20</definedName>
    <definedName name="BEx76DYZJAUFTXY1A4KV1Q0CC1S7" localSheetId="2" hidden="1">BWQ '[37]190'!$B$17:$C$17</definedName>
    <definedName name="BEx76DYZJAUFTXY1A4KV1Q0CC1S7" localSheetId="1" hidden="1">BWQ '[37]190'!$B$17:$C$17</definedName>
    <definedName name="BEx76DYZJAUFTXY1A4KV1Q0CC1S7" hidden="1">BWQ '[37]190'!$B$17:$C$17</definedName>
    <definedName name="BEx76EPZTE5UFLG2IQO17L12QQV7" localSheetId="1" hidden="1">BWQ '[35]040'!$B$18:$M$59</definedName>
    <definedName name="BEx76EPZTE5UFLG2IQO17L12QQV7" hidden="1">BWQ '[35]040'!$B$18:$M$59</definedName>
    <definedName name="BEx76Q9CLVP6Q1RC0X4BJN6A6KQC" localSheetId="1" hidden="1">BWQ #REF!</definedName>
    <definedName name="BEx76Q9CLVP6Q1RC0X4BJN6A6KQC" hidden="1">BWQ #REF!</definedName>
    <definedName name="BEx776FYD6ILFNO1LCED269AQSIM" localSheetId="1" hidden="1">BWQ '[35]040'!$B$7:$C$7</definedName>
    <definedName name="BEx776FYD6ILFNO1LCED269AQSIM" hidden="1">BWQ '[35]040'!$B$7:$C$7</definedName>
    <definedName name="BEx779QO0VBJ33GTYGR0IS24Z20J" localSheetId="2" hidden="1">BWQ '[37]190'!$B$11:$C$11</definedName>
    <definedName name="BEx779QO0VBJ33GTYGR0IS24Z20J" localSheetId="1" hidden="1">BWQ '[37]190'!$B$11:$C$11</definedName>
    <definedName name="BEx779QO0VBJ33GTYGR0IS24Z20J" hidden="1">BWQ '[37]190'!$B$11:$C$11</definedName>
    <definedName name="BEx77FQGJIHEVH7CIAJKEVS45RVK" localSheetId="2" hidden="1">BWQ '[33]220'!$B$12:$C$12</definedName>
    <definedName name="BEx77FQGJIHEVH7CIAJKEVS45RVK" localSheetId="1" hidden="1">BWQ '[33]220'!$B$12:$C$12</definedName>
    <definedName name="BEx77FQGJIHEVH7CIAJKEVS45RVK" hidden="1">BWQ '[33]220'!$B$12:$C$12</definedName>
    <definedName name="BEx783K4ZDD32DJQTS9MEGH2TZPG" hidden="1">#N/A</definedName>
    <definedName name="BEx78Q6OUHCD7ZTGMBNS19QI0AQJ" localSheetId="2" hidden="1">BWQ '[34]210'!$B$20:$C$20</definedName>
    <definedName name="BEx78Q6OUHCD7ZTGMBNS19QI0AQJ" localSheetId="1" hidden="1">BWQ '[34]210'!$B$20:$C$20</definedName>
    <definedName name="BEx78Q6OUHCD7ZTGMBNS19QI0AQJ" hidden="1">BWQ '[34]210'!$B$20:$C$20</definedName>
    <definedName name="BEx78V4NDKIYD6I1OS13W4WWMNH1" localSheetId="1" hidden="1">BWQ '[31]080'!$B$16:$C$16</definedName>
    <definedName name="BEx78V4NDKIYD6I1OS13W4WWMNH1" hidden="1">BWQ '[31]080'!$B$16:$C$16</definedName>
    <definedName name="BEx79QLJ82ZZCOT1ZR57XEGW94QM" hidden="1">#N/A</definedName>
    <definedName name="BEx79XSIESI78IWW6SHPOIGLN2CC" localSheetId="2" hidden="1">BWQ '[44]190_3'!$B$8:$C$8</definedName>
    <definedName name="BEx79XSIESI78IWW6SHPOIGLN2CC" localSheetId="1" hidden="1">BWQ '[44]190_3'!$B$8:$C$8</definedName>
    <definedName name="BEx79XSIESI78IWW6SHPOIGLN2CC" hidden="1">BWQ '[44]190_3'!$B$8:$C$8</definedName>
    <definedName name="BEx7A135TEFMKJLGMS8DLGBT69WD" localSheetId="2" hidden="1">BWQ '[32]230'!$B$15:$C$15</definedName>
    <definedName name="BEx7A135TEFMKJLGMS8DLGBT69WD" localSheetId="1" hidden="1">BWQ '[32]230'!$B$15:$C$15</definedName>
    <definedName name="BEx7A135TEFMKJLGMS8DLGBT69WD" hidden="1">BWQ '[32]230'!$B$15:$C$15</definedName>
    <definedName name="BEx7A2QLKCMSN9J8700F4YYL89S2" localSheetId="1" hidden="1">BWQ '[35]040'!$B$7:$C$7</definedName>
    <definedName name="BEx7A2QLKCMSN9J8700F4YYL89S2" hidden="1">BWQ '[35]040'!$B$7:$C$7</definedName>
    <definedName name="BEx7ABA1IE4CQSVYALR4JS5A71DJ" localSheetId="1" hidden="1">BWQ '[40]060'!$B$18:$M$59</definedName>
    <definedName name="BEx7ABA1IE4CQSVYALR4JS5A71DJ" hidden="1">BWQ '[40]060'!$B$18:$M$59</definedName>
    <definedName name="BEx7ACRYUGN92XZ6G96M2Y0HGETS" localSheetId="2" hidden="1">BWQ '[45]280'!$B$19:$C$19</definedName>
    <definedName name="BEx7ACRYUGN92XZ6G96M2Y0HGETS" localSheetId="1" hidden="1">BWQ '[45]280'!$B$19:$C$19</definedName>
    <definedName name="BEx7ACRYUGN92XZ6G96M2Y0HGETS" hidden="1">BWQ '[45]280'!$B$19:$C$19</definedName>
    <definedName name="BEx7ANKFDZNMER5WY469607GW8VY" hidden="1">#N/A</definedName>
    <definedName name="BEx7ASNTD9WNOKS9Z97KD19YDEGQ" localSheetId="1" hidden="1">BWQ '[40]060'!$B$7:$C$7</definedName>
    <definedName name="BEx7ASNTD9WNOKS9Z97KD19YDEGQ" hidden="1">BWQ '[40]060'!$B$7:$C$7</definedName>
    <definedName name="BEx7BJC4AX6J2M7UQGCC7JRXXQC7" localSheetId="2" hidden="1">BWQ '[32]230'!$A$5:$A$5</definedName>
    <definedName name="BEx7BJC4AX6J2M7UQGCC7JRXXQC7" localSheetId="1" hidden="1">BWQ '[32]230'!$A$5:$A$5</definedName>
    <definedName name="BEx7BJC4AX6J2M7UQGCC7JRXXQC7" hidden="1">BWQ '[32]230'!$A$5:$A$5</definedName>
    <definedName name="BEx7BT2OEK4QCPD9XPK2F51OQZ3E" localSheetId="2" hidden="1">BWQ '[50]270_7'!$B$14:$C$14</definedName>
    <definedName name="BEx7BT2OEK4QCPD9XPK2F51OQZ3E" localSheetId="1" hidden="1">BWQ '[50]270_7'!$B$14:$C$14</definedName>
    <definedName name="BEx7BT2OEK4QCPD9XPK2F51OQZ3E" hidden="1">BWQ '[50]270_7'!$B$14:$C$14</definedName>
    <definedName name="BEx7BUFB62U4SHIQ4IIN74ZHFAOC" localSheetId="1" hidden="1">BWQ '[35]040'!$B$16:$C$16</definedName>
    <definedName name="BEx7BUFB62U4SHIQ4IIN74ZHFAOC" hidden="1">BWQ '[35]040'!$B$16:$C$16</definedName>
    <definedName name="BEx7C9UWD9BCCVXB8YV0S6DT2W61" localSheetId="1" hidden="1">BWQ '[35]040'!$B$18:$M$59</definedName>
    <definedName name="BEx7C9UWD9BCCVXB8YV0S6DT2W61" hidden="1">BWQ '[35]040'!$B$18:$M$59</definedName>
    <definedName name="BEx7CAWKOD26VU8WBIWSNNPCWNPY" hidden="1">#N/A</definedName>
    <definedName name="BEx7CBI5YH3SQJRWVP5NJT0T7B2R" localSheetId="2" hidden="1">BWQ '[44]190_3'!$B$10:$C$10</definedName>
    <definedName name="BEx7CBI5YH3SQJRWVP5NJT0T7B2R" localSheetId="1" hidden="1">BWQ '[44]190_3'!$B$10:$C$10</definedName>
    <definedName name="BEx7CBI5YH3SQJRWVP5NJT0T7B2R" hidden="1">BWQ '[44]190_3'!$B$10:$C$10</definedName>
    <definedName name="BEx7CJ5E65CW7CKKATBYHK2O776L" localSheetId="1" hidden="1">BWQ '[35]040'!$B$16:$C$16</definedName>
    <definedName name="BEx7CJ5E65CW7CKKATBYHK2O776L" hidden="1">BWQ '[35]040'!$B$16:$C$16</definedName>
    <definedName name="BEx7DA4B6TLG3FNM4YOLNFCW3IIJ" hidden="1">#N/A</definedName>
    <definedName name="BEx7DL27GSDCPA02OX1QESBQVEBS" localSheetId="2" hidden="1">BWQ-'[35]040'!$A$1:$C$3</definedName>
    <definedName name="BEx7DL27GSDCPA02OX1QESBQVEBS" localSheetId="1" hidden="1">BWQ-'[35]040'!$A$1:$C$3</definedName>
    <definedName name="BEx7DL27GSDCPA02OX1QESBQVEBS" hidden="1">BWQ-'[35]040'!$A$1:$C$3</definedName>
    <definedName name="BEx7DOIDSMMMGONAKF4RKVH9G6BE" localSheetId="1" hidden="1">BWQ '[31]080'!$B$8:$C$8</definedName>
    <definedName name="BEx7DOIDSMMMGONAKF4RKVH9G6BE" hidden="1">BWQ '[31]080'!$B$8:$C$8</definedName>
    <definedName name="BEx7DR2098W4UVP2M8PWQ6RIHKL1" localSheetId="2" hidden="1">BWQ '[33]220'!$B$8:$C$8</definedName>
    <definedName name="BEx7DR2098W4UVP2M8PWQ6RIHKL1" localSheetId="1" hidden="1">BWQ '[33]220'!$B$8:$C$8</definedName>
    <definedName name="BEx7DR2098W4UVP2M8PWQ6RIHKL1" hidden="1">BWQ '[33]220'!$B$8:$C$8</definedName>
    <definedName name="BEx7E7JGNAMVVY39PKWAMBE5NGK6" localSheetId="2" hidden="1">BWQ '[33]220'!$B$17:$C$17</definedName>
    <definedName name="BEx7E7JGNAMVVY39PKWAMBE5NGK6" localSheetId="1" hidden="1">BWQ '[33]220'!$B$17:$C$17</definedName>
    <definedName name="BEx7E7JGNAMVVY39PKWAMBE5NGK6" hidden="1">BWQ '[33]220'!$B$17:$C$17</definedName>
    <definedName name="BEx7EA8IX4JJJSUJPSKSLIZYYV7C" localSheetId="1" hidden="1">BWQ #REF!</definedName>
    <definedName name="BEx7EA8IX4JJJSUJPSKSLIZYYV7C" hidden="1">BWQ #REF!</definedName>
    <definedName name="BEx7ED8F01P4SAC8M3K6JTAD2LWO" localSheetId="2" hidden="1">BWQ '[42]190_1'!$B$20:$C$20</definedName>
    <definedName name="BEx7ED8F01P4SAC8M3K6JTAD2LWO" localSheetId="1" hidden="1">BWQ '[42]190_1'!$B$20:$C$20</definedName>
    <definedName name="BEx7ED8F01P4SAC8M3K6JTAD2LWO" hidden="1">BWQ '[42]190_1'!$B$20:$C$20</definedName>
    <definedName name="BEx7EVT95WSTLC6BAXMRHB01ENQZ" hidden="1">#N/A</definedName>
    <definedName name="BEx7F83Q3V4IARWZSN17NQIJIGRK" hidden="1">#N/A</definedName>
    <definedName name="BEx7FFQTJ3BIW21BV03I03OO63QX" hidden="1">#N/A</definedName>
    <definedName name="BEx7FW2RO8FF3EPS2NOJD4SKB7Y3" localSheetId="1" hidden="1">BWQ '[40]060'!$B$13:$C$13</definedName>
    <definedName name="BEx7FW2RO8FF3EPS2NOJD4SKB7Y3" hidden="1">BWQ '[40]060'!$B$13:$C$13</definedName>
    <definedName name="BEx7G2DD1M5DQ8Z62RD5RUDIOWHF" localSheetId="2" hidden="1">BWQ '[38]200'!$B$9:$C$9</definedName>
    <definedName name="BEx7G2DD1M5DQ8Z62RD5RUDIOWHF" localSheetId="1" hidden="1">BWQ '[38]200'!$B$9:$C$9</definedName>
    <definedName name="BEx7G2DD1M5DQ8Z62RD5RUDIOWHF" hidden="1">BWQ '[38]200'!$B$9:$C$9</definedName>
    <definedName name="BEx7GAM6N8Q0ASR22MJF0005GNIL" localSheetId="1" hidden="1">BWQ '[35]040'!$B$12:$C$12</definedName>
    <definedName name="BEx7GAM6N8Q0ASR22MJF0005GNIL" hidden="1">BWQ '[35]040'!$B$12:$C$12</definedName>
    <definedName name="BEx7GFK3EJ5XIIOMV20J811E23MT" localSheetId="2" hidden="1">BWQ '[46]270_3'!$B$16:$C$16</definedName>
    <definedName name="BEx7GFK3EJ5XIIOMV20J811E23MT" localSheetId="1" hidden="1">BWQ '[46]270_3'!$B$16:$C$16</definedName>
    <definedName name="BEx7GFK3EJ5XIIOMV20J811E23MT" hidden="1">BWQ '[46]270_3'!$B$16:$C$16</definedName>
    <definedName name="BEx7GO8ZUYO8PFWO2XOZB1E574LF" localSheetId="1" hidden="1">BWQ '[35]040'!$B$18:$M$59</definedName>
    <definedName name="BEx7GO8ZUYO8PFWO2XOZB1E574LF" hidden="1">BWQ '[35]040'!$B$18:$M$59</definedName>
    <definedName name="BEx7GOJS2FYTQT11JGMU30GUSA7B" localSheetId="1" hidden="1">BWQ '[31]080'!$B$15:$C$15</definedName>
    <definedName name="BEx7GOJS2FYTQT11JGMU30GUSA7B" hidden="1">BWQ '[31]080'!$B$15:$C$15</definedName>
    <definedName name="BEx7GRJOMNAQU4R05A9GRXQ00QVY" localSheetId="1" hidden="1">BWQ #REF!</definedName>
    <definedName name="BEx7GRJOMNAQU4R05A9GRXQ00QVY" hidden="1">BWQ #REF!</definedName>
    <definedName name="BEx7GVW8BT8N795SZOX7LBABAVCD" hidden="1">#N/A</definedName>
    <definedName name="BEx7GZXS1Q53C33RIJ3PKU2YVJWH" localSheetId="2" hidden="1">BWQ '[52]190_4'!$B$10:$C$10</definedName>
    <definedName name="BEx7GZXS1Q53C33RIJ3PKU2YVJWH" localSheetId="1" hidden="1">BWQ '[52]190_4'!$B$10:$C$10</definedName>
    <definedName name="BEx7GZXS1Q53C33RIJ3PKU2YVJWH" hidden="1">BWQ '[52]190_4'!$B$10:$C$10</definedName>
    <definedName name="BEx7H2S7X50BSF29OTAXGDPEBR9Q" localSheetId="1" hidden="1">BWQ '[40]060'!$B$7:$C$7</definedName>
    <definedName name="BEx7H2S7X50BSF29OTAXGDPEBR9Q" hidden="1">BWQ '[40]060'!$B$7:$C$7</definedName>
    <definedName name="BEx7HAFFE544UQNXYC5YOR8HAJ2I" localSheetId="1" hidden="1">BWQ #REF!</definedName>
    <definedName name="BEx7HAFFE544UQNXYC5YOR8HAJ2I" hidden="1">BWQ #REF!</definedName>
    <definedName name="BEx7HJPWMC37Y18WAS1U95WZFCIN" hidden="1">#N/A</definedName>
    <definedName name="BEx7HTGHPLT96RV79GUIR29L8N69" localSheetId="1" hidden="1">BWQ #REF!</definedName>
    <definedName name="BEx7HTGHPLT96RV79GUIR29L8N69" hidden="1">BWQ #REF!</definedName>
    <definedName name="BEx7IMTVPVZ2ZME26C5AV1W6P5YU" hidden="1">#N/A</definedName>
    <definedName name="BEx7IQ9USIQFFOB2596E4BQ8Q5X5" localSheetId="1" hidden="1">BWQ '[40]060'!$B$18:$M$59</definedName>
    <definedName name="BEx7IQ9USIQFFOB2596E4BQ8Q5X5" hidden="1">BWQ '[40]060'!$B$18:$M$59</definedName>
    <definedName name="BEx7IZV6J70KA281LSNAIWPPXDQ1" hidden="1">#N/A</definedName>
    <definedName name="BEx7J4NRJ1QCLJ5W8NEUTY4214SG" localSheetId="1" hidden="1">BWQ '[35]040'!$B$15:$C$15</definedName>
    <definedName name="BEx7J4NRJ1QCLJ5W8NEUTY4214SG" hidden="1">BWQ '[35]040'!$B$15:$C$15</definedName>
    <definedName name="BEx7JFLPJYJ7VE3UYBUCZIS3WQG8" localSheetId="2" hidden="1">BWQ '[46]270_3'!$B$20:$C$20</definedName>
    <definedName name="BEx7JFLPJYJ7VE3UYBUCZIS3WQG8" localSheetId="1" hidden="1">BWQ '[46]270_3'!$B$20:$C$20</definedName>
    <definedName name="BEx7JFLPJYJ7VE3UYBUCZIS3WQG8" hidden="1">BWQ '[46]270_3'!$B$20:$C$20</definedName>
    <definedName name="BEx7JGCJT0F7QV9YM8CLJJSSZUEQ" localSheetId="1" hidden="1">BWQ '[40]060'!$B$8:$C$8</definedName>
    <definedName name="BEx7JGCJT0F7QV9YM8CLJJSSZUEQ" hidden="1">BWQ '[40]060'!$B$8:$C$8</definedName>
    <definedName name="BEx7JPHQZN7YTBV93HIR5867QP18" localSheetId="2" hidden="1">BWQ '[57]270_5'!$B$11:$C$11</definedName>
    <definedName name="BEx7JPHQZN7YTBV93HIR5867QP18" localSheetId="1" hidden="1">BWQ '[57]270_5'!$B$11:$C$11</definedName>
    <definedName name="BEx7JPHQZN7YTBV93HIR5867QP18" hidden="1">BWQ '[57]270_5'!$B$11:$C$11</definedName>
    <definedName name="BEx7K99OMZUFFGXGDIV7Z5NPLQWM" localSheetId="2" hidden="1">BWQ '[56]310'!$B$20:$C$20</definedName>
    <definedName name="BEx7K99OMZUFFGXGDIV7Z5NPLQWM" localSheetId="1" hidden="1">BWQ '[56]310'!$B$20:$C$20</definedName>
    <definedName name="BEx7K99OMZUFFGXGDIV7Z5NPLQWM" hidden="1">BWQ '[56]310'!$B$20:$C$20</definedName>
    <definedName name="BEx7K99QKRMOCJ4JL2YSVY1RZTSN" localSheetId="2" hidden="1">BWQ '[42]190_1'!$B$12:$C$12</definedName>
    <definedName name="BEx7K99QKRMOCJ4JL2YSVY1RZTSN" localSheetId="1" hidden="1">BWQ '[42]190_1'!$B$12:$C$12</definedName>
    <definedName name="BEx7K99QKRMOCJ4JL2YSVY1RZTSN" hidden="1">BWQ '[42]190_1'!$B$12:$C$12</definedName>
    <definedName name="BEx7KO965PNAO0BO2985KLRP55NX" localSheetId="1" hidden="1">BWQ '[35]040'!$A$5</definedName>
    <definedName name="BEx7KO965PNAO0BO2985KLRP55NX" hidden="1">BWQ '[35]040'!$A$5</definedName>
    <definedName name="BEx7KQNJFA51R5LGH2UBTFYNOOEW" localSheetId="1" hidden="1">BWQ #REF!</definedName>
    <definedName name="BEx7KQNJFA51R5LGH2UBTFYNOOEW" hidden="1">BWQ #REF!</definedName>
    <definedName name="BEx7KRUNLQBYJWXWGIFXKNFA55GC" hidden="1">#N/A</definedName>
    <definedName name="BEx7L4QM3JLON8L77EPN49FP9ZC3" localSheetId="2" hidden="1">BWQ '[32]230'!$B$12:$C$12</definedName>
    <definedName name="BEx7L4QM3JLON8L77EPN49FP9ZC3" localSheetId="1" hidden="1">BWQ '[32]230'!$B$12:$C$12</definedName>
    <definedName name="BEx7L4QM3JLON8L77EPN49FP9ZC3" hidden="1">BWQ '[32]230'!$B$12:$C$12</definedName>
    <definedName name="BEx7L74WEN5JO00AAC1JQWVYR1VV" localSheetId="1" hidden="1">BWQ '[35]040'!$B$13:$C$13</definedName>
    <definedName name="BEx7L74WEN5JO00AAC1JQWVYR1VV" hidden="1">BWQ '[35]040'!$B$13:$C$13</definedName>
    <definedName name="BEx7L7QIDXLC5M2N6OBV3KXS35YC" hidden="1">#N/A</definedName>
    <definedName name="BEx7LMQ0E58URMXA407M5U20ZYF0" localSheetId="2" hidden="1">BWQ '[38]200'!$B$7:$C$7</definedName>
    <definedName name="BEx7LMQ0E58URMXA407M5U20ZYF0" localSheetId="1" hidden="1">BWQ '[38]200'!$B$7:$C$7</definedName>
    <definedName name="BEx7LMQ0E58URMXA407M5U20ZYF0" hidden="1">BWQ '[38]200'!$B$7:$C$7</definedName>
    <definedName name="BEx7LQ0OAGQFZD29K09D5XVRYWKM" localSheetId="1" hidden="1">BWQ '[35]040'!$B$16:$C$16</definedName>
    <definedName name="BEx7LQ0OAGQFZD29K09D5XVRYWKM" hidden="1">BWQ '[35]040'!$B$16:$C$16</definedName>
    <definedName name="BEx7LRYQC4FJN5G9Q55AIIG84CIL" localSheetId="2" hidden="1">BWQ '[37]190'!$B$19:$C$19</definedName>
    <definedName name="BEx7LRYQC4FJN5G9Q55AIIG84CIL" localSheetId="1" hidden="1">BWQ '[37]190'!$B$19:$C$19</definedName>
    <definedName name="BEx7LRYQC4FJN5G9Q55AIIG84CIL" hidden="1">BWQ '[37]190'!$B$19:$C$19</definedName>
    <definedName name="BEx7LZ0C2SOSDVWN6VG5GRSZ64QY" localSheetId="1" hidden="1">BWQ '[35]040'!$A$5</definedName>
    <definedName name="BEx7LZ0C2SOSDVWN6VG5GRSZ64QY" hidden="1">BWQ '[35]040'!$A$5</definedName>
    <definedName name="BEx7MI6VKZ3EWQQEK02IB13E4V24" localSheetId="1" hidden="1">BWQ #REF!</definedName>
    <definedName name="BEx7MI6VKZ3EWQQEK02IB13E4V24" hidden="1">BWQ #REF!</definedName>
    <definedName name="BEx7MMJ9VI4GQK3E5P5DJ7NYOUZN" localSheetId="1" hidden="1">BWQ #REF!</definedName>
    <definedName name="BEx7MMJ9VI4GQK3E5P5DJ7NYOUZN" hidden="1">BWQ #REF!</definedName>
    <definedName name="BEx7N00SJYEHVHEQO2K9OKO78E4U" localSheetId="2" hidden="1">BWQ '[34]210'!$B$7:$C$7</definedName>
    <definedName name="BEx7N00SJYEHVHEQO2K9OKO78E4U" localSheetId="1" hidden="1">BWQ '[34]210'!$B$7:$C$7</definedName>
    <definedName name="BEx7N00SJYEHVHEQO2K9OKO78E4U" hidden="1">BWQ '[34]210'!$B$7:$C$7</definedName>
    <definedName name="BEx8YRMPR3UPJB8JKICQ7GM4EY6R" hidden="1">#N/A</definedName>
    <definedName name="BEx8ZKEIQGBGKAZJI81THE7T07WC" localSheetId="2" hidden="1">BWQ '[32]230'!$B$12:$C$12</definedName>
    <definedName name="BEx8ZKEIQGBGKAZJI81THE7T07WC" localSheetId="1" hidden="1">BWQ '[32]230'!$B$12:$C$12</definedName>
    <definedName name="BEx8ZKEIQGBGKAZJI81THE7T07WC" hidden="1">BWQ '[32]230'!$B$12:$C$12</definedName>
    <definedName name="BEx8ZTOYD1AW14831CLLDCV993QX" hidden="1">#N/A</definedName>
    <definedName name="BEx90J64F201NNJDYBOD3AFHEI6X" localSheetId="2" hidden="1">BWQ [43]ECCS!$B$7:$C$7</definedName>
    <definedName name="BEx90J64F201NNJDYBOD3AFHEI6X" localSheetId="1" hidden="1">BWQ [43]ECCS!$B$7:$C$7</definedName>
    <definedName name="BEx90J64F201NNJDYBOD3AFHEI6X" hidden="1">BWQ [43]ECCS!$B$7:$C$7</definedName>
    <definedName name="BEx90QT6W56OCSM6OJQS57FW27TY" localSheetId="2" hidden="1">BWQ '[47]190_2'!$B$14:$C$14</definedName>
    <definedName name="BEx90QT6W56OCSM6OJQS57FW27TY" localSheetId="1" hidden="1">BWQ '[47]190_2'!$B$14:$C$14</definedName>
    <definedName name="BEx90QT6W56OCSM6OJQS57FW27TY" hidden="1">BWQ '[47]190_2'!$B$14:$C$14</definedName>
    <definedName name="BEx90T7I0H3F6QQP78AKLIZBPOQC" localSheetId="2" hidden="1">BWQ '[33]220'!$B$12:$C$12</definedName>
    <definedName name="BEx90T7I0H3F6QQP78AKLIZBPOQC" localSheetId="1" hidden="1">BWQ '[33]220'!$B$12:$C$12</definedName>
    <definedName name="BEx90T7I0H3F6QQP78AKLIZBPOQC" hidden="1">BWQ '[33]220'!$B$12:$C$12</definedName>
    <definedName name="BEx9181NQH1BGFYCJ5ZRBBGEKDQ2" hidden="1">#N/A</definedName>
    <definedName name="BEx92TFRZ17DUOX3TC5SBS45XFBB" hidden="1">#N/A</definedName>
    <definedName name="BEx930XIIHXA31HVJV685KXJD810" localSheetId="1" hidden="1">BWQ '[40]060'!$A$5</definedName>
    <definedName name="BEx930XIIHXA31HVJV685KXJD810" hidden="1">BWQ '[40]060'!$A$5</definedName>
    <definedName name="BEx931DLTAYZ0UR3S88G485IGTOD" localSheetId="2" hidden="1">BWQ '[44]190_3'!$B$7:$C$7</definedName>
    <definedName name="BEx931DLTAYZ0UR3S88G485IGTOD" localSheetId="1" hidden="1">BWQ '[44]190_3'!$B$7:$C$7</definedName>
    <definedName name="BEx931DLTAYZ0UR3S88G485IGTOD" hidden="1">BWQ '[44]190_3'!$B$7:$C$7</definedName>
    <definedName name="BEx93Q96MX2MOST3J3N6AP1MU59R" hidden="1">#N/A</definedName>
    <definedName name="BEx93SHZWMY1R3JRUA561EX35EQ0" localSheetId="2" hidden="1">BWQ '[42]190_1'!$B$19:$C$19</definedName>
    <definedName name="BEx93SHZWMY1R3JRUA561EX35EQ0" localSheetId="1" hidden="1">BWQ '[42]190_1'!$B$19:$C$19</definedName>
    <definedName name="BEx93SHZWMY1R3JRUA561EX35EQ0" hidden="1">BWQ '[42]190_1'!$B$19:$C$19</definedName>
    <definedName name="BEx9416WPVCLJXRZZXQ96CJU3T7P" localSheetId="1" hidden="1">BWQ '[40]060'!$B$13:$C$13</definedName>
    <definedName name="BEx9416WPVCLJXRZZXQ96CJU3T7P" hidden="1">BWQ '[40]060'!$B$13:$C$13</definedName>
    <definedName name="BEx949QINVVN3C0GXNAQDQ5FU6NW" localSheetId="1" hidden="1">BWQ '[40]060'!$B$12:$C$12</definedName>
    <definedName name="BEx949QINVVN3C0GXNAQDQ5FU6NW" hidden="1">BWQ '[40]060'!$B$12:$C$12</definedName>
    <definedName name="BEx94DS3RQ6XV8R6YWSCIG2SKITM" localSheetId="1" hidden="1">BWQ '[40]060'!$B$7:$C$7</definedName>
    <definedName name="BEx94DS3RQ6XV8R6YWSCIG2SKITM" hidden="1">BWQ '[40]060'!$B$7:$C$7</definedName>
    <definedName name="BEx94I4GQOA4B7JSE396A16D1ZVP" localSheetId="1" hidden="1">BWQ '[40]060'!$A$5:$A$5</definedName>
    <definedName name="BEx94I4GQOA4B7JSE396A16D1ZVP" hidden="1">BWQ '[40]060'!$A$5:$A$5</definedName>
    <definedName name="BEx94L9SZTMSB4FGUIZTSHIBKCRH" localSheetId="2" hidden="1">BWQ '[52]190_4'!$B$20:$C$20</definedName>
    <definedName name="BEx94L9SZTMSB4FGUIZTSHIBKCRH" localSheetId="1" hidden="1">BWQ '[52]190_4'!$B$20:$C$20</definedName>
    <definedName name="BEx94L9SZTMSB4FGUIZTSHIBKCRH" hidden="1">BWQ '[52]190_4'!$B$20:$C$20</definedName>
    <definedName name="BEx94SRK1F929N34CE11107P4Z8P" localSheetId="1" hidden="1">BWQ '[31]080'!$B$18:$V$59</definedName>
    <definedName name="BEx94SRK1F929N34CE11107P4Z8P" hidden="1">BWQ '[31]080'!$B$18:$V$59</definedName>
    <definedName name="BEx95UODL0WQS5FD91PMCCUXVAJS" localSheetId="2" hidden="1">BWQ '[34]210'!$B$19:$C$19</definedName>
    <definedName name="BEx95UODL0WQS5FD91PMCCUXVAJS" localSheetId="1" hidden="1">BWQ '[34]210'!$B$19:$C$19</definedName>
    <definedName name="BEx95UODL0WQS5FD91PMCCUXVAJS" hidden="1">BWQ '[34]210'!$B$19:$C$19</definedName>
    <definedName name="BEx968WXLJRV13S5SCCUF9BKCQDX" localSheetId="1" hidden="1">BWQ #REF!</definedName>
    <definedName name="BEx968WXLJRV13S5SCCUF9BKCQDX" hidden="1">BWQ #REF!</definedName>
    <definedName name="BEx973HC8UVAI6AZ74E55SZ92P2U" localSheetId="1" hidden="1">BWQ '[31]080'!$B$13:$C$13</definedName>
    <definedName name="BEx973HC8UVAI6AZ74E55SZ92P2U" hidden="1">BWQ '[31]080'!$B$13:$C$13</definedName>
    <definedName name="BEx97487R572ELR6QUXR7JNRWSQO" localSheetId="2" hidden="1">BWQ [43]ECCS!$B$23:$AT$81</definedName>
    <definedName name="BEx97487R572ELR6QUXR7JNRWSQO" localSheetId="1" hidden="1">BWQ [43]ECCS!$B$23:$AT$81</definedName>
    <definedName name="BEx97487R572ELR6QUXR7JNRWSQO" hidden="1">BWQ [43]ECCS!$B$23:$AT$81</definedName>
    <definedName name="BEx977Z6PEER9TO4ZX1ZTCV1Q09T" localSheetId="1" hidden="1">BWQ '[40]060'!$B$15:$C$15</definedName>
    <definedName name="BEx977Z6PEER9TO4ZX1ZTCV1Q09T" hidden="1">BWQ '[40]060'!$B$15:$C$15</definedName>
    <definedName name="BEx97OGLPY3ZWVG3R30A70G3IF6O" localSheetId="1" hidden="1">BWQ '[40]060'!$B$18:$M$60</definedName>
    <definedName name="BEx97OGLPY3ZWVG3R30A70G3IF6O" hidden="1">BWQ '[40]060'!$B$18:$M$60</definedName>
    <definedName name="BEx97Y1WEURLOSBPH0QG775I4MDT" hidden="1">#N/A</definedName>
    <definedName name="BEx97ZJT3GCGYAHAW0Q5RUPDMQHM" localSheetId="2" hidden="1">BWQ '[32]230'!$B$7:$C$7</definedName>
    <definedName name="BEx97ZJT3GCGYAHAW0Q5RUPDMQHM" localSheetId="1" hidden="1">BWQ '[32]230'!$B$7:$C$7</definedName>
    <definedName name="BEx97ZJT3GCGYAHAW0Q5RUPDMQHM" hidden="1">BWQ '[32]230'!$B$7:$C$7</definedName>
    <definedName name="BEx980LIZ3M8NFX7VHTDWGHCEU72" localSheetId="1" hidden="1">BWQ '[31]080'!$B$14:$C$14</definedName>
    <definedName name="BEx980LIZ3M8NFX7VHTDWGHCEU72" hidden="1">BWQ '[31]080'!$B$14:$C$14</definedName>
    <definedName name="BEx986587KSLYC55ULYH6W566CR0" hidden="1">#N/A</definedName>
    <definedName name="BEx98OQ76J0Q0IDS0KIO5U0LJ7C7" localSheetId="1" hidden="1">BWQ '[35]040'!$B$10:$C$10</definedName>
    <definedName name="BEx98OQ76J0Q0IDS0KIO5U0LJ7C7" hidden="1">BWQ '[35]040'!$B$10:$C$10</definedName>
    <definedName name="BEx98W2FPMAV2ZEHM1S285SRDQ7W" localSheetId="1" hidden="1">BWQ '[40]060'!$B$18:$M$59</definedName>
    <definedName name="BEx98W2FPMAV2ZEHM1S285SRDQ7W" hidden="1">BWQ '[40]060'!$B$18:$M$59</definedName>
    <definedName name="BEx992ICI9XUMVX2IXLT8W9KJ6MY" localSheetId="2" hidden="1">BWQ '[37]190'!$B$12:$C$12</definedName>
    <definedName name="BEx992ICI9XUMVX2IXLT8W9KJ6MY" localSheetId="1" hidden="1">BWQ '[37]190'!$B$12:$C$12</definedName>
    <definedName name="BEx992ICI9XUMVX2IXLT8W9KJ6MY" hidden="1">BWQ '[37]190'!$B$12:$C$12</definedName>
    <definedName name="BEx996EQQYTWUDRNM08P98DWXFDN" localSheetId="1" hidden="1">BWQ '[40]060'!$B$14:$C$14</definedName>
    <definedName name="BEx996EQQYTWUDRNM08P98DWXFDN" hidden="1">BWQ '[40]060'!$B$14:$C$14</definedName>
    <definedName name="BEx998YEDMAQSNS1KUAPFK2762GO" localSheetId="1" hidden="1">BWQ '[35]040'!$B$16:$C$16</definedName>
    <definedName name="BEx998YEDMAQSNS1KUAPFK2762GO" hidden="1">BWQ '[35]040'!$B$16:$C$16</definedName>
    <definedName name="BEx99P51IMUR26Y1VF8Q9H1HVEN0" localSheetId="2" hidden="1">BWQ '[37]190'!$B$24:$B$25</definedName>
    <definedName name="BEx99P51IMUR26Y1VF8Q9H1HVEN0" localSheetId="1" hidden="1">BWQ '[37]190'!$B$24:$B$25</definedName>
    <definedName name="BEx99P51IMUR26Y1VF8Q9H1HVEN0" hidden="1">BWQ '[37]190'!$B$24:$B$25</definedName>
    <definedName name="BEx99VQEFLK7FM8VYDUT7JVGJV45" localSheetId="1" hidden="1">BWQ #REF!</definedName>
    <definedName name="BEx99VQEFLK7FM8VYDUT7JVGJV45" hidden="1">BWQ #REF!</definedName>
    <definedName name="BEx9AGPHTIJZ8J3Z2719DDSOW6BN" localSheetId="2" hidden="1">BWQ '[53]240'!$B$7:$C$7</definedName>
    <definedName name="BEx9AGPHTIJZ8J3Z2719DDSOW6BN" localSheetId="1" hidden="1">BWQ '[53]240'!$B$7:$C$7</definedName>
    <definedName name="BEx9AGPHTIJZ8J3Z2719DDSOW6BN" hidden="1">BWQ '[53]240'!$B$7:$C$7</definedName>
    <definedName name="BEx9AI2697CZX6PP4KVPBZ04ETG0" localSheetId="2" hidden="1">BWQ '[37]190'!$B$14:$C$14</definedName>
    <definedName name="BEx9AI2697CZX6PP4KVPBZ04ETG0" localSheetId="1" hidden="1">BWQ '[37]190'!$B$14:$C$14</definedName>
    <definedName name="BEx9AI2697CZX6PP4KVPBZ04ETG0" hidden="1">BWQ '[37]190'!$B$14:$C$14</definedName>
    <definedName name="BEx9AO1XN3EKR6MYO6CYAR0FSMJC" hidden="1">#N/A</definedName>
    <definedName name="BEx9AOI1DOUZK1OSFFFJP91GHJEA" localSheetId="2" hidden="1">Query-[48]Bz!$B$99:$C$99</definedName>
    <definedName name="BEx9AOI1DOUZK1OSFFFJP91GHJEA" localSheetId="1" hidden="1">Query-[48]Bz!$B$99:$C$99</definedName>
    <definedName name="BEx9AOI1DOUZK1OSFFFJP91GHJEA" hidden="1">Query-[48]Bz!$B$99:$C$99</definedName>
    <definedName name="BEx9APPCV1Z1217OJ6SUYLK6RJAR" localSheetId="1" hidden="1">BWQ '[35]040'!$B$7:$C$7</definedName>
    <definedName name="BEx9APPCV1Z1217OJ6SUYLK6RJAR" hidden="1">BWQ '[35]040'!$B$7:$C$7</definedName>
    <definedName name="BEx9ARNEQYB8M3CEYLREG8ITOWPJ" localSheetId="1" hidden="1">BWQ-'[40]060'!$A$1:$C$3</definedName>
    <definedName name="BEx9ARNEQYB8M3CEYLREG8ITOWPJ" hidden="1">BWQ-'[40]060'!$A$1:$C$3</definedName>
    <definedName name="BEx9B0N2LUG2BNISEGRDDY8MYN8T" localSheetId="2" hidden="1">BWQ '[32]230'!$B$8:$C$8</definedName>
    <definedName name="BEx9B0N2LUG2BNISEGRDDY8MYN8T" localSheetId="1" hidden="1">BWQ '[32]230'!$B$8:$C$8</definedName>
    <definedName name="BEx9B0N2LUG2BNISEGRDDY8MYN8T" hidden="1">BWQ '[32]230'!$B$8:$C$8</definedName>
    <definedName name="BEx9B0XVVINZ8K5M425X14LHWT82" hidden="1">#N/A</definedName>
    <definedName name="BEx9B4U56FHVVRV6GHUQI8M3E2QA" localSheetId="1" hidden="1">BWQ #REF!</definedName>
    <definedName name="BEx9B4U56FHVVRV6GHUQI8M3E2QA" hidden="1">BWQ #REF!</definedName>
    <definedName name="BEx9B54XLDME6KDFXINWXYXC44M3" localSheetId="1" hidden="1">BWQ #REF!</definedName>
    <definedName name="BEx9B54XLDME6KDFXINWXYXC44M3" hidden="1">BWQ #REF!</definedName>
    <definedName name="BEx9BDDM73AOB7VQH5LF8BHR68NH" localSheetId="2" hidden="1">BWQ [43]ECCS!$A$5:$A$5</definedName>
    <definedName name="BEx9BDDM73AOB7VQH5LF8BHR68NH" localSheetId="1" hidden="1">BWQ [43]ECCS!$A$5:$A$5</definedName>
    <definedName name="BEx9BDDM73AOB7VQH5LF8BHR68NH" hidden="1">BWQ [43]ECCS!$A$5:$A$5</definedName>
    <definedName name="BEx9BLBF08HQ15GZB5AQYQWL8NX6" localSheetId="2" hidden="1">BWQ '[37]190'!$B$18:$C$18</definedName>
    <definedName name="BEx9BLBF08HQ15GZB5AQYQWL8NX6" localSheetId="1" hidden="1">BWQ '[37]190'!$B$18:$C$18</definedName>
    <definedName name="BEx9BLBF08HQ15GZB5AQYQWL8NX6" hidden="1">BWQ '[37]190'!$B$18:$C$18</definedName>
    <definedName name="BEx9BNKFC4DURN8E3KMPWXLTBL3A" localSheetId="2" hidden="1">BWQ-'[35]040'!$B$10:$U$51</definedName>
    <definedName name="BEx9BNKFC4DURN8E3KMPWXLTBL3A" localSheetId="1" hidden="1">BWQ-'[35]040'!$B$10:$U$51</definedName>
    <definedName name="BEx9BNKFC4DURN8E3KMPWXLTBL3A" hidden="1">BWQ-'[35]040'!$B$10:$U$51</definedName>
    <definedName name="BEx9C3LLLY1FDPG6GO1MYLBNRN2S" localSheetId="1" hidden="1">BWQ #REF!</definedName>
    <definedName name="BEx9C3LLLY1FDPG6GO1MYLBNRN2S" hidden="1">BWQ #REF!</definedName>
    <definedName name="BEx9C6AOX45U7PRULRCJK3OOOD3K" localSheetId="1" hidden="1">BWQ '[35]040'!$B$18:$M$60</definedName>
    <definedName name="BEx9C6AOX45U7PRULRCJK3OOOD3K" hidden="1">BWQ '[35]040'!$B$18:$M$60</definedName>
    <definedName name="BEx9CFAEHGIT5JARYPS7HZBPT7K5" hidden="1">#N/A</definedName>
    <definedName name="BEx9CR9Z7V3T7BS3ZXCWS0ICDXR1" hidden="1">#N/A</definedName>
    <definedName name="BEx9CV0XHDAG8QNN69H4190YKSNQ" localSheetId="1" hidden="1">BWQ '[31]080'!$B$15:$C$15</definedName>
    <definedName name="BEx9CV0XHDAG8QNN69H4190YKSNQ" hidden="1">BWQ '[31]080'!$B$15:$C$15</definedName>
    <definedName name="BEx9D0V85EG1S6LLV6YI0CFVWIFI" localSheetId="1" hidden="1">BWQ #REF!</definedName>
    <definedName name="BEx9D0V85EG1S6LLV6YI0CFVWIFI" hidden="1">BWQ #REF!</definedName>
    <definedName name="BEx9D0V8Q3I7LMBG6VYEQ8MNN3GR" hidden="1">#N/A</definedName>
    <definedName name="BEx9DDR76MOJKK6OPUKA6Y0BSQIZ" localSheetId="2" hidden="1">Query-[49]Am!$B$59:$C$59</definedName>
    <definedName name="BEx9DDR76MOJKK6OPUKA6Y0BSQIZ" localSheetId="1" hidden="1">Query-[49]Am!$B$59:$C$59</definedName>
    <definedName name="BEx9DDR76MOJKK6OPUKA6Y0BSQIZ" hidden="1">Query-[49]Am!$B$59:$C$59</definedName>
    <definedName name="BEx9DNY2VU2RHOZ2XWS1AAETEZJF" localSheetId="1" hidden="1">BWQ #REF!</definedName>
    <definedName name="BEx9DNY2VU2RHOZ2XWS1AAETEZJF" hidden="1">BWQ #REF!</definedName>
    <definedName name="BEx9DO8VDCE52M4ERNPB17CT8Z42" localSheetId="2" hidden="1">BWQ '[44]190_3'!$B$14:$C$14</definedName>
    <definedName name="BEx9DO8VDCE52M4ERNPB17CT8Z42" localSheetId="1" hidden="1">BWQ '[44]190_3'!$B$14:$C$14</definedName>
    <definedName name="BEx9DO8VDCE52M4ERNPB17CT8Z42" hidden="1">BWQ '[44]190_3'!$B$14:$C$14</definedName>
    <definedName name="BEx9E4QA5ZUVJGHUA7UTO0M5RRH2" localSheetId="1" hidden="1">BWQ #REF!</definedName>
    <definedName name="BEx9E4QA5ZUVJGHUA7UTO0M5RRH2" hidden="1">BWQ #REF!</definedName>
    <definedName name="BEx9EI2BQ2WDLBLPJTJYD0L6DDMW" localSheetId="1" hidden="1">BWQ '[40]060'!$B$14:$C$14</definedName>
    <definedName name="BEx9EI2BQ2WDLBLPJTJYD0L6DDMW" hidden="1">BWQ '[40]060'!$B$14:$C$14</definedName>
    <definedName name="BEx9EJK9GG2ICRT34OXL5JG6RG5H" localSheetId="2" hidden="1">BWQ '[38]200'!$B$19:$C$19</definedName>
    <definedName name="BEx9EJK9GG2ICRT34OXL5JG6RG5H" localSheetId="1" hidden="1">BWQ '[38]200'!$B$19:$C$19</definedName>
    <definedName name="BEx9EJK9GG2ICRT34OXL5JG6RG5H" hidden="1">BWQ '[38]200'!$B$19:$C$19</definedName>
    <definedName name="BEx9EN0FJJDFZ0IQ64IWBQD9X7D0" localSheetId="1" hidden="1">BWQ-'[35]040'!$A$1:$C$3</definedName>
    <definedName name="BEx9EN0FJJDFZ0IQ64IWBQD9X7D0" hidden="1">BWQ-'[35]040'!$A$1:$C$3</definedName>
    <definedName name="BEx9EN5QWW4VPHTJH4VH9S2T230G" localSheetId="2" hidden="1">BWQ [51]Hyster!$B$19:$C$19</definedName>
    <definedName name="BEx9EN5QWW4VPHTJH4VH9S2T230G" localSheetId="1" hidden="1">BWQ [51]Hyster!$B$19:$C$19</definedName>
    <definedName name="BEx9EN5QWW4VPHTJH4VH9S2T230G" hidden="1">BWQ [51]Hyster!$B$19:$C$19</definedName>
    <definedName name="BEx9F736NTCQHHJUNEIKNTVKB8QH" localSheetId="1" hidden="1">BWQ '[40]060'!$B$18:$M$59</definedName>
    <definedName name="BEx9F736NTCQHHJUNEIKNTVKB8QH" hidden="1">BWQ '[40]060'!$B$18:$M$59</definedName>
    <definedName name="BEx9FBVU77CGUPOVWXQX7C82MN2O" localSheetId="1" hidden="1">BWQ-'[35]040'!$B$10:$U$51</definedName>
    <definedName name="BEx9FBVU77CGUPOVWXQX7C82MN2O" hidden="1">BWQ-'[35]040'!$B$10:$U$51</definedName>
    <definedName name="BEx9FMDH8B7SVCURD3KLRQE5KDZT" localSheetId="2" hidden="1">BWQ '[47]190_2'!$B$9:$C$9</definedName>
    <definedName name="BEx9FMDH8B7SVCURD3KLRQE5KDZT" localSheetId="1" hidden="1">BWQ '[47]190_2'!$B$9:$C$9</definedName>
    <definedName name="BEx9FMDH8B7SVCURD3KLRQE5KDZT" hidden="1">BWQ '[47]190_2'!$B$9:$C$9</definedName>
    <definedName name="BEx9FRGWBPJ7000Q6IAASXK5QNZL" localSheetId="1" hidden="1">BWQ '[31]080'!$B$12:$C$12</definedName>
    <definedName name="BEx9FRGWBPJ7000Q6IAASXK5QNZL" hidden="1">BWQ '[31]080'!$B$12:$C$12</definedName>
    <definedName name="BEx9FUGSFWRZTQDF6RAT9F3P5UY9" localSheetId="1" hidden="1">BWQ #REF!</definedName>
    <definedName name="BEx9FUGSFWRZTQDF6RAT9F3P5UY9" hidden="1">BWQ #REF!</definedName>
    <definedName name="BEx9G126L95FGV2SPHVV3HYGZLLL" localSheetId="1" hidden="1">BWQ-'[35]040'!$B$10:$U$51</definedName>
    <definedName name="BEx9G126L95FGV2SPHVV3HYGZLLL" hidden="1">BWQ-'[35]040'!$B$10:$U$51</definedName>
    <definedName name="BEx9GYRX6TVCZDSVYJKGVU1FBNVU" localSheetId="2" hidden="1">BWQ '[37]190'!$B$10:$C$10</definedName>
    <definedName name="BEx9GYRX6TVCZDSVYJKGVU1FBNVU" localSheetId="1" hidden="1">BWQ '[37]190'!$B$10:$C$10</definedName>
    <definedName name="BEx9GYRX6TVCZDSVYJKGVU1FBNVU" hidden="1">BWQ '[37]190'!$B$10:$C$10</definedName>
    <definedName name="BEx9HCV1J1R7KBIO4TG1WF0F6I7V" localSheetId="2" hidden="1">BWQ [41]Yale!$B$8:$C$8</definedName>
    <definedName name="BEx9HCV1J1R7KBIO4TG1WF0F6I7V" localSheetId="1" hidden="1">BWQ [41]Yale!$B$8:$C$8</definedName>
    <definedName name="BEx9HCV1J1R7KBIO4TG1WF0F6I7V" hidden="1">BWQ [41]Yale!$B$8:$C$8</definedName>
    <definedName name="BEx9HE25LVDA4H4I2W48HKIFDE9L" localSheetId="2" hidden="1">BWQ '[53]240'!$B$9:$C$9</definedName>
    <definedName name="BEx9HE25LVDA4H4I2W48HKIFDE9L" localSheetId="1" hidden="1">BWQ '[53]240'!$B$9:$C$9</definedName>
    <definedName name="BEx9HE25LVDA4H4I2W48HKIFDE9L" hidden="1">BWQ '[53]240'!$B$9:$C$9</definedName>
    <definedName name="BEx9HS5AFL4GDUK746BU2P8JW4AA" localSheetId="1" hidden="1">BWQ '[40]060'!$B$8:$C$8</definedName>
    <definedName name="BEx9HS5AFL4GDUK746BU2P8JW4AA" hidden="1">BWQ '[40]060'!$B$8:$C$8</definedName>
    <definedName name="BEx9IL2F6KZWXUQ2K5ZV4JGF06KK" localSheetId="1" hidden="1">BWQ '[31]080'!$B$13:$C$13</definedName>
    <definedName name="BEx9IL2F6KZWXUQ2K5ZV4JGF06KK" hidden="1">BWQ '[31]080'!$B$13:$C$13</definedName>
    <definedName name="BEx9IP453IFA7J7KUP8GK792LTXF" hidden="1">#N/A</definedName>
    <definedName name="BEx9IYUPVOQ1Q15O7LJKE0SW0MAR" localSheetId="2" hidden="1">BWQ '[34]210'!$B$18:$C$18</definedName>
    <definedName name="BEx9IYUPVOQ1Q15O7LJKE0SW0MAR" localSheetId="1" hidden="1">BWQ '[34]210'!$B$18:$C$18</definedName>
    <definedName name="BEx9IYUPVOQ1Q15O7LJKE0SW0MAR" hidden="1">BWQ '[34]210'!$B$18:$C$18</definedName>
    <definedName name="BEx9J1EJFYRYTKXM0ARI7MZN9TDS" localSheetId="2" hidden="1">BWQ '[38]200'!$B$17:$C$17</definedName>
    <definedName name="BEx9J1EJFYRYTKXM0ARI7MZN9TDS" localSheetId="1" hidden="1">BWQ '[38]200'!$B$17:$C$17</definedName>
    <definedName name="BEx9J1EJFYRYTKXM0ARI7MZN9TDS" hidden="1">BWQ '[38]200'!$B$17:$C$17</definedName>
    <definedName name="BExAW2PREM344KB53YOMGBCGVP40" localSheetId="2" hidden="1">BWQ '[54]270_6'!$B$7:$C$7</definedName>
    <definedName name="BExAW2PREM344KB53YOMGBCGVP40" localSheetId="1" hidden="1">BWQ '[54]270_6'!$B$7:$C$7</definedName>
    <definedName name="BExAW2PREM344KB53YOMGBCGVP40" hidden="1">BWQ '[54]270_6'!$B$7:$C$7</definedName>
    <definedName name="BExAWQOXZR0WECAEUWE2F5Z6CA9R" localSheetId="2" hidden="1">BWQ '[53]240'!$B$22:$C$22</definedName>
    <definedName name="BExAWQOXZR0WECAEUWE2F5Z6CA9R" localSheetId="1" hidden="1">BWQ '[53]240'!$B$22:$C$22</definedName>
    <definedName name="BExAWQOXZR0WECAEUWE2F5Z6CA9R" hidden="1">BWQ '[53]240'!$B$22:$C$22</definedName>
    <definedName name="BExAX6VKW0NJ5ID8DRRBVS6EB145" localSheetId="2" hidden="1">Query-[49]Am!$B$99:$C$99</definedName>
    <definedName name="BExAX6VKW0NJ5ID8DRRBVS6EB145" localSheetId="1" hidden="1">Query-[49]Am!$B$99:$C$99</definedName>
    <definedName name="BExAX6VKW0NJ5ID8DRRBVS6EB145" hidden="1">Query-[49]Am!$B$99:$C$99</definedName>
    <definedName name="BExAX8DJEZ3JYF0KPCBUBLBNHGGM" localSheetId="2" hidden="1">BWQ '[53]240'!$B$22:$C$22</definedName>
    <definedName name="BExAX8DJEZ3JYF0KPCBUBLBNHGGM" localSheetId="1" hidden="1">BWQ '[53]240'!$B$22:$C$22</definedName>
    <definedName name="BExAX8DJEZ3JYF0KPCBUBLBNHGGM" hidden="1">BWQ '[53]240'!$B$22:$C$22</definedName>
    <definedName name="BExAY7AGNC1AKZZ5ZYGA3649UF0N" hidden="1">#N/A</definedName>
    <definedName name="BExAYKXANFMELNRA3NR6NOQXVDRY" localSheetId="2" hidden="1">BWQ '[34]210'!$B$11:$C$11</definedName>
    <definedName name="BExAYKXANFMELNRA3NR6NOQXVDRY" localSheetId="1" hidden="1">BWQ '[34]210'!$B$11:$C$11</definedName>
    <definedName name="BExAYKXANFMELNRA3NR6NOQXVDRY" hidden="1">BWQ '[34]210'!$B$11:$C$11</definedName>
    <definedName name="BExAYV9M2NG0JBML9C03RBRY2NCP" localSheetId="2" hidden="1">BWQ '[34]210'!$B$9:$C$9</definedName>
    <definedName name="BExAYV9M2NG0JBML9C03RBRY2NCP" localSheetId="1" hidden="1">BWQ '[34]210'!$B$9:$C$9</definedName>
    <definedName name="BExAYV9M2NG0JBML9C03RBRY2NCP" hidden="1">BWQ '[34]210'!$B$9:$C$9</definedName>
    <definedName name="BExAYX2D3YVQNVXT88GLW9M12ERN" localSheetId="2" hidden="1">BWQ '[37]190'!$A$5:$A$5</definedName>
    <definedName name="BExAYX2D3YVQNVXT88GLW9M12ERN" localSheetId="1" hidden="1">BWQ '[37]190'!$A$5:$A$5</definedName>
    <definedName name="BExAYX2D3YVQNVXT88GLW9M12ERN" hidden="1">BWQ '[37]190'!$A$5:$A$5</definedName>
    <definedName name="BExAYX7NQFU3BBM9MU31NZL99RJM" localSheetId="1" hidden="1">BWQ '[40]060'!$B$14:$C$14</definedName>
    <definedName name="BExAYX7NQFU3BBM9MU31NZL99RJM" hidden="1">BWQ '[40]060'!$B$14:$C$14</definedName>
    <definedName name="BExAZ2WOJQM4USJGW8QV8BNBC63G" localSheetId="2" hidden="1">BWQ '[52]190_4'!$B$14:$C$14</definedName>
    <definedName name="BExAZ2WOJQM4USJGW8QV8BNBC63G" localSheetId="1" hidden="1">BWQ '[52]190_4'!$B$14:$C$14</definedName>
    <definedName name="BExAZ2WOJQM4USJGW8QV8BNBC63G" hidden="1">BWQ '[52]190_4'!$B$14:$C$14</definedName>
    <definedName name="BExAZBLJXRHYFAVY57GJJR43CSXZ" localSheetId="2" hidden="1">BWQ '[33]220'!$A$5:$A$5</definedName>
    <definedName name="BExAZBLJXRHYFAVY57GJJR43CSXZ" localSheetId="1" hidden="1">BWQ '[33]220'!$A$5:$A$5</definedName>
    <definedName name="BExAZBLJXRHYFAVY57GJJR43CSXZ" hidden="1">BWQ '[33]220'!$A$5:$A$5</definedName>
    <definedName name="BExAZGZRP2L5R7YQ7VYQX6TBDVQ9" localSheetId="2" hidden="1">BWQ '[34]210'!$B$8:$C$8</definedName>
    <definedName name="BExAZGZRP2L5R7YQ7VYQX6TBDVQ9" localSheetId="1" hidden="1">BWQ '[34]210'!$B$8:$C$8</definedName>
    <definedName name="BExAZGZRP2L5R7YQ7VYQX6TBDVQ9" hidden="1">BWQ '[34]210'!$B$8:$C$8</definedName>
    <definedName name="BExAZKFXTNOHXB9QBTGC7RSO4YO4" hidden="1">#N/A</definedName>
    <definedName name="BExAZP8JU7JVKHJ528WK8LXLLJSB" localSheetId="1" hidden="1">BWQ '[35]040'!$A$5</definedName>
    <definedName name="BExAZP8JU7JVKHJ528WK8LXLLJSB" hidden="1">BWQ '[35]040'!$A$5</definedName>
    <definedName name="BExAZSOKELZAJF3TPQNNAGRH4XMB" localSheetId="2" hidden="1">BWQ '[53]240'!$A$5:$A$5</definedName>
    <definedName name="BExAZSOKELZAJF3TPQNNAGRH4XMB" localSheetId="1" hidden="1">BWQ '[53]240'!$A$5:$A$5</definedName>
    <definedName name="BExAZSOKELZAJF3TPQNNAGRH4XMB" hidden="1">BWQ '[53]240'!$A$5:$A$5</definedName>
    <definedName name="BExAZYJ1WPA7EJ4SDK9AVTFFWV51" localSheetId="1" hidden="1">BWQ '[40]060'!$B$14:$C$14</definedName>
    <definedName name="BExAZYJ1WPA7EJ4SDK9AVTFFWV51" hidden="1">BWQ '[40]060'!$B$14:$C$14</definedName>
    <definedName name="BExB01DH7F10GVMWFNX8L61AD9NK" localSheetId="2" hidden="1">BWQ '[32]230'!$B$16:$C$16</definedName>
    <definedName name="BExB01DH7F10GVMWFNX8L61AD9NK" localSheetId="1" hidden="1">BWQ '[32]230'!$B$16:$C$16</definedName>
    <definedName name="BExB01DH7F10GVMWFNX8L61AD9NK" hidden="1">BWQ '[32]230'!$B$16:$C$16</definedName>
    <definedName name="BExB054962G8B9O3X5QIHPI54XPJ" localSheetId="2" hidden="1">BWQ '[33]220'!$B$8:$C$8</definedName>
    <definedName name="BExB054962G8B9O3X5QIHPI54XPJ" localSheetId="1" hidden="1">BWQ '[33]220'!$B$8:$C$8</definedName>
    <definedName name="BExB054962G8B9O3X5QIHPI54XPJ" hidden="1">BWQ '[33]220'!$B$8:$C$8</definedName>
    <definedName name="BExB054EF5MOY2K0ULUS0RMXHIFI" localSheetId="2" hidden="1">BWQ '[50]270_7'!$B$11:$C$11</definedName>
    <definedName name="BExB054EF5MOY2K0ULUS0RMXHIFI" localSheetId="1" hidden="1">BWQ '[50]270_7'!$B$11:$C$11</definedName>
    <definedName name="BExB054EF5MOY2K0ULUS0RMXHIFI" hidden="1">BWQ '[50]270_7'!$B$11:$C$11</definedName>
    <definedName name="BExB0845HB5L8JW2Q3WJB0V1UKLU" localSheetId="2" hidden="1">BWQ '[34]210'!$B$21:$C$21</definedName>
    <definedName name="BExB0845HB5L8JW2Q3WJB0V1UKLU" localSheetId="1" hidden="1">BWQ '[34]210'!$B$21:$C$21</definedName>
    <definedName name="BExB0845HB5L8JW2Q3WJB0V1UKLU" hidden="1">BWQ '[34]210'!$B$21:$C$21</definedName>
    <definedName name="BExB0JI5J5I4DZB62ZZ8OBHK16UI" hidden="1">#N/A</definedName>
    <definedName name="BExB0VN8WZ2A3CTBON5JSZ7JY8XN" localSheetId="1" hidden="1">BWQ '[40]060'!$B$12:$C$12</definedName>
    <definedName name="BExB0VN8WZ2A3CTBON5JSZ7JY8XN" hidden="1">BWQ '[40]060'!$B$12:$C$12</definedName>
    <definedName name="BExB0VY0ONXPRW4CAKE80DOOQAN0" localSheetId="2" hidden="1">BWQ '[57]270_5'!$A$5:$A$5</definedName>
    <definedName name="BExB0VY0ONXPRW4CAKE80DOOQAN0" localSheetId="1" hidden="1">BWQ '[57]270_5'!$A$5:$A$5</definedName>
    <definedName name="BExB0VY0ONXPRW4CAKE80DOOQAN0" hidden="1">BWQ '[57]270_5'!$A$5:$A$5</definedName>
    <definedName name="BExB12OPC7NMZVI0OAAVKAFWLYYC" localSheetId="2" hidden="1">BWQ '[37]190'!$B$17:$C$17</definedName>
    <definedName name="BExB12OPC7NMZVI0OAAVKAFWLYYC" localSheetId="1" hidden="1">BWQ '[37]190'!$B$17:$C$17</definedName>
    <definedName name="BExB12OPC7NMZVI0OAAVKAFWLYYC" hidden="1">BWQ '[37]190'!$B$17:$C$17</definedName>
    <definedName name="BExB13QK1L30UUWFV9JMQ78G41DV" localSheetId="1" hidden="1">BWQ-'[35]040'!$B$10:$U$51</definedName>
    <definedName name="BExB13QK1L30UUWFV9JMQ78G41DV" hidden="1">BWQ-'[35]040'!$B$10:$U$51</definedName>
    <definedName name="BExB1BTP7I61IMNRTJQS62BXZXAY" hidden="1">#N/A</definedName>
    <definedName name="BExB1BZ6QLD5QFX9WLG1YBX1CPGN" localSheetId="2" hidden="1">BWQ '[37]190'!$B$12:$C$12</definedName>
    <definedName name="BExB1BZ6QLD5QFX9WLG1YBX1CPGN" localSheetId="1" hidden="1">BWQ '[37]190'!$B$12:$C$12</definedName>
    <definedName name="BExB1BZ6QLD5QFX9WLG1YBX1CPGN" hidden="1">BWQ '[37]190'!$B$12:$C$12</definedName>
    <definedName name="BExB1D0UYA8M8Z55YUXSS0Q15809" localSheetId="2" hidden="1">BWQ '[55]290'!$B$14:$C$14</definedName>
    <definedName name="BExB1D0UYA8M8Z55YUXSS0Q15809" localSheetId="1" hidden="1">BWQ '[55]290'!$B$14:$C$14</definedName>
    <definedName name="BExB1D0UYA8M8Z55YUXSS0Q15809" hidden="1">BWQ '[55]290'!$B$14:$C$14</definedName>
    <definedName name="BExB1N7QN29FXYIDOG61YWYR9GUJ" localSheetId="1" hidden="1">BWQ '[35]040'!$B$10:$C$10</definedName>
    <definedName name="BExB1N7QN29FXYIDOG61YWYR9GUJ" hidden="1">BWQ '[35]040'!$B$10:$C$10</definedName>
    <definedName name="BExB24WBZXU6ITDJG7P1YK9FTKNE" hidden="1">#N/A</definedName>
    <definedName name="BExB28SJZ9PTYJXMVD26ML3QDXFG" localSheetId="2" hidden="1">BWQ '[38]200'!$B$8:$C$8</definedName>
    <definedName name="BExB28SJZ9PTYJXMVD26ML3QDXFG" localSheetId="1" hidden="1">BWQ '[38]200'!$B$8:$C$8</definedName>
    <definedName name="BExB28SJZ9PTYJXMVD26ML3QDXFG" hidden="1">BWQ '[38]200'!$B$8:$C$8</definedName>
    <definedName name="BExB2H1CVXL4JVFFFKI9WWDNTSIH" localSheetId="2" hidden="1">BWQ [43]ECCS!$B$19:$C$19</definedName>
    <definedName name="BExB2H1CVXL4JVFFFKI9WWDNTSIH" localSheetId="1" hidden="1">BWQ [43]ECCS!$B$19:$C$19</definedName>
    <definedName name="BExB2H1CVXL4JVFFFKI9WWDNTSIH" hidden="1">BWQ [43]ECCS!$B$19:$C$19</definedName>
    <definedName name="BExB2SPZN7EAIRCXS64GL8PC9E8Z" localSheetId="2" hidden="1">BWQ '[32]230'!$B$9:$C$9</definedName>
    <definedName name="BExB2SPZN7EAIRCXS64GL8PC9E8Z" localSheetId="1" hidden="1">BWQ '[32]230'!$B$9:$C$9</definedName>
    <definedName name="BExB2SPZN7EAIRCXS64GL8PC9E8Z" hidden="1">BWQ '[32]230'!$B$9:$C$9</definedName>
    <definedName name="BExB32WTL1GGSF7B7UZYAQR7H3PG" localSheetId="1" hidden="1">BWQ '[31]080'!$A$5</definedName>
    <definedName name="BExB32WTL1GGSF7B7UZYAQR7H3PG" hidden="1">BWQ '[31]080'!$A$5</definedName>
    <definedName name="BExB39T6EP013J8A7KNXSUY75JEJ" localSheetId="1" hidden="1">BWQ #REF!</definedName>
    <definedName name="BExB39T6EP013J8A7KNXSUY75JEJ" hidden="1">BWQ #REF!</definedName>
    <definedName name="BExB3EB0206JBKEKTS2XJKTQJRNS" localSheetId="1" hidden="1">BWQ '[31]080'!$B$13:$C$13</definedName>
    <definedName name="BExB3EB0206JBKEKTS2XJKTQJRNS" hidden="1">BWQ '[31]080'!$B$13:$C$13</definedName>
    <definedName name="BExB3HG7MRG4UW5RKGL717BMOHE1" localSheetId="1" hidden="1">BWQ '[40]060'!$B$8:$C$8</definedName>
    <definedName name="BExB3HG7MRG4UW5RKGL717BMOHE1" hidden="1">BWQ '[40]060'!$B$8:$C$8</definedName>
    <definedName name="BExB45VGUT4SC7NRV3S1HB1P6LQ7" localSheetId="2" hidden="1">BWQ '[37]190'!$A$5:$A$5</definedName>
    <definedName name="BExB45VGUT4SC7NRV3S1HB1P6LQ7" localSheetId="1" hidden="1">BWQ '[37]190'!$A$5:$A$5</definedName>
    <definedName name="BExB45VGUT4SC7NRV3S1HB1P6LQ7" hidden="1">BWQ '[37]190'!$A$5:$A$5</definedName>
    <definedName name="BExB4DD9HT00KWJUHAZJQRMPZ446" hidden="1">#N/A</definedName>
    <definedName name="BExB4PYEEF7U3UFRJAZ5I0IW2L90" localSheetId="1" hidden="1">BWQ #REF!</definedName>
    <definedName name="BExB4PYEEF7U3UFRJAZ5I0IW2L90" hidden="1">BWQ #REF!</definedName>
    <definedName name="BExB4QPGP9VRQPQSK66LLEMTYH4W" localSheetId="2" hidden="1">BWQ '[56]310'!$B$9:$C$9</definedName>
    <definedName name="BExB4QPGP9VRQPQSK66LLEMTYH4W" localSheetId="1" hidden="1">BWQ '[56]310'!$B$9:$C$9</definedName>
    <definedName name="BExB4QPGP9VRQPQSK66LLEMTYH4W" hidden="1">BWQ '[56]310'!$B$9:$C$9</definedName>
    <definedName name="BExB53AGPTGX45RWQZWY2USY38JR" localSheetId="2" hidden="1">BWQ '[37]190'!$B$19:$C$19</definedName>
    <definedName name="BExB53AGPTGX45RWQZWY2USY38JR" localSheetId="1" hidden="1">BWQ '[37]190'!$B$19:$C$19</definedName>
    <definedName name="BExB53AGPTGX45RWQZWY2USY38JR" hidden="1">BWQ '[37]190'!$B$19:$C$19</definedName>
    <definedName name="BExB53QQ8X5D9DT46E20JIHXDBGS" localSheetId="2" hidden="1">BWQ '[34]210'!$B$20:$C$20</definedName>
    <definedName name="BExB53QQ8X5D9DT46E20JIHXDBGS" localSheetId="1" hidden="1">BWQ '[34]210'!$B$20:$C$20</definedName>
    <definedName name="BExB53QQ8X5D9DT46E20JIHXDBGS" hidden="1">BWQ '[34]210'!$B$20:$C$20</definedName>
    <definedName name="BExB5JH56MN25MTJY3LR8DCC1CAI" localSheetId="1" hidden="1">BWQ #REF!</definedName>
    <definedName name="BExB5JH56MN25MTJY3LR8DCC1CAI" hidden="1">BWQ #REF!</definedName>
    <definedName name="BExB5KOA6IUYU9T51PGFH3H9NWBO" localSheetId="1" hidden="1">BWQ '[40]060'!$B$10:$C$10</definedName>
    <definedName name="BExB5KOA6IUYU9T51PGFH3H9NWBO" hidden="1">BWQ '[40]060'!$B$10:$C$10</definedName>
    <definedName name="BExB5LKMJKR5U74WJ9QOSGFQFIBO" hidden="1">#N/A</definedName>
    <definedName name="BExB5O4EK5XEXB22UH5X2CNWI40Z" localSheetId="2" hidden="1">BWQ '[42]190_1'!$B$9:$C$9</definedName>
    <definedName name="BExB5O4EK5XEXB22UH5X2CNWI40Z" localSheetId="1" hidden="1">BWQ '[42]190_1'!$B$9:$C$9</definedName>
    <definedName name="BExB5O4EK5XEXB22UH5X2CNWI40Z" hidden="1">BWQ '[42]190_1'!$B$9:$C$9</definedName>
    <definedName name="BExB69EC29LH7XRFP2VKH2JTTSZ8" localSheetId="2" hidden="1">BWQ '[34]210'!$B$14:$C$14</definedName>
    <definedName name="BExB69EC29LH7XRFP2VKH2JTTSZ8" localSheetId="1" hidden="1">BWQ '[34]210'!$B$14:$C$14</definedName>
    <definedName name="BExB69EC29LH7XRFP2VKH2JTTSZ8" hidden="1">BWQ '[34]210'!$B$14:$C$14</definedName>
    <definedName name="BExB6A5DRCRW3S6U88JF96MFW3D0" localSheetId="1" hidden="1">BWQ '[31]080'!$B$18:$V$59</definedName>
    <definedName name="BExB6A5DRCRW3S6U88JF96MFW3D0" hidden="1">BWQ '[31]080'!$B$18:$V$59</definedName>
    <definedName name="BExB6C8WULTPF27EMIH6XHUSRWDE" localSheetId="2" hidden="1">BWQ [51]Hyster!$B$11:$C$11</definedName>
    <definedName name="BExB6C8WULTPF27EMIH6XHUSRWDE" localSheetId="1" hidden="1">BWQ [51]Hyster!$B$11:$C$11</definedName>
    <definedName name="BExB6C8WULTPF27EMIH6XHUSRWDE" hidden="1">BWQ [51]Hyster!$B$11:$C$11</definedName>
    <definedName name="BExB6LDWZXC295Q1AG0NB423RUXD" localSheetId="2" hidden="1">BWQ '[37]190'!$B$20:$C$20</definedName>
    <definedName name="BExB6LDWZXC295Q1AG0NB423RUXD" localSheetId="1" hidden="1">BWQ '[37]190'!$B$20:$C$20</definedName>
    <definedName name="BExB6LDWZXC295Q1AG0NB423RUXD" hidden="1">BWQ '[37]190'!$B$20:$C$20</definedName>
    <definedName name="BExB6QS3XD1F2H1KJK74BEHVB83X" localSheetId="2" hidden="1">BWQ '[36]300'!$B$8:$C$8</definedName>
    <definedName name="BExB6QS3XD1F2H1KJK74BEHVB83X" localSheetId="1" hidden="1">BWQ '[36]300'!$B$8:$C$8</definedName>
    <definedName name="BExB6QS3XD1F2H1KJK74BEHVB83X" hidden="1">BWQ '[36]300'!$B$8:$C$8</definedName>
    <definedName name="BExB6XZ2HO0YNSCJBTRDSBES3UCL" localSheetId="1" hidden="1">BWQ #REF!</definedName>
    <definedName name="BExB6XZ2HO0YNSCJBTRDSBES3UCL" hidden="1">BWQ #REF!</definedName>
    <definedName name="BExB6Z69LY5GO20E9KN7BNV4AGAJ" localSheetId="1" hidden="1">BWQ '[35]040'!$B$16:$C$16</definedName>
    <definedName name="BExB6Z69LY5GO20E9KN7BNV4AGAJ" hidden="1">BWQ '[35]040'!$B$16:$C$16</definedName>
    <definedName name="BExB76TBNOB4HNCRWX9ZGWHWI8PM" localSheetId="2" hidden="1">BWQ '[36]300'!$B$11:$C$11</definedName>
    <definedName name="BExB76TBNOB4HNCRWX9ZGWHWI8PM" localSheetId="1" hidden="1">BWQ '[36]300'!$B$11:$C$11</definedName>
    <definedName name="BExB76TBNOB4HNCRWX9ZGWHWI8PM" hidden="1">BWQ '[36]300'!$B$11:$C$11</definedName>
    <definedName name="BExB7EWS9HF167WEFJVY30WRNK5P" localSheetId="1" hidden="1">BWQ '[40]060'!$B$12:$C$12</definedName>
    <definedName name="BExB7EWS9HF167WEFJVY30WRNK5P" hidden="1">BWQ '[40]060'!$B$12:$C$12</definedName>
    <definedName name="BExB7II2Y072SF42EANURNW13RPQ" hidden="1">#N/A</definedName>
    <definedName name="BExB7INJ65IR1CEC7AKJH8Y7XT0I" localSheetId="2" hidden="1">BWQ '[33]220'!$B$8:$C$8</definedName>
    <definedName name="BExB7INJ65IR1CEC7AKJH8Y7XT0I" localSheetId="1" hidden="1">BWQ '[33]220'!$B$8:$C$8</definedName>
    <definedName name="BExB7INJ65IR1CEC7AKJH8Y7XT0I" hidden="1">BWQ '[33]220'!$B$8:$C$8</definedName>
    <definedName name="BExB7LY9V6KXXP59GWRHDDD9L00A" hidden="1">#N/A</definedName>
    <definedName name="BExB80C6HVAG86J2IDCL85X7XWY1" localSheetId="1" hidden="1">BWQ '[31]080'!$B$10:$C$10</definedName>
    <definedName name="BExB80C6HVAG86J2IDCL85X7XWY1" hidden="1">BWQ '[31]080'!$B$10:$C$10</definedName>
    <definedName name="BExB8BKNYFHVW45CCVABK0VE8WFB" localSheetId="2" hidden="1">BWQ '[55]290'!$B$7:$C$7</definedName>
    <definedName name="BExB8BKNYFHVW45CCVABK0VE8WFB" localSheetId="1" hidden="1">BWQ '[55]290'!$B$7:$C$7</definedName>
    <definedName name="BExB8BKNYFHVW45CCVABK0VE8WFB" hidden="1">BWQ '[55]290'!$B$7:$C$7</definedName>
    <definedName name="BExB8CRV47CR2ZMHU0DN1OKN46C4" localSheetId="2" hidden="1">BWQ '[50]270_7'!$B$10:$C$10</definedName>
    <definedName name="BExB8CRV47CR2ZMHU0DN1OKN46C4" localSheetId="1" hidden="1">BWQ '[50]270_7'!$B$10:$C$10</definedName>
    <definedName name="BExB8CRV47CR2ZMHU0DN1OKN46C4" hidden="1">BWQ '[50]270_7'!$B$10:$C$10</definedName>
    <definedName name="BExB91NDU2MEGLFFRT1LN99S1UK8" localSheetId="2" hidden="1">BWQ '[34]210'!$B$9:$C$9</definedName>
    <definedName name="BExB91NDU2MEGLFFRT1LN99S1UK8" localSheetId="1" hidden="1">BWQ '[34]210'!$B$9:$C$9</definedName>
    <definedName name="BExB91NDU2MEGLFFRT1LN99S1UK8" hidden="1">BWQ '[34]210'!$B$9:$C$9</definedName>
    <definedName name="BExB9MBQ93Q5QILE5DPKB3M6JXZK" localSheetId="1" hidden="1">BWQ '[40]060'!$B$15:$C$15</definedName>
    <definedName name="BExB9MBQ93Q5QILE5DPKB3M6JXZK" hidden="1">BWQ '[40]060'!$B$15:$C$15</definedName>
    <definedName name="BExB9PXDTD4CD3PQFZUGU07SVH6E" localSheetId="1" hidden="1">BWQ '[40]060'!$B$16:$C$16</definedName>
    <definedName name="BExB9PXDTD4CD3PQFZUGU07SVH6E" hidden="1">BWQ '[40]060'!$B$16:$C$16</definedName>
    <definedName name="BExB9TO5NBHXUG40UKW5W60C1IM3" localSheetId="1" hidden="1">BWQ '[31]080'!$B$8:$C$8</definedName>
    <definedName name="BExB9TO5NBHXUG40UKW5W60C1IM3" hidden="1">BWQ '[31]080'!$B$8:$C$8</definedName>
    <definedName name="BExBAT6NRX775XTXO59NCM2V6TBE" localSheetId="2" hidden="1">BWQ '[38]200'!$B$22:$C$22</definedName>
    <definedName name="BExBAT6NRX775XTXO59NCM2V6TBE" localSheetId="1" hidden="1">BWQ '[38]200'!$B$22:$C$22</definedName>
    <definedName name="BExBAT6NRX775XTXO59NCM2V6TBE" hidden="1">BWQ '[38]200'!$B$22:$C$22</definedName>
    <definedName name="BExBB5MH1DBVKQRMUCAHY7VOH0GM" localSheetId="2" hidden="1">BWQ '[38]200'!$B$9:$C$9</definedName>
    <definedName name="BExBB5MH1DBVKQRMUCAHY7VOH0GM" localSheetId="1" hidden="1">BWQ '[38]200'!$B$9:$C$9</definedName>
    <definedName name="BExBB5MH1DBVKQRMUCAHY7VOH0GM" hidden="1">BWQ '[38]200'!$B$9:$C$9</definedName>
    <definedName name="BExBB6YYBH8N3XALF1A2AKIONCP5" localSheetId="1" hidden="1">BWQ-'[40]060'!$A$1:$C$3</definedName>
    <definedName name="BExBB6YYBH8N3XALF1A2AKIONCP5" hidden="1">BWQ-'[40]060'!$A$1:$C$3</definedName>
    <definedName name="BExBBE5WBAT474V3JO3LB117A1C4" localSheetId="1" hidden="1">BWQ '[40]060'!$B$13:$C$13</definedName>
    <definedName name="BExBBE5WBAT474V3JO3LB117A1C4" hidden="1">BWQ '[40]060'!$B$13:$C$13</definedName>
    <definedName name="BExBBT01FJ9YQ9UR9HCFVPOLO11M" localSheetId="2" hidden="1">BWQ '[32]230'!$B$20:$B$21</definedName>
    <definedName name="BExBBT01FJ9YQ9UR9HCFVPOLO11M" localSheetId="1" hidden="1">BWQ '[32]230'!$B$20:$B$21</definedName>
    <definedName name="BExBBT01FJ9YQ9UR9HCFVPOLO11M" hidden="1">BWQ '[32]230'!$B$20:$B$21</definedName>
    <definedName name="BExBBU73T2SF661FBUR74M2MERI8" hidden="1">#N/A</definedName>
    <definedName name="BExBBZFYGQ5NTHJMY3XPDLTOQCYZ" localSheetId="1" hidden="1">BWQ '[40]060'!$B$16:$C$16</definedName>
    <definedName name="BExBBZFYGQ5NTHJMY3XPDLTOQCYZ" hidden="1">BWQ '[40]060'!$B$16:$C$16</definedName>
    <definedName name="BExBC9S4MFF4EVLTHS5AK8H9DZ6A" localSheetId="1" hidden="1">BWQ '[40]060'!$B$16:$C$16</definedName>
    <definedName name="BExBC9S4MFF4EVLTHS5AK8H9DZ6A" hidden="1">BWQ '[40]060'!$B$16:$C$16</definedName>
    <definedName name="BExBCA8DJ4JPQF6CY852OB4E8CSR" localSheetId="1" hidden="1">BWQ '[35]040'!$B$10:$C$10</definedName>
    <definedName name="BExBCA8DJ4JPQF6CY852OB4E8CSR" hidden="1">BWQ '[35]040'!$B$10:$C$10</definedName>
    <definedName name="BExBCCMPVESMVIXZZ1GAW61LULD7" localSheetId="2" hidden="1">BWQ '[47]190_2'!$B$10:$C$10</definedName>
    <definedName name="BExBCCMPVESMVIXZZ1GAW61LULD7" localSheetId="1" hidden="1">BWQ '[47]190_2'!$B$10:$C$10</definedName>
    <definedName name="BExBCCMPVESMVIXZZ1GAW61LULD7" hidden="1">BWQ '[47]190_2'!$B$10:$C$10</definedName>
    <definedName name="BExBCIRTY0UM733PKM5139KML4L5" localSheetId="2" hidden="1">BWQ '[34]210'!$B$22:$C$22</definedName>
    <definedName name="BExBCIRTY0UM733PKM5139KML4L5" localSheetId="1" hidden="1">BWQ '[34]210'!$B$22:$C$22</definedName>
    <definedName name="BExBCIRTY0UM733PKM5139KML4L5" hidden="1">BWQ '[34]210'!$B$22:$C$22</definedName>
    <definedName name="BExBCLRPQPA3OAB2DFFZBCAULE27" hidden="1">#N/A</definedName>
    <definedName name="BExBCRGQ6RU945N7M8IJWV5AN9YZ" localSheetId="1" hidden="1">BWQ '[40]060'!$B$8:$C$8</definedName>
    <definedName name="BExBCRGQ6RU945N7M8IJWV5AN9YZ" hidden="1">BWQ '[40]060'!$B$8:$C$8</definedName>
    <definedName name="BExBD1NK58Y66W3BLEMNFAHHTK60" localSheetId="2" hidden="1">BWQ [41]Yale!$B$22:$Q$41</definedName>
    <definedName name="BExBD1NK58Y66W3BLEMNFAHHTK60" localSheetId="1" hidden="1">BWQ [41]Yale!$B$22:$Q$41</definedName>
    <definedName name="BExBD1NK58Y66W3BLEMNFAHHTK60" hidden="1">BWQ [41]Yale!$B$22:$Q$41</definedName>
    <definedName name="BExBD2EMFVX9BJYVR1KJYVFJTIBH" localSheetId="2" hidden="1">BWQ '[33]220'!$B$10:$C$10</definedName>
    <definedName name="BExBD2EMFVX9BJYVR1KJYVFJTIBH" localSheetId="1" hidden="1">BWQ '[33]220'!$B$10:$C$10</definedName>
    <definedName name="BExBD2EMFVX9BJYVR1KJYVFJTIBH" hidden="1">BWQ '[33]220'!$B$10:$C$10</definedName>
    <definedName name="BExBD2UPFT7GLTIRAB2BFJR2ERE5" localSheetId="1" hidden="1">BWQ '[40]060'!$B$10:$C$10</definedName>
    <definedName name="BExBD2UPFT7GLTIRAB2BFJR2ERE5" hidden="1">BWQ '[40]060'!$B$10:$C$10</definedName>
    <definedName name="BExBDBUGA11A2Q36GM9XIR7JD6AA" localSheetId="2" hidden="1">BWQ '[38]200'!$B$18:$C$18</definedName>
    <definedName name="BExBDBUGA11A2Q36GM9XIR7JD6AA" localSheetId="1" hidden="1">BWQ '[38]200'!$B$18:$C$18</definedName>
    <definedName name="BExBDBUGA11A2Q36GM9XIR7JD6AA" hidden="1">BWQ '[38]200'!$B$18:$C$18</definedName>
    <definedName name="BExBDK31E2FZWQKQPHHFLCQKOYJU" hidden="1">#N/A</definedName>
    <definedName name="BExBDMS5PAPS8XYJKW7QOXX27S7U" localSheetId="1" hidden="1">BWQ '[31]080'!$B$13:$C$13</definedName>
    <definedName name="BExBDMS5PAPS8XYJKW7QOXX27S7U" hidden="1">BWQ '[31]080'!$B$13:$C$13</definedName>
    <definedName name="BExBDQOF78ZSA6R38EWQBJ34ZZV6" localSheetId="2" hidden="1">BWQ '[32]230'!$B$20:$C$20</definedName>
    <definedName name="BExBDQOF78ZSA6R38EWQBJ34ZZV6" localSheetId="1" hidden="1">BWQ '[32]230'!$B$20:$C$20</definedName>
    <definedName name="BExBDQOF78ZSA6R38EWQBJ34ZZV6" hidden="1">BWQ '[32]230'!$B$20:$C$20</definedName>
    <definedName name="BExBDWDF14OJA0I9JRW45NDBL5YW" localSheetId="2" hidden="1">BWQ '[34]210'!$B$7:$C$7</definedName>
    <definedName name="BExBDWDF14OJA0I9JRW45NDBL5YW" localSheetId="1" hidden="1">BWQ '[34]210'!$B$7:$C$7</definedName>
    <definedName name="BExBDWDF14OJA0I9JRW45NDBL5YW" hidden="1">BWQ '[34]210'!$B$7:$C$7</definedName>
    <definedName name="BExBE1X4CLEDOLHEN9GH5GXTISBH" hidden="1">#N/A</definedName>
    <definedName name="BExBE4RIWFB18DP37EWUQ9V1IW7G" hidden="1">#N/A</definedName>
    <definedName name="BExBEARBZRKXTS33RUXAZZVM7JHN" localSheetId="1" hidden="1">BWQ '[40]060'!$B$10:$C$10</definedName>
    <definedName name="BExBEARBZRKXTS33RUXAZZVM7JHN" hidden="1">BWQ '[40]060'!$B$10:$C$10</definedName>
    <definedName name="BExBFUT0G76A4ICZNTSF50ZQTGTO" hidden="1">#N/A</definedName>
    <definedName name="BExCR9TQ9RBY3NB00WUDGP0CMBM6" localSheetId="1" hidden="1">BWQ '[31]080'!$B$18:$V$59</definedName>
    <definedName name="BExCR9TQ9RBY3NB00WUDGP0CMBM6" hidden="1">BWQ '[31]080'!$B$18:$V$59</definedName>
    <definedName name="BExCRG4AS78RKBWBU8YG3O6S61ES" localSheetId="1" hidden="1">BWQ '[40]060'!$B$12:$C$12</definedName>
    <definedName name="BExCRG4AS78RKBWBU8YG3O6S61ES" hidden="1">BWQ '[40]060'!$B$12:$C$12</definedName>
    <definedName name="BExCS1P51OZARNNQ37DYHR9KRP63" localSheetId="2" hidden="1">BWQ [41]Yale!$B$15:$C$15</definedName>
    <definedName name="BExCS1P51OZARNNQ37DYHR9KRP63" localSheetId="1" hidden="1">BWQ [41]Yale!$B$15:$C$15</definedName>
    <definedName name="BExCS1P51OZARNNQ37DYHR9KRP63" hidden="1">BWQ [41]Yale!$B$15:$C$15</definedName>
    <definedName name="BExCS4E8TPY5B41574GLBXZJRU6E" localSheetId="1" hidden="1">BWQ '[31]080'!$B$7:$C$7</definedName>
    <definedName name="BExCS4E8TPY5B41574GLBXZJRU6E" hidden="1">BWQ '[31]080'!$B$7:$C$7</definedName>
    <definedName name="BExCS4E9CA8N8IVM9YK7L0V4K71S" localSheetId="1" hidden="1">BWQ '[31]080'!$B$10:$C$10</definedName>
    <definedName name="BExCS4E9CA8N8IVM9YK7L0V4K71S" hidden="1">BWQ '[31]080'!$B$10:$C$10</definedName>
    <definedName name="BExCSF6OPKCDC4BMCKNECF68H4GZ" localSheetId="2" hidden="1">BWQ-'[40]060'!$A$1:$C$3</definedName>
    <definedName name="BExCSF6OPKCDC4BMCKNECF68H4GZ" localSheetId="1" hidden="1">BWQ-'[40]060'!$A$1:$C$3</definedName>
    <definedName name="BExCSF6OPKCDC4BMCKNECF68H4GZ" hidden="1">BWQ-'[40]060'!$A$1:$C$3</definedName>
    <definedName name="BExCSF6PLCUYNM88VYOD3ZZLN32L" localSheetId="2" hidden="1">BWQ '[38]200'!$B$22:$C$22</definedName>
    <definedName name="BExCSF6PLCUYNM88VYOD3ZZLN32L" localSheetId="1" hidden="1">BWQ '[38]200'!$B$22:$C$22</definedName>
    <definedName name="BExCSF6PLCUYNM88VYOD3ZZLN32L" hidden="1">BWQ '[38]200'!$B$22:$C$22</definedName>
    <definedName name="BExCSG8E4KHS6SYQ4BBVQH2JQZFJ" hidden="1">#N/A</definedName>
    <definedName name="BExCSIHE7PG4ZFMBL6J6BBHQOBW2" hidden="1">#N/A</definedName>
    <definedName name="BExCSX62UEMAAICMS86PHJVJCAOD" localSheetId="1" hidden="1">BWQ #REF!</definedName>
    <definedName name="BExCSX62UEMAAICMS86PHJVJCAOD" hidden="1">BWQ #REF!</definedName>
    <definedName name="BExCT53X4OGFOFRLACP395QJKU64" localSheetId="2" hidden="1">BWQ '[44]190_3'!$B$12:$C$12</definedName>
    <definedName name="BExCT53X4OGFOFRLACP395QJKU64" localSheetId="1" hidden="1">BWQ '[44]190_3'!$B$12:$C$12</definedName>
    <definedName name="BExCT53X4OGFOFRLACP395QJKU64" hidden="1">BWQ '[44]190_3'!$B$12:$C$12</definedName>
    <definedName name="BExCTA20RB2BR7CR07WUO340MTUI" localSheetId="1" hidden="1">BWQ #REF!</definedName>
    <definedName name="BExCTA20RB2BR7CR07WUO340MTUI" hidden="1">BWQ #REF!</definedName>
    <definedName name="BExCTA20ZEYXP60WBWK868DXZ08K" hidden="1">#N/A</definedName>
    <definedName name="BExCTHJS6RZINC012GURVWQPP3T5" hidden="1">#N/A</definedName>
    <definedName name="BExCU3Q2QGV1UFCVZHXUMNKKUG1O" localSheetId="1" hidden="1">BWQ '[35]040'!$B$16:$C$16</definedName>
    <definedName name="BExCU3Q2QGV1UFCVZHXUMNKKUG1O" hidden="1">BWQ '[35]040'!$B$16:$C$16</definedName>
    <definedName name="BExCU9PUBEDU6479IQ6O3JWHB23T" localSheetId="2" hidden="1">BWQ '[47]190_2'!$B$20:$C$20</definedName>
    <definedName name="BExCU9PUBEDU6479IQ6O3JWHB23T" localSheetId="1" hidden="1">BWQ '[47]190_2'!$B$20:$C$20</definedName>
    <definedName name="BExCU9PUBEDU6479IQ6O3JWHB23T" hidden="1">BWQ '[47]190_2'!$B$20:$C$20</definedName>
    <definedName name="BExCULEN4KEFISNERRHSFD991FAD" localSheetId="2" hidden="1">BWQ '[38]200'!$B$14:$C$14</definedName>
    <definedName name="BExCULEN4KEFISNERRHSFD991FAD" localSheetId="1" hidden="1">BWQ '[38]200'!$B$14:$C$14</definedName>
    <definedName name="BExCULEN4KEFISNERRHSFD991FAD" hidden="1">BWQ '[38]200'!$B$14:$C$14</definedName>
    <definedName name="BExCUPR6EKYIG9B7YXXK7A2Q2SUR" localSheetId="2" hidden="1">BWQ '[38]200'!$B$7:$C$7</definedName>
    <definedName name="BExCUPR6EKYIG9B7YXXK7A2Q2SUR" localSheetId="1" hidden="1">BWQ '[38]200'!$B$7:$C$7</definedName>
    <definedName name="BExCUPR6EKYIG9B7YXXK7A2Q2SUR" hidden="1">BWQ '[38]200'!$B$7:$C$7</definedName>
    <definedName name="BExCUQNK6UBZ9WFWVU5S24BOTNHD" localSheetId="1" hidden="1">BWQ-'[35]040'!$A$1:$C$3</definedName>
    <definedName name="BExCUQNK6UBZ9WFWVU5S24BOTNHD" hidden="1">BWQ-'[35]040'!$A$1:$C$3</definedName>
    <definedName name="BExCUWSN96KJLJC18YFYVNMMMB9V" localSheetId="1" hidden="1">BWQ '[35]040'!$B$14:$C$14</definedName>
    <definedName name="BExCUWSN96KJLJC18YFYVNMMMB9V" hidden="1">BWQ '[35]040'!$B$14:$C$14</definedName>
    <definedName name="BExCV2N3P2WO6HSDIWFVUNPY7YHP" localSheetId="1" hidden="1">BWQ '[40]060'!$A$5</definedName>
    <definedName name="BExCV2N3P2WO6HSDIWFVUNPY7YHP" hidden="1">BWQ '[40]060'!$A$5</definedName>
    <definedName name="BExCV92ZVRD682476TS4F8RN70C0" localSheetId="2" hidden="1">BWQ '[52]190_4'!$B$7:$C$7</definedName>
    <definedName name="BExCV92ZVRD682476TS4F8RN70C0" localSheetId="1" hidden="1">BWQ '[52]190_4'!$B$7:$C$7</definedName>
    <definedName name="BExCV92ZVRD682476TS4F8RN70C0" hidden="1">BWQ '[52]190_4'!$B$7:$C$7</definedName>
    <definedName name="BExCVAFHGR196L0UK2085TGVFQ2T" localSheetId="1" hidden="1">BWQ '[35]040'!$B$7:$C$7</definedName>
    <definedName name="BExCVAFHGR196L0UK2085TGVFQ2T" hidden="1">BWQ '[35]040'!$B$7:$C$7</definedName>
    <definedName name="BExCVNMEZ8X0AOYIA46CILYYZ5G2" localSheetId="1" hidden="1">BWQ-'[35]040'!$A$1:$C$3</definedName>
    <definedName name="BExCVNMEZ8X0AOYIA46CILYYZ5G2" hidden="1">BWQ-'[35]040'!$A$1:$C$3</definedName>
    <definedName name="BExCVSEWIG7T5DIE14Z7RW0716WZ" hidden="1">#N/A</definedName>
    <definedName name="BExCVV40EJ46SCV83S6X7TIQ4ZRM" localSheetId="1" hidden="1">BWQ '[35]040'!$B$7:$C$7</definedName>
    <definedName name="BExCVV40EJ46SCV83S6X7TIQ4ZRM" hidden="1">BWQ '[35]040'!$B$7:$C$7</definedName>
    <definedName name="BExCVYPGZEDIP0F257PZYH47WZ53" hidden="1">#N/A</definedName>
    <definedName name="BExCW2R61TCYXY46IEYE9TQCGHE2" localSheetId="2" hidden="1">BWQ '[56]310'!$A$5:$A$5</definedName>
    <definedName name="BExCW2R61TCYXY46IEYE9TQCGHE2" localSheetId="1" hidden="1">BWQ '[56]310'!$A$5:$A$5</definedName>
    <definedName name="BExCW2R61TCYXY46IEYE9TQCGHE2" hidden="1">BWQ '[56]310'!$A$5:$A$5</definedName>
    <definedName name="BExCWBQUO0PUXD19POU0BD2T1ALY" localSheetId="2" hidden="1">BWQ-'[40]060'!$A$1:$C$3</definedName>
    <definedName name="BExCWBQUO0PUXD19POU0BD2T1ALY" localSheetId="1" hidden="1">BWQ-'[40]060'!$A$1:$C$3</definedName>
    <definedName name="BExCWBQUO0PUXD19POU0BD2T1ALY" hidden="1">BWQ-'[40]060'!$A$1:$C$3</definedName>
    <definedName name="BExCWFSGB2CWD0NSDTCEF2TS6XOX" hidden="1">#N/A</definedName>
    <definedName name="BExCWLHFRPT4MG3GCHB85HS6CLXN" localSheetId="2" hidden="1">BWQ '[57]270_5'!$B$9:$C$9</definedName>
    <definedName name="BExCWLHFRPT4MG3GCHB85HS6CLXN" localSheetId="1" hidden="1">BWQ '[57]270_5'!$B$9:$C$9</definedName>
    <definedName name="BExCWLHFRPT4MG3GCHB85HS6CLXN" hidden="1">BWQ '[57]270_5'!$B$9:$C$9</definedName>
    <definedName name="BExCWMZFNJ9ONJQQLEOJF5HUO4QX" localSheetId="2" hidden="1">BWQ '[53]240'!$B$10:$C$10</definedName>
    <definedName name="BExCWMZFNJ9ONJQQLEOJF5HUO4QX" localSheetId="1" hidden="1">BWQ '[53]240'!$B$10:$C$10</definedName>
    <definedName name="BExCWMZFNJ9ONJQQLEOJF5HUO4QX" hidden="1">BWQ '[53]240'!$B$10:$C$10</definedName>
    <definedName name="BExCXAIBTKCHGN1YUJDQTLV1CKPG" localSheetId="1" hidden="1">BWQ '[40]060'!$B$16:$C$16</definedName>
    <definedName name="BExCXAIBTKCHGN1YUJDQTLV1CKPG" hidden="1">BWQ '[40]060'!$B$16:$C$16</definedName>
    <definedName name="BExCXDNOIXHLP86A003UBZA92T13" localSheetId="1" hidden="1">BWQ '[31]080'!$B$14:$C$14</definedName>
    <definedName name="BExCXDNOIXHLP86A003UBZA92T13" hidden="1">BWQ '[31]080'!$B$14:$C$14</definedName>
    <definedName name="BExCXUW05NWVXN7CJ1MB8BQ1E34D" localSheetId="1" hidden="1">BWQ #REF!</definedName>
    <definedName name="BExCXUW05NWVXN7CJ1MB8BQ1E34D" hidden="1">BWQ #REF!</definedName>
    <definedName name="BExCXYHH0ZJBVK4VOUA0TA27AGDJ" hidden="1">#N/A</definedName>
    <definedName name="BExCY8DKE0O1RJH681KX0V8SMXVE" hidden="1">#N/A</definedName>
    <definedName name="BExCYN7OWWZUI7QZENWUR2C0D9EA" localSheetId="2" hidden="1">BWQ '[53]240'!$B$16:$C$16</definedName>
    <definedName name="BExCYN7OWWZUI7QZENWUR2C0D9EA" localSheetId="1" hidden="1">BWQ '[53]240'!$B$16:$C$16</definedName>
    <definedName name="BExCYN7OWWZUI7QZENWUR2C0D9EA" hidden="1">BWQ '[53]240'!$B$16:$C$16</definedName>
    <definedName name="BExCYO9EG6SZVGM3L9S821FDGD8V" localSheetId="2" hidden="1">BWQ '[34]210'!$B$12:$C$12</definedName>
    <definedName name="BExCYO9EG6SZVGM3L9S821FDGD8V" localSheetId="1" hidden="1">BWQ '[34]210'!$B$12:$C$12</definedName>
    <definedName name="BExCYO9EG6SZVGM3L9S821FDGD8V" hidden="1">BWQ '[34]210'!$B$12:$C$12</definedName>
    <definedName name="BExCYYAS6XXB8C1ISMFSSYZLSFVR" localSheetId="2" hidden="1">BWQ '[38]200'!$B$19:$C$19</definedName>
    <definedName name="BExCYYAS6XXB8C1ISMFSSYZLSFVR" localSheetId="1" hidden="1">BWQ '[38]200'!$B$19:$C$19</definedName>
    <definedName name="BExCYYAS6XXB8C1ISMFSSYZLSFVR" hidden="1">BWQ '[38]200'!$B$19:$C$19</definedName>
    <definedName name="BExCYYASEMFK5VJEDXUA7DOIGHU1" localSheetId="2" hidden="1">BWQ '[37]190'!$B$16:$C$16</definedName>
    <definedName name="BExCYYASEMFK5VJEDXUA7DOIGHU1" localSheetId="1" hidden="1">BWQ '[37]190'!$B$16:$C$16</definedName>
    <definedName name="BExCYYASEMFK5VJEDXUA7DOIGHU1" hidden="1">BWQ '[37]190'!$B$16:$C$16</definedName>
    <definedName name="BExCZ4LCCSMN3J4RHFJFAMBLCGQU" localSheetId="2" hidden="1">BWQ '[38]200'!$B$14:$C$14</definedName>
    <definedName name="BExCZ4LCCSMN3J4RHFJFAMBLCGQU" localSheetId="1" hidden="1">BWQ '[38]200'!$B$14:$C$14</definedName>
    <definedName name="BExCZ4LCCSMN3J4RHFJFAMBLCGQU" hidden="1">BWQ '[38]200'!$B$14:$C$14</definedName>
    <definedName name="BExCZ86UXKGYP70GRDAX70255DEN" localSheetId="2" hidden="1">BWQ '[44]190_3'!$B$16:$C$16</definedName>
    <definedName name="BExCZ86UXKGYP70GRDAX70255DEN" localSheetId="1" hidden="1">BWQ '[44]190_3'!$B$16:$C$16</definedName>
    <definedName name="BExCZ86UXKGYP70GRDAX70255DEN" hidden="1">BWQ '[44]190_3'!$B$16:$C$16</definedName>
    <definedName name="BExCZDQIT6MUAL3VY0PNDXD7FE39" localSheetId="2" hidden="1">BWQ '[42]190_1'!$B$24:$M$83</definedName>
    <definedName name="BExCZDQIT6MUAL3VY0PNDXD7FE39" localSheetId="1" hidden="1">BWQ '[42]190_1'!$B$24:$M$83</definedName>
    <definedName name="BExCZDQIT6MUAL3VY0PNDXD7FE39" hidden="1">BWQ '[42]190_1'!$B$24:$M$83</definedName>
    <definedName name="BExCZHHBL2DHE2ZZBCPDCF1DR1A8" localSheetId="2" hidden="1">BWQ '[32]230'!$B$17:$C$17</definedName>
    <definedName name="BExCZHHBL2DHE2ZZBCPDCF1DR1A8" localSheetId="1" hidden="1">BWQ '[32]230'!$B$17:$C$17</definedName>
    <definedName name="BExCZHHBL2DHE2ZZBCPDCF1DR1A8" hidden="1">BWQ '[32]230'!$B$17:$C$17</definedName>
    <definedName name="BExD04UW0AQQ6PQDUO24W3Z4QIHR" hidden="1">#N/A</definedName>
    <definedName name="BExD0BWDNX1KL5WDTGVBTUKQYPMX" localSheetId="1" hidden="1">BWQ #REF!</definedName>
    <definedName name="BExD0BWDNX1KL5WDTGVBTUKQYPMX" hidden="1">BWQ #REF!</definedName>
    <definedName name="BExD0FHTKOC7732P4HTCD6JARZ3T" hidden="1">#N/A</definedName>
    <definedName name="BExD0FHVIVGJ3M1WBVTWY2NOYHDA" localSheetId="2" hidden="1">BWQ [51]Hyster!$B$16:$C$16</definedName>
    <definedName name="BExD0FHVIVGJ3M1WBVTWY2NOYHDA" localSheetId="1" hidden="1">BWQ [51]Hyster!$B$16:$C$16</definedName>
    <definedName name="BExD0FHVIVGJ3M1WBVTWY2NOYHDA" hidden="1">BWQ [51]Hyster!$B$16:$C$16</definedName>
    <definedName name="BExD0JZPYZMWKU4VDTG0AM81R7R0" localSheetId="2" hidden="1">BWQ '[32]230'!$B$19:$C$19</definedName>
    <definedName name="BExD0JZPYZMWKU4VDTG0AM81R7R0" localSheetId="1" hidden="1">BWQ '[32]230'!$B$19:$C$19</definedName>
    <definedName name="BExD0JZPYZMWKU4VDTG0AM81R7R0" hidden="1">BWQ '[32]230'!$B$19:$C$19</definedName>
    <definedName name="BExD1A2EGPCPD8J1KR0TEYAAASGI" localSheetId="2" hidden="1">BWQ '[38]200'!$B$10:$C$10</definedName>
    <definedName name="BExD1A2EGPCPD8J1KR0TEYAAASGI" localSheetId="1" hidden="1">BWQ '[38]200'!$B$10:$C$10</definedName>
    <definedName name="BExD1A2EGPCPD8J1KR0TEYAAASGI" hidden="1">BWQ '[38]200'!$B$10:$C$10</definedName>
    <definedName name="BExD1A7OIOWS2MR1Z9SVKRQ8DIV3" localSheetId="1" hidden="1">BWQ #REF!</definedName>
    <definedName name="BExD1A7OIOWS2MR1Z9SVKRQ8DIV3" hidden="1">BWQ #REF!</definedName>
    <definedName name="BExD1F0CQTY1QITI7YIAMEWW8FIU" localSheetId="2" hidden="1">BWQ '[37]190'!$B$24:$B$24</definedName>
    <definedName name="BExD1F0CQTY1QITI7YIAMEWW8FIU" localSheetId="1" hidden="1">BWQ '[37]190'!$B$24:$B$24</definedName>
    <definedName name="BExD1F0CQTY1QITI7YIAMEWW8FIU" hidden="1">BWQ '[37]190'!$B$24:$B$24</definedName>
    <definedName name="BExD1H9D47KA8KZVLRJV8REVDU3T" hidden="1">#N/A</definedName>
    <definedName name="BExD1RR0247BK5DFVP52BD24RL9B" localSheetId="2" hidden="1">BWQ '[32]230'!$B$9:$C$9</definedName>
    <definedName name="BExD1RR0247BK5DFVP52BD24RL9B" localSheetId="1" hidden="1">BWQ '[32]230'!$B$9:$C$9</definedName>
    <definedName name="BExD1RR0247BK5DFVP52BD24RL9B" hidden="1">BWQ '[32]230'!$B$9:$C$9</definedName>
    <definedName name="BExD2KYWQS0FKJQBJG0HH1YLHUAY" localSheetId="2" hidden="1">BWQ '[37]190'!$B$21:$C$21</definedName>
    <definedName name="BExD2KYWQS0FKJQBJG0HH1YLHUAY" localSheetId="1" hidden="1">BWQ '[37]190'!$B$21:$C$21</definedName>
    <definedName name="BExD2KYWQS0FKJQBJG0HH1YLHUAY" hidden="1">BWQ '[37]190'!$B$21:$C$21</definedName>
    <definedName name="BExD2MBI1LEHXO0LAMGACBS98110" hidden="1">#N/A</definedName>
    <definedName name="BExD2SRFO4EN8TPR5R9USM8RZUJ7" localSheetId="1" hidden="1">BWQ '[40]060'!$B$7:$C$7</definedName>
    <definedName name="BExD2SRFO4EN8TPR5R9USM8RZUJ7" hidden="1">BWQ '[40]060'!$B$7:$C$7</definedName>
    <definedName name="BExD2W22YW33NO3IY128H014YJS8" hidden="1">#N/A</definedName>
    <definedName name="BExD3OTWR95S1FHU33267VL9BIMJ" hidden="1">#N/A</definedName>
    <definedName name="BExD3RTO3FP3NPSVUU2Q2I57KQX2" localSheetId="1" hidden="1">BWQ '[40]060'!$B$15:$C$15</definedName>
    <definedName name="BExD3RTO3FP3NPSVUU2Q2I57KQX2" hidden="1">BWQ '[40]060'!$B$15:$C$15</definedName>
    <definedName name="BExD3SKONK25N0NI71JPFZGAOM4T" localSheetId="2" hidden="1">BWQ '[34]210'!$B$17:$C$17</definedName>
    <definedName name="BExD3SKONK25N0NI71JPFZGAOM4T" localSheetId="1" hidden="1">BWQ '[34]210'!$B$17:$C$17</definedName>
    <definedName name="BExD3SKONK25N0NI71JPFZGAOM4T" hidden="1">BWQ '[34]210'!$B$17:$C$17</definedName>
    <definedName name="BExD46IJ0ZMWO1VNY7O5PXU8ENUG" localSheetId="1" hidden="1">BWQ '[40]060'!$B$7:$C$7</definedName>
    <definedName name="BExD46IJ0ZMWO1VNY7O5PXU8ENUG" hidden="1">BWQ '[40]060'!$B$7:$C$7</definedName>
    <definedName name="BExD485RC49IE36WZS4NT5CD27RS" localSheetId="2" hidden="1">BWQ '[36]300'!$B$17:$C$17</definedName>
    <definedName name="BExD485RC49IE36WZS4NT5CD27RS" localSheetId="1" hidden="1">BWQ '[36]300'!$B$17:$C$17</definedName>
    <definedName name="BExD485RC49IE36WZS4NT5CD27RS" hidden="1">BWQ '[36]300'!$B$17:$C$17</definedName>
    <definedName name="BExD4CNLCNQBLNSM3I8Y6DACVXTC" localSheetId="2" hidden="1">BWQ '[45]280'!$A$5:$A$5</definedName>
    <definedName name="BExD4CNLCNQBLNSM3I8Y6DACVXTC" localSheetId="1" hidden="1">BWQ '[45]280'!$A$5:$A$5</definedName>
    <definedName name="BExD4CNLCNQBLNSM3I8Y6DACVXTC" hidden="1">BWQ '[45]280'!$A$5:$A$5</definedName>
    <definedName name="BExD4DK061O5NBXJ4FHN3G0NULNL" localSheetId="1" hidden="1">BWQ '[31]080'!$B$15:$C$15</definedName>
    <definedName name="BExD4DK061O5NBXJ4FHN3G0NULNL" hidden="1">BWQ '[31]080'!$B$15:$C$15</definedName>
    <definedName name="BExD4GUOO4M20N7MD52UP5QLUB2I" localSheetId="2" hidden="1">BWQ '[34]210'!$B$11:$C$11</definedName>
    <definedName name="BExD4GUOO4M20N7MD52UP5QLUB2I" localSheetId="1" hidden="1">BWQ '[34]210'!$B$11:$C$11</definedName>
    <definedName name="BExD4GUOO4M20N7MD52UP5QLUB2I" hidden="1">BWQ '[34]210'!$B$11:$C$11</definedName>
    <definedName name="BExD4HR1I1B4IPC3MA57I89YNO7Q" localSheetId="2" hidden="1">BWQ '[34]210'!$B$8:$C$8</definedName>
    <definedName name="BExD4HR1I1B4IPC3MA57I89YNO7Q" localSheetId="1" hidden="1">BWQ '[34]210'!$B$8:$C$8</definedName>
    <definedName name="BExD4HR1I1B4IPC3MA57I89YNO7Q" hidden="1">BWQ '[34]210'!$B$8:$C$8</definedName>
    <definedName name="BExD4JEAU2TP27Q973PKGYUE9MMD" localSheetId="1" hidden="1">BWQ '[31]080'!$B$16:$C$16</definedName>
    <definedName name="BExD4JEAU2TP27Q973PKGYUE9MMD" hidden="1">BWQ '[31]080'!$B$16:$C$16</definedName>
    <definedName name="BExD4NAJZ0KM4UILOOI6715258K9" hidden="1">#N/A</definedName>
    <definedName name="BExD4V349NDXHOO78YGI4WL6DQE4" localSheetId="2" hidden="1">BWQ '[34]210'!$B$16:$C$16</definedName>
    <definedName name="BExD4V349NDXHOO78YGI4WL6DQE4" localSheetId="1" hidden="1">BWQ '[34]210'!$B$16:$C$16</definedName>
    <definedName name="BExD4V349NDXHOO78YGI4WL6DQE4" hidden="1">BWQ '[34]210'!$B$16:$C$16</definedName>
    <definedName name="BExD5EKF20SEWJA4NM1ZG9H0LUCR" localSheetId="1" hidden="1">BWQ '[35]040'!$B$14:$C$14</definedName>
    <definedName name="BExD5EKF20SEWJA4NM1ZG9H0LUCR" hidden="1">BWQ '[35]040'!$B$14:$C$14</definedName>
    <definedName name="BExD5JT5P6BOUEZIKNMNH3KXB8G9" localSheetId="2" hidden="1">BWQ '[44]190_3'!$B$16:$C$16</definedName>
    <definedName name="BExD5JT5P6BOUEZIKNMNH3KXB8G9" localSheetId="1" hidden="1">BWQ '[44]190_3'!$B$16:$C$16</definedName>
    <definedName name="BExD5JT5P6BOUEZIKNMNH3KXB8G9" hidden="1">BWQ '[44]190_3'!$B$16:$C$16</definedName>
    <definedName name="BExD5O5PBKDYM1FJ76RY45G7QQRF" localSheetId="1" hidden="1">BWQ '[31]080'!$B$18:$V$59</definedName>
    <definedName name="BExD5O5PBKDYM1FJ76RY45G7QQRF" hidden="1">BWQ '[31]080'!$B$18:$V$59</definedName>
    <definedName name="BExD6CQFSO9OCL83W3N2O6AXSQW1" localSheetId="1" hidden="1">BWQ '[35]040'!$A$5</definedName>
    <definedName name="BExD6CQFSO9OCL83W3N2O6AXSQW1" hidden="1">BWQ '[35]040'!$A$5</definedName>
    <definedName name="BExD6J10EQRQSB9N0S2985YORTZ7" localSheetId="1" hidden="1">BWQ '[31]080'!$B$10:$C$10</definedName>
    <definedName name="BExD6J10EQRQSB9N0S2985YORTZ7" hidden="1">BWQ '[31]080'!$B$10:$C$10</definedName>
    <definedName name="BExD6JH61TXV7Y1D84WSUUFA81N9" localSheetId="1" hidden="1">BWQ '[40]060'!$B$7:$C$7</definedName>
    <definedName name="BExD6JH61TXV7Y1D84WSUUFA81N9" hidden="1">BWQ '[40]060'!$B$7:$C$7</definedName>
    <definedName name="BExD6LKNODPKCXSEJ1XC3N89UY03" localSheetId="2" hidden="1">BWQ '[34]210'!$B$18:$C$18</definedName>
    <definedName name="BExD6LKNODPKCXSEJ1XC3N89UY03" localSheetId="1" hidden="1">BWQ '[34]210'!$B$18:$C$18</definedName>
    <definedName name="BExD6LKNODPKCXSEJ1XC3N89UY03" hidden="1">BWQ '[34]210'!$B$18:$C$18</definedName>
    <definedName name="BExD6UPU5EQY0AUP1HZGPDH0TKG5" localSheetId="2" hidden="1">BWQ '[46]270_3'!$B$8:$C$8</definedName>
    <definedName name="BExD6UPU5EQY0AUP1HZGPDH0TKG5" localSheetId="1" hidden="1">BWQ '[46]270_3'!$B$8:$C$8</definedName>
    <definedName name="BExD6UPU5EQY0AUP1HZGPDH0TKG5" hidden="1">BWQ '[46]270_3'!$B$8:$C$8</definedName>
    <definedName name="BExD7B1RRZL5R43J21DGQU42T87L" hidden="1">#N/A</definedName>
    <definedName name="BExD7LU6V8OKMJUF437ERIGDKNGE" localSheetId="2" hidden="1">BWQ '[53]240'!$B$7:$C$7</definedName>
    <definedName name="BExD7LU6V8OKMJUF437ERIGDKNGE" localSheetId="1" hidden="1">BWQ '[53]240'!$B$7:$C$7</definedName>
    <definedName name="BExD7LU6V8OKMJUF437ERIGDKNGE" hidden="1">BWQ '[53]240'!$B$7:$C$7</definedName>
    <definedName name="BExD7PFO6KEPHRQHG2XIA85CH7J4" localSheetId="2" hidden="1">BWQ '[34]210'!$B$24:$B$25</definedName>
    <definedName name="BExD7PFO6KEPHRQHG2XIA85CH7J4" localSheetId="1" hidden="1">BWQ '[34]210'!$B$24:$B$25</definedName>
    <definedName name="BExD7PFO6KEPHRQHG2XIA85CH7J4" hidden="1">BWQ '[34]210'!$B$24:$B$25</definedName>
    <definedName name="BExD862F5DO5DT6RPIISZBBWELK1" localSheetId="1" hidden="1">BWQ '[35]040'!$A$5</definedName>
    <definedName name="BExD862F5DO5DT6RPIISZBBWELK1" hidden="1">BWQ '[35]040'!$A$5</definedName>
    <definedName name="BExD86IP6EJ5T97PJJ1IJOLD5SHQ" localSheetId="1" hidden="1">BWQ '[35]040'!$B$12:$C$12</definedName>
    <definedName name="BExD86IP6EJ5T97PJJ1IJOLD5SHQ" hidden="1">BWQ '[35]040'!$B$12:$C$12</definedName>
    <definedName name="BExD8Z50ZW0JK439RERQ2IQH8GV5" hidden="1">#N/A</definedName>
    <definedName name="BExD8ZQLYWM8LDKVJP8NJ6A0IX5X" hidden="1">#N/A</definedName>
    <definedName name="BExD9EPY41X45GBQ1FBVM6ZV7BGN" hidden="1">#N/A</definedName>
    <definedName name="BExD9I63IE7PB4A7QU6WUZYLK4IN" localSheetId="1" hidden="1">BWQ #REF!</definedName>
    <definedName name="BExD9I63IE7PB4A7QU6WUZYLK4IN" hidden="1">BWQ #REF!</definedName>
    <definedName name="BExD9IWYZ6RN0GT58SZ2W35SCNAZ" localSheetId="2" hidden="1">BWQ '[33]220'!$B$11:$C$11</definedName>
    <definedName name="BExD9IWYZ6RN0GT58SZ2W35SCNAZ" localSheetId="1" hidden="1">BWQ '[33]220'!$B$11:$C$11</definedName>
    <definedName name="BExD9IWYZ6RN0GT58SZ2W35SCNAZ" hidden="1">BWQ '[33]220'!$B$11:$C$11</definedName>
    <definedName name="BExD9J2H70ZEH3Z294OMBKWIPJHK" hidden="1">#N/A</definedName>
    <definedName name="BExD9JTB3A1OKSACCGB1NHPXG1EG" localSheetId="1" hidden="1">BWQ '[35]040'!$B$14:$C$14</definedName>
    <definedName name="BExD9JTB3A1OKSACCGB1NHPXG1EG" hidden="1">BWQ '[35]040'!$B$14:$C$14</definedName>
    <definedName name="BExD9PD0ZV6E9LRSFZYVW1I2E9CI" localSheetId="2" hidden="1">BWQ '[47]190_2'!$B$7:$C$7</definedName>
    <definedName name="BExD9PD0ZV6E9LRSFZYVW1I2E9CI" localSheetId="1" hidden="1">BWQ '[47]190_2'!$B$7:$C$7</definedName>
    <definedName name="BExD9PD0ZV6E9LRSFZYVW1I2E9CI" hidden="1">BWQ '[47]190_2'!$B$7:$C$7</definedName>
    <definedName name="BExDA41QT0XD05CFPFOM0GJRCFFV" localSheetId="1" hidden="1">BWQ '[35]040'!$B$18:$M$59</definedName>
    <definedName name="BExDA41QT0XD05CFPFOM0GJRCFFV" hidden="1">BWQ '[35]040'!$B$18:$M$59</definedName>
    <definedName name="BExDA8UDGMENIQPZP1IPJW08IKHC" localSheetId="1" hidden="1">BWQ '[31]080'!$B$10:$C$10</definedName>
    <definedName name="BExDA8UDGMENIQPZP1IPJW08IKHC" hidden="1">BWQ '[31]080'!$B$10:$C$10</definedName>
    <definedName name="BExDAAN2JYECT0R3KOQTMTXNTM3E" localSheetId="2" hidden="1">BWQ '[37]190'!$B$22:$C$22</definedName>
    <definedName name="BExDAAN2JYECT0R3KOQTMTXNTM3E" localSheetId="1" hidden="1">BWQ '[37]190'!$B$22:$C$22</definedName>
    <definedName name="BExDAAN2JYECT0R3KOQTMTXNTM3E" hidden="1">BWQ '[37]190'!$B$22:$C$22</definedName>
    <definedName name="BExDAE8LFLZZDMDF5H4CH26ZOYQC" localSheetId="1" hidden="1">BWQ '[40]060'!$B$14:$C$14</definedName>
    <definedName name="BExDAE8LFLZZDMDF5H4CH26ZOYQC" hidden="1">BWQ '[40]060'!$B$14:$C$14</definedName>
    <definedName name="BExDALVM19W80D59UEHKZAAVAUP9" localSheetId="1" hidden="1">BWQ-'[40]060'!$A$1:$C$3</definedName>
    <definedName name="BExDALVM19W80D59UEHKZAAVAUP9" hidden="1">BWQ-'[40]060'!$A$1:$C$3</definedName>
    <definedName name="BExDBENFIJKVS084AJV0EUQ0UV1U" localSheetId="1" hidden="1">BWQ '[35]040'!$B$14:$C$14</definedName>
    <definedName name="BExDBENFIJKVS084AJV0EUQ0UV1U" hidden="1">BWQ '[35]040'!$B$14:$C$14</definedName>
    <definedName name="BExEOJPLXQL1ZSASKK9N1YKSJY8I" localSheetId="1" hidden="1">BWQ #REF!</definedName>
    <definedName name="BExEOJPLXQL1ZSASKK9N1YKSJY8I" hidden="1">BWQ #REF!</definedName>
    <definedName name="BExEOSPADBSRHVZFBIVT4ZW3BU7Q" localSheetId="1" hidden="1">BWQ #REF!</definedName>
    <definedName name="BExEOSPADBSRHVZFBIVT4ZW3BU7Q" hidden="1">BWQ #REF!</definedName>
    <definedName name="BExEOUI28QCI6VID3GCNZFDOB344" localSheetId="2" hidden="1">BWQ '[45]280'!$B$12:$C$12</definedName>
    <definedName name="BExEOUI28QCI6VID3GCNZFDOB344" localSheetId="1" hidden="1">BWQ '[45]280'!$B$12:$C$12</definedName>
    <definedName name="BExEOUI28QCI6VID3GCNZFDOB344" hidden="1">BWQ '[45]280'!$B$12:$C$12</definedName>
    <definedName name="BExEP1OZYIVJSSLMNOACMAKQ80ZF" localSheetId="2" hidden="1">BWQ '[34]210'!$B$16:$C$16</definedName>
    <definedName name="BExEP1OZYIVJSSLMNOACMAKQ80ZF" localSheetId="1" hidden="1">BWQ '[34]210'!$B$16:$C$16</definedName>
    <definedName name="BExEP1OZYIVJSSLMNOACMAKQ80ZF" hidden="1">BWQ '[34]210'!$B$16:$C$16</definedName>
    <definedName name="BExEP550CB7J6CBW99VC9ZVS04RX" localSheetId="2" hidden="1">BWQ '[56]310'!$B$10:$C$10</definedName>
    <definedName name="BExEP550CB7J6CBW99VC9ZVS04RX" localSheetId="1" hidden="1">BWQ '[56]310'!$B$10:$C$10</definedName>
    <definedName name="BExEP550CB7J6CBW99VC9ZVS04RX" hidden="1">BWQ '[56]310'!$B$10:$C$10</definedName>
    <definedName name="BExEPYT7HCZ9A1CYRVVGWRUSAIK0" localSheetId="2" hidden="1">BWQ '[34]210'!$B$11:$C$11</definedName>
    <definedName name="BExEPYT7HCZ9A1CYRVVGWRUSAIK0" localSheetId="1" hidden="1">BWQ '[34]210'!$B$11:$C$11</definedName>
    <definedName name="BExEPYT7HCZ9A1CYRVVGWRUSAIK0" hidden="1">BWQ '[34]210'!$B$11:$C$11</definedName>
    <definedName name="BExEQ5USNZ64J27Y4FGS1UZSF8F3" localSheetId="2" hidden="1">BWQ '[32]230'!$B$16:$C$16</definedName>
    <definedName name="BExEQ5USNZ64J27Y4FGS1UZSF8F3" localSheetId="1" hidden="1">BWQ '[32]230'!$B$16:$C$16</definedName>
    <definedName name="BExEQ5USNZ64J27Y4FGS1UZSF8F3" hidden="1">BWQ '[32]230'!$B$16:$C$16</definedName>
    <definedName name="BExEQIAI1MHCY7YAWWM3JSIOJHQI" localSheetId="2" hidden="1">BWQ '[33]220'!$B$16:$C$16</definedName>
    <definedName name="BExEQIAI1MHCY7YAWWM3JSIOJHQI" localSheetId="1" hidden="1">BWQ '[33]220'!$B$16:$C$16</definedName>
    <definedName name="BExEQIAI1MHCY7YAWWM3JSIOJHQI" hidden="1">BWQ '[33]220'!$B$16:$C$16</definedName>
    <definedName name="BExEQJ1KEEA3IJLKNHX3LFGYO4W7" localSheetId="1" hidden="1">BWQ #REF!</definedName>
    <definedName name="BExEQJ1KEEA3IJLKNHX3LFGYO4W7" hidden="1">BWQ #REF!</definedName>
    <definedName name="BExEQNDWHC69H47NC6I5B8OWY2G7" localSheetId="2" hidden="1">BWQ '[32]230'!$B$16:$C$16</definedName>
    <definedName name="BExEQNDWHC69H47NC6I5B8OWY2G7" localSheetId="1" hidden="1">BWQ '[32]230'!$B$16:$C$16</definedName>
    <definedName name="BExEQNDWHC69H47NC6I5B8OWY2G7" hidden="1">BWQ '[32]230'!$B$16:$C$16</definedName>
    <definedName name="BExEQV6GYSRM9UM0VQK0PWXQBLRO" hidden="1">#N/A</definedName>
    <definedName name="BExER1MD1FAP62C5SB2Y8AZMXVOH" localSheetId="1" hidden="1">BWQ #REF!</definedName>
    <definedName name="BExER1MD1FAP62C5SB2Y8AZMXVOH" hidden="1">BWQ #REF!</definedName>
    <definedName name="BExER5TF3NRA6VVEHVIHRP8FMNNU" hidden="1">#N/A</definedName>
    <definedName name="BExERGWM7S19UL993GFDGRK3HPW6" hidden="1">#N/A</definedName>
    <definedName name="BExERS560MBAMNCGPX7U6CCSN41G" localSheetId="1" hidden="1">BWQ '[40]060'!$B$15:$C$15</definedName>
    <definedName name="BExERS560MBAMNCGPX7U6CCSN41G" hidden="1">BWQ '[40]060'!$B$15:$C$15</definedName>
    <definedName name="BExERUZQ0SLHVFF2KQWXJ74A45X3" hidden="1">#N/A</definedName>
    <definedName name="BExES3OO8LGSQR4AK9AD28KQ87A3" hidden="1">#N/A</definedName>
    <definedName name="BExES8BYUIHJTJJ9POAE6CZB7LQG" localSheetId="2" hidden="1">BWQ '[34]210'!$A$5:$A$5</definedName>
    <definedName name="BExES8BYUIHJTJJ9POAE6CZB7LQG" localSheetId="1" hidden="1">BWQ '[34]210'!$A$5:$A$5</definedName>
    <definedName name="BExES8BYUIHJTJJ9POAE6CZB7LQG" hidden="1">BWQ '[34]210'!$A$5:$A$5</definedName>
    <definedName name="BExES8H9EULV281T33V32U2XKHS3" localSheetId="2" hidden="1">BWQ '[38]200'!$B$7:$C$7</definedName>
    <definedName name="BExES8H9EULV281T33V32U2XKHS3" localSheetId="1" hidden="1">BWQ '[38]200'!$B$7:$C$7</definedName>
    <definedName name="BExES8H9EULV281T33V32U2XKHS3" hidden="1">BWQ '[38]200'!$B$7:$C$7</definedName>
    <definedName name="BExESAA0OPCF4POPYSPD1PU8KZJD" localSheetId="2" hidden="1">BWQ '[34]210'!$B$9:$C$9</definedName>
    <definedName name="BExESAA0OPCF4POPYSPD1PU8KZJD" localSheetId="1" hidden="1">BWQ '[34]210'!$B$9:$C$9</definedName>
    <definedName name="BExESAA0OPCF4POPYSPD1PU8KZJD" hidden="1">BWQ '[34]210'!$B$9:$C$9</definedName>
    <definedName name="BExESAKSIBBXGNPY6QMA80TAQVIC" hidden="1">#N/A</definedName>
    <definedName name="BExESUI8LTS6SSB7SGFNS6ZEITJV" localSheetId="2" hidden="1">BWQ '[39]320'!$A$5:$A$5</definedName>
    <definedName name="BExESUI8LTS6SSB7SGFNS6ZEITJV" localSheetId="1" hidden="1">BWQ '[39]320'!$A$5:$A$5</definedName>
    <definedName name="BExESUI8LTS6SSB7SGFNS6ZEITJV" hidden="1">BWQ '[39]320'!$A$5:$A$5</definedName>
    <definedName name="BExESW5NWRWEJ64GQWMHBGVBBWJ6" localSheetId="1" hidden="1">BWQ #REF!</definedName>
    <definedName name="BExESW5NWRWEJ64GQWMHBGVBBWJ6" hidden="1">BWQ #REF!</definedName>
    <definedName name="BExETA39MUVXDLMFC9RJYR4GLC4L" localSheetId="1" hidden="1">BWQ '[40]060'!$B$12:$C$12</definedName>
    <definedName name="BExETA39MUVXDLMFC9RJYR4GLC4L" hidden="1">BWQ '[40]060'!$B$12:$C$12</definedName>
    <definedName name="BExETD8OPCUTB5Y4JI98QUTVYHK9" hidden="1">#N/A</definedName>
    <definedName name="BExETMJ63B7LZ2EO3C1WMJ7OM3SB" localSheetId="1" hidden="1">BWQ #REF!</definedName>
    <definedName name="BExETMJ63B7LZ2EO3C1WMJ7OM3SB" hidden="1">BWQ #REF!</definedName>
    <definedName name="BExETUBHHUIDGK00O8GUUWHY0BLQ" localSheetId="2" hidden="1">BWQ '[38]200'!$B$21:$C$21</definedName>
    <definedName name="BExETUBHHUIDGK00O8GUUWHY0BLQ" localSheetId="1" hidden="1">BWQ '[38]200'!$B$21:$C$21</definedName>
    <definedName name="BExETUBHHUIDGK00O8GUUWHY0BLQ" hidden="1">BWQ '[38]200'!$B$21:$C$21</definedName>
    <definedName name="BExETWQ0QJC1FN2CT67LUJS93TF0" localSheetId="1" hidden="1">BWQ '[31]080'!$B$7:$C$7</definedName>
    <definedName name="BExETWQ0QJC1FN2CT67LUJS93TF0" hidden="1">BWQ '[31]080'!$B$7:$C$7</definedName>
    <definedName name="BExEVTI035RYVW4W2QSJT048O3LR" localSheetId="2" hidden="1">BWQ '[38]200'!$B$20:$C$20</definedName>
    <definedName name="BExEVTI035RYVW4W2QSJT048O3LR" localSheetId="1" hidden="1">BWQ '[38]200'!$B$20:$C$20</definedName>
    <definedName name="BExEVTI035RYVW4W2QSJT048O3LR" hidden="1">BWQ '[38]200'!$B$20:$C$20</definedName>
    <definedName name="BExEVTSR2WE4BKOZBF95T7W0862B" localSheetId="2" hidden="1">BWQ '[52]190_4'!$B$16:$C$16</definedName>
    <definedName name="BExEVTSR2WE4BKOZBF95T7W0862B" localSheetId="1" hidden="1">BWQ '[52]190_4'!$B$16:$C$16</definedName>
    <definedName name="BExEVTSR2WE4BKOZBF95T7W0862B" hidden="1">BWQ '[52]190_4'!$B$16:$C$16</definedName>
    <definedName name="BExEVW1S3QY77NS71ZYV4695VWRR" localSheetId="2" hidden="1">BWQ [41]Yale!$B$20:$C$20</definedName>
    <definedName name="BExEVW1S3QY77NS71ZYV4695VWRR" localSheetId="1" hidden="1">BWQ [41]Yale!$B$20:$C$20</definedName>
    <definedName name="BExEVW1S3QY77NS71ZYV4695VWRR" hidden="1">BWQ [41]Yale!$B$20:$C$20</definedName>
    <definedName name="BExEVWHV1438QI74W73OCKX3T3Y9" localSheetId="1" hidden="1">BWQ #REF!</definedName>
    <definedName name="BExEVWHV1438QI74W73OCKX3T3Y9" hidden="1">BWQ #REF!</definedName>
    <definedName name="BExEVY5AH6KTIGOGL2HBKGHFVUOS" localSheetId="2" hidden="1">BWQ '[32]230'!$B$7:$C$7</definedName>
    <definedName name="BExEVY5AH6KTIGOGL2HBKGHFVUOS" localSheetId="1" hidden="1">BWQ '[32]230'!$B$7:$C$7</definedName>
    <definedName name="BExEVY5AH6KTIGOGL2HBKGHFVUOS" hidden="1">BWQ '[32]230'!$B$7:$C$7</definedName>
    <definedName name="BExEVZ6ZUWNCXDPIW4TDQS6GGMYG" localSheetId="2" hidden="1">BWQ '[38]200'!$B$7:$C$7</definedName>
    <definedName name="BExEVZ6ZUWNCXDPIW4TDQS6GGMYG" localSheetId="1" hidden="1">BWQ '[38]200'!$B$7:$C$7</definedName>
    <definedName name="BExEVZ6ZUWNCXDPIW4TDQS6GGMYG" hidden="1">BWQ '[38]200'!$B$7:$C$7</definedName>
    <definedName name="BExEVZN8N4GDJ45UMKDCR4CSOVB0" hidden="1">#N/A</definedName>
    <definedName name="BExEW21JM4B5GZGSQTV5NE2KHL01" localSheetId="2" hidden="1">BWQ '[36]300'!$B$12:$C$12</definedName>
    <definedName name="BExEW21JM4B5GZGSQTV5NE2KHL01" localSheetId="1" hidden="1">BWQ '[36]300'!$B$12:$C$12</definedName>
    <definedName name="BExEW21JM4B5GZGSQTV5NE2KHL01" hidden="1">BWQ '[36]300'!$B$12:$C$12</definedName>
    <definedName name="BExEWB139WJU5B7YX1N9GSJ59QSZ" localSheetId="1" hidden="1">BWQ '[40]060'!$B$8:$C$8</definedName>
    <definedName name="BExEWB139WJU5B7YX1N9GSJ59QSZ" hidden="1">BWQ '[40]060'!$B$8:$C$8</definedName>
    <definedName name="BExEWPV9MY3QS7H0POWZJLNLJNVT" hidden="1">#N/A</definedName>
    <definedName name="BExEX61WNWPSAYRVV1P8N8C8IB05" localSheetId="2" hidden="1">BWQ '[38]200'!$A$5:$A$5</definedName>
    <definedName name="BExEX61WNWPSAYRVV1P8N8C8IB05" localSheetId="1" hidden="1">BWQ '[38]200'!$A$5:$A$5</definedName>
    <definedName name="BExEX61WNWPSAYRVV1P8N8C8IB05" hidden="1">BWQ '[38]200'!$A$5:$A$5</definedName>
    <definedName name="BExEXRHA91CAD006CSWIWY5IODG8" hidden="1">#N/A</definedName>
    <definedName name="BExEXSDNA77SOKZ6BJ6SLN5CJ1Z4" localSheetId="2" hidden="1">BWQ '[42]190_1'!$B$16:$C$16</definedName>
    <definedName name="BExEXSDNA77SOKZ6BJ6SLN5CJ1Z4" localSheetId="1" hidden="1">BWQ '[42]190_1'!$B$16:$C$16</definedName>
    <definedName name="BExEXSDNA77SOKZ6BJ6SLN5CJ1Z4" hidden="1">BWQ '[42]190_1'!$B$16:$C$16</definedName>
    <definedName name="BExEY1O40WAR8FVG7R9D7SD337KS" hidden="1">#N/A</definedName>
    <definedName name="BExEY8KBE7HYJ6JXN7CYNIXY99V8" localSheetId="1" hidden="1">BWQ #REF!</definedName>
    <definedName name="BExEY8KBE7HYJ6JXN7CYNIXY99V8" hidden="1">BWQ #REF!</definedName>
    <definedName name="BExEY9M5B7ALHOBO6K4KHKLECZJI" localSheetId="1" hidden="1">BWQ #REF!</definedName>
    <definedName name="BExEY9M5B7ALHOBO6K4KHKLECZJI" hidden="1">BWQ #REF!</definedName>
    <definedName name="BExEYJI00VVQ4SOZRAYUHOYEX8T0" localSheetId="1" hidden="1">BWQ-'[35]040'!$B$10:$U$51</definedName>
    <definedName name="BExEYJI00VVQ4SOZRAYUHOYEX8T0" hidden="1">BWQ-'[35]040'!$B$10:$U$51</definedName>
    <definedName name="BExEYKEEFJS85S698MLUY1S5AC3W" localSheetId="1" hidden="1">BWQ #REF!</definedName>
    <definedName name="BExEYKEEFJS85S698MLUY1S5AC3W" hidden="1">BWQ #REF!</definedName>
    <definedName name="BExEYU55R44U2SF1LS4FGPFFY9MM" localSheetId="2" hidden="1">BWQ '[47]190_2'!$B$11:$C$11</definedName>
    <definedName name="BExEYU55R44U2SF1LS4FGPFFY9MM" localSheetId="1" hidden="1">BWQ '[47]190_2'!$B$11:$C$11</definedName>
    <definedName name="BExEYU55R44U2SF1LS4FGPFFY9MM" hidden="1">BWQ '[47]190_2'!$B$11:$C$11</definedName>
    <definedName name="BExEYVHMPHL2E1WVCRV5AFHMDTKD" localSheetId="1" hidden="1">BWQ '[31]080'!$B$16:$C$16</definedName>
    <definedName name="BExEYVHMPHL2E1WVCRV5AFHMDTKD" hidden="1">BWQ '[31]080'!$B$16:$C$16</definedName>
    <definedName name="BExEZ5J6OJAXNU71HK2DMM8MEA25" localSheetId="2" hidden="1">BWQ '[33]220'!$B$24:$M$83</definedName>
    <definedName name="BExEZ5J6OJAXNU71HK2DMM8MEA25" localSheetId="1" hidden="1">BWQ '[33]220'!$B$24:$M$83</definedName>
    <definedName name="BExEZ5J6OJAXNU71HK2DMM8MEA25" hidden="1">BWQ '[33]220'!$B$24:$M$83</definedName>
    <definedName name="BExEZB2O9Q1CC5BCNRVBWKSO9FVE" hidden="1">#N/A</definedName>
    <definedName name="BExEZBIYCGDMA2432PWGMCXUJB1W" localSheetId="2" hidden="1">BWQ '[47]190_2'!$B$22:$C$22</definedName>
    <definedName name="BExEZBIYCGDMA2432PWGMCXUJB1W" localSheetId="1" hidden="1">BWQ '[47]190_2'!$B$22:$C$22</definedName>
    <definedName name="BExEZBIYCGDMA2432PWGMCXUJB1W" hidden="1">BWQ '[47]190_2'!$B$22:$C$22</definedName>
    <definedName name="BExEZBTKCHSEHKL7QFW1FU3H5A8I" localSheetId="1" hidden="1">BWQ '[31]080'!$A$5</definedName>
    <definedName name="BExEZBTKCHSEHKL7QFW1FU3H5A8I" hidden="1">BWQ '[31]080'!$A$5</definedName>
    <definedName name="BExEZFPULYYIW9XZ2T071OGF27EH" localSheetId="2" hidden="1">BWQ '[34]210'!$B$16:$C$16</definedName>
    <definedName name="BExEZFPULYYIW9XZ2T071OGF27EH" localSheetId="1" hidden="1">BWQ '[34]210'!$B$16:$C$16</definedName>
    <definedName name="BExEZFPULYYIW9XZ2T071OGF27EH" hidden="1">BWQ '[34]210'!$B$16:$C$16</definedName>
    <definedName name="BExEZL41S5L09BLZ3I4NO0W5IRG1" localSheetId="2" hidden="1">BWQ '[34]210'!$B$17:$C$17</definedName>
    <definedName name="BExEZL41S5L09BLZ3I4NO0W5IRG1" localSheetId="1" hidden="1">BWQ '[34]210'!$B$17:$C$17</definedName>
    <definedName name="BExEZL41S5L09BLZ3I4NO0W5IRG1" hidden="1">BWQ '[34]210'!$B$17:$C$17</definedName>
    <definedName name="BExEZS06NMY5CL9OPZYUKST44FMI" localSheetId="2" hidden="1">BWQ [43]ECCS!$B$13:$C$13</definedName>
    <definedName name="BExEZS06NMY5CL9OPZYUKST44FMI" localSheetId="1" hidden="1">BWQ [43]ECCS!$B$13:$C$13</definedName>
    <definedName name="BExEZS06NMY5CL9OPZYUKST44FMI" hidden="1">BWQ [43]ECCS!$B$13:$C$13</definedName>
    <definedName name="BExEZSR8VXG1MLYA1M2C78KKLKRS" localSheetId="2" hidden="1">BWQ '[32]230'!$B$15:$C$15</definedName>
    <definedName name="BExEZSR8VXG1MLYA1M2C78KKLKRS" localSheetId="1" hidden="1">BWQ '[32]230'!$B$15:$C$15</definedName>
    <definedName name="BExEZSR8VXG1MLYA1M2C78KKLKRS" hidden="1">BWQ '[32]230'!$B$15:$C$15</definedName>
    <definedName name="BExF0F309YJ1HRJTV0GAJ0I56FBO" localSheetId="2" hidden="1">BWQ '[33]220'!$B$16:$C$16</definedName>
    <definedName name="BExF0F309YJ1HRJTV0GAJ0I56FBO" localSheetId="1" hidden="1">BWQ '[33]220'!$B$16:$C$16</definedName>
    <definedName name="BExF0F309YJ1HRJTV0GAJ0I56FBO" hidden="1">BWQ '[33]220'!$B$16:$C$16</definedName>
    <definedName name="BExF0F31RATOKRAR18IDEXTKBMUG" hidden="1">#N/A</definedName>
    <definedName name="BExF1CNGXTB5I19TY0WQFRYJ164Z" localSheetId="2" hidden="1">BWQ '[38]200'!$B$11:$C$11</definedName>
    <definedName name="BExF1CNGXTB5I19TY0WQFRYJ164Z" localSheetId="1" hidden="1">BWQ '[38]200'!$B$11:$C$11</definedName>
    <definedName name="BExF1CNGXTB5I19TY0WQFRYJ164Z" hidden="1">BWQ '[38]200'!$B$11:$C$11</definedName>
    <definedName name="BExF1FNBRHZUWUAYAE3D4N6LOLO4" localSheetId="2" hidden="1">BWQ-'[35]040'!$B$10:$U$51</definedName>
    <definedName name="BExF1FNBRHZUWUAYAE3D4N6LOLO4" localSheetId="1" hidden="1">BWQ-'[35]040'!$B$10:$U$51</definedName>
    <definedName name="BExF1FNBRHZUWUAYAE3D4N6LOLO4" hidden="1">BWQ-'[35]040'!$B$10:$U$51</definedName>
    <definedName name="BExF1LHPH7CBIOZ5C1VBNVDMH2H0" localSheetId="2" hidden="1">BWQ '[33]220'!$A$5:$A$5</definedName>
    <definedName name="BExF1LHPH7CBIOZ5C1VBNVDMH2H0" localSheetId="1" hidden="1">BWQ '[33]220'!$A$5:$A$5</definedName>
    <definedName name="BExF1LHPH7CBIOZ5C1VBNVDMH2H0" hidden="1">BWQ '[33]220'!$A$5:$A$5</definedName>
    <definedName name="BExF1U192AOGXK5E6M9V75DTD5XZ" localSheetId="2" hidden="1">BWQ '[33]220'!$B$24:$M$83</definedName>
    <definedName name="BExF1U192AOGXK5E6M9V75DTD5XZ" localSheetId="1" hidden="1">BWQ '[33]220'!$B$24:$M$83</definedName>
    <definedName name="BExF1U192AOGXK5E6M9V75DTD5XZ" hidden="1">BWQ '[33]220'!$B$24:$M$83</definedName>
    <definedName name="BExF21Z3WU99YMX0S8YFWFIZAKFA" localSheetId="1" hidden="1">BWQ '[40]060'!$B$7:$C$7</definedName>
    <definedName name="BExF21Z3WU99YMX0S8YFWFIZAKFA" hidden="1">BWQ '[40]060'!$B$7:$C$7</definedName>
    <definedName name="BExF2369H07ILCOCTX074H2IZLBE" localSheetId="2" hidden="1">BWQ-'[40]060'!$B$10:$U$51</definedName>
    <definedName name="BExF2369H07ILCOCTX074H2IZLBE" localSheetId="1" hidden="1">BWQ-'[40]060'!$B$10:$U$51</definedName>
    <definedName name="BExF2369H07ILCOCTX074H2IZLBE" hidden="1">BWQ-'[40]060'!$B$10:$U$51</definedName>
    <definedName name="BExF29GVAE0UGFMA3I6QJ3UMQPDD" localSheetId="1" hidden="1">BWQ '[40]060'!$B$16:$C$16</definedName>
    <definedName name="BExF29GVAE0UGFMA3I6QJ3UMQPDD" hidden="1">BWQ '[40]060'!$B$16:$C$16</definedName>
    <definedName name="BExF2HUYGI90GI48FVCL9GKUCQUD" localSheetId="2" hidden="1">BWQ '[34]210'!$B$22:$C$22</definedName>
    <definedName name="BExF2HUYGI90GI48FVCL9GKUCQUD" localSheetId="1" hidden="1">BWQ '[34]210'!$B$22:$C$22</definedName>
    <definedName name="BExF2HUYGI90GI48FVCL9GKUCQUD" hidden="1">BWQ '[34]210'!$B$22:$C$22</definedName>
    <definedName name="BExF2OR397QZ1XGLVQNGZ4AC5OOD" localSheetId="2" hidden="1">BWQ '[56]310'!$B$22:$C$22</definedName>
    <definedName name="BExF2OR397QZ1XGLVQNGZ4AC5OOD" localSheetId="1" hidden="1">BWQ '[56]310'!$B$22:$C$22</definedName>
    <definedName name="BExF2OR397QZ1XGLVQNGZ4AC5OOD" hidden="1">BWQ '[56]310'!$B$22:$C$22</definedName>
    <definedName name="BExF2T8X9BV26U08MNNRQZS2V2GY" localSheetId="1" hidden="1">BWQ '[31]080'!$B$14:$C$14</definedName>
    <definedName name="BExF2T8X9BV26U08MNNRQZS2V2GY" hidden="1">BWQ '[31]080'!$B$14:$C$14</definedName>
    <definedName name="BExF3EIVLIKKE561LP7P0HP2KLM0" localSheetId="2" hidden="1">BWQ '[38]200'!$B$22:$C$22</definedName>
    <definedName name="BExF3EIVLIKKE561LP7P0HP2KLM0" localSheetId="1" hidden="1">BWQ '[38]200'!$B$22:$C$22</definedName>
    <definedName name="BExF3EIVLIKKE561LP7P0HP2KLM0" hidden="1">BWQ '[38]200'!$B$22:$C$22</definedName>
    <definedName name="BExF3NO06WMEDPAE1KYIP50JSS6F" localSheetId="1" hidden="1">BWQ '[40]060'!$B$18:$M$59</definedName>
    <definedName name="BExF3NO06WMEDPAE1KYIP50JSS6F" hidden="1">BWQ '[40]060'!$B$18:$M$59</definedName>
    <definedName name="BExF3PBAPEPXIM72B380OOGJY50U" localSheetId="1" hidden="1">BWQ '[35]040'!$B$15:$C$15</definedName>
    <definedName name="BExF3PBAPEPXIM72B380OOGJY50U" hidden="1">BWQ '[35]040'!$B$15:$C$15</definedName>
    <definedName name="BExF4BCEVNOWV1RIHXJNOKLITGX0" hidden="1">#N/A</definedName>
    <definedName name="BExF4GL4KVYBF16749VVJ2XH7FTU" localSheetId="2" hidden="1">BWQ '[42]190_1'!$B$10:$C$10</definedName>
    <definedName name="BExF4GL4KVYBF16749VVJ2XH7FTU" localSheetId="1" hidden="1">BWQ '[42]190_1'!$B$10:$C$10</definedName>
    <definedName name="BExF4GL4KVYBF16749VVJ2XH7FTU" hidden="1">BWQ '[42]190_1'!$B$10:$C$10</definedName>
    <definedName name="BExF4SKRBETBLASDJHTGM0N2958B" localSheetId="2" hidden="1">BWQ '[37]190'!$B$8:$C$8</definedName>
    <definedName name="BExF4SKRBETBLASDJHTGM0N2958B" localSheetId="1" hidden="1">BWQ '[37]190'!$B$8:$C$8</definedName>
    <definedName name="BExF4SKRBETBLASDJHTGM0N2958B" hidden="1">BWQ '[37]190'!$B$8:$C$8</definedName>
    <definedName name="BExF562A8TO0JH6YSEUO9O0BHBR5" localSheetId="1" hidden="1">BWQ '[40]060'!$B$14:$C$14</definedName>
    <definedName name="BExF562A8TO0JH6YSEUO9O0BHBR5" hidden="1">BWQ '[40]060'!$B$14:$C$14</definedName>
    <definedName name="BExF5KQYR97UTSG00PJI589EC6ZU" localSheetId="1" hidden="1">BWQ '[31]080'!$B$18:$V$59</definedName>
    <definedName name="BExF5KQYR97UTSG00PJI589EC6ZU" hidden="1">BWQ '[31]080'!$B$18:$V$59</definedName>
    <definedName name="BExF60S41G2PQASTB2RQENYQP6UN" localSheetId="2" hidden="1">BWQ '[50]270_7'!$B$19:$C$19</definedName>
    <definedName name="BExF60S41G2PQASTB2RQENYQP6UN" localSheetId="1" hidden="1">BWQ '[50]270_7'!$B$19:$C$19</definedName>
    <definedName name="BExF60S41G2PQASTB2RQENYQP6UN" hidden="1">BWQ '[50]270_7'!$B$19:$C$19</definedName>
    <definedName name="BExF630XXS79GSP75HHOYORIR87R" localSheetId="1" hidden="1">BWQ '[40]060'!$B$8:$C$8</definedName>
    <definedName name="BExF630XXS79GSP75HHOYORIR87R" hidden="1">BWQ '[40]060'!$B$8:$C$8</definedName>
    <definedName name="BExF6ADD0OWCU2W2NEL7GNL1N5GE" localSheetId="1" hidden="1">BWQ #REF!</definedName>
    <definedName name="BExF6ADD0OWCU2W2NEL7GNL1N5GE" hidden="1">BWQ #REF!</definedName>
    <definedName name="BExF6BF8AC1H2MBLK270VE6GVK7Z" hidden="1">#N/A</definedName>
    <definedName name="BExF6DYWOAQV80WD7DVY58J2DSNV" localSheetId="1" hidden="1">BWQ '[31]080'!$B$12:$C$12</definedName>
    <definedName name="BExF6DYWOAQV80WD7DVY58J2DSNV" hidden="1">BWQ '[31]080'!$B$12:$C$12</definedName>
    <definedName name="BExF6IWZ4OGTL9UIL4YDP6W8JG2F" localSheetId="2" hidden="1">BWQ '[52]190_4'!$B$11:$C$11</definedName>
    <definedName name="BExF6IWZ4OGTL9UIL4YDP6W8JG2F" localSheetId="1" hidden="1">BWQ '[52]190_4'!$B$11:$C$11</definedName>
    <definedName name="BExF6IWZ4OGTL9UIL4YDP6W8JG2F" hidden="1">BWQ '[52]190_4'!$B$11:$C$11</definedName>
    <definedName name="BExF6TJXVIMQNW2TY2JHR0AS3519" localSheetId="2" hidden="1">BWQ '[57]270_5'!$B$12:$C$12</definedName>
    <definedName name="BExF6TJXVIMQNW2TY2JHR0AS3519" localSheetId="1" hidden="1">BWQ '[57]270_5'!$B$12:$C$12</definedName>
    <definedName name="BExF6TJXVIMQNW2TY2JHR0AS3519" hidden="1">BWQ '[57]270_5'!$B$12:$C$12</definedName>
    <definedName name="BExF6WULZAX2GF08OUCZSAAQLXQA" localSheetId="2" hidden="1">BWQ '[32]230'!$A$5:$A$5</definedName>
    <definedName name="BExF6WULZAX2GF08OUCZSAAQLXQA" localSheetId="1" hidden="1">BWQ '[32]230'!$A$5:$A$5</definedName>
    <definedName name="BExF6WULZAX2GF08OUCZSAAQLXQA" hidden="1">BWQ '[32]230'!$A$5:$A$5</definedName>
    <definedName name="BExF70W7U8SD3MZZ3034O32C2SE3" localSheetId="1" hidden="1">BWQ '[35]040'!$B$18:$M$59</definedName>
    <definedName name="BExF70W7U8SD3MZZ3034O32C2SE3" hidden="1">BWQ '[35]040'!$B$18:$M$59</definedName>
    <definedName name="BExF79VWPERTUYUTONFOOKE5543D" localSheetId="1" hidden="1">BWQ '[40]060'!$A$5</definedName>
    <definedName name="BExF79VWPERTUYUTONFOOKE5543D" hidden="1">BWQ '[40]060'!$A$5</definedName>
    <definedName name="BExF7NO87QTDLBIU1X0D3F16URI6" localSheetId="1" hidden="1">BWQ '[31]080'!$B$10:$C$10</definedName>
    <definedName name="BExF7NO87QTDLBIU1X0D3F16URI6" hidden="1">BWQ '[31]080'!$B$10:$C$10</definedName>
    <definedName name="BExF7O9S0XX2L673JKSJEIGVQ65T" localSheetId="2" hidden="1">BWQ '[38]200'!$B$11:$C$11</definedName>
    <definedName name="BExF7O9S0XX2L673JKSJEIGVQ65T" localSheetId="1" hidden="1">BWQ '[38]200'!$B$11:$C$11</definedName>
    <definedName name="BExF7O9S0XX2L673JKSJEIGVQ65T" hidden="1">BWQ '[38]200'!$B$11:$C$11</definedName>
    <definedName name="BExF7QDCHP0T0WK0ZXVJ7WE2UXR6" localSheetId="2" hidden="1">BWQ '[33]220'!$B$7:$C$7</definedName>
    <definedName name="BExF7QDCHP0T0WK0ZXVJ7WE2UXR6" localSheetId="1" hidden="1">BWQ '[33]220'!$B$7:$C$7</definedName>
    <definedName name="BExF7QDCHP0T0WK0ZXVJ7WE2UXR6" hidden="1">BWQ '[33]220'!$B$7:$C$7</definedName>
    <definedName name="BExF7XK99RXJF9GJ79MGOFC7GTL2" localSheetId="1" hidden="1">BWQ #REF!</definedName>
    <definedName name="BExF7XK99RXJF9GJ79MGOFC7GTL2" hidden="1">BWQ #REF!</definedName>
    <definedName name="BExF857I3UPXIG2WC5A8BJUT9A6I" localSheetId="2" hidden="1">BWQ '[45]280'!$B$10:$C$10</definedName>
    <definedName name="BExF857I3UPXIG2WC5A8BJUT9A6I" localSheetId="1" hidden="1">BWQ '[45]280'!$B$10:$C$10</definedName>
    <definedName name="BExF857I3UPXIG2WC5A8BJUT9A6I" hidden="1">BWQ '[45]280'!$B$10:$C$10</definedName>
    <definedName name="BExF8DQWA3HKPWAKFLKHIE0YA6CX" localSheetId="2" hidden="1">BWQ '[57]270_5'!$B$19:$C$19</definedName>
    <definedName name="BExF8DQWA3HKPWAKFLKHIE0YA6CX" localSheetId="1" hidden="1">BWQ '[57]270_5'!$B$19:$C$19</definedName>
    <definedName name="BExF8DQWA3HKPWAKFLKHIE0YA6CX" hidden="1">BWQ '[57]270_5'!$B$19:$C$19</definedName>
    <definedName name="BExF8ZXCUM511SVEFYOHNIOLKFF6" localSheetId="2" hidden="1">BWQ '[36]300'!$B$20:$C$20</definedName>
    <definedName name="BExF8ZXCUM511SVEFYOHNIOLKFF6" localSheetId="1" hidden="1">BWQ '[36]300'!$B$20:$C$20</definedName>
    <definedName name="BExF8ZXCUM511SVEFYOHNIOLKFF6" hidden="1">BWQ '[36]300'!$B$20:$C$20</definedName>
    <definedName name="BExF9APSQVWFK2FHKNDLGC2GNQXE" localSheetId="2" hidden="1">Query-[49]Am!$B$59:$C$59</definedName>
    <definedName name="BExF9APSQVWFK2FHKNDLGC2GNQXE" localSheetId="1" hidden="1">Query-[49]Am!$B$59:$C$59</definedName>
    <definedName name="BExF9APSQVWFK2FHKNDLGC2GNQXE" hidden="1">Query-[49]Am!$B$59:$C$59</definedName>
    <definedName name="BExGLI7IPHAQWHW5Y779GR62WLUW" localSheetId="1" hidden="1">BWQ '[35]040'!$B$12:$C$12</definedName>
    <definedName name="BExGLI7IPHAQWHW5Y779GR62WLUW" hidden="1">BWQ '[35]040'!$B$12:$C$12</definedName>
    <definedName name="BExGNHU7YU5DWUJHJ41C5HWFAW8S" localSheetId="2" hidden="1">BWQ '[39]320'!$B$20:$C$20</definedName>
    <definedName name="BExGNHU7YU5DWUJHJ41C5HWFAW8S" localSheetId="1" hidden="1">BWQ '[39]320'!$B$20:$C$20</definedName>
    <definedName name="BExGNHU7YU5DWUJHJ41C5HWFAW8S" hidden="1">BWQ '[39]320'!$B$20:$C$20</definedName>
    <definedName name="BExGNNJ8IJ9VIKQKZKX8IOYAP6SJ" localSheetId="2" hidden="1">BWQ '[32]230'!$B$8:$C$8</definedName>
    <definedName name="BExGNNJ8IJ9VIKQKZKX8IOYAP6SJ" localSheetId="1" hidden="1">BWQ '[32]230'!$B$8:$C$8</definedName>
    <definedName name="BExGNNJ8IJ9VIKQKZKX8IOYAP6SJ" hidden="1">BWQ '[32]230'!$B$8:$C$8</definedName>
    <definedName name="BExGNPMRZ0KR5OEPK5KUO3C63B1Z" localSheetId="2" hidden="1">BWQ [41]Yale!$B$14:$C$14</definedName>
    <definedName name="BExGNPMRZ0KR5OEPK5KUO3C63B1Z" localSheetId="1" hidden="1">BWQ [41]Yale!$B$14:$C$14</definedName>
    <definedName name="BExGNPMRZ0KR5OEPK5KUO3C63B1Z" hidden="1">BWQ [41]Yale!$B$14:$C$14</definedName>
    <definedName name="BExGO22GT1600BL7MT981Z4XWNMY" localSheetId="2" hidden="1">BWQ '[44]190_3'!$B$10:$C$10</definedName>
    <definedName name="BExGO22GT1600BL7MT981Z4XWNMY" localSheetId="1" hidden="1">BWQ '[44]190_3'!$B$10:$C$10</definedName>
    <definedName name="BExGO22GT1600BL7MT981Z4XWNMY" hidden="1">BWQ '[44]190_3'!$B$10:$C$10</definedName>
    <definedName name="BExGO87L5VX1PY0GNAE00BTOSZS5" localSheetId="1" hidden="1">BWQ '[31]080'!$B$8:$C$8</definedName>
    <definedName name="BExGO87L5VX1PY0GNAE00BTOSZS5" hidden="1">BWQ '[31]080'!$B$8:$C$8</definedName>
    <definedName name="BExGO9K5YKFOU8HRGKV2PQBGPB4I" localSheetId="2" hidden="1">BWQ '[38]200'!$B$16:$C$16</definedName>
    <definedName name="BExGO9K5YKFOU8HRGKV2PQBGPB4I" localSheetId="1" hidden="1">BWQ '[38]200'!$B$16:$C$16</definedName>
    <definedName name="BExGO9K5YKFOU8HRGKV2PQBGPB4I" hidden="1">BWQ '[38]200'!$B$16:$C$16</definedName>
    <definedName name="BExGOI3MZ0KHLKAP35SK2UPON76Q" localSheetId="2" hidden="1">BWQ '[46]270_3'!$B$19:$C$19</definedName>
    <definedName name="BExGOI3MZ0KHLKAP35SK2UPON76Q" localSheetId="1" hidden="1">BWQ '[46]270_3'!$B$19:$C$19</definedName>
    <definedName name="BExGOI3MZ0KHLKAP35SK2UPON76Q" hidden="1">BWQ '[46]270_3'!$B$19:$C$19</definedName>
    <definedName name="BExGOLUFYSHPWLIP267D0RKY1KOI" localSheetId="1" hidden="1">BWQ '[31]080'!$A$5</definedName>
    <definedName name="BExGOLUFYSHPWLIP267D0RKY1KOI" hidden="1">BWQ '[31]080'!$A$5</definedName>
    <definedName name="BExGOMG0KD732HWI6V2ZJHM9PWBX" localSheetId="1" hidden="1">BWQ '[35]040'!$B$8:$C$8</definedName>
    <definedName name="BExGOMG0KD732HWI6V2ZJHM9PWBX" hidden="1">BWQ '[35]040'!$B$8:$C$8</definedName>
    <definedName name="BExGOOP0D1Q2V7511YJPAYKIV8WC" localSheetId="2" hidden="1">BWQ '[38]200'!$B$16:$C$16</definedName>
    <definedName name="BExGOOP0D1Q2V7511YJPAYKIV8WC" localSheetId="1" hidden="1">BWQ '[38]200'!$B$16:$C$16</definedName>
    <definedName name="BExGOOP0D1Q2V7511YJPAYKIV8WC" hidden="1">BWQ '[38]200'!$B$16:$C$16</definedName>
    <definedName name="BExGP4VN4U32XHSG0XG99T2SFIMJ" localSheetId="1" hidden="1">BWQ #REF!</definedName>
    <definedName name="BExGP4VN4U32XHSG0XG99T2SFIMJ" hidden="1">BWQ #REF!</definedName>
    <definedName name="BExGP50YS06IZCZ86AJTKQ4T27M9" localSheetId="2" hidden="1">BWQ '[38]200'!$B$24:$B$24</definedName>
    <definedName name="BExGP50YS06IZCZ86AJTKQ4T27M9" localSheetId="1" hidden="1">BWQ '[38]200'!$B$24:$B$24</definedName>
    <definedName name="BExGP50YS06IZCZ86AJTKQ4T27M9" hidden="1">BWQ '[38]200'!$B$24:$B$24</definedName>
    <definedName name="BExGP9IY6BTBUG13B3DFZ80Y0IMX" localSheetId="1" hidden="1">BWQ #REF!</definedName>
    <definedName name="BExGP9IY6BTBUG13B3DFZ80Y0IMX" hidden="1">BWQ #REF!</definedName>
    <definedName name="BExGPK0FJMGDQQ5ZJAA7BNJJ0Z0B" localSheetId="2" hidden="1">BWQ '[37]190'!$B$24</definedName>
    <definedName name="BExGPK0FJMGDQQ5ZJAA7BNJJ0Z0B" localSheetId="1" hidden="1">BWQ '[37]190'!$B$24</definedName>
    <definedName name="BExGPK0FJMGDQQ5ZJAA7BNJJ0Z0B" hidden="1">BWQ '[37]190'!$B$24</definedName>
    <definedName name="BExGPO7H2892OU9A4SEKVTN3AZDJ" localSheetId="2" hidden="1">BWQ '[38]200'!$B$14:$C$14</definedName>
    <definedName name="BExGPO7H2892OU9A4SEKVTN3AZDJ" localSheetId="1" hidden="1">BWQ '[38]200'!$B$14:$C$14</definedName>
    <definedName name="BExGPO7H2892OU9A4SEKVTN3AZDJ" hidden="1">BWQ '[38]200'!$B$14:$C$14</definedName>
    <definedName name="BExGPSUSOMRHEB524X4GLK59SZPD" localSheetId="2" hidden="1">BWQ '[33]220'!$B$20</definedName>
    <definedName name="BExGPSUSOMRHEB524X4GLK59SZPD" localSheetId="1" hidden="1">BWQ '[33]220'!$B$20</definedName>
    <definedName name="BExGPSUSOMRHEB524X4GLK59SZPD" hidden="1">BWQ '[33]220'!$B$20</definedName>
    <definedName name="BExGQ4JKSU1P3L4H8F0JNDD3O73E" localSheetId="2" hidden="1">BWQ '[32]230'!$B$16:$C$16</definedName>
    <definedName name="BExGQ4JKSU1P3L4H8F0JNDD3O73E" localSheetId="1" hidden="1">BWQ '[32]230'!$B$16:$C$16</definedName>
    <definedName name="BExGQ4JKSU1P3L4H8F0JNDD3O73E" hidden="1">BWQ '[32]230'!$B$16:$C$16</definedName>
    <definedName name="BExGR4CWGAB9URT8XOJQ634MFBX2" localSheetId="1" hidden="1">BWQ #REF!</definedName>
    <definedName name="BExGR4CWGAB9URT8XOJQ634MFBX2" hidden="1">BWQ #REF!</definedName>
    <definedName name="BExGR7CRWSW2P26I60DT0JL1C9I3" localSheetId="1" hidden="1">BWQ '[40]060'!$B$10:$C$10</definedName>
    <definedName name="BExGR7CRWSW2P26I60DT0JL1C9I3" hidden="1">BWQ '[40]060'!$B$10:$C$10</definedName>
    <definedName name="BExGRSHCZS6QE13WUMHH4LHISRJZ" localSheetId="1" hidden="1">BWQ '[31]080'!$B$15:$C$15</definedName>
    <definedName name="BExGRSHCZS6QE13WUMHH4LHISRJZ" hidden="1">BWQ '[31]080'!$B$15:$C$15</definedName>
    <definedName name="BExGRTTU69JSUJS57QHNP9REE642" localSheetId="2" hidden="1">BWQ '[32]230'!$B$20:$AD$73</definedName>
    <definedName name="BExGRTTU69JSUJS57QHNP9REE642" localSheetId="1" hidden="1">BWQ '[32]230'!$B$20:$AD$73</definedName>
    <definedName name="BExGRTTU69JSUJS57QHNP9REE642" hidden="1">BWQ '[32]230'!$B$20:$AD$73</definedName>
    <definedName name="BExGS5TLC7VG6COGYA2ICB49CRS5" localSheetId="1" hidden="1">BWQ '[31]080'!$B$15:$C$15</definedName>
    <definedName name="BExGS5TLC7VG6COGYA2ICB49CRS5" hidden="1">BWQ '[31]080'!$B$15:$C$15</definedName>
    <definedName name="BExGS69P85DYQA2FJ8D8Q50PHIDA" localSheetId="1" hidden="1">BWQ '[31]080'!$B$8:$C$8</definedName>
    <definedName name="BExGS69P85DYQA2FJ8D8Q50PHIDA" hidden="1">BWQ '[31]080'!$B$8:$C$8</definedName>
    <definedName name="BExGS7GUYXGVRKH9LIT8T7VV9RUR" localSheetId="2" hidden="1">BWQ-'[40]060'!$B$10:$U$51</definedName>
    <definedName name="BExGS7GUYXGVRKH9LIT8T7VV9RUR" localSheetId="1" hidden="1">BWQ-'[40]060'!$B$10:$U$51</definedName>
    <definedName name="BExGS7GUYXGVRKH9LIT8T7VV9RUR" hidden="1">BWQ-'[40]060'!$B$10:$U$51</definedName>
    <definedName name="BExGSHI83PE9CZ7Y6FPKJO42JKEC" localSheetId="1" hidden="1">BWQ '[31]080'!$B$14:$C$14</definedName>
    <definedName name="BExGSHI83PE9CZ7Y6FPKJO42JKEC" hidden="1">BWQ '[31]080'!$B$14:$C$14</definedName>
    <definedName name="BExGSK1U0WOFEEMGPFIW5RO6I569" localSheetId="1" hidden="1">BWQ-'[35]040'!$B$10:$U$51</definedName>
    <definedName name="BExGSK1U0WOFEEMGPFIW5RO6I569" hidden="1">BWQ-'[35]040'!$B$10:$U$51</definedName>
    <definedName name="BExGSKSYGKLAREZZUR1XXFFMBR7P" localSheetId="1" hidden="1">BWQ '[35]040'!$B$14:$C$14</definedName>
    <definedName name="BExGSKSYGKLAREZZUR1XXFFMBR7P" hidden="1">BWQ '[35]040'!$B$14:$C$14</definedName>
    <definedName name="BExGSL3OK3CO8W6L2VGD3EBFXKFE" localSheetId="1" hidden="1">BWQ '[40]060'!$B$13:$C$13</definedName>
    <definedName name="BExGSL3OK3CO8W6L2VGD3EBFXKFE" hidden="1">BWQ '[40]060'!$B$13:$C$13</definedName>
    <definedName name="BExGSLEH4SUYEB8FCRE26DCD9L7H" localSheetId="2" hidden="1">BWQ '[52]190_4'!$B$19:$C$19</definedName>
    <definedName name="BExGSLEH4SUYEB8FCRE26DCD9L7H" localSheetId="1" hidden="1">BWQ '[52]190_4'!$B$19:$C$19</definedName>
    <definedName name="BExGSLEH4SUYEB8FCRE26DCD9L7H" hidden="1">BWQ '[52]190_4'!$B$19:$C$19</definedName>
    <definedName name="BExGSSG0IIEUWTJBZGJIEI77EQIK" hidden="1">#N/A</definedName>
    <definedName name="BExGTEH2F1I3TE4YG5ZWOVWW68KE" localSheetId="2" hidden="1">BWQ '[32]230'!$B$16:$C$16</definedName>
    <definedName name="BExGTEH2F1I3TE4YG5ZWOVWW68KE" localSheetId="1" hidden="1">BWQ '[32]230'!$B$16:$C$16</definedName>
    <definedName name="BExGTEH2F1I3TE4YG5ZWOVWW68KE" hidden="1">BWQ '[32]230'!$B$16:$C$16</definedName>
    <definedName name="BExGTF85CID13YNG7F3P9ECSANBR" localSheetId="2" hidden="1">Query-[48]Bz!$B$59:$C$59</definedName>
    <definedName name="BExGTF85CID13YNG7F3P9ECSANBR" localSheetId="1" hidden="1">Query-[48]Bz!$B$59:$C$59</definedName>
    <definedName name="BExGTF85CID13YNG7F3P9ECSANBR" hidden="1">Query-[48]Bz!$B$59:$C$59</definedName>
    <definedName name="BExGTFDH0QVWODEP1SH243EUNUKG" localSheetId="1" hidden="1">BWQ '[35]040'!$B$10:$C$10</definedName>
    <definedName name="BExGTFDH0QVWODEP1SH243EUNUKG" hidden="1">BWQ '[35]040'!$B$10:$C$10</definedName>
    <definedName name="BExGTYEINGKBXYGEGO6GYTF7NFFN" localSheetId="1" hidden="1">BWQ '[35]040'!$A$5</definedName>
    <definedName name="BExGTYEINGKBXYGEGO6GYTF7NFFN" hidden="1">BWQ '[35]040'!$A$5</definedName>
    <definedName name="BExGU7P12R5Y7IRGK3LI46JZ7NCD" hidden="1">#N/A</definedName>
    <definedName name="BExGUAZOQYPLMQ7AR45ZTI2D4GBG" hidden="1">#N/A</definedName>
    <definedName name="BExGUIS8JVZHZRYA0HJU928ZN5XX" localSheetId="1" hidden="1">BWQ #REF!</definedName>
    <definedName name="BExGUIS8JVZHZRYA0HJU928ZN5XX" hidden="1">BWQ #REF!</definedName>
    <definedName name="BExGUX0NT189O09ZZLQ0LADR15CY" localSheetId="1" hidden="1">BWQ #REF!</definedName>
    <definedName name="BExGUX0NT189O09ZZLQ0LADR15CY" hidden="1">BWQ #REF!</definedName>
    <definedName name="BExGVBK0Q7RN7JP4IGINA9M3P85R" hidden="1">#N/A</definedName>
    <definedName name="BExGVSHJOEDNB2H1RJKP31L6B6Q2" localSheetId="2" hidden="1">BWQ '[38]200'!$B$9:$C$9</definedName>
    <definedName name="BExGVSHJOEDNB2H1RJKP31L6B6Q2" localSheetId="1" hidden="1">BWQ '[38]200'!$B$9:$C$9</definedName>
    <definedName name="BExGVSHJOEDNB2H1RJKP31L6B6Q2" hidden="1">BWQ '[38]200'!$B$9:$C$9</definedName>
    <definedName name="BExGVTOPUJIYV66DUD4BE9AJYJ6P" localSheetId="2" hidden="1">BWQ '[33]220'!$B$16:$C$16</definedName>
    <definedName name="BExGVTOPUJIYV66DUD4BE9AJYJ6P" localSheetId="1" hidden="1">BWQ '[33]220'!$B$16:$C$16</definedName>
    <definedName name="BExGVTOPUJIYV66DUD4BE9AJYJ6P" hidden="1">BWQ '[33]220'!$B$16:$C$16</definedName>
    <definedName name="BExGW0KVQQ2HZOCP24WPFJCNJJJZ" hidden="1">#N/A</definedName>
    <definedName name="BExGW3F9QAA5WCJQ29T0YESG0VNX" localSheetId="2" hidden="1">BWQ '[38]200'!$B$20:$C$20</definedName>
    <definedName name="BExGW3F9QAA5WCJQ29T0YESG0VNX" localSheetId="1" hidden="1">BWQ '[38]200'!$B$20:$C$20</definedName>
    <definedName name="BExGW3F9QAA5WCJQ29T0YESG0VNX" hidden="1">BWQ '[38]200'!$B$20:$C$20</definedName>
    <definedName name="BExGWKNRFC8M72UBAQEMCHPHEDDT" hidden="1">#N/A</definedName>
    <definedName name="BExGX1FZP4SHS04IDYMESA504GIA" hidden="1">#N/A</definedName>
    <definedName name="BExGX2MZJ51WODSLTVWUGFJRXL8F" localSheetId="1" hidden="1">BWQ '[31]080'!$B$8:$C$8</definedName>
    <definedName name="BExGX2MZJ51WODSLTVWUGFJRXL8F" hidden="1">BWQ '[31]080'!$B$8:$C$8</definedName>
    <definedName name="BExGX9DVEM5EWY5NUB230T11FC4E" hidden="1">#N/A</definedName>
    <definedName name="BExGXDKWIXAQFAEEH0R0EZXGTNME" localSheetId="2" hidden="1">BWQ '[55]290'!$B$10:$C$10</definedName>
    <definedName name="BExGXDKWIXAQFAEEH0R0EZXGTNME" localSheetId="1" hidden="1">BWQ '[55]290'!$B$10:$C$10</definedName>
    <definedName name="BExGXDKWIXAQFAEEH0R0EZXGTNME" hidden="1">BWQ '[55]290'!$B$10:$C$10</definedName>
    <definedName name="BExGXF2UC9ZYGSW0CK0J0VMHSHGG" localSheetId="2" hidden="1">BWQ [51]Hyster!$A$5:$A$5</definedName>
    <definedName name="BExGXF2UC9ZYGSW0CK0J0VMHSHGG" localSheetId="1" hidden="1">BWQ [51]Hyster!$A$5:$A$5</definedName>
    <definedName name="BExGXF2UC9ZYGSW0CK0J0VMHSHGG" hidden="1">BWQ [51]Hyster!$A$5:$A$5</definedName>
    <definedName name="BExGXH12NXPEJGZCKM7U20K3YUA3" hidden="1">#N/A</definedName>
    <definedName name="BExGXLIQPCVDLJVDBAKEKD7QEJMN" localSheetId="2" hidden="1">BWQ '[33]220'!$B$9:$C$9</definedName>
    <definedName name="BExGXLIQPCVDLJVDBAKEKD7QEJMN" localSheetId="1" hidden="1">BWQ '[33]220'!$B$9:$C$9</definedName>
    <definedName name="BExGXLIQPCVDLJVDBAKEKD7QEJMN" hidden="1">BWQ '[33]220'!$B$9:$C$9</definedName>
    <definedName name="BExGXLIRAHBJZ01VSS9KK4I1LWGP" localSheetId="2" hidden="1">BWQ '[32]230'!$B$8:$C$8</definedName>
    <definedName name="BExGXLIRAHBJZ01VSS9KK4I1LWGP" localSheetId="1" hidden="1">BWQ '[32]230'!$B$8:$C$8</definedName>
    <definedName name="BExGXLIRAHBJZ01VSS9KK4I1LWGP" hidden="1">BWQ '[32]230'!$B$8:$C$8</definedName>
    <definedName name="BExGXZLUSTUWCAKT6ZH0A72I7O5Y" localSheetId="2" hidden="1">BWQ '[37]190'!$B$16:$C$16</definedName>
    <definedName name="BExGXZLUSTUWCAKT6ZH0A72I7O5Y" localSheetId="1" hidden="1">BWQ '[37]190'!$B$16:$C$16</definedName>
    <definedName name="BExGXZLUSTUWCAKT6ZH0A72I7O5Y" hidden="1">BWQ '[37]190'!$B$16:$C$16</definedName>
    <definedName name="BExGYAP2XFM2GR16LSME74DIHCN3" localSheetId="2" hidden="1">BWQ '[32]230'!$B$9:$C$9</definedName>
    <definedName name="BExGYAP2XFM2GR16LSME74DIHCN3" localSheetId="1" hidden="1">BWQ '[32]230'!$B$9:$C$9</definedName>
    <definedName name="BExGYAP2XFM2GR16LSME74DIHCN3" hidden="1">BWQ '[32]230'!$B$9:$C$9</definedName>
    <definedName name="BExGYC1PXP7IPT7SJDUKFQEK74SQ" hidden="1">#N/A</definedName>
    <definedName name="BExGYDE751AGNZD6YHYXKWK6D85Y" localSheetId="2" hidden="1">BWQ '[38]200'!$B$24:$M$83</definedName>
    <definedName name="BExGYDE751AGNZD6YHYXKWK6D85Y" localSheetId="1" hidden="1">BWQ '[38]200'!$B$24:$M$83</definedName>
    <definedName name="BExGYDE751AGNZD6YHYXKWK6D85Y" hidden="1">BWQ '[38]200'!$B$24:$M$83</definedName>
    <definedName name="BExGYOS7SFH7CQQSXT33MSTM639U" localSheetId="1" hidden="1">BWQ '[35]040'!$A$5</definedName>
    <definedName name="BExGYOS7SFH7CQQSXT33MSTM639U" hidden="1">BWQ '[35]040'!$A$5</definedName>
    <definedName name="BExGYQA5KPQDJUIKAWRWIW3RNBCY" localSheetId="1" hidden="1">BWQ '[35]040'!$A$5</definedName>
    <definedName name="BExGYQA5KPQDJUIKAWRWIW3RNBCY" hidden="1">BWQ '[35]040'!$A$5</definedName>
    <definedName name="BExGZ0BJ35B1MIBN719O2XS2FSN2" localSheetId="2" hidden="1">BWQ '[34]210'!$B$22:$C$22</definedName>
    <definedName name="BExGZ0BJ35B1MIBN719O2XS2FSN2" localSheetId="1" hidden="1">BWQ '[34]210'!$B$22:$C$22</definedName>
    <definedName name="BExGZ0BJ35B1MIBN719O2XS2FSN2" hidden="1">BWQ '[34]210'!$B$22:$C$22</definedName>
    <definedName name="BExGZ1DDIPDZTSVG2O6N6U3FA7M1" localSheetId="1" hidden="1">BWQ '[40]060'!$B$7:$C$7</definedName>
    <definedName name="BExGZ1DDIPDZTSVG2O6N6U3FA7M1" hidden="1">BWQ '[40]060'!$B$7:$C$7</definedName>
    <definedName name="BExGZN3J0FJY6GOM5P0XTT23M5HX" localSheetId="2" hidden="1">BWQ '[42]190_1'!$A$5:$A$5</definedName>
    <definedName name="BExGZN3J0FJY6GOM5P0XTT23M5HX" localSheetId="1" hidden="1">BWQ '[42]190_1'!$A$5:$A$5</definedName>
    <definedName name="BExGZN3J0FJY6GOM5P0XTT23M5HX" hidden="1">BWQ '[42]190_1'!$A$5:$A$5</definedName>
    <definedName name="BExGZO5E318QIQQOYMNUVOCYM0WH" hidden="1">#N/A</definedName>
    <definedName name="BExGZTZP8CKAEC0DPU7LBN8T0MR0" localSheetId="1" hidden="1">BWQ '[35]040'!$B$15:$C$15</definedName>
    <definedName name="BExGZTZP8CKAEC0DPU7LBN8T0MR0" hidden="1">BWQ '[35]040'!$B$15:$C$15</definedName>
    <definedName name="BExGZUW3FZ0WXN9SMPMUWID1XLHX" localSheetId="2" hidden="1">BWQ '[55]290'!$B$19:$C$19</definedName>
    <definedName name="BExGZUW3FZ0WXN9SMPMUWID1XLHX" localSheetId="1" hidden="1">BWQ '[55]290'!$B$19:$C$19</definedName>
    <definedName name="BExGZUW3FZ0WXN9SMPMUWID1XLHX" hidden="1">BWQ '[55]290'!$B$19:$C$19</definedName>
    <definedName name="BExH02OM7CD9QVHD5SH5FSF8W42F" localSheetId="2" hidden="1">BWQ '[33]220'!$B$8:$C$8</definedName>
    <definedName name="BExH02OM7CD9QVHD5SH5FSF8W42F" localSheetId="1" hidden="1">BWQ '[33]220'!$B$8:$C$8</definedName>
    <definedName name="BExH02OM7CD9QVHD5SH5FSF8W42F" hidden="1">BWQ '[33]220'!$B$8:$C$8</definedName>
    <definedName name="BExH0AX89B23MHIUMKSKZEXSNCSN" localSheetId="2" hidden="1">BWQ '[33]220'!$B$16:$C$16</definedName>
    <definedName name="BExH0AX89B23MHIUMKSKZEXSNCSN" localSheetId="1" hidden="1">BWQ '[33]220'!$B$16:$C$16</definedName>
    <definedName name="BExH0AX89B23MHIUMKSKZEXSNCSN" hidden="1">BWQ '[33]220'!$B$16:$C$16</definedName>
    <definedName name="BExH0FF1YBRG0PE8BL536YTDRKCV" localSheetId="2" hidden="1">BWQ '[47]190_2'!$B$10:$C$10</definedName>
    <definedName name="BExH0FF1YBRG0PE8BL536YTDRKCV" localSheetId="1" hidden="1">BWQ '[47]190_2'!$B$10:$C$10</definedName>
    <definedName name="BExH0FF1YBRG0PE8BL536YTDRKCV" hidden="1">BWQ '[47]190_2'!$B$10:$C$10</definedName>
    <definedName name="BExH0FPUT29TSUV0IO2FTXY4G008" localSheetId="2" hidden="1">BWQ '[38]200'!$B$7:$C$7</definedName>
    <definedName name="BExH0FPUT29TSUV0IO2FTXY4G008" localSheetId="1" hidden="1">BWQ '[38]200'!$B$7:$C$7</definedName>
    <definedName name="BExH0FPUT29TSUV0IO2FTXY4G008" hidden="1">BWQ '[38]200'!$B$7:$C$7</definedName>
    <definedName name="BExH0ZY9VC8H5LJI6DUA42S91SMY" localSheetId="1" hidden="1">BWQ #REF!</definedName>
    <definedName name="BExH0ZY9VC8H5LJI6DUA42S91SMY" hidden="1">BWQ #REF!</definedName>
    <definedName name="BExH12Y51EGY7R5EZ0YEN73UZ5DV" localSheetId="1" hidden="1">BWQ '[31]080'!$B$12:$C$12</definedName>
    <definedName name="BExH12Y51EGY7R5EZ0YEN73UZ5DV" hidden="1">BWQ '[31]080'!$B$12:$C$12</definedName>
    <definedName name="BExH13E8APR34V2YZ68LZ6IB914S" localSheetId="1" hidden="1">BWQ #REF!</definedName>
    <definedName name="BExH13E8APR34V2YZ68LZ6IB914S" hidden="1">BWQ #REF!</definedName>
    <definedName name="BExH1G4ONGL89CFAAF7YQ96OI9EN" localSheetId="2" hidden="1">BWQ '[33]220'!$A$5:$A$5</definedName>
    <definedName name="BExH1G4ONGL89CFAAF7YQ96OI9EN" localSheetId="1" hidden="1">BWQ '[33]220'!$A$5:$A$5</definedName>
    <definedName name="BExH1G4ONGL89CFAAF7YQ96OI9EN" hidden="1">BWQ '[33]220'!$A$5:$A$5</definedName>
    <definedName name="BExH1I2XHWBPZED2ZGFG8MI76LDM" localSheetId="2" hidden="1">BWQ '[37]190'!$B$20:$C$20</definedName>
    <definedName name="BExH1I2XHWBPZED2ZGFG8MI76LDM" localSheetId="1" hidden="1">BWQ '[37]190'!$B$20:$C$20</definedName>
    <definedName name="BExH1I2XHWBPZED2ZGFG8MI76LDM" hidden="1">BWQ '[37]190'!$B$20:$C$20</definedName>
    <definedName name="BExH1U2J2TB860G1Y5XTTMPL8N4F" localSheetId="1" hidden="1">BWQ #REF!</definedName>
    <definedName name="BExH1U2J2TB860G1Y5XTTMPL8N4F" hidden="1">BWQ #REF!</definedName>
    <definedName name="BExH1ZWT48909XWKFK01IUMWK8LA" localSheetId="1" hidden="1">BWQ-'[40]060'!$B$10:$U$51</definedName>
    <definedName name="BExH1ZWT48909XWKFK01IUMWK8LA" hidden="1">BWQ-'[40]060'!$B$10:$U$51</definedName>
    <definedName name="BExH3DD586L081KVGXFE7RT1EJTE" localSheetId="2" hidden="1">BWQ-'[40]060'!$B$10:$U$51</definedName>
    <definedName name="BExH3DD586L081KVGXFE7RT1EJTE" localSheetId="1" hidden="1">BWQ-'[40]060'!$B$10:$U$51</definedName>
    <definedName name="BExH3DD586L081KVGXFE7RT1EJTE" hidden="1">BWQ-'[40]060'!$B$10:$U$51</definedName>
    <definedName name="BExH3GD2FUU6FTEYZKX8OX193PCI" localSheetId="2" hidden="1">BWQ '[37]190'!$B$21:$C$21</definedName>
    <definedName name="BExH3GD2FUU6FTEYZKX8OX193PCI" localSheetId="1" hidden="1">BWQ '[37]190'!$B$21:$C$21</definedName>
    <definedName name="BExH3GD2FUU6FTEYZKX8OX193PCI" hidden="1">BWQ '[37]190'!$B$21:$C$21</definedName>
    <definedName name="BExH4Q7UEA3CIVWGP2CXHT66MXFF" localSheetId="1" hidden="1">BWQ-'[40]060'!$A$1:$C$3</definedName>
    <definedName name="BExH4Q7UEA3CIVWGP2CXHT66MXFF" hidden="1">BWQ-'[40]060'!$A$1:$C$3</definedName>
    <definedName name="BExIGF4NVR2M0LHLCEOLDEZPC9N8" localSheetId="2" hidden="1">BWQ '[53]240'!$B$9:$C$9</definedName>
    <definedName name="BExIGF4NVR2M0LHLCEOLDEZPC9N8" localSheetId="1" hidden="1">BWQ '[53]240'!$B$9:$C$9</definedName>
    <definedName name="BExIGF4NVR2M0LHLCEOLDEZPC9N8" hidden="1">BWQ '[53]240'!$B$9:$C$9</definedName>
    <definedName name="BExIGLQ1HGTCKL7EAYDXGFKN5BFV" localSheetId="2" hidden="1">Query-[48]Bz!$B$99:$C$99</definedName>
    <definedName name="BExIGLQ1HGTCKL7EAYDXGFKN5BFV" localSheetId="1" hidden="1">Query-[48]Bz!$B$99:$C$99</definedName>
    <definedName name="BExIGLQ1HGTCKL7EAYDXGFKN5BFV" hidden="1">Query-[48]Bz!$B$99:$C$99</definedName>
    <definedName name="BExIGSWYL2HRJ6QPEWH3XSQ5XZVQ" localSheetId="1" hidden="1">BWQ '[31]080'!$B$12:$C$12</definedName>
    <definedName name="BExIGSWYL2HRJ6QPEWH3XSQ5XZVQ" hidden="1">BWQ '[31]080'!$B$12:$C$12</definedName>
    <definedName name="BExIH9P72YZEIYHWGSC25B0C3JAL" localSheetId="2" hidden="1">BWQ '[34]210'!$B$14:$C$14</definedName>
    <definedName name="BExIH9P72YZEIYHWGSC25B0C3JAL" localSheetId="1" hidden="1">BWQ '[34]210'!$B$14:$C$14</definedName>
    <definedName name="BExIH9P72YZEIYHWGSC25B0C3JAL" hidden="1">BWQ '[34]210'!$B$14:$C$14</definedName>
    <definedName name="BExIHF3EI47IMZKPP0NZ770XS6GW" localSheetId="2" hidden="1">BWQ '[34]210'!$A$5:$A$5</definedName>
    <definedName name="BExIHF3EI47IMZKPP0NZ770XS6GW" localSheetId="1" hidden="1">BWQ '[34]210'!$A$5:$A$5</definedName>
    <definedName name="BExIHF3EI47IMZKPP0NZ770XS6GW" hidden="1">BWQ '[34]210'!$A$5:$A$5</definedName>
    <definedName name="BExIHIZO1ZNXS3H0URKAQIPCRU2M" hidden="1">#N/A</definedName>
    <definedName name="BExIHMQG24T3BB6VEYKMEM4PP2AI" localSheetId="2" hidden="1">BWQ '[33]220'!$B$14:$C$14</definedName>
    <definedName name="BExIHMQG24T3BB6VEYKMEM4PP2AI" localSheetId="1" hidden="1">BWQ '[33]220'!$B$14:$C$14</definedName>
    <definedName name="BExIHMQG24T3BB6VEYKMEM4PP2AI" hidden="1">BWQ '[33]220'!$B$14:$C$14</definedName>
    <definedName name="BExIHRDQU8LWD8UFAS6XAAXUF9K0" localSheetId="1" hidden="1">BWQ '[40]060'!$B$10:$C$10</definedName>
    <definedName name="BExIHRDQU8LWD8UFAS6XAAXUF9K0" hidden="1">BWQ '[40]060'!$B$10:$C$10</definedName>
    <definedName name="BExIHSKWP2LONISB74HAZBKLET8A" localSheetId="1" hidden="1">BWQ '[40]060'!$B$15:$C$15</definedName>
    <definedName name="BExIHSKWP2LONISB74HAZBKLET8A" hidden="1">BWQ '[40]060'!$B$15:$C$15</definedName>
    <definedName name="BExIHX2S5OBMF5KGACOSH5T5QAJA" localSheetId="1" hidden="1">BWQ #REF!</definedName>
    <definedName name="BExIHX2S5OBMF5KGACOSH5T5QAJA" hidden="1">BWQ #REF!</definedName>
    <definedName name="BExIICCWFBC01FRBOMBPCYDP6RZS" localSheetId="2" hidden="1">BWQ [43]ECCS!$B$18:$C$18</definedName>
    <definedName name="BExIICCWFBC01FRBOMBPCYDP6RZS" localSheetId="1" hidden="1">BWQ [43]ECCS!$B$18:$C$18</definedName>
    <definedName name="BExIICCWFBC01FRBOMBPCYDP6RZS" hidden="1">BWQ [43]ECCS!$B$18:$C$18</definedName>
    <definedName name="BExIIII5EFEPQNJ3WLXBJQKPE6ED" localSheetId="2" hidden="1">BWQ '[38]200'!$B$10:$C$10</definedName>
    <definedName name="BExIIII5EFEPQNJ3WLXBJQKPE6ED" localSheetId="1" hidden="1">BWQ '[38]200'!$B$10:$C$10</definedName>
    <definedName name="BExIIII5EFEPQNJ3WLXBJQKPE6ED" hidden="1">BWQ '[38]200'!$B$10:$C$10</definedName>
    <definedName name="BExIIM94INQ7CE2387C6HCTC6UNE" localSheetId="2" hidden="1">BWQ '[32]230'!$B$24:$AD$77</definedName>
    <definedName name="BExIIM94INQ7CE2387C6HCTC6UNE" localSheetId="1" hidden="1">BWQ '[32]230'!$B$24:$AD$77</definedName>
    <definedName name="BExIIM94INQ7CE2387C6HCTC6UNE" hidden="1">BWQ '[32]230'!$B$24:$AD$77</definedName>
    <definedName name="BExIINWBTIIVUADZFGWUI14DYP1J" localSheetId="2" hidden="1">BWQ '[52]190_4'!$B$8:$C$8</definedName>
    <definedName name="BExIINWBTIIVUADZFGWUI14DYP1J" localSheetId="1" hidden="1">BWQ '[52]190_4'!$B$8:$C$8</definedName>
    <definedName name="BExIINWBTIIVUADZFGWUI14DYP1J" hidden="1">BWQ '[52]190_4'!$B$8:$C$8</definedName>
    <definedName name="BExIIT52X3JCFEJN0MWVLCA1L0W6" localSheetId="2" hidden="1">BWQ '[33]220'!$B$17:$C$17</definedName>
    <definedName name="BExIIT52X3JCFEJN0MWVLCA1L0W6" localSheetId="1" hidden="1">BWQ '[33]220'!$B$17:$C$17</definedName>
    <definedName name="BExIIT52X3JCFEJN0MWVLCA1L0W6" hidden="1">BWQ '[33]220'!$B$17:$C$17</definedName>
    <definedName name="BExIJ6HAP1TUE8TFAX8NDCQ9NFOJ" localSheetId="2" hidden="1">BWQ '[38]200'!$B$12:$C$12</definedName>
    <definedName name="BExIJ6HAP1TUE8TFAX8NDCQ9NFOJ" localSheetId="1" hidden="1">BWQ '[38]200'!$B$12:$C$12</definedName>
    <definedName name="BExIJ6HAP1TUE8TFAX8NDCQ9NFOJ" hidden="1">BWQ '[38]200'!$B$12:$C$12</definedName>
    <definedName name="BExIJFBK23KVPSKW363WXV8SIDCD" localSheetId="1" hidden="1">BWQ #REF!</definedName>
    <definedName name="BExIJFBK23KVPSKW363WXV8SIDCD" hidden="1">BWQ #REF!</definedName>
    <definedName name="BExIJPIDWIPWXN2ZT3DRQ3JMZJQY" localSheetId="1" hidden="1">BWQ #REF!</definedName>
    <definedName name="BExIJPIDWIPWXN2ZT3DRQ3JMZJQY" hidden="1">BWQ #REF!</definedName>
    <definedName name="BExIJQ3ZN9WH1UZONXW1E5YTMPMR" hidden="1">#N/A</definedName>
    <definedName name="BExIJUWMOQODPT1VASXQMQF64WPS" localSheetId="2" hidden="1">BWQ '[37]190'!$B$18:$C$18</definedName>
    <definedName name="BExIJUWMOQODPT1VASXQMQF64WPS" localSheetId="1" hidden="1">BWQ '[37]190'!$B$18:$C$18</definedName>
    <definedName name="BExIJUWMOQODPT1VASXQMQF64WPS" hidden="1">BWQ '[37]190'!$B$18:$C$18</definedName>
    <definedName name="BExIK41RIVNKGE1L506BBGGDCECF" hidden="1">#N/A</definedName>
    <definedName name="BExIKC4WZGSXBS64X7TS97AINAW3" localSheetId="1" hidden="1">BWQ '[40]060'!$B$7:$C$7</definedName>
    <definedName name="BExIKC4WZGSXBS64X7TS97AINAW3" hidden="1">BWQ '[40]060'!$B$7:$C$7</definedName>
    <definedName name="BExIKGBZQGABO64BT7DJY9GFO8NF" localSheetId="2" hidden="1">BWQ '[56]310'!$B$17:$C$17</definedName>
    <definedName name="BExIKGBZQGABO64BT7DJY9GFO8NF" localSheetId="1" hidden="1">BWQ '[56]310'!$B$17:$C$17</definedName>
    <definedName name="BExIKGBZQGABO64BT7DJY9GFO8NF" hidden="1">BWQ '[56]310'!$B$17:$C$17</definedName>
    <definedName name="BExILB1ZMGO5QC6HNDF3K4ZC84DG" hidden="1">#N/A</definedName>
    <definedName name="BExILBCLMADRW1VE5S6OQG8HC76T" localSheetId="2" hidden="1">BWQ '[37]190'!$A$5:$A$5</definedName>
    <definedName name="BExILBCLMADRW1VE5S6OQG8HC76T" localSheetId="1" hidden="1">BWQ '[37]190'!$A$5:$A$5</definedName>
    <definedName name="BExILBCLMADRW1VE5S6OQG8HC76T" hidden="1">BWQ '[37]190'!$A$5:$A$5</definedName>
    <definedName name="BExILR8GU2CZ0YX3JHZZ7Z0I9H04" localSheetId="1" hidden="1">BWQ '[35]040'!$B$13:$C$13</definedName>
    <definedName name="BExILR8GU2CZ0YX3JHZZ7Z0I9H04" hidden="1">BWQ '[35]040'!$B$13:$C$13</definedName>
    <definedName name="BExILTS8PBIZ74GTSNBZQI3AO41D" localSheetId="2" hidden="1">BWQ '[54]270_6'!$B$16:$C$16</definedName>
    <definedName name="BExILTS8PBIZ74GTSNBZQI3AO41D" localSheetId="1" hidden="1">BWQ '[54]270_6'!$B$16:$C$16</definedName>
    <definedName name="BExILTS8PBIZ74GTSNBZQI3AO41D" hidden="1">BWQ '[54]270_6'!$B$16:$C$16</definedName>
    <definedName name="BExILZMLNHZRJ61C1UTMNBUC2IZI" localSheetId="1" hidden="1">BWQ '[35]040'!$B$16:$C$16</definedName>
    <definedName name="BExILZMLNHZRJ61C1UTMNBUC2IZI" hidden="1">BWQ '[35]040'!$B$16:$C$16</definedName>
    <definedName name="BExIM49X1D9WSZI9F8306DP4ZC9Z" localSheetId="2" hidden="1">BWQ '[38]200'!$B$8:$C$8</definedName>
    <definedName name="BExIM49X1D9WSZI9F8306DP4ZC9Z" localSheetId="1" hidden="1">BWQ '[38]200'!$B$8:$C$8</definedName>
    <definedName name="BExIM49X1D9WSZI9F8306DP4ZC9Z" hidden="1">BWQ '[38]200'!$B$8:$C$8</definedName>
    <definedName name="BExIMBBCK6A9KWVYFM9MZIOOEYZ2" localSheetId="2" hidden="1">BWQ '[37]190'!$A$5</definedName>
    <definedName name="BExIMBBCK6A9KWVYFM9MZIOOEYZ2" localSheetId="1" hidden="1">BWQ '[37]190'!$A$5</definedName>
    <definedName name="BExIMBBCK6A9KWVYFM9MZIOOEYZ2" hidden="1">BWQ '[37]190'!$A$5</definedName>
    <definedName name="BExIMKB21J3CDO8T0E2TYQ4SNGPX" hidden="1">#N/A</definedName>
    <definedName name="BExIMOI4JCBG5HRL1NUPIL72EOAO" localSheetId="2" hidden="1">BWQ '[57]270_5'!$B$24:$M$83</definedName>
    <definedName name="BExIMOI4JCBG5HRL1NUPIL72EOAO" localSheetId="1" hidden="1">BWQ '[57]270_5'!$B$24:$M$83</definedName>
    <definedName name="BExIMOI4JCBG5HRL1NUPIL72EOAO" hidden="1">BWQ '[57]270_5'!$B$24:$M$83</definedName>
    <definedName name="BExIO71ON8VR70WH3JNICL4PN1GY" localSheetId="1" hidden="1">BWQ #REF!</definedName>
    <definedName name="BExIO71ON8VR70WH3JNICL4PN1GY" hidden="1">BWQ #REF!</definedName>
    <definedName name="BExIO8ZWTS92VU13EA19J01XI25U" localSheetId="2" hidden="1">BWQ '[32]230'!$B$18:$C$18</definedName>
    <definedName name="BExIO8ZWTS92VU13EA19J01XI25U" localSheetId="1" hidden="1">BWQ '[32]230'!$B$18:$C$18</definedName>
    <definedName name="BExIO8ZWTS92VU13EA19J01XI25U" hidden="1">BWQ '[32]230'!$B$18:$C$18</definedName>
    <definedName name="BExIOB3F77VV3WR35FAVPEP3CLT9" localSheetId="2" hidden="1">BWQ '[44]190_3'!$B$17:$C$17</definedName>
    <definedName name="BExIOB3F77VV3WR35FAVPEP3CLT9" localSheetId="1" hidden="1">BWQ '[44]190_3'!$B$17:$C$17</definedName>
    <definedName name="BExIOB3F77VV3WR35FAVPEP3CLT9" hidden="1">BWQ '[44]190_3'!$B$17:$C$17</definedName>
    <definedName name="BExIOH3828K49LBUCQ0FY1XAB944" localSheetId="1" hidden="1">BWQ '[31]080'!$B$14:$C$14</definedName>
    <definedName name="BExIOH3828K49LBUCQ0FY1XAB944" hidden="1">BWQ '[31]080'!$B$14:$C$14</definedName>
    <definedName name="BExION30JDYWW9U24RRV1S3NDI55" localSheetId="1" hidden="1">BWQ '[31]080'!$B$8:$C$8</definedName>
    <definedName name="BExION30JDYWW9U24RRV1S3NDI55" hidden="1">BWQ '[31]080'!$B$8:$C$8</definedName>
    <definedName name="BExIONTWTU84129SVZC9WKRXRO5Z" localSheetId="1" hidden="1">BWQ '[40]060'!$B$8:$C$8</definedName>
    <definedName name="BExIONTWTU84129SVZC9WKRXRO5Z" hidden="1">BWQ '[40]060'!$B$8:$C$8</definedName>
    <definedName name="BExIOPHC9WPM2LCLYFRHAW7VAK93" localSheetId="1" hidden="1">BWQ '[40]060'!$B$7:$C$7</definedName>
    <definedName name="BExIOPHC9WPM2LCLYFRHAW7VAK93" hidden="1">BWQ '[40]060'!$B$7:$C$7</definedName>
    <definedName name="BExIOVRWVC5VKOE2XMA57GNV48TW" localSheetId="1" hidden="1">BWQ '[40]060'!$B$18:$M$59</definedName>
    <definedName name="BExIOVRWVC5VKOE2XMA57GNV48TW" hidden="1">BWQ '[40]060'!$B$18:$M$59</definedName>
    <definedName name="BExIP049VKCDELEPF6O7UR8RYPJ0" hidden="1">#N/A</definedName>
    <definedName name="BExIP8NWA80GPA6V6Z8TF6MTHMAV" localSheetId="1" hidden="1">BWQ '[35]040'!$B$13:$C$13</definedName>
    <definedName name="BExIP8NWA80GPA6V6Z8TF6MTHMAV" hidden="1">BWQ '[35]040'!$B$13:$C$13</definedName>
    <definedName name="BExIP9PKNO9BP847X02KH6BLO1SO" localSheetId="2" hidden="1">BWQ [41]Yale!$B$11:$C$11</definedName>
    <definedName name="BExIP9PKNO9BP847X02KH6BLO1SO" localSheetId="1" hidden="1">BWQ [41]Yale!$B$11:$C$11</definedName>
    <definedName name="BExIP9PKNO9BP847X02KH6BLO1SO" hidden="1">BWQ [41]Yale!$B$11:$C$11</definedName>
    <definedName name="BExIPA5S2LPF03R0KYE4QZD4ZS0M" localSheetId="2" hidden="1">BWQ '[32]230'!$B$8:$C$8</definedName>
    <definedName name="BExIPA5S2LPF03R0KYE4QZD4ZS0M" localSheetId="1" hidden="1">BWQ '[32]230'!$B$8:$C$8</definedName>
    <definedName name="BExIPA5S2LPF03R0KYE4QZD4ZS0M" hidden="1">BWQ '[32]230'!$B$8:$C$8</definedName>
    <definedName name="BExIPECQ2UM29G6IAN9730BV0ZVW" localSheetId="2" hidden="1">BWQ '[42]190_1'!$B$10:$C$10</definedName>
    <definedName name="BExIPECQ2UM29G6IAN9730BV0ZVW" localSheetId="1" hidden="1">BWQ '[42]190_1'!$B$10:$C$10</definedName>
    <definedName name="BExIPECQ2UM29G6IAN9730BV0ZVW" hidden="1">BWQ '[42]190_1'!$B$10:$C$10</definedName>
    <definedName name="BExIPF98GAVPVZNWSN2PU5UYQ3VP" localSheetId="2" hidden="1">BWQ '[33]220'!$B$16:$C$16</definedName>
    <definedName name="BExIPF98GAVPVZNWSN2PU5UYQ3VP" localSheetId="1" hidden="1">BWQ '[33]220'!$B$16:$C$16</definedName>
    <definedName name="BExIPF98GAVPVZNWSN2PU5UYQ3VP" hidden="1">BWQ '[33]220'!$B$16:$C$16</definedName>
    <definedName name="BExIPN1LRYXFA6LUKJR486U2PHV8" localSheetId="1" hidden="1">BWQ '[35]040'!$B$8:$C$8</definedName>
    <definedName name="BExIPN1LRYXFA6LUKJR486U2PHV8" hidden="1">BWQ '[35]040'!$B$8:$C$8</definedName>
    <definedName name="BExIPPAMUYB7FJPL5QDGDCV7DOIQ" localSheetId="1" hidden="1">BWQ '[35]040'!$B$8:$C$8</definedName>
    <definedName name="BExIPPAMUYB7FJPL5QDGDCV7DOIQ" hidden="1">BWQ '[35]040'!$B$8:$C$8</definedName>
    <definedName name="BExIPPW5RXI8Q9SHXT8G6M3SNB8N" hidden="1">#N/A</definedName>
    <definedName name="BExIPRUFKAIOVLIV1WQWSC8HBUHQ" localSheetId="1" hidden="1">BWQ '[31]080'!$B$7:$C$7</definedName>
    <definedName name="BExIPRUFKAIOVLIV1WQWSC8HBUHQ" hidden="1">BWQ '[31]080'!$B$7:$C$7</definedName>
    <definedName name="BExIPRZPTQXBXMG8CJIWC2O8OJEQ" localSheetId="1" hidden="1">BWQ '[35]040'!$B$15:$C$15</definedName>
    <definedName name="BExIPRZPTQXBXMG8CJIWC2O8OJEQ" hidden="1">BWQ '[35]040'!$B$15:$C$15</definedName>
    <definedName name="BExIPVAE8EYV1U9JSUHNH3TK0KKV" localSheetId="1" hidden="1">BWQ '[31]080'!$B$8:$C$8</definedName>
    <definedName name="BExIPVAE8EYV1U9JSUHNH3TK0KKV" hidden="1">BWQ '[31]080'!$B$8:$C$8</definedName>
    <definedName name="BExIPWXU6U1VNLB6BBE5B7BT25DC" localSheetId="1" hidden="1">BWQ '[40]060'!$B$15:$C$15</definedName>
    <definedName name="BExIPWXU6U1VNLB6BBE5B7BT25DC" hidden="1">BWQ '[40]060'!$B$15:$C$15</definedName>
    <definedName name="BExIQ388NDSTXSXA6PUR4DY2ZBS9" localSheetId="1" hidden="1">BWQ '[31]080'!$B$10:$C$10</definedName>
    <definedName name="BExIQ388NDSTXSXA6PUR4DY2ZBS9" hidden="1">BWQ '[31]080'!$B$10:$C$10</definedName>
    <definedName name="BExIQ7KR92POLXF8SU1J4UHLS4S4" localSheetId="1" hidden="1">BWQ '[35]040'!$B$14:$C$14</definedName>
    <definedName name="BExIQ7KR92POLXF8SU1J4UHLS4S4" hidden="1">BWQ '[35]040'!$B$14:$C$14</definedName>
    <definedName name="BExIQ86DCUFMMHLRZWGH4UX5GMR4" localSheetId="2" hidden="1">BWQ '[57]270_5'!$B$17:$C$17</definedName>
    <definedName name="BExIQ86DCUFMMHLRZWGH4UX5GMR4" localSheetId="1" hidden="1">BWQ '[57]270_5'!$B$17:$C$17</definedName>
    <definedName name="BExIQ86DCUFMMHLRZWGH4UX5GMR4" hidden="1">BWQ '[57]270_5'!$B$17:$C$17</definedName>
    <definedName name="BExIQAVGHM54Z6IZ3F4B794A5E25" localSheetId="2" hidden="1">BWQ '[34]210'!$B$19:$C$19</definedName>
    <definedName name="BExIQAVGHM54Z6IZ3F4B794A5E25" localSheetId="1" hidden="1">BWQ '[34]210'!$B$19:$C$19</definedName>
    <definedName name="BExIQAVGHM54Z6IZ3F4B794A5E25" hidden="1">BWQ '[34]210'!$B$19:$C$19</definedName>
    <definedName name="BExIQHWY3QNZV5J4ZLJQ40H5W9BI" localSheetId="2" hidden="1">BWQ '[34]210'!$B$12:$C$12</definedName>
    <definedName name="BExIQHWY3QNZV5J4ZLJQ40H5W9BI" localSheetId="1" hidden="1">BWQ '[34]210'!$B$12:$C$12</definedName>
    <definedName name="BExIQHWY3QNZV5J4ZLJQ40H5W9BI" hidden="1">BWQ '[34]210'!$B$12:$C$12</definedName>
    <definedName name="BExIQMESD11ZWH8BFA2ZYZZ52GDI" hidden="1">#N/A</definedName>
    <definedName name="BExIQOCZ4ZZH11VH2DI2ZO9W88AO" localSheetId="2" hidden="1">BWQ '[44]190_3'!$B$20:$C$20</definedName>
    <definedName name="BExIQOCZ4ZZH11VH2DI2ZO9W88AO" localSheetId="1" hidden="1">BWQ '[44]190_3'!$B$20:$C$20</definedName>
    <definedName name="BExIQOCZ4ZZH11VH2DI2ZO9W88AO" hidden="1">BWQ '[44]190_3'!$B$20:$C$20</definedName>
    <definedName name="BExIQQLT3OKLFSW38KA04BWGQCBZ" hidden="1">#N/A</definedName>
    <definedName name="BExIQRT0MWF41P27L0IYRE4YVI90" localSheetId="1" hidden="1">BWQ '[31]080'!$B$18:$V$59</definedName>
    <definedName name="BExIQRT0MWF41P27L0IYRE4YVI90" hidden="1">BWQ '[31]080'!$B$18:$V$59</definedName>
    <definedName name="BExIQZQZQH0BG16F40G224KZOHCX" localSheetId="2" hidden="1">BWQ '[46]270_3'!$A$5:$A$5</definedName>
    <definedName name="BExIQZQZQH0BG16F40G224KZOHCX" localSheetId="1" hidden="1">BWQ '[46]270_3'!$A$5:$A$5</definedName>
    <definedName name="BExIQZQZQH0BG16F40G224KZOHCX" hidden="1">BWQ '[46]270_3'!$A$5:$A$5</definedName>
    <definedName name="BExIR1UJZYYCCA2QYS15FTMIFHIV" localSheetId="1" hidden="1">BWQ '[31]080'!$B$13:$C$13</definedName>
    <definedName name="BExIR1UJZYYCCA2QYS15FTMIFHIV" hidden="1">BWQ '[31]080'!$B$13:$C$13</definedName>
    <definedName name="BExIR2QPTF4JCB3ZCGS6KK8HGRHJ" localSheetId="1" hidden="1">BWQ #REF!</definedName>
    <definedName name="BExIR2QPTF4JCB3ZCGS6KK8HGRHJ" hidden="1">BWQ #REF!</definedName>
    <definedName name="BExIRV2GIVDGAR2809NKV8L9NDFE" localSheetId="1" hidden="1">BWQ '[40]060'!$A$5</definedName>
    <definedName name="BExIRV2GIVDGAR2809NKV8L9NDFE" hidden="1">BWQ '[40]060'!$A$5</definedName>
    <definedName name="BExIS0GNH5RT0A8C9NNN9TSN7S0S" localSheetId="2" hidden="1">BWQ '[45]280'!$B$8:$C$8</definedName>
    <definedName name="BExIS0GNH5RT0A8C9NNN9TSN7S0S" localSheetId="1" hidden="1">BWQ '[45]280'!$B$8:$C$8</definedName>
    <definedName name="BExIS0GNH5RT0A8C9NNN9TSN7S0S" hidden="1">BWQ '[45]280'!$B$8:$C$8</definedName>
    <definedName name="BExIS1YMRUSG8G6B24N3T99E7W58" localSheetId="2" hidden="1">#REF!</definedName>
    <definedName name="BExIS1YMRUSG8G6B24N3T99E7W58" localSheetId="1" hidden="1">#REF!</definedName>
    <definedName name="BExIS1YMRUSG8G6B24N3T99E7W58" hidden="1">#REF!</definedName>
    <definedName name="BExISCAQSQS7LWYP0TSRH16K5ZVT" localSheetId="2" hidden="1">BWQ '[34]210'!$B$21:$C$21</definedName>
    <definedName name="BExISCAQSQS7LWYP0TSRH16K5ZVT" localSheetId="1" hidden="1">BWQ '[34]210'!$B$21:$C$21</definedName>
    <definedName name="BExISCAQSQS7LWYP0TSRH16K5ZVT" hidden="1">BWQ '[34]210'!$B$21:$C$21</definedName>
    <definedName name="BExISOL4G0PXMV5EFN172OI71HYX" localSheetId="2" hidden="1">BWQ '[33]220'!$B$16:$C$16</definedName>
    <definedName name="BExISOL4G0PXMV5EFN172OI71HYX" localSheetId="1" hidden="1">BWQ '[33]220'!$B$16:$C$16</definedName>
    <definedName name="BExISOL4G0PXMV5EFN172OI71HYX" hidden="1">BWQ '[33]220'!$B$16:$C$16</definedName>
    <definedName name="BExIU5HFOYAP2YPNYKVY7VXB4KP1" localSheetId="2" hidden="1">BWQ '[32]230'!$B$10:$C$10</definedName>
    <definedName name="BExIU5HFOYAP2YPNYKVY7VXB4KP1" localSheetId="1" hidden="1">BWQ '[32]230'!$B$10:$C$10</definedName>
    <definedName name="BExIU5HFOYAP2YPNYKVY7VXB4KP1" hidden="1">BWQ '[32]230'!$B$10:$C$10</definedName>
    <definedName name="BExIV0CRN2HCPF1Q36DGU34EGS7D" hidden="1">#N/A</definedName>
    <definedName name="BExIV4P503J78VN7J0YJZRJYMHNW" localSheetId="2" hidden="1">BWQ '[34]210'!$B$8:$C$8</definedName>
    <definedName name="BExIV4P503J78VN7J0YJZRJYMHNW" localSheetId="1" hidden="1">BWQ '[34]210'!$B$8:$C$8</definedName>
    <definedName name="BExIV4P503J78VN7J0YJZRJYMHNW" hidden="1">BWQ '[34]210'!$B$8:$C$8</definedName>
    <definedName name="BExIV5AP21JVMJ6KEX78EWU8V964" localSheetId="2" hidden="1">BWQ '[44]190_3'!$B$9:$C$9</definedName>
    <definedName name="BExIV5AP21JVMJ6KEX78EWU8V964" localSheetId="1" hidden="1">BWQ '[44]190_3'!$B$9:$C$9</definedName>
    <definedName name="BExIV5AP21JVMJ6KEX78EWU8V964" hidden="1">BWQ '[44]190_3'!$B$9:$C$9</definedName>
    <definedName name="BExIVAJNB7GU0TIKYA0YNBF08D52" hidden="1">#N/A</definedName>
    <definedName name="BExIVRRYYSLXBE5R1XASV9AHRIMV" hidden="1">#N/A</definedName>
    <definedName name="BExIW8EOD2AVDIMSK5H3MOA1FENX" localSheetId="1" hidden="1">BWQ '[31]080'!$B$7:$C$7</definedName>
    <definedName name="BExIW8EOD2AVDIMSK5H3MOA1FENX" hidden="1">BWQ '[31]080'!$B$7:$C$7</definedName>
    <definedName name="BExIWUQLKVO4H7698A44ZPUFXRIX" localSheetId="1" hidden="1">BWQ '[35]040'!$B$15:$C$15</definedName>
    <definedName name="BExIWUQLKVO4H7698A44ZPUFXRIX" hidden="1">BWQ '[35]040'!$B$15:$C$15</definedName>
    <definedName name="BExIWV1E72YTXT28Z3U565KVTBWF" localSheetId="2" hidden="1">BWQ '[57]270_5'!$B$20:$C$20</definedName>
    <definedName name="BExIWV1E72YTXT28Z3U565KVTBWF" localSheetId="1" hidden="1">BWQ '[57]270_5'!$B$20:$C$20</definedName>
    <definedName name="BExIWV1E72YTXT28Z3U565KVTBWF" hidden="1">BWQ '[57]270_5'!$B$20:$C$20</definedName>
    <definedName name="BExIX9VEIVDFIOL7UXWND76EC6A8" hidden="1">#N/A</definedName>
    <definedName name="BExIXJRFZ73EQJREJEZLYN0VRHFW" localSheetId="1" hidden="1">BWQ '[35]040'!$B$18:$M$59</definedName>
    <definedName name="BExIXJRFZ73EQJREJEZLYN0VRHFW" hidden="1">BWQ '[35]040'!$B$18:$M$59</definedName>
    <definedName name="BExIXPAYA7AJ9FPGVAEAILZEB6NL" hidden="1">#N/A</definedName>
    <definedName name="BExIXQYDSTXE7EEWJRU5AUNRKY10" localSheetId="2" hidden="1">BWQ '[37]190'!$B$20:$C$20</definedName>
    <definedName name="BExIXQYDSTXE7EEWJRU5AUNRKY10" localSheetId="1" hidden="1">BWQ '[37]190'!$B$20:$C$20</definedName>
    <definedName name="BExIXQYDSTXE7EEWJRU5AUNRKY10" hidden="1">BWQ '[37]190'!$B$20:$C$20</definedName>
    <definedName name="BExIY7FTVKKXT79P8GK2RLWPM2SF" localSheetId="2" hidden="1">BWQ-'[35]040'!$A$1:$C$3</definedName>
    <definedName name="BExIY7FTVKKXT79P8GK2RLWPM2SF" localSheetId="1" hidden="1">BWQ-'[35]040'!$A$1:$C$3</definedName>
    <definedName name="BExIY7FTVKKXT79P8GK2RLWPM2SF" hidden="1">BWQ-'[35]040'!$A$1:$C$3</definedName>
    <definedName name="BExIY7VXIR5XZRQRO65QH1PSNYXH" hidden="1">#N/A</definedName>
    <definedName name="BExIYEXECADU3UEWQ6Z895RFT34N" localSheetId="2" hidden="1">BWQ [41]Yale!$B$19:$C$19</definedName>
    <definedName name="BExIYEXECADU3UEWQ6Z895RFT34N" localSheetId="1" hidden="1">BWQ [41]Yale!$B$19:$C$19</definedName>
    <definedName name="BExIYEXECADU3UEWQ6Z895RFT34N" hidden="1">BWQ [41]Yale!$B$19:$C$19</definedName>
    <definedName name="BExIYJ9XSPDVHQ5FQ1CES0Z8975F" hidden="1">#N/A</definedName>
    <definedName name="BExIYMVF4O6D1H45A5YPTGVA5292" localSheetId="2" hidden="1">BWQ '[38]200'!$B$22:$C$22</definedName>
    <definedName name="BExIYMVF4O6D1H45A5YPTGVA5292" localSheetId="1" hidden="1">BWQ '[38]200'!$B$22:$C$22</definedName>
    <definedName name="BExIYMVF4O6D1H45A5YPTGVA5292" hidden="1">BWQ '[38]200'!$B$22:$C$22</definedName>
    <definedName name="BExIZ975TB5RPOXXI79FHQF2IMH3" localSheetId="1" hidden="1">BWQ '[31]080'!$B$13:$C$13</definedName>
    <definedName name="BExIZ975TB5RPOXXI79FHQF2IMH3" hidden="1">BWQ '[31]080'!$B$13:$C$13</definedName>
    <definedName name="BExIZDE7GLXIYZE1P9THNQS972DZ" localSheetId="2" hidden="1">BWQ '[38]200'!$B$11:$C$11</definedName>
    <definedName name="BExIZDE7GLXIYZE1P9THNQS972DZ" localSheetId="1" hidden="1">BWQ '[38]200'!$B$11:$C$11</definedName>
    <definedName name="BExIZDE7GLXIYZE1P9THNQS972DZ" hidden="1">BWQ '[38]200'!$B$11:$C$11</definedName>
    <definedName name="BExIZU6GBB9OG2W6LSRF75DQO8R5" localSheetId="1" hidden="1">BWQ '[35]040'!$B$8:$C$8</definedName>
    <definedName name="BExIZU6GBB9OG2W6LSRF75DQO8R5" hidden="1">BWQ '[35]040'!$B$8:$C$8</definedName>
    <definedName name="BExIZXBTCEVCNXBXH8RF0PQ44L8Y" localSheetId="2" hidden="1">BWQ-'[40]060'!$A$1:$C$3</definedName>
    <definedName name="BExIZXBTCEVCNXBXH8RF0PQ44L8Y" localSheetId="1" hidden="1">BWQ-'[40]060'!$A$1:$C$3</definedName>
    <definedName name="BExIZXBTCEVCNXBXH8RF0PQ44L8Y" hidden="1">BWQ-'[40]060'!$A$1:$C$3</definedName>
    <definedName name="BExJ04O1P3P3H9C774VM8INFOVKV" hidden="1">#N/A</definedName>
    <definedName name="BExJ05KF6P1K3B7FE828U66Y19ML" localSheetId="2" hidden="1">BWQ '[54]270_6'!$B$22:$C$22</definedName>
    <definedName name="BExJ05KF6P1K3B7FE828U66Y19ML" localSheetId="1" hidden="1">BWQ '[54]270_6'!$B$22:$C$22</definedName>
    <definedName name="BExJ05KF6P1K3B7FE828U66Y19ML" hidden="1">BWQ '[54]270_6'!$B$22:$C$22</definedName>
    <definedName name="BExKDUPJHVOALYVKH3CB5LHM57TH" localSheetId="2" hidden="1">BWQ '[37]190'!$B$7:$C$7</definedName>
    <definedName name="BExKDUPJHVOALYVKH3CB5LHM57TH" localSheetId="1" hidden="1">BWQ '[37]190'!$B$7:$C$7</definedName>
    <definedName name="BExKDUPJHVOALYVKH3CB5LHM57TH" hidden="1">BWQ '[37]190'!$B$7:$C$7</definedName>
    <definedName name="BExKDZCOY4CWXSM8UHNRV4LC2TA5" localSheetId="1" hidden="1">BWQ '[35]040'!$B$12:$C$12</definedName>
    <definedName name="BExKDZCOY4CWXSM8UHNRV4LC2TA5" hidden="1">BWQ '[35]040'!$B$12:$C$12</definedName>
    <definedName name="BExKE2I1OC82W8K93Q6HDHDKULJH" hidden="1">#N/A</definedName>
    <definedName name="BExKE3P88KAH4RUCAO8S04FT9P7K" localSheetId="1" hidden="1">BWQ '[31]080'!$B$13:$C$13</definedName>
    <definedName name="BExKE3P88KAH4RUCAO8S04FT9P7K" hidden="1">BWQ '[31]080'!$B$13:$C$13</definedName>
    <definedName name="BExKE400TWW49O8CZMSRJVD0QO4X" hidden="1">#N/A</definedName>
    <definedName name="BExKE8SNMUEBP8L2RAZW26IKFH3Z" localSheetId="2" hidden="1">BWQ '[55]290'!$B$11:$C$11</definedName>
    <definedName name="BExKE8SNMUEBP8L2RAZW26IKFH3Z" localSheetId="1" hidden="1">BWQ '[55]290'!$B$11:$C$11</definedName>
    <definedName name="BExKE8SNMUEBP8L2RAZW26IKFH3Z" hidden="1">BWQ '[55]290'!$B$11:$C$11</definedName>
    <definedName name="BExKEMFHNDBGQ9SJLZOVXDHMMRUW" localSheetId="2" hidden="1">BWQ '[52]190_4'!$B$11:$C$11</definedName>
    <definedName name="BExKEMFHNDBGQ9SJLZOVXDHMMRUW" localSheetId="1" hidden="1">BWQ '[52]190_4'!$B$11:$C$11</definedName>
    <definedName name="BExKEMFHNDBGQ9SJLZOVXDHMMRUW" hidden="1">BWQ '[52]190_4'!$B$11:$C$11</definedName>
    <definedName name="BExKF4EVY6OOCFRPL3JCWJSR5H04" hidden="1">#N/A</definedName>
    <definedName name="BExKFA95MSPST2RURPR96LI9GUNR" localSheetId="2" hidden="1">BWQ [51]Hyster!$B$15:$C$15</definedName>
    <definedName name="BExKFA95MSPST2RURPR96LI9GUNR" localSheetId="1" hidden="1">BWQ [51]Hyster!$B$15:$C$15</definedName>
    <definedName name="BExKFA95MSPST2RURPR96LI9GUNR" hidden="1">BWQ [51]Hyster!$B$15:$C$15</definedName>
    <definedName name="BExKFB0ABMZ7EEHVVUIG7XKJVI52" hidden="1">#N/A</definedName>
    <definedName name="BExKFD3RMVMOI8JGD195QL4XP3UG" localSheetId="2" hidden="1">BWQ '[47]190_2'!$B$14:$C$14</definedName>
    <definedName name="BExKFD3RMVMOI8JGD195QL4XP3UG" localSheetId="1" hidden="1">BWQ '[47]190_2'!$B$14:$C$14</definedName>
    <definedName name="BExKFD3RMVMOI8JGD195QL4XP3UG" hidden="1">BWQ '[47]190_2'!$B$14:$C$14</definedName>
    <definedName name="BExKFH00GPXL9NLGNRIBMS16PRAQ" hidden="1">#N/A</definedName>
    <definedName name="BExKFJZXTXXULOQHIJTLT9M4HO8F" localSheetId="2" hidden="1">Query-[48]Bz!$B$100:$Q$128</definedName>
    <definedName name="BExKFJZXTXXULOQHIJTLT9M4HO8F" localSheetId="1" hidden="1">Query-[48]Bz!$B$100:$Q$128</definedName>
    <definedName name="BExKFJZXTXXULOQHIJTLT9M4HO8F" hidden="1">Query-[48]Bz!$B$100:$Q$128</definedName>
    <definedName name="BExKFWAA0ILAOJU77SN6LB36IS36" localSheetId="1" hidden="1">BWQ '[40]060'!$A$5</definedName>
    <definedName name="BExKFWAA0ILAOJU77SN6LB36IS36" hidden="1">BWQ '[40]060'!$A$5</definedName>
    <definedName name="BExKFXMSAGYDMAXNO8BDJ72NICWT" localSheetId="1" hidden="1">BWQ-'[35]040'!$B$10:$U$51</definedName>
    <definedName name="BExKFXMSAGYDMAXNO8BDJ72NICWT" hidden="1">BWQ-'[35]040'!$B$10:$U$51</definedName>
    <definedName name="BExKG6XAGDKTAEGRQZY1QICUJEWZ" localSheetId="1" hidden="1">BWQ #REF!</definedName>
    <definedName name="BExKG6XAGDKTAEGRQZY1QICUJEWZ" hidden="1">BWQ #REF!</definedName>
    <definedName name="BExKGATIQDJGMTXF9BVXPBPKVK9C" localSheetId="2" hidden="1">BWQ '[34]210'!$B$22:$C$22</definedName>
    <definedName name="BExKGATIQDJGMTXF9BVXPBPKVK9C" localSheetId="1" hidden="1">BWQ '[34]210'!$B$22:$C$22</definedName>
    <definedName name="BExKGATIQDJGMTXF9BVXPBPKVK9C" hidden="1">BWQ '[34]210'!$B$22:$C$22</definedName>
    <definedName name="BExKGJYJM5JI0XD4YHQKLDRWU821" localSheetId="2" hidden="1">BWQ '[37]190'!$B$20:$C$20</definedName>
    <definedName name="BExKGJYJM5JI0XD4YHQKLDRWU821" localSheetId="1" hidden="1">BWQ '[37]190'!$B$20:$C$20</definedName>
    <definedName name="BExKGJYJM5JI0XD4YHQKLDRWU821" hidden="1">BWQ '[37]190'!$B$20:$C$20</definedName>
    <definedName name="BExKGLLYKAS8HPUAX6NY0W1E97KX" localSheetId="1" hidden="1">BWQ #REF!</definedName>
    <definedName name="BExKGLLYKAS8HPUAX6NY0W1E97KX" hidden="1">BWQ #REF!</definedName>
    <definedName name="BExKGSSWQISIPYI5QL5J2DXXM6QZ" localSheetId="1" hidden="1">BWQ '[31]080'!$B$16:$C$16</definedName>
    <definedName name="BExKGSSWQISIPYI5QL5J2DXXM6QZ" hidden="1">BWQ '[31]080'!$B$16:$C$16</definedName>
    <definedName name="BExKH58M3J1NVMN4CYVYBVRDGMS6" hidden="1">#N/A</definedName>
    <definedName name="BExKHBOOSQTJKH6SMHYVQFU3ZRGX" localSheetId="1" hidden="1">BWQ '[40]060'!$B$10:$C$10</definedName>
    <definedName name="BExKHBOOSQTJKH6SMHYVQFU3ZRGX" hidden="1">BWQ '[40]060'!$B$10:$C$10</definedName>
    <definedName name="BExKHNTJXQ504F1616BZ1E3JJO5U" localSheetId="2" hidden="1">BWQ [51]Hyster!$B$14:$C$14</definedName>
    <definedName name="BExKHNTJXQ504F1616BZ1E3JJO5U" localSheetId="1" hidden="1">BWQ [51]Hyster!$B$14:$C$14</definedName>
    <definedName name="BExKHNTJXQ504F1616BZ1E3JJO5U" hidden="1">BWQ [51]Hyster!$B$14:$C$14</definedName>
    <definedName name="BExKHY5R69E7EG3IYNSU90LVRTGB" localSheetId="1" hidden="1">BWQ '[40]060'!$B$15:$C$15</definedName>
    <definedName name="BExKHY5R69E7EG3IYNSU90LVRTGB" hidden="1">BWQ '[40]060'!$B$15:$C$15</definedName>
    <definedName name="BExKI0EOZW2IN1BS4HQJMZ0VUN92" localSheetId="2" hidden="1">BWQ '[53]240'!$B$20:$C$20</definedName>
    <definedName name="BExKI0EOZW2IN1BS4HQJMZ0VUN92" localSheetId="1" hidden="1">BWQ '[53]240'!$B$20:$C$20</definedName>
    <definedName name="BExKI0EOZW2IN1BS4HQJMZ0VUN92" hidden="1">BWQ '[53]240'!$B$20:$C$20</definedName>
    <definedName name="BExKIF8QAVW26MMJHW02X3Y436LW" localSheetId="1" hidden="1">BWQ '[31]080'!$B$18:$V$59</definedName>
    <definedName name="BExKIF8QAVW26MMJHW02X3Y436LW" hidden="1">BWQ '[31]080'!$B$18:$V$59</definedName>
    <definedName name="BExKIOJ8O9D539159J5FMMDA957J" localSheetId="1" hidden="1">BWQ '[31]080'!$B$15:$C$15</definedName>
    <definedName name="BExKIOJ8O9D539159J5FMMDA957J" hidden="1">BWQ '[31]080'!$B$15:$C$15</definedName>
    <definedName name="BExKJ9T99CUT14ZAVTQJOJ3QKFEI" localSheetId="1" hidden="1">BWQ '[40]060'!$B$14:$C$14</definedName>
    <definedName name="BExKJ9T99CUT14ZAVTQJOJ3QKFEI" hidden="1">BWQ '[40]060'!$B$14:$C$14</definedName>
    <definedName name="BExKJRCIUDBI9DOLL82GICMLPX1Z" localSheetId="1" hidden="1">BWQ #REF!</definedName>
    <definedName name="BExKJRCIUDBI9DOLL82GICMLPX1Z" hidden="1">BWQ #REF!</definedName>
    <definedName name="BExKJYOSJA4JVIEICI1BVTEITPK6" localSheetId="1" hidden="1">BWQ '[40]060'!$B$14:$C$14</definedName>
    <definedName name="BExKJYOSJA4JVIEICI1BVTEITPK6" hidden="1">BWQ '[40]060'!$B$14:$C$14</definedName>
    <definedName name="BExKK317ZUDWCLY9M4ZOMIT2VNST" localSheetId="2" hidden="1">BWQ '[44]190_3'!$B$9:$C$9</definedName>
    <definedName name="BExKK317ZUDWCLY9M4ZOMIT2VNST" localSheetId="1" hidden="1">BWQ '[44]190_3'!$B$9:$C$9</definedName>
    <definedName name="BExKK317ZUDWCLY9M4ZOMIT2VNST" hidden="1">BWQ '[44]190_3'!$B$9:$C$9</definedName>
    <definedName name="BExKK9H8EWUUIFIJN2GMRZ9ZFUTI" localSheetId="2" hidden="1">BWQ '[54]270_6'!$B$14:$C$14</definedName>
    <definedName name="BExKK9H8EWUUIFIJN2GMRZ9ZFUTI" localSheetId="1" hidden="1">BWQ '[54]270_6'!$B$14:$C$14</definedName>
    <definedName name="BExKK9H8EWUUIFIJN2GMRZ9ZFUTI" hidden="1">BWQ '[54]270_6'!$B$14:$C$14</definedName>
    <definedName name="BExKKQESUNHXGQIZV5KDULQEHVOD" localSheetId="2" hidden="1">BWQ '[54]270_6'!$B$8:$C$8</definedName>
    <definedName name="BExKKQESUNHXGQIZV5KDULQEHVOD" localSheetId="1" hidden="1">BWQ '[54]270_6'!$B$8:$C$8</definedName>
    <definedName name="BExKKQESUNHXGQIZV5KDULQEHVOD" hidden="1">BWQ '[54]270_6'!$B$8:$C$8</definedName>
    <definedName name="BExKKUB0T4NFJDRNQF6FH037BU8I" localSheetId="2" hidden="1">BWQ '[44]190_3'!$B$12:$C$12</definedName>
    <definedName name="BExKKUB0T4NFJDRNQF6FH037BU8I" localSheetId="1" hidden="1">BWQ '[44]190_3'!$B$12:$C$12</definedName>
    <definedName name="BExKKUB0T4NFJDRNQF6FH037BU8I" hidden="1">BWQ '[44]190_3'!$B$12:$C$12</definedName>
    <definedName name="BExKKYYEBT731KVRHED172L1732U" localSheetId="1" hidden="1">BWQ #REF!</definedName>
    <definedName name="BExKKYYEBT731KVRHED172L1732U" hidden="1">BWQ #REF!</definedName>
    <definedName name="BExKLFVWU7F5ON2S9U8JHUHW6TRJ" localSheetId="1" hidden="1">BWQ '[31]080'!$A$5</definedName>
    <definedName name="BExKLFVWU7F5ON2S9U8JHUHW6TRJ" hidden="1">BWQ '[31]080'!$A$5</definedName>
    <definedName name="BExKLIFJOOY9GTVAKPXTSR94FHYT" hidden="1">#N/A</definedName>
    <definedName name="BExKLOFCI06W1SVT7R01YBE3S1A2" hidden="1">#N/A</definedName>
    <definedName name="BExKM0POP7VZAI3J1UJ8FCTS1UED" localSheetId="1" hidden="1">BWQ #REF!</definedName>
    <definedName name="BExKM0POP7VZAI3J1UJ8FCTS1UED" hidden="1">BWQ #REF!</definedName>
    <definedName name="BExKMI3HGYLL37Y9DWDVEWVJOUSX" localSheetId="1" hidden="1">BWQ #REF!</definedName>
    <definedName name="BExKMI3HGYLL37Y9DWDVEWVJOUSX" hidden="1">BWQ #REF!</definedName>
    <definedName name="BExKMOOV0BU5JVOC88L22YO31KDK" localSheetId="1" hidden="1">BWQ '[40]060'!$B$13:$C$13</definedName>
    <definedName name="BExKMOOV0BU5JVOC88L22YO31KDK" hidden="1">BWQ '[40]060'!$B$13:$C$13</definedName>
    <definedName name="BExKN6O8JMA8184B7UW6RLEM1LF6" localSheetId="2" hidden="1">BWQ '[38]200'!$B$16:$C$16</definedName>
    <definedName name="BExKN6O8JMA8184B7UW6RLEM1LF6" localSheetId="1" hidden="1">BWQ '[38]200'!$B$16:$C$16</definedName>
    <definedName name="BExKN6O8JMA8184B7UW6RLEM1LF6" hidden="1">BWQ '[38]200'!$B$16:$C$16</definedName>
    <definedName name="BExKO2AGISQM632A8YU1N1QFV1I6" localSheetId="2" hidden="1">BWQ '[38]200'!$A$5:$A$5</definedName>
    <definedName name="BExKO2AGISQM632A8YU1N1QFV1I6" localSheetId="1" hidden="1">BWQ '[38]200'!$A$5:$A$5</definedName>
    <definedName name="BExKO2AGISQM632A8YU1N1QFV1I6" hidden="1">BWQ '[38]200'!$A$5:$A$5</definedName>
    <definedName name="BExKO3SEN8U7QJ53S000YEOW5SQL" localSheetId="2" hidden="1">BWQ [43]ECCS!$B$15:$C$15</definedName>
    <definedName name="BExKO3SEN8U7QJ53S000YEOW5SQL" localSheetId="1" hidden="1">BWQ [43]ECCS!$B$15:$C$15</definedName>
    <definedName name="BExKO3SEN8U7QJ53S000YEOW5SQL" hidden="1">BWQ [43]ECCS!$B$15:$C$15</definedName>
    <definedName name="BExKO66R1VKA24LNEYM99VGOPXYW" localSheetId="1" hidden="1">BWQ '[31]080'!$B$14:$C$14</definedName>
    <definedName name="BExKO66R1VKA24LNEYM99VGOPXYW" hidden="1">BWQ '[31]080'!$B$14:$C$14</definedName>
    <definedName name="BExKOGTOBSR281OREBP7F6COZ90R" localSheetId="1" hidden="1">BWQ #REF!</definedName>
    <definedName name="BExKOGTOBSR281OREBP7F6COZ90R" hidden="1">BWQ #REF!</definedName>
    <definedName name="BExKOHQ71EV3JS41122HUGJZ0G42" localSheetId="1" hidden="1">BWQ '[40]060'!$B$18:$M$59</definedName>
    <definedName name="BExKOHQ71EV3JS41122HUGJZ0G42" hidden="1">BWQ '[40]060'!$B$18:$M$59</definedName>
    <definedName name="BExKOP2I668TN9J5SMFW8B2USBO9" localSheetId="2" hidden="1">BWQ '[44]190_3'!$B$14:$C$14</definedName>
    <definedName name="BExKOP2I668TN9J5SMFW8B2USBO9" localSheetId="1" hidden="1">BWQ '[44]190_3'!$B$14:$C$14</definedName>
    <definedName name="BExKOP2I668TN9J5SMFW8B2USBO9" hidden="1">BWQ '[44]190_3'!$B$14:$C$14</definedName>
    <definedName name="BExKOTEV4WNL2T11PQAB60O875OS" localSheetId="1" hidden="1">BWQ '[40]060'!$B$15:$C$15</definedName>
    <definedName name="BExKOTEV4WNL2T11PQAB60O875OS" hidden="1">BWQ '[40]060'!$B$15:$C$15</definedName>
    <definedName name="BExKOTPM4NB60AAOL2JGJN0VBOP2" localSheetId="1" hidden="1">BWQ #REF!</definedName>
    <definedName name="BExKOTPM4NB60AAOL2JGJN0VBOP2" hidden="1">BWQ #REF!</definedName>
    <definedName name="BExKOZ9CH8JBIAY9NPY3ACLVKSIG" localSheetId="2" hidden="1">BWQ '[38]200'!$B$11:$C$11</definedName>
    <definedName name="BExKOZ9CH8JBIAY9NPY3ACLVKSIG" localSheetId="1" hidden="1">BWQ '[38]200'!$B$11:$C$11</definedName>
    <definedName name="BExKOZ9CH8JBIAY9NPY3ACLVKSIG" hidden="1">BWQ '[38]200'!$B$11:$C$11</definedName>
    <definedName name="BExKPASNTG4E966CDL4S2WB0N45M" localSheetId="1" hidden="1">BWQ '[40]060'!$B$14:$C$14</definedName>
    <definedName name="BExKPASNTG4E966CDL4S2WB0N45M" hidden="1">BWQ '[40]060'!$B$14:$C$14</definedName>
    <definedName name="BExKPT86E9XKRUPKNK1J8GVP3EGH" localSheetId="1" hidden="1">BWQ '[31]080'!$B$8:$C$8</definedName>
    <definedName name="BExKPT86E9XKRUPKNK1J8GVP3EGH" hidden="1">BWQ '[31]080'!$B$8:$C$8</definedName>
    <definedName name="BExKQ4M5CUXQ7CMCC3YRJ5MEJPY8" localSheetId="2" hidden="1">BWQ '[38]200'!$B$10:$C$10</definedName>
    <definedName name="BExKQ4M5CUXQ7CMCC3YRJ5MEJPY8" localSheetId="1" hidden="1">BWQ '[38]200'!$B$10:$C$10</definedName>
    <definedName name="BExKQ4M5CUXQ7CMCC3YRJ5MEJPY8" hidden="1">BWQ '[38]200'!$B$10:$C$10</definedName>
    <definedName name="BExKQAWPBGI8FFJZP2JP1BP0FIMN" localSheetId="1" hidden="1">BWQ #REF!</definedName>
    <definedName name="BExKQAWPBGI8FFJZP2JP1BP0FIMN" hidden="1">BWQ #REF!</definedName>
    <definedName name="BExKQBNSLQ97CDCHQ19MSELLZRW5" hidden="1">#N/A</definedName>
    <definedName name="BExKQOE9K8MTEA6HDHFKWFB77VX4" localSheetId="2" hidden="1">BWQ '[42]190_1'!$B$9:$C$9</definedName>
    <definedName name="BExKQOE9K8MTEA6HDHFKWFB77VX4" localSheetId="1" hidden="1">BWQ '[42]190_1'!$B$9:$C$9</definedName>
    <definedName name="BExKQOE9K8MTEA6HDHFKWFB77VX4" hidden="1">BWQ '[42]190_1'!$B$9:$C$9</definedName>
    <definedName name="BExKQW6RTWEOXOD19A7FMSZJISPW" localSheetId="2" hidden="1">BWQ '[52]190_4'!$B$17:$C$17</definedName>
    <definedName name="BExKQW6RTWEOXOD19A7FMSZJISPW" localSheetId="1" hidden="1">BWQ '[52]190_4'!$B$17:$C$17</definedName>
    <definedName name="BExKQW6RTWEOXOD19A7FMSZJISPW" hidden="1">BWQ '[52]190_4'!$B$17:$C$17</definedName>
    <definedName name="BExKR1VSJZZA5R1IIYFBYTGUQ32C" localSheetId="1" hidden="1">BWQ #REF!</definedName>
    <definedName name="BExKR1VSJZZA5R1IIYFBYTGUQ32C" hidden="1">BWQ #REF!</definedName>
    <definedName name="BExKRCDEQDPX2XUXBFJVEWI0E06Z" localSheetId="2" hidden="1">BWQ '[38]200'!$B$16:$C$16</definedName>
    <definedName name="BExKRCDEQDPX2XUXBFJVEWI0E06Z" localSheetId="1" hidden="1">BWQ '[38]200'!$B$16:$C$16</definedName>
    <definedName name="BExKRCDEQDPX2XUXBFJVEWI0E06Z" hidden="1">BWQ '[38]200'!$B$16:$C$16</definedName>
    <definedName name="BExKRJV6HL2KGJC907K7L1ETSRQV" localSheetId="1" hidden="1">BWQ '[31]080'!$B$7:$C$7</definedName>
    <definedName name="BExKRJV6HL2KGJC907K7L1ETSRQV" hidden="1">BWQ '[31]080'!$B$7:$C$7</definedName>
    <definedName name="BExKRQWN9MJHTHEPYUU4R85WSOV8" localSheetId="1" hidden="1">BWQ '[40]060'!$B$7:$C$7</definedName>
    <definedName name="BExKRQWN9MJHTHEPYUU4R85WSOV8" hidden="1">BWQ '[40]060'!$B$7:$C$7</definedName>
    <definedName name="BExKS6HPTHRMXZ7ZVOK14VJQ0RF9" localSheetId="2" hidden="1">BWQ-'[35]040'!$B$10:$U$51</definedName>
    <definedName name="BExKS6HPTHRMXZ7ZVOK14VJQ0RF9" localSheetId="1" hidden="1">BWQ-'[35]040'!$B$10:$U$51</definedName>
    <definedName name="BExKS6HPTHRMXZ7ZVOK14VJQ0RF9" hidden="1">BWQ-'[35]040'!$B$10:$U$51</definedName>
    <definedName name="BExKSCXRK55NMNAFX82ST98IAVOO" localSheetId="2" hidden="1">BWQ '[55]290'!$B$8:$C$8</definedName>
    <definedName name="BExKSCXRK55NMNAFX82ST98IAVOO" localSheetId="1" hidden="1">BWQ '[55]290'!$B$8:$C$8</definedName>
    <definedName name="BExKSCXRK55NMNAFX82ST98IAVOO" hidden="1">BWQ '[55]290'!$B$8:$C$8</definedName>
    <definedName name="BExKSTVAMT3FQGMDMXBNLE21E01D" localSheetId="2" hidden="1">BWQ '[34]210'!$B$17:$C$17</definedName>
    <definedName name="BExKSTVAMT3FQGMDMXBNLE21E01D" localSheetId="1" hidden="1">BWQ '[34]210'!$B$17:$C$17</definedName>
    <definedName name="BExKSTVAMT3FQGMDMXBNLE21E01D" hidden="1">BWQ '[34]210'!$B$17:$C$17</definedName>
    <definedName name="BExKSZPMIKXER0UEU6JPX0STVPPW" localSheetId="1" hidden="1">BWQ '[40]060'!$B$15:$C$15</definedName>
    <definedName name="BExKSZPMIKXER0UEU6JPX0STVPPW" hidden="1">BWQ '[40]060'!$B$15:$C$15</definedName>
    <definedName name="BExKT424W5XY3YV2AB0VVH1GZSS3" localSheetId="2" hidden="1">BWQ '[52]190_4'!$B$7:$C$7</definedName>
    <definedName name="BExKT424W5XY3YV2AB0VVH1GZSS3" localSheetId="1" hidden="1">BWQ '[52]190_4'!$B$7:$C$7</definedName>
    <definedName name="BExKT424W5XY3YV2AB0VVH1GZSS3" hidden="1">BWQ '[52]190_4'!$B$7:$C$7</definedName>
    <definedName name="BExKT4255JX2QCOUL235DPCNL4G4" hidden="1">#N/A</definedName>
    <definedName name="BExKTDHXYKITAW48SA0L6PDZ0UEZ" localSheetId="2" hidden="1">BWQ '[39]320'!$B$24:$AD$77</definedName>
    <definedName name="BExKTDHXYKITAW48SA0L6PDZ0UEZ" localSheetId="1" hidden="1">BWQ '[39]320'!$B$24:$AD$77</definedName>
    <definedName name="BExKTDHXYKITAW48SA0L6PDZ0UEZ" hidden="1">BWQ '[39]320'!$B$24:$AD$77</definedName>
    <definedName name="BExKTG71PQRTKG6AX4AJNY8BIDMX" hidden="1">#N/A</definedName>
    <definedName name="BExKTW2XGICH7NCOU8PYKY2F8NIV" localSheetId="2" hidden="1">BWQ '[47]190_2'!$B$16:$C$16</definedName>
    <definedName name="BExKTW2XGICH7NCOU8PYKY2F8NIV" localSheetId="1" hidden="1">BWQ '[47]190_2'!$B$16:$C$16</definedName>
    <definedName name="BExKTW2XGICH7NCOU8PYKY2F8NIV" hidden="1">BWQ '[47]190_2'!$B$16:$C$16</definedName>
    <definedName name="BExKTZ84644WE0TFGFGVXXKUCNJJ" localSheetId="2" hidden="1">BWQ '[57]270_5'!$B$16:$C$16</definedName>
    <definedName name="BExKTZ84644WE0TFGFGVXXKUCNJJ" localSheetId="1" hidden="1">BWQ '[57]270_5'!$B$16:$C$16</definedName>
    <definedName name="BExKTZ84644WE0TFGFGVXXKUCNJJ" hidden="1">BWQ '[57]270_5'!$B$16:$C$16</definedName>
    <definedName name="BExKU2TL357D6OAWP4NKYKWFEHT9" hidden="1">#N/A</definedName>
    <definedName name="BExKUUP0MLRNE36HY5T1ILOTC1MO" localSheetId="1" hidden="1">BWQ #REF!</definedName>
    <definedName name="BExKUUP0MLRNE36HY5T1ILOTC1MO" hidden="1">BWQ #REF!</definedName>
    <definedName name="BExKV6JBFI4OADMBPFWPO3S41WVT" localSheetId="1" hidden="1">BWQ '[40]060'!$A$5</definedName>
    <definedName name="BExKV6JBFI4OADMBPFWPO3S41WVT" hidden="1">BWQ '[40]060'!$A$5</definedName>
    <definedName name="BExKVDKRZFPDTXBNTYSH5FWJR765" localSheetId="1" hidden="1">BWQ '[35]040'!$B$8:$C$8</definedName>
    <definedName name="BExKVDKRZFPDTXBNTYSH5FWJR765" hidden="1">BWQ '[35]040'!$B$8:$C$8</definedName>
    <definedName name="BExKVXCV59I19RTGCH2GTT26QIW6" localSheetId="1" hidden="1">BWQ '[40]060'!$B$16:$C$16</definedName>
    <definedName name="BExKVXCV59I19RTGCH2GTT26QIW6" hidden="1">BWQ '[40]060'!$B$16:$C$16</definedName>
    <definedName name="BExKW4JUV6BOF7YBMLV2894UUWYQ" localSheetId="2" hidden="1">BWQ [43]ECCS!$B$16:$C$16</definedName>
    <definedName name="BExKW4JUV6BOF7YBMLV2894UUWYQ" localSheetId="1" hidden="1">BWQ [43]ECCS!$B$16:$C$16</definedName>
    <definedName name="BExKW4JUV6BOF7YBMLV2894UUWYQ" hidden="1">BWQ [43]ECCS!$B$16:$C$16</definedName>
    <definedName name="BExM9C5PAGP8IH6UPUULOU56MOQE" hidden="1">#N/A</definedName>
    <definedName name="BExMAMM1PJZCVBB693L2FT8UEOB1" hidden="1">#N/A</definedName>
    <definedName name="BExMAX3P31BRRX182F45CWCNP2JG" localSheetId="1" hidden="1">BWQ #REF!</definedName>
    <definedName name="BExMAX3P31BRRX182F45CWCNP2JG" hidden="1">BWQ #REF!</definedName>
    <definedName name="BExMAZ785NBX60OO9ZBBGUBKKD97" localSheetId="1" hidden="1">BWQ '[40]060'!$B$16:$C$16</definedName>
    <definedName name="BExMAZ785NBX60OO9ZBBGUBKKD97" hidden="1">BWQ '[40]060'!$B$16:$C$16</definedName>
    <definedName name="BExMB7AKJHRY179YP6Z2ENYVW07J" localSheetId="2" hidden="1">BWQ '[56]310'!$B$7:$C$7</definedName>
    <definedName name="BExMB7AKJHRY179YP6Z2ENYVW07J" localSheetId="1" hidden="1">BWQ '[56]310'!$B$7:$C$7</definedName>
    <definedName name="BExMB7AKJHRY179YP6Z2ENYVW07J" hidden="1">BWQ '[56]310'!$B$7:$C$7</definedName>
    <definedName name="BExMBJFG07KUM8R5MFT2CKNKLORL" localSheetId="2" hidden="1">BWQ '[37]190'!$B$17:$C$17</definedName>
    <definedName name="BExMBJFG07KUM8R5MFT2CKNKLORL" localSheetId="1" hidden="1">BWQ '[37]190'!$B$17:$C$17</definedName>
    <definedName name="BExMBJFG07KUM8R5MFT2CKNKLORL" hidden="1">BWQ '[37]190'!$B$17:$C$17</definedName>
    <definedName name="BExMBRYVE709QAPTGX2Y5FBYBRZX" localSheetId="1" hidden="1">BWQ '[35]040'!$B$16:$C$16</definedName>
    <definedName name="BExMBRYVE709QAPTGX2Y5FBYBRZX" hidden="1">BWQ '[35]040'!$B$16:$C$16</definedName>
    <definedName name="BExMCU6NQDFIN29NBJBUE4YLO927" localSheetId="2" hidden="1">BWQ [41]Yale!$B$13:$C$13</definedName>
    <definedName name="BExMCU6NQDFIN29NBJBUE4YLO927" localSheetId="1" hidden="1">BWQ [41]Yale!$B$13:$C$13</definedName>
    <definedName name="BExMCU6NQDFIN29NBJBUE4YLO927" hidden="1">BWQ [41]Yale!$B$13:$C$13</definedName>
    <definedName name="BExMD00XWHCVFUKOUFMUGR8GJUFF" localSheetId="2" hidden="1">BWQ '[53]240'!$A$5:$A$5</definedName>
    <definedName name="BExMD00XWHCVFUKOUFMUGR8GJUFF" localSheetId="1" hidden="1">BWQ '[53]240'!$A$5:$A$5</definedName>
    <definedName name="BExMD00XWHCVFUKOUFMUGR8GJUFF" hidden="1">BWQ '[53]240'!$A$5:$A$5</definedName>
    <definedName name="BExMD9BF36LB65PG2HOGCJIPX3CB" hidden="1">#N/A</definedName>
    <definedName name="BExMDEPN30WB8755TCTODAM6H7VO" localSheetId="1" hidden="1">BWQ #REF!</definedName>
    <definedName name="BExMDEPN30WB8755TCTODAM6H7VO" hidden="1">BWQ #REF!</definedName>
    <definedName name="BExMDG29W918AIMUOGWCGZPX2VI0" localSheetId="2" hidden="1">BWQ '[34]210'!$A$5:$A$5</definedName>
    <definedName name="BExMDG29W918AIMUOGWCGZPX2VI0" localSheetId="1" hidden="1">BWQ '[34]210'!$A$5:$A$5</definedName>
    <definedName name="BExMDG29W918AIMUOGWCGZPX2VI0" hidden="1">BWQ '[34]210'!$A$5:$A$5</definedName>
    <definedName name="BExMDOWHLZDQLPVS2TFF0PQS79MN" localSheetId="2" hidden="1">BWQ '[36]300'!$B$19:$C$19</definedName>
    <definedName name="BExMDOWHLZDQLPVS2TFF0PQS79MN" localSheetId="1" hidden="1">BWQ '[36]300'!$B$19:$C$19</definedName>
    <definedName name="BExMDOWHLZDQLPVS2TFF0PQS79MN" hidden="1">BWQ '[36]300'!$B$19:$C$19</definedName>
    <definedName name="BExMDULH3WX6WSLMEFPI0EL5YGH5" localSheetId="2" hidden="1">BWQ '[38]200'!$B$17:$C$17</definedName>
    <definedName name="BExMDULH3WX6WSLMEFPI0EL5YGH5" localSheetId="1" hidden="1">BWQ '[38]200'!$B$17:$C$17</definedName>
    <definedName name="BExMDULH3WX6WSLMEFPI0EL5YGH5" hidden="1">BWQ '[38]200'!$B$17:$C$17</definedName>
    <definedName name="BExMDV1LI70RGVOR0YFXZTKSL3F1" localSheetId="1" hidden="1">BWQ-'[40]060'!$A$1:$C$3</definedName>
    <definedName name="BExMDV1LI70RGVOR0YFXZTKSL3F1" hidden="1">BWQ-'[40]060'!$A$1:$C$3</definedName>
    <definedName name="BExMDWUDC3SGOAL3FPI3JNA7QP4U" hidden="1">#N/A</definedName>
    <definedName name="BExMDXQPJLZCCP58S6GX9ZC0QIH3" localSheetId="2" hidden="1">BWQ '[34]210'!$B$12:$C$12</definedName>
    <definedName name="BExMDXQPJLZCCP58S6GX9ZC0QIH3" localSheetId="1" hidden="1">BWQ '[34]210'!$B$12:$C$12</definedName>
    <definedName name="BExMDXQPJLZCCP58S6GX9ZC0QIH3" hidden="1">BWQ '[34]210'!$B$12:$C$12</definedName>
    <definedName name="BExME1SG8PBAXGOON6YBUWQ4LJ9D" localSheetId="2" hidden="1">BWQ '[34]210'!$B$24:$M$83</definedName>
    <definedName name="BExME1SG8PBAXGOON6YBUWQ4LJ9D" localSheetId="1" hidden="1">BWQ '[34]210'!$B$24:$M$83</definedName>
    <definedName name="BExME1SG8PBAXGOON6YBUWQ4LJ9D" hidden="1">BWQ '[34]210'!$B$24:$M$83</definedName>
    <definedName name="BExME82ZY4KVHRH1QS25ODDODPZX" localSheetId="2" hidden="1">BWQ '[34]210'!$B$7:$C$7</definedName>
    <definedName name="BExME82ZY4KVHRH1QS25ODDODPZX" localSheetId="1" hidden="1">BWQ '[34]210'!$B$7:$C$7</definedName>
    <definedName name="BExME82ZY4KVHRH1QS25ODDODPZX" hidden="1">BWQ '[34]210'!$B$7:$C$7</definedName>
    <definedName name="BExME9VRCVZG0VKSSIY2M79PNA68" localSheetId="1" hidden="1">BWQ '[40]060'!$B$16:$C$16</definedName>
    <definedName name="BExME9VRCVZG0VKSSIY2M79PNA68" hidden="1">BWQ '[40]060'!$B$16:$C$16</definedName>
    <definedName name="BExMEEIXX8SP8H7MA26MXS120570" hidden="1">#N/A</definedName>
    <definedName name="BExMEIVFWBHQ0OISG3JAI5LUYXIS" hidden="1">#N/A</definedName>
    <definedName name="BExMEN7U5S37RWDDX6PFQQULWXSH" localSheetId="2" hidden="1">BWQ '[37]190'!$B$14:$C$14</definedName>
    <definedName name="BExMEN7U5S37RWDDX6PFQQULWXSH" localSheetId="1" hidden="1">BWQ '[37]190'!$B$14:$C$14</definedName>
    <definedName name="BExMEN7U5S37RWDDX6PFQQULWXSH" hidden="1">BWQ '[37]190'!$B$14:$C$14</definedName>
    <definedName name="BExMEOV82DF3R5VH5O1VP0DRRB49" localSheetId="2" hidden="1">BWQ '[38]200'!$A$5:$A$5</definedName>
    <definedName name="BExMEOV82DF3R5VH5O1VP0DRRB49" localSheetId="1" hidden="1">BWQ '[38]200'!$A$5:$A$5</definedName>
    <definedName name="BExMEOV82DF3R5VH5O1VP0DRRB49" hidden="1">BWQ '[38]200'!$A$5:$A$5</definedName>
    <definedName name="BExMEREWB03PE6IYMW24KXZXF495" localSheetId="2" hidden="1">BWQ [43]ECCS!$B$20:$C$20</definedName>
    <definedName name="BExMEREWB03PE6IYMW24KXZXF495" localSheetId="1" hidden="1">BWQ [43]ECCS!$B$20:$C$20</definedName>
    <definedName name="BExMEREWB03PE6IYMW24KXZXF495" hidden="1">BWQ [43]ECCS!$B$20:$C$20</definedName>
    <definedName name="BExMF5772VOZRE619QBO6ZJPBTTH" localSheetId="2" hidden="1">BWQ '[44]190_3'!$B$7:$C$7</definedName>
    <definedName name="BExMF5772VOZRE619QBO6ZJPBTTH" localSheetId="1" hidden="1">BWQ '[44]190_3'!$B$7:$C$7</definedName>
    <definedName name="BExMF5772VOZRE619QBO6ZJPBTTH" hidden="1">BWQ '[44]190_3'!$B$7:$C$7</definedName>
    <definedName name="BExMFML0OHRKMR5DE9UZT98UH4UD" hidden="1">#N/A</definedName>
    <definedName name="BExMFROFXNGWDTRAQBE0KWPG1AM9" localSheetId="2" hidden="1">BWQ '[32]230'!$B$22:$C$22</definedName>
    <definedName name="BExMFROFXNGWDTRAQBE0KWPG1AM9" localSheetId="1" hidden="1">BWQ '[32]230'!$B$22:$C$22</definedName>
    <definedName name="BExMFROFXNGWDTRAQBE0KWPG1AM9" hidden="1">BWQ '[32]230'!$B$22:$C$22</definedName>
    <definedName name="BExMFZBGD4N6J88YRGTPGJ7PHPKK" localSheetId="1" hidden="1">BWQ '[35]040'!$B$12:$C$12</definedName>
    <definedName name="BExMFZBGD4N6J88YRGTPGJ7PHPKK" hidden="1">BWQ '[35]040'!$B$12:$C$12</definedName>
    <definedName name="BExMGGJZF1M8Y213EFLU99HD773J" localSheetId="1" hidden="1">BWQ '[31]080'!$B$12:$C$12</definedName>
    <definedName name="BExMGGJZF1M8Y213EFLU99HD773J" hidden="1">BWQ '[31]080'!$B$12:$C$12</definedName>
    <definedName name="BExMGO1P6ZEATTS4K7247Y63SNED" localSheetId="2" hidden="1">BWQ '[47]190_2'!$A$5:$A$5</definedName>
    <definedName name="BExMGO1P6ZEATTS4K7247Y63SNED" localSheetId="1" hidden="1">BWQ '[47]190_2'!$A$5:$A$5</definedName>
    <definedName name="BExMGO1P6ZEATTS4K7247Y63SNED" hidden="1">BWQ '[47]190_2'!$A$5:$A$5</definedName>
    <definedName name="BExMGU1CS9V852B01MQF6YMI2RA1" hidden="1">#N/A</definedName>
    <definedName name="BExMGUSE1KMM2NXAXFLBG387LGY3" localSheetId="1" hidden="1">BWQ '[35]040'!$B$16:$C$16</definedName>
    <definedName name="BExMGUSE1KMM2NXAXFLBG387LGY3" hidden="1">BWQ '[35]040'!$B$16:$C$16</definedName>
    <definedName name="BExMGVORWE79Q1FVLEQ7PXCSK7WB" localSheetId="1" hidden="1">BWQ #REF!</definedName>
    <definedName name="BExMGVORWE79Q1FVLEQ7PXCSK7WB" hidden="1">BWQ #REF!</definedName>
    <definedName name="BExMH015YLNSD9SX7AC6E470VZ9U" hidden="1">#N/A</definedName>
    <definedName name="BExMH4OH6PJASWHTYYMFAXYCTNIN" localSheetId="2" hidden="1">BWQ '[39]320'!$B$10:$C$10</definedName>
    <definedName name="BExMH4OH6PJASWHTYYMFAXYCTNIN" localSheetId="1" hidden="1">BWQ '[39]320'!$B$10:$C$10</definedName>
    <definedName name="BExMH4OH6PJASWHTYYMFAXYCTNIN" hidden="1">BWQ '[39]320'!$B$10:$C$10</definedName>
    <definedName name="BExMH96AATFKWCQNMM8K7O5QZE54" localSheetId="2" hidden="1">BWQ '[33]220'!$B$7:$C$7</definedName>
    <definedName name="BExMH96AATFKWCQNMM8K7O5QZE54" localSheetId="1" hidden="1">BWQ '[33]220'!$B$7:$C$7</definedName>
    <definedName name="BExMH96AATFKWCQNMM8K7O5QZE54" hidden="1">BWQ '[33]220'!$B$7:$C$7</definedName>
    <definedName name="BExMHSNLUI0Q02QX5IGPQ6MK7NXB" localSheetId="1" hidden="1">BWQ '[31]080'!$B$12:$C$12</definedName>
    <definedName name="BExMHSNLUI0Q02QX5IGPQ6MK7NXB" hidden="1">BWQ '[31]080'!$B$12:$C$12</definedName>
    <definedName name="BExMI2OYTAXJD8N7AJROS5ZZMTYM" localSheetId="1" hidden="1">BWQ #REF!</definedName>
    <definedName name="BExMI2OYTAXJD8N7AJROS5ZZMTYM" hidden="1">BWQ #REF!</definedName>
    <definedName name="BExMI5JE9CPSSILRWMW6UFP0DETL" localSheetId="2" hidden="1">BWQ [51]Hyster!$B$17:$C$17</definedName>
    <definedName name="BExMI5JE9CPSSILRWMW6UFP0DETL" localSheetId="1" hidden="1">BWQ [51]Hyster!$B$17:$C$17</definedName>
    <definedName name="BExMI5JE9CPSSILRWMW6UFP0DETL" hidden="1">BWQ [51]Hyster!$B$17:$C$17</definedName>
    <definedName name="BExMIMMFMUGBUCFSRAX72GHTPT4N" localSheetId="1" hidden="1">BWQ '[35]040'!$B$18:$M$59</definedName>
    <definedName name="BExMIMMFMUGBUCFSRAX72GHTPT4N" hidden="1">BWQ '[35]040'!$B$18:$M$59</definedName>
    <definedName name="BExMIVRLOIGB4DKUUW6YAUJKYXX3" localSheetId="2" hidden="1">BWQ '[44]190_3'!$B$19:$C$19</definedName>
    <definedName name="BExMIVRLOIGB4DKUUW6YAUJKYXX3" localSheetId="1" hidden="1">BWQ '[44]190_3'!$B$19:$C$19</definedName>
    <definedName name="BExMIVRLOIGB4DKUUW6YAUJKYXX3" hidden="1">BWQ '[44]190_3'!$B$19:$C$19</definedName>
    <definedName name="BExMIXEUJHFANZA99J48IGWKHG6W" localSheetId="2" hidden="1">BWQ '[53]240'!$B$8:$C$8</definedName>
    <definedName name="BExMIXEUJHFANZA99J48IGWKHG6W" localSheetId="1" hidden="1">BWQ '[53]240'!$B$8:$C$8</definedName>
    <definedName name="BExMIXEUJHFANZA99J48IGWKHG6W" hidden="1">BWQ '[53]240'!$B$8:$C$8</definedName>
    <definedName name="BExMJ51X5HAS7FQ8PORLSV988SYZ" localSheetId="2" hidden="1">BWQ '[37]190'!$B$7:$C$7</definedName>
    <definedName name="BExMJ51X5HAS7FQ8PORLSV988SYZ" localSheetId="1" hidden="1">BWQ '[37]190'!$B$7:$C$7</definedName>
    <definedName name="BExMJ51X5HAS7FQ8PORLSV988SYZ" hidden="1">BWQ '[37]190'!$B$7:$C$7</definedName>
    <definedName name="BExMJ6K0FE08IUK0XR5MN9UT1QAZ" hidden="1">#N/A</definedName>
    <definedName name="BExMJR30UNSJ5VARXUZVEE9FLO8T" localSheetId="1" hidden="1">BWQ '[35]040'!$B$14:$C$14</definedName>
    <definedName name="BExMJR30UNSJ5VARXUZVEE9FLO8T" hidden="1">BWQ '[35]040'!$B$14:$C$14</definedName>
    <definedName name="BExMJWMJY1K4PRNWLM9P5G0763Z8" localSheetId="2" hidden="1">#REF!</definedName>
    <definedName name="BExMJWMJY1K4PRNWLM9P5G0763Z8" localSheetId="1" hidden="1">#REF!</definedName>
    <definedName name="BExMJWMJY1K4PRNWLM9P5G0763Z8" hidden="1">#REF!</definedName>
    <definedName name="BExMKA42VVTH07SH7COI4O5LL74R" localSheetId="2" hidden="1">BWQ '[34]210'!$B$16:$C$16</definedName>
    <definedName name="BExMKA42VVTH07SH7COI4O5LL74R" localSheetId="1" hidden="1">BWQ '[34]210'!$B$16:$C$16</definedName>
    <definedName name="BExMKA42VVTH07SH7COI4O5LL74R" hidden="1">BWQ '[34]210'!$B$16:$C$16</definedName>
    <definedName name="BExMKAKCPV6RKAJWCY0UHP9Z0KV7" localSheetId="1" hidden="1">BWQ '[31]080'!$B$12:$C$12</definedName>
    <definedName name="BExMKAKCPV6RKAJWCY0UHP9Z0KV7" hidden="1">BWQ '[31]080'!$B$12:$C$12</definedName>
    <definedName name="BExMKLI3JHO1FTLA1OCQC3HWAYBC" hidden="1">#N/A</definedName>
    <definedName name="BExMKTFYEGJV6BMY0N6WQKBPOK0J" hidden="1">#N/A</definedName>
    <definedName name="BExMLADNM7X5X1O15D3UDD77TKJR" hidden="1">#N/A</definedName>
    <definedName name="BExMLHPVJC124VINVPFZYOZB0XGS" localSheetId="2" hidden="1">BWQ '[44]190_3'!$B$24:$M$83</definedName>
    <definedName name="BExMLHPVJC124VINVPFZYOZB0XGS" localSheetId="1" hidden="1">BWQ '[44]190_3'!$B$24:$M$83</definedName>
    <definedName name="BExMLHPVJC124VINVPFZYOZB0XGS" hidden="1">BWQ '[44]190_3'!$B$24:$M$83</definedName>
    <definedName name="BExMLP7NSGM9HSE9TA26VRLNJ65K" localSheetId="1" hidden="1">BWQ '[40]060'!$B$8:$C$8</definedName>
    <definedName name="BExMLP7NSGM9HSE9TA26VRLNJ65K" hidden="1">BWQ '[40]060'!$B$8:$C$8</definedName>
    <definedName name="BExMLRB6R8CY1G24MC5DHU5WKFSQ" localSheetId="1" hidden="1">BWQ '[31]080'!$B$16:$C$16</definedName>
    <definedName name="BExMLRB6R8CY1G24MC5DHU5WKFSQ" hidden="1">BWQ '[31]080'!$B$16:$C$16</definedName>
    <definedName name="BExMM7700T6RAQ5D0775N8RU994F" localSheetId="2" hidden="1">BWQ '[34]210'!$A$5:$A$5</definedName>
    <definedName name="BExMM7700T6RAQ5D0775N8RU994F" localSheetId="1" hidden="1">BWQ '[34]210'!$A$5:$A$5</definedName>
    <definedName name="BExMM7700T6RAQ5D0775N8RU994F" hidden="1">BWQ '[34]210'!$A$5:$A$5</definedName>
    <definedName name="BExMM7SLERH918JWJ8WPDNE4RUUF" localSheetId="2" hidden="1">BWQ '[32]230'!$A$5:$A$5</definedName>
    <definedName name="BExMM7SLERH918JWJ8WPDNE4RUUF" localSheetId="1" hidden="1">BWQ '[32]230'!$A$5:$A$5</definedName>
    <definedName name="BExMM7SLERH918JWJ8WPDNE4RUUF" hidden="1">BWQ '[32]230'!$A$5:$A$5</definedName>
    <definedName name="BExMMEDYM6KEEK8TR72H846PEB5J" localSheetId="2" hidden="1">BWQ '[34]210'!$B$19:$C$19</definedName>
    <definedName name="BExMMEDYM6KEEK8TR72H846PEB5J" localSheetId="1" hidden="1">BWQ '[34]210'!$B$19:$C$19</definedName>
    <definedName name="BExMMEDYM6KEEK8TR72H846PEB5J" hidden="1">BWQ '[34]210'!$B$19:$C$19</definedName>
    <definedName name="BExMN69DG90RKI1UDKWN3SD3K2DP" localSheetId="2" hidden="1">#REF!</definedName>
    <definedName name="BExMN69DG90RKI1UDKWN3SD3K2DP" localSheetId="1" hidden="1">#REF!</definedName>
    <definedName name="BExMN69DG90RKI1UDKWN3SD3K2DP" hidden="1">#REF!</definedName>
    <definedName name="BExMNJAPTVXZIYKHGOL90MZCDKFZ" localSheetId="1" hidden="1">BWQ #REF!</definedName>
    <definedName name="BExMNJAPTVXZIYKHGOL90MZCDKFZ" hidden="1">BWQ #REF!</definedName>
    <definedName name="BExMOBGW6WCSDR1BWB60J1GIKJ8R" hidden="1">#N/A</definedName>
    <definedName name="BExMORI1E3OD64HCKEUNJ642TKTB" localSheetId="2" hidden="1">BWQ '[38]200'!$B$8:$C$8</definedName>
    <definedName name="BExMORI1E3OD64HCKEUNJ642TKTB" localSheetId="1" hidden="1">BWQ '[38]200'!$B$8:$C$8</definedName>
    <definedName name="BExMORI1E3OD64HCKEUNJ642TKTB" hidden="1">BWQ '[38]200'!$B$8:$C$8</definedName>
    <definedName name="BExMOUSQZ8C1VAWDAQXMDHVSA54Y" localSheetId="2" hidden="1">BWQ '[36]300'!$B$22:$C$22</definedName>
    <definedName name="BExMOUSQZ8C1VAWDAQXMDHVSA54Y" localSheetId="1" hidden="1">BWQ '[36]300'!$B$22:$C$22</definedName>
    <definedName name="BExMOUSQZ8C1VAWDAQXMDHVSA54Y" hidden="1">BWQ '[36]300'!$B$22:$C$22</definedName>
    <definedName name="BExMOX73H9YHFZQNPIK5GTOAQ0VK" hidden="1">#N/A</definedName>
    <definedName name="BExMOY3FKQ6XIMJJASTHZHURXP22" hidden="1">#N/A</definedName>
    <definedName name="BExMP8L34EARX1Z06A7YG8UGQZZR" localSheetId="1" hidden="1">BWQ '[35]040'!$B$8:$C$8</definedName>
    <definedName name="BExMP8L34EARX1Z06A7YG8UGQZZR" hidden="1">BWQ '[35]040'!$B$8:$C$8</definedName>
    <definedName name="BExMPBQGD6FDDE5GWB5Y47T3FL8P" hidden="1">#N/A</definedName>
    <definedName name="BExMPGIW6I4KY1JTUSLOW63W3MGK" localSheetId="2" hidden="1">BWQ '[34]210'!$B$9:$C$9</definedName>
    <definedName name="BExMPGIW6I4KY1JTUSLOW63W3MGK" localSheetId="1" hidden="1">BWQ '[34]210'!$B$9:$C$9</definedName>
    <definedName name="BExMPGIW6I4KY1JTUSLOW63W3MGK" hidden="1">BWQ '[34]210'!$B$9:$C$9</definedName>
    <definedName name="BExMPYT4C449IOVWDKB29UCNOWBB" localSheetId="2" hidden="1">BWQ '[32]230'!$B$14:$C$14</definedName>
    <definedName name="BExMPYT4C449IOVWDKB29UCNOWBB" localSheetId="1" hidden="1">BWQ '[32]230'!$B$14:$C$14</definedName>
    <definedName name="BExMPYT4C449IOVWDKB29UCNOWBB" hidden="1">BWQ '[32]230'!$B$14:$C$14</definedName>
    <definedName name="BExMQ008H2L2UTT5S11QWAI7IVT7" localSheetId="2" hidden="1">BWQ '[38]200'!$B$20:$C$20</definedName>
    <definedName name="BExMQ008H2L2UTT5S11QWAI7IVT7" localSheetId="1" hidden="1">BWQ '[38]200'!$B$20:$C$20</definedName>
    <definedName name="BExMQ008H2L2UTT5S11QWAI7IVT7" hidden="1">BWQ '[38]200'!$B$20:$C$20</definedName>
    <definedName name="BExMQ3R6TRZ6D3NINILJ01JZ12AZ" hidden="1">#N/A</definedName>
    <definedName name="BExMQB8XFSVD7VQYGI9HNRMD4MO1" hidden="1">#N/A</definedName>
    <definedName name="BExMQIL6XVUXLE06DAWWH6KVTLBS" localSheetId="1" hidden="1">BWQ '[40]060'!$B$18:$M$59</definedName>
    <definedName name="BExMQIL6XVUXLE06DAWWH6KVTLBS" hidden="1">BWQ '[40]060'!$B$18:$M$59</definedName>
    <definedName name="BExMQMXKWW5CDNHP0J1C0WA3YPJM" localSheetId="1" hidden="1">BWQ '[31]080'!$B$14:$C$14</definedName>
    <definedName name="BExMQMXKWW5CDNHP0J1C0WA3YPJM" hidden="1">BWQ '[31]080'!$B$14:$C$14</definedName>
    <definedName name="BExMQV6DVWHAZJ5WD25KWHNUBPO7" localSheetId="1" hidden="1">BWQ '[35]040'!$B$18:$M$59</definedName>
    <definedName name="BExMQV6DVWHAZJ5WD25KWHNUBPO7" hidden="1">BWQ '[35]040'!$B$18:$M$59</definedName>
    <definedName name="BExMR4WZ5SC0HDH606DFKWDCCTIW" localSheetId="1" hidden="1">BWQ-'[40]060'!$B$10:$U$51</definedName>
    <definedName name="BExMR4WZ5SC0HDH606DFKWDCCTIW" hidden="1">BWQ-'[40]060'!$B$10:$U$51</definedName>
    <definedName name="BExMRSLDAHCD2FGSLKPVDJ6WHOVM" localSheetId="1" hidden="1">BWQ '[31]080'!$B$15:$C$15</definedName>
    <definedName name="BExMRSLDAHCD2FGSLKPVDJ6WHOVM" hidden="1">BWQ '[31]080'!$B$15:$C$15</definedName>
    <definedName name="BExMRWSEV09X2JVU6GAP92UMRHN7" hidden="1">#N/A</definedName>
    <definedName name="BExMRYL4JGPVGPI6Y69F1C6XEM1Q" localSheetId="1" hidden="1">BWQ '[40]060'!$B$13:$C$13</definedName>
    <definedName name="BExMRYL4JGPVGPI6Y69F1C6XEM1Q" hidden="1">BWQ '[40]060'!$B$13:$C$13</definedName>
    <definedName name="BExMSVK0SKLFP5TUHT2MK2AXYPUK" localSheetId="1" hidden="1">BWQ #REF!</definedName>
    <definedName name="BExMSVK0SKLFP5TUHT2MK2AXYPUK" hidden="1">BWQ #REF!</definedName>
    <definedName name="BExO4H6303THYX2L1F5SASKY6EDD" localSheetId="2" hidden="1">BWQ '[33]220'!$B$10:$C$10</definedName>
    <definedName name="BExO4H6303THYX2L1F5SASKY6EDD" localSheetId="1" hidden="1">BWQ '[33]220'!$B$10:$C$10</definedName>
    <definedName name="BExO4H6303THYX2L1F5SASKY6EDD" hidden="1">BWQ '[33]220'!$B$10:$C$10</definedName>
    <definedName name="BExO5190S9605RBQTH80CVP496FJ" localSheetId="2" hidden="1">BWQ '[38]200'!$B$21:$C$21</definedName>
    <definedName name="BExO5190S9605RBQTH80CVP496FJ" localSheetId="1" hidden="1">BWQ '[38]200'!$B$21:$C$21</definedName>
    <definedName name="BExO5190S9605RBQTH80CVP496FJ" hidden="1">BWQ '[38]200'!$B$21:$C$21</definedName>
    <definedName name="BExO5DU6EWI1VZPUBCG3H9BGV0LE" localSheetId="2" hidden="1">BWQ '[53]240'!$B$20:$C$20</definedName>
    <definedName name="BExO5DU6EWI1VZPUBCG3H9BGV0LE" localSheetId="1" hidden="1">BWQ '[53]240'!$B$20:$C$20</definedName>
    <definedName name="BExO5DU6EWI1VZPUBCG3H9BGV0LE" hidden="1">BWQ '[53]240'!$B$20:$C$20</definedName>
    <definedName name="BExO5JTYAAFGS3RP5TJMRXXW9Q5J" localSheetId="1" hidden="1">BWQ '[31]080'!$B$7:$C$7</definedName>
    <definedName name="BExO5JTYAAFGS3RP5TJMRXXW9Q5J" hidden="1">BWQ '[31]080'!$B$7:$C$7</definedName>
    <definedName name="BExO5M8A0DS2NZFTGKOT5XLKEYZ9" localSheetId="1" hidden="1">BWQ '[35]040'!$B$13:$C$13</definedName>
    <definedName name="BExO5M8A0DS2NZFTGKOT5XLKEYZ9" hidden="1">BWQ '[35]040'!$B$13:$C$13</definedName>
    <definedName name="BExO67CVY35TQEM7ID3MTC2BHZEK" localSheetId="2" hidden="1">BWQ '[52]190_4'!$B$16:$C$16</definedName>
    <definedName name="BExO67CVY35TQEM7ID3MTC2BHZEK" localSheetId="1" hidden="1">BWQ '[52]190_4'!$B$16:$C$16</definedName>
    <definedName name="BExO67CVY35TQEM7ID3MTC2BHZEK" hidden="1">BWQ '[52]190_4'!$B$16:$C$16</definedName>
    <definedName name="BExO6XVU1W300TKCXM3ZMYHG67RQ" localSheetId="2" hidden="1">BWQ '[42]190_1'!$B$8:$C$8</definedName>
    <definedName name="BExO6XVU1W300TKCXM3ZMYHG67RQ" localSheetId="1" hidden="1">BWQ '[42]190_1'!$B$8:$C$8</definedName>
    <definedName name="BExO6XVU1W300TKCXM3ZMYHG67RQ" hidden="1">BWQ '[42]190_1'!$B$8:$C$8</definedName>
    <definedName name="BExO7DBF3IU6WH0YBB9P5TWQ9YD8" localSheetId="1" hidden="1">BWQ '[40]060'!$A$5</definedName>
    <definedName name="BExO7DBF3IU6WH0YBB9P5TWQ9YD8" hidden="1">BWQ '[40]060'!$A$5</definedName>
    <definedName name="BExO7ENUYF8U2SBVXXWVBYB5JKMI" localSheetId="2" hidden="1">BWQ '[45]280'!$B$22:$C$22</definedName>
    <definedName name="BExO7ENUYF8U2SBVXXWVBYB5JKMI" localSheetId="1" hidden="1">BWQ '[45]280'!$B$22:$C$22</definedName>
    <definedName name="BExO7ENUYF8U2SBVXXWVBYB5JKMI" hidden="1">BWQ '[45]280'!$B$22:$C$22</definedName>
    <definedName name="BExO81ALYWG4G6Y51C17B9NYC1JP" localSheetId="1" hidden="1">BWQ #REF!</definedName>
    <definedName name="BExO81ALYWG4G6Y51C17B9NYC1JP" hidden="1">BWQ #REF!</definedName>
    <definedName name="BExO8AVV7YLQ7776ZN3U3Z4S8A2B" localSheetId="2" hidden="1">BWQ '[32]230'!$B$17:$C$17</definedName>
    <definedName name="BExO8AVV7YLQ7776ZN3U3Z4S8A2B" localSheetId="1" hidden="1">BWQ '[32]230'!$B$17:$C$17</definedName>
    <definedName name="BExO8AVV7YLQ7776ZN3U3Z4S8A2B" hidden="1">BWQ '[32]230'!$B$17:$C$17</definedName>
    <definedName name="BExO8LZ30M7DFLU0YCUQF71KHOX3" localSheetId="2" hidden="1">BWQ '[33]220'!$B$12:$C$12</definedName>
    <definedName name="BExO8LZ30M7DFLU0YCUQF71KHOX3" localSheetId="1" hidden="1">BWQ '[33]220'!$B$12:$C$12</definedName>
    <definedName name="BExO8LZ30M7DFLU0YCUQF71KHOX3" hidden="1">BWQ '[33]220'!$B$12:$C$12</definedName>
    <definedName name="BExO8OTHHVYKW4CQJ3NZC7VOZZ4Q" localSheetId="1" hidden="1">BWQ #REF!</definedName>
    <definedName name="BExO8OTHHVYKW4CQJ3NZC7VOZZ4Q" hidden="1">BWQ #REF!</definedName>
    <definedName name="BExO8XCYD00R7ROPDE2V3QIKRF0V" localSheetId="1" hidden="1">BWQ '[35]040'!$B$13:$C$13</definedName>
    <definedName name="BExO8XCYD00R7ROPDE2V3QIKRF0V" hidden="1">BWQ '[35]040'!$B$13:$C$13</definedName>
    <definedName name="BExO9JZNNE0XNJ56NRWMZV4EGS8H" hidden="1">#N/A</definedName>
    <definedName name="BExO9NFN85P2EPG45MJC3E6WD7TN" hidden="1">#N/A</definedName>
    <definedName name="BExOA6BD726OSESJ6M2LVOX57OCU" localSheetId="2" hidden="1">BWQ '[42]190_1'!$B$11:$C$11</definedName>
    <definedName name="BExOA6BD726OSESJ6M2LVOX57OCU" localSheetId="1" hidden="1">BWQ '[42]190_1'!$B$11:$C$11</definedName>
    <definedName name="BExOA6BD726OSESJ6M2LVOX57OCU" hidden="1">BWQ '[42]190_1'!$B$11:$C$11</definedName>
    <definedName name="BExOAB3ZMZ5BSHQRYM48SVU3GSTM" localSheetId="1" hidden="1">BWQ '[31]080'!$B$16:$C$16</definedName>
    <definedName name="BExOAB3ZMZ5BSHQRYM48SVU3GSTM" hidden="1">BWQ '[31]080'!$B$16:$C$16</definedName>
    <definedName name="BExOAPY04BAJH5RYB9708YSI7W5U" localSheetId="2" hidden="1">BWQ '[34]210'!$B$7:$C$7</definedName>
    <definedName name="BExOAPY04BAJH5RYB9708YSI7W5U" localSheetId="1" hidden="1">BWQ '[34]210'!$B$7:$C$7</definedName>
    <definedName name="BExOAPY04BAJH5RYB9708YSI7W5U" hidden="1">BWQ '[34]210'!$B$7:$C$7</definedName>
    <definedName name="BExOAWOVGDDLERLTS95LG5F6WQNW" localSheetId="2" hidden="1">BWQ '[42]190_1'!$B$7:$C$7</definedName>
    <definedName name="BExOAWOVGDDLERLTS95LG5F6WQNW" localSheetId="1" hidden="1">BWQ '[42]190_1'!$B$7:$C$7</definedName>
    <definedName name="BExOAWOVGDDLERLTS95LG5F6WQNW" hidden="1">BWQ '[42]190_1'!$B$7:$C$7</definedName>
    <definedName name="BExOBH2JT3ZP65W8CLFMZTOIJB3Y" localSheetId="1" hidden="1">BWQ #REF!</definedName>
    <definedName name="BExOBH2JT3ZP65W8CLFMZTOIJB3Y" hidden="1">BWQ #REF!</definedName>
    <definedName name="BExOBJBETCHMEALBMWNU3JKC2E5S" localSheetId="1" hidden="1">BWQ #REF!</definedName>
    <definedName name="BExOBJBETCHMEALBMWNU3JKC2E5S" hidden="1">BWQ #REF!</definedName>
    <definedName name="BExOC9OVIYUPZS9M8ES4JWJKLRV0" localSheetId="1" hidden="1">BWQ '[40]060'!$A$5</definedName>
    <definedName name="BExOC9OVIYUPZS9M8ES4JWJKLRV0" hidden="1">BWQ '[40]060'!$A$5</definedName>
    <definedName name="BExOCLTSFJ6Q3ITG9WOX89QVR3CF" localSheetId="2" hidden="1">BWQ '[38]200'!$B$12:$C$12</definedName>
    <definedName name="BExOCLTSFJ6Q3ITG9WOX89QVR3CF" localSheetId="1" hidden="1">BWQ '[38]200'!$B$12:$C$12</definedName>
    <definedName name="BExOCLTSFJ6Q3ITG9WOX89QVR3CF" hidden="1">BWQ '[38]200'!$B$12:$C$12</definedName>
    <definedName name="BExOCX7SWQL1QUKD0AISQQDQZE9H" localSheetId="2" hidden="1">BWQ '[53]240'!$B$14:$C$14</definedName>
    <definedName name="BExOCX7SWQL1QUKD0AISQQDQZE9H" localSheetId="1" hidden="1">BWQ '[53]240'!$B$14:$C$14</definedName>
    <definedName name="BExOCX7SWQL1QUKD0AISQQDQZE9H" hidden="1">BWQ '[53]240'!$B$14:$C$14</definedName>
    <definedName name="BExODHG648APJBKGX22FQNHH7P64" hidden="1">#N/A</definedName>
    <definedName name="BExODHLIB8SYG5M681ULSZ24S46A" localSheetId="1" hidden="1">BWQ '[35]040'!$B$10:$C$10</definedName>
    <definedName name="BExODHLIB8SYG5M681ULSZ24S46A" hidden="1">BWQ '[35]040'!$B$10:$C$10</definedName>
    <definedName name="BExOE6X5AHFQKVLM1PGINJVWPECB" localSheetId="2" hidden="1">BWQ '[32]230'!$B$7:$C$7</definedName>
    <definedName name="BExOE6X5AHFQKVLM1PGINJVWPECB" localSheetId="1" hidden="1">BWQ '[32]230'!$B$7:$C$7</definedName>
    <definedName name="BExOE6X5AHFQKVLM1PGINJVWPECB" hidden="1">BWQ '[32]230'!$B$7:$C$7</definedName>
    <definedName name="BExOEHERUB32FPYW4L4WNJH830DI" localSheetId="1" hidden="1">BWQ '[31]080'!$B$8:$C$8</definedName>
    <definedName name="BExOEHERUB32FPYW4L4WNJH830DI" hidden="1">BWQ '[31]080'!$B$8:$C$8</definedName>
    <definedName name="BExOEZ3CTYGJJROQTSV6MMTN7561" localSheetId="2" hidden="1">BWQ '[42]190_1'!$B$16:$C$16</definedName>
    <definedName name="BExOEZ3CTYGJJROQTSV6MMTN7561" localSheetId="1" hidden="1">BWQ '[42]190_1'!$B$16:$C$16</definedName>
    <definedName name="BExOEZ3CTYGJJROQTSV6MMTN7561" hidden="1">BWQ '[42]190_1'!$B$16:$C$16</definedName>
    <definedName name="BExOF2ZN0NR67YUSWIMVCORTGT1D" localSheetId="2" hidden="1">BWQ '[38]200'!$B$16:$C$16</definedName>
    <definedName name="BExOF2ZN0NR67YUSWIMVCORTGT1D" localSheetId="1" hidden="1">BWQ '[38]200'!$B$16:$C$16</definedName>
    <definedName name="BExOF2ZN0NR67YUSWIMVCORTGT1D" hidden="1">BWQ '[38]200'!$B$16:$C$16</definedName>
    <definedName name="BExOF7HGZX4ZQNQSM5VA2YAE8NRG" localSheetId="1" hidden="1">BWQ #REF!</definedName>
    <definedName name="BExOF7HGZX4ZQNQSM5VA2YAE8NRG" hidden="1">BWQ #REF!</definedName>
    <definedName name="BExOFBZB8KGX4DKEJMMYNSNTRFH7" hidden="1">#N/A</definedName>
    <definedName name="BExOFX3X3XCYI2DV070WISG1NP6L" localSheetId="1" hidden="1">BWQ '[31]080'!$B$13:$C$13</definedName>
    <definedName name="BExOFX3X3XCYI2DV070WISG1NP6L" hidden="1">BWQ '[31]080'!$B$13:$C$13</definedName>
    <definedName name="BExOFYLUZMJ4VZW6SDVD5QZRKONZ" localSheetId="1" hidden="1">BWQ #REF!</definedName>
    <definedName name="BExOFYLUZMJ4VZW6SDVD5QZRKONZ" hidden="1">BWQ #REF!</definedName>
    <definedName name="BExOG390MP31RVHUPAWRZU5CEXDZ" hidden="1">#N/A</definedName>
    <definedName name="BExOG3P9S555X6CU8TW9MYMTXRYE" localSheetId="1" hidden="1">BWQ #REF!</definedName>
    <definedName name="BExOG3P9S555X6CU8TW9MYMTXRYE" hidden="1">BWQ #REF!</definedName>
    <definedName name="BExOG6P6KVP871LC9M8C5SS3ZD53" hidden="1">#N/A</definedName>
    <definedName name="BExOG75A94OC1LXJY1P02P9TB57U" hidden="1">#N/A</definedName>
    <definedName name="BExOG8SOFYQ5EHKR4TWCUN5NAE4E" localSheetId="2" hidden="1">BWQ '[37]190'!$B$9:$C$9</definedName>
    <definedName name="BExOG8SOFYQ5EHKR4TWCUN5NAE4E" localSheetId="1" hidden="1">BWQ '[37]190'!$B$9:$C$9</definedName>
    <definedName name="BExOG8SOFYQ5EHKR4TWCUN5NAE4E" hidden="1">BWQ '[37]190'!$B$9:$C$9</definedName>
    <definedName name="BExOG9JLPEPMIXEJ3IPJ1H6TUCLS" localSheetId="2" hidden="1">BWQ '[47]190_2'!$B$24:$M$83</definedName>
    <definedName name="BExOG9JLPEPMIXEJ3IPJ1H6TUCLS" localSheetId="1" hidden="1">BWQ '[47]190_2'!$B$24:$M$83</definedName>
    <definedName name="BExOG9JLPEPMIXEJ3IPJ1H6TUCLS" hidden="1">BWQ '[47]190_2'!$B$24:$M$83</definedName>
    <definedName name="BExOGEN1FF9WO2GRQBZCHKWD15S0" localSheetId="2" hidden="1">BWQ '[37]190'!$B$12:$C$12</definedName>
    <definedName name="BExOGEN1FF9WO2GRQBZCHKWD15S0" localSheetId="1" hidden="1">BWQ '[37]190'!$B$12:$C$12</definedName>
    <definedName name="BExOGEN1FF9WO2GRQBZCHKWD15S0" hidden="1">BWQ '[37]190'!$B$12:$C$12</definedName>
    <definedName name="BExOGEXTGXH52K2ZK01F0FGYRAPQ" localSheetId="2" hidden="1">BWQ '[55]290'!$B$12:$C$12</definedName>
    <definedName name="BExOGEXTGXH52K2ZK01F0FGYRAPQ" localSheetId="1" hidden="1">BWQ '[55]290'!$B$12:$C$12</definedName>
    <definedName name="BExOGEXTGXH52K2ZK01F0FGYRAPQ" hidden="1">BWQ '[55]290'!$B$12:$C$12</definedName>
    <definedName name="BExOHII23SQRH3T4CFXZLRATPVDN" localSheetId="1" hidden="1">BWQ #REF!</definedName>
    <definedName name="BExOHII23SQRH3T4CFXZLRATPVDN" hidden="1">BWQ #REF!</definedName>
    <definedName name="BExOHQW689NNHTTI4U89E161CLDT" localSheetId="2" hidden="1">BWQ '[33]220'!$B$14:$C$14</definedName>
    <definedName name="BExOHQW689NNHTTI4U89E161CLDT" localSheetId="1" hidden="1">BWQ '[33]220'!$B$14:$C$14</definedName>
    <definedName name="BExOHQW689NNHTTI4U89E161CLDT" hidden="1">BWQ '[33]220'!$B$14:$C$14</definedName>
    <definedName name="BExOHRCA5H8MWJVQVCGHCA34W7YL" localSheetId="2" hidden="1">BWQ '[47]190_2'!$B$24:$M$83</definedName>
    <definedName name="BExOHRCA5H8MWJVQVCGHCA34W7YL" localSheetId="1" hidden="1">BWQ '[47]190_2'!$B$24:$M$83</definedName>
    <definedName name="BExOHRCA5H8MWJVQVCGHCA34W7YL" hidden="1">BWQ '[47]190_2'!$B$24:$M$83</definedName>
    <definedName name="BExOIEVBB7J4SCQ1HWVA67Q7QP2Z" hidden="1">#N/A</definedName>
    <definedName name="BExOJ5OX8ZDFPN8VCJJI71U304AX" hidden="1">#N/A</definedName>
    <definedName name="BExOJAMUODT2TZOIRIS7G0MSOAOY" hidden="1">#N/A</definedName>
    <definedName name="BExOJCL1V2RM3SYGZWYGNMGSS48O" localSheetId="2" hidden="1">BWQ '[39]320'!$B$22:$C$22</definedName>
    <definedName name="BExOJCL1V2RM3SYGZWYGNMGSS48O" localSheetId="1" hidden="1">BWQ '[39]320'!$B$22:$C$22</definedName>
    <definedName name="BExOJCL1V2RM3SYGZWYGNMGSS48O" hidden="1">BWQ '[39]320'!$B$22:$C$22</definedName>
    <definedName name="BExOJGBVRHYAM4ISMA8MV62A61PT" localSheetId="2" hidden="1">BWQ '[33]220'!$B$17:$C$17</definedName>
    <definedName name="BExOJGBVRHYAM4ISMA8MV62A61PT" localSheetId="1" hidden="1">BWQ '[33]220'!$B$17:$C$17</definedName>
    <definedName name="BExOJGBVRHYAM4ISMA8MV62A61PT" hidden="1">BWQ '[33]220'!$B$17:$C$17</definedName>
    <definedName name="BExOJHOGV27FDYAAB7SDD0TTNSDW" localSheetId="1" hidden="1">BWQ '[31]080'!$A$5</definedName>
    <definedName name="BExOJHOGV27FDYAAB7SDD0TTNSDW" hidden="1">BWQ '[31]080'!$A$5</definedName>
    <definedName name="BExOK040PC3G16O4I6V1D8HTBERR" localSheetId="2" hidden="1">BWQ '[32]230'!$B$20:$B$20</definedName>
    <definedName name="BExOK040PC3G16O4I6V1D8HTBERR" localSheetId="1" hidden="1">BWQ '[32]230'!$B$20:$B$20</definedName>
    <definedName name="BExOK040PC3G16O4I6V1D8HTBERR" hidden="1">BWQ '[32]230'!$B$20:$B$20</definedName>
    <definedName name="BExOK1R9FEFWVZ89UCDD4I5JKOLL" localSheetId="2" hidden="1">Query-[49]Am!$B$1:$C$6</definedName>
    <definedName name="BExOK1R9FEFWVZ89UCDD4I5JKOLL" localSheetId="1" hidden="1">Query-[49]Am!$B$1:$C$6</definedName>
    <definedName name="BExOK1R9FEFWVZ89UCDD4I5JKOLL" hidden="1">Query-[49]Am!$B$1:$C$6</definedName>
    <definedName name="BExOK81U8IEHG63ZY2V1A3Y2EFME" localSheetId="2" hidden="1">BWQ '[34]210'!$B$20:$C$20</definedName>
    <definedName name="BExOK81U8IEHG63ZY2V1A3Y2EFME" localSheetId="1" hidden="1">BWQ '[34]210'!$B$20:$C$20</definedName>
    <definedName name="BExOK81U8IEHG63ZY2V1A3Y2EFME" hidden="1">BWQ '[34]210'!$B$20:$C$20</definedName>
    <definedName name="BExOKD5EGQAYRDKT31D00FG7WVZQ" localSheetId="2" hidden="1">BWQ '[50]270_7'!$B$9:$C$9</definedName>
    <definedName name="BExOKD5EGQAYRDKT31D00FG7WVZQ" localSheetId="1" hidden="1">BWQ '[50]270_7'!$B$9:$C$9</definedName>
    <definedName name="BExOKD5EGQAYRDKT31D00FG7WVZQ" hidden="1">BWQ '[50]270_7'!$B$9:$C$9</definedName>
    <definedName name="BExOKHSK2B35UR1G26ZYPIU6SZHV" localSheetId="2" hidden="1">BWQ '[37]190'!$B$18:$C$18</definedName>
    <definedName name="BExOKHSK2B35UR1G26ZYPIU6SZHV" localSheetId="1" hidden="1">BWQ '[37]190'!$B$18:$C$18</definedName>
    <definedName name="BExOKHSK2B35UR1G26ZYPIU6SZHV" hidden="1">BWQ '[37]190'!$B$18:$C$18</definedName>
    <definedName name="BExOKLJIJX5YL0CJVUBMCWKJEDVU" localSheetId="1" hidden="1">BWQ '[40]060'!$B$16:$C$16</definedName>
    <definedName name="BExOKLJIJX5YL0CJVUBMCWKJEDVU" hidden="1">BWQ '[40]060'!$B$16:$C$16</definedName>
    <definedName name="BExOKUZCB2RS9FAHEBJFOKSCWOO6" localSheetId="1" hidden="1">BWQ #REF!</definedName>
    <definedName name="BExOKUZCB2RS9FAHEBJFOKSCWOO6" hidden="1">BWQ #REF!</definedName>
    <definedName name="BExOL8BDICXI3YKU833CW9IQ0S2S" localSheetId="2" hidden="1">BWQ '[55]290'!$B$22:$C$22</definedName>
    <definedName name="BExOL8BDICXI3YKU833CW9IQ0S2S" localSheetId="1" hidden="1">BWQ '[55]290'!$B$22:$C$22</definedName>
    <definedName name="BExOL8BDICXI3YKU833CW9IQ0S2S" hidden="1">BWQ '[55]290'!$B$22:$C$22</definedName>
    <definedName name="BExOLF7JV6MDS0KJGP4BVC0AZF22" localSheetId="1" hidden="1">BWQ '[35]040'!$B$14:$C$14</definedName>
    <definedName name="BExOLF7JV6MDS0KJGP4BVC0AZF22" hidden="1">BWQ '[35]040'!$B$14:$C$14</definedName>
    <definedName name="BExOLFT3JOP2QOFHC0ER5CPWJH17" localSheetId="2" hidden="1">BWQ '[38]200'!$B$10:$C$10</definedName>
    <definedName name="BExOLFT3JOP2QOFHC0ER5CPWJH17" localSheetId="1" hidden="1">BWQ '[38]200'!$B$10:$C$10</definedName>
    <definedName name="BExOLFT3JOP2QOFHC0ER5CPWJH17" hidden="1">BWQ '[38]200'!$B$10:$C$10</definedName>
    <definedName name="BExOLKAYPMC8YDP9IN6O769XY7O5" localSheetId="2" hidden="1">BWQ '[33]220'!$B$17:$C$17</definedName>
    <definedName name="BExOLKAYPMC8YDP9IN6O769XY7O5" localSheetId="1" hidden="1">BWQ '[33]220'!$B$17:$C$17</definedName>
    <definedName name="BExOLKAYPMC8YDP9IN6O769XY7O5" hidden="1">BWQ '[33]220'!$B$17:$C$17</definedName>
    <definedName name="BExOLN5JR4V8A5B2WLXN95UHRFKW" localSheetId="1" hidden="1">BWQ #REF!</definedName>
    <definedName name="BExOLN5JR4V8A5B2WLXN95UHRFKW" hidden="1">BWQ #REF!</definedName>
    <definedName name="BExOLONHE33G1LKDD7ZDOIUAACP7" hidden="1">#N/A</definedName>
    <definedName name="BExOLP3L9L83YSC96RPQ2QEQ6EEC" localSheetId="1" hidden="1">BWQ '[40]060'!$B$13:$C$13</definedName>
    <definedName name="BExOLP3L9L83YSC96RPQ2QEQ6EEC" hidden="1">BWQ '[40]060'!$B$13:$C$13</definedName>
    <definedName name="BExOLV3D8E17I3UHEKBSMAQF5BGM" hidden="1">#N/A</definedName>
    <definedName name="BExOM0XOTA4HKNDA9E3EJ5N2CKG2" hidden="1">#N/A</definedName>
    <definedName name="BExOMEKPB9YSMSURBRTRCAX9RHYK" localSheetId="1" hidden="1">BWQ #REF!</definedName>
    <definedName name="BExOMEKPB9YSMSURBRTRCAX9RHYK" hidden="1">BWQ #REF!</definedName>
    <definedName name="BExOMTPJJS7GYN2K4XTMCPLUFMD6" localSheetId="2" hidden="1">BWQ '[38]200'!$B$17:$C$17</definedName>
    <definedName name="BExOMTPJJS7GYN2K4XTMCPLUFMD6" localSheetId="1" hidden="1">BWQ '[38]200'!$B$17:$C$17</definedName>
    <definedName name="BExOMTPJJS7GYN2K4XTMCPLUFMD6" hidden="1">BWQ '[38]200'!$B$17:$C$17</definedName>
    <definedName name="BExOMTUZ4GLTNMHUELI954TKD4OA" localSheetId="2" hidden="1">BWQ '[44]190_3'!$B$22:$C$22</definedName>
    <definedName name="BExOMTUZ4GLTNMHUELI954TKD4OA" localSheetId="1" hidden="1">BWQ '[44]190_3'!$B$22:$C$22</definedName>
    <definedName name="BExOMTUZ4GLTNMHUELI954TKD4OA" hidden="1">BWQ '[44]190_3'!$B$22:$C$22</definedName>
    <definedName name="BExOMXLRBUXW6AP18STLQUX53AEJ" localSheetId="1" hidden="1">BWQ '[35]040'!$B$10:$C$10</definedName>
    <definedName name="BExOMXLRBUXW6AP18STLQUX53AEJ" hidden="1">BWQ '[35]040'!$B$10:$C$10</definedName>
    <definedName name="BExONGHIKUM99GL9GK417XCRU8CT" localSheetId="1" hidden="1">BWQ '[31]080'!$B$18:$V$60</definedName>
    <definedName name="BExONGHIKUM99GL9GK417XCRU8CT" hidden="1">BWQ '[31]080'!$B$18:$V$60</definedName>
    <definedName name="BExONPMJSKRX6UAUEVATR8NP383Z" localSheetId="2" hidden="1">Query-[49]Am!$B$1:$C$6</definedName>
    <definedName name="BExONPMJSKRX6UAUEVATR8NP383Z" localSheetId="1" hidden="1">Query-[49]Am!$B$1:$C$6</definedName>
    <definedName name="BExONPMJSKRX6UAUEVATR8NP383Z" hidden="1">Query-[49]Am!$B$1:$C$6</definedName>
    <definedName name="BExONSRXHKNVUGV6OCKN06NEZ8LX" localSheetId="2" hidden="1">BWQ '[32]230'!$B$12:$C$12</definedName>
    <definedName name="BExONSRXHKNVUGV6OCKN06NEZ8LX" localSheetId="1" hidden="1">BWQ '[32]230'!$B$12:$C$12</definedName>
    <definedName name="BExONSRXHKNVUGV6OCKN06NEZ8LX" hidden="1">BWQ '[32]230'!$B$12:$C$12</definedName>
    <definedName name="BExONZ7SKKE02HXKJKVYH78CQ6Q5" localSheetId="2" hidden="1">BWQ '[34]210'!$B$20:$C$20</definedName>
    <definedName name="BExONZ7SKKE02HXKJKVYH78CQ6Q5" localSheetId="1" hidden="1">BWQ '[34]210'!$B$20:$C$20</definedName>
    <definedName name="BExONZ7SKKE02HXKJKVYH78CQ6Q5" hidden="1">BWQ '[34]210'!$B$20:$C$20</definedName>
    <definedName name="BExOO1608BTTJXGKOFMKYPB26IDS" localSheetId="2" hidden="1">BWQ '[52]190_4'!$B$8:$C$8</definedName>
    <definedName name="BExOO1608BTTJXGKOFMKYPB26IDS" localSheetId="1" hidden="1">BWQ '[52]190_4'!$B$8:$C$8</definedName>
    <definedName name="BExOO1608BTTJXGKOFMKYPB26IDS" hidden="1">BWQ '[52]190_4'!$B$8:$C$8</definedName>
    <definedName name="BExOOMLCZ5QZDGUFJD4R4WZUHUVA" localSheetId="1" hidden="1">BWQ '[35]040'!$B$7:$C$7</definedName>
    <definedName name="BExOOMLCZ5QZDGUFJD4R4WZUHUVA" hidden="1">BWQ '[35]040'!$B$7:$C$7</definedName>
    <definedName name="BExOPV9115REPZ0ODFT7I0CE5MR9" localSheetId="2" hidden="1">BWQ '[37]190'!$B$9:$C$9</definedName>
    <definedName name="BExOPV9115REPZ0ODFT7I0CE5MR9" localSheetId="1" hidden="1">BWQ '[37]190'!$B$9:$C$9</definedName>
    <definedName name="BExOPV9115REPZ0ODFT7I0CE5MR9" hidden="1">BWQ '[37]190'!$B$9:$C$9</definedName>
    <definedName name="BExQ27U71PVYFWK43TXOWZDYQU1U" localSheetId="2" hidden="1">BWQ '[36]300'!$B$9:$C$9</definedName>
    <definedName name="BExQ27U71PVYFWK43TXOWZDYQU1U" localSheetId="1" hidden="1">BWQ '[36]300'!$B$9:$C$9</definedName>
    <definedName name="BExQ27U71PVYFWK43TXOWZDYQU1U" hidden="1">BWQ '[36]300'!$B$9:$C$9</definedName>
    <definedName name="BExQ2GZ724QMIFU695HNELG6QX4U" localSheetId="1" hidden="1">BWQ '[31]080'!$B$16:$C$16</definedName>
    <definedName name="BExQ2GZ724QMIFU695HNELG6QX4U" hidden="1">BWQ '[31]080'!$B$16:$C$16</definedName>
    <definedName name="BExQ2J894J8FXW5CXRA9IDSKO4HP" hidden="1">#N/A</definedName>
    <definedName name="BExQ2N4GSZDRCFG8QWQKFKPDUN0A" localSheetId="1" hidden="1">BWQ '[35]040'!$B$12:$C$12</definedName>
    <definedName name="BExQ2N4GSZDRCFG8QWQKFKPDUN0A" hidden="1">BWQ '[35]040'!$B$12:$C$12</definedName>
    <definedName name="BExQ2XWX76D377Z2XMUFS0O07WKJ" localSheetId="2" hidden="1">BWQ-'[35]040'!$A$1:$C$3</definedName>
    <definedName name="BExQ2XWX76D377Z2XMUFS0O07WKJ" localSheetId="1" hidden="1">BWQ-'[35]040'!$A$1:$C$3</definedName>
    <definedName name="BExQ2XWX76D377Z2XMUFS0O07WKJ" hidden="1">BWQ-'[35]040'!$A$1:$C$3</definedName>
    <definedName name="BExQ3FQUL3BGSG9BDG7CES5DMZY4" localSheetId="2" hidden="1">BWQ '[38]200'!$B$12:$C$12</definedName>
    <definedName name="BExQ3FQUL3BGSG9BDG7CES5DMZY4" localSheetId="1" hidden="1">BWQ '[38]200'!$B$12:$C$12</definedName>
    <definedName name="BExQ3FQUL3BGSG9BDG7CES5DMZY4" hidden="1">BWQ '[38]200'!$B$12:$C$12</definedName>
    <definedName name="BExQ3HUDVDVLUK2GZCWQ0JHCFZCT" hidden="1">#N/A</definedName>
    <definedName name="BExQ3YRVYUETYQX1D9FJUKZSV7K0" localSheetId="1" hidden="1">BWQ '[35]040'!$B$12:$C$12</definedName>
    <definedName name="BExQ3YRVYUETYQX1D9FJUKZSV7K0" hidden="1">BWQ '[35]040'!$B$12:$C$12</definedName>
    <definedName name="BExQ3YS0ZM12I5YDLGRY3CEPCDI1" localSheetId="2" hidden="1">BWQ '[32]230'!$B$10:$C$10</definedName>
    <definedName name="BExQ3YS0ZM12I5YDLGRY3CEPCDI1" localSheetId="1" hidden="1">BWQ '[32]230'!$B$10:$C$10</definedName>
    <definedName name="BExQ3YS0ZM12I5YDLGRY3CEPCDI1" hidden="1">BWQ '[32]230'!$B$10:$C$10</definedName>
    <definedName name="BExQ4N1TZAOT3SMG03HCI81J907P" localSheetId="2" hidden="1">BWQ '[55]290'!$B$24:$M$83</definedName>
    <definedName name="BExQ4N1TZAOT3SMG03HCI81J907P" localSheetId="1" hidden="1">BWQ '[55]290'!$B$24:$M$83</definedName>
    <definedName name="BExQ4N1TZAOT3SMG03HCI81J907P" hidden="1">BWQ '[55]290'!$B$24:$M$83</definedName>
    <definedName name="BExQ5K0PZNLP72TJZF0QB72Y07OL" localSheetId="2" hidden="1">BWQ '[33]220'!$B$9:$C$9</definedName>
    <definedName name="BExQ5K0PZNLP72TJZF0QB72Y07OL" localSheetId="1" hidden="1">BWQ '[33]220'!$B$9:$C$9</definedName>
    <definedName name="BExQ5K0PZNLP72TJZF0QB72Y07OL" hidden="1">BWQ '[33]220'!$B$9:$C$9</definedName>
    <definedName name="BExQ5RYQ2NCNE7HPTS595ZQ8DVGF" localSheetId="2" hidden="1">BWQ '[37]190'!$B$14:$C$14</definedName>
    <definedName name="BExQ5RYQ2NCNE7HPTS595ZQ8DVGF" localSheetId="1" hidden="1">BWQ '[37]190'!$B$14:$C$14</definedName>
    <definedName name="BExQ5RYQ2NCNE7HPTS595ZQ8DVGF" hidden="1">BWQ '[37]190'!$B$14:$C$14</definedName>
    <definedName name="BExQ5U28576N0ZOSMCDHWHOCWBY8" localSheetId="2" hidden="1">BWQ '[54]270_6'!$B$24:$M$83</definedName>
    <definedName name="BExQ5U28576N0ZOSMCDHWHOCWBY8" localSheetId="1" hidden="1">BWQ '[54]270_6'!$B$24:$M$83</definedName>
    <definedName name="BExQ5U28576N0ZOSMCDHWHOCWBY8" hidden="1">BWQ '[54]270_6'!$B$24:$M$83</definedName>
    <definedName name="BExQ63I0XKQYMZP99L3DVQWPWVJ1" localSheetId="1" hidden="1">BWQ #REF!</definedName>
    <definedName name="BExQ63I0XKQYMZP99L3DVQWPWVJ1" hidden="1">BWQ #REF!</definedName>
    <definedName name="BExQ65ARI93I5B40B6PLG13MIIM4" localSheetId="2" hidden="1">BWQ '[44]190_3'!$B$24:$M$83</definedName>
    <definedName name="BExQ65ARI93I5B40B6PLG13MIIM4" localSheetId="1" hidden="1">BWQ '[44]190_3'!$B$24:$M$83</definedName>
    <definedName name="BExQ65ARI93I5B40B6PLG13MIIM4" hidden="1">BWQ '[44]190_3'!$B$24:$M$83</definedName>
    <definedName name="BExQ67ZX1NDTZGW0LLU3UNT6T3DA" localSheetId="1" hidden="1">BWQ #REF!</definedName>
    <definedName name="BExQ67ZX1NDTZGW0LLU3UNT6T3DA" hidden="1">BWQ #REF!</definedName>
    <definedName name="BExQ6AJHYKTIQXJMIAL4QNDBGLKA" localSheetId="1" hidden="1">BWQ #REF!</definedName>
    <definedName name="BExQ6AJHYKTIQXJMIAL4QNDBGLKA" hidden="1">BWQ #REF!</definedName>
    <definedName name="BExQ6GDZHB5G52XPCFS8VASXXMCY" localSheetId="2" hidden="1">BWQ '[52]190_4'!$B$22:$C$22</definedName>
    <definedName name="BExQ6GDZHB5G52XPCFS8VASXXMCY" localSheetId="1" hidden="1">BWQ '[52]190_4'!$B$22:$C$22</definedName>
    <definedName name="BExQ6GDZHB5G52XPCFS8VASXXMCY" hidden="1">BWQ '[52]190_4'!$B$22:$C$22</definedName>
    <definedName name="BExQ6LS7LMS7R0IOUD1ZVVXTW7TP" localSheetId="2" hidden="1">BWQ '[38]200'!$B$8:$C$8</definedName>
    <definedName name="BExQ6LS7LMS7R0IOUD1ZVVXTW7TP" localSheetId="1" hidden="1">BWQ '[38]200'!$B$8:$C$8</definedName>
    <definedName name="BExQ6LS7LMS7R0IOUD1ZVVXTW7TP" hidden="1">BWQ '[38]200'!$B$8:$C$8</definedName>
    <definedName name="BExQ6OMML1EVZ1JMKQFSS7R2WBJ6" localSheetId="2" hidden="1">BWQ '[52]190_4'!$B$12:$C$12</definedName>
    <definedName name="BExQ6OMML1EVZ1JMKQFSS7R2WBJ6" localSheetId="1" hidden="1">BWQ '[52]190_4'!$B$12:$C$12</definedName>
    <definedName name="BExQ6OMML1EVZ1JMKQFSS7R2WBJ6" hidden="1">BWQ '[52]190_4'!$B$12:$C$12</definedName>
    <definedName name="BExQ6P87JUDLSMA46GIPUZ0JWTGX" localSheetId="2" hidden="1">BWQ '[34]210'!$B$17:$C$17</definedName>
    <definedName name="BExQ6P87JUDLSMA46GIPUZ0JWTGX" localSheetId="1" hidden="1">BWQ '[34]210'!$B$17:$C$17</definedName>
    <definedName name="BExQ6P87JUDLSMA46GIPUZ0JWTGX" hidden="1">BWQ '[34]210'!$B$17:$C$17</definedName>
    <definedName name="BExQ6SO6FNBO52666J82XUY6ZKEH" localSheetId="1" hidden="1">BWQ '[31]080'!$B$14:$C$14</definedName>
    <definedName name="BExQ6SO6FNBO52666J82XUY6ZKEH" hidden="1">BWQ '[31]080'!$B$14:$C$14</definedName>
    <definedName name="BExQ6YYSDAQV86R3VSFWNZOZC6RO" hidden="1">#N/A</definedName>
    <definedName name="BExQ712H99OMD3TMNIR0BA1EV5KZ" localSheetId="2" hidden="1">BWQ '[34]210'!$B$22:$C$22</definedName>
    <definedName name="BExQ712H99OMD3TMNIR0BA1EV5KZ" localSheetId="1" hidden="1">BWQ '[34]210'!$B$22:$C$22</definedName>
    <definedName name="BExQ712H99OMD3TMNIR0BA1EV5KZ" hidden="1">BWQ '[34]210'!$B$22:$C$22</definedName>
    <definedName name="BExQ7IATJOQPLEJ61DXQPC13PY8P" localSheetId="2" hidden="1">Query-[49]Am!$B$10:$Q$38</definedName>
    <definedName name="BExQ7IATJOQPLEJ61DXQPC13PY8P" localSheetId="1" hidden="1">Query-[49]Am!$B$10:$Q$38</definedName>
    <definedName name="BExQ7IATJOQPLEJ61DXQPC13PY8P" hidden="1">Query-[49]Am!$B$10:$Q$38</definedName>
    <definedName name="BExQ7RL9G348PXQ4J83JGOS19QPI" hidden="1">#N/A</definedName>
    <definedName name="BExQ7SSFH3VLIHG9DNL4QPHH4PP9" localSheetId="2" hidden="1">BWQ '[33]220'!$B$10:$C$10</definedName>
    <definedName name="BExQ7SSFH3VLIHG9DNL4QPHH4PP9" localSheetId="1" hidden="1">BWQ '[33]220'!$B$10:$C$10</definedName>
    <definedName name="BExQ7SSFH3VLIHG9DNL4QPHH4PP9" hidden="1">BWQ '[33]220'!$B$10:$C$10</definedName>
    <definedName name="BExQ81MO02KIXCFEKJ3CT7KZEQG4" localSheetId="2" hidden="1">BWQ '[33]220'!$B$7:$C$7</definedName>
    <definedName name="BExQ81MO02KIXCFEKJ3CT7KZEQG4" localSheetId="1" hidden="1">BWQ '[33]220'!$B$7:$C$7</definedName>
    <definedName name="BExQ81MO02KIXCFEKJ3CT7KZEQG4" hidden="1">BWQ '[33]220'!$B$7:$C$7</definedName>
    <definedName name="BExQ8C9LLIJJUT9CSRF6JIKSKNIT" localSheetId="2" hidden="1">BWQ '[47]190_2'!$B$17:$C$17</definedName>
    <definedName name="BExQ8C9LLIJJUT9CSRF6JIKSKNIT" localSheetId="1" hidden="1">BWQ '[47]190_2'!$B$17:$C$17</definedName>
    <definedName name="BExQ8C9LLIJJUT9CSRF6JIKSKNIT" hidden="1">BWQ '[47]190_2'!$B$17:$C$17</definedName>
    <definedName name="BExQ8UJSL3C6LCUNKT6VJ9EGC5TT" hidden="1">#N/A</definedName>
    <definedName name="BExQ8ZSNSDDGXPM46268YW58WONB" hidden="1">#N/A</definedName>
    <definedName name="BExQ92CAVTJU3PE6W7WHRDVYPK9B" localSheetId="1" hidden="1">BWQ #REF!</definedName>
    <definedName name="BExQ92CAVTJU3PE6W7WHRDVYPK9B" hidden="1">BWQ #REF!</definedName>
    <definedName name="BExQ9GA2GR8E5LS7MOLDDL1XL4Q4" hidden="1">#N/A</definedName>
    <definedName name="BExQ9ODF8ONF4A45VY0WE3FNBKOK" localSheetId="1" hidden="1">BWQ #REF!</definedName>
    <definedName name="BExQ9ODF8ONF4A45VY0WE3FNBKOK" hidden="1">BWQ #REF!</definedName>
    <definedName name="BExQ9OIRCHWGTSRZ0F7EWEYEQ1NG" localSheetId="2" hidden="1">BWQ '[32]230'!$B$10:$C$10</definedName>
    <definedName name="BExQ9OIRCHWGTSRZ0F7EWEYEQ1NG" localSheetId="1" hidden="1">BWQ '[32]230'!$B$10:$C$10</definedName>
    <definedName name="BExQ9OIRCHWGTSRZ0F7EWEYEQ1NG" hidden="1">BWQ '[32]230'!$B$10:$C$10</definedName>
    <definedName name="BExQ9PVCXCC2BG8OE8WMZ0CA375K" localSheetId="1" hidden="1">BWQ '[31]080'!$B$7:$C$7</definedName>
    <definedName name="BExQ9PVCXCC2BG8OE8WMZ0CA375K" hidden="1">BWQ '[31]080'!$B$7:$C$7</definedName>
    <definedName name="BExQ9UO0JPWKKMY7ES77DLZLUMZH" hidden="1">#N/A</definedName>
    <definedName name="BExQA6SWQGT62H2T9DBTK7H0X91S" localSheetId="1" hidden="1">BWQ-'[35]040'!$A$1:$C$3</definedName>
    <definedName name="BExQA6SWQGT62H2T9DBTK7H0X91S" hidden="1">BWQ-'[35]040'!$A$1:$C$3</definedName>
    <definedName name="BExQAGZR1J28QNKH3HGB1JZRIHL7" hidden="1">#N/A</definedName>
    <definedName name="BExQALC3H272OEJY3MOI7DC6P971" localSheetId="1" hidden="1">BWQ '[35]040'!$B$7:$C$7</definedName>
    <definedName name="BExQALC3H272OEJY3MOI7DC6P971" hidden="1">BWQ '[35]040'!$B$7:$C$7</definedName>
    <definedName name="BExQALSDVYBWULZ462NUUDJA5XQK" localSheetId="1" hidden="1">BWQ #REF!</definedName>
    <definedName name="BExQALSDVYBWULZ462NUUDJA5XQK" hidden="1">BWQ #REF!</definedName>
    <definedName name="BExQAM8H8OJCFV8U8FIHYM96ZXY0" localSheetId="2" hidden="1">BWQ '[34]210'!$B$10:$C$10</definedName>
    <definedName name="BExQAM8H8OJCFV8U8FIHYM96ZXY0" localSheetId="1" hidden="1">BWQ '[34]210'!$B$10:$C$10</definedName>
    <definedName name="BExQAM8H8OJCFV8U8FIHYM96ZXY0" hidden="1">BWQ '[34]210'!$B$10:$C$10</definedName>
    <definedName name="BExQB0X64CATEQJU97GZZJ5ZM9GT" localSheetId="1" hidden="1">BWQ '[31]080'!$B$10:$C$10</definedName>
    <definedName name="BExQB0X64CATEQJU97GZZJ5ZM9GT" hidden="1">BWQ '[31]080'!$B$10:$C$10</definedName>
    <definedName name="BExQB4INPP1GC6Z5G3H39LKGEU4U" localSheetId="2" hidden="1">BWQ '[47]190_2'!$B$12:$C$12</definedName>
    <definedName name="BExQB4INPP1GC6Z5G3H39LKGEU4U" localSheetId="1" hidden="1">BWQ '[47]190_2'!$B$12:$C$12</definedName>
    <definedName name="BExQB4INPP1GC6Z5G3H39LKGEU4U" hidden="1">BWQ '[47]190_2'!$B$12:$C$12</definedName>
    <definedName name="BExQBMCPAPZ0HDYSFYBO6RL19GEZ" localSheetId="2" hidden="1">BWQ '[52]190_4'!$B$9:$C$9</definedName>
    <definedName name="BExQBMCPAPZ0HDYSFYBO6RL19GEZ" localSheetId="1" hidden="1">BWQ '[52]190_4'!$B$9:$C$9</definedName>
    <definedName name="BExQBMCPAPZ0HDYSFYBO6RL19GEZ" hidden="1">BWQ '[52]190_4'!$B$9:$C$9</definedName>
    <definedName name="BExQBWZOX4X90YU86LVDXLHT0FOO" localSheetId="1" hidden="1">BWQ '[40]060'!$B$13:$C$13</definedName>
    <definedName name="BExQBWZOX4X90YU86LVDXLHT0FOO" hidden="1">BWQ '[40]060'!$B$13:$C$13</definedName>
    <definedName name="BExQBZZK66PDF0IS841MXPYCMA22" hidden="1">#N/A</definedName>
    <definedName name="BExQCC4GCXM0VXYF1YSNQ4M61Y2V" localSheetId="2" hidden="1">BWQ '[32]230'!$B$9:$C$9</definedName>
    <definedName name="BExQCC4GCXM0VXYF1YSNQ4M61Y2V" localSheetId="1" hidden="1">BWQ '[32]230'!$B$9:$C$9</definedName>
    <definedName name="BExQCC4GCXM0VXYF1YSNQ4M61Y2V" hidden="1">BWQ '[32]230'!$B$9:$C$9</definedName>
    <definedName name="BExQCCVIARPTW0YQ11TTHK6OSVZD" hidden="1">#N/A</definedName>
    <definedName name="BExQCM5U1JX01TJVE42HN3KBAAXT" localSheetId="2" hidden="1">BWQ '[34]210'!$B$8:$C$8</definedName>
    <definedName name="BExQCM5U1JX01TJVE42HN3KBAAXT" localSheetId="1" hidden="1">BWQ '[34]210'!$B$8:$C$8</definedName>
    <definedName name="BExQCM5U1JX01TJVE42HN3KBAAXT" hidden="1">BWQ '[34]210'!$B$8:$C$8</definedName>
    <definedName name="BExQCSB3NPJU7UMW0PYDKRQVV4PK" hidden="1">#N/A</definedName>
    <definedName name="BExQCVB02D688RP6I9QM2TQKPXA5" localSheetId="1" hidden="1">BWQ '[31]080'!$B$12:$C$12</definedName>
    <definedName name="BExQCVB02D688RP6I9QM2TQKPXA5" hidden="1">BWQ '[31]080'!$B$12:$C$12</definedName>
    <definedName name="BExQD5CDV93PPW763UYF2DPLHIIB" localSheetId="1" hidden="1">BWQ '[35]040'!$B$10:$C$10</definedName>
    <definedName name="BExQD5CDV93PPW763UYF2DPLHIIB" hidden="1">BWQ '[35]040'!$B$10:$C$10</definedName>
    <definedName name="BExQDRDHYAWBHDXNUUUTD8UTOZS7" localSheetId="1" hidden="1">BWQ '[31]080'!$B$14:$C$14</definedName>
    <definedName name="BExQDRDHYAWBHDXNUUUTD8UTOZS7" hidden="1">BWQ '[31]080'!$B$14:$C$14</definedName>
    <definedName name="BExQDTBK9K8MRZ572BE3ITKF68OO" localSheetId="1" hidden="1">BWQ '[31]080'!$B$18:$V$59</definedName>
    <definedName name="BExQDTBK9K8MRZ572BE3ITKF68OO" hidden="1">BWQ '[31]080'!$B$18:$V$59</definedName>
    <definedName name="BExQDV4B2ZI45ESLI6ZLUU1QHQTK" localSheetId="2" hidden="1">BWQ '[42]190_1'!$B$8:$C$8</definedName>
    <definedName name="BExQDV4B2ZI45ESLI6ZLUU1QHQTK" localSheetId="1" hidden="1">BWQ '[42]190_1'!$B$8:$C$8</definedName>
    <definedName name="BExQDV4B2ZI45ESLI6ZLUU1QHQTK" hidden="1">BWQ '[42]190_1'!$B$8:$C$8</definedName>
    <definedName name="BExQDWGWR8TTBNCC9C9TGHNBH9DH" localSheetId="2" hidden="1">BWQ '[53]240'!$B$24:$AD$77</definedName>
    <definedName name="BExQDWGWR8TTBNCC9C9TGHNBH9DH" localSheetId="1" hidden="1">BWQ '[53]240'!$B$24:$AD$77</definedName>
    <definedName name="BExQDWGWR8TTBNCC9C9TGHNBH9DH" hidden="1">BWQ '[53]240'!$B$24:$AD$77</definedName>
    <definedName name="BExQE4PJ3VM8OGWLGVDCGB9ZBZSP" localSheetId="2" hidden="1">BWQ [51]Hyster!$B$22:$Q$41</definedName>
    <definedName name="BExQE4PJ3VM8OGWLGVDCGB9ZBZSP" localSheetId="1" hidden="1">BWQ [51]Hyster!$B$22:$Q$41</definedName>
    <definedName name="BExQE4PJ3VM8OGWLGVDCGB9ZBZSP" hidden="1">BWQ [51]Hyster!$B$22:$Q$41</definedName>
    <definedName name="BExQE4PK5N7C3OQC0FX18TKJWWQ6" localSheetId="2" hidden="1">BWQ '[34]210'!$B$19:$C$19</definedName>
    <definedName name="BExQE4PK5N7C3OQC0FX18TKJWWQ6" localSheetId="1" hidden="1">BWQ '[34]210'!$B$19:$C$19</definedName>
    <definedName name="BExQE4PK5N7C3OQC0FX18TKJWWQ6" hidden="1">BWQ '[34]210'!$B$19:$C$19</definedName>
    <definedName name="BExQEJE8H19HKWGKN7FLU2WZW485" localSheetId="2" hidden="1">BWQ '[54]270_6'!$A$5:$A$5</definedName>
    <definedName name="BExQEJE8H19HKWGKN7FLU2WZW485" localSheetId="1" hidden="1">BWQ '[54]270_6'!$A$5:$A$5</definedName>
    <definedName name="BExQEJE8H19HKWGKN7FLU2WZW485" hidden="1">BWQ '[54]270_6'!$A$5:$A$5</definedName>
    <definedName name="BExQEQL70HHSGSNISDTWK3VJXPVH" hidden="1">#N/A</definedName>
    <definedName name="BExQF4DI8D72E3Q8LVD6T9XCAJCY" hidden="1">#N/A</definedName>
    <definedName name="BExQF7D9F01OEUSSUI6G0W35MDUE" localSheetId="1" hidden="1">BWQ #REF!</definedName>
    <definedName name="BExQF7D9F01OEUSSUI6G0W35MDUE" hidden="1">BWQ #REF!</definedName>
    <definedName name="BExQFFWUG5MZG25Y42N6STTUOXAD" localSheetId="2" hidden="1">BWQ '[53]240'!$B$19:$C$19</definedName>
    <definedName name="BExQFFWUG5MZG25Y42N6STTUOXAD" localSheetId="1" hidden="1">BWQ '[53]240'!$B$19:$C$19</definedName>
    <definedName name="BExQFFWUG5MZG25Y42N6STTUOXAD" hidden="1">BWQ '[53]240'!$B$19:$C$19</definedName>
    <definedName name="BExQFG7N6MKJ2GFRPC9FXR3G8JEZ" localSheetId="2" hidden="1">BWQ [51]Hyster!$B$20:$C$20</definedName>
    <definedName name="BExQFG7N6MKJ2GFRPC9FXR3G8JEZ" localSheetId="1" hidden="1">BWQ [51]Hyster!$B$20:$C$20</definedName>
    <definedName name="BExQFG7N6MKJ2GFRPC9FXR3G8JEZ" hidden="1">BWQ [51]Hyster!$B$20:$C$20</definedName>
    <definedName name="BExQFN3SQ08F5KFK9LV1S3LMU8KB" localSheetId="2" hidden="1">BWQ '[36]300'!$B$7:$C$7</definedName>
    <definedName name="BExQFN3SQ08F5KFK9LV1S3LMU8KB" localSheetId="1" hidden="1">BWQ '[36]300'!$B$7:$C$7</definedName>
    <definedName name="BExQFN3SQ08F5KFK9LV1S3LMU8KB" hidden="1">BWQ '[36]300'!$B$7:$C$7</definedName>
    <definedName name="BExQFXLGA3PKW8M8HSCFJ6BDEYTA" localSheetId="1" hidden="1">BWQ-'[40]060'!$B$10:$U$51</definedName>
    <definedName name="BExQFXLGA3PKW8M8HSCFJ6BDEYTA" hidden="1">BWQ-'[40]060'!$B$10:$U$51</definedName>
    <definedName name="BExQFZ3DU2ERI72BL9AHFKK7JD4Q" localSheetId="1" hidden="1">BWQ '[40]060'!$B$7:$C$7</definedName>
    <definedName name="BExQFZ3DU2ERI72BL9AHFKK7JD4Q" hidden="1">BWQ '[40]060'!$B$7:$C$7</definedName>
    <definedName name="BExQGRPPDB61N8AMDH82ALX4KETJ" localSheetId="1" hidden="1">BWQ '[40]060'!$B$8:$C$8</definedName>
    <definedName name="BExQGRPPDB61N8AMDH82ALX4KETJ" hidden="1">BWQ '[40]060'!$B$8:$C$8</definedName>
    <definedName name="BExQGTIHK8HPEP17KTEE8RZ4ISFZ" localSheetId="2" hidden="1">BWQ '[54]270_6'!$B$10:$C$10</definedName>
    <definedName name="BExQGTIHK8HPEP17KTEE8RZ4ISFZ" localSheetId="1" hidden="1">BWQ '[54]270_6'!$B$10:$C$10</definedName>
    <definedName name="BExQGTIHK8HPEP17KTEE8RZ4ISFZ" hidden="1">BWQ '[54]270_6'!$B$10:$C$10</definedName>
    <definedName name="BExQGZT1IMCQN92PY9Y4H0QY2ELQ" localSheetId="1" hidden="1">BWQ '[35]040'!$B$15:$C$15</definedName>
    <definedName name="BExQGZT1IMCQN92PY9Y4H0QY2ELQ" hidden="1">BWQ '[35]040'!$B$15:$C$15</definedName>
    <definedName name="BExQH6EFDAPSK41OJ0OLTAFY300T" localSheetId="1" hidden="1">BWQ '[40]060'!$B$10:$C$10</definedName>
    <definedName name="BExQH6EFDAPSK41OJ0OLTAFY300T" hidden="1">BWQ '[40]060'!$B$10:$C$10</definedName>
    <definedName name="BExQHHMYJB3NH6TD2TZ643PNVDFL" localSheetId="2" hidden="1">BWQ '[34]210'!$B$12:$C$12</definedName>
    <definedName name="BExQHHMYJB3NH6TD2TZ643PNVDFL" localSheetId="1" hidden="1">BWQ '[34]210'!$B$12:$C$12</definedName>
    <definedName name="BExQHHMYJB3NH6TD2TZ643PNVDFL" hidden="1">BWQ '[34]210'!$B$12:$C$12</definedName>
    <definedName name="BExQHO8GHOH5679FTNKA8NP0C090" localSheetId="2" hidden="1">BWQ '[54]270_6'!$B$20:$C$20</definedName>
    <definedName name="BExQHO8GHOH5679FTNKA8NP0C090" localSheetId="1" hidden="1">BWQ '[54]270_6'!$B$20:$C$20</definedName>
    <definedName name="BExQHO8GHOH5679FTNKA8NP0C090" hidden="1">BWQ '[54]270_6'!$B$20:$C$20</definedName>
    <definedName name="BExQHVQ1LFV7GCKZXQGEP3N9QXCP" localSheetId="1" hidden="1">BWQ #REF!</definedName>
    <definedName name="BExQHVQ1LFV7GCKZXQGEP3N9QXCP" hidden="1">BWQ #REF!</definedName>
    <definedName name="BExQI2RNIQ9CCJREXM8QAVMGSO10" localSheetId="1" hidden="1">BWQ #REF!</definedName>
    <definedName name="BExQI2RNIQ9CCJREXM8QAVMGSO10" hidden="1">BWQ #REF!</definedName>
    <definedName name="BExQI5RFLKYFU6JXG3A3MBDTWNLU" localSheetId="2" hidden="1">BWQ '[44]190_3'!$B$17:$C$17</definedName>
    <definedName name="BExQI5RFLKYFU6JXG3A3MBDTWNLU" localSheetId="1" hidden="1">BWQ '[44]190_3'!$B$17:$C$17</definedName>
    <definedName name="BExQI5RFLKYFU6JXG3A3MBDTWNLU" hidden="1">BWQ '[44]190_3'!$B$17:$C$17</definedName>
    <definedName name="BExQIELSSAP17HP7PFTNVX46TALJ" localSheetId="2" hidden="1">BWQ '[47]190_2'!$B$22:$C$22</definedName>
    <definedName name="BExQIELSSAP17HP7PFTNVX46TALJ" localSheetId="1" hidden="1">BWQ '[47]190_2'!$B$22:$C$22</definedName>
    <definedName name="BExQIELSSAP17HP7PFTNVX46TALJ" hidden="1">BWQ '[47]190_2'!$B$22:$C$22</definedName>
    <definedName name="BExQIFSZ2X54604E2T32NWIQEKDW" localSheetId="2" hidden="1">BWQ '[34]210'!$B$10:$C$10</definedName>
    <definedName name="BExQIFSZ2X54604E2T32NWIQEKDW" localSheetId="1" hidden="1">BWQ '[34]210'!$B$10:$C$10</definedName>
    <definedName name="BExQIFSZ2X54604E2T32NWIQEKDW" hidden="1">BWQ '[34]210'!$B$10:$C$10</definedName>
    <definedName name="BExQIOSO008PPB3CC2DDQPPWW0VP" localSheetId="1" hidden="1">BWQ '[40]060'!$A$5</definedName>
    <definedName name="BExQIOSO008PPB3CC2DDQPPWW0VP" hidden="1">BWQ '[40]060'!$A$5</definedName>
    <definedName name="BExQJ5VM876SV5J1MC74IHRJ1OAF" localSheetId="1" hidden="1">BWQ '[40]060'!$B$15:$C$15</definedName>
    <definedName name="BExQJ5VM876SV5J1MC74IHRJ1OAF" hidden="1">BWQ '[40]060'!$B$15:$C$15</definedName>
    <definedName name="BExQJAOAPAUDQG4RL5IX8CUIUHZM" localSheetId="2" hidden="1">BWQ '[38]200'!$B$10:$C$10</definedName>
    <definedName name="BExQJAOAPAUDQG4RL5IX8CUIUHZM" localSheetId="1" hidden="1">BWQ '[38]200'!$B$10:$C$10</definedName>
    <definedName name="BExQJAOAPAUDQG4RL5IX8CUIUHZM" hidden="1">BWQ '[38]200'!$B$10:$C$10</definedName>
    <definedName name="BExQJTEKJ989CJVBGIZUY5NA799A" localSheetId="1" hidden="1">BWQ '[35]040'!$B$10:$C$10</definedName>
    <definedName name="BExQJTEKJ989CJVBGIZUY5NA799A" hidden="1">BWQ '[35]040'!$B$10:$C$10</definedName>
    <definedName name="BExQJTPDS2QD1U52SJQGUB5ILH9Y" localSheetId="1" hidden="1">BWQ '[35]040'!$B$13:$C$13</definedName>
    <definedName name="BExQJTPDS2QD1U52SJQGUB5ILH9Y" hidden="1">BWQ '[35]040'!$B$13:$C$13</definedName>
    <definedName name="BExQJTPDS2RTGFY20A7BI5EJ5ZYP" localSheetId="2" hidden="1">BWQ '[44]190_3'!$B$22:$C$22</definedName>
    <definedName name="BExQJTPDS2RTGFY20A7BI5EJ5ZYP" localSheetId="1" hidden="1">BWQ '[44]190_3'!$B$22:$C$22</definedName>
    <definedName name="BExQJTPDS2RTGFY20A7BI5EJ5ZYP" hidden="1">BWQ '[44]190_3'!$B$22:$C$22</definedName>
    <definedName name="BExQK5OX44JGOTEK0TJG4HZJSW5X" localSheetId="2" hidden="1">BWQ '[38]200'!$B$11:$C$11</definedName>
    <definedName name="BExQK5OX44JGOTEK0TJG4HZJSW5X" localSheetId="1" hidden="1">BWQ '[38]200'!$B$11:$C$11</definedName>
    <definedName name="BExQK5OX44JGOTEK0TJG4HZJSW5X" hidden="1">BWQ '[38]200'!$B$11:$C$11</definedName>
    <definedName name="BExQKA6T0AZCE97HG7FVPT7OK64X" localSheetId="2" hidden="1">Query-[49]Am!$B$10:$Q$38</definedName>
    <definedName name="BExQKA6T0AZCE97HG7FVPT7OK64X" localSheetId="1" hidden="1">Query-[49]Am!$B$10:$Q$38</definedName>
    <definedName name="BExQKA6T0AZCE97HG7FVPT7OK64X" hidden="1">Query-[49]Am!$B$10:$Q$38</definedName>
    <definedName name="BExQL2CZAYVZRLH8NCWNH18L64C3" localSheetId="1" hidden="1">BWQ '[31]080'!$B$15:$C$15</definedName>
    <definedName name="BExQL2CZAYVZRLH8NCWNH18L64C3" hidden="1">BWQ '[31]080'!$B$15:$C$15</definedName>
    <definedName name="BExQL9UQAV0OO1TJ08TUVS1DC761" localSheetId="2" hidden="1">BWQ '[54]270_6'!$B$17:$C$17</definedName>
    <definedName name="BExQL9UQAV0OO1TJ08TUVS1DC761" localSheetId="1" hidden="1">BWQ '[54]270_6'!$B$17:$C$17</definedName>
    <definedName name="BExQL9UQAV0OO1TJ08TUVS1DC761" hidden="1">BWQ '[54]270_6'!$B$17:$C$17</definedName>
    <definedName name="BExRY1VIMAAS3Q8LMT9WKO9CBI53" localSheetId="2" hidden="1">BWQ '[34]210'!$B$12:$C$12</definedName>
    <definedName name="BExRY1VIMAAS3Q8LMT9WKO9CBI53" localSheetId="1" hidden="1">BWQ '[34]210'!$B$12:$C$12</definedName>
    <definedName name="BExRY1VIMAAS3Q8LMT9WKO9CBI53" hidden="1">BWQ '[34]210'!$B$12:$C$12</definedName>
    <definedName name="BExRYLNMTGBKZRCNQOP9G4SUW8C2" localSheetId="2" hidden="1">BWQ '[55]290'!$B$20:$C$20</definedName>
    <definedName name="BExRYLNMTGBKZRCNQOP9G4SUW8C2" localSheetId="1" hidden="1">BWQ '[55]290'!$B$20:$C$20</definedName>
    <definedName name="BExRYLNMTGBKZRCNQOP9G4SUW8C2" hidden="1">BWQ '[55]290'!$B$20:$C$20</definedName>
    <definedName name="BExRZ5FQZJWQGVU3BARAA70OMFN8" localSheetId="2" hidden="1">BWQ '[38]200'!$B$17:$C$17</definedName>
    <definedName name="BExRZ5FQZJWQGVU3BARAA70OMFN8" localSheetId="1" hidden="1">BWQ '[38]200'!$B$17:$C$17</definedName>
    <definedName name="BExRZ5FQZJWQGVU3BARAA70OMFN8" hidden="1">BWQ '[38]200'!$B$17:$C$17</definedName>
    <definedName name="BExRZQEZV3BZZIA7F3RG7UQ175K5" localSheetId="1" hidden="1">BWQ '[35]040'!$B$18:$M$59</definedName>
    <definedName name="BExRZQEZV3BZZIA7F3RG7UQ175K5" hidden="1">BWQ '[35]040'!$B$18:$M$59</definedName>
    <definedName name="BExRZSTCBFHSDL88RV8BI8NBR6I3" hidden="1">#N/A</definedName>
    <definedName name="BExRZXGHW5K3ODMBHL5976B41UED" localSheetId="2" hidden="1">BWQ '[38]200'!$B$10:$C$10</definedName>
    <definedName name="BExRZXGHW5K3ODMBHL5976B41UED" localSheetId="1" hidden="1">BWQ '[38]200'!$B$10:$C$10</definedName>
    <definedName name="BExRZXGHW5K3ODMBHL5976B41UED" hidden="1">BWQ '[38]200'!$B$10:$C$10</definedName>
    <definedName name="BExS0295YBI8WP2PONDGY592QX6K" localSheetId="2" hidden="1">BWQ '[47]190_2'!$B$8:$C$8</definedName>
    <definedName name="BExS0295YBI8WP2PONDGY592QX6K" localSheetId="1" hidden="1">BWQ '[47]190_2'!$B$8:$C$8</definedName>
    <definedName name="BExS0295YBI8WP2PONDGY592QX6K" hidden="1">BWQ '[47]190_2'!$B$8:$C$8</definedName>
    <definedName name="BExS0BP2ZIF8BY30MXOOKW1KULL6" localSheetId="2" hidden="1">BWQ '[47]190_2'!$B$16:$C$16</definedName>
    <definedName name="BExS0BP2ZIF8BY30MXOOKW1KULL6" localSheetId="1" hidden="1">BWQ '[47]190_2'!$B$16:$C$16</definedName>
    <definedName name="BExS0BP2ZIF8BY30MXOOKW1KULL6" hidden="1">BWQ '[47]190_2'!$B$16:$C$16</definedName>
    <definedName name="BExS0M193AJHEX46AQL8GW1EC0N5" localSheetId="1" hidden="1">BWQ '[35]040'!$B$13:$C$13</definedName>
    <definedName name="BExS0M193AJHEX46AQL8GW1EC0N5" hidden="1">BWQ '[35]040'!$B$13:$C$13</definedName>
    <definedName name="BExS0MC1BMK1L61ABCQBL533C4DB" localSheetId="1" hidden="1">BWQ '[40]060'!$B$13:$C$13</definedName>
    <definedName name="BExS0MC1BMK1L61ABCQBL533C4DB" hidden="1">BWQ '[40]060'!$B$13:$C$13</definedName>
    <definedName name="BExS0RKX4GEJ5WHY59G85DYQAYP3" localSheetId="2" hidden="1">BWQ '[47]190_2'!$A$5:$A$5</definedName>
    <definedName name="BExS0RKX4GEJ5WHY59G85DYQAYP3" localSheetId="1" hidden="1">BWQ '[47]190_2'!$A$5:$A$5</definedName>
    <definedName name="BExS0RKX4GEJ5WHY59G85DYQAYP3" hidden="1">BWQ '[47]190_2'!$A$5:$A$5</definedName>
    <definedName name="BExS1R3FC9BF6GE8MIRRGVMMFN4H" localSheetId="1" hidden="1">BWQ '[35]040'!$B$10:$C$10</definedName>
    <definedName name="BExS1R3FC9BF6GE8MIRRGVMMFN4H" hidden="1">BWQ '[35]040'!$B$10:$C$10</definedName>
    <definedName name="BExS1SW6OVVHW87K1XDW0C4BT6CS" localSheetId="1" hidden="1">BWQ '[35]040'!$B$7:$C$7</definedName>
    <definedName name="BExS1SW6OVVHW87K1XDW0C4BT6CS" hidden="1">BWQ '[35]040'!$B$7:$C$7</definedName>
    <definedName name="BExS1WHM3PYEAN020ZFW9X883K2C" hidden="1">#N/A</definedName>
    <definedName name="BExS20ZHCUS89O30ZZF4EU8HW1GW" localSheetId="2" hidden="1">BWQ '[42]190_1'!$B$14:$C$14</definedName>
    <definedName name="BExS20ZHCUS89O30ZZF4EU8HW1GW" localSheetId="1" hidden="1">BWQ '[42]190_1'!$B$14:$C$14</definedName>
    <definedName name="BExS20ZHCUS89O30ZZF4EU8HW1GW" hidden="1">BWQ '[42]190_1'!$B$14:$C$14</definedName>
    <definedName name="BExS26TTG3GNDQQT1E74QXXNB08H" localSheetId="1" hidden="1">BWQ '[31]080'!$B$14:$C$14</definedName>
    <definedName name="BExS26TTG3GNDQQT1E74QXXNB08H" hidden="1">BWQ '[31]080'!$B$14:$C$14</definedName>
    <definedName name="BExS286F3AD4XSEAMTE3B9CQ6J3O" localSheetId="1" hidden="1">BWQ #REF!</definedName>
    <definedName name="BExS286F3AD4XSEAMTE3B9CQ6J3O" hidden="1">BWQ #REF!</definedName>
    <definedName name="BExS2B6BTGRVTWBOU9TP18FS1GAY" localSheetId="2" hidden="1">BWQ '[37]190'!$B$19:$C$19</definedName>
    <definedName name="BExS2B6BTGRVTWBOU9TP18FS1GAY" localSheetId="1" hidden="1">BWQ '[37]190'!$B$19:$C$19</definedName>
    <definedName name="BExS2B6BTGRVTWBOU9TP18FS1GAY" hidden="1">BWQ '[37]190'!$B$19:$C$19</definedName>
    <definedName name="BExS2NLZRH6H3YXN12IPITLBZKCL" localSheetId="2" hidden="1">BWQ '[33]220'!$B$17:$C$17</definedName>
    <definedName name="BExS2NLZRH6H3YXN12IPITLBZKCL" localSheetId="1" hidden="1">BWQ '[33]220'!$B$17:$C$17</definedName>
    <definedName name="BExS2NLZRH6H3YXN12IPITLBZKCL" hidden="1">BWQ '[33]220'!$B$17:$C$17</definedName>
    <definedName name="BExS348S2Q3FTOCQE659NYGYPZ80" localSheetId="1" hidden="1">BWQ '[31]080'!$B$8:$C$8</definedName>
    <definedName name="BExS348S2Q3FTOCQE659NYGYPZ80" hidden="1">BWQ '[31]080'!$B$8:$C$8</definedName>
    <definedName name="BExS3B4Y369GCMBPNX7G1ST9M54U" localSheetId="2" hidden="1">BWQ '[38]200'!$B$20:$C$20</definedName>
    <definedName name="BExS3B4Y369GCMBPNX7G1ST9M54U" localSheetId="1" hidden="1">BWQ '[38]200'!$B$20:$C$20</definedName>
    <definedName name="BExS3B4Y369GCMBPNX7G1ST9M54U" hidden="1">BWQ '[38]200'!$B$20:$C$20</definedName>
    <definedName name="BExS3EFLJ2972KU4EV7M80TK2LCF" localSheetId="2" hidden="1">BWQ '[44]190_3'!$B$20:$C$20</definedName>
    <definedName name="BExS3EFLJ2972KU4EV7M80TK2LCF" localSheetId="1" hidden="1">BWQ '[44]190_3'!$B$20:$C$20</definedName>
    <definedName name="BExS3EFLJ2972KU4EV7M80TK2LCF" hidden="1">BWQ '[44]190_3'!$B$20:$C$20</definedName>
    <definedName name="BExS3F6NQI1KRRC1WHFTETPB2GVN" localSheetId="1" hidden="1">BWQ #REF!</definedName>
    <definedName name="BExS3F6NQI1KRRC1WHFTETPB2GVN" hidden="1">BWQ #REF!</definedName>
    <definedName name="BExS3OH4346EZ0OY0B0LINLYA5GM" localSheetId="2" hidden="1">BWQ '[32]230'!$B$18:$C$18</definedName>
    <definedName name="BExS3OH4346EZ0OY0B0LINLYA5GM" localSheetId="1" hidden="1">BWQ '[32]230'!$B$18:$C$18</definedName>
    <definedName name="BExS3OH4346EZ0OY0B0LINLYA5GM" hidden="1">BWQ '[32]230'!$B$18:$C$18</definedName>
    <definedName name="BExS3WEZ2ZRS5PZZARZ1XNDI3QU2" hidden="1">#N/A</definedName>
    <definedName name="BExS3Z9E56AP063CZ3REPVFOCSS9" localSheetId="1" hidden="1">BWQ '[40]060'!$B$8:$C$8</definedName>
    <definedName name="BExS3Z9E56AP063CZ3REPVFOCSS9" hidden="1">BWQ '[40]060'!$B$8:$C$8</definedName>
    <definedName name="BExS3ZEV9R6BEKNUFXXY3J4GN398" localSheetId="2" hidden="1">BWQ '[38]200'!$B$16:$C$16</definedName>
    <definedName name="BExS3ZEV9R6BEKNUFXXY3J4GN398" localSheetId="1" hidden="1">BWQ '[38]200'!$B$16:$C$16</definedName>
    <definedName name="BExS3ZEV9R6BEKNUFXXY3J4GN398" hidden="1">BWQ '[38]200'!$B$16:$C$16</definedName>
    <definedName name="BExS3ZK78G377JS03JM53OJKMH7T" localSheetId="1" hidden="1">BWQ '[35]040'!$B$8:$C$8</definedName>
    <definedName name="BExS3ZK78G377JS03JM53OJKMH7T" hidden="1">BWQ '[35]040'!$B$8:$C$8</definedName>
    <definedName name="BExS42PKI2Y0LY0H5TJLLWV8TAUE" localSheetId="1" hidden="1">BWQ #REF!</definedName>
    <definedName name="BExS42PKI2Y0LY0H5TJLLWV8TAUE" hidden="1">BWQ #REF!</definedName>
    <definedName name="BExS453VUIOT11UQ6LKHFXDBTF02" localSheetId="2" hidden="1">BWQ '[32]230'!$B$20</definedName>
    <definedName name="BExS453VUIOT11UQ6LKHFXDBTF02" localSheetId="1" hidden="1">BWQ '[32]230'!$B$20</definedName>
    <definedName name="BExS453VUIOT11UQ6LKHFXDBTF02" hidden="1">BWQ '[32]230'!$B$20</definedName>
    <definedName name="BExS4E3KMWTI6FXI13TDNLPBE1Y4" localSheetId="2" hidden="1">BWQ '[38]200'!$B$19:$C$19</definedName>
    <definedName name="BExS4E3KMWTI6FXI13TDNLPBE1Y4" localSheetId="1" hidden="1">BWQ '[38]200'!$B$19:$C$19</definedName>
    <definedName name="BExS4E3KMWTI6FXI13TDNLPBE1Y4" hidden="1">BWQ '[38]200'!$B$19:$C$19</definedName>
    <definedName name="BExS4JSKHN8UXYIOLCZE3HGZ43ZS" hidden="1">#N/A</definedName>
    <definedName name="BExS4KOZN70PH2BPZS93BHH3R9O9" localSheetId="1" hidden="1">BWQ '[40]060'!$B$12:$C$12</definedName>
    <definedName name="BExS4KOZN70PH2BPZS93BHH3R9O9" hidden="1">BWQ '[40]060'!$B$12:$C$12</definedName>
    <definedName name="BExS4RQFWVWD2YLM8NSJG4JCWCP3" localSheetId="1" hidden="1">BWQ '[35]040'!$B$8:$C$8</definedName>
    <definedName name="BExS4RQFWVWD2YLM8NSJG4JCWCP3" hidden="1">BWQ '[35]040'!$B$8:$C$8</definedName>
    <definedName name="BExS4UQAZBIPF6DG7OC0Q8KE3COG" localSheetId="1" hidden="1">BWQ #REF!</definedName>
    <definedName name="BExS4UQAZBIPF6DG7OC0Q8KE3COG" hidden="1">BWQ #REF!</definedName>
    <definedName name="BExS6A4NFWP26FBET5ZOW8OUA71Y" localSheetId="1" hidden="1">BWQ #REF!</definedName>
    <definedName name="BExS6A4NFWP26FBET5ZOW8OUA71Y" hidden="1">BWQ #REF!</definedName>
    <definedName name="BExS6B11IMGF4ZFK6FMXUB0J40T9" localSheetId="2" hidden="1">BWQ '[34]210'!$B$20:$C$20</definedName>
    <definedName name="BExS6B11IMGF4ZFK6FMXUB0J40T9" localSheetId="1" hidden="1">BWQ '[34]210'!$B$20:$C$20</definedName>
    <definedName name="BExS6B11IMGF4ZFK6FMXUB0J40T9" hidden="1">BWQ '[34]210'!$B$20:$C$20</definedName>
    <definedName name="BExS6E0YERYJQ8WV6KJH9JRGWLER" localSheetId="1" hidden="1">BWQ '[31]080'!$B$10:$C$10</definedName>
    <definedName name="BExS6E0YERYJQ8WV6KJH9JRGWLER" hidden="1">BWQ '[31]080'!$B$10:$C$10</definedName>
    <definedName name="BExS6J4DF6QQS4DIQBK6Z3WENJKK" localSheetId="1" hidden="1">BWQ #REF!</definedName>
    <definedName name="BExS6J4DF6QQS4DIQBK6Z3WENJKK" hidden="1">BWQ #REF!</definedName>
    <definedName name="BExS6QWVTYVLDZQP4J8VLN4J6QSJ" localSheetId="2" hidden="1">BWQ '[56]310'!$B$19:$C$19</definedName>
    <definedName name="BExS6QWVTYVLDZQP4J8VLN4J6QSJ" localSheetId="1" hidden="1">BWQ '[56]310'!$B$19:$C$19</definedName>
    <definedName name="BExS6QWVTYVLDZQP4J8VLN4J6QSJ" hidden="1">BWQ '[56]310'!$B$19:$C$19</definedName>
    <definedName name="BExS6XT1QKS0YUAWD8SHF2VK0YUL" localSheetId="2" hidden="1">BWQ '[33]220'!$B$9:$C$9</definedName>
    <definedName name="BExS6XT1QKS0YUAWD8SHF2VK0YUL" localSheetId="1" hidden="1">BWQ '[33]220'!$B$9:$C$9</definedName>
    <definedName name="BExS6XT1QKS0YUAWD8SHF2VK0YUL" hidden="1">BWQ '[33]220'!$B$9:$C$9</definedName>
    <definedName name="BExS75G4DUQXUFJ0RN7JFMSVG2QP" hidden="1">#N/A</definedName>
    <definedName name="BExS76763SMR7GGLO5XVY3ZFEOWJ" localSheetId="2" hidden="1">BWQ '[57]270_5'!$B$8:$C$8</definedName>
    <definedName name="BExS76763SMR7GGLO5XVY3ZFEOWJ" localSheetId="1" hidden="1">BWQ '[57]270_5'!$B$8:$C$8</definedName>
    <definedName name="BExS76763SMR7GGLO5XVY3ZFEOWJ" hidden="1">BWQ '[57]270_5'!$B$8:$C$8</definedName>
    <definedName name="BExS7FMZOJTCUYI3Z2RAABCSX182" hidden="1">#N/A</definedName>
    <definedName name="BExS7T4H4MCS8TFHFJ6QWQ1GUFY6" localSheetId="1" hidden="1">BWQ '[40]060'!$B$13:$C$13</definedName>
    <definedName name="BExS7T4H4MCS8TFHFJ6QWQ1GUFY6" hidden="1">BWQ '[40]060'!$B$13:$C$13</definedName>
    <definedName name="BExS7TFA8J7IF7GGXZ9FT6DPTYDK" hidden="1">#N/A</definedName>
    <definedName name="BExS8WU1MRME7OZF7XREAIY48JJG" localSheetId="2" hidden="1">BWQ '[42]190_1'!$B$20:$C$20</definedName>
    <definedName name="BExS8WU1MRME7OZF7XREAIY48JJG" localSheetId="1" hidden="1">BWQ '[42]190_1'!$B$20:$C$20</definedName>
    <definedName name="BExS8WU1MRME7OZF7XREAIY48JJG" hidden="1">BWQ '[42]190_1'!$B$20:$C$20</definedName>
    <definedName name="BExS939YVN1BH4HYK6U4YPTNQJJ8" localSheetId="1" hidden="1">BWQ '[40]060'!$B$15:$C$15</definedName>
    <definedName name="BExS939YVN1BH4HYK6U4YPTNQJJ8" hidden="1">BWQ '[40]060'!$B$15:$C$15</definedName>
    <definedName name="BExS96VKME962UJQU7YTV385JDO9" hidden="1">#N/A</definedName>
    <definedName name="BExS9KNW8SA4I6C5RX6G8SLOC887" localSheetId="2" hidden="1">BWQ '[52]190_4'!$B$10:$C$10</definedName>
    <definedName name="BExS9KNW8SA4I6C5RX6G8SLOC887" localSheetId="1" hidden="1">BWQ '[52]190_4'!$B$10:$C$10</definedName>
    <definedName name="BExS9KNW8SA4I6C5RX6G8SLOC887" hidden="1">BWQ '[52]190_4'!$B$10:$C$10</definedName>
    <definedName name="BExS9UEH92HFJ5384JD1WLLK3QD1" localSheetId="2" hidden="1">BWQ '[42]190_1'!$B$17:$C$17</definedName>
    <definedName name="BExS9UEH92HFJ5384JD1WLLK3QD1" localSheetId="1" hidden="1">BWQ '[42]190_1'!$B$17:$C$17</definedName>
    <definedName name="BExS9UEH92HFJ5384JD1WLLK3QD1" hidden="1">BWQ '[42]190_1'!$B$17:$C$17</definedName>
    <definedName name="BExSAAVXT3AK3VF3BA5C6N093DLL" localSheetId="2" hidden="1">BWQ [51]Hyster!$B$8:$C$8</definedName>
    <definedName name="BExSAAVXT3AK3VF3BA5C6N093DLL" localSheetId="1" hidden="1">BWQ [51]Hyster!$B$8:$C$8</definedName>
    <definedName name="BExSAAVXT3AK3VF3BA5C6N093DLL" hidden="1">BWQ [51]Hyster!$B$8:$C$8</definedName>
    <definedName name="BExSABSB0VAXD6204OFE3XPYYTKM" localSheetId="2" hidden="1">BWQ '[53]240'!$B$14:$C$14</definedName>
    <definedName name="BExSABSB0VAXD6204OFE3XPYYTKM" localSheetId="1" hidden="1">BWQ '[53]240'!$B$14:$C$14</definedName>
    <definedName name="BExSABSB0VAXD6204OFE3XPYYTKM" hidden="1">BWQ '[53]240'!$B$14:$C$14</definedName>
    <definedName name="BExSAIOFPB78XU4Z0LGRY3Y54RC7" localSheetId="2" hidden="1">BWQ '[33]220'!$B$9:$C$9</definedName>
    <definedName name="BExSAIOFPB78XU4Z0LGRY3Y54RC7" localSheetId="1" hidden="1">BWQ '[33]220'!$B$9:$C$9</definedName>
    <definedName name="BExSAIOFPB78XU4Z0LGRY3Y54RC7" hidden="1">BWQ '[33]220'!$B$9:$C$9</definedName>
    <definedName name="BExSAL81SWWCIV8WNOBMFS488AU6" localSheetId="1" hidden="1">BWQ '[31]080'!$B$10:$C$10</definedName>
    <definedName name="BExSAL81SWWCIV8WNOBMFS488AU6" hidden="1">BWQ '[31]080'!$B$10:$C$10</definedName>
    <definedName name="BExSAMQ1RXKRGBRR0MCR86V1V3IJ" hidden="1">#N/A</definedName>
    <definedName name="BExSAOZ0W2SFOC2999AYVGN5D62K" localSheetId="1" hidden="1">BWQ #REF!</definedName>
    <definedName name="BExSAOZ0W2SFOC2999AYVGN5D62K" hidden="1">BWQ #REF!</definedName>
    <definedName name="BExSBDP3EFQD7HCK7ZHMT0HARHSG" localSheetId="2" hidden="1">BWQ '[42]190_1'!$B$22:$C$22</definedName>
    <definedName name="BExSBDP3EFQD7HCK7ZHMT0HARHSG" localSheetId="1" hidden="1">BWQ '[42]190_1'!$B$22:$C$22</definedName>
    <definedName name="BExSBDP3EFQD7HCK7ZHMT0HARHSG" hidden="1">BWQ '[42]190_1'!$B$22:$C$22</definedName>
    <definedName name="BExSBDP40784B9R1BJ1A7JYHUBTK" localSheetId="1" hidden="1">BWQ '[35]040'!$B$12:$C$12</definedName>
    <definedName name="BExSBDP40784B9R1BJ1A7JYHUBTK" hidden="1">BWQ '[35]040'!$B$12:$C$12</definedName>
    <definedName name="BExSBL6T3E0JPKL6BHS0MS4HYEQ3" localSheetId="1" hidden="1">BWQ #REF!</definedName>
    <definedName name="BExSBL6T3E0JPKL6BHS0MS4HYEQ3" hidden="1">BWQ #REF!</definedName>
    <definedName name="BExSBQ4R9OALB44OKXBDKK3YAGMU" hidden="1">#N/A</definedName>
    <definedName name="BExSBTA61XKFB160VQXUN3YOLC2Y" localSheetId="1" hidden="1">BWQ '[40]060'!$B$16:$C$16</definedName>
    <definedName name="BExSBTA61XKFB160VQXUN3YOLC2Y" hidden="1">BWQ '[40]060'!$B$16:$C$16</definedName>
    <definedName name="BExSC663QXTUYBI1CPJAZPGTIJMI" hidden="1">#N/A</definedName>
    <definedName name="BExSC8EXDO996JDUVSSNEY3KJHSR" localSheetId="2" hidden="1">BWQ '[47]190_2'!$B$11:$C$11</definedName>
    <definedName name="BExSC8EXDO996JDUVSSNEY3KJHSR" localSheetId="1" hidden="1">BWQ '[47]190_2'!$B$11:$C$11</definedName>
    <definedName name="BExSC8EXDO996JDUVSSNEY3KJHSR" hidden="1">BWQ '[47]190_2'!$B$11:$C$11</definedName>
    <definedName name="BExSCMNJCEB1SGYN8H2YTW3YYC99" localSheetId="1" hidden="1">BWQ-'[40]060'!$B$10:$U$51</definedName>
    <definedName name="BExSCMNJCEB1SGYN8H2YTW3YYC99" hidden="1">BWQ-'[40]060'!$B$10:$U$51</definedName>
    <definedName name="BExSCZZLJB8ANXGVZ9TQAQ0KFV9Y" localSheetId="2" hidden="1">BWQ '[50]270_7'!$A$5:$A$5</definedName>
    <definedName name="BExSCZZLJB8ANXGVZ9TQAQ0KFV9Y" localSheetId="1" hidden="1">BWQ '[50]270_7'!$A$5:$A$5</definedName>
    <definedName name="BExSCZZLJB8ANXGVZ9TQAQ0KFV9Y" hidden="1">BWQ '[50]270_7'!$A$5:$A$5</definedName>
    <definedName name="BExSD5J47JNNWAQIW5GS3HKPOSS5" localSheetId="1" hidden="1">BWQ '[31]080'!$B$15:$C$15</definedName>
    <definedName name="BExSD5J47JNNWAQIW5GS3HKPOSS5" hidden="1">BWQ '[31]080'!$B$15:$C$15</definedName>
    <definedName name="BExSDFVGT817D2DHLP97QLUHFUFZ" hidden="1">#N/A</definedName>
    <definedName name="BExSDNYMEI5ME669SULKTMH3X5FI" localSheetId="2" hidden="1">BWQ '[38]200'!$B$19:$C$19</definedName>
    <definedName name="BExSDNYMEI5ME669SULKTMH3X5FI" localSheetId="1" hidden="1">BWQ '[38]200'!$B$19:$C$19</definedName>
    <definedName name="BExSDNYMEI5ME669SULKTMH3X5FI" hidden="1">BWQ '[38]200'!$B$19:$C$19</definedName>
    <definedName name="BExSDOUZETA6SLBTHNVJK3NJE8AG" hidden="1">#N/A</definedName>
    <definedName name="BExSDYLQBNMGJGNMTKR9J0YS2M3V" localSheetId="2" hidden="1">BWQ '[45]280'!$B$14:$C$14</definedName>
    <definedName name="BExSDYLQBNMGJGNMTKR9J0YS2M3V" localSheetId="1" hidden="1">BWQ '[45]280'!$B$14:$C$14</definedName>
    <definedName name="BExSDYLQBNMGJGNMTKR9J0YS2M3V" hidden="1">BWQ '[45]280'!$B$14:$C$14</definedName>
    <definedName name="BExSE4G0ECNMBD8LLJ3BYQ1O7830" hidden="1">#N/A</definedName>
    <definedName name="BExSEG4T4YH7DGEAXRP3QLQ823VN" localSheetId="1" hidden="1">BWQ #REF!</definedName>
    <definedName name="BExSEG4T4YH7DGEAXRP3QLQ823VN" hidden="1">BWQ #REF!</definedName>
    <definedName name="BExSEYF16383MWY0OHTZH6QCH3NQ" localSheetId="2" hidden="1">BWQ '[50]270_7'!$B$22:$C$22</definedName>
    <definedName name="BExSEYF16383MWY0OHTZH6QCH3NQ" localSheetId="1" hidden="1">BWQ '[50]270_7'!$B$22:$C$22</definedName>
    <definedName name="BExSEYF16383MWY0OHTZH6QCH3NQ" hidden="1">BWQ '[50]270_7'!$B$22:$C$22</definedName>
    <definedName name="BExSF627YZBCVBWRUITBMPUWNB6N" localSheetId="2" hidden="1">BWQ [41]Yale!$B$7:$C$7</definedName>
    <definedName name="BExSF627YZBCVBWRUITBMPUWNB6N" localSheetId="1" hidden="1">BWQ [41]Yale!$B$7:$C$7</definedName>
    <definedName name="BExSF627YZBCVBWRUITBMPUWNB6N" hidden="1">BWQ [41]Yale!$B$7:$C$7</definedName>
    <definedName name="BExSF73WT2PHDG8WAKWYLEMLNAA3" localSheetId="2" hidden="1">BWQ '[54]270_6'!$B$12:$C$12</definedName>
    <definedName name="BExSF73WT2PHDG8WAKWYLEMLNAA3" localSheetId="1" hidden="1">BWQ '[54]270_6'!$B$12:$C$12</definedName>
    <definedName name="BExSF73WT2PHDG8WAKWYLEMLNAA3" hidden="1">BWQ '[54]270_6'!$B$12:$C$12</definedName>
    <definedName name="BExSFG3LPB38HDVW9F67INM32XGW" localSheetId="1" hidden="1">BWQ '[35]040'!$B$7:$C$7</definedName>
    <definedName name="BExSFG3LPB38HDVW9F67INM32XGW" hidden="1">BWQ '[35]040'!$B$7:$C$7</definedName>
    <definedName name="BExSFJ8SCKCOPFOYGTQOH1ML65YW" localSheetId="1" hidden="1">BWQ '[40]060'!$B$8:$C$8</definedName>
    <definedName name="BExSFJ8SCKCOPFOYGTQOH1ML65YW" hidden="1">BWQ '[40]060'!$B$8:$C$8</definedName>
    <definedName name="BExSFR6SCCTWV5UZOAN33P068B7D" hidden="1">#N/A</definedName>
    <definedName name="BExSHQ2HBEO86OWTTSTEXKFOP04N" localSheetId="2" hidden="1">BWQ '[37]190'!$B$7:$C$7</definedName>
    <definedName name="BExSHQ2HBEO86OWTTSTEXKFOP04N" localSheetId="1" hidden="1">BWQ '[37]190'!$B$7:$C$7</definedName>
    <definedName name="BExSHQ2HBEO86OWTTSTEXKFOP04N" hidden="1">BWQ '[37]190'!$B$7:$C$7</definedName>
    <definedName name="BExSHX9G0U09OJYMJBJDUPD4PF4L" localSheetId="2" hidden="1">BWQ '[32]230'!$B$14:$C$14</definedName>
    <definedName name="BExSHX9G0U09OJYMJBJDUPD4PF4L" localSheetId="1" hidden="1">BWQ '[32]230'!$B$14:$C$14</definedName>
    <definedName name="BExSHX9G0U09OJYMJBJDUPD4PF4L" hidden="1">BWQ '[32]230'!$B$14:$C$14</definedName>
    <definedName name="BExSHY5RYQJ2W2EL4K8UMVS1PA5X" localSheetId="2" hidden="1">BWQ '[38]200'!$A$5:$A$5</definedName>
    <definedName name="BExSHY5RYQJ2W2EL4K8UMVS1PA5X" localSheetId="1" hidden="1">BWQ '[38]200'!$A$5:$A$5</definedName>
    <definedName name="BExSHY5RYQJ2W2EL4K8UMVS1PA5X" hidden="1">BWQ '[38]200'!$A$5:$A$5</definedName>
    <definedName name="BExTVJUQBY5P8LO32Z4LD6PIE3UE" localSheetId="1" hidden="1">BWQ '[40]060'!$B$15:$C$15</definedName>
    <definedName name="BExTVJUQBY5P8LO32Z4LD6PIE3UE" hidden="1">BWQ '[40]060'!$B$15:$C$15</definedName>
    <definedName name="BExTWMO2ILRADOM0EHS6NQ6UP61W" localSheetId="2" hidden="1">BWQ '[38]200'!$B$18:$C$18</definedName>
    <definedName name="BExTWMO2ILRADOM0EHS6NQ6UP61W" localSheetId="1" hidden="1">BWQ '[38]200'!$B$18:$C$18</definedName>
    <definedName name="BExTWMO2ILRADOM0EHS6NQ6UP61W" hidden="1">BWQ '[38]200'!$B$18:$C$18</definedName>
    <definedName name="BExTWVCSKC80X8T0S8FUNM9MWP2R" localSheetId="1" hidden="1">BWQ '[35]040'!$B$10:$C$10</definedName>
    <definedName name="BExTWVCSKC80X8T0S8FUNM9MWP2R" hidden="1">BWQ '[35]040'!$B$10:$C$10</definedName>
    <definedName name="BExTX955K0MABL0J62IHU0912YH3" hidden="1">#N/A</definedName>
    <definedName name="BExTXAN2DB5VW9LTQJHF7M3YSWC5" localSheetId="2" hidden="1">BWQ '[37]190'!$B$14:$C$14</definedName>
    <definedName name="BExTXAN2DB5VW9LTQJHF7M3YSWC5" localSheetId="1" hidden="1">BWQ '[37]190'!$B$14:$C$14</definedName>
    <definedName name="BExTXAN2DB5VW9LTQJHF7M3YSWC5" hidden="1">BWQ '[37]190'!$B$14:$C$14</definedName>
    <definedName name="BExTXBOWFUPA4H98ZYZG5MUA9NFZ" hidden="1">#N/A</definedName>
    <definedName name="BExTXJ164RK6F8RIUOHF0CJ5JKM4" localSheetId="2" hidden="1">BWQ '[33]220'!$B$10:$C$10</definedName>
    <definedName name="BExTXJ164RK6F8RIUOHF0CJ5JKM4" localSheetId="1" hidden="1">BWQ '[33]220'!$B$10:$C$10</definedName>
    <definedName name="BExTXJ164RK6F8RIUOHF0CJ5JKM4" hidden="1">BWQ '[33]220'!$B$10:$C$10</definedName>
    <definedName name="BExTXLFIF4MJ537PHN0FYTSZDOM2" localSheetId="2" hidden="1">BWQ '[47]190_2'!$B$19:$C$19</definedName>
    <definedName name="BExTXLFIF4MJ537PHN0FYTSZDOM2" localSheetId="1" hidden="1">BWQ '[47]190_2'!$B$19:$C$19</definedName>
    <definedName name="BExTXLFIF4MJ537PHN0FYTSZDOM2" hidden="1">BWQ '[47]190_2'!$B$19:$C$19</definedName>
    <definedName name="BExTXWO21S6OMN1KBOT7SKZKXD3R" hidden="1">#N/A</definedName>
    <definedName name="BExTY4WSWTZATNCROVLJ0M7K6EVP" localSheetId="2" hidden="1">BWQ [43]ECCS!$B$17:$C$17</definedName>
    <definedName name="BExTY4WSWTZATNCROVLJ0M7K6EVP" localSheetId="1" hidden="1">BWQ [43]ECCS!$B$17:$C$17</definedName>
    <definedName name="BExTY4WSWTZATNCROVLJ0M7K6EVP" hidden="1">BWQ [43]ECCS!$B$17:$C$17</definedName>
    <definedName name="BExTY7R8LMQMINOMLNLT80DZDKNS" hidden="1">#N/A</definedName>
    <definedName name="BExTYIJPSMOKD1PEEOOZMSCBSAO8" localSheetId="2" hidden="1">BWQ '[46]270_3'!$B$22:$C$22</definedName>
    <definedName name="BExTYIJPSMOKD1PEEOOZMSCBSAO8" localSheetId="1" hidden="1">BWQ '[46]270_3'!$B$22:$C$22</definedName>
    <definedName name="BExTYIJPSMOKD1PEEOOZMSCBSAO8" hidden="1">BWQ '[46]270_3'!$B$22:$C$22</definedName>
    <definedName name="BExTZ2HB5FZ8HEMOCCPFDI2ZPR4R" localSheetId="2" hidden="1">BWQ '[37]190'!$B$11:$C$11</definedName>
    <definedName name="BExTZ2HB5FZ8HEMOCCPFDI2ZPR4R" localSheetId="1" hidden="1">BWQ '[37]190'!$B$11:$C$11</definedName>
    <definedName name="BExTZ2HB5FZ8HEMOCCPFDI2ZPR4R" hidden="1">BWQ '[37]190'!$B$11:$C$11</definedName>
    <definedName name="BExTZD47EO00A8TICGK3YUIX1VW1" localSheetId="2" hidden="1">BWQ '[38]200'!$B$9:$C$9</definedName>
    <definedName name="BExTZD47EO00A8TICGK3YUIX1VW1" localSheetId="1" hidden="1">BWQ '[38]200'!$B$9:$C$9</definedName>
    <definedName name="BExTZD47EO00A8TICGK3YUIX1VW1" hidden="1">BWQ '[38]200'!$B$9:$C$9</definedName>
    <definedName name="BExTZEWYZTSWMYYKTQOQ2B7IWBJO" localSheetId="2" hidden="1">BWQ '[42]190_1'!$B$17:$C$17</definedName>
    <definedName name="BExTZEWYZTSWMYYKTQOQ2B7IWBJO" localSheetId="1" hidden="1">BWQ '[42]190_1'!$B$17:$C$17</definedName>
    <definedName name="BExTZEWYZTSWMYYKTQOQ2B7IWBJO" hidden="1">BWQ '[42]190_1'!$B$17:$C$17</definedName>
    <definedName name="BExTZI7NEHVHQAPJOYF6NI9EJ1HC" localSheetId="2" hidden="1">BWQ '[32]230'!$B$18:$C$18</definedName>
    <definedName name="BExTZI7NEHVHQAPJOYF6NI9EJ1HC" localSheetId="1" hidden="1">BWQ '[32]230'!$B$18:$C$18</definedName>
    <definedName name="BExTZI7NEHVHQAPJOYF6NI9EJ1HC" hidden="1">BWQ '[32]230'!$B$18:$C$18</definedName>
    <definedName name="BExU02LBOOA27K10G6P448YFMVMI" localSheetId="1" hidden="1">BWQ '[31]080'!$A$5</definedName>
    <definedName name="BExU02LBOOA27K10G6P448YFMVMI" hidden="1">BWQ '[31]080'!$A$5</definedName>
    <definedName name="BExU054ZLS5SR62FSP5L4N0WRB18" localSheetId="2" hidden="1">BWQ '[52]190_4'!$B$24:$M$83</definedName>
    <definedName name="BExU054ZLS5SR62FSP5L4N0WRB18" localSheetId="1" hidden="1">BWQ '[52]190_4'!$B$24:$M$83</definedName>
    <definedName name="BExU054ZLS5SR62FSP5L4N0WRB18" hidden="1">BWQ '[52]190_4'!$B$24:$M$83</definedName>
    <definedName name="BExU0MD9WXNI328TQOIUIRO30S0H" localSheetId="2" hidden="1">BWQ '[44]190_3'!$B$8:$C$8</definedName>
    <definedName name="BExU0MD9WXNI328TQOIUIRO30S0H" localSheetId="1" hidden="1">BWQ '[44]190_3'!$B$8:$C$8</definedName>
    <definedName name="BExU0MD9WXNI328TQOIUIRO30S0H" hidden="1">BWQ '[44]190_3'!$B$8:$C$8</definedName>
    <definedName name="BExU11T10GLC3DG2X4CBSWAODCJG" localSheetId="2" hidden="1">BWQ '[39]320'!$B$16:$C$16</definedName>
    <definedName name="BExU11T10GLC3DG2X4CBSWAODCJG" localSheetId="1" hidden="1">BWQ '[39]320'!$B$16:$C$16</definedName>
    <definedName name="BExU11T10GLC3DG2X4CBSWAODCJG" hidden="1">BWQ '[39]320'!$B$16:$C$16</definedName>
    <definedName name="BExU1602Y00SDHF5PDYQ2NYP97NS" hidden="1">#N/A</definedName>
    <definedName name="BExU1ILA0XAY0YWVBDKQ5TJNBNX1" localSheetId="1" hidden="1">BWQ #REF!</definedName>
    <definedName name="BExU1ILA0XAY0YWVBDKQ5TJNBNX1" hidden="1">BWQ #REF!</definedName>
    <definedName name="BExU1NOO373NE0N7DNTXDVDD8V39" localSheetId="2" hidden="1">BWQ '[34]210'!$B$10:$C$10</definedName>
    <definedName name="BExU1NOO373NE0N7DNTXDVDD8V39" localSheetId="1" hidden="1">BWQ '[34]210'!$B$10:$C$10</definedName>
    <definedName name="BExU1NOO373NE0N7DNTXDVDD8V39" hidden="1">BWQ '[34]210'!$B$10:$C$10</definedName>
    <definedName name="BExU2D5NGX28MPW4292O2A6EJZL0" localSheetId="2" hidden="1">BWQ '[37]190'!$B$8:$C$8</definedName>
    <definedName name="BExU2D5NGX28MPW4292O2A6EJZL0" localSheetId="1" hidden="1">BWQ '[37]190'!$B$8:$C$8</definedName>
    <definedName name="BExU2D5NGX28MPW4292O2A6EJZL0" hidden="1">BWQ '[37]190'!$B$8:$C$8</definedName>
    <definedName name="BExU2PG1ENDNCMVQ6USMMSUP9KF8" localSheetId="2" hidden="1">#REF!</definedName>
    <definedName name="BExU2PG1ENDNCMVQ6USMMSUP9KF8" localSheetId="1" hidden="1">#REF!</definedName>
    <definedName name="BExU2PG1ENDNCMVQ6USMMSUP9KF8" hidden="1">#REF!</definedName>
    <definedName name="BExU2RZTYFXU32LR17KFO7SMGK8T" localSheetId="1" hidden="1">BWQ '[40]060'!$A$5</definedName>
    <definedName name="BExU2RZTYFXU32LR17KFO7SMGK8T" hidden="1">BWQ '[40]060'!$A$5</definedName>
    <definedName name="BExU3INXSFHA0G8LHFRPZY1LO9U8" localSheetId="2" hidden="1">BWQ '[36]300'!$B$14:$C$14</definedName>
    <definedName name="BExU3INXSFHA0G8LHFRPZY1LO9U8" localSheetId="1" hidden="1">BWQ '[36]300'!$B$14:$C$14</definedName>
    <definedName name="BExU3INXSFHA0G8LHFRPZY1LO9U8" hidden="1">BWQ '[36]300'!$B$14:$C$14</definedName>
    <definedName name="BExU3MUZ7U10KEVP3ZIJS6BT8WP3" localSheetId="2" hidden="1">BWQ '[38]200'!$B$8:$C$8</definedName>
    <definedName name="BExU3MUZ7U10KEVP3ZIJS6BT8WP3" localSheetId="1" hidden="1">BWQ '[38]200'!$B$8:$C$8</definedName>
    <definedName name="BExU3MUZ7U10KEVP3ZIJS6BT8WP3" hidden="1">BWQ '[38]200'!$B$8:$C$8</definedName>
    <definedName name="BExU3ZQY92APSRHMKPQYS4125EXE" hidden="1">#N/A</definedName>
    <definedName name="BExU40Y473HC2KJLXPV76JR5W4PD" localSheetId="1" hidden="1">BWQ '[31]080'!$B$18:$V$59</definedName>
    <definedName name="BExU40Y473HC2KJLXPV76JR5W4PD" hidden="1">BWQ '[31]080'!$B$18:$V$59</definedName>
    <definedName name="BExU4PDDLRB4245FE4OOM14FSPOQ" localSheetId="2" hidden="1">BWQ '[52]190_4'!$A$5:$A$5</definedName>
    <definedName name="BExU4PDDLRB4245FE4OOM14FSPOQ" localSheetId="1" hidden="1">BWQ '[52]190_4'!$A$5:$A$5</definedName>
    <definedName name="BExU4PDDLRB4245FE4OOM14FSPOQ" hidden="1">BWQ '[52]190_4'!$A$5:$A$5</definedName>
    <definedName name="BExU4QKKH2TV7QVTWC2YGJ9QKN7U" localSheetId="1" hidden="1">BWQ '[35]040'!$B$16:$C$16</definedName>
    <definedName name="BExU4QKKH2TV7QVTWC2YGJ9QKN7U" hidden="1">BWQ '[35]040'!$B$16:$C$16</definedName>
    <definedName name="BExU4R0U5IJ1W9T4SW89W1UZROMC" localSheetId="1" hidden="1">BWQ #REF!</definedName>
    <definedName name="BExU4R0U5IJ1W9T4SW89W1UZROMC" hidden="1">BWQ #REF!</definedName>
    <definedName name="BExU4R648KG7YPGT6JGAME6IKBF5" hidden="1">#N/A</definedName>
    <definedName name="BExU4X0L36QPS1VE41JOFFPEU6VJ" localSheetId="1" hidden="1">BWQ '[31]080'!$B$18:$V$59</definedName>
    <definedName name="BExU4X0L36QPS1VE41JOFFPEU6VJ" hidden="1">BWQ '[31]080'!$B$18:$V$59</definedName>
    <definedName name="BExU51T8DEGEU9UENY8A6Y07JMPI" localSheetId="2" hidden="1">BWQ '[38]200'!$B$8:$C$8</definedName>
    <definedName name="BExU51T8DEGEU9UENY8A6Y07JMPI" localSheetId="1" hidden="1">BWQ '[38]200'!$B$8:$C$8</definedName>
    <definedName name="BExU51T8DEGEU9UENY8A6Y07JMPI" hidden="1">BWQ '[38]200'!$B$8:$C$8</definedName>
    <definedName name="BExU5EEE09HQPYCGECNLA31BYRU8" localSheetId="2" hidden="1">BWQ '[50]270_7'!$B$7:$C$7</definedName>
    <definedName name="BExU5EEE09HQPYCGECNLA31BYRU8" localSheetId="1" hidden="1">BWQ '[50]270_7'!$B$7:$C$7</definedName>
    <definedName name="BExU5EEE09HQPYCGECNLA31BYRU8" hidden="1">BWQ '[50]270_7'!$B$7:$C$7</definedName>
    <definedName name="BExU5VXICM3J0DBMC0HP28P9AADX" localSheetId="2" hidden="1">BWQ '[33]220'!$B$7:$C$7</definedName>
    <definedName name="BExU5VXICM3J0DBMC0HP28P9AADX" localSheetId="1" hidden="1">BWQ '[33]220'!$B$7:$C$7</definedName>
    <definedName name="BExU5VXICM3J0DBMC0HP28P9AADX" hidden="1">BWQ '[33]220'!$B$7:$C$7</definedName>
    <definedName name="BExU5XFHW9QEEKIK8IJ3BUQS05M0" localSheetId="1" hidden="1">BWQ #REF!</definedName>
    <definedName name="BExU5XFHW9QEEKIK8IJ3BUQS05M0" hidden="1">BWQ #REF!</definedName>
    <definedName name="BExU63F92WKQK1KX3N3HFWTL7ODM" hidden="1">#N/A</definedName>
    <definedName name="BExU65DAKXMJK67ILG5ESM6V7FAN" hidden="1">#N/A</definedName>
    <definedName name="BExU6B7SM0ID6O160LOW67ZBHVD4" localSheetId="1" hidden="1">BWQ '[40]060'!$B$16:$C$16</definedName>
    <definedName name="BExU6B7SM0ID6O160LOW67ZBHVD4" hidden="1">BWQ '[40]060'!$B$16:$C$16</definedName>
    <definedName name="BExU6MLR2VXU7B0INZSQK5168TF6" localSheetId="2" hidden="1">BWQ '[38]200'!$B$12:$C$12</definedName>
    <definedName name="BExU6MLR2VXU7B0INZSQK5168TF6" localSheetId="1" hidden="1">BWQ '[38]200'!$B$12:$C$12</definedName>
    <definedName name="BExU6MLR2VXU7B0INZSQK5168TF6" hidden="1">BWQ '[38]200'!$B$12:$C$12</definedName>
    <definedName name="BExU786NM3MPVG6O7ARQFBZOGX8V" localSheetId="1" hidden="1">BWQ #REF!</definedName>
    <definedName name="BExU786NM3MPVG6O7ARQFBZOGX8V" hidden="1">BWQ #REF!</definedName>
    <definedName name="BExU7M9RTMJJIF2ZWZC25IBPYWY1" localSheetId="2" hidden="1">BWQ '[32]230'!$B$7:$C$7</definedName>
    <definedName name="BExU7M9RTMJJIF2ZWZC25IBPYWY1" localSheetId="1" hidden="1">BWQ '[32]230'!$B$7:$C$7</definedName>
    <definedName name="BExU7M9RTMJJIF2ZWZC25IBPYWY1" hidden="1">BWQ '[32]230'!$B$7:$C$7</definedName>
    <definedName name="BExU7OTCXDT7L8XZFI2I5HW5L4U9" localSheetId="2" hidden="1">BWQ '[52]190_4'!$B$12:$C$12</definedName>
    <definedName name="BExU7OTCXDT7L8XZFI2I5HW5L4U9" localSheetId="1" hidden="1">BWQ '[52]190_4'!$B$12:$C$12</definedName>
    <definedName name="BExU7OTCXDT7L8XZFI2I5HW5L4U9" hidden="1">BWQ '[52]190_4'!$B$12:$C$12</definedName>
    <definedName name="BExU7RIGLS5RMYNFIJYWQ1LRUWQE" localSheetId="1" hidden="1">BWQ '[40]060'!$B$18:$M$59</definedName>
    <definedName name="BExU7RIGLS5RMYNFIJYWQ1LRUWQE" hidden="1">BWQ '[40]060'!$B$18:$M$59</definedName>
    <definedName name="BExU84UPWCV9WDUIVMD0M71YGWSI" localSheetId="2" hidden="1">BWQ '[52]190_4'!$B$22:$C$22</definedName>
    <definedName name="BExU84UPWCV9WDUIVMD0M71YGWSI" localSheetId="1" hidden="1">BWQ '[52]190_4'!$B$22:$C$22</definedName>
    <definedName name="BExU84UPWCV9WDUIVMD0M71YGWSI" hidden="1">BWQ '[52]190_4'!$B$22:$C$22</definedName>
    <definedName name="BExU8POHH4NOYQEMYTXZVT94TPUD" localSheetId="1" hidden="1">BWQ '[40]060'!$B$10:$C$10</definedName>
    <definedName name="BExU8POHH4NOYQEMYTXZVT94TPUD" hidden="1">BWQ '[40]060'!$B$10:$C$10</definedName>
    <definedName name="BExU91TEW9AAC6M1HJSJ0ZGFS9WA" hidden="1">#N/A</definedName>
    <definedName name="BExU9AIB9WX8CNGBRTW7B1KL1N3M" localSheetId="2" hidden="1">BWQ '[42]190_1'!$B$14:$C$14</definedName>
    <definedName name="BExU9AIB9WX8CNGBRTW7B1KL1N3M" localSheetId="1" hidden="1">BWQ '[42]190_1'!$B$14:$C$14</definedName>
    <definedName name="BExU9AIB9WX8CNGBRTW7B1KL1N3M" hidden="1">BWQ '[42]190_1'!$B$14:$C$14</definedName>
    <definedName name="BExU9BEP3VS9RYAI6E2JPPM0GZNO" localSheetId="1" hidden="1">BWQ #REF!</definedName>
    <definedName name="BExU9BEP3VS9RYAI6E2JPPM0GZNO" hidden="1">BWQ #REF!</definedName>
    <definedName name="BExU9L59KQZWR30753BBVX4M6Q7M" localSheetId="1" hidden="1">BWQ '[40]060'!$A$5</definedName>
    <definedName name="BExU9L59KQZWR30753BBVX4M6Q7M" hidden="1">BWQ '[40]060'!$A$5</definedName>
    <definedName name="BExU9QU9DCM19S733S73L3XU6EF6" localSheetId="1" hidden="1">BWQ #REF!</definedName>
    <definedName name="BExU9QU9DCM19S733S73L3XU6EF6" hidden="1">BWQ #REF!</definedName>
    <definedName name="BExUA1XHC6YP43L5GAFZNO42NS8N" localSheetId="2" hidden="1">BWQ [41]Yale!$B$16:$C$16</definedName>
    <definedName name="BExUA1XHC6YP43L5GAFZNO42NS8N" localSheetId="1" hidden="1">BWQ [41]Yale!$B$16:$C$16</definedName>
    <definedName name="BExUA1XHC6YP43L5GAFZNO42NS8N" hidden="1">BWQ [41]Yale!$B$16:$C$16</definedName>
    <definedName name="BExUA6Q3PZ3S6AQCFZ75L1HL0TXX" localSheetId="2" hidden="1">BWQ '[38]200'!$A$5</definedName>
    <definedName name="BExUA6Q3PZ3S6AQCFZ75L1HL0TXX" localSheetId="1" hidden="1">BWQ '[38]200'!$A$5</definedName>
    <definedName name="BExUA6Q3PZ3S6AQCFZ75L1HL0TXX" hidden="1">BWQ '[38]200'!$A$5</definedName>
    <definedName name="BExUAKD4OEERHZVOAVV9ZKKAGPOV" localSheetId="2" hidden="1">BWQ '[50]270_7'!$B$12:$C$12</definedName>
    <definedName name="BExUAKD4OEERHZVOAVV9ZKKAGPOV" localSheetId="1" hidden="1">BWQ '[50]270_7'!$B$12:$C$12</definedName>
    <definedName name="BExUAKD4OEERHZVOAVV9ZKKAGPOV" hidden="1">BWQ '[50]270_7'!$B$12:$C$12</definedName>
    <definedName name="BExUAPWMZ6VOAWOLX3PJDN8N3TTA" localSheetId="2" hidden="1">BWQ '[44]190_3'!$B$19:$C$19</definedName>
    <definedName name="BExUAPWMZ6VOAWOLX3PJDN8N3TTA" localSheetId="1" hidden="1">BWQ '[44]190_3'!$B$19:$C$19</definedName>
    <definedName name="BExUAPWMZ6VOAWOLX3PJDN8N3TTA" hidden="1">BWQ '[44]190_3'!$B$19:$C$19</definedName>
    <definedName name="BExUB0JN7SQ4LXPZIFUWD4SE9HRE" localSheetId="1" hidden="1">BWQ '[31]080'!$B$12:$C$12</definedName>
    <definedName name="BExUB0JN7SQ4LXPZIFUWD4SE9HRE" hidden="1">BWQ '[31]080'!$B$12:$C$12</definedName>
    <definedName name="BExUBCOOC40WRAB5V0O3Q02S6H3N" localSheetId="2" hidden="1">BWQ '[46]270_3'!$B$14:$C$14</definedName>
    <definedName name="BExUBCOOC40WRAB5V0O3Q02S6H3N" localSheetId="1" hidden="1">BWQ '[46]270_3'!$B$14:$C$14</definedName>
    <definedName name="BExUBCOOC40WRAB5V0O3Q02S6H3N" hidden="1">BWQ '[46]270_3'!$B$14:$C$14</definedName>
    <definedName name="BExUBNBMHM26GY0J20TR58MATB85" localSheetId="1" hidden="1">BWQ '[31]080'!$B$16:$C$16</definedName>
    <definedName name="BExUBNBMHM26GY0J20TR58MATB85" hidden="1">BWQ '[31]080'!$B$16:$C$16</definedName>
    <definedName name="BExUBP4DNMHQUVLQSI1X7FG4ONFE" localSheetId="1" hidden="1">BWQ '[31]080'!$B$18:$V$59</definedName>
    <definedName name="BExUBP4DNMHQUVLQSI1X7FG4ONFE" hidden="1">BWQ '[31]080'!$B$18:$V$59</definedName>
    <definedName name="BExUBVEYAC295YY7MXKWK822I7GO" localSheetId="1" hidden="1">BWQ #REF!</definedName>
    <definedName name="BExUBVEYAC295YY7MXKWK822I7GO" hidden="1">BWQ #REF!</definedName>
    <definedName name="BExUC0ICJV0UAPR6X5LDZ7ER9N5J" localSheetId="1" hidden="1">BWQ '[40]060'!$B$7:$C$7</definedName>
    <definedName name="BExUC0ICJV0UAPR6X5LDZ7ER9N5J" hidden="1">BWQ '[40]060'!$B$7:$C$7</definedName>
    <definedName name="BExUC0T4M09JBWGOBK5TMBXEDV2L" localSheetId="1" hidden="1">BWQ '[35]040'!$B$14:$C$14</definedName>
    <definedName name="BExUC0T4M09JBWGOBK5TMBXEDV2L" hidden="1">BWQ '[35]040'!$B$14:$C$14</definedName>
    <definedName name="BExUC2WP7GCOU5WRZY4MA8V7KPD9" localSheetId="2" hidden="1">BWQ '[38]200'!$B$20:$C$20</definedName>
    <definedName name="BExUC2WP7GCOU5WRZY4MA8V7KPD9" localSheetId="1" hidden="1">BWQ '[38]200'!$B$20:$C$20</definedName>
    <definedName name="BExUC2WP7GCOU5WRZY4MA8V7KPD9" hidden="1">BWQ '[38]200'!$B$20:$C$20</definedName>
    <definedName name="BExUCIC9HK7RCCU8MCLYPYBJQ66E" localSheetId="2" hidden="1">BWQ '[38]200'!$B$24:$M$83</definedName>
    <definedName name="BExUCIC9HK7RCCU8MCLYPYBJQ66E" localSheetId="1" hidden="1">BWQ '[38]200'!$B$24:$M$83</definedName>
    <definedName name="BExUCIC9HK7RCCU8MCLYPYBJQ66E" hidden="1">BWQ '[38]200'!$B$24:$M$83</definedName>
    <definedName name="BExUD60N3WN78N6JSZ9I0OLTP0ML" localSheetId="2" hidden="1">BWQ '[53]240'!$B$16:$C$16</definedName>
    <definedName name="BExUD60N3WN78N6JSZ9I0OLTP0ML" localSheetId="1" hidden="1">BWQ '[53]240'!$B$16:$C$16</definedName>
    <definedName name="BExUD60N3WN78N6JSZ9I0OLTP0ML" hidden="1">BWQ '[53]240'!$B$16:$C$16</definedName>
    <definedName name="BExUDKPC2ZC8G607HF70ZH8GB8KR" localSheetId="2" hidden="1">BWQ '[55]290'!$B$16:$C$16</definedName>
    <definedName name="BExUDKPC2ZC8G607HF70ZH8GB8KR" localSheetId="1" hidden="1">BWQ '[55]290'!$B$16:$C$16</definedName>
    <definedName name="BExUDKPC2ZC8G607HF70ZH8GB8KR" hidden="1">BWQ '[55]290'!$B$16:$C$16</definedName>
    <definedName name="BExUE9VP08GX46N4B17NDBRO3R4G" localSheetId="1" hidden="1">BWQ #REF!</definedName>
    <definedName name="BExUE9VP08GX46N4B17NDBRO3R4G" hidden="1">BWQ #REF!</definedName>
    <definedName name="BExUEVGJ3BRXIC4A6M06WINBZFJC" localSheetId="2" hidden="1">BWQ '[33]220'!$B$18:$C$18</definedName>
    <definedName name="BExUEVGJ3BRXIC4A6M06WINBZFJC" localSheetId="1" hidden="1">BWQ '[33]220'!$B$18:$C$18</definedName>
    <definedName name="BExUEVGJ3BRXIC4A6M06WINBZFJC" hidden="1">BWQ '[33]220'!$B$18:$C$18</definedName>
    <definedName name="BExVQ5ZECPRQKUEVSIJHMAMY7L6L" localSheetId="1" hidden="1">BWQ '[31]080'!$B$8:$C$8</definedName>
    <definedName name="BExVQ5ZECPRQKUEVSIJHMAMY7L6L" hidden="1">BWQ '[31]080'!$B$8:$C$8</definedName>
    <definedName name="BExVQF9W441WXQYNRLWPZRORZESO" localSheetId="1" hidden="1">BWQ '[40]060'!$B$12:$C$12</definedName>
    <definedName name="BExVQF9W441WXQYNRLWPZRORZESO" hidden="1">BWQ '[40]060'!$B$12:$C$12</definedName>
    <definedName name="BExVQF9WIU2ZUC24XUOFVJ8ZQL52" localSheetId="1" hidden="1">BWQ '[35]040'!$B$10:$C$10</definedName>
    <definedName name="BExVQF9WIU2ZUC24XUOFVJ8ZQL52" hidden="1">BWQ '[35]040'!$B$10:$C$10</definedName>
    <definedName name="BExVRC8RUNO1TRVIZI6LET7JPN29" hidden="1">#N/A</definedName>
    <definedName name="BExVRJ4VO5S2B1780ZTN9LOY566A" localSheetId="2" hidden="1">BWQ '[54]270_6'!$B$19:$C$19</definedName>
    <definedName name="BExVRJ4VO5S2B1780ZTN9LOY566A" localSheetId="1" hidden="1">BWQ '[54]270_6'!$B$19:$C$19</definedName>
    <definedName name="BExVRJ4VO5S2B1780ZTN9LOY566A" hidden="1">BWQ '[54]270_6'!$B$19:$C$19</definedName>
    <definedName name="BExVRUZ1LEUDXNF0JKXOUU8IZDCN" localSheetId="2" hidden="1">BWQ '[56]310'!$B$16:$C$16</definedName>
    <definedName name="BExVRUZ1LEUDXNF0JKXOUU8IZDCN" localSheetId="1" hidden="1">BWQ '[56]310'!$B$16:$C$16</definedName>
    <definedName name="BExVRUZ1LEUDXNF0JKXOUU8IZDCN" hidden="1">BWQ '[56]310'!$B$16:$C$16</definedName>
    <definedName name="BExVRZ0RSKY98M8CQTEY9HBKMK8Z" hidden="1">#N/A</definedName>
    <definedName name="BExVSA9B0Q6OEJ6Q704Q9AG9JYYL" localSheetId="1" hidden="1">BWQ '[40]060'!$B$18:$M$59</definedName>
    <definedName name="BExVSA9B0Q6OEJ6Q704Q9AG9JYYL" hidden="1">BWQ '[40]060'!$B$18:$M$59</definedName>
    <definedName name="BExVSAESDUBX5F98Y7WB36WIWDVX" localSheetId="2" hidden="1">BWQ '[39]320'!$B$9:$C$9</definedName>
    <definedName name="BExVSAESDUBX5F98Y7WB36WIWDVX" localSheetId="1" hidden="1">BWQ '[39]320'!$B$9:$C$9</definedName>
    <definedName name="BExVSAESDUBX5F98Y7WB36WIWDVX" hidden="1">BWQ '[39]320'!$B$9:$C$9</definedName>
    <definedName name="BExVSZ4TRNURWJOQPD7PM4H1RPVK" localSheetId="1" hidden="1">BWQ '[31]080'!$B$7:$C$7</definedName>
    <definedName name="BExVSZ4TRNURWJOQPD7PM4H1RPVK" hidden="1">BWQ '[31]080'!$B$7:$C$7</definedName>
    <definedName name="BExVTC64G2746AHRPMY4T054COSN" hidden="1">#N/A</definedName>
    <definedName name="BExVTCRU3GXVZ3Y2QIPJ9HN37498" localSheetId="1" hidden="1">BWQ #REF!</definedName>
    <definedName name="BExVTCRU3GXVZ3Y2QIPJ9HN37498" hidden="1">BWQ #REF!</definedName>
    <definedName name="BExVTE9NV1QG93KJCFZV0CMM8VOA" localSheetId="2" hidden="1">BWQ '[32]230'!$B$19:$C$19</definedName>
    <definedName name="BExVTE9NV1QG93KJCFZV0CMM8VOA" localSheetId="1" hidden="1">BWQ '[32]230'!$B$19:$C$19</definedName>
    <definedName name="BExVTE9NV1QG93KJCFZV0CMM8VOA" hidden="1">BWQ '[32]230'!$B$19:$C$19</definedName>
    <definedName name="BExVTYSTE2NQK4IJNKJSKVEN0VZF" localSheetId="1" hidden="1">BWQ '[35]040'!$B$15:$C$15</definedName>
    <definedName name="BExVTYSTE2NQK4IJNKJSKVEN0VZF" hidden="1">BWQ '[35]040'!$B$15:$C$15</definedName>
    <definedName name="BExVUIFGOCAQHIJ8KXGASGPWTAUS" localSheetId="1" hidden="1">BWQ '[35]040'!$B$7:$C$7</definedName>
    <definedName name="BExVUIFGOCAQHIJ8KXGASGPWTAUS" hidden="1">BWQ '[35]040'!$B$7:$C$7</definedName>
    <definedName name="BExVUNYZBIA3381DE7FNH5D7Q9ZD" localSheetId="2" hidden="1">BWQ '[56]310'!$B$8:$C$8</definedName>
    <definedName name="BExVUNYZBIA3381DE7FNH5D7Q9ZD" localSheetId="1" hidden="1">BWQ '[56]310'!$B$8:$C$8</definedName>
    <definedName name="BExVUNYZBIA3381DE7FNH5D7Q9ZD" hidden="1">BWQ '[56]310'!$B$8:$C$8</definedName>
    <definedName name="BExVUVRJMS5KLG3KWT9M4QTUXM9F" localSheetId="1" hidden="1">BWQ '[31]080'!$A$5</definedName>
    <definedName name="BExVUVRJMS5KLG3KWT9M4QTUXM9F" hidden="1">BWQ '[31]080'!$A$5</definedName>
    <definedName name="BExVV0V2UXWHVBDQJNBB0VPYARM1" localSheetId="1" hidden="1">BWQ #REF!</definedName>
    <definedName name="BExVV0V2UXWHVBDQJNBB0VPYARM1" hidden="1">BWQ #REF!</definedName>
    <definedName name="BExVV9JUV36OE4GABZGFJNRLFVV8" localSheetId="1" hidden="1">BWQ '[35]040'!$B$18:$M$59</definedName>
    <definedName name="BExVV9JUV36OE4GABZGFJNRLFVV8" hidden="1">BWQ '[35]040'!$B$18:$M$59</definedName>
    <definedName name="BExVVKXU5U172EI4CG23W7HZC5Z7" localSheetId="1" hidden="1">BWQ-'[40]060'!$B$10:$U$51</definedName>
    <definedName name="BExVVKXU5U172EI4CG23W7HZC5Z7" hidden="1">BWQ-'[40]060'!$B$10:$U$51</definedName>
    <definedName name="BExVVRZGHMQXF8PCAI9ZK2AFUYCU" localSheetId="1" hidden="1">BWQ '[40]060'!$B$10:$C$10</definedName>
    <definedName name="BExVVRZGHMQXF8PCAI9ZK2AFUYCU" hidden="1">BWQ '[40]060'!$B$10:$C$10</definedName>
    <definedName name="BExVVUOK3OMDYM5KCBUIF69T9NJO" localSheetId="1" hidden="1">BWQ '[40]060'!$B$12:$C$12</definedName>
    <definedName name="BExVVUOK3OMDYM5KCBUIF69T9NJO" hidden="1">BWQ '[40]060'!$B$12:$C$12</definedName>
    <definedName name="BExVW749TX3V62QBXZYEESPV1QNP" localSheetId="2" hidden="1">BWQ '[47]190_2'!$B$7:$C$7</definedName>
    <definedName name="BExVW749TX3V62QBXZYEESPV1QNP" localSheetId="1" hidden="1">BWQ '[47]190_2'!$B$7:$C$7</definedName>
    <definedName name="BExVW749TX3V62QBXZYEESPV1QNP" hidden="1">BWQ '[47]190_2'!$B$7:$C$7</definedName>
    <definedName name="BExVWFYHQOXU32R1BD6B6NKE218O" localSheetId="1" hidden="1">BWQ '[40]060'!$B$10:$C$10</definedName>
    <definedName name="BExVWFYHQOXU32R1BD6B6NKE218O" hidden="1">BWQ '[40]060'!$B$10:$C$10</definedName>
    <definedName name="BExVWGK2N5DVQKXPI585ACD30R6F" localSheetId="2" hidden="1">#REF!</definedName>
    <definedName name="BExVWGK2N5DVQKXPI585ACD30R6F" localSheetId="1" hidden="1">#REF!</definedName>
    <definedName name="BExVWGK2N5DVQKXPI585ACD30R6F" hidden="1">#REF!</definedName>
    <definedName name="BExVWOY6B6U9KHRH061RZ5IVI4YG" localSheetId="2" hidden="1">#REF!</definedName>
    <definedName name="BExVWOY6B6U9KHRH061RZ5IVI4YG" localSheetId="1" hidden="1">#REF!</definedName>
    <definedName name="BExVWOY6B6U9KHRH061RZ5IVI4YG" hidden="1">#REF!</definedName>
    <definedName name="BExVWPP8YF0S0M9ZSF6TLMIF9065" localSheetId="2" hidden="1">BWQ '[34]210'!$B$24:$B$24</definedName>
    <definedName name="BExVWPP8YF0S0M9ZSF6TLMIF9065" localSheetId="1" hidden="1">BWQ '[34]210'!$B$24:$B$24</definedName>
    <definedName name="BExVWPP8YF0S0M9ZSF6TLMIF9065" hidden="1">BWQ '[34]210'!$B$24:$B$24</definedName>
    <definedName name="BExVX1U55SZGRY61TD0G5UTLO0D3" localSheetId="1" hidden="1">BWQ '[31]080'!$A$5</definedName>
    <definedName name="BExVX1U55SZGRY61TD0G5UTLO0D3" hidden="1">BWQ '[31]080'!$A$5</definedName>
    <definedName name="BExVX8KSW2EYMTFPHEAHXUJ6MDMT" localSheetId="1" hidden="1">BWQ '[31]080'!$B$10:$C$10</definedName>
    <definedName name="BExVX8KSW2EYMTFPHEAHXUJ6MDMT" hidden="1">BWQ '[31]080'!$B$10:$C$10</definedName>
    <definedName name="BExVY29145U7HU8OCI7LMEM0X21R" localSheetId="1" hidden="1">BWQ '[40]060'!$B$18:$M$59</definedName>
    <definedName name="BExVY29145U7HU8OCI7LMEM0X21R" hidden="1">BWQ '[40]060'!$B$18:$M$59</definedName>
    <definedName name="BExVYC52J7GMO1XADI9LVJP2RSQI" localSheetId="2" hidden="1">BWQ '[37]190'!$B$16:$C$16</definedName>
    <definedName name="BExVYC52J7GMO1XADI9LVJP2RSQI" localSheetId="1" hidden="1">BWQ '[37]190'!$B$16:$C$16</definedName>
    <definedName name="BExVYC52J7GMO1XADI9LVJP2RSQI" hidden="1">BWQ '[37]190'!$B$16:$C$16</definedName>
    <definedName name="BExVYHZE0GZ8F9CI2M14J5S8Z2PP" localSheetId="2" hidden="1">Query-[49]Am!$B$1:$C$6</definedName>
    <definedName name="BExVYHZE0GZ8F9CI2M14J5S8Z2PP" localSheetId="1" hidden="1">Query-[49]Am!$B$1:$C$6</definedName>
    <definedName name="BExVYHZE0GZ8F9CI2M14J5S8Z2PP" hidden="1">Query-[49]Am!$B$1:$C$6</definedName>
    <definedName name="BExVYL4QZ0ERXY9995G32BEX4C9C" localSheetId="1" hidden="1">BWQ '[31]080'!$B$10:$C$10</definedName>
    <definedName name="BExVYL4QZ0ERXY9995G32BEX4C9C" hidden="1">BWQ '[31]080'!$B$10:$C$10</definedName>
    <definedName name="BExVYP10R7E5LWUT67ZV6PCNQE03" localSheetId="1" hidden="1">BWQ '[40]060'!$B$12:$C$12</definedName>
    <definedName name="BExVYP10R7E5LWUT67ZV6PCNQE03" hidden="1">BWQ '[40]060'!$B$12:$C$12</definedName>
    <definedName name="BExVYR4K424HHQKUJ0MYWVRABWPU" hidden="1">#N/A</definedName>
    <definedName name="BExVYRFCH340BXHHBK3ALEBLLXXP" hidden="1">#N/A</definedName>
    <definedName name="BExVYW2HNQ662C7PV7IZFGS3K9HZ" localSheetId="2" hidden="1">BWQ '[37]190'!$B$22:$C$22</definedName>
    <definedName name="BExVYW2HNQ662C7PV7IZFGS3K9HZ" localSheetId="1" hidden="1">BWQ '[37]190'!$B$22:$C$22</definedName>
    <definedName name="BExVYW2HNQ662C7PV7IZFGS3K9HZ" hidden="1">BWQ '[37]190'!$B$22:$C$22</definedName>
    <definedName name="BExVZ5YICJ0OWQVI9F2J2MY6RHTQ" localSheetId="1" hidden="1">BWQ #REF!</definedName>
    <definedName name="BExVZ5YICJ0OWQVI9F2J2MY6RHTQ" hidden="1">BWQ #REF!</definedName>
    <definedName name="BExVZ70DBXHQGBFHC7F4ZIJT9FPE" localSheetId="2" hidden="1">BWQ '[36]300'!$B$24:$M$83</definedName>
    <definedName name="BExVZ70DBXHQGBFHC7F4ZIJT9FPE" localSheetId="1" hidden="1">BWQ '[36]300'!$B$24:$M$83</definedName>
    <definedName name="BExVZ70DBXHQGBFHC7F4ZIJT9FPE" hidden="1">BWQ '[36]300'!$B$24:$M$83</definedName>
    <definedName name="BExVZAB2PDLKHY5KQ53EUL0AFBAD" localSheetId="2" hidden="1">BWQ '[57]270_5'!$B$14:$C$14</definedName>
    <definedName name="BExVZAB2PDLKHY5KQ53EUL0AFBAD" localSheetId="1" hidden="1">BWQ '[57]270_5'!$B$14:$C$14</definedName>
    <definedName name="BExVZAB2PDLKHY5KQ53EUL0AFBAD" hidden="1">BWQ '[57]270_5'!$B$14:$C$14</definedName>
    <definedName name="BExVZHCJTSKMKI4J265QS676Y87K" localSheetId="2" hidden="1">BWQ '[33]220'!$B$12:$C$12</definedName>
    <definedName name="BExVZHCJTSKMKI4J265QS676Y87K" localSheetId="1" hidden="1">BWQ '[33]220'!$B$12:$C$12</definedName>
    <definedName name="BExVZHCJTSKMKI4J265QS676Y87K" hidden="1">BWQ '[33]220'!$B$12:$C$12</definedName>
    <definedName name="BExVZMW2U6T9USSYRHXNSPD6K4ZW" localSheetId="2" hidden="1">BWQ '[38]200'!$B$24</definedName>
    <definedName name="BExVZMW2U6T9USSYRHXNSPD6K4ZW" localSheetId="1" hidden="1">BWQ '[38]200'!$B$24</definedName>
    <definedName name="BExVZMW2U6T9USSYRHXNSPD6K4ZW" hidden="1">BWQ '[38]200'!$B$24</definedName>
    <definedName name="BExVZZ14P69UHDCZV4PU729KT6XB" localSheetId="2" hidden="1">BWQ-'[35]040'!$B$10:$U$51</definedName>
    <definedName name="BExVZZ14P69UHDCZV4PU729KT6XB" localSheetId="1" hidden="1">BWQ-'[35]040'!$B$10:$U$51</definedName>
    <definedName name="BExVZZ14P69UHDCZV4PU729KT6XB" hidden="1">BWQ-'[35]040'!$B$10:$U$51</definedName>
    <definedName name="BExW0386FGKXZD0G25ER4W24IJOF" localSheetId="1" hidden="1">BWQ '[35]040'!$A$5:$A$5</definedName>
    <definedName name="BExW0386FGKXZD0G25ER4W24IJOF" hidden="1">BWQ '[35]040'!$A$5:$A$5</definedName>
    <definedName name="BExW050YF4Q87BVBFT8434TU6EET" localSheetId="2" hidden="1">BWQ '[44]190_3'!$B$11:$C$11</definedName>
    <definedName name="BExW050YF4Q87BVBFT8434TU6EET" localSheetId="1" hidden="1">BWQ '[44]190_3'!$B$11:$C$11</definedName>
    <definedName name="BExW050YF4Q87BVBFT8434TU6EET" hidden="1">BWQ '[44]190_3'!$B$11:$C$11</definedName>
    <definedName name="BExW0IIGTCAYQWO9XMXQ0DA9FMJM" hidden="1">#N/A</definedName>
    <definedName name="BExW0IYL6ZC2ITCXD29LC6BIA74U" localSheetId="2" hidden="1">BWQ '[38]200'!$B$12:$C$12</definedName>
    <definedName name="BExW0IYL6ZC2ITCXD29LC6BIA74U" localSheetId="1" hidden="1">BWQ '[38]200'!$B$12:$C$12</definedName>
    <definedName name="BExW0IYL6ZC2ITCXD29LC6BIA74U" hidden="1">BWQ '[38]200'!$B$12:$C$12</definedName>
    <definedName name="BExW0LYGRJWWOVAC4MH6PGG2CZIM" hidden="1">#N/A</definedName>
    <definedName name="BExW0U1RZSIM3K30TIOX5FLH2CFA" localSheetId="1" hidden="1">BWQ '[35]040'!$B$16:$C$16</definedName>
    <definedName name="BExW0U1RZSIM3K30TIOX5FLH2CFA" hidden="1">BWQ '[35]040'!$B$16:$C$16</definedName>
    <definedName name="BExW0V8YQF0XKROIEHFOJ549810M" localSheetId="1" hidden="1">BWQ '[35]040'!$B$14:$C$14</definedName>
    <definedName name="BExW0V8YQF0XKROIEHFOJ549810M" hidden="1">BWQ '[35]040'!$B$14:$C$14</definedName>
    <definedName name="BExW16HMJR3XIN9F71QFDWCU8PDQ" localSheetId="2" hidden="1">BWQ '[32]230'!$B$16:$C$16</definedName>
    <definedName name="BExW16HMJR3XIN9F71QFDWCU8PDQ" localSheetId="1" hidden="1">BWQ '[32]230'!$B$16:$C$16</definedName>
    <definedName name="BExW16HMJR3XIN9F71QFDWCU8PDQ" hidden="1">BWQ '[32]230'!$B$16:$C$16</definedName>
    <definedName name="BExW2296ZC1AG9Y9FAZ9238KRJSM" hidden="1">#N/A</definedName>
    <definedName name="BExW27NDGJYK37ER1T55XGPKO3QS" localSheetId="2" hidden="1">BWQ '[34]210'!$B$17:$C$17</definedName>
    <definedName name="BExW27NDGJYK37ER1T55XGPKO3QS" localSheetId="1" hidden="1">BWQ '[34]210'!$B$17:$C$17</definedName>
    <definedName name="BExW27NDGJYK37ER1T55XGPKO3QS" hidden="1">BWQ '[34]210'!$B$17:$C$17</definedName>
    <definedName name="BExW295CALTT9517IOTLWKQL5GLV" localSheetId="1" hidden="1">BWQ '[31]080'!$B$13:$C$13</definedName>
    <definedName name="BExW295CALTT9517IOTLWKQL5GLV" hidden="1">BWQ '[31]080'!$B$13:$C$13</definedName>
    <definedName name="BExW2B8UAT6FNLMKOK6GW2JTYD6W" localSheetId="2" hidden="1">BWQ '[33]220'!$B$17:$C$17</definedName>
    <definedName name="BExW2B8UAT6FNLMKOK6GW2JTYD6W" localSheetId="1" hidden="1">BWQ '[33]220'!$B$17:$C$17</definedName>
    <definedName name="BExW2B8UAT6FNLMKOK6GW2JTYD6W" hidden="1">BWQ '[33]220'!$B$17:$C$17</definedName>
    <definedName name="BExW2M1B03M6UZ58353OGKNZQP1J" localSheetId="1" hidden="1">BWQ '[35]040'!$B$15:$C$15</definedName>
    <definedName name="BExW2M1B03M6UZ58353OGKNZQP1J" hidden="1">BWQ '[35]040'!$B$15:$C$15</definedName>
    <definedName name="BExW2QZERMWWKAZ63D2LXLIXJVSQ" localSheetId="1" hidden="1">BWQ #REF!</definedName>
    <definedName name="BExW2QZERMWWKAZ63D2LXLIXJVSQ" hidden="1">BWQ #REF!</definedName>
    <definedName name="BExW2TTSTBXRYG3WYKFAH30ZX30J" localSheetId="1" hidden="1">BWQ '[31]080'!$B$13:$C$13</definedName>
    <definedName name="BExW2TTSTBXRYG3WYKFAH30ZX30J" hidden="1">BWQ '[31]080'!$B$13:$C$13</definedName>
    <definedName name="BExW2UFDFJNMID53O3XBJECD6C9E" localSheetId="2" hidden="1">BWQ '[47]190_2'!$B$9:$C$9</definedName>
    <definedName name="BExW2UFDFJNMID53O3XBJECD6C9E" localSheetId="1" hidden="1">BWQ '[47]190_2'!$B$9:$C$9</definedName>
    <definedName name="BExW2UFDFJNMID53O3XBJECD6C9E" hidden="1">BWQ '[47]190_2'!$B$9:$C$9</definedName>
    <definedName name="BExW2Y0UXWVYPTMOR3A4IIMMOI6U" localSheetId="2" hidden="1">BWQ '[57]270_5'!$B$22:$C$22</definedName>
    <definedName name="BExW2Y0UXWVYPTMOR3A4IIMMOI6U" localSheetId="1" hidden="1">BWQ '[57]270_5'!$B$22:$C$22</definedName>
    <definedName name="BExW2Y0UXWVYPTMOR3A4IIMMOI6U" hidden="1">BWQ '[57]270_5'!$B$22:$C$22</definedName>
    <definedName name="BExW39PO0OK5DGHLPKFO4VTL4LQ9" localSheetId="1" hidden="1">BWQ-'[35]040'!$A$1:$C$3</definedName>
    <definedName name="BExW39PO0OK5DGHLPKFO4VTL4LQ9" hidden="1">BWQ-'[35]040'!$A$1:$C$3</definedName>
    <definedName name="BExW3CPL019H607CAE4XG0ONIHMP" localSheetId="2" hidden="1">BWQ '[38]200'!$B$17:$C$17</definedName>
    <definedName name="BExW3CPL019H607CAE4XG0ONIHMP" localSheetId="1" hidden="1">BWQ '[38]200'!$B$17:$C$17</definedName>
    <definedName name="BExW3CPL019H607CAE4XG0ONIHMP" hidden="1">BWQ '[38]200'!$B$17:$C$17</definedName>
    <definedName name="BExW3PLHWVLQZZ70QD3A6FHYWPOH" localSheetId="2" hidden="1">BWQ '[38]200'!$B$24:$B$25</definedName>
    <definedName name="BExW3PLHWVLQZZ70QD3A6FHYWPOH" localSheetId="1" hidden="1">BWQ '[38]200'!$B$24:$B$25</definedName>
    <definedName name="BExW3PLHWVLQZZ70QD3A6FHYWPOH" hidden="1">BWQ '[38]200'!$B$24:$B$25</definedName>
    <definedName name="BExW48H8Z1G2SOM16QG4FQ34XZ7X" localSheetId="1" hidden="1">BWQ '[35]040'!$B$8:$C$8</definedName>
    <definedName name="BExW48H8Z1G2SOM16QG4FQ34XZ7X" hidden="1">BWQ '[35]040'!$B$8:$C$8</definedName>
    <definedName name="BExW4DKJIJ03QLYMKTTL0I0QDDRJ" localSheetId="2" hidden="1">BWQ '[33]220'!$A$5</definedName>
    <definedName name="BExW4DKJIJ03QLYMKTTL0I0QDDRJ" localSheetId="1" hidden="1">BWQ '[33]220'!$A$5</definedName>
    <definedName name="BExW4DKJIJ03QLYMKTTL0I0QDDRJ" hidden="1">BWQ '[33]220'!$A$5</definedName>
    <definedName name="BExW4EMCSH89RVOZP151LSLRX3VF" localSheetId="1" hidden="1">BWQ '[35]040'!$B$14:$C$14</definedName>
    <definedName name="BExW4EMCSH89RVOZP151LSLRX3VF" hidden="1">BWQ '[35]040'!$B$14:$C$14</definedName>
    <definedName name="BExW4OIGDTXP844U0JS2RO3RXHXN" localSheetId="1" hidden="1">BWQ #REF!</definedName>
    <definedName name="BExW4OIGDTXP844U0JS2RO3RXHXN" hidden="1">BWQ #REF!</definedName>
    <definedName name="BExW4SK20VLG6GVXXN6IJHC188Z4" localSheetId="2" hidden="1">Query-[48]Bz!$B$100:$Q$128</definedName>
    <definedName name="BExW4SK20VLG6GVXXN6IJHC188Z4" localSheetId="1" hidden="1">Query-[48]Bz!$B$100:$Q$128</definedName>
    <definedName name="BExW4SK20VLG6GVXXN6IJHC188Z4" hidden="1">Query-[48]Bz!$B$100:$Q$128</definedName>
    <definedName name="BExW4WGAPLJAJ3IC1IK0KF2H2XTD" hidden="1">#N/A</definedName>
    <definedName name="BExW5078KLDLOD2FZDLZB3ARJ7QD" localSheetId="2" hidden="1">BWQ '[33]220'!$B$10:$C$10</definedName>
    <definedName name="BExW5078KLDLOD2FZDLZB3ARJ7QD" localSheetId="1" hidden="1">BWQ '[33]220'!$B$10:$C$10</definedName>
    <definedName name="BExW5078KLDLOD2FZDLZB3ARJ7QD" hidden="1">BWQ '[33]220'!$B$10:$C$10</definedName>
    <definedName name="BExW58AL478JEN9QO7AW3KMU2V7N" localSheetId="1" hidden="1">BWQ '[31]080'!$B$16:$C$16</definedName>
    <definedName name="BExW58AL478JEN9QO7AW3KMU2V7N" hidden="1">BWQ '[31]080'!$B$16:$C$16</definedName>
    <definedName name="BExW59N0Q51RVSM4G6CPUGUHDGYK" localSheetId="1" hidden="1">BWQ '[40]060'!$B$15:$C$15</definedName>
    <definedName name="BExW59N0Q51RVSM4G6CPUGUHDGYK" hidden="1">BWQ '[40]060'!$B$15:$C$15</definedName>
    <definedName name="BExW5CSEQ8D2JOQ8DMMPC5SABW1B" localSheetId="1" hidden="1">BWQ #REF!</definedName>
    <definedName name="BExW5CSEQ8D2JOQ8DMMPC5SABW1B" hidden="1">BWQ #REF!</definedName>
    <definedName name="BExW5D36XPNADAOR8HP68X3SVH81" localSheetId="1" hidden="1">BWQ '[40]060'!$B$8:$C$8</definedName>
    <definedName name="BExW5D36XPNADAOR8HP68X3SVH81" hidden="1">BWQ '[40]060'!$B$8:$C$8</definedName>
    <definedName name="BExW5D8J1IX91GMIJGQNE9VXFWPI" localSheetId="1" hidden="1">BWQ '[35]040'!$B$12:$C$12</definedName>
    <definedName name="BExW5D8J1IX91GMIJGQNE9VXFWPI" hidden="1">BWQ '[35]040'!$B$12:$C$12</definedName>
    <definedName name="BExW5MJ050WKAVM1YRXDC8SIFSO0" localSheetId="2" hidden="1">BWQ '[46]270_3'!$B$17:$C$17</definedName>
    <definedName name="BExW5MJ050WKAVM1YRXDC8SIFSO0" localSheetId="1" hidden="1">BWQ '[46]270_3'!$B$17:$C$17</definedName>
    <definedName name="BExW5MJ050WKAVM1YRXDC8SIFSO0" hidden="1">BWQ '[46]270_3'!$B$17:$C$17</definedName>
    <definedName name="BExW5MZ8PCH36TF0VWF5HHA9KJH0" localSheetId="1" hidden="1">BWQ '[35]040'!$A$5</definedName>
    <definedName name="BExW5MZ8PCH36TF0VWF5HHA9KJH0" hidden="1">BWQ '[35]040'!$A$5</definedName>
    <definedName name="BExW5PTODPWDF1GGGZKSFCXZSL3Z" localSheetId="1" hidden="1">BWQ '[31]080'!$B$10:$C$10</definedName>
    <definedName name="BExW5PTODPWDF1GGGZKSFCXZSL3Z" hidden="1">BWQ '[31]080'!$B$10:$C$10</definedName>
    <definedName name="BExW6I57QRFPR6MRCURQBQ2R1X2U" localSheetId="1" hidden="1">BWQ '[31]080'!$B$14:$C$14</definedName>
    <definedName name="BExW6I57QRFPR6MRCURQBQ2R1X2U" hidden="1">BWQ '[31]080'!$B$14:$C$14</definedName>
    <definedName name="BExW6MSIY88LBWINQPG1BHMS0OII" localSheetId="2" hidden="1">BWQ '[34]210'!$B$16:$C$16</definedName>
    <definedName name="BExW6MSIY88LBWINQPG1BHMS0OII" localSheetId="1" hidden="1">BWQ '[34]210'!$B$16:$C$16</definedName>
    <definedName name="BExW6MSIY88LBWINQPG1BHMS0OII" hidden="1">BWQ '[34]210'!$B$16:$C$16</definedName>
    <definedName name="BExW71BPYMZVXDZ309L3U9HU4GSW" hidden="1">#N/A</definedName>
    <definedName name="BExW72ODLY78QXWJYHKRK26T2IQN" localSheetId="1" hidden="1">BWQ '[35]040'!$A$5</definedName>
    <definedName name="BExW72ODLY78QXWJYHKRK26T2IQN" hidden="1">BWQ '[35]040'!$A$5</definedName>
    <definedName name="BExW7M07GS8AHR5T0TK7DFNJL942" localSheetId="2" hidden="1">BWQ '[38]200'!$B$18:$C$18</definedName>
    <definedName name="BExW7M07GS8AHR5T0TK7DFNJL942" localSheetId="1" hidden="1">BWQ '[38]200'!$B$18:$C$18</definedName>
    <definedName name="BExW7M07GS8AHR5T0TK7DFNJL942" hidden="1">BWQ '[38]200'!$B$18:$C$18</definedName>
    <definedName name="BExW7UUFY946PYK5ONXVX84X1B8I" localSheetId="2" hidden="1">BWQ '[57]270_5'!$B$10:$C$10</definedName>
    <definedName name="BExW7UUFY946PYK5ONXVX84X1B8I" localSheetId="1" hidden="1">BWQ '[57]270_5'!$B$10:$C$10</definedName>
    <definedName name="BExW7UUFY946PYK5ONXVX84X1B8I" hidden="1">BWQ '[57]270_5'!$B$10:$C$10</definedName>
    <definedName name="BExW9023P11HTM3UVY6BXV4WFMPP" hidden="1">#N/A</definedName>
    <definedName name="BExW93I2QLDA1LEUEO5G7REN1L45" localSheetId="1" hidden="1">BWQ #REF!</definedName>
    <definedName name="BExW93I2QLDA1LEUEO5G7REN1L45" hidden="1">BWQ #REF!</definedName>
    <definedName name="BExW9495JD9ASS903WJMXWNFANJC" localSheetId="2" hidden="1">BWQ '[33]220'!$B$22:$C$22</definedName>
    <definedName name="BExW9495JD9ASS903WJMXWNFANJC" localSheetId="1" hidden="1">BWQ '[33]220'!$B$22:$C$22</definedName>
    <definedName name="BExW9495JD9ASS903WJMXWNFANJC" hidden="1">BWQ '[33]220'!$B$22:$C$22</definedName>
    <definedName name="BExW955JDJTQS4D86KPOW007EW0B" localSheetId="2" hidden="1">BWQ [41]Yale!$B$18:$C$18</definedName>
    <definedName name="BExW955JDJTQS4D86KPOW007EW0B" localSheetId="1" hidden="1">BWQ [41]Yale!$B$18:$C$18</definedName>
    <definedName name="BExW955JDJTQS4D86KPOW007EW0B" hidden="1">BWQ [41]Yale!$B$18:$C$18</definedName>
    <definedName name="BExXLV2QJ98PIRV2BRCKWIQJ8T1D" hidden="1">#N/A</definedName>
    <definedName name="BExXMUQPBL11A4YH8UCA0BU4KHDB" localSheetId="1" hidden="1">BWQ '[35]040'!$B$12:$C$12</definedName>
    <definedName name="BExXMUQPBL11A4YH8UCA0BU4KHDB" hidden="1">BWQ '[35]040'!$B$12:$C$12</definedName>
    <definedName name="BExXN7XI7LXYICHJ8OBRL1JVNWQ6" localSheetId="2" hidden="1">BWQ '[32]230'!$B$17:$C$17</definedName>
    <definedName name="BExXN7XI7LXYICHJ8OBRL1JVNWQ6" localSheetId="1" hidden="1">BWQ '[32]230'!$B$17:$C$17</definedName>
    <definedName name="BExXN7XI7LXYICHJ8OBRL1JVNWQ6" hidden="1">BWQ '[32]230'!$B$17:$C$17</definedName>
    <definedName name="BExXN8Z6IACUAY57P25WVFZ3JO9M" localSheetId="1" hidden="1">BWQ #REF!</definedName>
    <definedName name="BExXN8Z6IACUAY57P25WVFZ3JO9M" hidden="1">BWQ #REF!</definedName>
    <definedName name="BExXNAXE9ODQ2T3IVV5FCTCLEGIJ" localSheetId="2" hidden="1">BWQ-'[40]060'!$B$10:$U$51</definedName>
    <definedName name="BExXNAXE9ODQ2T3IVV5FCTCLEGIJ" localSheetId="1" hidden="1">BWQ-'[40]060'!$B$10:$U$51</definedName>
    <definedName name="BExXNAXE9ODQ2T3IVV5FCTCLEGIJ" hidden="1">BWQ-'[40]060'!$B$10:$U$51</definedName>
    <definedName name="BExXNCKM6ICYIJL8TB5XJOHA0SW4" localSheetId="2" hidden="1">BWQ '[37]190'!$B$12:$C$12</definedName>
    <definedName name="BExXNCKM6ICYIJL8TB5XJOHA0SW4" localSheetId="1" hidden="1">BWQ '[37]190'!$B$12:$C$12</definedName>
    <definedName name="BExXNCKM6ICYIJL8TB5XJOHA0SW4" hidden="1">BWQ '[37]190'!$B$12:$C$12</definedName>
    <definedName name="BExXNWCRG30IWFIH3BALLLT40HJA" localSheetId="2" hidden="1">BWQ '[37]190'!$B$24:$M$83</definedName>
    <definedName name="BExXNWCRG30IWFIH3BALLLT40HJA" localSheetId="1" hidden="1">BWQ '[37]190'!$B$24:$M$83</definedName>
    <definedName name="BExXNWCRG30IWFIH3BALLLT40HJA" hidden="1">BWQ '[37]190'!$B$24:$M$83</definedName>
    <definedName name="BExXNXELODWWKOH8M5WE1P74FPQJ" localSheetId="1" hidden="1">BWQ '[35]040'!$A$5</definedName>
    <definedName name="BExXNXELODWWKOH8M5WE1P74FPQJ" hidden="1">BWQ '[35]040'!$A$5</definedName>
    <definedName name="BExXOWRREXO7EXCY1YPIN9C2XCOC" localSheetId="2" hidden="1">BWQ '[38]200'!$B$19:$C$19</definedName>
    <definedName name="BExXOWRREXO7EXCY1YPIN9C2XCOC" localSheetId="1" hidden="1">BWQ '[38]200'!$B$19:$C$19</definedName>
    <definedName name="BExXOWRREXO7EXCY1YPIN9C2XCOC" hidden="1">BWQ '[38]200'!$B$19:$C$19</definedName>
    <definedName name="BExXP6YFVZZ0KLFWJ45I0LXJEVX5" hidden="1">#N/A</definedName>
    <definedName name="BExXPE5E0XWMNK16Z8FUCABJ0J7A" localSheetId="1" hidden="1">BWQ #REF!</definedName>
    <definedName name="BExXPE5E0XWMNK16Z8FUCABJ0J7A" hidden="1">BWQ #REF!</definedName>
    <definedName name="BExXPPU7TBBL5RV603ASVRFTT3JV" localSheetId="2" hidden="1">BWQ '[38]200'!$B$22:$C$22</definedName>
    <definedName name="BExXPPU7TBBL5RV603ASVRFTT3JV" localSheetId="1" hidden="1">BWQ '[38]200'!$B$22:$C$22</definedName>
    <definedName name="BExXPPU7TBBL5RV603ASVRFTT3JV" hidden="1">BWQ '[38]200'!$B$22:$C$22</definedName>
    <definedName name="BExXPRXQ2WMXWKZOPPAIWRCLEMW7" localSheetId="1" hidden="1">BWQ #REF!</definedName>
    <definedName name="BExXPRXQ2WMXWKZOPPAIWRCLEMW7" hidden="1">BWQ #REF!</definedName>
    <definedName name="BExXPY2UGM5QPAQ664YVECRUVQ8V" localSheetId="1" hidden="1">BWQ '[40]060'!$B$10:$C$10</definedName>
    <definedName name="BExXPY2UGM5QPAQ664YVECRUVQ8V" hidden="1">BWQ '[40]060'!$B$10:$C$10</definedName>
    <definedName name="BExXQ59S1XDS3NB6Z8YYFIJZJL60" localSheetId="1" hidden="1">BWQ #REF!</definedName>
    <definedName name="BExXQ59S1XDS3NB6Z8YYFIJZJL60" hidden="1">BWQ #REF!</definedName>
    <definedName name="BExXQ9RNLQAYL93EHWGDQL9JKBYE" localSheetId="1" hidden="1">BWQ '[40]060'!$B$8:$C$8</definedName>
    <definedName name="BExXQ9RNLQAYL93EHWGDQL9JKBYE" hidden="1">BWQ '[40]060'!$B$8:$C$8</definedName>
    <definedName name="BExXQEK8PFAFI1YYFB1SOZ0U1BU2" hidden="1">#N/A</definedName>
    <definedName name="BExXQQUN2AZL2NXKRRNTHUDTD2RO" localSheetId="1" hidden="1">BWQ #REF!</definedName>
    <definedName name="BExXQQUN2AZL2NXKRRNTHUDTD2RO" hidden="1">BWQ #REF!</definedName>
    <definedName name="BExXR2E49KYA9MPX99PHTWHGRT52" localSheetId="1" hidden="1">BWQ '[31]080'!$B$7:$C$7</definedName>
    <definedName name="BExXR2E49KYA9MPX99PHTWHGRT52" hidden="1">BWQ '[31]080'!$B$7:$C$7</definedName>
    <definedName name="BExXR35095GJCAMYHX0IRWAGNKR4" localSheetId="2" hidden="1">BWQ '[34]210'!$B$10:$C$10</definedName>
    <definedName name="BExXR35095GJCAMYHX0IRWAGNKR4" localSheetId="1" hidden="1">BWQ '[34]210'!$B$10:$C$10</definedName>
    <definedName name="BExXR35095GJCAMYHX0IRWAGNKR4" hidden="1">BWQ '[34]210'!$B$10:$C$10</definedName>
    <definedName name="BExXSA58U8B2BKIO9GOCGJWUU4HN" localSheetId="2" hidden="1">BWQ '[46]270_3'!$B$7:$C$7</definedName>
    <definedName name="BExXSA58U8B2BKIO9GOCGJWUU4HN" localSheetId="1" hidden="1">BWQ '[46]270_3'!$B$7:$C$7</definedName>
    <definedName name="BExXSA58U8B2BKIO9GOCGJWUU4HN" hidden="1">BWQ '[46]270_3'!$B$7:$C$7</definedName>
    <definedName name="BExXSBCEQRSPDVU511EYAD315T7X" localSheetId="1" hidden="1">BWQ '[40]060'!$B$10:$C$10</definedName>
    <definedName name="BExXSBCEQRSPDVU511EYAD315T7X" hidden="1">BWQ '[40]060'!$B$10:$C$10</definedName>
    <definedName name="BExXT20PTYSQBNXAZDR4KLU0HIJ8" localSheetId="2" hidden="1">BWQ '[42]190_1'!$B$22:$C$22</definedName>
    <definedName name="BExXT20PTYSQBNXAZDR4KLU0HIJ8" localSheetId="1" hidden="1">BWQ '[42]190_1'!$B$22:$C$22</definedName>
    <definedName name="BExXT20PTYSQBNXAZDR4KLU0HIJ8" hidden="1">BWQ '[42]190_1'!$B$22:$C$22</definedName>
    <definedName name="BExXTPEAMURLWGNDWPHEIS17HUL1" localSheetId="1" hidden="1">BWQ '[31]080'!$B$13:$C$13</definedName>
    <definedName name="BExXTPEAMURLWGNDWPHEIS17HUL1" hidden="1">BWQ '[31]080'!$B$13:$C$13</definedName>
    <definedName name="BExXU5FFIR06EKYGBNSAX8RI0W0T" localSheetId="2" hidden="1">BWQ '[47]190_2'!$B$19:$C$19</definedName>
    <definedName name="BExXU5FFIR06EKYGBNSAX8RI0W0T" localSheetId="1" hidden="1">BWQ '[47]190_2'!$B$19:$C$19</definedName>
    <definedName name="BExXU5FFIR06EKYGBNSAX8RI0W0T" hidden="1">BWQ '[47]190_2'!$B$19:$C$19</definedName>
    <definedName name="BExXU611CPEV55A04FPLK7FWQG9P" localSheetId="2" hidden="1">BWQ '[34]210'!$B$11:$C$11</definedName>
    <definedName name="BExXU611CPEV55A04FPLK7FWQG9P" localSheetId="1" hidden="1">BWQ '[34]210'!$B$11:$C$11</definedName>
    <definedName name="BExXU611CPEV55A04FPLK7FWQG9P" hidden="1">BWQ '[34]210'!$B$11:$C$11</definedName>
    <definedName name="BExXULM2Y08RQRR4KY8DOFOTSQ5G" hidden="1">#N/A</definedName>
    <definedName name="BExXUSYDVXTPCZDSUV9H6YLO5DON" hidden="1">#N/A</definedName>
    <definedName name="BExXV0LJT93DPDJ2LLG6HV4QCI3A" localSheetId="2" hidden="1">BWQ '[37]190'!$B$10:$C$10</definedName>
    <definedName name="BExXV0LJT93DPDJ2LLG6HV4QCI3A" localSheetId="1" hidden="1">BWQ '[37]190'!$B$10:$C$10</definedName>
    <definedName name="BExXV0LJT93DPDJ2LLG6HV4QCI3A" hidden="1">BWQ '[37]190'!$B$10:$C$10</definedName>
    <definedName name="BExXVGXJ7EZ93NEUKGVAATZ0ZHTM" localSheetId="2" hidden="1">BWQ '[52]190_4'!$A$5:$A$5</definedName>
    <definedName name="BExXVGXJ7EZ93NEUKGVAATZ0ZHTM" localSheetId="1" hidden="1">BWQ '[52]190_4'!$A$5:$A$5</definedName>
    <definedName name="BExXVGXJ7EZ93NEUKGVAATZ0ZHTM" hidden="1">BWQ '[52]190_4'!$A$5:$A$5</definedName>
    <definedName name="BExXVIFHGK3ANGCYC1EKK49HBNDT" localSheetId="1" hidden="1">BWQ '[31]080'!$B$15:$C$15</definedName>
    <definedName name="BExXVIFHGK3ANGCYC1EKK49HBNDT" hidden="1">BWQ '[31]080'!$B$15:$C$15</definedName>
    <definedName name="BExXVIQ9R8L1TTNOIQ2JUTL54CEC" localSheetId="1" hidden="1">BWQ #REF!</definedName>
    <definedName name="BExXVIQ9R8L1TTNOIQ2JUTL54CEC" hidden="1">BWQ #REF!</definedName>
    <definedName name="BExXVXV9CGL0F79PBQM4SV8OM9AI" localSheetId="2" hidden="1">BWQ '[33]220'!$B$9:$C$9</definedName>
    <definedName name="BExXVXV9CGL0F79PBQM4SV8OM9AI" localSheetId="1" hidden="1">BWQ '[33]220'!$B$9:$C$9</definedName>
    <definedName name="BExXVXV9CGL0F79PBQM4SV8OM9AI" hidden="1">BWQ '[33]220'!$B$9:$C$9</definedName>
    <definedName name="BExXVZIG9G4IKH44HYBFQ9NYGLS9" localSheetId="2" hidden="1">BWQ '[33]220'!$B$20:$B$20</definedName>
    <definedName name="BExXVZIG9G4IKH44HYBFQ9NYGLS9" localSheetId="1" hidden="1">BWQ '[33]220'!$B$20:$B$20</definedName>
    <definedName name="BExXVZIG9G4IKH44HYBFQ9NYGLS9" hidden="1">BWQ '[33]220'!$B$20:$B$20</definedName>
    <definedName name="BExXWCUIWKUMPZE3FTATN1RS60MK" localSheetId="1" hidden="1">BWQ #REF!</definedName>
    <definedName name="BExXWCUIWKUMPZE3FTATN1RS60MK" hidden="1">BWQ #REF!</definedName>
    <definedName name="BExXWV4PCQNFSD59F8SW2PL1CFWL" localSheetId="2" hidden="1">BWQ '[37]190'!$B$9:$C$9</definedName>
    <definedName name="BExXWV4PCQNFSD59F8SW2PL1CFWL" localSheetId="1" hidden="1">BWQ '[37]190'!$B$9:$C$9</definedName>
    <definedName name="BExXWV4PCQNFSD59F8SW2PL1CFWL" hidden="1">BWQ '[37]190'!$B$9:$C$9</definedName>
    <definedName name="BExXXDPN87TDQXS7MU7ELAGZJH6M" localSheetId="1" hidden="1">BWQ '[40]060'!$B$12:$C$12</definedName>
    <definedName name="BExXXDPN87TDQXS7MU7ELAGZJH6M" hidden="1">BWQ '[40]060'!$B$12:$C$12</definedName>
    <definedName name="BExXXK5KMFAF2DGTKFG70SFWERWN" localSheetId="2" hidden="1">BWQ '[34]210'!$B$21:$C$21</definedName>
    <definedName name="BExXXK5KMFAF2DGTKFG70SFWERWN" localSheetId="1" hidden="1">BWQ '[34]210'!$B$21:$C$21</definedName>
    <definedName name="BExXXK5KMFAF2DGTKFG70SFWERWN" hidden="1">BWQ '[34]210'!$B$21:$C$21</definedName>
    <definedName name="BExXY06W12HR5WUPXMXX7CRVM2F7" localSheetId="1" hidden="1">BWQ '[31]080'!$B$15:$C$15</definedName>
    <definedName name="BExXY06W12HR5WUPXMXX7CRVM2F7" hidden="1">BWQ '[31]080'!$B$15:$C$15</definedName>
    <definedName name="BExXY7ZF58PLE7DG9L7CHRURMABM" localSheetId="2" hidden="1">BWQ '[38]200'!$B$19:$C$19</definedName>
    <definedName name="BExXY7ZF58PLE7DG9L7CHRURMABM" localSheetId="1" hidden="1">BWQ '[38]200'!$B$19:$C$19</definedName>
    <definedName name="BExXY7ZF58PLE7DG9L7CHRURMABM" hidden="1">BWQ '[38]200'!$B$19:$C$19</definedName>
    <definedName name="BExXYBFGE6IO8T57Z9TNFWSSATPS" localSheetId="2" hidden="1">BWQ '[34]210'!$A$5</definedName>
    <definedName name="BExXYBFGE6IO8T57Z9TNFWSSATPS" localSheetId="1" hidden="1">BWQ '[34]210'!$A$5</definedName>
    <definedName name="BExXYBFGE6IO8T57Z9TNFWSSATPS" hidden="1">BWQ '[34]210'!$A$5</definedName>
    <definedName name="BExXYE4IQS9OXMXEWRYR8JAWOA1X" localSheetId="2" hidden="1">BWQ '[39]320'!$B$7:$C$7</definedName>
    <definedName name="BExXYE4IQS9OXMXEWRYR8JAWOA1X" localSheetId="1" hidden="1">BWQ '[39]320'!$B$7:$C$7</definedName>
    <definedName name="BExXYE4IQS9OXMXEWRYR8JAWOA1X" hidden="1">BWQ '[39]320'!$B$7:$C$7</definedName>
    <definedName name="BExXYGDJLNS4EMGI4I0R7OPSWHEV" localSheetId="2" hidden="1">BWQ '[38]200'!$B$21:$C$21</definedName>
    <definedName name="BExXYGDJLNS4EMGI4I0R7OPSWHEV" localSheetId="1" hidden="1">BWQ '[38]200'!$B$21:$C$21</definedName>
    <definedName name="BExXYGDJLNS4EMGI4I0R7OPSWHEV" hidden="1">BWQ '[38]200'!$B$21:$C$21</definedName>
    <definedName name="BExXYLMA3HASTO9E19QXLV11N8KI" localSheetId="2" hidden="1">BWQ '[32]230'!$B$15:$C$15</definedName>
    <definedName name="BExXYLMA3HASTO9E19QXLV11N8KI" localSheetId="1" hidden="1">BWQ '[32]230'!$B$15:$C$15</definedName>
    <definedName name="BExXYLMA3HASTO9E19QXLV11N8KI" hidden="1">BWQ '[32]230'!$B$15:$C$15</definedName>
    <definedName name="BExXYORHMYFM9IBGX7S119VJEL10" hidden="1">#N/A</definedName>
    <definedName name="BExXYY1Z0HFJUA6WAL0G670R4BY5" hidden="1">#N/A</definedName>
    <definedName name="BExXYYI8O2FJC3M8XTRU46QYRIG9" hidden="1">#N/A</definedName>
    <definedName name="BExXYZJXB4BTK9H8SPEFU7WEM4ZS" localSheetId="2" hidden="1">BWQ '[39]320'!$B$8:$C$8</definedName>
    <definedName name="BExXYZJXB4BTK9H8SPEFU7WEM4ZS" localSheetId="1" hidden="1">BWQ '[39]320'!$B$8:$C$8</definedName>
    <definedName name="BExXYZJXB4BTK9H8SPEFU7WEM4ZS" hidden="1">BWQ '[39]320'!$B$8:$C$8</definedName>
    <definedName name="BExXZB3E5DPRC6HRPTWF7KN0O97S" localSheetId="1" hidden="1">BWQ '[35]040'!$B$8:$C$8</definedName>
    <definedName name="BExXZB3E5DPRC6HRPTWF7KN0O97S" hidden="1">BWQ '[35]040'!$B$8:$C$8</definedName>
    <definedName name="BExXZQ87NFGUR9NQKPN3AUAV9FZS" hidden="1">#N/A</definedName>
    <definedName name="BExXZTIVQKQPX4BR0NG06MB4ZWQH" localSheetId="1" hidden="1">BWQ #REF!</definedName>
    <definedName name="BExXZTIVQKQPX4BR0NG06MB4ZWQH" hidden="1">BWQ #REF!</definedName>
    <definedName name="BExXZTIWVJJYVHF0RJU931J9U00D" localSheetId="1" hidden="1">BWQ '[31]080'!$B$12:$C$12</definedName>
    <definedName name="BExXZTIWVJJYVHF0RJU931J9U00D" hidden="1">BWQ '[31]080'!$B$12:$C$12</definedName>
    <definedName name="BExXZWDAUGOY92Z6THSVB55AVJ76" localSheetId="1" hidden="1">BWQ #REF!</definedName>
    <definedName name="BExXZWDAUGOY92Z6THSVB55AVJ76" hidden="1">BWQ #REF!</definedName>
    <definedName name="BExXZWDB1AI684NNBTWJO04B3JGD" localSheetId="2" hidden="1">BWQ '[45]280'!$B$24:$M$83</definedName>
    <definedName name="BExXZWDB1AI684NNBTWJO04B3JGD" localSheetId="1" hidden="1">BWQ '[45]280'!$B$24:$M$83</definedName>
    <definedName name="BExXZWDB1AI684NNBTWJO04B3JGD" hidden="1">BWQ '[45]280'!$B$24:$M$83</definedName>
    <definedName name="BExY0527S6F3DLP4K5FV7RKJ3XN0" localSheetId="2" hidden="1">BWQ '[33]220'!$B$19:$C$19</definedName>
    <definedName name="BExY0527S6F3DLP4K5FV7RKJ3XN0" localSheetId="1" hidden="1">BWQ '[33]220'!$B$19:$C$19</definedName>
    <definedName name="BExY0527S6F3DLP4K5FV7RKJ3XN0" hidden="1">BWQ '[33]220'!$B$19:$C$19</definedName>
    <definedName name="BExY0WXNBFASCDY4LX5OX5PB0PJ2" localSheetId="2" hidden="1">BWQ '[47]190_2'!$B$12:$C$12</definedName>
    <definedName name="BExY0WXNBFASCDY4LX5OX5PB0PJ2" localSheetId="1" hidden="1">BWQ '[47]190_2'!$B$12:$C$12</definedName>
    <definedName name="BExY0WXNBFASCDY4LX5OX5PB0PJ2" hidden="1">BWQ '[47]190_2'!$B$12:$C$12</definedName>
    <definedName name="BExY0XOIFEYXOXSSJO403Z1L5X7B" localSheetId="2" hidden="1">BWQ '[46]270_3'!$B$10:$C$10</definedName>
    <definedName name="BExY0XOIFEYXOXSSJO403Z1L5X7B" localSheetId="1" hidden="1">BWQ '[46]270_3'!$B$10:$C$10</definedName>
    <definedName name="BExY0XOIFEYXOXSSJO403Z1L5X7B" hidden="1">BWQ '[46]270_3'!$B$10:$C$10</definedName>
    <definedName name="BExY0XU0YZOK2L490SZQGQ40GLDL" localSheetId="1" hidden="1">BWQ '[31]080'!$B$18:$V$59</definedName>
    <definedName name="BExY0XU0YZOK2L490SZQGQ40GLDL" hidden="1">BWQ '[31]080'!$B$18:$V$59</definedName>
    <definedName name="BExY16Z60DVIMPSEEVXJ09ZAUIQ0" localSheetId="2" hidden="1">BWQ '[33]220'!$B$18:$C$18</definedName>
    <definedName name="BExY16Z60DVIMPSEEVXJ09ZAUIQ0" localSheetId="1" hidden="1">BWQ '[33]220'!$B$18:$C$18</definedName>
    <definedName name="BExY16Z60DVIMPSEEVXJ09ZAUIQ0" hidden="1">BWQ '[33]220'!$B$18:$C$18</definedName>
    <definedName name="BExY1G9HJ25T4KDK8V75YFDUZMTQ" localSheetId="2" hidden="1">BWQ '[34]210'!$B$24:$M$83</definedName>
    <definedName name="BExY1G9HJ25T4KDK8V75YFDUZMTQ" localSheetId="1" hidden="1">BWQ '[34]210'!$B$24:$M$83</definedName>
    <definedName name="BExY1G9HJ25T4KDK8V75YFDUZMTQ" hidden="1">BWQ '[34]210'!$B$24:$M$83</definedName>
    <definedName name="BExY1LT6T134Q6M9PEB0KWL3M00G" hidden="1">#N/A</definedName>
    <definedName name="BExY1RI5ZNJJU6W9KRHTOPC1QUZK" hidden="1">#N/A</definedName>
    <definedName name="BExY1U7A8YNE8GV2KPSYWBH9CB7J" localSheetId="1" hidden="1">BWQ '[35]040'!$B$18:$M$59</definedName>
    <definedName name="BExY1U7A8YNE8GV2KPSYWBH9CB7J" hidden="1">BWQ '[35]040'!$B$18:$M$59</definedName>
    <definedName name="BExY231HLGS7QJV2BB5BYMQU0UI2" hidden="1">#N/A</definedName>
    <definedName name="BExY24JEQX5GQDRRCAX0FEVVZ5CP" localSheetId="1" hidden="1">BWQ '[31]080'!$B$12:$C$12</definedName>
    <definedName name="BExY24JEQX5GQDRRCAX0FEVVZ5CP" hidden="1">BWQ '[31]080'!$B$12:$C$12</definedName>
    <definedName name="BExY24JFV18WXJ1GPDOXD6RZ1HZO" localSheetId="2" hidden="1">BWQ '[34]210'!$B$19:$C$19</definedName>
    <definedName name="BExY24JFV18WXJ1GPDOXD6RZ1HZO" localSheetId="1" hidden="1">BWQ '[34]210'!$B$19:$C$19</definedName>
    <definedName name="BExY24JFV18WXJ1GPDOXD6RZ1HZO" hidden="1">BWQ '[34]210'!$B$19:$C$19</definedName>
    <definedName name="BExY2A8GDVO215TMFWQGARTC3S03" localSheetId="2" hidden="1">BWQ '[44]190_3'!$A$5:$A$5</definedName>
    <definedName name="BExY2A8GDVO215TMFWQGARTC3S03" localSheetId="1" hidden="1">BWQ '[44]190_3'!$A$5:$A$5</definedName>
    <definedName name="BExY2A8GDVO215TMFWQGARTC3S03" hidden="1">BWQ '[44]190_3'!$A$5:$A$5</definedName>
    <definedName name="BExY2GDQA9ZS7KOQDI2X63BT1G4U" localSheetId="1" hidden="1">BWQ '[31]080'!$B$16:$C$16</definedName>
    <definedName name="BExY2GDQA9ZS7KOQDI2X63BT1G4U" hidden="1">BWQ '[31]080'!$B$16:$C$16</definedName>
    <definedName name="BExY2HA3593V6T0YK6CYBWGINFIN" localSheetId="1" hidden="1">BWQ '[31]080'!$B$12:$C$12</definedName>
    <definedName name="BExY2HA3593V6T0YK6CYBWGINFIN" hidden="1">BWQ '[31]080'!$B$12:$C$12</definedName>
    <definedName name="BExY2QPW8XRKAT1INL2EG0HHZPEY" localSheetId="1" hidden="1">BWQ #REF!</definedName>
    <definedName name="BExY2QPW8XRKAT1INL2EG0HHZPEY" hidden="1">BWQ #REF!</definedName>
    <definedName name="BExY2W9FE103O3FGR7ROOVOS8JFR" localSheetId="2" hidden="1">BWQ '[34]210'!$B$17:$C$17</definedName>
    <definedName name="BExY2W9FE103O3FGR7ROOVOS8JFR" localSheetId="1" hidden="1">BWQ '[34]210'!$B$17:$C$17</definedName>
    <definedName name="BExY2W9FE103O3FGR7ROOVOS8JFR" hidden="1">BWQ '[34]210'!$B$17:$C$17</definedName>
    <definedName name="BExY3PMRZJ00T2E84ZB0DFWVAZDZ" localSheetId="1" hidden="1">BWQ '[35]040'!$B$8:$C$8</definedName>
    <definedName name="BExY3PMRZJ00T2E84ZB0DFWVAZDZ" hidden="1">BWQ '[35]040'!$B$8:$C$8</definedName>
    <definedName name="BExY4B25Q7D980FMWTANSMHMTCYU" localSheetId="2" hidden="1">BWQ '[50]270_7'!$B$20:$C$20</definedName>
    <definedName name="BExY4B25Q7D980FMWTANSMHMTCYU" localSheetId="1" hidden="1">BWQ '[50]270_7'!$B$20:$C$20</definedName>
    <definedName name="BExY4B25Q7D980FMWTANSMHMTCYU" hidden="1">BWQ '[50]270_7'!$B$20:$C$20</definedName>
    <definedName name="BExY50362SEN5OABEYMFEQ67SZ8E" localSheetId="2" hidden="1">BWQ '[46]270_3'!$B$24:$M$83</definedName>
    <definedName name="BExY50362SEN5OABEYMFEQ67SZ8E" localSheetId="1" hidden="1">BWQ '[46]270_3'!$B$24:$M$83</definedName>
    <definedName name="BExY50362SEN5OABEYMFEQ67SZ8E" hidden="1">BWQ '[46]270_3'!$B$24:$M$83</definedName>
    <definedName name="BExY5333WFUAFE30WLF4HBNBVHCC" localSheetId="2" hidden="1">BWQ '[42]190_1'!$B$7:$C$7</definedName>
    <definedName name="BExY5333WFUAFE30WLF4HBNBVHCC" localSheetId="1" hidden="1">BWQ '[42]190_1'!$B$7:$C$7</definedName>
    <definedName name="BExY5333WFUAFE30WLF4HBNBVHCC" hidden="1">BWQ '[42]190_1'!$B$7:$C$7</definedName>
    <definedName name="BExY5689QGSAXX9WX0GJ24CN5RBT" localSheetId="1" hidden="1">BWQ '[31]080'!$B$12:$C$12</definedName>
    <definedName name="BExY5689QGSAXX9WX0GJ24CN5RBT" hidden="1">BWQ '[31]080'!$B$12:$C$12</definedName>
    <definedName name="BExY5HX2ST3OSGKOEYAG70LHTNEM" localSheetId="2" hidden="1">BWQ '[32]230'!$B$14:$C$14</definedName>
    <definedName name="BExY5HX2ST3OSGKOEYAG70LHTNEM" localSheetId="1" hidden="1">BWQ '[32]230'!$B$14:$C$14</definedName>
    <definedName name="BExY5HX2ST3OSGKOEYAG70LHTNEM" hidden="1">BWQ '[32]230'!$B$14:$C$14</definedName>
    <definedName name="BExY5RIDHAEWHPLM1018Q5WT696F" localSheetId="1" hidden="1">BWQ '[35]040'!$B$8:$C$8</definedName>
    <definedName name="BExY5RIDHAEWHPLM1018Q5WT696F" hidden="1">BWQ '[35]040'!$B$8:$C$8</definedName>
    <definedName name="BExY5VPERZZ4MU4JTRD9P5RPOGVY" localSheetId="1" hidden="1">BWQ '[40]060'!$B$18:$M$59</definedName>
    <definedName name="BExY5VPERZZ4MU4JTRD9P5RPOGVY" hidden="1">BWQ '[40]060'!$B$18:$M$59</definedName>
    <definedName name="BExZILHBWSBB0QSNVLTT2WPUC3WT" localSheetId="1" hidden="1">BWQ #REF!</definedName>
    <definedName name="BExZILHBWSBB0QSNVLTT2WPUC3WT" hidden="1">BWQ #REF!</definedName>
    <definedName name="BExZIW9RJVRA3F9F1STD4GHMINAU" localSheetId="1" hidden="1">BWQ '[31]080'!$A$5</definedName>
    <definedName name="BExZIW9RJVRA3F9F1STD4GHMINAU" hidden="1">BWQ '[31]080'!$A$5</definedName>
    <definedName name="BExZK1160QBN2EKUJWR1EY3HKQLF" localSheetId="1" hidden="1">BWQ '[31]080'!$B$14:$C$14</definedName>
    <definedName name="BExZK1160QBN2EKUJWR1EY3HKQLF" hidden="1">BWQ '[31]080'!$B$14:$C$14</definedName>
    <definedName name="BExZK46CTJA63QN5XUN25JI5W5GP" localSheetId="1" hidden="1">BWQ #REF!</definedName>
    <definedName name="BExZK46CTJA63QN5XUN25JI5W5GP" hidden="1">BWQ #REF!</definedName>
    <definedName name="BExZKD0QZGFX16G4W7TFNB7EK1S8" localSheetId="1" hidden="1">BWQ '[35]040'!$B$13:$C$13</definedName>
    <definedName name="BExZKD0QZGFX16G4W7TFNB7EK1S8" hidden="1">BWQ '[35]040'!$B$13:$C$13</definedName>
    <definedName name="BExZKZ6ZVEL50POD9IC3ST540NR1" localSheetId="2" hidden="1">BWQ [43]ECCS!$B$21:$C$22</definedName>
    <definedName name="BExZKZ6ZVEL50POD9IC3ST540NR1" localSheetId="1" hidden="1">BWQ [43]ECCS!$B$21:$C$22</definedName>
    <definedName name="BExZKZ6ZVEL50POD9IC3ST540NR1" hidden="1">BWQ [43]ECCS!$B$21:$C$22</definedName>
    <definedName name="BExZLBS78CV4QF32J6G8JGIF7FBB" localSheetId="2" hidden="1">BWQ '[33]220'!$B$20:$AD$73</definedName>
    <definedName name="BExZLBS78CV4QF32J6G8JGIF7FBB" localSheetId="1" hidden="1">BWQ '[33]220'!$B$20:$AD$73</definedName>
    <definedName name="BExZLBS78CV4QF32J6G8JGIF7FBB" hidden="1">BWQ '[33]220'!$B$20:$AD$73</definedName>
    <definedName name="BExZLCZBPOTF8JV163PTPCSU335S" hidden="1">#N/A</definedName>
    <definedName name="BExZLCZCS3FWK0WR9E4KPANITLIN" localSheetId="2" hidden="1">BWQ [51]Hyster!$B$18:$C$18</definedName>
    <definedName name="BExZLCZCS3FWK0WR9E4KPANITLIN" localSheetId="1" hidden="1">BWQ [51]Hyster!$B$18:$C$18</definedName>
    <definedName name="BExZLCZCS3FWK0WR9E4KPANITLIN" hidden="1">BWQ [51]Hyster!$B$18:$C$18</definedName>
    <definedName name="BExZLHBUP1APEC3RFKXZAYHEX9KC" localSheetId="2" hidden="1">BWQ '[33]220'!$B$7:$C$7</definedName>
    <definedName name="BExZLHBUP1APEC3RFKXZAYHEX9KC" localSheetId="1" hidden="1">BWQ '[33]220'!$B$7:$C$7</definedName>
    <definedName name="BExZLHBUP1APEC3RFKXZAYHEX9KC" hidden="1">BWQ '[33]220'!$B$7:$C$7</definedName>
    <definedName name="BExZLTRKIWDP5CI53O629G2I30NN" hidden="1">#N/A</definedName>
    <definedName name="BExZM07M8HCI2CTWLPRH6WDB7DSF" localSheetId="1" hidden="1">BWQ '[40]060'!$B$13:$C$13</definedName>
    <definedName name="BExZM07M8HCI2CTWLPRH6WDB7DSF" hidden="1">BWQ '[40]060'!$B$13:$C$13</definedName>
    <definedName name="BExZMEQSSOC47W5IUYA4ZK8NEMFS" localSheetId="2" hidden="1">BWQ '[34]210'!$B$24</definedName>
    <definedName name="BExZMEQSSOC47W5IUYA4ZK8NEMFS" localSheetId="1" hidden="1">BWQ '[34]210'!$B$24</definedName>
    <definedName name="BExZMEQSSOC47W5IUYA4ZK8NEMFS" hidden="1">BWQ '[34]210'!$B$24</definedName>
    <definedName name="BExZNSN84G4DIRUSHACHMIK0ZWOK" localSheetId="1" hidden="1">BWQ '[31]080'!$B$16:$C$16</definedName>
    <definedName name="BExZNSN84G4DIRUSHACHMIK0ZWOK" hidden="1">BWQ '[31]080'!$B$16:$C$16</definedName>
    <definedName name="BExZNSY1NQ19V7YGGRBFGQQKXWVH" localSheetId="2" hidden="1">BWQ '[45]280'!$B$20:$C$20</definedName>
    <definedName name="BExZNSY1NQ19V7YGGRBFGQQKXWVH" localSheetId="1" hidden="1">BWQ '[45]280'!$B$20:$C$20</definedName>
    <definedName name="BExZNSY1NQ19V7YGGRBFGQQKXWVH" hidden="1">BWQ '[45]280'!$B$20:$C$20</definedName>
    <definedName name="BExZNYC76DLFOTFM0TSSD9TZC2W9" localSheetId="2" hidden="1">BWQ '[46]270_3'!$B$11:$C$11</definedName>
    <definedName name="BExZNYC76DLFOTFM0TSSD9TZC2W9" localSheetId="1" hidden="1">BWQ '[46]270_3'!$B$11:$C$11</definedName>
    <definedName name="BExZNYC76DLFOTFM0TSSD9TZC2W9" hidden="1">BWQ '[46]270_3'!$B$11:$C$11</definedName>
    <definedName name="BExZO1SE9YDVRT0SEXB3C2CPWYOT" hidden="1">#N/A</definedName>
    <definedName name="BExZP81LFC2AVB4SJ30G7YPJ083T" localSheetId="1" hidden="1">BWQ '[35]040'!$B$15:$C$15</definedName>
    <definedName name="BExZP81LFC2AVB4SJ30G7YPJ083T" hidden="1">BWQ '[35]040'!$B$15:$C$15</definedName>
    <definedName name="BExZP9ZSMVP0KGR0BXYM64SBD74E" localSheetId="1" hidden="1">BWQ '[40]060'!$B$15:$C$15</definedName>
    <definedName name="BExZP9ZSMVP0KGR0BXYM64SBD74E" hidden="1">BWQ '[40]060'!$B$15:$C$15</definedName>
    <definedName name="BExZPC8M6EWVAGHTI74KBLR8J49C" localSheetId="2" hidden="1">BWQ '[55]290'!$B$17:$C$17</definedName>
    <definedName name="BExZPC8M6EWVAGHTI74KBLR8J49C" localSheetId="1" hidden="1">BWQ '[55]290'!$B$17:$C$17</definedName>
    <definedName name="BExZPC8M6EWVAGHTI74KBLR8J49C" hidden="1">BWQ '[55]290'!$B$17:$C$17</definedName>
    <definedName name="BExZPMA0TTAGMEXCYDC5WIKJPG57" localSheetId="1" hidden="1">BWQ '[31]080'!$B$7:$C$7</definedName>
    <definedName name="BExZPMA0TTAGMEXCYDC5WIKJPG57" hidden="1">BWQ '[31]080'!$B$7:$C$7</definedName>
    <definedName name="BExZQ20I71PWMGIQDQ0UCNCXH12K" localSheetId="2" hidden="1">BWQ '[50]270_7'!$B$17:$C$17</definedName>
    <definedName name="BExZQ20I71PWMGIQDQ0UCNCXH12K" localSheetId="1" hidden="1">BWQ '[50]270_7'!$B$17:$C$17</definedName>
    <definedName name="BExZQ20I71PWMGIQDQ0UCNCXH12K" hidden="1">BWQ '[50]270_7'!$B$17:$C$17</definedName>
    <definedName name="BExZQ3TA9PE9TJP4Z5DVZOGC5K1S" localSheetId="2" hidden="1">BWQ '[33]220'!$B$11:$C$11</definedName>
    <definedName name="BExZQ3TA9PE9TJP4Z5DVZOGC5K1S" localSheetId="1" hidden="1">BWQ '[33]220'!$B$11:$C$11</definedName>
    <definedName name="BExZQ3TA9PE9TJP4Z5DVZOGC5K1S" hidden="1">BWQ '[33]220'!$B$11:$C$11</definedName>
    <definedName name="BExZQ5GJWMOA6ZHZT51VMUSALMQ4" localSheetId="1" hidden="1">BWQ '[35]040'!$B$16:$C$16</definedName>
    <definedName name="BExZQ5GJWMOA6ZHZT51VMUSALMQ4" hidden="1">BWQ '[35]040'!$B$16:$C$16</definedName>
    <definedName name="BExZQDJUGBWTHT44O9QVGJ9167F6" localSheetId="1" hidden="1">BWQ '[35]040'!$B$8:$C$8</definedName>
    <definedName name="BExZQDJUGBWTHT44O9QVGJ9167F6" hidden="1">BWQ '[35]040'!$B$8:$C$8</definedName>
    <definedName name="BExZQRC7AVY3IQEYWZLHG22J7XM7" localSheetId="1" hidden="1">BWQ '[35]040'!$B$12:$C$12</definedName>
    <definedName name="BExZQRC7AVY3IQEYWZLHG22J7XM7" hidden="1">BWQ '[35]040'!$B$12:$C$12</definedName>
    <definedName name="BExZQZKZ1ILZD4UQADXKH7O3IC2W" hidden="1">#N/A</definedName>
    <definedName name="BExZR30YWBA6ORS98R98WP4VZNDW" localSheetId="2" hidden="1">Query-[48]Bz!$B$59:$C$59</definedName>
    <definedName name="BExZR30YWBA6ORS98R98WP4VZNDW" localSheetId="1" hidden="1">Query-[48]Bz!$B$59:$C$59</definedName>
    <definedName name="BExZR30YWBA6ORS98R98WP4VZNDW" hidden="1">Query-[48]Bz!$B$59:$C$59</definedName>
    <definedName name="BExZR7DCCRA9BFGRIP2P521M5TYI" localSheetId="1" hidden="1">BWQ '[31]080'!$B$8:$C$8</definedName>
    <definedName name="BExZR7DCCRA9BFGRIP2P521M5TYI" hidden="1">BWQ '[31]080'!$B$8:$C$8</definedName>
    <definedName name="BExZRNEPGFB5A1SL3T113PYR5IKG" localSheetId="1" hidden="1">BWQ '[35]040'!$B$14:$C$14</definedName>
    <definedName name="BExZRNEPGFB5A1SL3T113PYR5IKG" hidden="1">BWQ '[35]040'!$B$14:$C$14</definedName>
    <definedName name="BExZROB0X9C2JYJI2OFA19XCLRX5" localSheetId="1" hidden="1">BWQ '[31]080'!$B$8:$C$8</definedName>
    <definedName name="BExZROB0X9C2JYJI2OFA19XCLRX5" hidden="1">BWQ '[31]080'!$B$8:$C$8</definedName>
    <definedName name="BExZRRR0SHDY4NQ3BL0XESVO9JPK" hidden="1">#N/A</definedName>
    <definedName name="BExZRU01RMJBEOL2OFBA3O5TSJ1J" localSheetId="2" hidden="1">Query-[49]Am!$B$60:$Q$88</definedName>
    <definedName name="BExZRU01RMJBEOL2OFBA3O5TSJ1J" localSheetId="1" hidden="1">Query-[49]Am!$B$60:$Q$88</definedName>
    <definedName name="BExZRU01RMJBEOL2OFBA3O5TSJ1J" hidden="1">Query-[49]Am!$B$60:$Q$88</definedName>
    <definedName name="BExZRU5C4X69JC0Z9I9GFVGCZUFA" localSheetId="2" hidden="1">BWQ [43]ECCS!$B$12:$C$12</definedName>
    <definedName name="BExZRU5C4X69JC0Z9I9GFVGCZUFA" localSheetId="1" hidden="1">BWQ [43]ECCS!$B$12:$C$12</definedName>
    <definedName name="BExZRU5C4X69JC0Z9I9GFVGCZUFA" hidden="1">BWQ [43]ECCS!$B$12:$C$12</definedName>
    <definedName name="BExZSYGHGYPGGJYHWTINPRMZXNLD" localSheetId="1" hidden="1">BWQ-'[40]060'!$B$10:$U$51</definedName>
    <definedName name="BExZSYGHGYPGGJYHWTINPRMZXNLD" hidden="1">BWQ-'[40]060'!$B$10:$U$51</definedName>
    <definedName name="BExZT1GEM2SWV2SV52RC0PN6DY9W" hidden="1">#N/A</definedName>
    <definedName name="BExZT7QY2R5D1467W60CT0CKVL06" localSheetId="2" hidden="1">BWQ '[38]200'!$B$14:$C$14</definedName>
    <definedName name="BExZT7QY2R5D1467W60CT0CKVL06" localSheetId="1" hidden="1">BWQ '[38]200'!$B$14:$C$14</definedName>
    <definedName name="BExZT7QY2R5D1467W60CT0CKVL06" hidden="1">BWQ '[38]200'!$B$14:$C$14</definedName>
    <definedName name="BExZT9ZSUVRF77169BCOGQEJ3GDX" localSheetId="1" hidden="1">BWQ #REF!</definedName>
    <definedName name="BExZT9ZSUVRF77169BCOGQEJ3GDX" hidden="1">BWQ #REF!</definedName>
    <definedName name="BExZTOOHV0U7RRRGCAGVFGZRUOXB" localSheetId="1" hidden="1">BWQ #REF!</definedName>
    <definedName name="BExZTOOHV0U7RRRGCAGVFGZRUOXB" hidden="1">BWQ #REF!</definedName>
    <definedName name="BExZU449HYQC09UNHAP9QQY9SPEC" localSheetId="2" hidden="1">BWQ '[57]270_5'!$B$7:$C$7</definedName>
    <definedName name="BExZU449HYQC09UNHAP9QQY9SPEC" localSheetId="1" hidden="1">BWQ '[57]270_5'!$B$7:$C$7</definedName>
    <definedName name="BExZU449HYQC09UNHAP9QQY9SPEC" hidden="1">BWQ '[57]270_5'!$B$7:$C$7</definedName>
    <definedName name="BExZU5M737JFKP29ZAYS2THV1TUR" localSheetId="2" hidden="1">BWQ '[37]190'!$B$10:$C$10</definedName>
    <definedName name="BExZU5M737JFKP29ZAYS2THV1TUR" localSheetId="1" hidden="1">BWQ '[37]190'!$B$10:$C$10</definedName>
    <definedName name="BExZU5M737JFKP29ZAYS2THV1TUR" hidden="1">BWQ '[37]190'!$B$10:$C$10</definedName>
    <definedName name="BExZUB0EAVYG7430VBTMZIN81WV0" localSheetId="1" hidden="1">BWQ '[35]040'!$B$12:$C$12</definedName>
    <definedName name="BExZUB0EAVYG7430VBTMZIN81WV0" hidden="1">BWQ '[35]040'!$B$12:$C$12</definedName>
    <definedName name="BExZUP3INYL3ZOPD01VGR85IR0A5" localSheetId="2" hidden="1">BWQ [51]Hyster!$B$13:$C$13</definedName>
    <definedName name="BExZUP3INYL3ZOPD01VGR85IR0A5" localSheetId="1" hidden="1">BWQ [51]Hyster!$B$13:$C$13</definedName>
    <definedName name="BExZUP3INYL3ZOPD01VGR85IR0A5" hidden="1">BWQ [51]Hyster!$B$13:$C$13</definedName>
    <definedName name="BExZUTQNBTOL510EGZQ33YD4OA0P" localSheetId="2" hidden="1">BWQ '[37]190'!$B$21:$C$21</definedName>
    <definedName name="BExZUTQNBTOL510EGZQ33YD4OA0P" localSheetId="1" hidden="1">BWQ '[37]190'!$B$21:$C$21</definedName>
    <definedName name="BExZUTQNBTOL510EGZQ33YD4OA0P" hidden="1">BWQ '[37]190'!$B$21:$C$21</definedName>
    <definedName name="BExZUWFTR87G57J8YOJGC6PMAX4G" localSheetId="1" hidden="1">BWQ '[40]060'!$A$5</definedName>
    <definedName name="BExZUWFTR87G57J8YOJGC6PMAX4G" hidden="1">BWQ '[40]060'!$A$5</definedName>
    <definedName name="BExZUY37OO8Z3W45BMMZG9IPMQGD" localSheetId="1" hidden="1">BWQ #REF!</definedName>
    <definedName name="BExZUY37OO8Z3W45BMMZG9IPMQGD" hidden="1">BWQ #REF!</definedName>
    <definedName name="BExZV3XIMB2LWH3YA1B9FJMH8TLH" localSheetId="1" hidden="1">BWQ #REF!</definedName>
    <definedName name="BExZV3XIMB2LWH3YA1B9FJMH8TLH" hidden="1">BWQ #REF!</definedName>
    <definedName name="BExZV5FI7O5ILTOI92OL9X0DSTF3" hidden="1">#N/A</definedName>
    <definedName name="BExZVIM6PSWWLMIWH33DDVZ46UMP" localSheetId="1" hidden="1">BWQ '[40]060'!$B$8:$C$8</definedName>
    <definedName name="BExZVIM6PSWWLMIWH33DDVZ46UMP" hidden="1">BWQ '[40]060'!$B$8:$C$8</definedName>
    <definedName name="BExZVWUMDGGH6FXYBU2FSOS1GRKJ" localSheetId="1" hidden="1">BWQ #REF!</definedName>
    <definedName name="BExZVWUMDGGH6FXYBU2FSOS1GRKJ" hidden="1">BWQ #REF!</definedName>
    <definedName name="BExZWCFOKQHGEISJP5LY0W2X9SDM" localSheetId="1" hidden="1">BWQ #REF!</definedName>
    <definedName name="BExZWCFOKQHGEISJP5LY0W2X9SDM" hidden="1">BWQ #REF!</definedName>
    <definedName name="BExZWGXJWUW0FW2NO88C3SEWYA8H" localSheetId="2" hidden="1">BWQ '[42]190_1'!$B$12:$C$12</definedName>
    <definedName name="BExZWGXJWUW0FW2NO88C3SEWYA8H" localSheetId="1" hidden="1">BWQ '[42]190_1'!$B$12:$C$12</definedName>
    <definedName name="BExZWGXJWUW0FW2NO88C3SEWYA8H" hidden="1">BWQ '[42]190_1'!$B$12:$C$12</definedName>
    <definedName name="BExZWMH3L5EQQ0KHLI3K96OIASI7" hidden="1">#N/A</definedName>
    <definedName name="BExZWNDGQ5KD4PLAV1Z9M4JBMPD7" localSheetId="2" hidden="1">BWQ '[33]220'!$B$12:$C$12</definedName>
    <definedName name="BExZWNDGQ5KD4PLAV1Z9M4JBMPD7" localSheetId="1" hidden="1">BWQ '[33]220'!$B$12:$C$12</definedName>
    <definedName name="BExZWNDGQ5KD4PLAV1Z9M4JBMPD7" hidden="1">BWQ '[33]220'!$B$12:$C$12</definedName>
    <definedName name="BExZWTO7NXKKS9QAI8SQ4GI5EI5F" hidden="1">#N/A</definedName>
    <definedName name="BExZWV0O88274LI37L1AK53FOCMK" hidden="1">#N/A</definedName>
    <definedName name="BExZX1GKSRSWW0GEGIQ20U9O5ZSE" localSheetId="1" hidden="1">BWQ '[31]080'!$B$13:$C$13</definedName>
    <definedName name="BExZX1GKSRSWW0GEGIQ20U9O5ZSE" hidden="1">BWQ '[31]080'!$B$13:$C$13</definedName>
    <definedName name="BExZX1WTJX7R8SIOJJA92OZTBPQH" localSheetId="2" hidden="1">BWQ '[32]230'!$B$14:$C$14</definedName>
    <definedName name="BExZX1WTJX7R8SIOJJA92OZTBPQH" localSheetId="1" hidden="1">BWQ '[32]230'!$B$14:$C$14</definedName>
    <definedName name="BExZX1WTJX7R8SIOJJA92OZTBPQH" hidden="1">BWQ '[32]230'!$B$14:$C$14</definedName>
    <definedName name="BExZX7LNSC79YH92JRFYDZPZESWZ" localSheetId="2" hidden="1">BWQ '[52]190_4'!$B$19:$C$19</definedName>
    <definedName name="BExZX7LNSC79YH92JRFYDZPZESWZ" localSheetId="1" hidden="1">BWQ '[52]190_4'!$B$19:$C$19</definedName>
    <definedName name="BExZX7LNSC79YH92JRFYDZPZESWZ" hidden="1">BWQ '[52]190_4'!$B$19:$C$19</definedName>
    <definedName name="BExZXIP1V7JYY2RPTC6MEVWRGZ3E" localSheetId="1" hidden="1">BWQ '[31]080'!$A$5</definedName>
    <definedName name="BExZXIP1V7JYY2RPTC6MEVWRGZ3E" hidden="1">BWQ '[31]080'!$A$5</definedName>
    <definedName name="BExZXKN45EI6F77Q9WCB0B4EZ1LY" localSheetId="1" hidden="1">BWQ '[31]080'!$B$10:$C$10</definedName>
    <definedName name="BExZXKN45EI6F77Q9WCB0B4EZ1LY" hidden="1">BWQ '[31]080'!$B$10:$C$10</definedName>
    <definedName name="BExZXUTXRADZ9NKLIF2MR82X6MGT" localSheetId="2" hidden="1">BWQ '[37]190'!$B$22:$C$22</definedName>
    <definedName name="BExZXUTXRADZ9NKLIF2MR82X6MGT" localSheetId="1" hidden="1">BWQ '[37]190'!$B$22:$C$22</definedName>
    <definedName name="BExZXUTXRADZ9NKLIF2MR82X6MGT" hidden="1">BWQ '[37]190'!$B$22:$C$22</definedName>
    <definedName name="BExZY0IXO5LLC8SLVV5GWM94R68E" localSheetId="2" hidden="1">BWQ '[32]230'!$B$17:$C$17</definedName>
    <definedName name="BExZY0IXO5LLC8SLVV5GWM94R68E" localSheetId="1" hidden="1">BWQ '[32]230'!$B$17:$C$17</definedName>
    <definedName name="BExZY0IXO5LLC8SLVV5GWM94R68E" hidden="1">BWQ '[32]230'!$B$17:$C$17</definedName>
    <definedName name="BExZY1Q53YJ3RBFIJP4UY5T4L7EK" localSheetId="2" hidden="1">BWQ '[33]220'!$B$20:$C$20</definedName>
    <definedName name="BExZY1Q53YJ3RBFIJP4UY5T4L7EK" localSheetId="1" hidden="1">BWQ '[33]220'!$B$20:$C$20</definedName>
    <definedName name="BExZY1Q53YJ3RBFIJP4UY5T4L7EK" hidden="1">BWQ '[33]220'!$B$20:$C$20</definedName>
    <definedName name="BExZYN06BVXAXEJBCBCOHC85KOW8" localSheetId="1" hidden="1">BWQ #REF!</definedName>
    <definedName name="BExZYN06BVXAXEJBCBCOHC85KOW8" hidden="1">BWQ #REF!</definedName>
    <definedName name="BExZYPPAWAHOXDVNJD0W9TDI60YT" localSheetId="1" hidden="1">BWQ '[31]080'!$B$15:$C$15</definedName>
    <definedName name="BExZYPPAWAHOXDVNJD0W9TDI60YT" hidden="1">BWQ '[31]080'!$B$15:$C$15</definedName>
    <definedName name="BExZZAZD96OZFHZH15VPLF2JKHEG" hidden="1">#N/A</definedName>
    <definedName name="BExZZD2Q27ZEJ6MMNAKZZQ42CD9T" localSheetId="2" hidden="1">BWQ '[53]240'!$B$19:$C$19</definedName>
    <definedName name="BExZZD2Q27ZEJ6MMNAKZZQ42CD9T" localSheetId="1" hidden="1">BWQ '[53]240'!$B$19:$C$19</definedName>
    <definedName name="BExZZD2Q27ZEJ6MMNAKZZQ42CD9T" hidden="1">BWQ '[53]240'!$B$19:$C$19</definedName>
    <definedName name="BExZZJ7ZEZOHLJAT6FCF8FIL0GJZ" hidden="1">#N/A</definedName>
    <definedName name="Bkgsbyqtr2010">'[58]2010Bk'!$E$1:$I$141</definedName>
    <definedName name="Bkgsbyqtr2011">'[58]2011Bk'!$E$1:$I$141</definedName>
    <definedName name="BLACOPYT" localSheetId="1">#REF!</definedName>
    <definedName name="BLACOPYT">#REF!</definedName>
    <definedName name="blank" localSheetId="1">[59]Input!#REF!</definedName>
    <definedName name="blank">[59]Input!#REF!</definedName>
    <definedName name="BLDATE" localSheetId="1">#REF!</definedName>
    <definedName name="BLDATE">#REF!</definedName>
    <definedName name="Blending_Old">#REF!</definedName>
    <definedName name="Blending_RET">#REF!</definedName>
    <definedName name="BLQCOPYF">#REF!</definedName>
    <definedName name="BLQCOPYT">#REF!</definedName>
    <definedName name="BLQTAR">#REF!</definedName>
    <definedName name="BODY">#REF!</definedName>
    <definedName name="book1">'[60]CurMonth vs Plan'!$A$1:$L$30</definedName>
    <definedName name="book10">'[60]CurMonth vs Plan'!$A$38:$L$64</definedName>
    <definedName name="book11">'[60]CurMonth vs Plan'!$H$238:$L$259</definedName>
    <definedName name="book12">'[60]CurMonth vs Plan'!$A$72:$L$98</definedName>
    <definedName name="book1299">'[60]CurMonth vs Plan'!$H$238:$L$259</definedName>
    <definedName name="book13">'[60]CurMonth vs Plan'!$A$107:$L$134</definedName>
    <definedName name="book14">'[60]CurMonth vs Plan'!$A$141:$L$167</definedName>
    <definedName name="book15">'[60]CurMonth vs Plan'!$H$238:$L$259</definedName>
    <definedName name="book16">'[60]CurMonth vs Plan'!$A$175:$L$201</definedName>
    <definedName name="book17">'[60]CurMonth vs Plan'!$A$1:$L$30</definedName>
    <definedName name="book18">'[60]CurMonth vs Plan'!$A$38:$L$64</definedName>
    <definedName name="book19">'[60]CurMonth vs Plan'!$H$238:$L$259</definedName>
    <definedName name="book2">'[60]CurMonth vs Plan'!$A$38:$L$64</definedName>
    <definedName name="book20">'[60]CurMonth vs Plan'!$A$72:$L$98</definedName>
    <definedName name="book21">'[60]CurMonth vs Plan'!$A$107:$L$134</definedName>
    <definedName name="book22">'[60]CurMonth vs Plan'!$A$141:$L$167</definedName>
    <definedName name="book25">'[60]CurMonth vs Plan'!$H$238:$L$259</definedName>
    <definedName name="book26">'[60]CurMonth vs Plan'!$A$175:$L$201</definedName>
    <definedName name="book27">'[60]CurMonth vs Plan'!$A$1:$L$30</definedName>
    <definedName name="book28">'[60]CurMonth vs Plan'!$A$38:$L$64</definedName>
    <definedName name="book29">'[60]CurMonth vs Plan'!$H$238:$L$259</definedName>
    <definedName name="book3">'[60]CurMonth vs Plan'!$H$238:$L$259</definedName>
    <definedName name="book30">'[60]CurMonth vs Plan'!$A$72:$L$98</definedName>
    <definedName name="book31">'[60]CurMonth vs Plan'!$A$107:$L$134</definedName>
    <definedName name="book32">'[60]CurMonth vs Plan'!$A$141:$L$167</definedName>
    <definedName name="book4">'[60]CurMonth vs Plan'!$A$72:$L$98</definedName>
    <definedName name="book5">'[60]CurMonth vs Plan'!$A$107:$L$134</definedName>
    <definedName name="book6">'[60]CurMonth vs Plan'!$A$141:$L$167</definedName>
    <definedName name="book7">'[60]CurMonth vs Plan'!$H$238:$L$259</definedName>
    <definedName name="book8">'[60]CurMonth vs Plan'!$A$175:$L$201</definedName>
    <definedName name="book9">'[60]CurMonth vs Plan'!$A$1:$L$30</definedName>
    <definedName name="Bookings2010">'[58]2010Bk'!$W$1:$AI$141</definedName>
    <definedName name="Bookings2011">'[58]2011Bk'!$W$1:$AI$141</definedName>
    <definedName name="Brambles" localSheetId="1">#REF!</definedName>
    <definedName name="Brambles">#REF!</definedName>
    <definedName name="Brand">#REF!</definedName>
    <definedName name="BRAZIL">'[27]Brazil no abc''s'!#REF!</definedName>
    <definedName name="BRAZILBODY" localSheetId="1">#REF!</definedName>
    <definedName name="BRAZILBODY">#REF!</definedName>
    <definedName name="BS_Assets_STG">#REF!</definedName>
    <definedName name="BS_Assets_USD">#REF!</definedName>
    <definedName name="BS_Liabilities_STG">#REF!</definedName>
    <definedName name="BS_Liabilities_USD">#REF!</definedName>
    <definedName name="BSU">[61]Sheet1!BSU</definedName>
    <definedName name="BT_Prod_Cost_of_Total_Prod_Costs">'[62]Big Trucks Inc Stmt'!$B$67</definedName>
    <definedName name="BT_Prod_Cost_vs_Total_Prod_Costs">'[62]Big Trucks Inc Stmt'!$B$67</definedName>
    <definedName name="BTList">'[63]Lookup tables'!$A$1:$A$13</definedName>
    <definedName name="BusAreas">[64]STF2F!#REF!</definedName>
    <definedName name="c_history2" localSheetId="1">#REF!</definedName>
    <definedName name="c_history2">#REF!</definedName>
    <definedName name="c_history3">#REF!</definedName>
    <definedName name="CASH">#REF!</definedName>
    <definedName name="Cats">[64]STF2F!#REF!</definedName>
    <definedName name="CCFstfp" localSheetId="1">#REF!</definedName>
    <definedName name="CCFstfp">#REF!</definedName>
    <definedName name="CCFytdp">#REF!</definedName>
    <definedName name="CFCHEQ">#REF!</definedName>
    <definedName name="CFDATE">#REF!</definedName>
    <definedName name="CFDL">#REF!</definedName>
    <definedName name="CFQ">#REF!</definedName>
    <definedName name="CH" localSheetId="1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CH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char">#REF!</definedName>
    <definedName name="Check_Totals">#REF!</definedName>
    <definedName name="CISstfp">#REF!</definedName>
    <definedName name="CISytd">#REF!</definedName>
    <definedName name="CISytdp">#REF!</definedName>
    <definedName name="claimhistory">#REF!</definedName>
    <definedName name="CMBacklog">OFFSET('[65]CM Backlog'!$A$2,0,0,COUNTA('[65]CM Backlog'!$A:$A)-1,COUNTA('[65]CM Backlog'!$2:$2))</definedName>
    <definedName name="CO">#REF!</definedName>
    <definedName name="COD">[66]Backlog_Cluster!$B$3</definedName>
    <definedName name="Comparative_Balance_Sheet" localSheetId="1">#REF!</definedName>
    <definedName name="Comparative_Balance_Sheet">#REF!</definedName>
    <definedName name="concost">#N/A</definedName>
    <definedName name="Cons_Group">'[67]Set-up'!$C$43:$D$69</definedName>
    <definedName name="Cons_Header">'[68]Cons NMHG'!$B$5:$J$5</definedName>
    <definedName name="CONS_INC_STMT" localSheetId="1">#REF!</definedName>
    <definedName name="CONS_INC_STMT">#REF!</definedName>
    <definedName name="Cons_NMHG">'[68]Cons NMHG'!$B$13:$J$161</definedName>
    <definedName name="Cons_Unit">'[69]Set-Up'!$C$77:$D$255</definedName>
    <definedName name="Cons_Units">'[70]Set-Up'!$C$75:$D$253</definedName>
    <definedName name="CONSCF" localSheetId="1">#REF!</definedName>
    <definedName name="CONSCF">#REF!</definedName>
    <definedName name="CONSHPA">#REF!</definedName>
    <definedName name="CONSLEBS">#REF!</definedName>
    <definedName name="CONSOL">'[27]Brazil no abc''s'!#REF!</definedName>
    <definedName name="Consol_Detail_BS" localSheetId="1">#REF!</definedName>
    <definedName name="Consol_Detail_BS">#REF!</definedName>
    <definedName name="CONSYPA">#REF!</definedName>
    <definedName name="CONSYUN">#REF!</definedName>
    <definedName name="Conv.Rate">#REF!</definedName>
    <definedName name="Conv_Cost">[71]!Conv_Cost</definedName>
    <definedName name="COPY" localSheetId="1">#REF!</definedName>
    <definedName name="COPY">#REF!</definedName>
    <definedName name="Corp_Alloc">#REF!</definedName>
    <definedName name="Corp_Elims">'[22]Corp &amp; Elims-Combined'!$B$13:$L$153</definedName>
    <definedName name="Corp_Elims_Legacy">'[72]Corp- Elims-Lagacy'!$B$13:$L$159</definedName>
    <definedName name="Corp_Header">'[22]Corp &amp; Elims-Combined'!$B$5:$L$5</definedName>
    <definedName name="COS" localSheetId="1">#REF!</definedName>
    <definedName name="COS">#REF!</definedName>
    <definedName name="costanly">#REF!</definedName>
    <definedName name="CostCenterID">[73]upload_d!$R$4:$R$26</definedName>
    <definedName name="Crit_Labels">[23]Setup!$B$14</definedName>
    <definedName name="_xlnm.Criteria">'[74]rotce-old-do not use'!$AN$57</definedName>
    <definedName name="CURR_VS_PRIOR" localSheetId="1">#REF!</definedName>
    <definedName name="CURR_VS_PRIOR">#REF!</definedName>
    <definedName name="Current_month">#REF!</definedName>
    <definedName name="Current_YTD">#REF!</definedName>
    <definedName name="CurYear">[23]Setup!$B$1</definedName>
    <definedName name="D" localSheetId="1">#REF!</definedName>
    <definedName name="D">#REF!</definedName>
    <definedName name="DATA">'[75]Current Data'!$A$1:$H$624</definedName>
    <definedName name="DATA1" localSheetId="1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E">#REF!</definedName>
    <definedName name="Dates">#REF!</definedName>
    <definedName name="dd" localSheetId="1" hidden="1">{#N/A,"NMHG_Consolidated",FALSE,"BALANCE SHEET";#N/A,"Americas",FALSE,"BALANCE SHEET";#N/A,"Europe",FALSE,"BALANCE SHEET";#N/A,"Asia_Pacific",FALSE,"BALANCE SHEET";#N/A,"Corporate",FALSE,"BALANCE SHEET"}</definedName>
    <definedName name="dd" hidden="1">{#N/A,"NMHG_Consolidated",FALSE,"BALANCE SHEET";#N/A,"Americas",FALSE,"BALANCE SHEET";#N/A,"Europe",FALSE,"BALANCE SHEET";#N/A,"Asia_Pacific",FALSE,"BALANCE SHEET";#N/A,"Corporate",FALSE,"BALANCE SHEET"}</definedName>
    <definedName name="DD_Denom">[76]GA!$H$17</definedName>
    <definedName name="DD_Fin_YE_Mth">[76]GA!$H$11</definedName>
    <definedName name="DD_Model_Per_Type">[76]GA!$H$10</definedName>
    <definedName name="dealer">'[77]D Sales'!$A$1:$O$64,'[77]D Sales'!$A$69:$O$127,'[77]D Sales'!$A$132:$O$190,'[77]D Sales'!$A$193:$O$251</definedName>
    <definedName name="DebtorData">OFFSET([78]DATA!$A$1,0,0,COUNTA([78]DATA!$A:$A),COUNTA([78]DATA!$1:$1))</definedName>
    <definedName name="dec_col">#REF!</definedName>
    <definedName name="Display_Week">#REF!</definedName>
    <definedName name="DMK">[79]Hedges!#REF!</definedName>
    <definedName name="dollar_2000" localSheetId="1">#REF!</definedName>
    <definedName name="dollar_2000">#REF!</definedName>
    <definedName name="dollar_2001">#REF!</definedName>
    <definedName name="DS_Cal">#REF!</definedName>
    <definedName name="DS_Detail">#REF!</definedName>
    <definedName name="dstock_detail">#REF!</definedName>
    <definedName name="dstock_warr">#REF!</definedName>
    <definedName name="DUE">#REF!</definedName>
    <definedName name="Duty_and_Freight">'[80]S-N Alloc Calc'!#REF!</definedName>
    <definedName name="E" localSheetId="1">#REF!</definedName>
    <definedName name="E">#REF!</definedName>
    <definedName name="E.6">#REF!</definedName>
    <definedName name="E_23">#REF!</definedName>
    <definedName name="E_24">#REF!</definedName>
    <definedName name="E_25">#REF!</definedName>
    <definedName name="E_26">#REF!</definedName>
    <definedName name="EC_CS_Report">#REF!</definedName>
    <definedName name="EFFECTDATE">[81]EUR!$A$5</definedName>
    <definedName name="End" localSheetId="1">#REF!</definedName>
    <definedName name="End">#REF!</definedName>
    <definedName name="eoc">'[82]CurMonth vs Plan'!$H$238:$L$259</definedName>
    <definedName name="EOC_by_Market" localSheetId="1">#REF!</definedName>
    <definedName name="EOC_by_Market">#REF!</definedName>
    <definedName name="EOC_Comm">#REF!</definedName>
    <definedName name="EssAliasTable">"Default"</definedName>
    <definedName name="EssfHasNonUnique">"FALSE"</definedName>
    <definedName name="EssLatest">"M01"</definedName>
    <definedName name="EssOptions">"A2100000000111100011101101020_01-00"</definedName>
    <definedName name="EssSamplingValue">100</definedName>
    <definedName name="EUR">[83]Setup!$B$9</definedName>
    <definedName name="Eur_Alloc" localSheetId="1">#REF!</definedName>
    <definedName name="Eur_Alloc">#REF!</definedName>
    <definedName name="Eur_Header">[22]Europe!$B$5:$L$5</definedName>
    <definedName name="EURBODY" localSheetId="1">#REF!</definedName>
    <definedName name="EURBODY">#REF!</definedName>
    <definedName name="EUROPE" localSheetId="1">'[27]Brazil no abc''s'!#REF!</definedName>
    <definedName name="EUROPE">'[27]Brazil no abc''s'!#REF!</definedName>
    <definedName name="ext" localSheetId="1">#REF!</definedName>
    <definedName name="ext">#REF!</definedName>
    <definedName name="extadjgl">#REF!</definedName>
    <definedName name="extgl">#REF!</definedName>
    <definedName name="F">#REF!</definedName>
    <definedName name="FA">#REF!</definedName>
    <definedName name="FAX">'[84]CONVERSION COST'!#REF!</definedName>
    <definedName name="fcast_rate" localSheetId="1">#REF!</definedName>
    <definedName name="fcast_rate">#REF!</definedName>
    <definedName name="FIN.SALES">#REF!</definedName>
    <definedName name="Final" localSheetId="1" hidden="1">{#N/A,#N/A,FALSE,"HYSINVPLAN"}</definedName>
    <definedName name="Final" hidden="1">{#N/A,#N/A,FALSE,"HYSINVPLAN"}</definedName>
    <definedName name="fincles" hidden="1">#N/A</definedName>
    <definedName name="flow1">#REF!</definedName>
    <definedName name="Forecast">[23]Setup!$B$2</definedName>
    <definedName name="FOUR" localSheetId="1">#REF!</definedName>
    <definedName name="FOUR">#REF!</definedName>
    <definedName name="FRANC__60_DAY_TERMS">#REF!</definedName>
    <definedName name="FS">#REF!</definedName>
    <definedName name="FS_Item">[69]Tabelle1!$A$20:$B$245</definedName>
    <definedName name="FS_Items">[85]Tabelle1!$A$17:$T$101</definedName>
    <definedName name="FSF" localSheetId="1">#REF!</definedName>
    <definedName name="FSF">#REF!</definedName>
    <definedName name="FUNCTION" localSheetId="1">'[86]FINAL PAYOUT % TABLE'!#REF!</definedName>
    <definedName name="FUNCTION">'[86]FINAL PAYOUT % TABLE'!#REF!</definedName>
    <definedName name="FX" localSheetId="1">#REF!</definedName>
    <definedName name="FX">#REF!</definedName>
    <definedName name="Fx_rate">[87]Craigavon!$L$1</definedName>
    <definedName name="FXrate">[88]Summary!$C$4</definedName>
    <definedName name="G" localSheetId="1">#REF!</definedName>
    <definedName name="G">#REF!</definedName>
    <definedName name="gcon">#REF!</definedName>
    <definedName name="gcurr">#REF!</definedName>
    <definedName name="gdata">'[89]Manufacturing Data'!#REF!</definedName>
    <definedName name="General" localSheetId="1">#REF!</definedName>
    <definedName name="General">#REF!</definedName>
    <definedName name="GL">#REF!</definedName>
    <definedName name="grant1">#REF!</definedName>
    <definedName name="GRAPH">#REF!</definedName>
    <definedName name="grn">#REF!</definedName>
    <definedName name="Grp_STFPayout">[23]Setup!$B$16</definedName>
    <definedName name="GUMJul2020" localSheetId="1">#REF!</definedName>
    <definedName name="GUMJul2020">#REF!</definedName>
    <definedName name="H">#REF!</definedName>
    <definedName name="H_12">#REF!</definedName>
    <definedName name="Half_1">[76]GL!$C$36</definedName>
    <definedName name="Half_2">[76]GL!$C$37</definedName>
    <definedName name="Half_Yr_Name">[76]GL!$G$20</definedName>
    <definedName name="HEADCOUNT" localSheetId="1">#REF!</definedName>
    <definedName name="HEADCOUNT">#REF!</definedName>
    <definedName name="Header">[90]Setup!$G$25:$I$31</definedName>
    <definedName name="HEADS">'[84]CONVERSION COST'!#REF!</definedName>
    <definedName name="hfl" localSheetId="1">#REF!</definedName>
    <definedName name="hfl">#REF!</definedName>
    <definedName name="HKD_RATE">#REF!</definedName>
    <definedName name="Holding">'[68]NMHG Holding'!$B$13:$J$161</definedName>
    <definedName name="Holding_Header">'[68]NMHG Holding'!$B$5:$J$5</definedName>
    <definedName name="HONGCUMM">'[77]D Sales'!#REF!</definedName>
    <definedName name="hyster">'[77]H Sales'!$A$1:$O$64,'[77]H Sales'!$A$69:$O$127,'[77]H Sales'!$A$131:$O$189,'[77]H Sales'!$A$193:$O$251</definedName>
    <definedName name="HYSTER_EUROPE">'[27]Brazil no abc''s'!#REF!</definedName>
    <definedName name="HYSTER_NA">'[27]Brazil no abc''s'!#REF!</definedName>
    <definedName name="HysterPMAR" localSheetId="1">#REF!</definedName>
    <definedName name="HysterPMAR">#REF!</definedName>
    <definedName name="I" hidden="1">#N/A</definedName>
    <definedName name="I_1">#REF!</definedName>
    <definedName name="I_2">#REF!</definedName>
    <definedName name="I_3">#REF!</definedName>
    <definedName name="I_4">#REF!</definedName>
    <definedName name="I_5">#REF!</definedName>
    <definedName name="IA">#REF!</definedName>
    <definedName name="IACOPYF">#REF!</definedName>
    <definedName name="IACOPYT">#REF!</definedName>
    <definedName name="IATAR">#REF!</definedName>
    <definedName name="IDHYSTER">'[29]Hyster (Final)'!$B$76:$AZ$82</definedName>
    <definedName name="IDYALE">'[29]Yale (Final)'!$B$76:$AZ$82</definedName>
    <definedName name="index" localSheetId="1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index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Intercompany_Transfers">[91]!Intercompany_Transfers</definedName>
    <definedName name="INTEREST" localSheetId="1">#REF!</definedName>
    <definedName name="INTEREST">#REF!</definedName>
    <definedName name="INTEREST_CALCULATION">#REF!</definedName>
    <definedName name="Interim">#REF!</definedName>
    <definedName name="intlok_rate">#REF!</definedName>
    <definedName name="IQ">#REF!</definedName>
    <definedName name="IQCOPYF">#REF!</definedName>
    <definedName name="IQCOPYT">#REF!</definedName>
    <definedName name="IQTAR">#REF!</definedName>
    <definedName name="IS_Analysis">[92]!IS_Analysis</definedName>
    <definedName name="IS_byMTH_STG" localSheetId="1">#REF!</definedName>
    <definedName name="IS_byMTH_STG">#REF!</definedName>
    <definedName name="IS_ByMTH_USD">#REF!</definedName>
    <definedName name="IS_Cumul_STG">#REF!</definedName>
    <definedName name="IS_Cumul_USD">#REF!</definedName>
    <definedName name="ISDATE">#REF!</definedName>
    <definedName name="item">[93]Sheet1!$A$4:$B$17</definedName>
    <definedName name="item_setup">'[94]gruou Material'!$A$1:$B$15</definedName>
    <definedName name="J" localSheetId="1">#REF!</definedName>
    <definedName name="J">#REF!</definedName>
    <definedName name="jack" localSheetId="1" hidden="1">{#N/A,#N/A,FALSE,"HYSINVPLAN"}</definedName>
    <definedName name="jack" hidden="1">{#N/A,#N/A,FALSE,"HYSINVPLAN"}</definedName>
    <definedName name="Jan_col">#REF!</definedName>
    <definedName name="JAN_MAR">#REF!</definedName>
    <definedName name="joe">#REF!</definedName>
    <definedName name="joeaop" localSheetId="1" hidden="1">BWQ '[35]040'!$B$12:$C$12</definedName>
    <definedName name="joeaop" hidden="1">BWQ '[35]040'!$B$12:$C$12</definedName>
    <definedName name="JUL_SEP">#REF!</definedName>
    <definedName name="kdkdkd">#REF!</definedName>
    <definedName name="KE24Data">OFFSET(#REF!,0,0,COUNTA(#REF!),COUNTA(#REF!))</definedName>
    <definedName name="Key_Figure">'[67]Set-up'!$H$43:$I$47</definedName>
    <definedName name="KeyFigure">'[69]Set-Up'!$C$38:$D$40</definedName>
    <definedName name="KRHYSTER">'[29]Hyster (Final)'!$B$84:$AZ$90</definedName>
    <definedName name="KRYALE">'[29]Yale (Final)'!$B$84:$AZ$90</definedName>
    <definedName name="Labour_Rate_2001">[95]Trucks2002!$C$7</definedName>
    <definedName name="lira" localSheetId="1">#REF!</definedName>
    <definedName name="lira">#REF!</definedName>
    <definedName name="lire">#REF!</definedName>
    <definedName name="list_emp">[96]list!$B$15:$L$23</definedName>
    <definedName name="lll">'[97]Set-Up'!$B$6</definedName>
    <definedName name="Locations">'[98]Dept Names &amp; Assumption'!#REF!</definedName>
    <definedName name="log">'[30]Division - Total'!$C$21:$H$28</definedName>
    <definedName name="LRFF_Data">OFFSET('[99]Left to Forecast LRFF'!$A$9,0,0,COUNTA('[99]Left to Forecast LRFF'!$A:$A)-6,COUNTA('[99]Left to Forecast LRFF'!$9:$9))</definedName>
    <definedName name="LTF_Data">OFFSET('[99]Left to Forecast'!$A$9,0,0,COUNTA('[99]Left to Forecast'!$A:$A)-6,COUNTA('[99]Left to Forecast'!$9:$9))</definedName>
    <definedName name="LU_Denom">[76]GL!$K$10:$K$13</definedName>
    <definedName name="LU_Mths">[76]GL!$C$10:$C$21</definedName>
    <definedName name="LU_Pers">[76]GL!$G$10:$G$13</definedName>
    <definedName name="LU_Qtrs">[76]GL!$C$27:$C$30</definedName>
    <definedName name="Malay_Car" localSheetId="1">#REF!</definedName>
    <definedName name="Malay_Car">#REF!</definedName>
    <definedName name="Malay_EEn">#REF!</definedName>
    <definedName name="Malay_Emp">#REF!</definedName>
    <definedName name="Malay_Sal">#REF!</definedName>
    <definedName name="Market">[61]Sheet1!Market</definedName>
    <definedName name="Market_Size_Share" localSheetId="1">#REF!</definedName>
    <definedName name="Market_Size_Share">#REF!</definedName>
    <definedName name="Marketing99" localSheetId="1">[100]Worksheet!#REF!</definedName>
    <definedName name="Marketing99">[100]Worksheet!#REF!</definedName>
    <definedName name="MarketShareACT" localSheetId="1">#REF!</definedName>
    <definedName name="MarketShareACT">#REF!</definedName>
    <definedName name="MarketShareAOP">#REF!</definedName>
    <definedName name="MarketSharePY">#REF!</definedName>
    <definedName name="MarketShareSTF1">#REF!</definedName>
    <definedName name="Markup_Series_Range">#REF!</definedName>
    <definedName name="MAY__1995_ANALYSIS">#REF!</definedName>
    <definedName name="MDA">#REF!</definedName>
    <definedName name="Mfg_Data">[101]Sheet1!Mfg_Data</definedName>
    <definedName name="MFGDATA">'[102]Manufacturing Data'!$B$2:$P$63,'[102]Manufacturing Data'!$B$66:$P$127,'[102]Manufacturing Data'!$B$130:$P$191</definedName>
    <definedName name="Mgmt_Book">#REF!</definedName>
    <definedName name="MktPC">#REF!</definedName>
    <definedName name="mmm">'[103]Set-Up'!$B$6</definedName>
    <definedName name="Model_Name">[76]GC!$C$10</definedName>
    <definedName name="Model_Start_Date">[76]GA!$H$12</definedName>
    <definedName name="Month" localSheetId="1">#REF!</definedName>
    <definedName name="Month">#REF!</definedName>
    <definedName name="MONTH_INDEX">#REF!</definedName>
    <definedName name="MONTHCOST">'[84]CONVERSION COST'!#REF!</definedName>
    <definedName name="MonthPeriodicity" localSheetId="1">#REF!</definedName>
    <definedName name="MonthPeriodicity">#REF!</definedName>
    <definedName name="MONTHS">[81]EUR!$R$1</definedName>
    <definedName name="moper">'[103]Set-Up'!$B$6</definedName>
    <definedName name="moperi">'[103]Set-Up'!$B$6</definedName>
    <definedName name="moperiod">'[97]Set-Up'!$B$6</definedName>
    <definedName name="moperiodicity">'[97]Set-Up'!$B$6</definedName>
    <definedName name="MSACOPYF" localSheetId="1">#REF!</definedName>
    <definedName name="MSACOPYF">#REF!</definedName>
    <definedName name="MSACOPYT">#REF!</definedName>
    <definedName name="MSDATE">#REF!</definedName>
    <definedName name="MSQCOPYF">#REF!</definedName>
    <definedName name="MSQCOPYT">#REF!</definedName>
    <definedName name="MSTAR">#REF!</definedName>
    <definedName name="MTD">'[104]Set-Up'!$B$10</definedName>
    <definedName name="mtdcost" localSheetId="1">#REF!</definedName>
    <definedName name="mtdcost">#REF!</definedName>
    <definedName name="mtdrpt">#REF!</definedName>
    <definedName name="Mth">#REF!</definedName>
    <definedName name="Mth_Name">[76]GL!$G$22</definedName>
    <definedName name="Mths_In_Half_Yr">[76]GL!$K$25</definedName>
    <definedName name="Mths_In_Qtr">[76]GL!$K$24</definedName>
    <definedName name="Mths_In_Yr">[76]GL!$G$31</definedName>
    <definedName name="MYHYSTER">'[29]Hyster (Final)'!$B$92:$AZ$98</definedName>
    <definedName name="MYYALE">'[29]Yale (Final)'!$B$92:$AZ$98</definedName>
    <definedName name="NA">'[27]Brazil no abc''s'!#REF!</definedName>
    <definedName name="NACCO_page" localSheetId="1">#REF!</definedName>
    <definedName name="NACCO_page">#REF!</definedName>
    <definedName name="nCurrentYearFX_rates">'[105]Set-up'!$C$15:$C$26</definedName>
    <definedName name="nCurrentYearFX_rates_Comparison">'[105]Set-up'!$C$30:$C$41</definedName>
    <definedName name="NET.SALES" localSheetId="1">#REF!</definedName>
    <definedName name="NET.SALES">#REF!</definedName>
    <definedName name="Net_Price">[61]Sheet1!Net_Price</definedName>
    <definedName name="New_Structure" localSheetId="1">#REF!</definedName>
    <definedName name="New_Structure">#REF!</definedName>
    <definedName name="NII">#REF!</definedName>
    <definedName name="nine">'[100]Worksheet in 98finney.xls'!#REF!</definedName>
    <definedName name="niuhoiuoi" localSheetId="1">#REF!</definedName>
    <definedName name="niuhoiuoi">#REF!</definedName>
    <definedName name="nKE24PivotTableData">OFFSET([106]Actual!$A$1,0,0,COUNTA([106]Actual!$A:$A),COUNTA([106]Actual!$1:$1))</definedName>
    <definedName name="nNextYearFX_rates">'[105]Set-up'!$I$30:$I$41</definedName>
    <definedName name="nPriorYearFX_Rates">'[105]Set-up'!$I$15:$I$26</definedName>
    <definedName name="NZHYSTER">'[29]Hyster (Final)'!$B$36:$AZ$42</definedName>
    <definedName name="NZYALE">'[29]Yale (Final)'!$B$36:$AZ$42</definedName>
    <definedName name="OCT_DEC" localSheetId="1">#REF!</definedName>
    <definedName name="OCT_DEC">#REF!</definedName>
    <definedName name="OFFICERS">#REF!</definedName>
    <definedName name="OK">#REF!</definedName>
    <definedName name="OLDEST">#REF!</definedName>
    <definedName name="ONE">#REF!</definedName>
    <definedName name="Op_Expenses">[107]!Op_Expenses</definedName>
    <definedName name="OptionsEss">"A1100010000121100011101101020_01-00"</definedName>
    <definedName name="OTHER">#REF!</definedName>
    <definedName name="OTHERNET">#REF!</definedName>
    <definedName name="overall">#REF!</definedName>
    <definedName name="pap">#REF!</definedName>
    <definedName name="par">#REF!</definedName>
    <definedName name="PARTS">[108]SHIP!#REF!</definedName>
    <definedName name="Parts_Volume">[109]Sheet1!Parts_Volume</definedName>
    <definedName name="Payroll_Data">'[110]Data Input Payroll Info'!$B$3:$AC$173</definedName>
    <definedName name="Per_1_End_Date">[76]GA!$H$15</definedName>
    <definedName name="Per_1_End_Mth">[76]GA!$H$14</definedName>
    <definedName name="Per_1_Title">[76]GA!$H$16</definedName>
    <definedName name="period">[111]setup!$C$5</definedName>
    <definedName name="Personnel_Cost_Grouping">'[112]Dept Names &amp; Assumption'!$J$20:$K$38</definedName>
    <definedName name="PHHYSTER">'[29]Hyster (Final)'!$B$100:$AZ$106</definedName>
    <definedName name="PHYALE">'[29]Yale (Final)'!$B$100:$AZ$106</definedName>
    <definedName name="pinv" localSheetId="1">#REF!</definedName>
    <definedName name="pinv">#REF!</definedName>
    <definedName name="pinvd">#REF!</definedName>
    <definedName name="PISLHYSTER">'[29]Hyster (Final)'!$B$68:$AZ$74</definedName>
    <definedName name="PISLYALE">'[29]Yale (Final)'!$B$68:$AZ$74</definedName>
    <definedName name="plan_rate" localSheetId="1">#REF!</definedName>
    <definedName name="plan_rate">#REF!</definedName>
    <definedName name="Plant">[113]PlantList!$B$3:$B$9</definedName>
    <definedName name="Posting_Level" localSheetId="1">#REF!</definedName>
    <definedName name="Posting_Level">#REF!</definedName>
    <definedName name="PPM">[109]Sheet1!PPM</definedName>
    <definedName name="PPMSUMM" localSheetId="1">#REF!</definedName>
    <definedName name="PPMSUMM">#REF!</definedName>
    <definedName name="ppp">'[103]Set-Up'!$B$6</definedName>
    <definedName name="PR" localSheetId="1">#REF!</definedName>
    <definedName name="PR">#REF!</definedName>
    <definedName name="Price_Indices">[109]Sheet1!Price_Indices</definedName>
    <definedName name="Pricechg" localSheetId="1">#REF!</definedName>
    <definedName name="Pricechg">#REF!</definedName>
    <definedName name="print">#REF!</definedName>
    <definedName name="_xlnm.Print_Area" localSheetId="1">#REF!</definedName>
    <definedName name="_xlnm.Print_Area">#REF!</definedName>
    <definedName name="PRINT_AREA_MI">#REF!</definedName>
    <definedName name="PRINT_LANDSCAPE">[114]!PRINT_LANDSCAPE</definedName>
    <definedName name="_xlnm.Print_Titles">[115]YALE!#REF!</definedName>
    <definedName name="PRINT_TITLES_MI">[116]YALE!#REF!</definedName>
    <definedName name="PRINT1">[114]!PRINT1</definedName>
    <definedName name="PRINTHC">[84]!PRINTHC</definedName>
    <definedName name="PRINTPROD">[84]!PRINTPROD</definedName>
    <definedName name="PRIORYEARS" localSheetId="1">#REF!</definedName>
    <definedName name="PRIORYEARS">#REF!</definedName>
    <definedName name="Product_Platform_Var">'[117]TM1 VPM'!$AL$8:$BD$33</definedName>
    <definedName name="Project_Start" localSheetId="1">#REF!</definedName>
    <definedName name="Project_Start">#REF!</definedName>
    <definedName name="PRTPL">[84]!PRTPL</definedName>
    <definedName name="punit1" localSheetId="1">#REF!</definedName>
    <definedName name="punit1">#REF!</definedName>
    <definedName name="punit2">#REF!</definedName>
    <definedName name="PYCur">#REF!</definedName>
    <definedName name="PYYTD">#REF!</definedName>
    <definedName name="Qtr_1">[76]GL!$C$27</definedName>
    <definedName name="Qtr_2">[76]GL!$C$28</definedName>
    <definedName name="Qtr_3">[76]GL!$C$29</definedName>
    <definedName name="Qtr_4">[76]GL!$C$30</definedName>
    <definedName name="Qtr_Name">[76]GL!$G$21</definedName>
    <definedName name="QTR_vs_Current" localSheetId="1">#REF!</definedName>
    <definedName name="QTR_vs_Current">#REF!</definedName>
    <definedName name="QTR_VS_PRIOR">#REF!</definedName>
    <definedName name="qty">#REF!</definedName>
    <definedName name="Quarter">#REF!</definedName>
    <definedName name="QuarterPeriodicity">'[118]Set-Up'!#REF!</definedName>
    <definedName name="Rate">[119]Current_Month!$E$2</definedName>
    <definedName name="RATE_HKD" localSheetId="1">#REF!</definedName>
    <definedName name="RATE_HKD">#REF!</definedName>
    <definedName name="RATE_USD" localSheetId="1">#REF!</definedName>
    <definedName name="RATE_USD">#REF!</definedName>
    <definedName name="RECAP">#REF!</definedName>
    <definedName name="reg" localSheetId="1" hidden="1">{"Headcount CONS",#N/A,FALSE,"Headcount"}</definedName>
    <definedName name="reg" hidden="1">{"Headcount CONS",#N/A,FALSE,"Headcount"}</definedName>
    <definedName name="RENA">#REF!</definedName>
    <definedName name="Retail">#REF!</definedName>
    <definedName name="Retail_Header">'[68]WW Retail'!$B$5:$J$5</definedName>
    <definedName name="RFirstQuarter" localSheetId="1" hidden="1">{#N/A,"WorldWide 1st Qtr",FALSE,"1st Qtr";#N/A,"Americas 1st Qtr",FALSE,"1st Qtr";#N/A,"Europe 1st Qtr",FALSE,"1st Qtr";#N/A,"Asia-Pac 1st Qtr",FALSE,"1st Qtr";#N/A,"Corporate 1st Qtr",FALSE,"1st Qtr"}</definedName>
    <definedName name="RFirstQuarter" hidden="1">{#N/A,"WorldWide 1st Qtr",FALSE,"1st Qtr";#N/A,"Americas 1st Qtr",FALSE,"1st Qtr";#N/A,"Europe 1st Qtr",FALSE,"1st Qtr";#N/A,"Asia-Pac 1st Qtr",FALSE,"1st Qtr";#N/A,"Corporate 1st Qtr",FALSE,"1st Qtr"}</definedName>
    <definedName name="RFourth" localSheetId="1" hidden="1">{#N/A,"WorldWide 4th Qtr",FALSE,"4th Qtr";#N/A,"Americas 4th Qtr",FALSE,"4th Qtr";#N/A,"Europe 4th Qtr",FALSE,"4th Qtr";#N/A,"Asia-Pac 4th Qtr",FALSE,"4th Qtr";#N/A,"Corporate 4th Qtr",FALSE,"4th Qtr"}</definedName>
    <definedName name="RFourth" hidden="1">{#N/A,"WorldWide 4th Qtr",FALSE,"4th Qtr";#N/A,"Americas 4th Qtr",FALSE,"4th Qtr";#N/A,"Europe 4th Qtr",FALSE,"4th Qtr";#N/A,"Asia-Pac 4th Qtr",FALSE,"4th Qtr";#N/A,"Corporate 4th Qtr",FALSE,"4th Qtr"}</definedName>
    <definedName name="RFourthQuarter" localSheetId="1" hidden="1">{#N/A,"WorldWide 4th Qtr",FALSE,"4th Qtr";#N/A,"Americas 4th Qtr",FALSE,"4th Qtr";#N/A,"Europe 4th Qtr",FALSE,"4th Qtr";#N/A,"Asia-Pac 4th Qtr",FALSE,"4th Qtr";#N/A,"Corporate 4th Qtr",FALSE,"4th Qtr"}</definedName>
    <definedName name="RFourthQuarter" hidden="1">{#N/A,"WorldWide 4th Qtr",FALSE,"4th Qtr";#N/A,"Americas 4th Qtr",FALSE,"4th Qtr";#N/A,"Europe 4th Qtr",FALSE,"4th Qtr";#N/A,"Asia-Pac 4th Qtr",FALSE,"4th Qtr";#N/A,"Corporate 4th Qtr",FALSE,"4th Qtr"}</definedName>
    <definedName name="rHysterYaleAsiaCosts">OFFSET('[120]Hyster Yale Asia Cost &amp; Margin'!$A$9,0,0,COUNTA('[120]Hyster Yale Asia Cost &amp; Margin'!$A$1:$A$65536),COUNTA('[120]Hyster Yale Asia Cost &amp; Margin'!$A$9:$IV$9))</definedName>
    <definedName name="rHysterYaleAustCosts">OFFSET('[120]Hyster Yale Aust Cost &amp; Margin'!$A$9,0,0,COUNTA('[120]Hyster Yale Aust Cost &amp; Margin'!$A$1:$A$65536),COUNTA('[120]Hyster Yale Aust Cost &amp; Margin'!$A$9:$IV$9))</definedName>
    <definedName name="rHysterYaleNZCosts">OFFSET('[120]Hyster Yale NZ Cost &amp; Margin'!$A$9,0,0,COUNTA('[120]Hyster Yale NZ Cost &amp; Margin'!$A$1:$A$65536),COUNTA('[120]Hyster Yale NZ Cost &amp; Margin'!$A$9:$IV$9))</definedName>
    <definedName name="RISstfp">#REF!</definedName>
    <definedName name="RISytdp">#REF!</definedName>
    <definedName name="RMB">[83]Setup!$B$8</definedName>
    <definedName name="RMBCrFcst">'[26]Set up'!$B$9</definedName>
    <definedName name="ROUTINE">'[84]CONVERSION COST'!#REF!</definedName>
    <definedName name="RPrintTabs" localSheetId="1" hidden="1">{#N/A,#N/A,FALSE,"Tax Page 1";#N/A,#N/A,FALSE,"Worksheet 1";#N/A,#N/A,FALSE,"Worksheet 2";#N/A,#N/A,FALSE,"Worksheet 3"}</definedName>
    <definedName name="RPrintTabs" hidden="1">{#N/A,#N/A,FALSE,"Tax Page 1";#N/A,#N/A,FALSE,"Worksheet 1";#N/A,#N/A,FALSE,"Worksheet 2";#N/A,#N/A,FALSE,"Worksheet 3"}</definedName>
    <definedName name="RRRRRRR">#REF!</definedName>
    <definedName name="RSAPF4" localSheetId="1" hidden="1">Main.SAPF4Help()</definedName>
    <definedName name="RSAPF4" hidden="1">Main.SAPF4Help()</definedName>
    <definedName name="RScheduleC3" localSheetId="1" hidden="1">{#N/A,#N/A,FALSE,"Fair Value";#N/A,#N/A,FALSE,"FAS 105";#N/A,#N/A,FALSE,"Derivatives"}</definedName>
    <definedName name="RScheduleC3" hidden="1">{#N/A,#N/A,FALSE,"Fair Value";#N/A,#N/A,FALSE,"FAS 105";#N/A,#N/A,FALSE,"Derivatives"}</definedName>
    <definedName name="RSecondQuarter" localSheetId="1" hidden="1">{#N/A,"WorldWide 2nd Qtr",FALSE,"2nd Qtr";#N/A,"Americas 2nd Qtr",FALSE,"2nd Qtr";#N/A,"Europe 2nd Qtr",FALSE,"2nd Qtr";#N/A,"Asia-Pac 2nd Qtr",FALSE,"2nd Qtr";#N/A,"Corporate 2nd Qtr",FALSE,"2nd Qtr"}</definedName>
    <definedName name="RSecondQuarter" hidden="1">{#N/A,"WorldWide 2nd Qtr",FALSE,"2nd Qtr";#N/A,"Americas 2nd Qtr",FALSE,"2nd Qtr";#N/A,"Europe 2nd Qtr",FALSE,"2nd Qtr";#N/A,"Asia-Pac 2nd Qtr",FALSE,"2nd Qtr";#N/A,"Corporate 2nd Qtr",FALSE,"2nd Qtr"}</definedName>
    <definedName name="RThirdQuarter" localSheetId="1" hidden="1">{#N/A,"WorldWide 3rd Qtr",FALSE,"3rd Qtr";#N/A,"Americas 3rd Qtr",FALSE,"3rd Qtr";#N/A,"Europe 3rd Qtr",FALSE,"3rd Qtr";#N/A,"Asia-Pac 3rd Qtr",FALSE,"3rd Qtr";#N/A,"Corp 3rd Qtr",FALSE,"3rd Qtr"}</definedName>
    <definedName name="RThirdQuarter" hidden="1">{#N/A,"WorldWide 3rd Qtr",FALSE,"3rd Qtr";#N/A,"Americas 3rd Qtr",FALSE,"3rd Qtr";#N/A,"Europe 3rd Qtr",FALSE,"3rd Qtr";#N/A,"Asia-Pac 3rd Qtr",FALSE,"3rd Qtr";#N/A,"Corp 3rd Qtr",FALSE,"3rd Qtr"}</definedName>
    <definedName name="salehist2" localSheetId="1" hidden="1">{#N/A,#N/A,FALSE,"AOP_RPTS";#N/A,#N/A,FALSE,"P&amp;L_UNITS";#N/A,#N/A,FALSE,"P&amp;L_PARTS";#N/A,#N/A,FALSE,"BSCF_UNITS"}</definedName>
    <definedName name="salehist2" hidden="1">{#N/A,#N/A,FALSE,"AOP_RPTS";#N/A,#N/A,FALSE,"P&amp;L_UNITS";#N/A,#N/A,FALSE,"P&amp;L_PARTS";#N/A,#N/A,FALSE,"BSCF_UNITS"}</definedName>
    <definedName name="sap" localSheetId="1" hidden="1">Main.SAPF4Help()</definedName>
    <definedName name="sap" hidden="1">Main.SAPF4Help()</definedName>
    <definedName name="SAP_Data">'[121]SAP Data'!$A$14:$AR$358</definedName>
    <definedName name="SAPBEXrevision" hidden="1">1</definedName>
    <definedName name="SAPBEXsysID" hidden="1">"BWP"</definedName>
    <definedName name="SAPBEXwbID" hidden="1">"3ZMZA5Y7LIYUSRSIVYDW67O6X"</definedName>
    <definedName name="SAPFunc1" localSheetId="1" hidden="1">Main.SAPF4Help()</definedName>
    <definedName name="SAPFunc1" hidden="1">Main.SAPF4Help()</definedName>
    <definedName name="SAPFuncF4Help" localSheetId="2" hidden="1">Main.SAPF4Help()</definedName>
    <definedName name="SAPFuncF4Help" localSheetId="1" hidden="1">Main.SAPF4Help()</definedName>
    <definedName name="SAPFuncF4Help" hidden="1">Main.SAPF4Help()</definedName>
    <definedName name="SAPFuncF4HelpHier" localSheetId="1">SAPF4HelpHier()</definedName>
    <definedName name="SAPFuncF4HelpHier">SAPF4HelpHier()</definedName>
    <definedName name="SAPRangeKEYFIG_Sheet1_Incomestat">'[70]SAP DATA'!$E$18:$T$18</definedName>
    <definedName name="SAPRangeKEYFIG_Sheet1_Unit_Quantities">'[70]SAP DATA'!$E$502:$T$502</definedName>
    <definedName name="SAPRangeKEYFIG_Sheet2_OpExps">'[70]SAP Op Exps'!$E$18:$T$18</definedName>
    <definedName name="SAPRangeKEYFIG_Sheet2_Sheet2D1">'[122]P&amp;L'!$E$16:$G$16</definedName>
    <definedName name="SAPRangeKEYFIG_Tabelle1_Income_Stmt_Detail">'[67]Profit and Loss'!$E$18:$T$18</definedName>
    <definedName name="SAPRangeKEYFIG_Tabelle1_Tabelle1D1">[69]Tabelle1!$B$12</definedName>
    <definedName name="SAPRangeKEYFIG_Tabelle1_Unit_Shipments">'[67]Profit and Loss'!$E$466:$T$466</definedName>
    <definedName name="SAPRangeKEYFIG_Tabelle2_OpExpense">'[67]Op Expenses'!$E$18:$T$18</definedName>
    <definedName name="SAPRangeKEYFIG_Tabelle3_OpExpenseICSplit" localSheetId="1">#REF!</definedName>
    <definedName name="SAPRangeKEYFIG_Tabelle3_OpExpenseICSplit">#REF!</definedName>
    <definedName name="SAPRangeKEYFIG_Tabelle5_AOPForwardCOS">#REF!</definedName>
    <definedName name="SAPRangeKEYFIG_Tabelle5_AOPForwardCOSParts">#REF!</definedName>
    <definedName name="SAPRangePLEVL_Sheet1_Incomestat">'[70]SAP DATA'!$B$12</definedName>
    <definedName name="SAPRangePLEVL_Sheet1_Unit_Quantities">'[70]SAP DATA'!$B$12</definedName>
    <definedName name="SAPRangePLEVL_Sheet2_OpExps">'[70]SAP Op Exps'!$B$12</definedName>
    <definedName name="SAPRangePLEVL_Tabelle1_Income_Stmt_Detail">'[67]Profit and Loss'!$B$12</definedName>
    <definedName name="SAPRangePLEVL_Tabelle1_Tabelle1D1">[69]Tabelle1!$B$11</definedName>
    <definedName name="SAPRangePLEVL_Tabelle1_Unit_Shipments">'[67]Profit and Loss'!$B$12</definedName>
    <definedName name="SAPRangePLEVL_Tabelle2_OpExpense">'[67]Op Expenses'!$B$12</definedName>
    <definedName name="SAPRangePLEVL_Tabelle3_OpExpenseICSplit" localSheetId="1">#REF!</definedName>
    <definedName name="SAPRangePLEVL_Tabelle3_OpExpenseICSplit">#REF!</definedName>
    <definedName name="SAPRangePOPER_Sheet1_Incomestat">'[123]22531'!$B$11</definedName>
    <definedName name="SAPRangePOPER_Sheet1_Unit_Quantities">'[70]SAP DATA'!$E$500:$T$500</definedName>
    <definedName name="SAPRangePOPER_Sheet2_OpExps">'[70]SAP Op Exps'!$E$16:$T$16</definedName>
    <definedName name="SAPRangePOPER_Sheet2_Sheet2D1">'[122]P&amp;L'!$E$15:$G$15</definedName>
    <definedName name="SAPRangePOPER_Tabelle1_Income_Stmt_Detail">'[67]Profit and Loss'!$E$16:$T$16</definedName>
    <definedName name="SAPRangePOPER_Tabelle1_IncStatPeriod">'[124]Periodic Income Statement'!$B$8</definedName>
    <definedName name="SAPRangePOPER_Tabelle1_Tabelle1D1">[69]Tabelle1!$D$17:$S$17</definedName>
    <definedName name="SAPRangePOPER_Tabelle1_Unit_Shipments">'[67]Profit and Loss'!$E$464:$T$464</definedName>
    <definedName name="SAPRangePOPER_Tabelle2_OpExpense">'[67]Op Expenses'!$E$16:$T$16</definedName>
    <definedName name="SAPRangePOPER_Tabelle3_Actual">[125]Input!$C$5</definedName>
    <definedName name="SAPRangePOPER_Tabelle3_OpExpenseICSplit" localSheetId="1">#REF!</definedName>
    <definedName name="SAPRangePOPER_Tabelle3_OpExpenseICSplit">#REF!</definedName>
    <definedName name="SAPRangePOPER_Tabelle5_AOPForwardCOS">#REF!</definedName>
    <definedName name="SAPRangePOPER_Tabelle5_AOPForwardCOSParts">#REF!</definedName>
    <definedName name="SAPRangeRBUNIT_Sheet1_Incomestat">'[70]SAP DATA'!$B$11</definedName>
    <definedName name="SAPRangeRBUNIT_Sheet1_Unit_Quantities">'[70]SAP DATA'!$B$11</definedName>
    <definedName name="SAPRangeRBUNIT_Sheet2_OpExps">'[70]SAP Op Exps'!$B$11</definedName>
    <definedName name="SAPRangeRBUNIT_Tabelle1_Income_Stmt_Detail">'[67]Profit and Loss'!$B$11</definedName>
    <definedName name="SAPRangeRBUNIT_Tabelle1_Tabelle1D1">'[126]Set-Up'!$B$8</definedName>
    <definedName name="SAPRangeRBUNIT_Tabelle1_Unit_Shipments">'[67]Profit and Loss'!$B$11</definedName>
    <definedName name="SAPRangeRBUNIT_Tabelle2_OpExpense">'[67]Op Expenses'!$B$11</definedName>
    <definedName name="SAPRangeRBUNIT_Tabelle3_OpExpenseICSplit" localSheetId="1">#REF!</definedName>
    <definedName name="SAPRangeRBUNIT_Tabelle3_OpExpenseICSplit">#REF!</definedName>
    <definedName name="SAPRangeRBUNIT_Tabelle5_AOPForwardCOS">#REF!</definedName>
    <definedName name="SAPRangeRBUNIT_Tabelle5_AOPForwardCOSParts">#REF!</definedName>
    <definedName name="SAPRangeRCONGR_Sheet1_Incomestat">'[70]SAP DATA'!$B$10</definedName>
    <definedName name="SAPRangeRCONGR_Sheet1_Unit_Quantities">'[70]SAP DATA'!$B$10</definedName>
    <definedName name="SAPRangeRCONGR_Sheet2_OpExps">'[70]SAP Op Exps'!$B$10</definedName>
    <definedName name="SAPRangeRCONGR_Sheet2_Sheet2D1">'[122]P&amp;L'!$B$7</definedName>
    <definedName name="SAPRangeRCONGR_Tabelle1_Income_Stmt_Detail">'[67]Profit and Loss'!$B$10</definedName>
    <definedName name="SAPRangeRCONGR_Tabelle1_Tabelle1D1">[69]Tabelle1!$B$9</definedName>
    <definedName name="SAPRangeRCONGR_Tabelle1_Unit_Shipments">'[67]Profit and Loss'!$B$10</definedName>
    <definedName name="SAPRangeRCONGR_Tabelle2_OpExpense">'[67]Op Expenses'!$B$10</definedName>
    <definedName name="SAPRangeRCONGR_Tabelle3_OpExpenseICSplit" localSheetId="1">#REF!</definedName>
    <definedName name="SAPRangeRCONGR_Tabelle3_OpExpenseICSplit">#REF!</definedName>
    <definedName name="SAPRangeRCONGR_Tabelle5_AOPForwardCOS">#REF!</definedName>
    <definedName name="SAPRangeRCONGR_Tabelle5_AOPForwardCOSParts">#REF!</definedName>
    <definedName name="SAPRangeRDIMEN_Sheet1_Incomestat">'[70]SAP DATA'!$B$6</definedName>
    <definedName name="SAPRangeRDIMEN_Sheet1_Unit_Quantities">'[70]SAP DATA'!$B$6</definedName>
    <definedName name="SAPRangeRDIMEN_Sheet2_OpExps">'[70]SAP Op Exps'!$B$6</definedName>
    <definedName name="SAPRangeRDIMEN_Sheet2_Sheet2D1">'[122]P&amp;L'!$B$6</definedName>
    <definedName name="SAPRangeRDIMEN_Tabelle1_Income_Stmt_Detail">'[67]Profit and Loss'!$B$6</definedName>
    <definedName name="SAPRangeRDIMEN_Tabelle1_Tabelle1D1">[69]Tabelle1!$B$6</definedName>
    <definedName name="SAPRangeRDIMEN_Tabelle1_Unit_Shipments">'[67]Profit and Loss'!$B$6</definedName>
    <definedName name="SAPRangeRDIMEN_Tabelle2_OpExpense">'[67]Op Expenses'!$B$6</definedName>
    <definedName name="SAPRangeRDIMEN_Tabelle3_OpExpenseICSplit" localSheetId="1">#REF!</definedName>
    <definedName name="SAPRangeRDIMEN_Tabelle3_OpExpenseICSplit">#REF!</definedName>
    <definedName name="SAPRangeRDIMEN_Tabelle5_AOPForwardCOS">#REF!</definedName>
    <definedName name="SAPRangeRDIMEN_Tabelle5_AOPForwardCOSParts">#REF!</definedName>
    <definedName name="SAPRangeRITCLG_Sheet1_Incomestat">'[70]SAP DATA'!$B$7</definedName>
    <definedName name="SAPRangeRITCLG_Sheet1_Unit_Quantities">'[70]SAP DATA'!$B$7</definedName>
    <definedName name="SAPRangeRITCLG_Sheet2_OpExps">'[70]SAP Op Exps'!$B$7</definedName>
    <definedName name="SAPRangeRITCLG_Sheet2_Sheet2D1">'[122]P&amp;L'!$B$8</definedName>
    <definedName name="SAPRangeRITCLG_Tabelle1_Income_Stmt_Detail">'[67]Profit and Loss'!$B$7</definedName>
    <definedName name="SAPRangeRITCLG_Tabelle1_Tabelle1D1">[69]Tabelle1!$B$7</definedName>
    <definedName name="SAPRangeRITCLG_Tabelle1_Unit_Shipments">'[67]Profit and Loss'!$B$7</definedName>
    <definedName name="SAPRangeRITCLG_Tabelle2_OpExpense">'[67]Op Expenses'!$B$7</definedName>
    <definedName name="SAPRangeRITCLG_Tabelle3_OpExpenseICSplit" localSheetId="1">#REF!</definedName>
    <definedName name="SAPRangeRITCLG_Tabelle3_OpExpenseICSplit">#REF!</definedName>
    <definedName name="SAPRangeRITCLG_Tabelle5_AOPForwardCOS">#REF!</definedName>
    <definedName name="SAPRangeRITCLG_Tabelle5_AOPForwardCOSParts">#REF!</definedName>
    <definedName name="SAPRangeRITEM_Sheet1_Incomestat">'[70]SAP DATA'!$A$19:$A$491</definedName>
    <definedName name="SAPRangeRITEM_Sheet1_Unit_Quantities">'[70]SAP DATA'!$A$506:$A$518</definedName>
    <definedName name="SAPRangeRITEM_Sheet2_OpExps">'[70]SAP Op Exps'!$A$22:$A$2637</definedName>
    <definedName name="SAPRangeRITEM_Sheet2_Sheet2D1">'[122]P&amp;L'!$A$20:$A$336</definedName>
    <definedName name="SAPRangeRITEM_Tabelle1_Income_Stmt_Detail">'[67]Profit and Loss'!$A$21:$A$454</definedName>
    <definedName name="SAPRangeRITEM_Tabelle1_Tabelle1D1">[69]Tabelle1!$A$20:$A$245</definedName>
    <definedName name="SAPRangeRITEM_Tabelle1_Unit_Shipments">'[67]Profit and Loss'!$A$469:$A$477</definedName>
    <definedName name="SAPRangeRITEM_Tabelle2_OpExpense">'[67]Op Expenses'!$A$20:$A$2270</definedName>
    <definedName name="SAPRangeRITEM_Tabelle3_OpExpenseICSplit" localSheetId="1">#REF!</definedName>
    <definedName name="SAPRangeRITEM_Tabelle3_OpExpenseICSplit">#REF!</definedName>
    <definedName name="SAPRangeRITEM_Tabelle5_AOPForwardCOS">#REF!</definedName>
    <definedName name="SAPRangeRITEM_Tabelle5_AOPForwardCOSParts">#REF!</definedName>
    <definedName name="SAPRangeRLDNR_Sheet1_Incomestat">'[70]SAP DATA'!$B$8</definedName>
    <definedName name="SAPRangeRLDNR_Sheet1_Unit_Quantities">'[70]SAP DATA'!$B$8</definedName>
    <definedName name="SAPRangeRLDNR_Sheet2_OpExps">'[70]SAP Op Exps'!$B$8</definedName>
    <definedName name="SAPRangeRLDNR_Sheet2_Sheet2D1">'[122]P&amp;L'!$B$9</definedName>
    <definedName name="SAPRangeRLDNR_Tabelle1_Income_Stmt_Detail">'[67]Profit and Loss'!$B$8</definedName>
    <definedName name="SAPRangeRLDNR_Tabelle1_Tabelle1D1">[69]Tabelle1!$B$8</definedName>
    <definedName name="SAPRangeRLDNR_Tabelle1_Unit_Shipments">'[67]Profit and Loss'!$B$8</definedName>
    <definedName name="SAPRangeRLDNR_Tabelle2_OpExpense">'[67]Op Expenses'!$B$8</definedName>
    <definedName name="SAPRangeRLDNR_Tabelle3_OpExpenseICSplit" localSheetId="1">#REF!</definedName>
    <definedName name="SAPRangeRLDNR_Tabelle3_OpExpenseICSplit">#REF!</definedName>
    <definedName name="SAPRangeRLDNR_Tabelle5_AOPForwardCOS">#REF!</definedName>
    <definedName name="SAPRangeRLDNR_Tabelle5_AOPForwardCOSParts">#REF!</definedName>
    <definedName name="SAPRangeRUNIT_Sheet1_Unit_Quantities">'[70]SAP DATA'!$C$506:$C$518</definedName>
    <definedName name="SAPRangeRUNIT_Tabelle1_Unit_Shipments">'[67]Profit and Loss'!$D$469:$D$477</definedName>
    <definedName name="SAPRangeRVERS_Sheet1_Incomestat">'[70]SAP DATA'!$E$15:$T$15</definedName>
    <definedName name="SAPRangeRVERS_Sheet1_Unit_Quantities">'[70]SAP DATA'!$E$499:$T$499</definedName>
    <definedName name="SAPRangeRVERS_Sheet2_OpExps">'[70]SAP Op Exps'!$E$15:$T$15</definedName>
    <definedName name="SAPRangeRVERS_Sheet2_Sheet2D1">'[122]P&amp;L'!$E$13:$G$13</definedName>
    <definedName name="SAPRangeRVERS_Tabelle1_Income_Stmt_Detail">'[67]Profit and Loss'!$E$15:$T$15</definedName>
    <definedName name="SAPRangeRVERS_Tabelle1_Tabelle1D1">[69]Tabelle1!$D$15:$S$15</definedName>
    <definedName name="SAPRangeRVERS_Tabelle1_Unit_Shipments">'[67]Profit and Loss'!$E$463:$T$463</definedName>
    <definedName name="SAPRangeRVERS_Tabelle2_OpExpense">'[67]Op Expenses'!$E$15:$T$15</definedName>
    <definedName name="SAPRangeRVERS_Tabelle3_OpExpenseICSplit" localSheetId="1">#REF!</definedName>
    <definedName name="SAPRangeRVERS_Tabelle3_OpExpenseICSplit">#REF!</definedName>
    <definedName name="SAPRangeRVERS_Tabelle5_AOPForwardCOS">#REF!</definedName>
    <definedName name="SAPRangeRVERS_Tabelle5_AOPForwardCOSParts">#REF!</definedName>
    <definedName name="SAPRangeRYEAR_Sheet1_Incomestat">'[70]SAP DATA'!$E$17:$T$17</definedName>
    <definedName name="SAPRangeRYEAR_Sheet1_Unit_Quantities">'[70]SAP DATA'!$E$501:$T$501</definedName>
    <definedName name="SAPRangeRYEAR_Sheet2_OpExps">'[70]SAP Op Exps'!$E$17:$T$17</definedName>
    <definedName name="SAPRangeRYEAR_Sheet2_Sheet2D1">'[122]P&amp;L'!$E$14:$G$14</definedName>
    <definedName name="SAPRangeRYEAR_Tabelle1_AssetsAcqs">'[127]SAP Additions Actual'!$B$9</definedName>
    <definedName name="SAPRangeRYEAR_Tabelle1_Income_Stmt_Detail">'[67]Profit and Loss'!$E$17:$T$17</definedName>
    <definedName name="SAPRangeRYEAR_Tabelle1_Tabelle1D1">[69]Tabelle1!$D$16:$S$16</definedName>
    <definedName name="SAPRangeRYEAR_Tabelle1_Unit_Shipments">'[67]Profit and Loss'!$E$465:$T$465</definedName>
    <definedName name="SAPRangeRYEAR_Tabelle2_Inventorybymonth">[128]Input!$B$4</definedName>
    <definedName name="SAPRangeRYEAR_Tabelle2_OpExpense">'[67]Op Expenses'!$E$17:$T$17</definedName>
    <definedName name="SAPRangeRYEAR_Tabelle3_OpExpenseICSplit" localSheetId="1">#REF!</definedName>
    <definedName name="SAPRangeRYEAR_Tabelle3_OpExpenseICSplit">#REF!</definedName>
    <definedName name="SAPRangeRYEAR_Tabelle5_AOPForwardCOS">#REF!</definedName>
    <definedName name="SAPRangeRYEAR_Tabelle5_AOPForwardCOSParts">#REF!</definedName>
    <definedName name="SAPRangeSITYP_Sheet2_OpExps">'[70]SAP Op Exps'!$B$13</definedName>
    <definedName name="SAPRangeSITYP_Tabelle2_OpExpense">'[67]Op Expenses'!$B$9</definedName>
    <definedName name="SAPRangeSITYP_Tabelle3_OpExpenseICSplit" localSheetId="1">#REF!</definedName>
    <definedName name="SAPRangeSITYP_Tabelle3_OpExpenseICSplit">#REF!</definedName>
    <definedName name="SAPRangeSUBIT_Sheet2_OpExps">'[70]SAP Op Exps'!$C$22:$C$2637</definedName>
    <definedName name="SAPRangeSUBIT_Tabelle1_Tabelle1D1">[129]Tabelle1!$D$20:$D$369</definedName>
    <definedName name="SAPRangeSUBIT_Tabelle2_OpExpense">'[67]Op Expenses'!$C$20:$C$2270</definedName>
    <definedName name="SAPRangeSUBIT_Tabelle3_OpExpenseICSplit" localSheetId="1">#REF!</definedName>
    <definedName name="SAPRangeSUBIT_Tabelle3_OpExpenseICSplit">#REF!</definedName>
    <definedName name="SAPTrigger_Sheet1_Incomestat">[70]sapactivexlhiddensheet!$A$39</definedName>
    <definedName name="SAPTrigger_Sheet1_Sheet1D1">[130]sapactivexlhiddensheet!$B$39</definedName>
    <definedName name="SAPTrigger_Sheet1_Sheet1D2">[131]sapactivexlhiddensheet!$B$39</definedName>
    <definedName name="SAPTrigger_Sheet2_OpExps">[70]sapactivexlhiddensheet!$B$39</definedName>
    <definedName name="SAPTrigger_Sheet2_Sheet2D1">[122]sapactivexlhiddensheet!$A$39</definedName>
    <definedName name="SAPTrigger_Sheet4_ByConsUnit">[132]sapactivexlhiddensheet!$D$39</definedName>
    <definedName name="SAPTrigger_Tabelle1_Income_Statement_Detail">[130]sapactivexlhiddensheet!$C$39</definedName>
    <definedName name="SAPTrigger_Tabelle1_Income_Stmt_Detail">[67]sapactivexlhiddensheet!$A$39</definedName>
    <definedName name="SAPTrigger_Tabelle1_IncStatComparisons" xml:space="preserve">    [133]sapactivexlhiddensheet!$A$39</definedName>
    <definedName name="SAPTrigger_Tabelle1_Tabelle1D1">[69]sapactivexlhiddensheet!$A$39</definedName>
    <definedName name="SAPTrigger_Tabelle1_Unit_Quantities">[130]sapactivexlhiddensheet!$A$39</definedName>
    <definedName name="SAPTrigger_Tabelle2_OpExpense">[67]sapactivexlhiddensheet!$C$39</definedName>
    <definedName name="SAPTrigger_Tabelle3_OpExpenseICSplit">[134]sapactivexlhiddensheet!$D$39</definedName>
    <definedName name="sasd" localSheetId="1" hidden="1">Main.SAPF4Help()</definedName>
    <definedName name="sasd" hidden="1">Main.SAPF4Help()</definedName>
    <definedName name="sbs" localSheetId="1">#REF!</definedName>
    <definedName name="sbs">#REF!</definedName>
    <definedName name="Schedule" localSheetId="1">'[135]Set-Up'!#REF!</definedName>
    <definedName name="Schedule">'[135]Set-Up'!#REF!</definedName>
    <definedName name="SDATE" localSheetId="1">#REF!</definedName>
    <definedName name="SDATE">#REF!</definedName>
    <definedName name="SDL">#REF!</definedName>
    <definedName name="Select">'[136]GUM pack by Country'!$B$1</definedName>
    <definedName name="SendPriceToAlan">[137]!SendPriceToAlan</definedName>
    <definedName name="series">OFFSET(#REF!,MATCH('[138]Booking-BD-Pipeline'!XFD1,#REF!,0),7,COUNTIF(#REF!,'[138]Booking-BD-Pipeline'!XFD1))</definedName>
    <definedName name="SeriesCodes">[139]Table!$A$5:$G$45</definedName>
    <definedName name="SGHYSTER">'[29]Hyster (Final)'!$B$108:$AZ$114</definedName>
    <definedName name="SGYALE">'[29]Yale (Final)'!$B$108:$AZ$114</definedName>
    <definedName name="smith">'[30]Division - Total'!$C$21:$N$41</definedName>
    <definedName name="smith00">'[30]Division - Total'!$F$23:$Q$41</definedName>
    <definedName name="SO" localSheetId="1">#REF!</definedName>
    <definedName name="SO">#REF!</definedName>
    <definedName name="STANDARD_HOURS">#REF!</definedName>
    <definedName name="Start">#REF!</definedName>
    <definedName name="Start_Date">#REF!</definedName>
    <definedName name="STF_Forecast">[23]Setup!$B$11</definedName>
    <definedName name="STF_Payout">[23]Setup!$B$12</definedName>
    <definedName name="STF_USD_Rate">[62]Currency!$C$5</definedName>
    <definedName name="STF1F2011" localSheetId="1">#REF!</definedName>
    <definedName name="STF1F2011">#REF!</definedName>
    <definedName name="STFCur">#REF!</definedName>
    <definedName name="STFCurN">#REF!</definedName>
    <definedName name="STFYTD">#REF!</definedName>
    <definedName name="STFYTDN">#REF!</definedName>
    <definedName name="stg">#REF!</definedName>
    <definedName name="SUB">#REF!</definedName>
    <definedName name="SUBC_2000">#REF!</definedName>
    <definedName name="SUBC_2001">#REF!</definedName>
    <definedName name="summ1">#REF!</definedName>
    <definedName name="Supply_Log_Check">'[140]FITC 02(Supply Logistics)'!$A$237:$A$238</definedName>
    <definedName name="TaxTable" localSheetId="1">#REF!</definedName>
    <definedName name="TaxTable">#REF!</definedName>
    <definedName name="tclaims">#REF!</definedName>
    <definedName name="TEAM">'[86]FINAL PAYOUT % TABLE'!#REF!</definedName>
    <definedName name="TEAM2">'[86]FINAL PAYOUT % TABLE'!#REF!</definedName>
    <definedName name="ten">'[100]Worksheet in 98finney.xls'!#REF!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 localSheetId="1">#REF!</definedName>
    <definedName name="TEST5">#REF!</definedName>
    <definedName name="TEST6" localSheetId="1">#REF!</definedName>
    <definedName name="TEST6">#REF!</definedName>
    <definedName name="TEST7" localSheetId="1">#REF!</definedName>
    <definedName name="TEST7">#REF!</definedName>
    <definedName name="TEST8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HHYSTER">'[29]Hyster (Final)'!$B$124:$AZ$130</definedName>
    <definedName name="This_sheet_adjusts_for_the_difference_in_our_sales__calculated_per_this_model__and_the_Huster___Yale_Europe_Cost" localSheetId="1">Marketing Adjustments</definedName>
    <definedName name="This_sheet_adjusts_for_the_difference_in_our_sales__calculated_per_this_model__and_the_Huster___Yale_Europe_Cost">Marketing Adjustments</definedName>
    <definedName name="THREE">#REF!</definedName>
    <definedName name="THYALE">'[29]Yale (Final)'!$B$124:$AZ$130</definedName>
    <definedName name="TM1REBUILDOPTION">1</definedName>
    <definedName name="Tolerance">'[134]Op Expenses'!$O$22</definedName>
    <definedName name="totalclaims" localSheetId="1">#REF!</definedName>
    <definedName name="totalclaims">#REF!</definedName>
    <definedName name="TPM_at_Actual" localSheetId="1">[141]TOTAL!#REF!</definedName>
    <definedName name="TPM_at_Actual">[141]TOTAL!#REF!</definedName>
    <definedName name="truck_model" localSheetId="1">#REF!</definedName>
    <definedName name="truck_model">#REF!</definedName>
    <definedName name="TWHYSTER">'[29]Hyster (Final)'!$B$116:$AZ$122</definedName>
    <definedName name="TWO" localSheetId="1">#REF!</definedName>
    <definedName name="TWO">#REF!</definedName>
    <definedName name="TWYALE">'[29]Yale (Final)'!$B$116:$AZ$122</definedName>
    <definedName name="Unit" localSheetId="1">#REF!</definedName>
    <definedName name="Unit">#REF!</definedName>
    <definedName name="Unit_Sales">[109]Sheet1!Unit_Sales</definedName>
    <definedName name="UnitAmericas" localSheetId="1">#REF!</definedName>
    <definedName name="UnitAmericas">#REF!</definedName>
    <definedName name="UnitAsiaPacific">#REF!</definedName>
    <definedName name="UnitConsRet">[142]Setup!$B$19</definedName>
    <definedName name="UnitCorporate" localSheetId="1">#REF!</definedName>
    <definedName name="UnitCorporate">#REF!</definedName>
    <definedName name="UnitElims">#REF!</definedName>
    <definedName name="UnitEurope">#REF!</definedName>
    <definedName name="UnitGeogrElims">#REF!</definedName>
    <definedName name="UnitNMHG">'[143]Set-Up'!#REF!</definedName>
    <definedName name="Units">'[144]Set-Up'!$B$22:$C$27</definedName>
    <definedName name="UNITVALUE">'[86]FINAL PAYOUT % TABLE'!#REF!</definedName>
    <definedName name="UPERF">'[86]FINAL PAYOUT % TABLE'!#REF!</definedName>
    <definedName name="USD">[145]Setup!$G$10</definedName>
    <definedName name="USD_RATE" localSheetId="1">#REF!</definedName>
    <definedName name="USD_RATE">#REF!</definedName>
    <definedName name="Version">'[26]Set up'!$N$3:$N$13</definedName>
    <definedName name="Versions">'[67]Set-up'!$C$28:$D$40</definedName>
    <definedName name="VIP_2000" localSheetId="1">#REF!</definedName>
    <definedName name="VIP_2000">#REF!</definedName>
    <definedName name="VNHYSTER">'[29]Hyster (Final)'!$B$132:$AZ$138</definedName>
    <definedName name="VNYALE">'[29]Yale (Final)'!$B$132:$AZ$138</definedName>
    <definedName name="WAopvActual" localSheetId="1" hidden="1">{#N/A,#N/A,FALSE,"CONSOLIDATED";#N/A,#N/A,FALSE,"HYSTER UNITS";#N/A,#N/A,FALSE,"YALE UNITS ";#N/A,#N/A,FALSE,"HYSTER PARTS";#N/A,#N/A,FALSE,"YALE PARTS ";#N/A,#N/A,FALSE,"ADMIN";#N/A,#N/A,FALSE,"BEREA";#N/A,#N/A,FALSE,"DANVILLE";#N/A,#N/A,FALSE,"GREENVILLE";#N/A,#N/A,FALSE,"LENOIR";#N/A,#N/A,FALSE,"SULLIGENT"}</definedName>
    <definedName name="WAopvActual" hidden="1">{#N/A,#N/A,FALSE,"CONSOLIDATED";#N/A,#N/A,FALSE,"HYSTER UNITS";#N/A,#N/A,FALSE,"YALE UNITS ";#N/A,#N/A,FALSE,"HYSTER PARTS";#N/A,#N/A,FALSE,"YALE PARTS ";#N/A,#N/A,FALSE,"ADMIN";#N/A,#N/A,FALSE,"BEREA";#N/A,#N/A,FALSE,"DANVILLE";#N/A,#N/A,FALSE,"GREENVILLE";#N/A,#N/A,FALSE,"LENOIR";#N/A,#N/A,FALSE,"SULLIGENT"}</definedName>
    <definedName name="Warranty_Tracking">#REF!</definedName>
    <definedName name="WBookedShippedUnfilled" localSheetId="1" hidden="1">{"D4 Booked_Shipped_Unfilled",#N/A,FALSE,"Booked_Shipped_Unfilled"}</definedName>
    <definedName name="WBookedShippedUnfilled" hidden="1">{"D4 Booked_Shipped_Unfilled",#N/A,FALSE,"Booked_Shipped_Unfilled"}</definedName>
    <definedName name="WConvCostReport" localSheetId="1" hidden="1">{"H1 Consolidated Conv Cost",#N/A,FALSE,"Conversion Cost";"H2 Berea Conv Cost",#N/A,FALSE,"Conversion Cost";"H3 Danville Conv Cost",#N/A,FALSE,"Conversion Cost";"H4 Greenville Conv Cost",#N/A,FALSE,"Conversion Cost";"H5 Lenoir Conv Cost",#N/A,FALSE,"Conversion Cost";"H6 Mexico Conv Cost",#N/A,FALSE,"Conversion Cost";"H7 Sulligent Conv Cost",#N/A,FALSE,"Conversion Cost"}</definedName>
    <definedName name="WConvCostReport" hidden="1">{"H1 Consolidated Conv Cost",#N/A,FALSE,"Conversion Cost";"H2 Berea Conv Cost",#N/A,FALSE,"Conversion Cost";"H3 Danville Conv Cost",#N/A,FALSE,"Conversion Cost";"H4 Greenville Conv Cost",#N/A,FALSE,"Conversion Cost";"H5 Lenoir Conv Cost",#N/A,FALSE,"Conversion Cost";"H6 Mexico Conv Cost",#N/A,FALSE,"Conversion Cost";"H7 Sulligent Conv Cost",#N/A,FALSE,"Conversion Cost"}</definedName>
    <definedName name="WDataReport" localSheetId="1" hidden="1">{"H8 Mfg Data Berea",#N/A,FALSE,"Manufacturing Data";"H9 Mfg Data Danville",#N/A,FALSE,"Manufacturing Data";"H10 Mfg Data Greenville",#N/A,FALSE,"Manufacturing Data";"H11 Mfg Data Lenoir",#N/A,FALSE,"Manufacturing Data";"H12 Mfg Data Mexico",#N/A,FALSE,"Manufacturing Data";"H13 Mfg Data Sulligent",#N/A,FALSE,"Manufacturing Data"}</definedName>
    <definedName name="WDataReport" hidden="1">{"H8 Mfg Data Berea",#N/A,FALSE,"Manufacturing Data";"H9 Mfg Data Danville",#N/A,FALSE,"Manufacturing Data";"H10 Mfg Data Greenville",#N/A,FALSE,"Manufacturing Data";"H11 Mfg Data Lenoir",#N/A,FALSE,"Manufacturing Data";"H12 Mfg Data Mexico",#N/A,FALSE,"Manufacturing Data";"H13 Mfg Data Sulligent",#N/A,FALSE,"Manufacturing Data"}</definedName>
    <definedName name="wgrant">#REF!</definedName>
    <definedName name="WHeadcountALL" localSheetId="1" hidden="1">{"Headcount BER",#N/A,FALSE,"Headcount";"Headcount CONS",#N/A,FALSE,"Headcount";"Headcount DAN",#N/A,FALSE,"Headcount";"Headcount DIV",#N/A,FALSE,"Headcount";"Headcount GVL",#N/A,FALSE,"Headcount";"Headcount HYS",#N/A,FALSE,"Headcount";"Headcount LEN",#N/A,FALSE,"Headcount";"Headcount MEX",#N/A,FALSE,"Headcount";"Headcount PDC",#N/A,FALSE,"Headcount";"Headcount SUL",#N/A,FALSE,"Headcount";"Headcount YAL",#N/A,FALSE,"Headcount"}</definedName>
    <definedName name="WHeadcountALL" hidden="1">{"Headcount BER",#N/A,FALSE,"Headcount";"Headcount CONS",#N/A,FALSE,"Headcount";"Headcount DAN",#N/A,FALSE,"Headcount";"Headcount DIV",#N/A,FALSE,"Headcount";"Headcount GVL",#N/A,FALSE,"Headcount";"Headcount HYS",#N/A,FALSE,"Headcount";"Headcount LEN",#N/A,FALSE,"Headcount";"Headcount MEX",#N/A,FALSE,"Headcount";"Headcount PDC",#N/A,FALSE,"Headcount";"Headcount SUL",#N/A,FALSE,"Headcount";"Headcount YAL",#N/A,FALSE,"Headcount"}</definedName>
    <definedName name="WHeadcountCons" localSheetId="1" hidden="1">{"Headcount CONS",#N/A,FALSE,"Headcount"}</definedName>
    <definedName name="WHeadcountCons" hidden="1">{"Headcount CONS",#N/A,FALSE,"Headcount"}</definedName>
    <definedName name="WHyster" localSheetId="1" hidden="1">{"G1 to G5 Hyster PCP Americas Total",#N/A,FALSE,"Hyster PPM";"G6 to G10 Hyster PCP NA and Govt",#N/A,FALSE,"Hyster PPM";"G11 to G15 Hyster PCP LAO",#N/A,FALSE,"Hyster PPM"}</definedName>
    <definedName name="WHyster" hidden="1">{"G1 to G5 Hyster PCP Americas Total",#N/A,FALSE,"Hyster PPM";"G6 to G10 Hyster PCP NA and Govt",#N/A,FALSE,"Hyster PPM";"G11 to G15 Hyster PCP LAO",#N/A,FALSE,"Hyster PPM"}</definedName>
    <definedName name="WHysterYale" localSheetId="1" hidden="1">{"A7 Hyster_Yale Bookings by Class",#N/A,FALSE,"Americas Market"}</definedName>
    <definedName name="WHysterYale" hidden="1">{"A7 Hyster_Yale Bookings by Class",#N/A,FALSE,"Americas Market"}</definedName>
    <definedName name="WHysterYaleUnitSales" localSheetId="1" hidden="1">{"F4 Hyster Unit Sales Analysis by Class",#N/A,FALSE,"Unit Sales Analysis";"F5 Yale Unit Sales Analysis by Class",#N/A,FALSE,"Unit Sales Analysis"}</definedName>
    <definedName name="WHysterYaleUnitSales" hidden="1">{"F4 Hyster Unit Sales Analysis by Class",#N/A,FALSE,"Unit Sales Analysis";"F5 Yale Unit Sales Analysis by Class",#N/A,FALSE,"Unit Sales Analysis"}</definedName>
    <definedName name="WISecostfp">#REF!</definedName>
    <definedName name="WISecoytdp">#REF!</definedName>
    <definedName name="WISstfp">#REF!</definedName>
    <definedName name="WISytd">#REF!</definedName>
    <definedName name="WISytdp">#REF!</definedName>
    <definedName name="WITS_Data">OFFSET('[146]WITS data'!$A$1,0,0,COUNTA('[146]WITS data'!$A:$A),COUNTA('[146]WITS data'!$1:$1))</definedName>
    <definedName name="WITS2010">'[58]2010WITS'!$K$1:$W$141</definedName>
    <definedName name="WITSbyqtr2010">'[58]2010WITS'!$E$1:$I$141</definedName>
    <definedName name="WNetPriceChange" localSheetId="1" hidden="1">{"D1 Net Price Change",#N/A,FALSE,"Net Price Change"}</definedName>
    <definedName name="WNetPriceChange" hidden="1">{"D1 Net Price Change",#N/A,FALSE,"Net Price Change"}</definedName>
    <definedName name="wogrant">#REF!</definedName>
    <definedName name="WQFCstfa">#REF!</definedName>
    <definedName name="wrn.1._.Index." localSheetId="1" hidden="1">{#N/A,#N/A,FALSE,"Index"}</definedName>
    <definedName name="wrn.1._.Index." hidden="1">{#N/A,#N/A,FALSE,"Index"}</definedName>
    <definedName name="wrn.1st._.Quarter." localSheetId="1" hidden="1">{#N/A,"WorldWide 1st Qtr",FALSE,"1st Qtr";#N/A,"Americas 1st Qtr",FALSE,"1st Qtr";#N/A,"Europe 1st Qtr",FALSE,"1st Qtr";#N/A,"Asia-Pac 1st Qtr",FALSE,"1st Qtr";#N/A,"Corporate 1st Qtr",FALSE,"1st Qtr"}</definedName>
    <definedName name="wrn.1st._.Quarter." hidden="1">{#N/A,"WorldWide 1st Qtr",FALSE,"1st Qtr";#N/A,"Americas 1st Qtr",FALSE,"1st Qtr";#N/A,"Europe 1st Qtr",FALSE,"1st Qtr";#N/A,"Asia-Pac 1st Qtr",FALSE,"1st Qtr";#N/A,"Corporate 1st Qtr",FALSE,"1st Qtr"}</definedName>
    <definedName name="wrn.2nd._.Quarter." localSheetId="1" hidden="1">{#N/A,"WorldWide 2nd Qtr",FALSE,"2nd Qtr";#N/A,"Americas 2nd Qtr",FALSE,"2nd Qtr";#N/A,"Europe 2nd Qtr",FALSE,"2nd Qtr";#N/A,"Asia-Pac 2nd Qtr",FALSE,"2nd Qtr";#N/A,"Corporate 2nd Qtr",FALSE,"2nd Qtr"}</definedName>
    <definedName name="wrn.2nd._.Quarter." hidden="1">{#N/A,"WorldWide 2nd Qtr",FALSE,"2nd Qtr";#N/A,"Americas 2nd Qtr",FALSE,"2nd Qtr";#N/A,"Europe 2nd Qtr",FALSE,"2nd Qtr";#N/A,"Asia-Pac 2nd Qtr",FALSE,"2nd Qtr";#N/A,"Corporate 2nd Qtr",FALSE,"2nd Qtr"}</definedName>
    <definedName name="wrn.3rd._.Quarter." localSheetId="1" hidden="1">{#N/A,"WorldWide 3rd Qtr",FALSE,"3rd Qtr";#N/A,"Americas 3rd Qtr",FALSE,"3rd Qtr";#N/A,"Europe 3rd Qtr",FALSE,"3rd Qtr";#N/A,"Asia-Pac 3rd Qtr",FALSE,"3rd Qtr";#N/A,"Corp 3rd Qtr",FALSE,"3rd Qtr"}</definedName>
    <definedName name="wrn.3rd._.Quarter." hidden="1">{#N/A,"WorldWide 3rd Qtr",FALSE,"3rd Qtr";#N/A,"Americas 3rd Qtr",FALSE,"3rd Qtr";#N/A,"Europe 3rd Qtr",FALSE,"3rd Qtr";#N/A,"Asia-Pac 3rd Qtr",FALSE,"3rd Qtr";#N/A,"Corp 3rd Qtr",FALSE,"3rd Qtr"}</definedName>
    <definedName name="wrn.4th" localSheetId="1" hidden="1">{#N/A,"WorldWide 4th Qtr",FALSE,"4th Qtr";#N/A,"Americas 4th Qtr",FALSE,"4th Qtr";#N/A,"Europe 4th Qtr",FALSE,"4th Qtr";#N/A,"Asia-Pac 4th Qtr",FALSE,"4th Qtr";#N/A,"Corporate 4th Qtr",FALSE,"4th Qtr"}</definedName>
    <definedName name="wrn.4th" hidden="1">{#N/A,"WorldWide 4th Qtr",FALSE,"4th Qtr";#N/A,"Americas 4th Qtr",FALSE,"4th Qtr";#N/A,"Europe 4th Qtr",FALSE,"4th Qtr";#N/A,"Asia-Pac 4th Qtr",FALSE,"4th Qtr";#N/A,"Corporate 4th Qtr",FALSE,"4th Qtr"}</definedName>
    <definedName name="wrn.4th._.Quarter." localSheetId="1" hidden="1">{#N/A,"WorldWide 4th Qtr",FALSE,"4th Qtr";#N/A,"Americas 4th Qtr",FALSE,"4th Qtr";#N/A,"Europe 4th Qtr",FALSE,"4th Qtr";#N/A,"Asia-Pac 4th Qtr",FALSE,"4th Qtr";#N/A,"Corporate 4th Qtr",FALSE,"4th Qtr"}</definedName>
    <definedName name="wrn.4th._.Quarter." hidden="1">{#N/A,"WorldWide 4th Qtr",FALSE,"4th Qtr";#N/A,"Americas 4th Qtr",FALSE,"4th Qtr";#N/A,"Europe 4th Qtr",FALSE,"4th Qtr";#N/A,"Asia-Pac 4th Qtr",FALSE,"4th Qtr";#N/A,"Corporate 4th Qtr",FALSE,"4th Qtr"}</definedName>
    <definedName name="wrn.A1._.to._.A4._.Bookings._.Report." localSheetId="1" hidden="1">{"A1 Hyster Retail Bookings by Class",#N/A,FALSE,"Americas Market";"A2 Yale Retail Bookings by Class",#N/A,FALSE,"Americas Market";"A3 Hyster Factory Bookings by Class",#N/A,FALSE,"Americas Market";"A4 Yale Factroy Bookings by Class",#N/A,FALSE,"Americas Market"}</definedName>
    <definedName name="wrn.A1._.to._.A4._.Bookings._.Report." hidden="1">{"A1 Hyster Retail Bookings by Class",#N/A,FALSE,"Americas Market";"A2 Yale Retail Bookings by Class",#N/A,FALSE,"Americas Market";"A3 Hyster Factory Bookings by Class",#N/A,FALSE,"Americas Market";"A4 Yale Factroy Bookings by Class",#N/A,FALSE,"Americas Market"}</definedName>
    <definedName name="wrn.A7._.Hyster._.and._.Yale._.Booking._.Report." localSheetId="1" hidden="1">{"A7 Hyster_Yale Bookings by Class",#N/A,FALSE,"Americas Market"}</definedName>
    <definedName name="wrn.A7._.Hyster._.and._.Yale._.Booking._.Report." hidden="1">{"A7 Hyster_Yale Bookings by Class",#N/A,FALSE,"Americas Market"}</definedName>
    <definedName name="wrn.All_Divisions." localSheetId="1" hidden="1">{#N/A,"NMHG_Consolidated",FALSE,"BALANCE SHEET";#N/A,"Americas",FALSE,"BALANCE SHEET";#N/A,"Europe",FALSE,"BALANCE SHEET";#N/A,"Asia_Pacific",FALSE,"BALANCE SHEET";#N/A,"Corporate",FALSE,"BALANCE SHEET"}</definedName>
    <definedName name="wrn.All_Divisions." hidden="1">{#N/A,"NMHG_Consolidated",FALSE,"BALANCE SHEET";#N/A,"Americas",FALSE,"BALANCE SHEET";#N/A,"Europe",FALSE,"BALANCE SHEET";#N/A,"Asia_Pacific",FALSE,"BALANCE SHEET";#N/A,"Corporate",FALSE,"BALANCE SHEET"}</definedName>
    <definedName name="wrn.aop._.vs._.actual." localSheetId="1" hidden="1">{#N/A,#N/A,FALSE,"CONSOLIDATED";#N/A,#N/A,FALSE,"HYSTER UNITS";#N/A,#N/A,FALSE,"YALE UNITS ";#N/A,#N/A,FALSE,"HYSTER PARTS";#N/A,#N/A,FALSE,"YALE PARTS ";#N/A,#N/A,FALSE,"ADMIN";#N/A,#N/A,FALSE,"BEREA";#N/A,#N/A,FALSE,"DANVILLE";#N/A,#N/A,FALSE,"GREENVILLE";#N/A,#N/A,FALSE,"LENOIR";#N/A,#N/A,FALSE,"SULLIGENT"}</definedName>
    <definedName name="wrn.aop._.vs._.actual." hidden="1">{#N/A,#N/A,FALSE,"CONSOLIDATED";#N/A,#N/A,FALSE,"HYSTER UNITS";#N/A,#N/A,FALSE,"YALE UNITS ";#N/A,#N/A,FALSE,"HYSTER PARTS";#N/A,#N/A,FALSE,"YALE PARTS ";#N/A,#N/A,FALSE,"ADMIN";#N/A,#N/A,FALSE,"BEREA";#N/A,#N/A,FALSE,"DANVILLE";#N/A,#N/A,FALSE,"GREENVILLE";#N/A,#N/A,FALSE,"LENOIR";#N/A,#N/A,FALSE,"SULLIGENT"}</definedName>
    <definedName name="wrn.Balance._.Sheet._.Offsheet._.Debt." localSheetId="1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wrn.Balance._.Sheet._.Offsheet._.Debt." hidden="1">{#N/A,"NMHG_Consolidated",FALSE,"Balance Sheet - offsheet debt";#N/A,"Americas",FALSE,"Balance Sheet - offsheet debt";#N/A,"Europe",FALSE,"Balance Sheet - offsheet debt";#N/A,"Asia_Pacific",FALSE,"Balance Sheet - offsheet debt";#N/A,"Corporate",FALSE,"Balance Sheet - offsheet debt"}</definedName>
    <definedName name="wrn.D1._.Net._.Price._.Change." localSheetId="1" hidden="1">{"D1 Net Price Change",#N/A,FALSE,"Net Price Change"}</definedName>
    <definedName name="wrn.D1._.Net._.Price._.Change." hidden="1">{"D1 Net Price Change",#N/A,FALSE,"Net Price Change"}</definedName>
    <definedName name="wrn.D4._.Booked_Shipped_Unfilled." localSheetId="1" hidden="1">{"D4 Booked_Shipped_Unfilled",#N/A,FALSE,"Booked_Shipped_Unfilled"}</definedName>
    <definedName name="wrn.D4._.Booked_Shipped_Unfilled." hidden="1">{"D4 Booked_Shipped_Unfilled",#N/A,FALSE,"Booked_Shipped_Unfilled"}</definedName>
    <definedName name="wrn.F10._.Headcount._.ALL." localSheetId="1" hidden="1">{"Headcount BER",#N/A,FALSE,"Headcount";"Headcount CONS",#N/A,FALSE,"Headcount";"Headcount DAN",#N/A,FALSE,"Headcount";"Headcount DIV",#N/A,FALSE,"Headcount";"Headcount GVL",#N/A,FALSE,"Headcount";"Headcount HYS",#N/A,FALSE,"Headcount";"Headcount LEN",#N/A,FALSE,"Headcount";"Headcount MEX",#N/A,FALSE,"Headcount";"Headcount PDC",#N/A,FALSE,"Headcount";"Headcount SUL",#N/A,FALSE,"Headcount";"Headcount YAL",#N/A,FALSE,"Headcount"}</definedName>
    <definedName name="wrn.F10._.Headcount._.ALL." hidden="1">{"Headcount BER",#N/A,FALSE,"Headcount";"Headcount CONS",#N/A,FALSE,"Headcount";"Headcount DAN",#N/A,FALSE,"Headcount";"Headcount DIV",#N/A,FALSE,"Headcount";"Headcount GVL",#N/A,FALSE,"Headcount";"Headcount HYS",#N/A,FALSE,"Headcount";"Headcount LEN",#N/A,FALSE,"Headcount";"Headcount MEX",#N/A,FALSE,"Headcount";"Headcount PDC",#N/A,FALSE,"Headcount";"Headcount SUL",#N/A,FALSE,"Headcount";"Headcount YAL",#N/A,FALSE,"Headcount"}</definedName>
    <definedName name="wrn.F10._.Headcount._.CONS." localSheetId="1" hidden="1">{"Headcount CONS",#N/A,FALSE,"Headcount"}</definedName>
    <definedName name="wrn.F10._.Headcount._.CONS." hidden="1">{"Headcount CONS",#N/A,FALSE,"Headcount"}</definedName>
    <definedName name="wrn.F4._.to._.F5._.Hyster_Yale._.Unit._.Sales._.Analysis._.by._.Class." localSheetId="1" hidden="1">{"F4 Hyster Unit Sales Analysis by Class",#N/A,FALSE,"Unit Sales Analysis";"F5 Yale Unit Sales Analysis by Class",#N/A,FALSE,"Unit Sales Analysis"}</definedName>
    <definedName name="wrn.F4._.to._.F5._.Hyster_Yale._.Unit._.Sales._.Analysis._.by._.Class." hidden="1">{"F4 Hyster Unit Sales Analysis by Class",#N/A,FALSE,"Unit Sales Analysis";"F5 Yale Unit Sales Analysis by Class",#N/A,FALSE,"Unit Sales Analysis"}</definedName>
    <definedName name="wrn.FINPLAN." localSheetId="1" hidden="1">{#N/A,#N/A,FALSE,"HYSINVPLAN"}</definedName>
    <definedName name="wrn.FINPLAN." hidden="1">{#N/A,#N/A,FALSE,"HYSINVPLAN"}</definedName>
    <definedName name="wrn.G1._.to._.G15._.Hyster._.PCP._.Reports." localSheetId="1" hidden="1">{"G1 to G5 Hyster PCP Americas Total",#N/A,FALSE,"Hyster PPM";"G6 to G10 Hyster PCP NA and Govt",#N/A,FALSE,"Hyster PPM";"G11 to G15 Hyster PCP LAO",#N/A,FALSE,"Hyster PPM"}</definedName>
    <definedName name="wrn.G1._.to._.G15._.Hyster._.PCP._.Reports." hidden="1">{"G1 to G5 Hyster PCP Americas Total",#N/A,FALSE,"Hyster PPM";"G6 to G10 Hyster PCP NA and Govt",#N/A,FALSE,"Hyster PPM";"G11 to G15 Hyster PCP LAO",#N/A,FALSE,"Hyster PPM"}</definedName>
    <definedName name="wrn.G16._.to._.G30._.Yale._.PCP._.Reports." localSheetId="1" hidden="1">{"G16 to G20 Yale PCP Totals",#N/A,FALSE,"Yale PPM";"G21 to G25 Yale PCP NA and Govt",#N/A,FALSE,"Yale PPM";"G26 to G30 Yale PCP LAO",#N/A,FALSE,"Yale PPM"}</definedName>
    <definedName name="wrn.G16._.to._.G30._.Yale._.PCP._.Reports." hidden="1">{"G16 to G20 Yale PCP Totals",#N/A,FALSE,"Yale PPM";"G21 to G25 Yale PCP NA and Govt",#N/A,FALSE,"Yale PPM";"G26 to G30 Yale PCP LAO",#N/A,FALSE,"Yale PPM"}</definedName>
    <definedName name="wrn.H1._.to._.H7._.Conv._.Cost._.Report." localSheetId="1" hidden="1">{"H1 Consolidated Conv Cost",#N/A,FALSE,"Conversion Cost";"H2 Berea Conv Cost",#N/A,FALSE,"Conversion Cost";"H3 Danville Conv Cost",#N/A,FALSE,"Conversion Cost";"H4 Greenville Conv Cost",#N/A,FALSE,"Conversion Cost";"H5 Lenoir Conv Cost",#N/A,FALSE,"Conversion Cost";"H6 Mexico Conv Cost",#N/A,FALSE,"Conversion Cost";"H7 Sulligent Conv Cost",#N/A,FALSE,"Conversion Cost"}</definedName>
    <definedName name="wrn.H1._.to._.H7._.Conv._.Cost._.Report." hidden="1">{"H1 Consolidated Conv Cost",#N/A,FALSE,"Conversion Cost";"H2 Berea Conv Cost",#N/A,FALSE,"Conversion Cost";"H3 Danville Conv Cost",#N/A,FALSE,"Conversion Cost";"H4 Greenville Conv Cost",#N/A,FALSE,"Conversion Cost";"H5 Lenoir Conv Cost",#N/A,FALSE,"Conversion Cost";"H6 Mexico Conv Cost",#N/A,FALSE,"Conversion Cost";"H7 Sulligent Conv Cost",#N/A,FALSE,"Conversion Cost"}</definedName>
    <definedName name="wrn.H14._.Std._.Cost._.Change." localSheetId="1" hidden="1">{#N/A,#N/A,FALSE,"Standard Cost Change "}</definedName>
    <definedName name="wrn.H14._.Std._.Cost._.Change." hidden="1">{#N/A,#N/A,FALSE,"Standard Cost Change "}</definedName>
    <definedName name="wrn.H8._.to._.H13._.Mfg._.Data._.Report." localSheetId="1" hidden="1">{"H8 Mfg Data Berea",#N/A,FALSE,"Manufacturing Data";"H9 Mfg Data Danville",#N/A,FALSE,"Manufacturing Data";"H10 Mfg Data Greenville",#N/A,FALSE,"Manufacturing Data";"H11 Mfg Data Lenoir",#N/A,FALSE,"Manufacturing Data";"H12 Mfg Data Mexico",#N/A,FALSE,"Manufacturing Data";"H13 Mfg Data Sulligent",#N/A,FALSE,"Manufacturing Data"}</definedName>
    <definedName name="wrn.H8._.to._.H13._.Mfg._.Data._.Report." hidden="1">{"H8 Mfg Data Berea",#N/A,FALSE,"Manufacturing Data";"H9 Mfg Data Danville",#N/A,FALSE,"Manufacturing Data";"H10 Mfg Data Greenville",#N/A,FALSE,"Manufacturing Data";"H11 Mfg Data Lenoir",#N/A,FALSE,"Manufacturing Data";"H12 Mfg Data Mexico",#N/A,FALSE,"Manufacturing Data";"H13 Mfg Data Sulligent",#N/A,FALSE,"Manufacturing Data"}</definedName>
    <definedName name="wrn.INVENTORIES." localSheetId="1" hidden="1">{#N/A,#N/A,TRUE,"hyster";#N/A,#N/A,TRUE,"yale";#N/A,#N/A,TRUE,"HYS + YALE";#N/A,#N/A,TRUE,"hysout";#N/A,#N/A,TRUE,"yalout";#N/A,#N/A,TRUE,"ALL INCL. OUTS";#N/A,#N/A,TRUE,"multiquip";#N/A,#N/A,TRUE,"premier"}</definedName>
    <definedName name="wrn.INVENTORIES." hidden="1">{#N/A,#N/A,TRUE,"hyster";#N/A,#N/A,TRUE,"yale";#N/A,#N/A,TRUE,"HYS + YALE";#N/A,#N/A,TRUE,"hysout";#N/A,#N/A,TRUE,"yalout";#N/A,#N/A,TRUE,"ALL INCL. OUTS";#N/A,#N/A,TRUE,"multiquip";#N/A,#N/A,TRUE,"premier"}</definedName>
    <definedName name="wrn.KitsFrontaisIsuzuMazda." localSheetId="1" hidden="1">{#N/A,#N/A,FALSE,"MAS KITS";#N/A,#N/A,FALSE,"FRONTAIS";#N/A,#N/A,FALSE,"Isuzu";#N/A,#N/A,FALSE,"Mazda"}</definedName>
    <definedName name="wrn.KitsFrontaisIsuzuMazda." hidden="1">{#N/A,#N/A,FALSE,"MAS KITS";#N/A,#N/A,FALSE,"FRONTAIS";#N/A,#N/A,FALSE,"Isuzu";#N/A,#N/A,FALSE,"Mazda"}</definedName>
    <definedName name="wrn.LenoSulLemmBWar." localSheetId="1" hidden="1">{#N/A,#N/A,FALSE,"Lenoir";#N/A,#N/A,FALSE,"Sullig";#N/A,#N/A,FALSE,"Lemmerz";#N/A,#N/A,FALSE,"B &amp; Warner"}</definedName>
    <definedName name="wrn.LenoSulLemmBWar." hidden="1">{#N/A,#N/A,FALSE,"Lenoir";#N/A,#N/A,FALSE,"Sullig";#N/A,#N/A,FALSE,"Lemmerz";#N/A,#N/A,FALSE,"B &amp; Warner"}</definedName>
    <definedName name="wrn.Monthly." localSheetId="1" hidden="1">{#N/A,#N/A,FALSE,"Hyster HFL Legal"}</definedName>
    <definedName name="wrn.Monthly." hidden="1">{#N/A,#N/A,FALSE,"Hyster HFL Legal"}</definedName>
    <definedName name="wrn.Print._.All._.Tabs." localSheetId="1" hidden="1">{#N/A,#N/A,FALSE,"Tax Page 1";#N/A,#N/A,FALSE,"Worksheet 1";#N/A,#N/A,FALSE,"Worksheet 2";#N/A,#N/A,FALSE,"Worksheet 3"}</definedName>
    <definedName name="wrn.Print._.All._.Tabs." hidden="1">{#N/A,#N/A,FALSE,"Tax Page 1";#N/A,#N/A,FALSE,"Worksheet 1";#N/A,#N/A,FALSE,"Worksheet 2";#N/A,#N/A,FALSE,"Worksheet 3"}</definedName>
    <definedName name="wrn.Relatório." localSheetId="1" hidden="1">{#N/A,#N/A,FALSE,"CAPA";#N/A,#N/A,FALSE,"EXHIBIT 1";#N/A,#N/A,FALSE,"EXHIBIT 2";#N/A,#N/A,FALSE,"EXHIBIT 3";#N/A,#N/A,FALSE,"EXHIBIT 4";#N/A,#N/A,FALSE,"EXHIBIT 5";#N/A,#N/A,FALSE,"EXHIBIT 6";#N/A,#N/A,FALSE,"EXHIBIT 7";#N/A,#N/A,FALSE,"EXHIBIT 8";#N/A,#N/A,FALSE,"EXHIBIT 9";#N/A,#N/A,FALSE,"EXHIBIT 7";#N/A,#N/A,FALSE,"EXHIBIT 8"}</definedName>
    <definedName name="wrn.Relatório." hidden="1">{#N/A,#N/A,FALSE,"CAPA";#N/A,#N/A,FALSE,"EXHIBIT 1";#N/A,#N/A,FALSE,"EXHIBIT 2";#N/A,#N/A,FALSE,"EXHIBIT 3";#N/A,#N/A,FALSE,"EXHIBIT 4";#N/A,#N/A,FALSE,"EXHIBIT 5";#N/A,#N/A,FALSE,"EXHIBIT 6";#N/A,#N/A,FALSE,"EXHIBIT 7";#N/A,#N/A,FALSE,"EXHIBIT 8";#N/A,#N/A,FALSE,"EXHIBIT 9";#N/A,#N/A,FALSE,"EXHIBIT 7";#N/A,#N/A,FALSE,"EXHIBIT 8"}</definedName>
    <definedName name="wrn.SawaDicoSearKenh." localSheetId="1" hidden="1">{#N/A,#N/A,FALSE,"Sawam";#N/A,#N/A,FALSE,"Dico";#N/A,#N/A,FALSE,"Sears";#N/A,#N/A,FALSE,"Kenhar"}</definedName>
    <definedName name="wrn.SawaDicoSearKenh." hidden="1">{#N/A,#N/A,FALSE,"Sawam";#N/A,#N/A,FALSE,"Dico";#N/A,#N/A,FALSE,"Sears";#N/A,#N/A,FALSE,"Kenhar"}</definedName>
    <definedName name="wrn.Schedule._.C.3." localSheetId="1" hidden="1">{#N/A,#N/A,FALSE,"Fair Value";#N/A,#N/A,FALSE,"FAS 105";#N/A,#N/A,FALSE,"Derivatives"}</definedName>
    <definedName name="wrn.Schedule._.C.3." hidden="1">{#N/A,#N/A,FALSE,"Fair Value";#N/A,#N/A,FALSE,"FAS 105";#N/A,#N/A,FALSE,"Derivatives"}</definedName>
    <definedName name="wrn.total." localSheetId="1" hidden="1">{#N/A,#N/A,FALSE,"AOP_RPTS";#N/A,#N/A,FALSE,"P&amp;L_UNITS";#N/A,#N/A,FALSE,"P&amp;L_PARTS";#N/A,#N/A,FALSE,"BSCF_UNITS"}</definedName>
    <definedName name="wrn.total." hidden="1">{#N/A,#N/A,FALSE,"AOP_RPTS";#N/A,#N/A,FALSE,"P&amp;L_UNITS";#N/A,#N/A,FALSE,"P&amp;L_PARTS";#N/A,#N/A,FALSE,"BSCF_UNITS"}</definedName>
    <definedName name="WStdCostChange" localSheetId="1" hidden="1">{#N/A,#N/A,FALSE,"Standard Cost Change "}</definedName>
    <definedName name="WStdCostChange" hidden="1">{#N/A,#N/A,FALSE,"Standard Cost Change "}</definedName>
    <definedName name="WW_Header">[22]ConsWholesale!$B$5:$L$5</definedName>
    <definedName name="WW_Retail">'[68]WW Retail'!$B$14:$J$161</definedName>
    <definedName name="WW_Wholesale">[22]ConsWholesale!$B$13:$L$153</definedName>
    <definedName name="Wwrn.1._.Index." localSheetId="1" hidden="1">{#N/A,#N/A,FALSE,"Index"}</definedName>
    <definedName name="Wwrn.1._.Index." hidden="1">{#N/A,#N/A,FALSE,"Index"}</definedName>
    <definedName name="Wwrn.A1._.to._.Bookings._.Report." localSheetId="1" hidden="1">{"A1 Hyster Retail Bookings by Class",#N/A,FALSE,"Americas Market";"A2 Yale Retail Bookings by Class",#N/A,FALSE,"Americas Market";"A3 Hyster Factory Bookings by Class",#N/A,FALSE,"Americas Market";"A4 Yale Factroy Bookings by Class",#N/A,FALSE,"Americas Market"}</definedName>
    <definedName name="Wwrn.A1._.to._.Bookings._.Report." hidden="1">{"A1 Hyster Retail Bookings by Class",#N/A,FALSE,"Americas Market";"A2 Yale Retail Bookings by Class",#N/A,FALSE,"Americas Market";"A3 Hyster Factory Bookings by Class",#N/A,FALSE,"Americas Market";"A4 Yale Factroy Bookings by Class",#N/A,FALSE,"Americas Market"}</definedName>
    <definedName name="WYale" localSheetId="1" hidden="1">{"G16 to G20 Yale PCP Totals",#N/A,FALSE,"Yale PPM";"G21 to G25 Yale PCP NA and Govt",#N/A,FALSE,"Yale PPM";"G26 to G30 Yale PCP LAO",#N/A,FALSE,"Yale PPM"}</definedName>
    <definedName name="WYale" hidden="1">{"G16 to G20 Yale PCP Totals",#N/A,FALSE,"Yale PPM";"G21 to G25 Yale PCP NA and Govt",#N/A,FALSE,"Yale PPM";"G26 to G30 Yale PCP LAO",#N/A,FALSE,"Yale PPM"}</definedName>
    <definedName name="x" localSheetId="1" hidden="1">{#N/A,#N/A,FALSE,"HYSINVPLAN"}</definedName>
    <definedName name="x" hidden="1">{#N/A,#N/A,FALSE,"HYSINVPLAN"}</definedName>
    <definedName name="xxxChunkR16361C1" localSheetId="1">+#REF!+#REF!+#REF!+#REF!+#REF!+#REF!+#REF!+#REF!+#REF!+#REF!+#REF!+#REF!+#REF!+#REF!+#REF!+#REF!+#REF!+#REF!+#REF!+#REF!+#REF!+#REF!+#REF!+#REF!</definedName>
    <definedName name="xxxChunkR16361C1">+#REF!+#REF!+#REF!+#REF!+#REF!+#REF!+#REF!+#REF!+#REF!+#REF!+#REF!+#REF!+#REF!+#REF!+#REF!+#REF!+#REF!+#REF!+#REF!+#REF!+#REF!+#REF!+#REF!+#REF!</definedName>
    <definedName name="xxxChunkR16362C1">+#REF!+#REF!+#REF!+#REF!+#REF!+#REF!+#REF!+#REF!+#REF!+#REF!+#REF!+#REF!+#REF!+#REF!+#REF!+#REF!+#REF!+#REF!+#REF!+#REF!+#REF!+#REF!+#REF!+#REF!</definedName>
    <definedName name="xxxChunkR16363C1">+#REF!+#REF!+#REF!+#REF!+#REF!+#REF!+#REF!+#REF!+#REF!+#REF!+#REF!+#REF!+#REF!+#REF!+#REF!+#REF!+#REF!+#REF!+#REF!+#REF!+#REF!+#REF!+#REF!+#REF!</definedName>
    <definedName name="xxxChunkR16364C1">+#REF!+#REF!+#REF!+#REF!+#REF!+#REF!+#REF!+#REF!+#REF!+#REF!+#REF!+#REF!+#REF!+#REF!+#REF!+#REF!+#REF!+#REF!+#REF!+#REF!+#REF!+#REF!+#REF!+#REF!</definedName>
    <definedName name="xxxChunkR16365C1">+#REF!+#REF!+#REF!+#REF!+#REF!+#REF!+#REF!+#REF!+#REF!+#REF!+#REF!+#REF!+#REF!+#REF!+#REF!+#REF!+#REF!+#REF!+#REF!+#REF!+#REF!+#REF!+#REF!+#REF!</definedName>
    <definedName name="xxxChunkR16366C1">+#REF!+#REF!+#REF!+#REF!+#REF!+#REF!+#REF!+#REF!+#REF!+#REF!+#REF!+#REF!+#REF!+#REF!+#REF!+#REF!+#REF!+#REF!+#REF!+#REF!+#REF!+#REF!+#REF!+#REF!</definedName>
    <definedName name="xxxChunkR16367C1">+#REF!+#REF!+#REF!+#REF!+#REF!+#REF!+#REF!+#REF!+#REF!+#REF!+#REF!+#REF!+#REF!+#REF!+#REF!+#REF!+#REF!+#REF!+#REF!+#REF!+#REF!+#REF!+#REF!+#REF!</definedName>
    <definedName name="xxxChunkR16368C1">+#REF!+#REF!+#REF!+#REF!+#REF!+#REF!+#REF!+#REF!+#REF!+#REF!+#REF!+#REF!+#REF!+#REF!+#REF!+#REF!+#REF!+#REF!+#REF!+#REF!+#REF!+#REF!+#REF!+#REF!</definedName>
    <definedName name="xxxChunkR16369C1">+#REF!+#REF!+#REF!+#REF!+#REF!+#REF!+#REF!+#REF!+#REF!+#REF!+#REF!+#REF!+#REF!+#REF!+#REF!+#REF!+#REF!+#REF!+#REF!+#REF!+#REF!+#REF!+#REF!+#REF!</definedName>
    <definedName name="xxxChunkR16370C1">+#REF!+#REF!+#REF!+#REF!+#REF!+#REF!+#REF!+#REF!+#REF!+#REF!+#REF!+#REF!+#REF!+#REF!+#REF!+#REF!+#REF!+#REF!+#REF!+#REF!+#REF!+#REF!+#REF!+#REF!</definedName>
    <definedName name="xxxChunkR16371C1">+#REF!+#REF!+#REF!+#REF!+#REF!+#REF!+#REF!+#REF!+#REF!+#REF!+#REF!+#REF!+#REF!+#REF!+#REF!+#REF!+#REF!+#REF!+#REF!+#REF!+#REF!+#REF!+#REF!+#REF!+#REF!+#REF!</definedName>
    <definedName name="xxxChunkR16372C1">+#REF!+#REF!+#REF!+#REF!+#REF!+#REF!+#REF!+#REF!+#REF!+#REF!+#REF!+#REF!+#REF!+#REF!+#REF!+#REF!+#REF!+#REF!+#REF!+#REF!+#REF!+#REF!+#REF!+#REF!+#REF!+#REF!</definedName>
    <definedName name="xxxChunkR16373C1">+#REF!+#REF!+#REF!+#REF!+#REF!+#REF!+#REF!+#REF!+#REF!+#REF!+#REF!+#REF!+#REF!+#REF!+#REF!+#REF!+#REF!+#REF!+#REF!+#REF!+#REF!+#REF!+#REF!+#REF!+#REF!+#REF!</definedName>
    <definedName name="xxxChunkR16374C1">+#REF!+#REF!+#REF!+#REF!+#REF!+#REF!+#REF!+#REF!+#REF!+#REF!+#REF!+#REF!+#REF!+#REF!+#REF!+#REF!+#REF!+#REF!+#REF!+#REF!+#REF!+#REF!+#REF!+#REF!+#REF!+#REF!</definedName>
    <definedName name="xxxChunkR16375C1">+#REF!+#REF!+#REF!+#REF!+#REF!+#REF!+#REF!+#REF!+#REF!+#REF!+#REF!+#REF!+#REF!+#REF!+#REF!+#REF!+#REF!+#REF!+#REF!+#REF!+#REF!+#REF!+#REF!+#REF!+#REF!+#REF!</definedName>
    <definedName name="xxxChunkR16376C1" localSheetId="1">+#REF!+#REF!+#REF!+#REF!+#REF!+#REF!+#REF!+#REF!+#REF!+#REF!+#REF!+#REF!+#REF!+#REF!+#REF!+#REF!+#REF!+#REF!+#REF!+#REF!+#REF!+#REF!+#REF!+#REF!+#REF!+#REF!+#REF!+#REF!+#REF!+#REF!</definedName>
    <definedName name="xxxChunkR16376C1">+#REF!+#REF!+#REF!+#REF!+#REF!+#REF!+#REF!+#REF!+#REF!+#REF!+#REF!+#REF!+#REF!+#REF!+#REF!+#REF!+#REF!+#REF!+#REF!+#REF!+#REF!+#REF!+#REF!+#REF!+#REF!+#REF!+#REF!+#REF!+#REF!+#REF!</definedName>
    <definedName name="xxxChunkR16377C1">+#REF!+#REF!+#REF!+#REF!+#REF!+#REF!+#REF!+#REF!+#REF!+#REF!+#REF!+#REF!+#REF!+#REF!+#REF!+#REF!+#REF!+#REF!+#REF!+#REF!+#REF!+#REF!+#REF!+#REF!+#REF!+#REF!+#REF!+#REF!+#REF!+#REF!</definedName>
    <definedName name="xxxChunkR16378C1">+#REF!+#REF!+#REF!+#REF!+#REF!+#REF!+#REF!+#REF!+#REF!+#REF!+#REF!+#REF!+#REF!+#REF!+#REF!+#REF!+#REF!+#REF!+#REF!+#REF!+#REF!+#REF!+#REF!+#REF!+#REF!+#REF!+#REF!+#REF!+#REF!+#REF!</definedName>
    <definedName name="xxxChunkR16379C1">+#REF!+#REF!+#REF!+#REF!+#REF!+#REF!+#REF!+#REF!+#REF!+#REF!+#REF!+#REF!+#REF!+#REF!+#REF!+#REF!+#REF!+#REF!+#REF!+#REF!+#REF!+#REF!+#REF!+#REF!+#REF!+#REF!+#REF!+#REF!+#REF!+#REF!</definedName>
    <definedName name="xxxChunkR16380C1">+#REF!+#REF!+#REF!+#REF!+#REF!+#REF!+#REF!+#REF!+#REF!+#REF!+#REF!+#REF!+#REF!+#REF!+#REF!+#REF!+#REF!+#REF!+#REF!+#REF!+#REF!+#REF!+#REF!+#REF!+#REF!+#REF!+#REF!+#REF!+#REF!+#REF!</definedName>
    <definedName name="xxxChunkR16381C1">+#REF!+#REF!+#REF!+#REF!+#REF!+#REF!+#REF!+#REF!+#REF!+#REF!+#REF!+#REF!+#REF!+#REF!+#REF!+#REF!+#REF!+#REF!+#REF!+#REF!+#REF!+#REF!+#REF!+#REF!+#REF!+#REF!+#REF!+#REF!+#REF!+#REF!</definedName>
    <definedName name="xxxChunkR16382C1">+#REF!+#REF!+#REF!+#REF!+#REF!+#REF!+#REF!+#REF!+#REF!+#REF!+#REF!+#REF!+#REF!+#REF!+#REF!+#REF!+#REF!+#REF!+#REF!+#REF!+#REF!+#REF!+#REF!+#REF!+#REF!+#REF!+#REF!+#REF!+#REF!+#REF!</definedName>
    <definedName name="xxxChunkR16383C1">+#REF!+#REF!+#REF!+#REF!+#REF!+#REF!+#REF!+#REF!+#REF!+#REF!+#REF!+#REF!+#REF!+#REF!+#REF!+#REF!+#REF!+#REF!+#REF!+#REF!+#REF!+#REF!+#REF!+#REF!+#REF!+#REF!+#REF!+#REF!+#REF!+#REF!</definedName>
    <definedName name="xxxCLabel1.1.Prompt">0</definedName>
    <definedName name="xxxCLabel1.10.Prompt">0</definedName>
    <definedName name="xxxCLabel1.11.Prompt">0</definedName>
    <definedName name="xxxCLabel1.12.Prompt">0</definedName>
    <definedName name="xxxCLabel1.13.Prompt">0</definedName>
    <definedName name="xxxCLabel1.2.Prompt">0</definedName>
    <definedName name="xxxCLabel1.3.Prompt">0</definedName>
    <definedName name="xxxCLabel1.4.Prompt">0</definedName>
    <definedName name="xxxCLabel1.5.Prompt">0</definedName>
    <definedName name="xxxCLabel1.6.Prompt">0</definedName>
    <definedName name="xxxCLabel1.7.Prompt">0</definedName>
    <definedName name="xxxCLabel1.8.Prompt">0</definedName>
    <definedName name="xxxCLabel1.9.Prompt">0</definedName>
    <definedName name="xxxColHeader1bx">0</definedName>
    <definedName name="xxxColHeader1by">11</definedName>
    <definedName name="xxxColHeader1ex">0</definedName>
    <definedName name="xxxColHeader1ey">11</definedName>
    <definedName name="xxxColLabels1bx">1</definedName>
    <definedName name="xxxColLabels1by">11</definedName>
    <definedName name="xxxColLabels1ex">13</definedName>
    <definedName name="xxxColLabels1ey">11</definedName>
    <definedName name="xxxCommon1DimValue1.1">"'0012"</definedName>
    <definedName name="xxxCommon1DimValue1.2">"Detail Balance Sheet"</definedName>
    <definedName name="xxxCommon1DimValue2.1">"F"</definedName>
    <definedName name="xxxCommon1DimValue2.2">"FORECAST"</definedName>
    <definedName name="xxxCommon1DimValue3.1">"'1065"</definedName>
    <definedName name="xxxCommon1DimValue3.2">"NMHG  ASIA-PACIFIC"</definedName>
    <definedName name="xxxCommon1DimValue4.1">"Year-to-Date"</definedName>
    <definedName name="xxxCommon1DimValue4.2">"Year to date P&amp;L Accumulation"</definedName>
    <definedName name="xxxCommon1DimValue5.1">"'2000"</definedName>
    <definedName name="xxxCommon1DimValue5.2">2000</definedName>
    <definedName name="xxxCommon1DimValue6.1">"'0000"</definedName>
    <definedName name="xxxCommon1DimValue6.2">"Total"</definedName>
    <definedName name="xxxCommon1DimValue7.1">"Local"</definedName>
    <definedName name="xxxCommon1DimValue7.2">"Local Currency"</definedName>
    <definedName name="xxxCommon1DimValue8.1">"Net-of-Adjustments"</definedName>
    <definedName name="xxxCommon1DimValue8.2">"Net-of-Adjustments Datatype"</definedName>
    <definedName name="xxxCommonArea1bx">0</definedName>
    <definedName name="xxxCommonArea1by">2</definedName>
    <definedName name="xxxCommonArea1ex">2</definedName>
    <definedName name="xxxCommonArea1ey">9</definedName>
    <definedName name="xxxDataBlock1bx">1</definedName>
    <definedName name="xxxDataBlock1by">15</definedName>
    <definedName name="xxxDataBlock1ex">13</definedName>
    <definedName name="xxxDataBlock1ey">416</definedName>
    <definedName name="xxxDownfootCols1Count">0</definedName>
    <definedName name="xxxDownfootRows1Count">48</definedName>
    <definedName name="xxxDownfootRows1Number0">27</definedName>
    <definedName name="xxxDownfootRows1Number1">44</definedName>
    <definedName name="xxxDownfootRows1Number10">131</definedName>
    <definedName name="xxxDownfootRows1Number11">136</definedName>
    <definedName name="xxxDownfootRows1Number12">144</definedName>
    <definedName name="xxxDownfootRows1Number13">150</definedName>
    <definedName name="xxxDownfootRows1Number14">157</definedName>
    <definedName name="xxxDownfootRows1Number15">163</definedName>
    <definedName name="xxxDownfootRows1Number16">164</definedName>
    <definedName name="xxxDownfootRows1Number17">174</definedName>
    <definedName name="xxxDownfootRows1Number18">181</definedName>
    <definedName name="xxxDownfootRows1Number19">187</definedName>
    <definedName name="xxxDownfootRows1Number2">55</definedName>
    <definedName name="xxxDownfootRows1Number20">195</definedName>
    <definedName name="xxxDownfootRows1Number21">201</definedName>
    <definedName name="xxxDownfootRows1Number22">204</definedName>
    <definedName name="xxxDownfootRows1Number23">210</definedName>
    <definedName name="xxxDownfootRows1Number24">215</definedName>
    <definedName name="xxxDownfootRows1Number25">216</definedName>
    <definedName name="xxxDownfootRows1Number26">227</definedName>
    <definedName name="xxxDownfootRows1Number27">232</definedName>
    <definedName name="xxxDownfootRows1Number28">239</definedName>
    <definedName name="xxxDownfootRows1Number29">246</definedName>
    <definedName name="xxxDownfootRows1Number3">64</definedName>
    <definedName name="xxxDownfootRows1Number30">248</definedName>
    <definedName name="xxxDownfootRows1Number31">256</definedName>
    <definedName name="xxxDownfootRows1Number32">261</definedName>
    <definedName name="xxxDownfootRows1Number33">296</definedName>
    <definedName name="xxxDownfootRows1Number34">311</definedName>
    <definedName name="xxxDownfootRows1Number35">316</definedName>
    <definedName name="xxxDownfootRows1Number36">335</definedName>
    <definedName name="xxxDownfootRows1Number37">340</definedName>
    <definedName name="xxxDownfootRows1Number38">353</definedName>
    <definedName name="xxxDownfootRows1Number39">355</definedName>
    <definedName name="xxxDownfootRows1Number4">68</definedName>
    <definedName name="xxxDownfootRows1Number40">360</definedName>
    <definedName name="xxxDownfootRows1Number41">363</definedName>
    <definedName name="xxxDownfootRows1Number42">366</definedName>
    <definedName name="xxxDownfootRows1Number43">398</definedName>
    <definedName name="xxxDownfootRows1Number44">409</definedName>
    <definedName name="xxxDownfootRows1Number45">413</definedName>
    <definedName name="xxxDownfootRows1Number46">414</definedName>
    <definedName name="xxxDownfootRows1Number47">416</definedName>
    <definedName name="xxxDownfootRows1Number5">76</definedName>
    <definedName name="xxxDownfootRows1Number6">77</definedName>
    <definedName name="xxxDownfootRows1Number7">84</definedName>
    <definedName name="xxxDownfootRows1Number8">125</definedName>
    <definedName name="xxxDownfootRows1Number9">130</definedName>
    <definedName name="xxxEntireArea1bx">0</definedName>
    <definedName name="xxxEntireArea1by">2</definedName>
    <definedName name="xxxEntireArea1ex">13</definedName>
    <definedName name="xxxEntireArea1ey">416</definedName>
    <definedName name="xxxGNVFileName">"F0012.gnv"</definedName>
    <definedName name="xxxGNVStamp">963624004</definedName>
    <definedName name="xxxHeaderCols1Count">0</definedName>
    <definedName name="xxxHeaderRows1Count">23</definedName>
    <definedName name="xxxHeaderRows1Number0">30</definedName>
    <definedName name="xxxHeaderRows1Number1">45</definedName>
    <definedName name="xxxHeaderRows1Number10">234</definedName>
    <definedName name="xxxHeaderRows1Number11">249</definedName>
    <definedName name="xxxHeaderRows1Number12">270</definedName>
    <definedName name="xxxHeaderRows1Number13">297</definedName>
    <definedName name="xxxHeaderRows1Number14">320</definedName>
    <definedName name="xxxHeaderRows1Number15">330</definedName>
    <definedName name="xxxHeaderRows1Number16">341</definedName>
    <definedName name="xxxHeaderRows1Number17">356</definedName>
    <definedName name="xxxHeaderRows1Number18">367</definedName>
    <definedName name="xxxHeaderRows1Number19">399</definedName>
    <definedName name="xxxHeaderRows1Number2">78</definedName>
    <definedName name="xxxHeaderRows1Number20">403</definedName>
    <definedName name="xxxHeaderRows1Number21">410</definedName>
    <definedName name="xxxHeaderRows1Number22">415</definedName>
    <definedName name="xxxHeaderRows1Number3">126</definedName>
    <definedName name="xxxHeaderRows1Number4">132</definedName>
    <definedName name="xxxHeaderRows1Number5">165</definedName>
    <definedName name="xxxHeaderRows1Number6">167</definedName>
    <definedName name="xxxHeaderRows1Number7">189</definedName>
    <definedName name="xxxHeaderRows1Number8">205</definedName>
    <definedName name="xxxHeaderRows1Number9">217</definedName>
    <definedName name="xxxHeaderRows1Over0">0</definedName>
    <definedName name="xxxHeaderRows1Over1">0</definedName>
    <definedName name="xxxHeaderRows1Over10">0</definedName>
    <definedName name="xxxHeaderRows1Over11">0</definedName>
    <definedName name="xxxHeaderRows1Over12">0</definedName>
    <definedName name="xxxHeaderRows1Over13">0</definedName>
    <definedName name="xxxHeaderRows1Over14">0</definedName>
    <definedName name="xxxHeaderRows1Over15">0</definedName>
    <definedName name="xxxHeaderRows1Over16">0</definedName>
    <definedName name="xxxHeaderRows1Over17">0</definedName>
    <definedName name="xxxHeaderRows1Over18">0</definedName>
    <definedName name="xxxHeaderRows1Over19">0</definedName>
    <definedName name="xxxHeaderRows1Over2">0</definedName>
    <definedName name="xxxHeaderRows1Over20">0</definedName>
    <definedName name="xxxHeaderRows1Over21">0</definedName>
    <definedName name="xxxHeaderRows1Over22">0</definedName>
    <definedName name="xxxHeaderRows1Over3">0</definedName>
    <definedName name="xxxHeaderRows1Over4">0</definedName>
    <definedName name="xxxHeaderRows1Over5">0</definedName>
    <definedName name="xxxHeaderRows1Over6">0</definedName>
    <definedName name="xxxHeaderRows1Over7">0</definedName>
    <definedName name="xxxHeaderRows1Over8">0</definedName>
    <definedName name="xxxHeaderRows1Over9">0</definedName>
    <definedName name="xxxHeaderRows1Submit0">1</definedName>
    <definedName name="xxxHeaderRows1Submit1">1</definedName>
    <definedName name="xxxHeaderRows1Submit10">1</definedName>
    <definedName name="xxxHeaderRows1Submit11">1</definedName>
    <definedName name="xxxHeaderRows1Submit12">1</definedName>
    <definedName name="xxxHeaderRows1Submit13">1</definedName>
    <definedName name="xxxHeaderRows1Submit14">1</definedName>
    <definedName name="xxxHeaderRows1Submit15">1</definedName>
    <definedName name="xxxHeaderRows1Submit16">1</definedName>
    <definedName name="xxxHeaderRows1Submit17">1</definedName>
    <definedName name="xxxHeaderRows1Submit18">1</definedName>
    <definedName name="xxxHeaderRows1Submit19">1</definedName>
    <definedName name="xxxHeaderRows1Submit2">1</definedName>
    <definedName name="xxxHeaderRows1Submit20">1</definedName>
    <definedName name="xxxHeaderRows1Submit21">1</definedName>
    <definedName name="xxxHeaderRows1Submit22">1</definedName>
    <definedName name="xxxHeaderRows1Submit3">1</definedName>
    <definedName name="xxxHeaderRows1Submit4">1</definedName>
    <definedName name="xxxHeaderRows1Submit5">1</definedName>
    <definedName name="xxxHeaderRows1Submit6">1</definedName>
    <definedName name="xxxHeaderRows1Submit7">1</definedName>
    <definedName name="xxxHeaderRows1Submit8">1</definedName>
    <definedName name="xxxHeaderRows1Submit9">1</definedName>
    <definedName name="xxxNumber_Areas">1</definedName>
    <definedName name="xxxODECols1Count">0</definedName>
    <definedName name="xxxODERows1Count">0</definedName>
    <definedName name="xxxRefreshable">1</definedName>
    <definedName name="xxxRLabel1.1.Prompt">0</definedName>
    <definedName name="xxxRLabel1.10.Prompt">0</definedName>
    <definedName name="xxxRLabel1.100.Prompt">0</definedName>
    <definedName name="xxxRLabel1.101.Prompt">0</definedName>
    <definedName name="xxxRLabel1.102.Prompt">0</definedName>
    <definedName name="xxxRLabel1.103.Prompt">0</definedName>
    <definedName name="xxxRLabel1.104.Prompt">0</definedName>
    <definedName name="xxxRLabel1.105.Prompt">0</definedName>
    <definedName name="xxxRLabel1.106.Prompt">0</definedName>
    <definedName name="xxxRLabel1.107.Prompt">0</definedName>
    <definedName name="xxxRLabel1.108.Prompt">0</definedName>
    <definedName name="xxxRLabel1.109.Prompt">0</definedName>
    <definedName name="xxxRLabel1.11.Prompt">0</definedName>
    <definedName name="xxxRLabel1.110.Prompt">0</definedName>
    <definedName name="xxxRLabel1.111.Prompt">0</definedName>
    <definedName name="xxxRLabel1.112.Prompt">0</definedName>
    <definedName name="xxxRLabel1.113.Prompt">0</definedName>
    <definedName name="xxxRLabel1.114.Prompt">0</definedName>
    <definedName name="xxxRLabel1.115.Prompt">0</definedName>
    <definedName name="xxxRLabel1.116.Prompt">0</definedName>
    <definedName name="xxxRLabel1.117.Prompt">0</definedName>
    <definedName name="xxxRLabel1.118.Prompt">0</definedName>
    <definedName name="xxxRLabel1.119.Prompt">0</definedName>
    <definedName name="xxxRLabel1.12.Prompt">0</definedName>
    <definedName name="xxxRLabel1.120.Prompt">0</definedName>
    <definedName name="xxxRLabel1.121.Prompt">0</definedName>
    <definedName name="xxxRLabel1.122.Prompt">0</definedName>
    <definedName name="xxxRLabel1.123.Prompt">0</definedName>
    <definedName name="xxxRLabel1.124.Prompt">0</definedName>
    <definedName name="xxxRLabel1.125.Prompt">0</definedName>
    <definedName name="xxxRLabel1.126.Prompt">0</definedName>
    <definedName name="xxxRLabel1.127.Prompt">0</definedName>
    <definedName name="xxxRLabel1.128.Prompt">0</definedName>
    <definedName name="xxxRLabel1.129.Prompt">0</definedName>
    <definedName name="xxxRLabel1.13.Prompt">0</definedName>
    <definedName name="xxxRLabel1.130.Prompt">0</definedName>
    <definedName name="xxxRLabel1.131.Prompt">0</definedName>
    <definedName name="xxxRLabel1.132.Prompt">0</definedName>
    <definedName name="xxxRLabel1.133.Prompt">0</definedName>
    <definedName name="xxxRLabel1.134.Prompt">0</definedName>
    <definedName name="xxxRLabel1.135.Prompt">0</definedName>
    <definedName name="xxxRLabel1.136.Prompt">0</definedName>
    <definedName name="xxxRLabel1.137.Prompt">0</definedName>
    <definedName name="xxxRLabel1.138.Prompt">0</definedName>
    <definedName name="xxxRLabel1.139.Prompt">0</definedName>
    <definedName name="xxxRLabel1.14.Prompt">0</definedName>
    <definedName name="xxxRLabel1.140.Prompt">0</definedName>
    <definedName name="xxxRLabel1.141.Prompt">0</definedName>
    <definedName name="xxxRLabel1.142.Prompt">0</definedName>
    <definedName name="xxxRLabel1.143.Prompt">0</definedName>
    <definedName name="xxxRLabel1.144.Prompt">0</definedName>
    <definedName name="xxxRLabel1.145.Prompt">0</definedName>
    <definedName name="xxxRLabel1.146.Prompt">0</definedName>
    <definedName name="xxxRLabel1.147.Prompt">0</definedName>
    <definedName name="xxxRLabel1.148.Prompt">0</definedName>
    <definedName name="xxxRLabel1.149.Prompt">0</definedName>
    <definedName name="xxxRLabel1.15.Prompt">0</definedName>
    <definedName name="xxxRLabel1.150.Prompt">0</definedName>
    <definedName name="xxxRLabel1.151.Prompt">0</definedName>
    <definedName name="xxxRLabel1.152.Prompt">0</definedName>
    <definedName name="xxxRLabel1.153.Prompt">0</definedName>
    <definedName name="xxxRLabel1.154.Prompt">0</definedName>
    <definedName name="xxxRLabel1.155.Prompt">0</definedName>
    <definedName name="xxxRLabel1.156.Prompt">0</definedName>
    <definedName name="xxxRLabel1.157.Prompt">0</definedName>
    <definedName name="xxxRLabel1.158.Prompt">0</definedName>
    <definedName name="xxxRLabel1.159.Prompt">0</definedName>
    <definedName name="xxxRLabel1.16.Prompt">0</definedName>
    <definedName name="xxxRLabel1.160.Prompt">0</definedName>
    <definedName name="xxxRLabel1.161.Prompt">0</definedName>
    <definedName name="xxxRLabel1.162.Prompt">0</definedName>
    <definedName name="xxxRLabel1.163.Prompt">0</definedName>
    <definedName name="xxxRLabel1.164.Prompt">0</definedName>
    <definedName name="xxxRLabel1.165.Prompt">0</definedName>
    <definedName name="xxxRLabel1.166.Prompt">0</definedName>
    <definedName name="xxxRLabel1.167.Prompt">0</definedName>
    <definedName name="xxxRLabel1.168.Prompt">0</definedName>
    <definedName name="xxxRLabel1.169.Prompt">0</definedName>
    <definedName name="xxxRLabel1.17.Prompt">0</definedName>
    <definedName name="xxxRLabel1.170.Prompt">0</definedName>
    <definedName name="xxxRLabel1.171.Prompt">0</definedName>
    <definedName name="xxxRLabel1.172.Prompt">0</definedName>
    <definedName name="xxxRLabel1.173.Prompt">0</definedName>
    <definedName name="xxxRLabel1.174.Prompt">0</definedName>
    <definedName name="xxxRLabel1.175.Prompt">0</definedName>
    <definedName name="xxxRLabel1.176.Prompt">0</definedName>
    <definedName name="xxxRLabel1.177.Prompt">0</definedName>
    <definedName name="xxxRLabel1.178.Prompt">0</definedName>
    <definedName name="xxxRLabel1.179.Prompt">0</definedName>
    <definedName name="xxxRLabel1.18.Prompt">0</definedName>
    <definedName name="xxxRLabel1.180.Prompt">0</definedName>
    <definedName name="xxxRLabel1.181.Prompt">0</definedName>
    <definedName name="xxxRLabel1.182.Prompt">0</definedName>
    <definedName name="xxxRLabel1.183.Prompt">0</definedName>
    <definedName name="xxxRLabel1.184.Prompt">0</definedName>
    <definedName name="xxxRLabel1.185.Prompt">0</definedName>
    <definedName name="xxxRLabel1.186.Prompt">0</definedName>
    <definedName name="xxxRLabel1.187.Prompt">0</definedName>
    <definedName name="xxxRLabel1.188.Prompt">0</definedName>
    <definedName name="xxxRLabel1.189.Prompt">0</definedName>
    <definedName name="xxxRLabel1.19.Prompt">0</definedName>
    <definedName name="xxxRLabel1.190.Prompt">0</definedName>
    <definedName name="xxxRLabel1.191.Prompt">0</definedName>
    <definedName name="xxxRLabel1.192.Prompt">0</definedName>
    <definedName name="xxxRLabel1.193.Prompt">0</definedName>
    <definedName name="xxxRLabel1.194.Prompt">0</definedName>
    <definedName name="xxxRLabel1.195.Prompt">0</definedName>
    <definedName name="xxxRLabel1.196.Prompt">0</definedName>
    <definedName name="xxxRLabel1.197.Prompt">0</definedName>
    <definedName name="xxxRLabel1.198.Prompt">0</definedName>
    <definedName name="xxxRLabel1.199.Prompt">0</definedName>
    <definedName name="xxxRLabel1.2.Prompt">0</definedName>
    <definedName name="xxxRLabel1.20.Prompt">0</definedName>
    <definedName name="xxxRLabel1.200.Prompt">0</definedName>
    <definedName name="xxxRLabel1.201.Prompt">0</definedName>
    <definedName name="xxxRLabel1.202.Prompt">0</definedName>
    <definedName name="xxxRLabel1.203.Prompt">0</definedName>
    <definedName name="xxxRLabel1.204.Prompt">0</definedName>
    <definedName name="xxxRLabel1.205.Prompt">0</definedName>
    <definedName name="xxxRLabel1.206.Prompt">0</definedName>
    <definedName name="xxxRLabel1.207.Prompt">0</definedName>
    <definedName name="xxxRLabel1.208.Prompt">0</definedName>
    <definedName name="xxxRLabel1.209.Prompt">0</definedName>
    <definedName name="xxxRLabel1.21.Prompt">0</definedName>
    <definedName name="xxxRLabel1.210.Prompt">0</definedName>
    <definedName name="xxxRLabel1.211.Prompt">0</definedName>
    <definedName name="xxxRLabel1.212.Prompt">0</definedName>
    <definedName name="xxxRLabel1.213.Prompt">0</definedName>
    <definedName name="xxxRLabel1.214.Prompt">0</definedName>
    <definedName name="xxxRLabel1.215.Prompt">0</definedName>
    <definedName name="xxxRLabel1.216.Prompt">0</definedName>
    <definedName name="xxxRLabel1.217.Prompt">0</definedName>
    <definedName name="xxxRLabel1.218.Prompt">0</definedName>
    <definedName name="xxxRLabel1.219.Prompt">0</definedName>
    <definedName name="xxxRLabel1.22.Prompt">0</definedName>
    <definedName name="xxxRLabel1.220.Prompt">0</definedName>
    <definedName name="xxxRLabel1.221.Prompt">0</definedName>
    <definedName name="xxxRLabel1.222.Prompt">0</definedName>
    <definedName name="xxxRLabel1.223.Prompt">0</definedName>
    <definedName name="xxxRLabel1.224.Prompt">0</definedName>
    <definedName name="xxxRLabel1.225.Prompt">0</definedName>
    <definedName name="xxxRLabel1.226.Prompt">0</definedName>
    <definedName name="xxxRLabel1.227.Prompt">0</definedName>
    <definedName name="xxxRLabel1.228.Prompt">0</definedName>
    <definedName name="xxxRLabel1.229.Prompt">0</definedName>
    <definedName name="xxxRLabel1.23.Prompt">0</definedName>
    <definedName name="xxxRLabel1.230.Prompt">0</definedName>
    <definedName name="xxxRLabel1.231.Prompt">0</definedName>
    <definedName name="xxxRLabel1.232.Prompt">0</definedName>
    <definedName name="xxxRLabel1.233.Prompt">0</definedName>
    <definedName name="xxxRLabel1.234.Prompt">0</definedName>
    <definedName name="xxxRLabel1.235.Prompt">0</definedName>
    <definedName name="xxxRLabel1.236.Prompt">0</definedName>
    <definedName name="xxxRLabel1.237.Prompt">0</definedName>
    <definedName name="xxxRLabel1.238.Prompt">0</definedName>
    <definedName name="xxxRLabel1.239.Prompt">0</definedName>
    <definedName name="xxxRLabel1.24.Prompt">0</definedName>
    <definedName name="xxxRLabel1.240.Prompt">0</definedName>
    <definedName name="xxxRLabel1.241.Prompt">0</definedName>
    <definedName name="xxxRLabel1.242.Prompt">0</definedName>
    <definedName name="xxxRLabel1.243.Prompt">0</definedName>
    <definedName name="xxxRLabel1.244.Prompt">0</definedName>
    <definedName name="xxxRLabel1.245.Prompt">0</definedName>
    <definedName name="xxxRLabel1.246.Prompt">0</definedName>
    <definedName name="xxxRLabel1.247.Prompt">0</definedName>
    <definedName name="xxxRLabel1.248.Prompt">0</definedName>
    <definedName name="xxxRLabel1.249.Prompt">0</definedName>
    <definedName name="xxxRLabel1.25.Prompt">0</definedName>
    <definedName name="xxxRLabel1.250.Prompt">0</definedName>
    <definedName name="xxxRLabel1.251.Prompt">0</definedName>
    <definedName name="xxxRLabel1.252.Prompt">0</definedName>
    <definedName name="xxxRLabel1.253.Prompt">0</definedName>
    <definedName name="xxxRLabel1.254.Prompt">0</definedName>
    <definedName name="xxxRLabel1.255.Prompt">0</definedName>
    <definedName name="xxxRLabel1.256.Prompt">0</definedName>
    <definedName name="xxxRLabel1.257.Prompt">0</definedName>
    <definedName name="xxxRLabel1.258.Prompt">0</definedName>
    <definedName name="xxxRLabel1.259.Prompt">0</definedName>
    <definedName name="xxxRLabel1.26.Prompt">0</definedName>
    <definedName name="xxxRLabel1.260.Prompt">0</definedName>
    <definedName name="xxxRLabel1.261.Prompt">0</definedName>
    <definedName name="xxxRLabel1.262.Prompt">0</definedName>
    <definedName name="xxxRLabel1.263.Prompt">0</definedName>
    <definedName name="xxxRLabel1.264.Prompt">0</definedName>
    <definedName name="xxxRLabel1.265.Prompt">0</definedName>
    <definedName name="xxxRLabel1.266.Prompt">0</definedName>
    <definedName name="xxxRLabel1.267.Prompt">0</definedName>
    <definedName name="xxxRLabel1.268.Prompt">0</definedName>
    <definedName name="xxxRLabel1.269.Prompt">0</definedName>
    <definedName name="xxxRLabel1.27.Prompt">0</definedName>
    <definedName name="xxxRLabel1.270.Prompt">0</definedName>
    <definedName name="xxxRLabel1.271.Prompt">0</definedName>
    <definedName name="xxxRLabel1.272.Prompt">0</definedName>
    <definedName name="xxxRLabel1.273.Prompt">0</definedName>
    <definedName name="xxxRLabel1.274.Prompt">0</definedName>
    <definedName name="xxxRLabel1.275.Prompt">0</definedName>
    <definedName name="xxxRLabel1.276.Prompt">0</definedName>
    <definedName name="xxxRLabel1.277.Prompt">0</definedName>
    <definedName name="xxxRLabel1.278.Prompt">0</definedName>
    <definedName name="xxxRLabel1.279.Prompt">0</definedName>
    <definedName name="xxxRLabel1.28.Prompt">0</definedName>
    <definedName name="xxxRLabel1.280.Prompt">0</definedName>
    <definedName name="xxxRLabel1.281.Prompt">0</definedName>
    <definedName name="xxxRLabel1.282.Prompt">0</definedName>
    <definedName name="xxxRLabel1.283.Prompt">0</definedName>
    <definedName name="xxxRLabel1.284.Prompt">0</definedName>
    <definedName name="xxxRLabel1.285.Prompt">0</definedName>
    <definedName name="xxxRLabel1.286.Prompt">0</definedName>
    <definedName name="xxxRLabel1.287.Prompt">0</definedName>
    <definedName name="xxxRLabel1.288.Prompt">0</definedName>
    <definedName name="xxxRLabel1.289.Prompt">0</definedName>
    <definedName name="xxxRLabel1.29.Prompt">0</definedName>
    <definedName name="xxxRLabel1.290.Prompt">0</definedName>
    <definedName name="xxxRLabel1.291.Prompt">0</definedName>
    <definedName name="xxxRLabel1.292.Prompt">0</definedName>
    <definedName name="xxxRLabel1.293.Prompt">0</definedName>
    <definedName name="xxxRLabel1.294.Prompt">0</definedName>
    <definedName name="xxxRLabel1.295.Prompt">0</definedName>
    <definedName name="xxxRLabel1.296.Prompt">0</definedName>
    <definedName name="xxxRLabel1.297.Prompt">0</definedName>
    <definedName name="xxxRLabel1.298.Prompt">0</definedName>
    <definedName name="xxxRLabel1.299.Prompt">0</definedName>
    <definedName name="xxxRLabel1.3.Prompt">0</definedName>
    <definedName name="xxxRLabel1.30.Prompt">0</definedName>
    <definedName name="xxxRLabel1.300.Prompt">0</definedName>
    <definedName name="xxxRLabel1.301.Prompt">0</definedName>
    <definedName name="xxxRLabel1.302.Prompt">0</definedName>
    <definedName name="xxxRLabel1.303.Prompt">0</definedName>
    <definedName name="xxxRLabel1.304.Prompt">0</definedName>
    <definedName name="xxxRLabel1.305.Prompt">0</definedName>
    <definedName name="xxxRLabel1.306.Prompt">0</definedName>
    <definedName name="xxxRLabel1.307.Prompt">0</definedName>
    <definedName name="xxxRLabel1.308.Prompt">0</definedName>
    <definedName name="xxxRLabel1.309.Prompt">0</definedName>
    <definedName name="xxxRLabel1.31.Prompt">0</definedName>
    <definedName name="xxxRLabel1.310.Prompt">0</definedName>
    <definedName name="xxxRLabel1.311.Prompt">0</definedName>
    <definedName name="xxxRLabel1.312.Prompt">0</definedName>
    <definedName name="xxxRLabel1.313.Prompt">0</definedName>
    <definedName name="xxxRLabel1.314.Prompt">0</definedName>
    <definedName name="xxxRLabel1.315.Prompt">0</definedName>
    <definedName name="xxxRLabel1.316.Prompt">0</definedName>
    <definedName name="xxxRLabel1.317.Prompt">0</definedName>
    <definedName name="xxxRLabel1.318.Prompt">0</definedName>
    <definedName name="xxxRLabel1.319.Prompt">0</definedName>
    <definedName name="xxxRLabel1.32.Prompt">0</definedName>
    <definedName name="xxxRLabel1.320.Prompt">0</definedName>
    <definedName name="xxxRLabel1.321.Prompt">0</definedName>
    <definedName name="xxxRLabel1.322.Prompt">0</definedName>
    <definedName name="xxxRLabel1.323.Prompt">0</definedName>
    <definedName name="xxxRLabel1.324.Prompt">0</definedName>
    <definedName name="xxxRLabel1.325.Prompt">0</definedName>
    <definedName name="xxxRLabel1.326.Prompt">0</definedName>
    <definedName name="xxxRLabel1.327.Prompt">0</definedName>
    <definedName name="xxxRLabel1.328.Prompt">0</definedName>
    <definedName name="xxxRLabel1.329.Prompt">0</definedName>
    <definedName name="xxxRLabel1.33.Prompt">0</definedName>
    <definedName name="xxxRLabel1.330.Prompt">0</definedName>
    <definedName name="xxxRLabel1.331.Prompt">0</definedName>
    <definedName name="xxxRLabel1.332.Prompt">0</definedName>
    <definedName name="xxxRLabel1.333.Prompt">0</definedName>
    <definedName name="xxxRLabel1.334.Prompt">0</definedName>
    <definedName name="xxxRLabel1.335.Prompt">0</definedName>
    <definedName name="xxxRLabel1.336.Prompt">0</definedName>
    <definedName name="xxxRLabel1.337.Prompt">0</definedName>
    <definedName name="xxxRLabel1.338.Prompt">0</definedName>
    <definedName name="xxxRLabel1.339.Prompt">0</definedName>
    <definedName name="xxxRLabel1.34.Prompt">0</definedName>
    <definedName name="xxxRLabel1.340.Prompt">0</definedName>
    <definedName name="xxxRLabel1.341.Prompt">0</definedName>
    <definedName name="xxxRLabel1.342.Prompt">0</definedName>
    <definedName name="xxxRLabel1.343.Prompt">0</definedName>
    <definedName name="xxxRLabel1.344.Prompt">0</definedName>
    <definedName name="xxxRLabel1.345.Prompt">0</definedName>
    <definedName name="xxxRLabel1.346.Prompt">0</definedName>
    <definedName name="xxxRLabel1.347.Prompt">0</definedName>
    <definedName name="xxxRLabel1.348.Prompt">0</definedName>
    <definedName name="xxxRLabel1.349.Prompt">0</definedName>
    <definedName name="xxxRLabel1.35.Prompt">0</definedName>
    <definedName name="xxxRLabel1.350.Prompt">0</definedName>
    <definedName name="xxxRLabel1.351.Prompt">0</definedName>
    <definedName name="xxxRLabel1.352.Prompt">0</definedName>
    <definedName name="xxxRLabel1.353.Prompt">0</definedName>
    <definedName name="xxxRLabel1.354.Prompt">0</definedName>
    <definedName name="xxxRLabel1.355.Prompt">0</definedName>
    <definedName name="xxxRLabel1.356.Prompt">0</definedName>
    <definedName name="xxxRLabel1.357.Prompt">0</definedName>
    <definedName name="xxxRLabel1.358.Prompt">0</definedName>
    <definedName name="xxxRLabel1.359.Prompt">0</definedName>
    <definedName name="xxxRLabel1.36.Prompt">0</definedName>
    <definedName name="xxxRLabel1.360.Prompt">0</definedName>
    <definedName name="xxxRLabel1.361.Prompt">0</definedName>
    <definedName name="xxxRLabel1.362.Prompt">0</definedName>
    <definedName name="xxxRLabel1.363.Prompt">0</definedName>
    <definedName name="xxxRLabel1.364.Prompt">0</definedName>
    <definedName name="xxxRLabel1.365.Prompt">0</definedName>
    <definedName name="xxxRLabel1.366.Prompt">0</definedName>
    <definedName name="xxxRLabel1.367.Prompt">0</definedName>
    <definedName name="xxxRLabel1.368.Prompt">0</definedName>
    <definedName name="xxxRLabel1.369.Prompt">0</definedName>
    <definedName name="xxxRLabel1.37.Prompt">0</definedName>
    <definedName name="xxxRLabel1.370.Prompt">0</definedName>
    <definedName name="xxxRLabel1.371.Prompt">0</definedName>
    <definedName name="xxxRLabel1.372.Prompt">0</definedName>
    <definedName name="xxxRLabel1.373.Prompt">0</definedName>
    <definedName name="xxxRLabel1.374.Prompt">0</definedName>
    <definedName name="xxxRLabel1.375.Prompt">0</definedName>
    <definedName name="xxxRLabel1.376.Prompt">0</definedName>
    <definedName name="xxxRLabel1.377.Prompt">0</definedName>
    <definedName name="xxxRLabel1.378.Prompt">0</definedName>
    <definedName name="xxxRLabel1.379.Prompt">0</definedName>
    <definedName name="xxxRLabel1.38.Prompt">0</definedName>
    <definedName name="xxxRLabel1.380.Prompt">0</definedName>
    <definedName name="xxxRLabel1.381.Prompt">0</definedName>
    <definedName name="xxxRLabel1.382.Prompt">0</definedName>
    <definedName name="xxxRLabel1.383.Prompt">0</definedName>
    <definedName name="xxxRLabel1.384.Prompt">0</definedName>
    <definedName name="xxxRLabel1.385.Prompt">0</definedName>
    <definedName name="xxxRLabel1.386.Prompt">0</definedName>
    <definedName name="xxxRLabel1.387.Prompt">0</definedName>
    <definedName name="xxxRLabel1.388.Prompt">0</definedName>
    <definedName name="xxxRLabel1.389.Prompt">0</definedName>
    <definedName name="xxxRLabel1.39.Prompt">0</definedName>
    <definedName name="xxxRLabel1.390.Prompt">0</definedName>
    <definedName name="xxxRLabel1.391.Prompt">0</definedName>
    <definedName name="xxxRLabel1.392.Prompt">0</definedName>
    <definedName name="xxxRLabel1.393.Prompt">0</definedName>
    <definedName name="xxxRLabel1.394.Prompt">0</definedName>
    <definedName name="xxxRLabel1.395.Prompt">0</definedName>
    <definedName name="xxxRLabel1.396.Prompt">0</definedName>
    <definedName name="xxxRLabel1.397.Prompt">0</definedName>
    <definedName name="xxxRLabel1.398.Prompt">0</definedName>
    <definedName name="xxxRLabel1.399.Prompt">0</definedName>
    <definedName name="xxxRLabel1.4.Prompt">0</definedName>
    <definedName name="xxxRLabel1.40.Prompt">0</definedName>
    <definedName name="xxxRLabel1.400.Prompt">0</definedName>
    <definedName name="xxxRLabel1.401.Prompt">0</definedName>
    <definedName name="xxxRLabel1.402.Prompt">0</definedName>
    <definedName name="xxxRLabel1.41.Prompt">0</definedName>
    <definedName name="xxxRLabel1.42.Prompt">0</definedName>
    <definedName name="xxxRLabel1.43.Prompt">0</definedName>
    <definedName name="xxxRLabel1.44.Prompt">0</definedName>
    <definedName name="xxxRLabel1.45.Prompt">0</definedName>
    <definedName name="xxxRLabel1.46.Prompt">0</definedName>
    <definedName name="xxxRLabel1.47.Prompt">0</definedName>
    <definedName name="xxxRLabel1.48.Prompt">0</definedName>
    <definedName name="xxxRLabel1.49.Prompt">0</definedName>
    <definedName name="xxxRLabel1.5.Prompt">0</definedName>
    <definedName name="xxxRLabel1.50.Prompt">0</definedName>
    <definedName name="xxxRLabel1.51.Prompt">0</definedName>
    <definedName name="xxxRLabel1.52.Prompt">0</definedName>
    <definedName name="xxxRLabel1.53.Prompt">0</definedName>
    <definedName name="xxxRLabel1.54.Prompt">0</definedName>
    <definedName name="xxxRLabel1.55.Prompt">0</definedName>
    <definedName name="xxxRLabel1.56.Prompt">0</definedName>
    <definedName name="xxxRLabel1.57.Prompt">0</definedName>
    <definedName name="xxxRLabel1.58.Prompt">0</definedName>
    <definedName name="xxxRLabel1.59.Prompt">0</definedName>
    <definedName name="xxxRLabel1.6.Prompt">0</definedName>
    <definedName name="xxxRLabel1.60.Prompt">0</definedName>
    <definedName name="xxxRLabel1.61.Prompt">0</definedName>
    <definedName name="xxxRLabel1.62.Prompt">0</definedName>
    <definedName name="xxxRLabel1.63.Prompt">0</definedName>
    <definedName name="xxxRLabel1.64.Prompt">0</definedName>
    <definedName name="xxxRLabel1.65.Prompt">0</definedName>
    <definedName name="xxxRLabel1.66.Prompt">0</definedName>
    <definedName name="xxxRLabel1.67.Prompt">0</definedName>
    <definedName name="xxxRLabel1.68.Prompt">0</definedName>
    <definedName name="xxxRLabel1.69.Prompt">0</definedName>
    <definedName name="xxxRLabel1.7.Prompt">0</definedName>
    <definedName name="xxxRLabel1.70.Prompt">0</definedName>
    <definedName name="xxxRLabel1.71.Prompt">0</definedName>
    <definedName name="xxxRLabel1.72.Prompt">0</definedName>
    <definedName name="xxxRLabel1.73.Prompt">0</definedName>
    <definedName name="xxxRLabel1.74.Prompt">0</definedName>
    <definedName name="xxxRLabel1.75.Prompt">0</definedName>
    <definedName name="xxxRLabel1.76.Prompt">0</definedName>
    <definedName name="xxxRLabel1.77.Prompt">0</definedName>
    <definedName name="xxxRLabel1.78.Prompt">0</definedName>
    <definedName name="xxxRLabel1.79.Prompt">0</definedName>
    <definedName name="xxxRLabel1.8.Prompt">0</definedName>
    <definedName name="xxxRLabel1.80.Prompt">0</definedName>
    <definedName name="xxxRLabel1.81.Prompt">0</definedName>
    <definedName name="xxxRLabel1.82.Prompt">0</definedName>
    <definedName name="xxxRLabel1.83.Prompt">0</definedName>
    <definedName name="xxxRLabel1.84.Prompt">0</definedName>
    <definedName name="xxxRLabel1.85.Prompt">0</definedName>
    <definedName name="xxxRLabel1.86.Prompt">0</definedName>
    <definedName name="xxxRLabel1.87.Prompt">0</definedName>
    <definedName name="xxxRLabel1.88.Prompt">0</definedName>
    <definedName name="xxxRLabel1.89.Prompt">0</definedName>
    <definedName name="xxxRLabel1.9.Prompt">0</definedName>
    <definedName name="xxxRLabel1.90.Prompt">0</definedName>
    <definedName name="xxxRLabel1.91.Prompt">0</definedName>
    <definedName name="xxxRLabel1.92.Prompt">0</definedName>
    <definedName name="xxxRLabel1.93.Prompt">0</definedName>
    <definedName name="xxxRLabel1.94.Prompt">0</definedName>
    <definedName name="xxxRLabel1.95.Prompt">0</definedName>
    <definedName name="xxxRLabel1.96.Prompt">0</definedName>
    <definedName name="xxxRLabel1.97.Prompt">0</definedName>
    <definedName name="xxxRLabel1.98.Prompt">0</definedName>
    <definedName name="xxxRLabel1.99.Prompt">0</definedName>
    <definedName name="xxxRowHeader1bx">0</definedName>
    <definedName name="xxxRowHeader1by">13</definedName>
    <definedName name="xxxRowHeader1ex">0</definedName>
    <definedName name="xxxRowHeader1ey">13</definedName>
    <definedName name="xxxRowLabels1bx">0</definedName>
    <definedName name="xxxRowLabels1by">15</definedName>
    <definedName name="xxxRowLabels1ex">0</definedName>
    <definedName name="xxxRowLabels1ey">416</definedName>
    <definedName name="xxxSubmittable">TRUE</definedName>
    <definedName name="xxxUDCols1Count">0</definedName>
    <definedName name="xxxUDRows1Count">0</definedName>
    <definedName name="YAJJ">#REF!</definedName>
    <definedName name="YALE">#REF!</definedName>
    <definedName name="YALE_UK">'[27]Brazil no abc''s'!#REF!</definedName>
    <definedName name="YALE_US">'[27]Brazil no abc''s'!#REF!</definedName>
    <definedName name="Year" localSheetId="1">#REF!</definedName>
    <definedName name="Year">#REF!</definedName>
    <definedName name="YearPeriodicity" localSheetId="1">'[118]Set-Up'!#REF!</definedName>
    <definedName name="YearPeriodicity">'[118]Set-Up'!#REF!</definedName>
    <definedName name="YEdata">'[147]RPT_CARD (Official format)'!#REF!</definedName>
    <definedName name="YEN" localSheetId="1">#REF!</definedName>
    <definedName name="YEN">#REF!</definedName>
    <definedName name="Yr_Name">[76]GL!$G$19</definedName>
    <definedName name="Yr1_JPY">[28]Assumptions!$G$18</definedName>
    <definedName name="Yr1_MYR">[28]Assumptions!$G$17</definedName>
    <definedName name="Yr1_TWD">[28]Assumptions!$G$19</definedName>
    <definedName name="Yr2_Aus">[28]Assumptions!$O$3:$O$9</definedName>
    <definedName name="Yr2_Leave">[28]Assumptions!$N$11:$P$15</definedName>
    <definedName name="Yr2_Malay">[28]Assumptions!$P$3:$P$9</definedName>
    <definedName name="Yr2_MYR">[28]Assumptions!$O$17</definedName>
    <definedName name="Yr2_Sing">[28]Assumptions!$S$3:$S$9</definedName>
    <definedName name="Yr2_TWN">[28]Assumptions!$Q$3:$Q$9</definedName>
    <definedName name="ytd_vs_prior" localSheetId="1">#REF!</definedName>
    <definedName name="ytd_vs_prior">#REF!</definedName>
    <definedName name="YTDactpln">#REF!</definedName>
    <definedName name="YTDBacklog">OFFSET('[65]YTD Backlog'!$A$2,0,0,COUNTA('[65]YTD Backlog'!$A:$A),COUNTA('[65]YTD Backlog'!$2:$2))</definedName>
    <definedName name="YTDCOST">'[84]CONVERSION COST'!#REF!</definedName>
    <definedName name="ytdrpt" localSheetId="1">#REF!</definedName>
    <definedName name="ytdrpt">#REF!</definedName>
    <definedName name="Ywarr">#REF!</definedName>
    <definedName name="z_cnc">[140]PARAM!$F$5</definedName>
    <definedName name="z_currency">[140]PARAM!$B$7</definedName>
    <definedName name="z_forex_A11">[140]PARAM!$C$11</definedName>
    <definedName name="z_forex_B12">[140]PARAM!$D$11</definedName>
    <definedName name="z_forex_B14">[140]PARAM!$F$11</definedName>
    <definedName name="z_forex_LTP13">[140]PARAM!$G$11</definedName>
    <definedName name="z_forex_PC12">[140]PARAM!$E$11</definedName>
    <definedName name="z_org">[140]PARAM!$F$2</definedName>
    <definedName name="z_unitcurrency">[140]PARAM!$B$8</definedName>
    <definedName name="存货收发存汇总表" localSheetId="1">#REF!</definedName>
    <definedName name="存货收发存汇总表">#REF!</definedName>
    <definedName name="工资发放表">#REF!</definedName>
    <definedName name="总分类账">#REF!</definedName>
    <definedName name="明细分类账">#REF!</definedName>
    <definedName name="物料">#REF!</definedName>
    <definedName name="物料___03_Complete_Units_">#REF!</definedName>
    <definedName name="科目余额表">#REF!</definedName>
    <definedName name="销售发票序时簿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7" i="3" l="1"/>
  <c r="AW295" i="3"/>
  <c r="AW294" i="3"/>
  <c r="Z294" i="3"/>
  <c r="Y294" i="3"/>
  <c r="X294" i="3"/>
  <c r="W294" i="3"/>
  <c r="V294" i="3"/>
  <c r="U294" i="3"/>
  <c r="T294" i="3"/>
  <c r="M294" i="3"/>
  <c r="N294" i="3" s="1"/>
  <c r="O294" i="3" s="1"/>
  <c r="P294" i="3" s="1"/>
  <c r="Q294" i="3" s="1"/>
  <c r="R294" i="3" s="1"/>
  <c r="S294" i="3" s="1"/>
  <c r="L294" i="3"/>
  <c r="K294" i="3"/>
  <c r="J294" i="3"/>
  <c r="I294" i="3"/>
  <c r="H294" i="3"/>
  <c r="G294" i="3"/>
  <c r="G291" i="3" s="1"/>
  <c r="AB291" i="3" s="1"/>
  <c r="AI291" i="3" s="1"/>
  <c r="AP291" i="3" s="1"/>
  <c r="AV293" i="3"/>
  <c r="AW293" i="3" s="1"/>
  <c r="Z293" i="3"/>
  <c r="Y293" i="3"/>
  <c r="X293" i="3"/>
  <c r="W293" i="3"/>
  <c r="V293" i="3"/>
  <c r="U293" i="3"/>
  <c r="T293" i="3"/>
  <c r="O293" i="3"/>
  <c r="P293" i="3" s="1"/>
  <c r="M293" i="3"/>
  <c r="N293" i="3" s="1"/>
  <c r="AB293" i="3" s="1"/>
  <c r="AI293" i="3" s="1"/>
  <c r="AP293" i="3" s="1"/>
  <c r="H293" i="3"/>
  <c r="AC293" i="3" s="1"/>
  <c r="AJ293" i="3" s="1"/>
  <c r="AQ293" i="3" s="1"/>
  <c r="AV292" i="3"/>
  <c r="AW292" i="3" s="1"/>
  <c r="Z292" i="3"/>
  <c r="Y292" i="3"/>
  <c r="X292" i="3"/>
  <c r="W292" i="3"/>
  <c r="V292" i="3"/>
  <c r="U292" i="3"/>
  <c r="T292" i="3"/>
  <c r="M292" i="3"/>
  <c r="K292" i="3"/>
  <c r="J292" i="3"/>
  <c r="I292" i="3"/>
  <c r="H292" i="3"/>
  <c r="E292" i="3"/>
  <c r="AW291" i="3"/>
  <c r="AV291" i="3"/>
  <c r="AO291" i="3"/>
  <c r="Z291" i="3"/>
  <c r="Y291" i="3"/>
  <c r="X291" i="3"/>
  <c r="W291" i="3"/>
  <c r="V291" i="3"/>
  <c r="U291" i="3"/>
  <c r="T291" i="3"/>
  <c r="N291" i="3"/>
  <c r="O291" i="3" s="1"/>
  <c r="P291" i="3" s="1"/>
  <c r="Q291" i="3" s="1"/>
  <c r="R291" i="3" s="1"/>
  <c r="S291" i="3" s="1"/>
  <c r="M291" i="3"/>
  <c r="AA291" i="3" s="1"/>
  <c r="AH291" i="3" s="1"/>
  <c r="K291" i="3"/>
  <c r="J291" i="3"/>
  <c r="I291" i="3"/>
  <c r="AD291" i="3" s="1"/>
  <c r="AK291" i="3" s="1"/>
  <c r="AR291" i="3" s="1"/>
  <c r="H291" i="3"/>
  <c r="AC291" i="3" s="1"/>
  <c r="AJ291" i="3" s="1"/>
  <c r="AQ291" i="3" s="1"/>
  <c r="E291" i="3"/>
  <c r="AV290" i="3"/>
  <c r="AW290" i="3" s="1"/>
  <c r="AA290" i="3"/>
  <c r="AH290" i="3" s="1"/>
  <c r="Z290" i="3"/>
  <c r="Y290" i="3"/>
  <c r="X290" i="3"/>
  <c r="W290" i="3"/>
  <c r="V290" i="3"/>
  <c r="U290" i="3"/>
  <c r="T290" i="3"/>
  <c r="N290" i="3"/>
  <c r="O290" i="3" s="1"/>
  <c r="P290" i="3" s="1"/>
  <c r="Q290" i="3" s="1"/>
  <c r="M290" i="3"/>
  <c r="K290" i="3"/>
  <c r="J290" i="3"/>
  <c r="I290" i="3"/>
  <c r="H290" i="3"/>
  <c r="E290" i="3"/>
  <c r="AW289" i="3"/>
  <c r="AV289" i="3"/>
  <c r="Z289" i="3"/>
  <c r="Y289" i="3"/>
  <c r="X289" i="3"/>
  <c r="W289" i="3"/>
  <c r="V289" i="3"/>
  <c r="U289" i="3"/>
  <c r="T289" i="3"/>
  <c r="M289" i="3"/>
  <c r="N289" i="3" s="1"/>
  <c r="O289" i="3" s="1"/>
  <c r="K289" i="3"/>
  <c r="J289" i="3"/>
  <c r="I289" i="3"/>
  <c r="H289" i="3"/>
  <c r="E289" i="3"/>
  <c r="AW288" i="3"/>
  <c r="Z288" i="3"/>
  <c r="Y288" i="3"/>
  <c r="X288" i="3"/>
  <c r="W288" i="3"/>
  <c r="V288" i="3"/>
  <c r="U288" i="3"/>
  <c r="T288" i="3"/>
  <c r="M288" i="3"/>
  <c r="N288" i="3" s="1"/>
  <c r="O288" i="3" s="1"/>
  <c r="P288" i="3" s="1"/>
  <c r="Q288" i="3" s="1"/>
  <c r="R288" i="3" s="1"/>
  <c r="S288" i="3" s="1"/>
  <c r="L288" i="3"/>
  <c r="K288" i="3"/>
  <c r="J288" i="3"/>
  <c r="J286" i="3" s="1"/>
  <c r="I288" i="3"/>
  <c r="H288" i="3"/>
  <c r="G288" i="3"/>
  <c r="AV287" i="3"/>
  <c r="AW287" i="3" s="1"/>
  <c r="AB287" i="3"/>
  <c r="AI287" i="3" s="1"/>
  <c r="Z287" i="3"/>
  <c r="Y287" i="3"/>
  <c r="X287" i="3"/>
  <c r="W287" i="3"/>
  <c r="V287" i="3"/>
  <c r="U287" i="3"/>
  <c r="T287" i="3"/>
  <c r="N287" i="3"/>
  <c r="O287" i="3" s="1"/>
  <c r="M287" i="3"/>
  <c r="AA287" i="3" s="1"/>
  <c r="AH287" i="3" s="1"/>
  <c r="L287" i="3"/>
  <c r="L285" i="3" s="1"/>
  <c r="K287" i="3"/>
  <c r="J287" i="3"/>
  <c r="I287" i="3"/>
  <c r="H287" i="3"/>
  <c r="G287" i="3"/>
  <c r="AW286" i="3"/>
  <c r="AV286" i="3"/>
  <c r="Z286" i="3"/>
  <c r="Y286" i="3"/>
  <c r="X286" i="3"/>
  <c r="W286" i="3"/>
  <c r="V286" i="3"/>
  <c r="U286" i="3"/>
  <c r="T286" i="3"/>
  <c r="M286" i="3"/>
  <c r="AA286" i="3" s="1"/>
  <c r="AH286" i="3" s="1"/>
  <c r="AO286" i="3" s="1"/>
  <c r="L286" i="3"/>
  <c r="K286" i="3"/>
  <c r="H286" i="3"/>
  <c r="G286" i="3"/>
  <c r="E286" i="3"/>
  <c r="AV285" i="3"/>
  <c r="AW285" i="3" s="1"/>
  <c r="AA285" i="3"/>
  <c r="AH285" i="3" s="1"/>
  <c r="AO285" i="3" s="1"/>
  <c r="Z285" i="3"/>
  <c r="Y285" i="3"/>
  <c r="X285" i="3"/>
  <c r="W285" i="3"/>
  <c r="V285" i="3"/>
  <c r="U285" i="3"/>
  <c r="T285" i="3"/>
  <c r="M285" i="3"/>
  <c r="N285" i="3" s="1"/>
  <c r="K285" i="3"/>
  <c r="H285" i="3"/>
  <c r="G285" i="3"/>
  <c r="E285" i="3"/>
  <c r="AW284" i="3"/>
  <c r="AV284" i="3"/>
  <c r="Z284" i="3"/>
  <c r="Y284" i="3"/>
  <c r="X284" i="3"/>
  <c r="W284" i="3"/>
  <c r="V284" i="3"/>
  <c r="U284" i="3"/>
  <c r="T284" i="3"/>
  <c r="M284" i="3"/>
  <c r="AA284" i="3" s="1"/>
  <c r="L284" i="3"/>
  <c r="K284" i="3"/>
  <c r="J284" i="3"/>
  <c r="H284" i="3"/>
  <c r="G284" i="3"/>
  <c r="E284" i="3"/>
  <c r="AW283" i="3"/>
  <c r="Z283" i="3"/>
  <c r="Y283" i="3"/>
  <c r="X283" i="3"/>
  <c r="W283" i="3"/>
  <c r="V283" i="3"/>
  <c r="U283" i="3"/>
  <c r="T283" i="3"/>
  <c r="M283" i="3"/>
  <c r="N283" i="3" s="1"/>
  <c r="O283" i="3" s="1"/>
  <c r="P283" i="3" s="1"/>
  <c r="Q283" i="3" s="1"/>
  <c r="R283" i="3" s="1"/>
  <c r="S283" i="3" s="1"/>
  <c r="L283" i="3"/>
  <c r="K283" i="3"/>
  <c r="K279" i="3" s="1"/>
  <c r="J283" i="3"/>
  <c r="J279" i="3" s="1"/>
  <c r="I283" i="3"/>
  <c r="I282" i="3" s="1"/>
  <c r="H283" i="3"/>
  <c r="G283" i="3"/>
  <c r="G278" i="3" s="1"/>
  <c r="AB278" i="3" s="1"/>
  <c r="AI278" i="3" s="1"/>
  <c r="AP278" i="3" s="1"/>
  <c r="AV282" i="3"/>
  <c r="AW282" i="3" s="1"/>
  <c r="Z282" i="3"/>
  <c r="Y282" i="3"/>
  <c r="X282" i="3"/>
  <c r="W282" i="3"/>
  <c r="V282" i="3"/>
  <c r="U282" i="3"/>
  <c r="T282" i="3"/>
  <c r="M282" i="3"/>
  <c r="N282" i="3" s="1"/>
  <c r="O282" i="3" s="1"/>
  <c r="L282" i="3"/>
  <c r="K282" i="3"/>
  <c r="J282" i="3"/>
  <c r="H282" i="3"/>
  <c r="E282" i="3"/>
  <c r="AW281" i="3"/>
  <c r="AV281" i="3"/>
  <c r="AO281" i="3"/>
  <c r="AH281" i="3"/>
  <c r="AD281" i="3"/>
  <c r="AK281" i="3" s="1"/>
  <c r="AR281" i="3" s="1"/>
  <c r="AA281" i="3"/>
  <c r="Z281" i="3"/>
  <c r="Y281" i="3"/>
  <c r="X281" i="3"/>
  <c r="W281" i="3"/>
  <c r="V281" i="3"/>
  <c r="U281" i="3"/>
  <c r="T281" i="3"/>
  <c r="N281" i="3"/>
  <c r="O281" i="3" s="1"/>
  <c r="P281" i="3" s="1"/>
  <c r="Q281" i="3" s="1"/>
  <c r="R281" i="3" s="1"/>
  <c r="S281" i="3" s="1"/>
  <c r="AG281" i="3" s="1"/>
  <c r="AN281" i="3" s="1"/>
  <c r="AU281" i="3" s="1"/>
  <c r="M281" i="3"/>
  <c r="L281" i="3"/>
  <c r="K281" i="3"/>
  <c r="AF281" i="3" s="1"/>
  <c r="AM281" i="3" s="1"/>
  <c r="AT281" i="3" s="1"/>
  <c r="I281" i="3"/>
  <c r="H281" i="3"/>
  <c r="AC281" i="3" s="1"/>
  <c r="AJ281" i="3" s="1"/>
  <c r="AQ281" i="3" s="1"/>
  <c r="E281" i="3"/>
  <c r="AV280" i="3"/>
  <c r="Z280" i="3"/>
  <c r="Y280" i="3"/>
  <c r="X280" i="3"/>
  <c r="W280" i="3"/>
  <c r="V280" i="3"/>
  <c r="U280" i="3"/>
  <c r="T280" i="3"/>
  <c r="M280" i="3"/>
  <c r="N280" i="3" s="1"/>
  <c r="O280" i="3" s="1"/>
  <c r="L280" i="3"/>
  <c r="K280" i="3"/>
  <c r="J280" i="3"/>
  <c r="I280" i="3"/>
  <c r="H280" i="3"/>
  <c r="E280" i="3"/>
  <c r="AV279" i="3"/>
  <c r="Z279" i="3"/>
  <c r="Y279" i="3"/>
  <c r="X279" i="3"/>
  <c r="W279" i="3"/>
  <c r="V279" i="3"/>
  <c r="U279" i="3"/>
  <c r="T279" i="3"/>
  <c r="M279" i="3"/>
  <c r="L279" i="3"/>
  <c r="I279" i="3"/>
  <c r="H279" i="3"/>
  <c r="G279" i="3"/>
  <c r="E279" i="3"/>
  <c r="AV278" i="3"/>
  <c r="AH278" i="3"/>
  <c r="AO278" i="3" s="1"/>
  <c r="AA278" i="3"/>
  <c r="Z278" i="3"/>
  <c r="Y278" i="3"/>
  <c r="X278" i="3"/>
  <c r="W278" i="3"/>
  <c r="V278" i="3"/>
  <c r="U278" i="3"/>
  <c r="T278" i="3"/>
  <c r="M278" i="3"/>
  <c r="N278" i="3" s="1"/>
  <c r="O278" i="3" s="1"/>
  <c r="P278" i="3" s="1"/>
  <c r="Q278" i="3" s="1"/>
  <c r="R278" i="3" s="1"/>
  <c r="S278" i="3" s="1"/>
  <c r="L278" i="3"/>
  <c r="K278" i="3"/>
  <c r="AF278" i="3" s="1"/>
  <c r="AM278" i="3" s="1"/>
  <c r="AT278" i="3" s="1"/>
  <c r="J278" i="3"/>
  <c r="I278" i="3"/>
  <c r="H278" i="3"/>
  <c r="E278" i="3"/>
  <c r="AV277" i="3"/>
  <c r="AA277" i="3"/>
  <c r="Z277" i="3"/>
  <c r="Y277" i="3"/>
  <c r="X277" i="3"/>
  <c r="W277" i="3"/>
  <c r="V277" i="3"/>
  <c r="U277" i="3"/>
  <c r="T277" i="3"/>
  <c r="N277" i="3"/>
  <c r="O277" i="3" s="1"/>
  <c r="P277" i="3" s="1"/>
  <c r="M277" i="3"/>
  <c r="L277" i="3"/>
  <c r="K277" i="3"/>
  <c r="J277" i="3"/>
  <c r="I277" i="3"/>
  <c r="H277" i="3"/>
  <c r="E277" i="3"/>
  <c r="AW276" i="3"/>
  <c r="Z276" i="3"/>
  <c r="Y276" i="3"/>
  <c r="X276" i="3"/>
  <c r="W276" i="3"/>
  <c r="V276" i="3"/>
  <c r="U276" i="3"/>
  <c r="T276" i="3"/>
  <c r="N276" i="3"/>
  <c r="O276" i="3" s="1"/>
  <c r="P276" i="3" s="1"/>
  <c r="Q276" i="3" s="1"/>
  <c r="R276" i="3" s="1"/>
  <c r="S276" i="3" s="1"/>
  <c r="M276" i="3"/>
  <c r="L276" i="3"/>
  <c r="K276" i="3"/>
  <c r="J276" i="3"/>
  <c r="J271" i="3" s="1"/>
  <c r="AE271" i="3" s="1"/>
  <c r="AL271" i="3" s="1"/>
  <c r="AS271" i="3" s="1"/>
  <c r="I276" i="3"/>
  <c r="H276" i="3"/>
  <c r="G276" i="3"/>
  <c r="AW275" i="3"/>
  <c r="AV275" i="3"/>
  <c r="AB275" i="3"/>
  <c r="AI275" i="3" s="1"/>
  <c r="AA275" i="3"/>
  <c r="AH275" i="3" s="1"/>
  <c r="Z275" i="3"/>
  <c r="Y275" i="3"/>
  <c r="X275" i="3"/>
  <c r="W275" i="3"/>
  <c r="V275" i="3"/>
  <c r="U275" i="3"/>
  <c r="T275" i="3"/>
  <c r="O275" i="3"/>
  <c r="P275" i="3" s="1"/>
  <c r="Q275" i="3" s="1"/>
  <c r="R275" i="3" s="1"/>
  <c r="S275" i="3" s="1"/>
  <c r="AG275" i="3" s="1"/>
  <c r="AN275" i="3" s="1"/>
  <c r="N275" i="3"/>
  <c r="M275" i="3"/>
  <c r="L275" i="3"/>
  <c r="L273" i="3" s="1"/>
  <c r="K275" i="3"/>
  <c r="J275" i="3"/>
  <c r="H275" i="3"/>
  <c r="G275" i="3"/>
  <c r="G274" i="3" s="1"/>
  <c r="AB274" i="3" s="1"/>
  <c r="AI274" i="3" s="1"/>
  <c r="AP274" i="3" s="1"/>
  <c r="AW274" i="3"/>
  <c r="AV274" i="3"/>
  <c r="Z274" i="3"/>
  <c r="Y274" i="3"/>
  <c r="X274" i="3"/>
  <c r="W274" i="3"/>
  <c r="V274" i="3"/>
  <c r="U274" i="3"/>
  <c r="T274" i="3"/>
  <c r="Q274" i="3"/>
  <c r="R274" i="3" s="1"/>
  <c r="S274" i="3" s="1"/>
  <c r="N274" i="3"/>
  <c r="O274" i="3" s="1"/>
  <c r="P274" i="3" s="1"/>
  <c r="M274" i="3"/>
  <c r="AA274" i="3" s="1"/>
  <c r="AH274" i="3" s="1"/>
  <c r="AO274" i="3" s="1"/>
  <c r="H274" i="3"/>
  <c r="AC274" i="3" s="1"/>
  <c r="AJ274" i="3" s="1"/>
  <c r="AQ274" i="3" s="1"/>
  <c r="E274" i="3"/>
  <c r="AW273" i="3"/>
  <c r="AV273" i="3"/>
  <c r="Z273" i="3"/>
  <c r="Y273" i="3"/>
  <c r="X273" i="3"/>
  <c r="W273" i="3"/>
  <c r="V273" i="3"/>
  <c r="U273" i="3"/>
  <c r="T273" i="3"/>
  <c r="Q273" i="3"/>
  <c r="R273" i="3" s="1"/>
  <c r="S273" i="3" s="1"/>
  <c r="M273" i="3"/>
  <c r="N273" i="3" s="1"/>
  <c r="O273" i="3" s="1"/>
  <c r="P273" i="3" s="1"/>
  <c r="H273" i="3"/>
  <c r="AC273" i="3" s="1"/>
  <c r="AJ273" i="3" s="1"/>
  <c r="AQ273" i="3" s="1"/>
  <c r="E273" i="3"/>
  <c r="AV272" i="3"/>
  <c r="Z272" i="3"/>
  <c r="Y272" i="3"/>
  <c r="X272" i="3"/>
  <c r="W272" i="3"/>
  <c r="V272" i="3"/>
  <c r="U272" i="3"/>
  <c r="T272" i="3"/>
  <c r="M272" i="3"/>
  <c r="N272" i="3" s="1"/>
  <c r="O272" i="3" s="1"/>
  <c r="P272" i="3" s="1"/>
  <c r="Q272" i="3" s="1"/>
  <c r="R272" i="3" s="1"/>
  <c r="S272" i="3" s="1"/>
  <c r="H272" i="3"/>
  <c r="AC272" i="3" s="1"/>
  <c r="AJ272" i="3" s="1"/>
  <c r="AQ272" i="3" s="1"/>
  <c r="E272" i="3"/>
  <c r="AV271" i="3"/>
  <c r="AQ271" i="3"/>
  <c r="AA271" i="3"/>
  <c r="AH271" i="3" s="1"/>
  <c r="AO271" i="3" s="1"/>
  <c r="Z271" i="3"/>
  <c r="Y271" i="3"/>
  <c r="X271" i="3"/>
  <c r="W271" i="3"/>
  <c r="V271" i="3"/>
  <c r="U271" i="3"/>
  <c r="T271" i="3"/>
  <c r="S271" i="3"/>
  <c r="M271" i="3"/>
  <c r="N271" i="3" s="1"/>
  <c r="O271" i="3" s="1"/>
  <c r="P271" i="3" s="1"/>
  <c r="Q271" i="3" s="1"/>
  <c r="R271" i="3" s="1"/>
  <c r="L271" i="3"/>
  <c r="K271" i="3"/>
  <c r="AF271" i="3" s="1"/>
  <c r="AM271" i="3" s="1"/>
  <c r="AT271" i="3" s="1"/>
  <c r="H271" i="3"/>
  <c r="AC271" i="3" s="1"/>
  <c r="AJ271" i="3" s="1"/>
  <c r="E271" i="3"/>
  <c r="AV270" i="3"/>
  <c r="AA270" i="3"/>
  <c r="AH270" i="3" s="1"/>
  <c r="AO270" i="3" s="1"/>
  <c r="Z270" i="3"/>
  <c r="Y270" i="3"/>
  <c r="X270" i="3"/>
  <c r="W270" i="3"/>
  <c r="V270" i="3"/>
  <c r="U270" i="3"/>
  <c r="T270" i="3"/>
  <c r="N270" i="3"/>
  <c r="O270" i="3" s="1"/>
  <c r="P270" i="3" s="1"/>
  <c r="Q270" i="3" s="1"/>
  <c r="R270" i="3" s="1"/>
  <c r="S270" i="3" s="1"/>
  <c r="M270" i="3"/>
  <c r="L270" i="3"/>
  <c r="H270" i="3"/>
  <c r="G270" i="3"/>
  <c r="AB270" i="3" s="1"/>
  <c r="AI270" i="3" s="1"/>
  <c r="AP270" i="3" s="1"/>
  <c r="E270" i="3"/>
  <c r="AV269" i="3"/>
  <c r="AO269" i="3"/>
  <c r="AH269" i="3"/>
  <c r="AA269" i="3"/>
  <c r="Z269" i="3"/>
  <c r="Y269" i="3"/>
  <c r="X269" i="3"/>
  <c r="W269" i="3"/>
  <c r="V269" i="3"/>
  <c r="U269" i="3"/>
  <c r="T269" i="3"/>
  <c r="N269" i="3"/>
  <c r="O269" i="3" s="1"/>
  <c r="P269" i="3" s="1"/>
  <c r="Q269" i="3" s="1"/>
  <c r="R269" i="3" s="1"/>
  <c r="S269" i="3" s="1"/>
  <c r="AG269" i="3" s="1"/>
  <c r="AN269" i="3" s="1"/>
  <c r="AU269" i="3" s="1"/>
  <c r="M269" i="3"/>
  <c r="L269" i="3"/>
  <c r="H269" i="3"/>
  <c r="G269" i="3"/>
  <c r="AB269" i="3" s="1"/>
  <c r="AI269" i="3" s="1"/>
  <c r="AP269" i="3" s="1"/>
  <c r="E269" i="3"/>
  <c r="AV268" i="3"/>
  <c r="Z268" i="3"/>
  <c r="Y268" i="3"/>
  <c r="X268" i="3"/>
  <c r="W268" i="3"/>
  <c r="V268" i="3"/>
  <c r="U268" i="3"/>
  <c r="T268" i="3"/>
  <c r="M268" i="3"/>
  <c r="L268" i="3"/>
  <c r="H268" i="3"/>
  <c r="E268" i="3"/>
  <c r="AV267" i="3"/>
  <c r="AJ267" i="3"/>
  <c r="AQ267" i="3" s="1"/>
  <c r="Z267" i="3"/>
  <c r="Y267" i="3"/>
  <c r="X267" i="3"/>
  <c r="W267" i="3"/>
  <c r="V267" i="3"/>
  <c r="U267" i="3"/>
  <c r="T267" i="3"/>
  <c r="O267" i="3"/>
  <c r="P267" i="3" s="1"/>
  <c r="Q267" i="3" s="1"/>
  <c r="R267" i="3" s="1"/>
  <c r="S267" i="3" s="1"/>
  <c r="M267" i="3"/>
  <c r="N267" i="3" s="1"/>
  <c r="L267" i="3"/>
  <c r="H267" i="3"/>
  <c r="AC267" i="3" s="1"/>
  <c r="G267" i="3"/>
  <c r="AB267" i="3" s="1"/>
  <c r="AI267" i="3" s="1"/>
  <c r="AP267" i="3" s="1"/>
  <c r="E267" i="3"/>
  <c r="AV266" i="3"/>
  <c r="AH266" i="3"/>
  <c r="AO266" i="3" s="1"/>
  <c r="AE266" i="3"/>
  <c r="AA266" i="3"/>
  <c r="Z266" i="3"/>
  <c r="Y266" i="3"/>
  <c r="X266" i="3"/>
  <c r="W266" i="3"/>
  <c r="V266" i="3"/>
  <c r="U266" i="3"/>
  <c r="T266" i="3"/>
  <c r="O266" i="3"/>
  <c r="P266" i="3" s="1"/>
  <c r="Q266" i="3" s="1"/>
  <c r="R266" i="3" s="1"/>
  <c r="S266" i="3" s="1"/>
  <c r="M266" i="3"/>
  <c r="N266" i="3" s="1"/>
  <c r="L266" i="3"/>
  <c r="K266" i="3"/>
  <c r="J266" i="3"/>
  <c r="H266" i="3"/>
  <c r="AC266" i="3" s="1"/>
  <c r="G266" i="3"/>
  <c r="E266" i="3"/>
  <c r="AW265" i="3"/>
  <c r="Z265" i="3"/>
  <c r="Y265" i="3"/>
  <c r="X265" i="3"/>
  <c r="W265" i="3"/>
  <c r="V265" i="3"/>
  <c r="U265" i="3"/>
  <c r="T265" i="3"/>
  <c r="M265" i="3"/>
  <c r="N265" i="3" s="1"/>
  <c r="O265" i="3" s="1"/>
  <c r="P265" i="3" s="1"/>
  <c r="Q265" i="3" s="1"/>
  <c r="R265" i="3" s="1"/>
  <c r="S265" i="3" s="1"/>
  <c r="L265" i="3"/>
  <c r="L264" i="3" s="1"/>
  <c r="K265" i="3"/>
  <c r="K264" i="3" s="1"/>
  <c r="J265" i="3"/>
  <c r="I265" i="3"/>
  <c r="H265" i="3"/>
  <c r="G265" i="3"/>
  <c r="G264" i="3" s="1"/>
  <c r="AV264" i="3"/>
  <c r="AW264" i="3" s="1"/>
  <c r="Z264" i="3"/>
  <c r="Y264" i="3"/>
  <c r="X264" i="3"/>
  <c r="W264" i="3"/>
  <c r="V264" i="3"/>
  <c r="U264" i="3"/>
  <c r="T264" i="3"/>
  <c r="M264" i="3"/>
  <c r="I264" i="3"/>
  <c r="H264" i="3"/>
  <c r="AV263" i="3"/>
  <c r="AW263" i="3" s="1"/>
  <c r="Z263" i="3"/>
  <c r="Y263" i="3"/>
  <c r="X263" i="3"/>
  <c r="W263" i="3"/>
  <c r="V263" i="3"/>
  <c r="U263" i="3"/>
  <c r="T263" i="3"/>
  <c r="M263" i="3"/>
  <c r="H263" i="3"/>
  <c r="G263" i="3"/>
  <c r="AW262" i="3"/>
  <c r="AV262" i="3"/>
  <c r="AB262" i="3"/>
  <c r="AI262" i="3" s="1"/>
  <c r="AP262" i="3" s="1"/>
  <c r="AA262" i="3"/>
  <c r="AH262" i="3" s="1"/>
  <c r="AO262" i="3" s="1"/>
  <c r="Z262" i="3"/>
  <c r="Y262" i="3"/>
  <c r="X262" i="3"/>
  <c r="W262" i="3"/>
  <c r="V262" i="3"/>
  <c r="U262" i="3"/>
  <c r="T262" i="3"/>
  <c r="R262" i="3"/>
  <c r="S262" i="3" s="1"/>
  <c r="O262" i="3"/>
  <c r="P262" i="3" s="1"/>
  <c r="Q262" i="3" s="1"/>
  <c r="N262" i="3"/>
  <c r="M262" i="3"/>
  <c r="L262" i="3"/>
  <c r="K262" i="3"/>
  <c r="I262" i="3"/>
  <c r="AD262" i="3" s="1"/>
  <c r="AK262" i="3" s="1"/>
  <c r="AR262" i="3" s="1"/>
  <c r="H262" i="3"/>
  <c r="AC262" i="3" s="1"/>
  <c r="AJ262" i="3" s="1"/>
  <c r="AQ262" i="3" s="1"/>
  <c r="G262" i="3"/>
  <c r="E262" i="3"/>
  <c r="AV261" i="3"/>
  <c r="AW261" i="3" s="1"/>
  <c r="Z261" i="3"/>
  <c r="Y261" i="3"/>
  <c r="X261" i="3"/>
  <c r="W261" i="3"/>
  <c r="V261" i="3"/>
  <c r="U261" i="3"/>
  <c r="T261" i="3"/>
  <c r="M261" i="3"/>
  <c r="L261" i="3"/>
  <c r="K261" i="3"/>
  <c r="I261" i="3"/>
  <c r="H261" i="3"/>
  <c r="G261" i="3"/>
  <c r="E261" i="3"/>
  <c r="AW260" i="3"/>
  <c r="AV260" i="3"/>
  <c r="AB260" i="3"/>
  <c r="AI260" i="3" s="1"/>
  <c r="AP260" i="3" s="1"/>
  <c r="AA260" i="3"/>
  <c r="AH260" i="3" s="1"/>
  <c r="AO260" i="3" s="1"/>
  <c r="Z260" i="3"/>
  <c r="Y260" i="3"/>
  <c r="X260" i="3"/>
  <c r="W260" i="3"/>
  <c r="V260" i="3"/>
  <c r="U260" i="3"/>
  <c r="T260" i="3"/>
  <c r="N260" i="3"/>
  <c r="O260" i="3" s="1"/>
  <c r="P260" i="3" s="1"/>
  <c r="M260" i="3"/>
  <c r="L260" i="3"/>
  <c r="K260" i="3"/>
  <c r="I260" i="3"/>
  <c r="H260" i="3"/>
  <c r="G260" i="3"/>
  <c r="E260" i="3"/>
  <c r="AV259" i="3"/>
  <c r="AW259" i="3" s="1"/>
  <c r="Z259" i="3"/>
  <c r="Y259" i="3"/>
  <c r="X259" i="3"/>
  <c r="W259" i="3"/>
  <c r="V259" i="3"/>
  <c r="U259" i="3"/>
  <c r="T259" i="3"/>
  <c r="M259" i="3"/>
  <c r="AA259" i="3" s="1"/>
  <c r="L259" i="3"/>
  <c r="K259" i="3"/>
  <c r="I259" i="3"/>
  <c r="H259" i="3"/>
  <c r="G259" i="3"/>
  <c r="E259" i="3"/>
  <c r="AW258" i="3"/>
  <c r="Z258" i="3"/>
  <c r="Y258" i="3"/>
  <c r="X258" i="3"/>
  <c r="W258" i="3"/>
  <c r="V258" i="3"/>
  <c r="U258" i="3"/>
  <c r="T258" i="3"/>
  <c r="M258" i="3"/>
  <c r="N258" i="3" s="1"/>
  <c r="O258" i="3" s="1"/>
  <c r="P258" i="3" s="1"/>
  <c r="Q258" i="3" s="1"/>
  <c r="R258" i="3" s="1"/>
  <c r="S258" i="3" s="1"/>
  <c r="L258" i="3"/>
  <c r="K258" i="3"/>
  <c r="J258" i="3"/>
  <c r="I258" i="3"/>
  <c r="I257" i="3" s="1"/>
  <c r="H258" i="3"/>
  <c r="G258" i="3"/>
  <c r="AV257" i="3"/>
  <c r="AW257" i="3" s="1"/>
  <c r="Z257" i="3"/>
  <c r="Y257" i="3"/>
  <c r="X257" i="3"/>
  <c r="W257" i="3"/>
  <c r="V257" i="3"/>
  <c r="U257" i="3"/>
  <c r="T257" i="3"/>
  <c r="M257" i="3"/>
  <c r="L257" i="3"/>
  <c r="K257" i="3"/>
  <c r="J257" i="3"/>
  <c r="H257" i="3"/>
  <c r="G257" i="3"/>
  <c r="E257" i="3"/>
  <c r="AW256" i="3"/>
  <c r="AV256" i="3"/>
  <c r="AP256" i="3"/>
  <c r="AO256" i="3"/>
  <c r="AH256" i="3"/>
  <c r="AA256" i="3"/>
  <c r="Z256" i="3"/>
  <c r="Y256" i="3"/>
  <c r="X256" i="3"/>
  <c r="W256" i="3"/>
  <c r="V256" i="3"/>
  <c r="U256" i="3"/>
  <c r="T256" i="3"/>
  <c r="N256" i="3"/>
  <c r="O256" i="3" s="1"/>
  <c r="P256" i="3" s="1"/>
  <c r="Q256" i="3" s="1"/>
  <c r="R256" i="3" s="1"/>
  <c r="S256" i="3" s="1"/>
  <c r="AG256" i="3" s="1"/>
  <c r="AN256" i="3" s="1"/>
  <c r="AU256" i="3" s="1"/>
  <c r="M256" i="3"/>
  <c r="L256" i="3"/>
  <c r="K256" i="3"/>
  <c r="J256" i="3"/>
  <c r="I256" i="3"/>
  <c r="H256" i="3"/>
  <c r="G256" i="3"/>
  <c r="AB256" i="3" s="1"/>
  <c r="AI256" i="3" s="1"/>
  <c r="E256" i="3"/>
  <c r="AV255" i="3"/>
  <c r="AW255" i="3" s="1"/>
  <c r="Z255" i="3"/>
  <c r="Y255" i="3"/>
  <c r="X255" i="3"/>
  <c r="W255" i="3"/>
  <c r="V255" i="3"/>
  <c r="U255" i="3"/>
  <c r="T255" i="3"/>
  <c r="M255" i="3"/>
  <c r="AA255" i="3" s="1"/>
  <c r="AH255" i="3" s="1"/>
  <c r="AO255" i="3" s="1"/>
  <c r="L255" i="3"/>
  <c r="K255" i="3"/>
  <c r="J255" i="3"/>
  <c r="H255" i="3"/>
  <c r="G255" i="3"/>
  <c r="E255" i="3"/>
  <c r="AW254" i="3"/>
  <c r="AV254" i="3"/>
  <c r="AO254" i="3"/>
  <c r="AH254" i="3"/>
  <c r="AA254" i="3"/>
  <c r="Z254" i="3"/>
  <c r="Y254" i="3"/>
  <c r="X254" i="3"/>
  <c r="W254" i="3"/>
  <c r="V254" i="3"/>
  <c r="U254" i="3"/>
  <c r="T254" i="3"/>
  <c r="Q254" i="3"/>
  <c r="R254" i="3" s="1"/>
  <c r="S254" i="3" s="1"/>
  <c r="AG254" i="3" s="1"/>
  <c r="AN254" i="3" s="1"/>
  <c r="AU254" i="3" s="1"/>
  <c r="N254" i="3"/>
  <c r="O254" i="3" s="1"/>
  <c r="P254" i="3" s="1"/>
  <c r="M254" i="3"/>
  <c r="L254" i="3"/>
  <c r="K254" i="3"/>
  <c r="AF254" i="3" s="1"/>
  <c r="AM254" i="3" s="1"/>
  <c r="AT254" i="3" s="1"/>
  <c r="J254" i="3"/>
  <c r="AE254" i="3" s="1"/>
  <c r="AL254" i="3" s="1"/>
  <c r="AS254" i="3" s="1"/>
  <c r="I254" i="3"/>
  <c r="H254" i="3"/>
  <c r="G254" i="3"/>
  <c r="E254" i="3"/>
  <c r="AV253" i="3"/>
  <c r="AW253" i="3" s="1"/>
  <c r="Z253" i="3"/>
  <c r="Y253" i="3"/>
  <c r="X253" i="3"/>
  <c r="W253" i="3"/>
  <c r="V253" i="3"/>
  <c r="U253" i="3"/>
  <c r="T253" i="3"/>
  <c r="M253" i="3"/>
  <c r="AA253" i="3" s="1"/>
  <c r="L253" i="3"/>
  <c r="K253" i="3"/>
  <c r="J253" i="3"/>
  <c r="H253" i="3"/>
  <c r="G253" i="3"/>
  <c r="E253" i="3"/>
  <c r="AV252" i="3"/>
  <c r="AW252" i="3" s="1"/>
  <c r="AH252" i="3"/>
  <c r="AO252" i="3" s="1"/>
  <c r="AA252" i="3"/>
  <c r="Z252" i="3"/>
  <c r="Y252" i="3"/>
  <c r="X252" i="3"/>
  <c r="W252" i="3"/>
  <c r="V252" i="3"/>
  <c r="U252" i="3"/>
  <c r="T252" i="3"/>
  <c r="N252" i="3"/>
  <c r="M252" i="3"/>
  <c r="L252" i="3"/>
  <c r="K252" i="3"/>
  <c r="J252" i="3"/>
  <c r="I252" i="3"/>
  <c r="H252" i="3"/>
  <c r="G252" i="3"/>
  <c r="E252" i="3"/>
  <c r="AV251" i="3"/>
  <c r="AW251" i="3" s="1"/>
  <c r="Z251" i="3"/>
  <c r="Y251" i="3"/>
  <c r="X251" i="3"/>
  <c r="W251" i="3"/>
  <c r="V251" i="3"/>
  <c r="U251" i="3"/>
  <c r="T251" i="3"/>
  <c r="AH251" i="3" s="1"/>
  <c r="AO251" i="3" s="1"/>
  <c r="N251" i="3"/>
  <c r="O251" i="3" s="1"/>
  <c r="M251" i="3"/>
  <c r="AA251" i="3" s="1"/>
  <c r="L251" i="3"/>
  <c r="K251" i="3"/>
  <c r="J251" i="3"/>
  <c r="I251" i="3"/>
  <c r="H251" i="3"/>
  <c r="G251" i="3"/>
  <c r="AB251" i="3" s="1"/>
  <c r="E251" i="3"/>
  <c r="AV250" i="3"/>
  <c r="AW250" i="3" s="1"/>
  <c r="AH250" i="3"/>
  <c r="AA250" i="3"/>
  <c r="Z250" i="3"/>
  <c r="Y250" i="3"/>
  <c r="X250" i="3"/>
  <c r="W250" i="3"/>
  <c r="V250" i="3"/>
  <c r="U250" i="3"/>
  <c r="T250" i="3"/>
  <c r="N250" i="3"/>
  <c r="M250" i="3"/>
  <c r="L250" i="3"/>
  <c r="K250" i="3"/>
  <c r="J250" i="3"/>
  <c r="I250" i="3"/>
  <c r="H250" i="3"/>
  <c r="G250" i="3"/>
  <c r="E250" i="3"/>
  <c r="AW249" i="3"/>
  <c r="Z249" i="3"/>
  <c r="Y249" i="3"/>
  <c r="X249" i="3"/>
  <c r="W249" i="3"/>
  <c r="V249" i="3"/>
  <c r="U249" i="3"/>
  <c r="T249" i="3"/>
  <c r="M249" i="3"/>
  <c r="N249" i="3" s="1"/>
  <c r="O249" i="3" s="1"/>
  <c r="P249" i="3" s="1"/>
  <c r="Q249" i="3" s="1"/>
  <c r="R249" i="3" s="1"/>
  <c r="S249" i="3" s="1"/>
  <c r="L249" i="3"/>
  <c r="K249" i="3"/>
  <c r="K248" i="3" s="1"/>
  <c r="J249" i="3"/>
  <c r="I249" i="3"/>
  <c r="I246" i="3" s="1"/>
  <c r="H249" i="3"/>
  <c r="G249" i="3"/>
  <c r="G246" i="3" s="1"/>
  <c r="AV248" i="3"/>
  <c r="AW248" i="3" s="1"/>
  <c r="Z248" i="3"/>
  <c r="Y248" i="3"/>
  <c r="X248" i="3"/>
  <c r="W248" i="3"/>
  <c r="V248" i="3"/>
  <c r="U248" i="3"/>
  <c r="T248" i="3"/>
  <c r="N248" i="3"/>
  <c r="O248" i="3" s="1"/>
  <c r="P248" i="3" s="1"/>
  <c r="Q248" i="3" s="1"/>
  <c r="M248" i="3"/>
  <c r="AA248" i="3" s="1"/>
  <c r="AH248" i="3" s="1"/>
  <c r="AO248" i="3" s="1"/>
  <c r="J248" i="3"/>
  <c r="I248" i="3"/>
  <c r="AD248" i="3" s="1"/>
  <c r="AK248" i="3" s="1"/>
  <c r="AR248" i="3" s="1"/>
  <c r="H248" i="3"/>
  <c r="G248" i="3"/>
  <c r="E248" i="3"/>
  <c r="AV247" i="3"/>
  <c r="AW247" i="3" s="1"/>
  <c r="AB247" i="3"/>
  <c r="AI247" i="3" s="1"/>
  <c r="AA247" i="3"/>
  <c r="Z247" i="3"/>
  <c r="Y247" i="3"/>
  <c r="X247" i="3"/>
  <c r="W247" i="3"/>
  <c r="V247" i="3"/>
  <c r="U247" i="3"/>
  <c r="T247" i="3"/>
  <c r="M247" i="3"/>
  <c r="N247" i="3" s="1"/>
  <c r="O247" i="3" s="1"/>
  <c r="K247" i="3"/>
  <c r="J247" i="3"/>
  <c r="I247" i="3"/>
  <c r="H247" i="3"/>
  <c r="G247" i="3"/>
  <c r="E247" i="3"/>
  <c r="AW246" i="3"/>
  <c r="AV246" i="3"/>
  <c r="AH246" i="3"/>
  <c r="AA246" i="3"/>
  <c r="Z246" i="3"/>
  <c r="Y246" i="3"/>
  <c r="X246" i="3"/>
  <c r="W246" i="3"/>
  <c r="V246" i="3"/>
  <c r="U246" i="3"/>
  <c r="T246" i="3"/>
  <c r="P246" i="3"/>
  <c r="Q246" i="3" s="1"/>
  <c r="R246" i="3" s="1"/>
  <c r="S246" i="3" s="1"/>
  <c r="N246" i="3"/>
  <c r="O246" i="3" s="1"/>
  <c r="M246" i="3"/>
  <c r="K246" i="3"/>
  <c r="AF246" i="3" s="1"/>
  <c r="AM246" i="3" s="1"/>
  <c r="J246" i="3"/>
  <c r="H246" i="3"/>
  <c r="E246" i="3"/>
  <c r="AV245" i="3"/>
  <c r="AW245" i="3" s="1"/>
  <c r="Z245" i="3"/>
  <c r="Y245" i="3"/>
  <c r="X245" i="3"/>
  <c r="W245" i="3"/>
  <c r="V245" i="3"/>
  <c r="U245" i="3"/>
  <c r="T245" i="3"/>
  <c r="M245" i="3"/>
  <c r="AA245" i="3" s="1"/>
  <c r="AH245" i="3" s="1"/>
  <c r="K245" i="3"/>
  <c r="J245" i="3"/>
  <c r="H245" i="3"/>
  <c r="G245" i="3"/>
  <c r="E245" i="3"/>
  <c r="AW244" i="3"/>
  <c r="AV244" i="3"/>
  <c r="AA244" i="3"/>
  <c r="AH244" i="3" s="1"/>
  <c r="Z244" i="3"/>
  <c r="Y244" i="3"/>
  <c r="X244" i="3"/>
  <c r="W244" i="3"/>
  <c r="V244" i="3"/>
  <c r="U244" i="3"/>
  <c r="T244" i="3"/>
  <c r="N244" i="3"/>
  <c r="O244" i="3" s="1"/>
  <c r="P244" i="3" s="1"/>
  <c r="Q244" i="3" s="1"/>
  <c r="R244" i="3" s="1"/>
  <c r="AF244" i="3" s="1"/>
  <c r="AM244" i="3" s="1"/>
  <c r="M244" i="3"/>
  <c r="K244" i="3"/>
  <c r="J244" i="3"/>
  <c r="H244" i="3"/>
  <c r="AC244" i="3" s="1"/>
  <c r="AJ244" i="3" s="1"/>
  <c r="G244" i="3"/>
  <c r="E244" i="3"/>
  <c r="AW243" i="3"/>
  <c r="AV243" i="3"/>
  <c r="AI243" i="3"/>
  <c r="Z243" i="3"/>
  <c r="Y243" i="3"/>
  <c r="X243" i="3"/>
  <c r="W243" i="3"/>
  <c r="V243" i="3"/>
  <c r="U243" i="3"/>
  <c r="T243" i="3"/>
  <c r="M243" i="3"/>
  <c r="N243" i="3" s="1"/>
  <c r="O243" i="3" s="1"/>
  <c r="P243" i="3" s="1"/>
  <c r="Q243" i="3" s="1"/>
  <c r="K243" i="3"/>
  <c r="J243" i="3"/>
  <c r="I243" i="3"/>
  <c r="H243" i="3"/>
  <c r="G243" i="3"/>
  <c r="AB243" i="3" s="1"/>
  <c r="E243" i="3"/>
  <c r="AW242" i="3"/>
  <c r="AV242" i="3"/>
  <c r="Z242" i="3"/>
  <c r="Y242" i="3"/>
  <c r="X242" i="3"/>
  <c r="W242" i="3"/>
  <c r="V242" i="3"/>
  <c r="U242" i="3"/>
  <c r="T242" i="3"/>
  <c r="M242" i="3"/>
  <c r="N242" i="3" s="1"/>
  <c r="O242" i="3" s="1"/>
  <c r="P242" i="3" s="1"/>
  <c r="K242" i="3"/>
  <c r="J242" i="3"/>
  <c r="I242" i="3"/>
  <c r="H242" i="3"/>
  <c r="G242" i="3"/>
  <c r="E242" i="3"/>
  <c r="AW241" i="3"/>
  <c r="Z241" i="3"/>
  <c r="Y241" i="3"/>
  <c r="X241" i="3"/>
  <c r="W241" i="3"/>
  <c r="V241" i="3"/>
  <c r="U241" i="3"/>
  <c r="T241" i="3"/>
  <c r="R241" i="3"/>
  <c r="S241" i="3" s="1"/>
  <c r="M241" i="3"/>
  <c r="N241" i="3" s="1"/>
  <c r="O241" i="3" s="1"/>
  <c r="P241" i="3" s="1"/>
  <c r="Q241" i="3" s="1"/>
  <c r="L241" i="3"/>
  <c r="K241" i="3"/>
  <c r="J241" i="3"/>
  <c r="I241" i="3"/>
  <c r="H241" i="3"/>
  <c r="G241" i="3"/>
  <c r="AV240" i="3"/>
  <c r="AW240" i="3" s="1"/>
  <c r="AA240" i="3"/>
  <c r="AH240" i="3" s="1"/>
  <c r="Z240" i="3"/>
  <c r="Y240" i="3"/>
  <c r="X240" i="3"/>
  <c r="W240" i="3"/>
  <c r="V240" i="3"/>
  <c r="U240" i="3"/>
  <c r="T240" i="3"/>
  <c r="N240" i="3"/>
  <c r="AB240" i="3" s="1"/>
  <c r="AI240" i="3" s="1"/>
  <c r="M240" i="3"/>
  <c r="H240" i="3"/>
  <c r="AW239" i="3"/>
  <c r="AV239" i="3"/>
  <c r="Z239" i="3"/>
  <c r="Y239" i="3"/>
  <c r="X239" i="3"/>
  <c r="W239" i="3"/>
  <c r="V239" i="3"/>
  <c r="U239" i="3"/>
  <c r="T239" i="3"/>
  <c r="M239" i="3"/>
  <c r="AA239" i="3" s="1"/>
  <c r="AH239" i="3" s="1"/>
  <c r="H239" i="3"/>
  <c r="AW238" i="3"/>
  <c r="AV238" i="3"/>
  <c r="Z238" i="3"/>
  <c r="Y238" i="3"/>
  <c r="X238" i="3"/>
  <c r="W238" i="3"/>
  <c r="V238" i="3"/>
  <c r="U238" i="3"/>
  <c r="T238" i="3"/>
  <c r="M238" i="3"/>
  <c r="L238" i="3"/>
  <c r="I238" i="3"/>
  <c r="H238" i="3"/>
  <c r="G238" i="3"/>
  <c r="E238" i="3"/>
  <c r="AW237" i="3"/>
  <c r="AV237" i="3"/>
  <c r="AH237" i="3"/>
  <c r="AA237" i="3"/>
  <c r="Z237" i="3"/>
  <c r="Y237" i="3"/>
  <c r="X237" i="3"/>
  <c r="W237" i="3"/>
  <c r="V237" i="3"/>
  <c r="U237" i="3"/>
  <c r="T237" i="3"/>
  <c r="Q237" i="3"/>
  <c r="R237" i="3" s="1"/>
  <c r="S237" i="3" s="1"/>
  <c r="AG237" i="3" s="1"/>
  <c r="AN237" i="3" s="1"/>
  <c r="O237" i="3"/>
  <c r="P237" i="3" s="1"/>
  <c r="N237" i="3"/>
  <c r="M237" i="3"/>
  <c r="L237" i="3"/>
  <c r="I237" i="3"/>
  <c r="AD237" i="3" s="1"/>
  <c r="AK237" i="3" s="1"/>
  <c r="H237" i="3"/>
  <c r="AC237" i="3" s="1"/>
  <c r="AJ237" i="3" s="1"/>
  <c r="G237" i="3"/>
  <c r="AB237" i="3" s="1"/>
  <c r="AI237" i="3" s="1"/>
  <c r="E237" i="3"/>
  <c r="AV236" i="3"/>
  <c r="AW236" i="3" s="1"/>
  <c r="Z236" i="3"/>
  <c r="Y236" i="3"/>
  <c r="X236" i="3"/>
  <c r="W236" i="3"/>
  <c r="V236" i="3"/>
  <c r="U236" i="3"/>
  <c r="T236" i="3"/>
  <c r="N236" i="3"/>
  <c r="O236" i="3" s="1"/>
  <c r="P236" i="3" s="1"/>
  <c r="Q236" i="3" s="1"/>
  <c r="R236" i="3" s="1"/>
  <c r="S236" i="3" s="1"/>
  <c r="M236" i="3"/>
  <c r="AA236" i="3" s="1"/>
  <c r="AH236" i="3" s="1"/>
  <c r="AO236" i="3" s="1"/>
  <c r="L236" i="3"/>
  <c r="AG236" i="3" s="1"/>
  <c r="AN236" i="3" s="1"/>
  <c r="AU236" i="3" s="1"/>
  <c r="I236" i="3"/>
  <c r="H236" i="3"/>
  <c r="G236" i="3"/>
  <c r="E236" i="3"/>
  <c r="AW235" i="3"/>
  <c r="AV235" i="3"/>
  <c r="AP235" i="3"/>
  <c r="AH235" i="3"/>
  <c r="AO235" i="3" s="1"/>
  <c r="AA235" i="3"/>
  <c r="Z235" i="3"/>
  <c r="Y235" i="3"/>
  <c r="X235" i="3"/>
  <c r="W235" i="3"/>
  <c r="V235" i="3"/>
  <c r="U235" i="3"/>
  <c r="T235" i="3"/>
  <c r="Q235" i="3"/>
  <c r="R235" i="3" s="1"/>
  <c r="S235" i="3" s="1"/>
  <c r="AG235" i="3" s="1"/>
  <c r="AN235" i="3" s="1"/>
  <c r="AU235" i="3" s="1"/>
  <c r="N235" i="3"/>
  <c r="O235" i="3" s="1"/>
  <c r="P235" i="3" s="1"/>
  <c r="M235" i="3"/>
  <c r="L235" i="3"/>
  <c r="I235" i="3"/>
  <c r="AD235" i="3" s="1"/>
  <c r="AK235" i="3" s="1"/>
  <c r="AR235" i="3" s="1"/>
  <c r="H235" i="3"/>
  <c r="G235" i="3"/>
  <c r="AB235" i="3" s="1"/>
  <c r="AI235" i="3" s="1"/>
  <c r="E235" i="3"/>
  <c r="AV234" i="3"/>
  <c r="AW234" i="3" s="1"/>
  <c r="AD234" i="3"/>
  <c r="AK234" i="3" s="1"/>
  <c r="AR234" i="3" s="1"/>
  <c r="Z234" i="3"/>
  <c r="Y234" i="3"/>
  <c r="X234" i="3"/>
  <c r="W234" i="3"/>
  <c r="V234" i="3"/>
  <c r="U234" i="3"/>
  <c r="T234" i="3"/>
  <c r="N234" i="3"/>
  <c r="O234" i="3" s="1"/>
  <c r="P234" i="3" s="1"/>
  <c r="Q234" i="3" s="1"/>
  <c r="R234" i="3" s="1"/>
  <c r="S234" i="3" s="1"/>
  <c r="M234" i="3"/>
  <c r="AA234" i="3" s="1"/>
  <c r="AH234" i="3" s="1"/>
  <c r="AO234" i="3" s="1"/>
  <c r="L234" i="3"/>
  <c r="I234" i="3"/>
  <c r="H234" i="3"/>
  <c r="G234" i="3"/>
  <c r="AB234" i="3" s="1"/>
  <c r="AI234" i="3" s="1"/>
  <c r="AP234" i="3" s="1"/>
  <c r="E234" i="3"/>
  <c r="AW233" i="3"/>
  <c r="AV233" i="3"/>
  <c r="AH233" i="3"/>
  <c r="AO233" i="3" s="1"/>
  <c r="AA233" i="3"/>
  <c r="Z233" i="3"/>
  <c r="Y233" i="3"/>
  <c r="X233" i="3"/>
  <c r="W233" i="3"/>
  <c r="V233" i="3"/>
  <c r="U233" i="3"/>
  <c r="T233" i="3"/>
  <c r="N233" i="3"/>
  <c r="O233" i="3" s="1"/>
  <c r="P233" i="3" s="1"/>
  <c r="Q233" i="3" s="1"/>
  <c r="R233" i="3" s="1"/>
  <c r="S233" i="3" s="1"/>
  <c r="AG233" i="3" s="1"/>
  <c r="AN233" i="3" s="1"/>
  <c r="AU233" i="3" s="1"/>
  <c r="M233" i="3"/>
  <c r="L233" i="3"/>
  <c r="I233" i="3"/>
  <c r="AD233" i="3" s="1"/>
  <c r="AK233" i="3" s="1"/>
  <c r="AR233" i="3" s="1"/>
  <c r="H233" i="3"/>
  <c r="G233" i="3"/>
  <c r="E233" i="3"/>
  <c r="AV232" i="3"/>
  <c r="AW232" i="3" s="1"/>
  <c r="AH232" i="3"/>
  <c r="AO232" i="3" s="1"/>
  <c r="Z232" i="3"/>
  <c r="Y232" i="3"/>
  <c r="X232" i="3"/>
  <c r="W232" i="3"/>
  <c r="V232" i="3"/>
  <c r="U232" i="3"/>
  <c r="T232" i="3"/>
  <c r="M232" i="3"/>
  <c r="AA232" i="3" s="1"/>
  <c r="L232" i="3"/>
  <c r="I232" i="3"/>
  <c r="H232" i="3"/>
  <c r="G232" i="3"/>
  <c r="E232" i="3"/>
  <c r="AW231" i="3"/>
  <c r="AV231" i="3"/>
  <c r="AH231" i="3"/>
  <c r="AO231" i="3" s="1"/>
  <c r="AA231" i="3"/>
  <c r="Z231" i="3"/>
  <c r="Y231" i="3"/>
  <c r="X231" i="3"/>
  <c r="W231" i="3"/>
  <c r="V231" i="3"/>
  <c r="U231" i="3"/>
  <c r="T231" i="3"/>
  <c r="Q231" i="3"/>
  <c r="R231" i="3" s="1"/>
  <c r="S231" i="3" s="1"/>
  <c r="AG231" i="3" s="1"/>
  <c r="AN231" i="3" s="1"/>
  <c r="AU231" i="3" s="1"/>
  <c r="N231" i="3"/>
  <c r="O231" i="3" s="1"/>
  <c r="P231" i="3" s="1"/>
  <c r="M231" i="3"/>
  <c r="L231" i="3"/>
  <c r="I231" i="3"/>
  <c r="AD231" i="3" s="1"/>
  <c r="AK231" i="3" s="1"/>
  <c r="AR231" i="3" s="1"/>
  <c r="H231" i="3"/>
  <c r="G231" i="3"/>
  <c r="E231" i="3"/>
  <c r="AV230" i="3"/>
  <c r="AW230" i="3" s="1"/>
  <c r="Z230" i="3"/>
  <c r="Y230" i="3"/>
  <c r="X230" i="3"/>
  <c r="W230" i="3"/>
  <c r="V230" i="3"/>
  <c r="U230" i="3"/>
  <c r="T230" i="3"/>
  <c r="M230" i="3"/>
  <c r="AA230" i="3" s="1"/>
  <c r="AH230" i="3" s="1"/>
  <c r="AO230" i="3" s="1"/>
  <c r="L230" i="3"/>
  <c r="I230" i="3"/>
  <c r="H230" i="3"/>
  <c r="G230" i="3"/>
  <c r="E230" i="3"/>
  <c r="AW229" i="3"/>
  <c r="AV229" i="3"/>
  <c r="AO229" i="3"/>
  <c r="AH229" i="3"/>
  <c r="AD229" i="3"/>
  <c r="AK229" i="3" s="1"/>
  <c r="AR229" i="3" s="1"/>
  <c r="AA229" i="3"/>
  <c r="Z229" i="3"/>
  <c r="Y229" i="3"/>
  <c r="X229" i="3"/>
  <c r="W229" i="3"/>
  <c r="V229" i="3"/>
  <c r="U229" i="3"/>
  <c r="T229" i="3"/>
  <c r="Q229" i="3"/>
  <c r="R229" i="3" s="1"/>
  <c r="S229" i="3" s="1"/>
  <c r="AG229" i="3" s="1"/>
  <c r="AN229" i="3" s="1"/>
  <c r="AU229" i="3" s="1"/>
  <c r="N229" i="3"/>
  <c r="O229" i="3" s="1"/>
  <c r="P229" i="3" s="1"/>
  <c r="M229" i="3"/>
  <c r="L229" i="3"/>
  <c r="I229" i="3"/>
  <c r="H229" i="3"/>
  <c r="G229" i="3"/>
  <c r="E229" i="3"/>
  <c r="AV228" i="3"/>
  <c r="AW228" i="3" s="1"/>
  <c r="Z228" i="3"/>
  <c r="Y228" i="3"/>
  <c r="X228" i="3"/>
  <c r="W228" i="3"/>
  <c r="V228" i="3"/>
  <c r="U228" i="3"/>
  <c r="T228" i="3"/>
  <c r="M228" i="3"/>
  <c r="N228" i="3" s="1"/>
  <c r="L228" i="3"/>
  <c r="K228" i="3"/>
  <c r="I228" i="3"/>
  <c r="H228" i="3"/>
  <c r="G228" i="3"/>
  <c r="E228" i="3"/>
  <c r="AW227" i="3"/>
  <c r="AV227" i="3"/>
  <c r="Z227" i="3"/>
  <c r="Y227" i="3"/>
  <c r="X227" i="3"/>
  <c r="W227" i="3"/>
  <c r="V227" i="3"/>
  <c r="U227" i="3"/>
  <c r="T227" i="3"/>
  <c r="AH227" i="3" s="1"/>
  <c r="AO227" i="3" s="1"/>
  <c r="N227" i="3"/>
  <c r="M227" i="3"/>
  <c r="AA227" i="3" s="1"/>
  <c r="L227" i="3"/>
  <c r="K227" i="3"/>
  <c r="I227" i="3"/>
  <c r="H227" i="3"/>
  <c r="G227" i="3"/>
  <c r="E227" i="3"/>
  <c r="AV226" i="3"/>
  <c r="AW226" i="3" s="1"/>
  <c r="AP226" i="3"/>
  <c r="AH226" i="3"/>
  <c r="AO226" i="3" s="1"/>
  <c r="AA226" i="3"/>
  <c r="Z226" i="3"/>
  <c r="Y226" i="3"/>
  <c r="X226" i="3"/>
  <c r="W226" i="3"/>
  <c r="V226" i="3"/>
  <c r="U226" i="3"/>
  <c r="T226" i="3"/>
  <c r="O226" i="3"/>
  <c r="P226" i="3" s="1"/>
  <c r="N226" i="3"/>
  <c r="M226" i="3"/>
  <c r="L226" i="3"/>
  <c r="K226" i="3"/>
  <c r="J226" i="3"/>
  <c r="I226" i="3"/>
  <c r="H226" i="3"/>
  <c r="G226" i="3"/>
  <c r="AB226" i="3" s="1"/>
  <c r="AI226" i="3" s="1"/>
  <c r="E226" i="3"/>
  <c r="AW225" i="3"/>
  <c r="AV225" i="3"/>
  <c r="AA225" i="3"/>
  <c r="AH225" i="3" s="1"/>
  <c r="AO225" i="3" s="1"/>
  <c r="Z225" i="3"/>
  <c r="Y225" i="3"/>
  <c r="X225" i="3"/>
  <c r="W225" i="3"/>
  <c r="V225" i="3"/>
  <c r="U225" i="3"/>
  <c r="T225" i="3"/>
  <c r="N225" i="3"/>
  <c r="O225" i="3" s="1"/>
  <c r="P225" i="3" s="1"/>
  <c r="Q225" i="3" s="1"/>
  <c r="R225" i="3" s="1"/>
  <c r="S225" i="3" s="1"/>
  <c r="AG225" i="3" s="1"/>
  <c r="AN225" i="3" s="1"/>
  <c r="AU225" i="3" s="1"/>
  <c r="M225" i="3"/>
  <c r="L225" i="3"/>
  <c r="K225" i="3"/>
  <c r="AF225" i="3" s="1"/>
  <c r="AM225" i="3" s="1"/>
  <c r="AT225" i="3" s="1"/>
  <c r="I225" i="3"/>
  <c r="H225" i="3"/>
  <c r="G225" i="3"/>
  <c r="AB225" i="3" s="1"/>
  <c r="AI225" i="3" s="1"/>
  <c r="AP225" i="3" s="1"/>
  <c r="E225" i="3"/>
  <c r="AV224" i="3"/>
  <c r="AW224" i="3" s="1"/>
  <c r="Z224" i="3"/>
  <c r="Y224" i="3"/>
  <c r="X224" i="3"/>
  <c r="W224" i="3"/>
  <c r="V224" i="3"/>
  <c r="U224" i="3"/>
  <c r="T224" i="3"/>
  <c r="O224" i="3"/>
  <c r="N224" i="3"/>
  <c r="M224" i="3"/>
  <c r="AA224" i="3" s="1"/>
  <c r="AH224" i="3" s="1"/>
  <c r="AO224" i="3" s="1"/>
  <c r="L224" i="3"/>
  <c r="K224" i="3"/>
  <c r="J224" i="3"/>
  <c r="I224" i="3"/>
  <c r="H224" i="3"/>
  <c r="G224" i="3"/>
  <c r="AB224" i="3" s="1"/>
  <c r="AI224" i="3" s="1"/>
  <c r="AP224" i="3" s="1"/>
  <c r="E224" i="3"/>
  <c r="AW223" i="3"/>
  <c r="AV223" i="3"/>
  <c r="AA223" i="3"/>
  <c r="AH223" i="3" s="1"/>
  <c r="AO223" i="3" s="1"/>
  <c r="Z223" i="3"/>
  <c r="Y223" i="3"/>
  <c r="X223" i="3"/>
  <c r="W223" i="3"/>
  <c r="V223" i="3"/>
  <c r="U223" i="3"/>
  <c r="T223" i="3"/>
  <c r="N223" i="3"/>
  <c r="O223" i="3" s="1"/>
  <c r="P223" i="3" s="1"/>
  <c r="M223" i="3"/>
  <c r="L223" i="3"/>
  <c r="K223" i="3"/>
  <c r="J223" i="3"/>
  <c r="I223" i="3"/>
  <c r="H223" i="3"/>
  <c r="G223" i="3"/>
  <c r="E223" i="3"/>
  <c r="AV222" i="3"/>
  <c r="AW222" i="3" s="1"/>
  <c r="Z222" i="3"/>
  <c r="Y222" i="3"/>
  <c r="X222" i="3"/>
  <c r="W222" i="3"/>
  <c r="V222" i="3"/>
  <c r="U222" i="3"/>
  <c r="T222" i="3"/>
  <c r="N222" i="3"/>
  <c r="O222" i="3" s="1"/>
  <c r="M222" i="3"/>
  <c r="AA222" i="3" s="1"/>
  <c r="AH222" i="3" s="1"/>
  <c r="L222" i="3"/>
  <c r="K222" i="3"/>
  <c r="J222" i="3"/>
  <c r="I222" i="3"/>
  <c r="H222" i="3"/>
  <c r="G222" i="3"/>
  <c r="E222" i="3"/>
  <c r="AW221" i="3"/>
  <c r="Z221" i="3"/>
  <c r="Y221" i="3"/>
  <c r="X221" i="3"/>
  <c r="W221" i="3"/>
  <c r="V221" i="3"/>
  <c r="U221" i="3"/>
  <c r="T221" i="3"/>
  <c r="R221" i="3"/>
  <c r="S221" i="3" s="1"/>
  <c r="Q221" i="3"/>
  <c r="M221" i="3"/>
  <c r="N221" i="3" s="1"/>
  <c r="O221" i="3" s="1"/>
  <c r="P221" i="3" s="1"/>
  <c r="AV220" i="3"/>
  <c r="AW220" i="3" s="1"/>
  <c r="AH220" i="3"/>
  <c r="AO220" i="3" s="1"/>
  <c r="Z220" i="3"/>
  <c r="Y220" i="3"/>
  <c r="X220" i="3"/>
  <c r="W220" i="3"/>
  <c r="V220" i="3"/>
  <c r="U220" i="3"/>
  <c r="T220" i="3"/>
  <c r="N220" i="3"/>
  <c r="O220" i="3" s="1"/>
  <c r="M220" i="3"/>
  <c r="AA220" i="3" s="1"/>
  <c r="L220" i="3"/>
  <c r="K220" i="3"/>
  <c r="J220" i="3"/>
  <c r="I220" i="3"/>
  <c r="H220" i="3"/>
  <c r="G220" i="3"/>
  <c r="E220" i="3"/>
  <c r="AW219" i="3"/>
  <c r="AV219" i="3"/>
  <c r="AQ219" i="3"/>
  <c r="AI219" i="3"/>
  <c r="AP219" i="3" s="1"/>
  <c r="AD219" i="3"/>
  <c r="AK219" i="3" s="1"/>
  <c r="AR219" i="3" s="1"/>
  <c r="AA219" i="3"/>
  <c r="AH219" i="3" s="1"/>
  <c r="AO219" i="3" s="1"/>
  <c r="Z219" i="3"/>
  <c r="Y219" i="3"/>
  <c r="X219" i="3"/>
  <c r="W219" i="3"/>
  <c r="V219" i="3"/>
  <c r="U219" i="3"/>
  <c r="T219" i="3"/>
  <c r="Q219" i="3"/>
  <c r="R219" i="3" s="1"/>
  <c r="S219" i="3" s="1"/>
  <c r="AG219" i="3" s="1"/>
  <c r="AN219" i="3" s="1"/>
  <c r="AU219" i="3" s="1"/>
  <c r="N219" i="3"/>
  <c r="O219" i="3" s="1"/>
  <c r="P219" i="3" s="1"/>
  <c r="M219" i="3"/>
  <c r="L219" i="3"/>
  <c r="K219" i="3"/>
  <c r="J219" i="3"/>
  <c r="AE219" i="3" s="1"/>
  <c r="AL219" i="3" s="1"/>
  <c r="AS219" i="3" s="1"/>
  <c r="I219" i="3"/>
  <c r="H219" i="3"/>
  <c r="AC219" i="3" s="1"/>
  <c r="AJ219" i="3" s="1"/>
  <c r="G219" i="3"/>
  <c r="AB219" i="3" s="1"/>
  <c r="E219" i="3"/>
  <c r="AV218" i="3"/>
  <c r="AW218" i="3" s="1"/>
  <c r="AH218" i="3"/>
  <c r="AO218" i="3" s="1"/>
  <c r="Z218" i="3"/>
  <c r="Y218" i="3"/>
  <c r="X218" i="3"/>
  <c r="W218" i="3"/>
  <c r="V218" i="3"/>
  <c r="U218" i="3"/>
  <c r="T218" i="3"/>
  <c r="M218" i="3"/>
  <c r="AA218" i="3" s="1"/>
  <c r="L218" i="3"/>
  <c r="K218" i="3"/>
  <c r="J218" i="3"/>
  <c r="I218" i="3"/>
  <c r="H218" i="3"/>
  <c r="G218" i="3"/>
  <c r="E218" i="3"/>
  <c r="AW217" i="3"/>
  <c r="AV217" i="3"/>
  <c r="AO217" i="3"/>
  <c r="AH217" i="3"/>
  <c r="AD217" i="3"/>
  <c r="AK217" i="3" s="1"/>
  <c r="AR217" i="3" s="1"/>
  <c r="AA217" i="3"/>
  <c r="Z217" i="3"/>
  <c r="Y217" i="3"/>
  <c r="X217" i="3"/>
  <c r="W217" i="3"/>
  <c r="V217" i="3"/>
  <c r="U217" i="3"/>
  <c r="T217" i="3"/>
  <c r="Q217" i="3"/>
  <c r="R217" i="3" s="1"/>
  <c r="S217" i="3" s="1"/>
  <c r="AG217" i="3" s="1"/>
  <c r="AN217" i="3" s="1"/>
  <c r="AU217" i="3" s="1"/>
  <c r="N217" i="3"/>
  <c r="O217" i="3" s="1"/>
  <c r="P217" i="3" s="1"/>
  <c r="M217" i="3"/>
  <c r="L217" i="3"/>
  <c r="K217" i="3"/>
  <c r="J217" i="3"/>
  <c r="AE217" i="3" s="1"/>
  <c r="AL217" i="3" s="1"/>
  <c r="AS217" i="3" s="1"/>
  <c r="I217" i="3"/>
  <c r="H217" i="3"/>
  <c r="G217" i="3"/>
  <c r="AB217" i="3" s="1"/>
  <c r="AI217" i="3" s="1"/>
  <c r="AP217" i="3" s="1"/>
  <c r="E217" i="3"/>
  <c r="AW216" i="3"/>
  <c r="Z216" i="3"/>
  <c r="Y216" i="3"/>
  <c r="X216" i="3"/>
  <c r="W216" i="3"/>
  <c r="V216" i="3"/>
  <c r="U216" i="3"/>
  <c r="T216" i="3"/>
  <c r="M216" i="3"/>
  <c r="AV215" i="3"/>
  <c r="AW215" i="3" s="1"/>
  <c r="AA215" i="3"/>
  <c r="AH215" i="3" s="1"/>
  <c r="Z215" i="3"/>
  <c r="Y215" i="3"/>
  <c r="X215" i="3"/>
  <c r="W215" i="3"/>
  <c r="V215" i="3"/>
  <c r="U215" i="3"/>
  <c r="T215" i="3"/>
  <c r="O215" i="3"/>
  <c r="P215" i="3" s="1"/>
  <c r="Q215" i="3" s="1"/>
  <c r="R215" i="3" s="1"/>
  <c r="S215" i="3" s="1"/>
  <c r="N215" i="3"/>
  <c r="M215" i="3"/>
  <c r="L215" i="3"/>
  <c r="K215" i="3"/>
  <c r="J215" i="3"/>
  <c r="I215" i="3"/>
  <c r="H215" i="3"/>
  <c r="G215" i="3"/>
  <c r="AB215" i="3" s="1"/>
  <c r="E215" i="3"/>
  <c r="AW214" i="3"/>
  <c r="Z214" i="3"/>
  <c r="Y214" i="3"/>
  <c r="X214" i="3"/>
  <c r="W214" i="3"/>
  <c r="V214" i="3"/>
  <c r="U214" i="3"/>
  <c r="T214" i="3"/>
  <c r="O214" i="3"/>
  <c r="P214" i="3" s="1"/>
  <c r="Q214" i="3" s="1"/>
  <c r="R214" i="3" s="1"/>
  <c r="S214" i="3" s="1"/>
  <c r="N214" i="3"/>
  <c r="M214" i="3"/>
  <c r="AV213" i="3"/>
  <c r="AW213" i="3" s="1"/>
  <c r="AH213" i="3"/>
  <c r="AO213" i="3" s="1"/>
  <c r="AA213" i="3"/>
  <c r="Z213" i="3"/>
  <c r="Y213" i="3"/>
  <c r="X213" i="3"/>
  <c r="W213" i="3"/>
  <c r="V213" i="3"/>
  <c r="U213" i="3"/>
  <c r="T213" i="3"/>
  <c r="Q213" i="3"/>
  <c r="N213" i="3"/>
  <c r="O213" i="3" s="1"/>
  <c r="P213" i="3" s="1"/>
  <c r="M213" i="3"/>
  <c r="L213" i="3"/>
  <c r="K213" i="3"/>
  <c r="J213" i="3"/>
  <c r="I213" i="3"/>
  <c r="AD213" i="3" s="1"/>
  <c r="AK213" i="3" s="1"/>
  <c r="AR213" i="3" s="1"/>
  <c r="H213" i="3"/>
  <c r="G213" i="3"/>
  <c r="E213" i="3"/>
  <c r="AV212" i="3"/>
  <c r="AW212" i="3" s="1"/>
  <c r="Z212" i="3"/>
  <c r="Y212" i="3"/>
  <c r="X212" i="3"/>
  <c r="W212" i="3"/>
  <c r="V212" i="3"/>
  <c r="U212" i="3"/>
  <c r="T212" i="3"/>
  <c r="N212" i="3"/>
  <c r="O212" i="3" s="1"/>
  <c r="P212" i="3" s="1"/>
  <c r="M212" i="3"/>
  <c r="AA212" i="3" s="1"/>
  <c r="AH212" i="3" s="1"/>
  <c r="AO212" i="3" s="1"/>
  <c r="L212" i="3"/>
  <c r="K212" i="3"/>
  <c r="J212" i="3"/>
  <c r="I212" i="3"/>
  <c r="H212" i="3"/>
  <c r="G212" i="3"/>
  <c r="E212" i="3"/>
  <c r="AW211" i="3"/>
  <c r="AV211" i="3"/>
  <c r="AA211" i="3"/>
  <c r="AH211" i="3" s="1"/>
  <c r="AO211" i="3" s="1"/>
  <c r="Z211" i="3"/>
  <c r="Y211" i="3"/>
  <c r="X211" i="3"/>
  <c r="W211" i="3"/>
  <c r="V211" i="3"/>
  <c r="U211" i="3"/>
  <c r="T211" i="3"/>
  <c r="P211" i="3"/>
  <c r="Q211" i="3" s="1"/>
  <c r="O211" i="3"/>
  <c r="N211" i="3"/>
  <c r="M211" i="3"/>
  <c r="L211" i="3"/>
  <c r="K211" i="3"/>
  <c r="J211" i="3"/>
  <c r="I211" i="3"/>
  <c r="H211" i="3"/>
  <c r="AC211" i="3" s="1"/>
  <c r="AJ211" i="3" s="1"/>
  <c r="AQ211" i="3" s="1"/>
  <c r="G211" i="3"/>
  <c r="AB211" i="3" s="1"/>
  <c r="AI211" i="3" s="1"/>
  <c r="AP211" i="3" s="1"/>
  <c r="E211" i="3"/>
  <c r="AW210" i="3"/>
  <c r="AV210" i="3"/>
  <c r="AE210" i="3"/>
  <c r="AL210" i="3" s="1"/>
  <c r="AS210" i="3" s="1"/>
  <c r="AA210" i="3"/>
  <c r="Z210" i="3"/>
  <c r="Y210" i="3"/>
  <c r="X210" i="3"/>
  <c r="W210" i="3"/>
  <c r="V210" i="3"/>
  <c r="U210" i="3"/>
  <c r="T210" i="3"/>
  <c r="AH210" i="3" s="1"/>
  <c r="AO210" i="3" s="1"/>
  <c r="P210" i="3"/>
  <c r="Q210" i="3" s="1"/>
  <c r="R210" i="3" s="1"/>
  <c r="S210" i="3" s="1"/>
  <c r="O210" i="3"/>
  <c r="N210" i="3"/>
  <c r="M210" i="3"/>
  <c r="L210" i="3"/>
  <c r="AG210" i="3" s="1"/>
  <c r="AN210" i="3" s="1"/>
  <c r="AU210" i="3" s="1"/>
  <c r="K210" i="3"/>
  <c r="AF210" i="3" s="1"/>
  <c r="AM210" i="3" s="1"/>
  <c r="AT210" i="3" s="1"/>
  <c r="J210" i="3"/>
  <c r="I210" i="3"/>
  <c r="AD210" i="3" s="1"/>
  <c r="H210" i="3"/>
  <c r="AC210" i="3" s="1"/>
  <c r="AJ210" i="3" s="1"/>
  <c r="AQ210" i="3" s="1"/>
  <c r="G210" i="3"/>
  <c r="AB210" i="3" s="1"/>
  <c r="AI210" i="3" s="1"/>
  <c r="AP210" i="3" s="1"/>
  <c r="E210" i="3"/>
  <c r="AV209" i="3"/>
  <c r="AW209" i="3" s="1"/>
  <c r="AB209" i="3"/>
  <c r="AI209" i="3" s="1"/>
  <c r="AP209" i="3" s="1"/>
  <c r="AA209" i="3"/>
  <c r="Z209" i="3"/>
  <c r="Y209" i="3"/>
  <c r="X209" i="3"/>
  <c r="W209" i="3"/>
  <c r="V209" i="3"/>
  <c r="U209" i="3"/>
  <c r="T209" i="3"/>
  <c r="N209" i="3"/>
  <c r="O209" i="3" s="1"/>
  <c r="P209" i="3" s="1"/>
  <c r="M209" i="3"/>
  <c r="L209" i="3"/>
  <c r="K209" i="3"/>
  <c r="J209" i="3"/>
  <c r="I209" i="3"/>
  <c r="H209" i="3"/>
  <c r="AC209" i="3" s="1"/>
  <c r="AJ209" i="3" s="1"/>
  <c r="AQ209" i="3" s="1"/>
  <c r="G209" i="3"/>
  <c r="E209" i="3"/>
  <c r="AV208" i="3"/>
  <c r="AW208" i="3" s="1"/>
  <c r="AA208" i="3"/>
  <c r="Z208" i="3"/>
  <c r="Y208" i="3"/>
  <c r="X208" i="3"/>
  <c r="W208" i="3"/>
  <c r="V208" i="3"/>
  <c r="U208" i="3"/>
  <c r="T208" i="3"/>
  <c r="AH208" i="3" s="1"/>
  <c r="AO208" i="3" s="1"/>
  <c r="O208" i="3"/>
  <c r="P208" i="3" s="1"/>
  <c r="N208" i="3"/>
  <c r="M208" i="3"/>
  <c r="L208" i="3"/>
  <c r="K208" i="3"/>
  <c r="J208" i="3"/>
  <c r="I208" i="3"/>
  <c r="H208" i="3"/>
  <c r="G208" i="3"/>
  <c r="AB208" i="3" s="1"/>
  <c r="AI208" i="3" s="1"/>
  <c r="AP208" i="3" s="1"/>
  <c r="E208" i="3"/>
  <c r="AV207" i="3"/>
  <c r="AW207" i="3" s="1"/>
  <c r="AI207" i="3"/>
  <c r="AP207" i="3" s="1"/>
  <c r="AB207" i="3"/>
  <c r="AA207" i="3"/>
  <c r="AH207" i="3" s="1"/>
  <c r="AO207" i="3" s="1"/>
  <c r="Z207" i="3"/>
  <c r="Y207" i="3"/>
  <c r="X207" i="3"/>
  <c r="W207" i="3"/>
  <c r="V207" i="3"/>
  <c r="U207" i="3"/>
  <c r="T207" i="3"/>
  <c r="N207" i="3"/>
  <c r="O207" i="3" s="1"/>
  <c r="P207" i="3" s="1"/>
  <c r="M207" i="3"/>
  <c r="L207" i="3"/>
  <c r="K207" i="3"/>
  <c r="J207" i="3"/>
  <c r="I207" i="3"/>
  <c r="H207" i="3"/>
  <c r="G207" i="3"/>
  <c r="E207" i="3"/>
  <c r="AV206" i="3"/>
  <c r="AW206" i="3" s="1"/>
  <c r="AA206" i="3"/>
  <c r="Z206" i="3"/>
  <c r="Y206" i="3"/>
  <c r="X206" i="3"/>
  <c r="W206" i="3"/>
  <c r="V206" i="3"/>
  <c r="U206" i="3"/>
  <c r="T206" i="3"/>
  <c r="AH206" i="3" s="1"/>
  <c r="AO206" i="3" s="1"/>
  <c r="O206" i="3"/>
  <c r="P206" i="3" s="1"/>
  <c r="N206" i="3"/>
  <c r="M206" i="3"/>
  <c r="L206" i="3"/>
  <c r="K206" i="3"/>
  <c r="J206" i="3"/>
  <c r="I206" i="3"/>
  <c r="H206" i="3"/>
  <c r="G206" i="3"/>
  <c r="AB206" i="3" s="1"/>
  <c r="AI206" i="3" s="1"/>
  <c r="AP206" i="3" s="1"/>
  <c r="E206" i="3"/>
  <c r="AV205" i="3"/>
  <c r="AW205" i="3" s="1"/>
  <c r="AB205" i="3"/>
  <c r="AA205" i="3"/>
  <c r="Z205" i="3"/>
  <c r="Y205" i="3"/>
  <c r="X205" i="3"/>
  <c r="W205" i="3"/>
  <c r="V205" i="3"/>
  <c r="U205" i="3"/>
  <c r="T205" i="3"/>
  <c r="N205" i="3"/>
  <c r="O205" i="3" s="1"/>
  <c r="P205" i="3" s="1"/>
  <c r="M205" i="3"/>
  <c r="L205" i="3"/>
  <c r="K205" i="3"/>
  <c r="J205" i="3"/>
  <c r="I205" i="3"/>
  <c r="H205" i="3"/>
  <c r="G205" i="3"/>
  <c r="E205" i="3"/>
  <c r="AW204" i="3"/>
  <c r="Z204" i="3"/>
  <c r="Y204" i="3"/>
  <c r="X204" i="3"/>
  <c r="W204" i="3"/>
  <c r="V204" i="3"/>
  <c r="U204" i="3"/>
  <c r="T204" i="3"/>
  <c r="Q204" i="3"/>
  <c r="R204" i="3" s="1"/>
  <c r="S204" i="3" s="1"/>
  <c r="O204" i="3"/>
  <c r="P204" i="3" s="1"/>
  <c r="N204" i="3"/>
  <c r="M204" i="3"/>
  <c r="L204" i="3"/>
  <c r="K204" i="3"/>
  <c r="K200" i="3" s="1"/>
  <c r="J204" i="3"/>
  <c r="I204" i="3"/>
  <c r="I197" i="3" s="1"/>
  <c r="H204" i="3"/>
  <c r="G204" i="3"/>
  <c r="G200" i="3" s="1"/>
  <c r="AW203" i="3"/>
  <c r="AV203" i="3"/>
  <c r="AI203" i="3"/>
  <c r="AA203" i="3"/>
  <c r="AH203" i="3" s="1"/>
  <c r="Z203" i="3"/>
  <c r="Y203" i="3"/>
  <c r="X203" i="3"/>
  <c r="W203" i="3"/>
  <c r="V203" i="3"/>
  <c r="U203" i="3"/>
  <c r="T203" i="3"/>
  <c r="O203" i="3"/>
  <c r="P203" i="3" s="1"/>
  <c r="M203" i="3"/>
  <c r="N203" i="3" s="1"/>
  <c r="AB203" i="3" s="1"/>
  <c r="H203" i="3"/>
  <c r="AW202" i="3"/>
  <c r="AV202" i="3"/>
  <c r="AH202" i="3"/>
  <c r="AA202" i="3"/>
  <c r="Z202" i="3"/>
  <c r="Y202" i="3"/>
  <c r="X202" i="3"/>
  <c r="W202" i="3"/>
  <c r="V202" i="3"/>
  <c r="U202" i="3"/>
  <c r="T202" i="3"/>
  <c r="N202" i="3"/>
  <c r="O202" i="3" s="1"/>
  <c r="P202" i="3" s="1"/>
  <c r="Q202" i="3" s="1"/>
  <c r="AE202" i="3" s="1"/>
  <c r="AL202" i="3" s="1"/>
  <c r="M202" i="3"/>
  <c r="H202" i="3"/>
  <c r="AC202" i="3" s="1"/>
  <c r="AJ202" i="3" s="1"/>
  <c r="AV201" i="3"/>
  <c r="AW201" i="3" s="1"/>
  <c r="Z201" i="3"/>
  <c r="Y201" i="3"/>
  <c r="X201" i="3"/>
  <c r="W201" i="3"/>
  <c r="V201" i="3"/>
  <c r="U201" i="3"/>
  <c r="T201" i="3"/>
  <c r="M201" i="3"/>
  <c r="H201" i="3"/>
  <c r="G201" i="3"/>
  <c r="E201" i="3"/>
  <c r="AW200" i="3"/>
  <c r="AV200" i="3"/>
  <c r="Z200" i="3"/>
  <c r="Y200" i="3"/>
  <c r="X200" i="3"/>
  <c r="W200" i="3"/>
  <c r="V200" i="3"/>
  <c r="U200" i="3"/>
  <c r="T200" i="3"/>
  <c r="M200" i="3"/>
  <c r="AA200" i="3" s="1"/>
  <c r="AH200" i="3" s="1"/>
  <c r="L200" i="3"/>
  <c r="H200" i="3"/>
  <c r="E200" i="3"/>
  <c r="AW199" i="3"/>
  <c r="AV199" i="3"/>
  <c r="AC199" i="3"/>
  <c r="AJ199" i="3" s="1"/>
  <c r="Z199" i="3"/>
  <c r="Y199" i="3"/>
  <c r="X199" i="3"/>
  <c r="W199" i="3"/>
  <c r="V199" i="3"/>
  <c r="U199" i="3"/>
  <c r="T199" i="3"/>
  <c r="Q199" i="3"/>
  <c r="R199" i="3" s="1"/>
  <c r="S199" i="3" s="1"/>
  <c r="O199" i="3"/>
  <c r="P199" i="3" s="1"/>
  <c r="M199" i="3"/>
  <c r="N199" i="3" s="1"/>
  <c r="J199" i="3"/>
  <c r="AE199" i="3" s="1"/>
  <c r="AL199" i="3" s="1"/>
  <c r="I199" i="3"/>
  <c r="AD199" i="3" s="1"/>
  <c r="AK199" i="3" s="1"/>
  <c r="H199" i="3"/>
  <c r="E199" i="3"/>
  <c r="AW198" i="3"/>
  <c r="AV198" i="3"/>
  <c r="AA198" i="3"/>
  <c r="AH198" i="3" s="1"/>
  <c r="Z198" i="3"/>
  <c r="Y198" i="3"/>
  <c r="X198" i="3"/>
  <c r="W198" i="3"/>
  <c r="V198" i="3"/>
  <c r="U198" i="3"/>
  <c r="T198" i="3"/>
  <c r="S198" i="3"/>
  <c r="O198" i="3"/>
  <c r="P198" i="3" s="1"/>
  <c r="Q198" i="3" s="1"/>
  <c r="R198" i="3" s="1"/>
  <c r="N198" i="3"/>
  <c r="M198" i="3"/>
  <c r="K198" i="3"/>
  <c r="AF198" i="3" s="1"/>
  <c r="AM198" i="3" s="1"/>
  <c r="J198" i="3"/>
  <c r="AE198" i="3" s="1"/>
  <c r="AL198" i="3" s="1"/>
  <c r="H198" i="3"/>
  <c r="L198" i="3" s="1"/>
  <c r="AG198" i="3" s="1"/>
  <c r="AN198" i="3" s="1"/>
  <c r="E198" i="3"/>
  <c r="AV197" i="3"/>
  <c r="AW197" i="3" s="1"/>
  <c r="AF197" i="3"/>
  <c r="AM197" i="3" s="1"/>
  <c r="AT197" i="3" s="1"/>
  <c r="AA197" i="3"/>
  <c r="Z197" i="3"/>
  <c r="Y197" i="3"/>
  <c r="X197" i="3"/>
  <c r="W197" i="3"/>
  <c r="V197" i="3"/>
  <c r="U197" i="3"/>
  <c r="T197" i="3"/>
  <c r="AH197" i="3" s="1"/>
  <c r="AO197" i="3" s="1"/>
  <c r="O197" i="3"/>
  <c r="P197" i="3" s="1"/>
  <c r="Q197" i="3" s="1"/>
  <c r="R197" i="3" s="1"/>
  <c r="S197" i="3" s="1"/>
  <c r="N197" i="3"/>
  <c r="M197" i="3"/>
  <c r="L197" i="3"/>
  <c r="H197" i="3"/>
  <c r="K197" i="3" s="1"/>
  <c r="G197" i="3"/>
  <c r="AB197" i="3" s="1"/>
  <c r="AI197" i="3" s="1"/>
  <c r="AP197" i="3" s="1"/>
  <c r="E197" i="3"/>
  <c r="AV196" i="3"/>
  <c r="AW196" i="3" s="1"/>
  <c r="AH196" i="3"/>
  <c r="AO196" i="3" s="1"/>
  <c r="AA196" i="3"/>
  <c r="Z196" i="3"/>
  <c r="Y196" i="3"/>
  <c r="X196" i="3"/>
  <c r="W196" i="3"/>
  <c r="V196" i="3"/>
  <c r="U196" i="3"/>
  <c r="T196" i="3"/>
  <c r="O196" i="3"/>
  <c r="N196" i="3"/>
  <c r="M196" i="3"/>
  <c r="L196" i="3"/>
  <c r="K196" i="3"/>
  <c r="J196" i="3"/>
  <c r="H196" i="3"/>
  <c r="G196" i="3"/>
  <c r="AB196" i="3" s="1"/>
  <c r="AI196" i="3" s="1"/>
  <c r="AP196" i="3" s="1"/>
  <c r="E196" i="3"/>
  <c r="AW195" i="3"/>
  <c r="AV195" i="3"/>
  <c r="AO195" i="3"/>
  <c r="AA195" i="3"/>
  <c r="AH195" i="3" s="1"/>
  <c r="Z195" i="3"/>
  <c r="Y195" i="3"/>
  <c r="X195" i="3"/>
  <c r="W195" i="3"/>
  <c r="V195" i="3"/>
  <c r="U195" i="3"/>
  <c r="T195" i="3"/>
  <c r="O195" i="3"/>
  <c r="P195" i="3" s="1"/>
  <c r="Q195" i="3" s="1"/>
  <c r="R195" i="3" s="1"/>
  <c r="S195" i="3" s="1"/>
  <c r="N195" i="3"/>
  <c r="M195" i="3"/>
  <c r="H195" i="3"/>
  <c r="AC195" i="3" s="1"/>
  <c r="AJ195" i="3" s="1"/>
  <c r="AQ195" i="3" s="1"/>
  <c r="G195" i="3"/>
  <c r="AB195" i="3" s="1"/>
  <c r="AI195" i="3" s="1"/>
  <c r="AP195" i="3" s="1"/>
  <c r="E195" i="3"/>
  <c r="AV194" i="3"/>
  <c r="AW194" i="3" s="1"/>
  <c r="AB194" i="3"/>
  <c r="AI194" i="3" s="1"/>
  <c r="AP194" i="3" s="1"/>
  <c r="AA194" i="3"/>
  <c r="Z194" i="3"/>
  <c r="Y194" i="3"/>
  <c r="X194" i="3"/>
  <c r="W194" i="3"/>
  <c r="V194" i="3"/>
  <c r="U194" i="3"/>
  <c r="T194" i="3"/>
  <c r="P194" i="3"/>
  <c r="Q194" i="3" s="1"/>
  <c r="R194" i="3" s="1"/>
  <c r="S194" i="3" s="1"/>
  <c r="O194" i="3"/>
  <c r="N194" i="3"/>
  <c r="M194" i="3"/>
  <c r="L194" i="3"/>
  <c r="K194" i="3"/>
  <c r="H194" i="3"/>
  <c r="J194" i="3" s="1"/>
  <c r="AE194" i="3" s="1"/>
  <c r="AL194" i="3" s="1"/>
  <c r="AS194" i="3" s="1"/>
  <c r="G194" i="3"/>
  <c r="E194" i="3"/>
  <c r="AV193" i="3"/>
  <c r="AW193" i="3" s="1"/>
  <c r="AA193" i="3"/>
  <c r="Z193" i="3"/>
  <c r="Y193" i="3"/>
  <c r="X193" i="3"/>
  <c r="W193" i="3"/>
  <c r="V193" i="3"/>
  <c r="U193" i="3"/>
  <c r="T193" i="3"/>
  <c r="AH193" i="3" s="1"/>
  <c r="AO193" i="3" s="1"/>
  <c r="P193" i="3"/>
  <c r="Q193" i="3" s="1"/>
  <c r="R193" i="3" s="1"/>
  <c r="S193" i="3" s="1"/>
  <c r="O193" i="3"/>
  <c r="N193" i="3"/>
  <c r="M193" i="3"/>
  <c r="L193" i="3"/>
  <c r="AG193" i="3" s="1"/>
  <c r="AN193" i="3" s="1"/>
  <c r="AU193" i="3" s="1"/>
  <c r="H193" i="3"/>
  <c r="G193" i="3"/>
  <c r="AB193" i="3" s="1"/>
  <c r="AI193" i="3" s="1"/>
  <c r="AP193" i="3" s="1"/>
  <c r="E193" i="3"/>
  <c r="AV192" i="3"/>
  <c r="AW192" i="3" s="1"/>
  <c r="AB192" i="3"/>
  <c r="AI192" i="3" s="1"/>
  <c r="AP192" i="3" s="1"/>
  <c r="AA192" i="3"/>
  <c r="AH192" i="3" s="1"/>
  <c r="AO192" i="3" s="1"/>
  <c r="Z192" i="3"/>
  <c r="Y192" i="3"/>
  <c r="X192" i="3"/>
  <c r="W192" i="3"/>
  <c r="V192" i="3"/>
  <c r="U192" i="3"/>
  <c r="T192" i="3"/>
  <c r="N192" i="3"/>
  <c r="O192" i="3" s="1"/>
  <c r="P192" i="3" s="1"/>
  <c r="Q192" i="3" s="1"/>
  <c r="R192" i="3" s="1"/>
  <c r="S192" i="3" s="1"/>
  <c r="M192" i="3"/>
  <c r="L192" i="3"/>
  <c r="AG192" i="3" s="1"/>
  <c r="AN192" i="3" s="1"/>
  <c r="AU192" i="3" s="1"/>
  <c r="H192" i="3"/>
  <c r="G192" i="3"/>
  <c r="E192" i="3"/>
  <c r="AV191" i="3"/>
  <c r="AW191" i="3" s="1"/>
  <c r="AA191" i="3"/>
  <c r="Z191" i="3"/>
  <c r="Y191" i="3"/>
  <c r="X191" i="3"/>
  <c r="W191" i="3"/>
  <c r="V191" i="3"/>
  <c r="U191" i="3"/>
  <c r="T191" i="3"/>
  <c r="AH191" i="3" s="1"/>
  <c r="AO191" i="3" s="1"/>
  <c r="O191" i="3"/>
  <c r="P191" i="3" s="1"/>
  <c r="Q191" i="3" s="1"/>
  <c r="R191" i="3" s="1"/>
  <c r="S191" i="3" s="1"/>
  <c r="N191" i="3"/>
  <c r="M191" i="3"/>
  <c r="L191" i="3"/>
  <c r="H191" i="3"/>
  <c r="G191" i="3"/>
  <c r="AB191" i="3" s="1"/>
  <c r="AI191" i="3" s="1"/>
  <c r="AP191" i="3" s="1"/>
  <c r="E191" i="3"/>
  <c r="AV190" i="3"/>
  <c r="AW190" i="3" s="1"/>
  <c r="AB190" i="3"/>
  <c r="AI190" i="3" s="1"/>
  <c r="Z190" i="3"/>
  <c r="Y190" i="3"/>
  <c r="X190" i="3"/>
  <c r="W190" i="3"/>
  <c r="V190" i="3"/>
  <c r="U190" i="3"/>
  <c r="T190" i="3"/>
  <c r="M190" i="3"/>
  <c r="N190" i="3" s="1"/>
  <c r="O190" i="3" s="1"/>
  <c r="P190" i="3" s="1"/>
  <c r="Q190" i="3" s="1"/>
  <c r="R190" i="3" s="1"/>
  <c r="S190" i="3" s="1"/>
  <c r="L190" i="3"/>
  <c r="AG190" i="3" s="1"/>
  <c r="AN190" i="3" s="1"/>
  <c r="K190" i="3"/>
  <c r="I190" i="3"/>
  <c r="AD190" i="3" s="1"/>
  <c r="AK190" i="3" s="1"/>
  <c r="H190" i="3"/>
  <c r="J190" i="3" s="1"/>
  <c r="G190" i="3"/>
  <c r="E190" i="3"/>
  <c r="AV189" i="3"/>
  <c r="AW189" i="3" s="1"/>
  <c r="AH189" i="3"/>
  <c r="Z189" i="3"/>
  <c r="Y189" i="3"/>
  <c r="X189" i="3"/>
  <c r="W189" i="3"/>
  <c r="V189" i="3"/>
  <c r="U189" i="3"/>
  <c r="T189" i="3"/>
  <c r="N189" i="3"/>
  <c r="M189" i="3"/>
  <c r="AA189" i="3" s="1"/>
  <c r="J189" i="3"/>
  <c r="H189" i="3"/>
  <c r="G189" i="3"/>
  <c r="E189" i="3"/>
  <c r="AV188" i="3"/>
  <c r="AW188" i="3" s="1"/>
  <c r="Z188" i="3"/>
  <c r="Y188" i="3"/>
  <c r="X188" i="3"/>
  <c r="W188" i="3"/>
  <c r="V188" i="3"/>
  <c r="U188" i="3"/>
  <c r="T188" i="3"/>
  <c r="M188" i="3"/>
  <c r="N188" i="3" s="1"/>
  <c r="O188" i="3" s="1"/>
  <c r="L188" i="3"/>
  <c r="K188" i="3"/>
  <c r="J188" i="3"/>
  <c r="I188" i="3"/>
  <c r="H188" i="3"/>
  <c r="G188" i="3"/>
  <c r="E188" i="3"/>
  <c r="AW187" i="3"/>
  <c r="AV187" i="3"/>
  <c r="AA187" i="3"/>
  <c r="AH187" i="3" s="1"/>
  <c r="AO187" i="3" s="1"/>
  <c r="Z187" i="3"/>
  <c r="Y187" i="3"/>
  <c r="X187" i="3"/>
  <c r="W187" i="3"/>
  <c r="V187" i="3"/>
  <c r="U187" i="3"/>
  <c r="T187" i="3"/>
  <c r="M187" i="3"/>
  <c r="N187" i="3" s="1"/>
  <c r="O187" i="3" s="1"/>
  <c r="K187" i="3"/>
  <c r="J187" i="3"/>
  <c r="I187" i="3"/>
  <c r="H187" i="3"/>
  <c r="L187" i="3" s="1"/>
  <c r="G187" i="3"/>
  <c r="E187" i="3"/>
  <c r="AW186" i="3"/>
  <c r="AV186" i="3"/>
  <c r="Z186" i="3"/>
  <c r="Y186" i="3"/>
  <c r="X186" i="3"/>
  <c r="W186" i="3"/>
  <c r="V186" i="3"/>
  <c r="U186" i="3"/>
  <c r="T186" i="3"/>
  <c r="M186" i="3"/>
  <c r="N186" i="3" s="1"/>
  <c r="O186" i="3" s="1"/>
  <c r="L186" i="3"/>
  <c r="K186" i="3"/>
  <c r="J186" i="3"/>
  <c r="I186" i="3"/>
  <c r="H186" i="3"/>
  <c r="G186" i="3"/>
  <c r="E186" i="3"/>
  <c r="AW185" i="3"/>
  <c r="AV185" i="3"/>
  <c r="AI185" i="3"/>
  <c r="AP185" i="3" s="1"/>
  <c r="AA185" i="3"/>
  <c r="AH185" i="3" s="1"/>
  <c r="AO185" i="3" s="1"/>
  <c r="Z185" i="3"/>
  <c r="Y185" i="3"/>
  <c r="X185" i="3"/>
  <c r="W185" i="3"/>
  <c r="V185" i="3"/>
  <c r="U185" i="3"/>
  <c r="T185" i="3"/>
  <c r="N185" i="3"/>
  <c r="O185" i="3" s="1"/>
  <c r="M185" i="3"/>
  <c r="K185" i="3"/>
  <c r="J185" i="3"/>
  <c r="I185" i="3"/>
  <c r="H185" i="3"/>
  <c r="L185" i="3" s="1"/>
  <c r="G185" i="3"/>
  <c r="AB185" i="3" s="1"/>
  <c r="E185" i="3"/>
  <c r="AW184" i="3"/>
  <c r="AV184" i="3"/>
  <c r="AA184" i="3"/>
  <c r="AH184" i="3" s="1"/>
  <c r="AO184" i="3" s="1"/>
  <c r="Z184" i="3"/>
  <c r="Y184" i="3"/>
  <c r="X184" i="3"/>
  <c r="W184" i="3"/>
  <c r="V184" i="3"/>
  <c r="U184" i="3"/>
  <c r="T184" i="3"/>
  <c r="N184" i="3"/>
  <c r="O184" i="3" s="1"/>
  <c r="M184" i="3"/>
  <c r="L184" i="3"/>
  <c r="K184" i="3"/>
  <c r="J184" i="3"/>
  <c r="I184" i="3"/>
  <c r="H184" i="3"/>
  <c r="G184" i="3"/>
  <c r="AB184" i="3" s="1"/>
  <c r="AI184" i="3" s="1"/>
  <c r="AP184" i="3" s="1"/>
  <c r="E184" i="3"/>
  <c r="AV183" i="3"/>
  <c r="AW183" i="3" s="1"/>
  <c r="AA183" i="3"/>
  <c r="AH183" i="3" s="1"/>
  <c r="AO183" i="3" s="1"/>
  <c r="Z183" i="3"/>
  <c r="Y183" i="3"/>
  <c r="X183" i="3"/>
  <c r="W183" i="3"/>
  <c r="V183" i="3"/>
  <c r="U183" i="3"/>
  <c r="T183" i="3"/>
  <c r="M183" i="3"/>
  <c r="N183" i="3" s="1"/>
  <c r="O183" i="3" s="1"/>
  <c r="P183" i="3" s="1"/>
  <c r="Q183" i="3" s="1"/>
  <c r="R183" i="3" s="1"/>
  <c r="S183" i="3" s="1"/>
  <c r="J183" i="3"/>
  <c r="AE183" i="3" s="1"/>
  <c r="AL183" i="3" s="1"/>
  <c r="AS183" i="3" s="1"/>
  <c r="H183" i="3"/>
  <c r="G183" i="3"/>
  <c r="E183" i="3"/>
  <c r="AW182" i="3"/>
  <c r="AV182" i="3"/>
  <c r="Z182" i="3"/>
  <c r="Y182" i="3"/>
  <c r="X182" i="3"/>
  <c r="W182" i="3"/>
  <c r="V182" i="3"/>
  <c r="U182" i="3"/>
  <c r="T182" i="3"/>
  <c r="M182" i="3"/>
  <c r="AA182" i="3" s="1"/>
  <c r="AH182" i="3" s="1"/>
  <c r="AO182" i="3" s="1"/>
  <c r="L182" i="3"/>
  <c r="K182" i="3"/>
  <c r="J182" i="3"/>
  <c r="I182" i="3"/>
  <c r="H182" i="3"/>
  <c r="G182" i="3"/>
  <c r="E182" i="3"/>
  <c r="AW181" i="3"/>
  <c r="AV181" i="3"/>
  <c r="Z181" i="3"/>
  <c r="Y181" i="3"/>
  <c r="X181" i="3"/>
  <c r="W181" i="3"/>
  <c r="V181" i="3"/>
  <c r="U181" i="3"/>
  <c r="T181" i="3"/>
  <c r="M181" i="3"/>
  <c r="N181" i="3" s="1"/>
  <c r="O181" i="3" s="1"/>
  <c r="P181" i="3" s="1"/>
  <c r="Q181" i="3" s="1"/>
  <c r="R181" i="3" s="1"/>
  <c r="S181" i="3" s="1"/>
  <c r="K181" i="3"/>
  <c r="AF181" i="3" s="1"/>
  <c r="AM181" i="3" s="1"/>
  <c r="AT181" i="3" s="1"/>
  <c r="J181" i="3"/>
  <c r="I181" i="3"/>
  <c r="H181" i="3"/>
  <c r="L181" i="3" s="1"/>
  <c r="G181" i="3"/>
  <c r="AB181" i="3" s="1"/>
  <c r="AI181" i="3" s="1"/>
  <c r="AP181" i="3" s="1"/>
  <c r="E181" i="3"/>
  <c r="AW180" i="3"/>
  <c r="AV180" i="3"/>
  <c r="Z180" i="3"/>
  <c r="Y180" i="3"/>
  <c r="X180" i="3"/>
  <c r="W180" i="3"/>
  <c r="V180" i="3"/>
  <c r="U180" i="3"/>
  <c r="T180" i="3"/>
  <c r="M180" i="3"/>
  <c r="N180" i="3" s="1"/>
  <c r="O180" i="3" s="1"/>
  <c r="L180" i="3"/>
  <c r="K180" i="3"/>
  <c r="J180" i="3"/>
  <c r="I180" i="3"/>
  <c r="H180" i="3"/>
  <c r="G180" i="3"/>
  <c r="AB180" i="3" s="1"/>
  <c r="AI180" i="3" s="1"/>
  <c r="AP180" i="3" s="1"/>
  <c r="E180" i="3"/>
  <c r="AW179" i="3"/>
  <c r="AV179" i="3"/>
  <c r="AC179" i="3"/>
  <c r="Z179" i="3"/>
  <c r="Y179" i="3"/>
  <c r="X179" i="3"/>
  <c r="W179" i="3"/>
  <c r="V179" i="3"/>
  <c r="U179" i="3"/>
  <c r="T179" i="3"/>
  <c r="M179" i="3"/>
  <c r="N179" i="3" s="1"/>
  <c r="O179" i="3" s="1"/>
  <c r="P179" i="3" s="1"/>
  <c r="Q179" i="3" s="1"/>
  <c r="R179" i="3" s="1"/>
  <c r="S179" i="3" s="1"/>
  <c r="K179" i="3"/>
  <c r="AF179" i="3" s="1"/>
  <c r="J179" i="3"/>
  <c r="AE179" i="3" s="1"/>
  <c r="I179" i="3"/>
  <c r="H179" i="3"/>
  <c r="L179" i="3" s="1"/>
  <c r="G179" i="3"/>
  <c r="AB179" i="3" s="1"/>
  <c r="E179" i="3"/>
  <c r="AW178" i="3"/>
  <c r="Z178" i="3"/>
  <c r="Y178" i="3"/>
  <c r="X178" i="3"/>
  <c r="W178" i="3"/>
  <c r="V178" i="3"/>
  <c r="U178" i="3"/>
  <c r="T178" i="3"/>
  <c r="N178" i="3"/>
  <c r="O178" i="3" s="1"/>
  <c r="P178" i="3" s="1"/>
  <c r="Q178" i="3" s="1"/>
  <c r="R178" i="3" s="1"/>
  <c r="S178" i="3" s="1"/>
  <c r="M178" i="3"/>
  <c r="L178" i="3"/>
  <c r="L176" i="3" s="1"/>
  <c r="K178" i="3"/>
  <c r="J178" i="3"/>
  <c r="J177" i="3" s="1"/>
  <c r="I178" i="3"/>
  <c r="H178" i="3"/>
  <c r="G178" i="3"/>
  <c r="AW177" i="3"/>
  <c r="AV177" i="3"/>
  <c r="AO177" i="3"/>
  <c r="AA177" i="3"/>
  <c r="AH177" i="3" s="1"/>
  <c r="Z177" i="3"/>
  <c r="Y177" i="3"/>
  <c r="X177" i="3"/>
  <c r="W177" i="3"/>
  <c r="V177" i="3"/>
  <c r="U177" i="3"/>
  <c r="T177" i="3"/>
  <c r="M177" i="3"/>
  <c r="N177" i="3" s="1"/>
  <c r="O177" i="3" s="1"/>
  <c r="P177" i="3" s="1"/>
  <c r="Q177" i="3" s="1"/>
  <c r="R177" i="3" s="1"/>
  <c r="S177" i="3" s="1"/>
  <c r="K177" i="3"/>
  <c r="I177" i="3"/>
  <c r="H177" i="3"/>
  <c r="G177" i="3"/>
  <c r="AB177" i="3" s="1"/>
  <c r="AI177" i="3" s="1"/>
  <c r="AP177" i="3" s="1"/>
  <c r="E177" i="3"/>
  <c r="AV176" i="3"/>
  <c r="AW176" i="3" s="1"/>
  <c r="Z176" i="3"/>
  <c r="Y176" i="3"/>
  <c r="X176" i="3"/>
  <c r="W176" i="3"/>
  <c r="V176" i="3"/>
  <c r="U176" i="3"/>
  <c r="T176" i="3"/>
  <c r="M176" i="3"/>
  <c r="K176" i="3"/>
  <c r="J176" i="3"/>
  <c r="I176" i="3"/>
  <c r="H176" i="3"/>
  <c r="G176" i="3"/>
  <c r="E176" i="3"/>
  <c r="AW175" i="3"/>
  <c r="AV175" i="3"/>
  <c r="AO175" i="3"/>
  <c r="AA175" i="3"/>
  <c r="AH175" i="3" s="1"/>
  <c r="Z175" i="3"/>
  <c r="Y175" i="3"/>
  <c r="X175" i="3"/>
  <c r="W175" i="3"/>
  <c r="V175" i="3"/>
  <c r="U175" i="3"/>
  <c r="T175" i="3"/>
  <c r="M175" i="3"/>
  <c r="N175" i="3" s="1"/>
  <c r="O175" i="3" s="1"/>
  <c r="P175" i="3" s="1"/>
  <c r="Q175" i="3" s="1"/>
  <c r="K175" i="3"/>
  <c r="J175" i="3"/>
  <c r="I175" i="3"/>
  <c r="H175" i="3"/>
  <c r="G175" i="3"/>
  <c r="AB175" i="3" s="1"/>
  <c r="AI175" i="3" s="1"/>
  <c r="AP175" i="3" s="1"/>
  <c r="E175" i="3"/>
  <c r="AV174" i="3"/>
  <c r="AW174" i="3" s="1"/>
  <c r="Z174" i="3"/>
  <c r="Y174" i="3"/>
  <c r="X174" i="3"/>
  <c r="W174" i="3"/>
  <c r="V174" i="3"/>
  <c r="U174" i="3"/>
  <c r="T174" i="3"/>
  <c r="M174" i="3"/>
  <c r="K174" i="3"/>
  <c r="J174" i="3"/>
  <c r="I174" i="3"/>
  <c r="H174" i="3"/>
  <c r="G174" i="3"/>
  <c r="E174" i="3"/>
  <c r="AW173" i="3"/>
  <c r="AV173" i="3"/>
  <c r="AO173" i="3"/>
  <c r="AI173" i="3"/>
  <c r="AP173" i="3" s="1"/>
  <c r="AA173" i="3"/>
  <c r="AH173" i="3" s="1"/>
  <c r="Z173" i="3"/>
  <c r="Y173" i="3"/>
  <c r="X173" i="3"/>
  <c r="W173" i="3"/>
  <c r="V173" i="3"/>
  <c r="U173" i="3"/>
  <c r="T173" i="3"/>
  <c r="O173" i="3"/>
  <c r="P173" i="3" s="1"/>
  <c r="Q173" i="3" s="1"/>
  <c r="N173" i="3"/>
  <c r="M173" i="3"/>
  <c r="K173" i="3"/>
  <c r="J173" i="3"/>
  <c r="I173" i="3"/>
  <c r="H173" i="3"/>
  <c r="AC173" i="3" s="1"/>
  <c r="AJ173" i="3" s="1"/>
  <c r="AQ173" i="3" s="1"/>
  <c r="G173" i="3"/>
  <c r="AB173" i="3" s="1"/>
  <c r="E173" i="3"/>
  <c r="AV172" i="3"/>
  <c r="AW172" i="3" s="1"/>
  <c r="Z172" i="3"/>
  <c r="Y172" i="3"/>
  <c r="X172" i="3"/>
  <c r="W172" i="3"/>
  <c r="V172" i="3"/>
  <c r="U172" i="3"/>
  <c r="T172" i="3"/>
  <c r="M172" i="3"/>
  <c r="K172" i="3"/>
  <c r="J172" i="3"/>
  <c r="I172" i="3"/>
  <c r="H172" i="3"/>
  <c r="G172" i="3"/>
  <c r="E172" i="3"/>
  <c r="AW171" i="3"/>
  <c r="AV171" i="3"/>
  <c r="AI171" i="3"/>
  <c r="AP171" i="3" s="1"/>
  <c r="AA171" i="3"/>
  <c r="AH171" i="3" s="1"/>
  <c r="AO171" i="3" s="1"/>
  <c r="Z171" i="3"/>
  <c r="Y171" i="3"/>
  <c r="X171" i="3"/>
  <c r="W171" i="3"/>
  <c r="V171" i="3"/>
  <c r="U171" i="3"/>
  <c r="T171" i="3"/>
  <c r="O171" i="3"/>
  <c r="P171" i="3" s="1"/>
  <c r="Q171" i="3" s="1"/>
  <c r="N171" i="3"/>
  <c r="M171" i="3"/>
  <c r="K171" i="3"/>
  <c r="J171" i="3"/>
  <c r="I171" i="3"/>
  <c r="AD171" i="3" s="1"/>
  <c r="AK171" i="3" s="1"/>
  <c r="AR171" i="3" s="1"/>
  <c r="H171" i="3"/>
  <c r="AC171" i="3" s="1"/>
  <c r="AJ171" i="3" s="1"/>
  <c r="AQ171" i="3" s="1"/>
  <c r="G171" i="3"/>
  <c r="AB171" i="3" s="1"/>
  <c r="E171" i="3"/>
  <c r="AV170" i="3"/>
  <c r="AW170" i="3" s="1"/>
  <c r="Z170" i="3"/>
  <c r="Y170" i="3"/>
  <c r="X170" i="3"/>
  <c r="W170" i="3"/>
  <c r="V170" i="3"/>
  <c r="U170" i="3"/>
  <c r="T170" i="3"/>
  <c r="M170" i="3"/>
  <c r="K170" i="3"/>
  <c r="J170" i="3"/>
  <c r="I170" i="3"/>
  <c r="H170" i="3"/>
  <c r="G170" i="3"/>
  <c r="E170" i="3"/>
  <c r="AW169" i="3"/>
  <c r="AV169" i="3"/>
  <c r="AQ169" i="3"/>
  <c r="AA169" i="3"/>
  <c r="AH169" i="3" s="1"/>
  <c r="AO169" i="3" s="1"/>
  <c r="Z169" i="3"/>
  <c r="Y169" i="3"/>
  <c r="X169" i="3"/>
  <c r="W169" i="3"/>
  <c r="V169" i="3"/>
  <c r="U169" i="3"/>
  <c r="T169" i="3"/>
  <c r="O169" i="3"/>
  <c r="P169" i="3" s="1"/>
  <c r="Q169" i="3" s="1"/>
  <c r="N169" i="3"/>
  <c r="M169" i="3"/>
  <c r="K169" i="3"/>
  <c r="J169" i="3"/>
  <c r="I169" i="3"/>
  <c r="AD169" i="3" s="1"/>
  <c r="AK169" i="3" s="1"/>
  <c r="AR169" i="3" s="1"/>
  <c r="H169" i="3"/>
  <c r="AC169" i="3" s="1"/>
  <c r="AJ169" i="3" s="1"/>
  <c r="G169" i="3"/>
  <c r="AB169" i="3" s="1"/>
  <c r="AI169" i="3" s="1"/>
  <c r="AP169" i="3" s="1"/>
  <c r="E169" i="3"/>
  <c r="AV168" i="3"/>
  <c r="AW168" i="3" s="1"/>
  <c r="Z168" i="3"/>
  <c r="Y168" i="3"/>
  <c r="X168" i="3"/>
  <c r="W168" i="3"/>
  <c r="V168" i="3"/>
  <c r="U168" i="3"/>
  <c r="T168" i="3"/>
  <c r="M168" i="3"/>
  <c r="K168" i="3"/>
  <c r="J168" i="3"/>
  <c r="I168" i="3"/>
  <c r="H168" i="3"/>
  <c r="G168" i="3"/>
  <c r="E168" i="3"/>
  <c r="AW167" i="3"/>
  <c r="AV167" i="3"/>
  <c r="AO167" i="3"/>
  <c r="AA167" i="3"/>
  <c r="AH167" i="3" s="1"/>
  <c r="Z167" i="3"/>
  <c r="Y167" i="3"/>
  <c r="X167" i="3"/>
  <c r="W167" i="3"/>
  <c r="V167" i="3"/>
  <c r="U167" i="3"/>
  <c r="T167" i="3"/>
  <c r="Q167" i="3"/>
  <c r="O167" i="3"/>
  <c r="P167" i="3" s="1"/>
  <c r="N167" i="3"/>
  <c r="M167" i="3"/>
  <c r="K167" i="3"/>
  <c r="J167" i="3"/>
  <c r="I167" i="3"/>
  <c r="H167" i="3"/>
  <c r="AC167" i="3" s="1"/>
  <c r="AJ167" i="3" s="1"/>
  <c r="AQ167" i="3" s="1"/>
  <c r="G167" i="3"/>
  <c r="AB167" i="3" s="1"/>
  <c r="AI167" i="3" s="1"/>
  <c r="AP167" i="3" s="1"/>
  <c r="E167" i="3"/>
  <c r="AV166" i="3"/>
  <c r="AW166" i="3" s="1"/>
  <c r="Z166" i="3"/>
  <c r="Y166" i="3"/>
  <c r="X166" i="3"/>
  <c r="W166" i="3"/>
  <c r="V166" i="3"/>
  <c r="U166" i="3"/>
  <c r="T166" i="3"/>
  <c r="M166" i="3"/>
  <c r="L166" i="3"/>
  <c r="K166" i="3"/>
  <c r="J166" i="3"/>
  <c r="I166" i="3"/>
  <c r="H166" i="3"/>
  <c r="G166" i="3"/>
  <c r="E166" i="3"/>
  <c r="AW165" i="3"/>
  <c r="AV165" i="3"/>
  <c r="AI165" i="3"/>
  <c r="AP165" i="3" s="1"/>
  <c r="AA165" i="3"/>
  <c r="AH165" i="3" s="1"/>
  <c r="AO165" i="3" s="1"/>
  <c r="Z165" i="3"/>
  <c r="Y165" i="3"/>
  <c r="X165" i="3"/>
  <c r="W165" i="3"/>
  <c r="V165" i="3"/>
  <c r="U165" i="3"/>
  <c r="T165" i="3"/>
  <c r="P165" i="3"/>
  <c r="Q165" i="3" s="1"/>
  <c r="O165" i="3"/>
  <c r="N165" i="3"/>
  <c r="M165" i="3"/>
  <c r="K165" i="3"/>
  <c r="J165" i="3"/>
  <c r="I165" i="3"/>
  <c r="AD165" i="3" s="1"/>
  <c r="AK165" i="3" s="1"/>
  <c r="AR165" i="3" s="1"/>
  <c r="H165" i="3"/>
  <c r="AC165" i="3" s="1"/>
  <c r="AJ165" i="3" s="1"/>
  <c r="AQ165" i="3" s="1"/>
  <c r="G165" i="3"/>
  <c r="AB165" i="3" s="1"/>
  <c r="E165" i="3"/>
  <c r="AV164" i="3"/>
  <c r="AW164" i="3" s="1"/>
  <c r="Z164" i="3"/>
  <c r="Y164" i="3"/>
  <c r="X164" i="3"/>
  <c r="W164" i="3"/>
  <c r="V164" i="3"/>
  <c r="U164" i="3"/>
  <c r="T164" i="3"/>
  <c r="M164" i="3"/>
  <c r="L164" i="3"/>
  <c r="K164" i="3"/>
  <c r="J164" i="3"/>
  <c r="I164" i="3"/>
  <c r="H164" i="3"/>
  <c r="G164" i="3"/>
  <c r="E164" i="3"/>
  <c r="AW163" i="3"/>
  <c r="AV163" i="3"/>
  <c r="AQ163" i="3"/>
  <c r="AA163" i="3"/>
  <c r="AH163" i="3" s="1"/>
  <c r="AO163" i="3" s="1"/>
  <c r="Z163" i="3"/>
  <c r="Y163" i="3"/>
  <c r="X163" i="3"/>
  <c r="W163" i="3"/>
  <c r="V163" i="3"/>
  <c r="U163" i="3"/>
  <c r="T163" i="3"/>
  <c r="P163" i="3"/>
  <c r="Q163" i="3" s="1"/>
  <c r="O163" i="3"/>
  <c r="N163" i="3"/>
  <c r="M163" i="3"/>
  <c r="K163" i="3"/>
  <c r="J163" i="3"/>
  <c r="I163" i="3"/>
  <c r="H163" i="3"/>
  <c r="AC163" i="3" s="1"/>
  <c r="AJ163" i="3" s="1"/>
  <c r="G163" i="3"/>
  <c r="AB163" i="3" s="1"/>
  <c r="AI163" i="3" s="1"/>
  <c r="AP163" i="3" s="1"/>
  <c r="E163" i="3"/>
  <c r="AV162" i="3"/>
  <c r="AW162" i="3" s="1"/>
  <c r="Z162" i="3"/>
  <c r="Y162" i="3"/>
  <c r="X162" i="3"/>
  <c r="W162" i="3"/>
  <c r="V162" i="3"/>
  <c r="U162" i="3"/>
  <c r="T162" i="3"/>
  <c r="M162" i="3"/>
  <c r="L162" i="3"/>
  <c r="K162" i="3"/>
  <c r="J162" i="3"/>
  <c r="I162" i="3"/>
  <c r="H162" i="3"/>
  <c r="G162" i="3"/>
  <c r="E162" i="3"/>
  <c r="AW161" i="3"/>
  <c r="AV161" i="3"/>
  <c r="AA161" i="3"/>
  <c r="AH161" i="3" s="1"/>
  <c r="AO161" i="3" s="1"/>
  <c r="Z161" i="3"/>
  <c r="Y161" i="3"/>
  <c r="X161" i="3"/>
  <c r="W161" i="3"/>
  <c r="V161" i="3"/>
  <c r="U161" i="3"/>
  <c r="T161" i="3"/>
  <c r="P161" i="3"/>
  <c r="Q161" i="3" s="1"/>
  <c r="O161" i="3"/>
  <c r="N161" i="3"/>
  <c r="M161" i="3"/>
  <c r="K161" i="3"/>
  <c r="J161" i="3"/>
  <c r="I161" i="3"/>
  <c r="AD161" i="3" s="1"/>
  <c r="AK161" i="3" s="1"/>
  <c r="AR161" i="3" s="1"/>
  <c r="H161" i="3"/>
  <c r="AC161" i="3" s="1"/>
  <c r="AJ161" i="3" s="1"/>
  <c r="AQ161" i="3" s="1"/>
  <c r="G161" i="3"/>
  <c r="AB161" i="3" s="1"/>
  <c r="AI161" i="3" s="1"/>
  <c r="AP161" i="3" s="1"/>
  <c r="E161" i="3"/>
  <c r="AV160" i="3"/>
  <c r="AW160" i="3" s="1"/>
  <c r="Z160" i="3"/>
  <c r="Y160" i="3"/>
  <c r="X160" i="3"/>
  <c r="W160" i="3"/>
  <c r="V160" i="3"/>
  <c r="U160" i="3"/>
  <c r="T160" i="3"/>
  <c r="M160" i="3"/>
  <c r="L160" i="3"/>
  <c r="K160" i="3"/>
  <c r="J160" i="3"/>
  <c r="I160" i="3"/>
  <c r="H160" i="3"/>
  <c r="G160" i="3"/>
  <c r="E160" i="3"/>
  <c r="AV159" i="3"/>
  <c r="AW159" i="3" s="1"/>
  <c r="AO159" i="3"/>
  <c r="AA159" i="3"/>
  <c r="AH159" i="3" s="1"/>
  <c r="Z159" i="3"/>
  <c r="Y159" i="3"/>
  <c r="X159" i="3"/>
  <c r="W159" i="3"/>
  <c r="V159" i="3"/>
  <c r="U159" i="3"/>
  <c r="T159" i="3"/>
  <c r="P159" i="3"/>
  <c r="Q159" i="3" s="1"/>
  <c r="O159" i="3"/>
  <c r="N159" i="3"/>
  <c r="M159" i="3"/>
  <c r="L159" i="3"/>
  <c r="K159" i="3"/>
  <c r="J159" i="3"/>
  <c r="I159" i="3"/>
  <c r="H159" i="3"/>
  <c r="AC159" i="3" s="1"/>
  <c r="AJ159" i="3" s="1"/>
  <c r="AQ159" i="3" s="1"/>
  <c r="G159" i="3"/>
  <c r="AB159" i="3" s="1"/>
  <c r="AI159" i="3" s="1"/>
  <c r="AP159" i="3" s="1"/>
  <c r="E159" i="3"/>
  <c r="AV158" i="3"/>
  <c r="AW158" i="3" s="1"/>
  <c r="Z158" i="3"/>
  <c r="Y158" i="3"/>
  <c r="X158" i="3"/>
  <c r="W158" i="3"/>
  <c r="V158" i="3"/>
  <c r="U158" i="3"/>
  <c r="T158" i="3"/>
  <c r="M158" i="3"/>
  <c r="L158" i="3"/>
  <c r="K158" i="3"/>
  <c r="J158" i="3"/>
  <c r="I158" i="3"/>
  <c r="H158" i="3"/>
  <c r="G158" i="3"/>
  <c r="E158" i="3"/>
  <c r="AV157" i="3"/>
  <c r="AW157" i="3" s="1"/>
  <c r="AO157" i="3"/>
  <c r="AF157" i="3"/>
  <c r="AM157" i="3" s="1"/>
  <c r="AT157" i="3" s="1"/>
  <c r="AA157" i="3"/>
  <c r="AH157" i="3" s="1"/>
  <c r="Z157" i="3"/>
  <c r="Y157" i="3"/>
  <c r="X157" i="3"/>
  <c r="W157" i="3"/>
  <c r="V157" i="3"/>
  <c r="U157" i="3"/>
  <c r="T157" i="3"/>
  <c r="N157" i="3"/>
  <c r="O157" i="3" s="1"/>
  <c r="P157" i="3" s="1"/>
  <c r="Q157" i="3" s="1"/>
  <c r="R157" i="3" s="1"/>
  <c r="S157" i="3" s="1"/>
  <c r="AG157" i="3" s="1"/>
  <c r="AN157" i="3" s="1"/>
  <c r="AU157" i="3" s="1"/>
  <c r="M157" i="3"/>
  <c r="L157" i="3"/>
  <c r="K157" i="3"/>
  <c r="J157" i="3"/>
  <c r="I157" i="3"/>
  <c r="H157" i="3"/>
  <c r="G157" i="3"/>
  <c r="AB157" i="3" s="1"/>
  <c r="AI157" i="3" s="1"/>
  <c r="AP157" i="3" s="1"/>
  <c r="E157" i="3"/>
  <c r="AV156" i="3"/>
  <c r="AW156" i="3" s="1"/>
  <c r="Z156" i="3"/>
  <c r="Y156" i="3"/>
  <c r="X156" i="3"/>
  <c r="W156" i="3"/>
  <c r="V156" i="3"/>
  <c r="U156" i="3"/>
  <c r="T156" i="3"/>
  <c r="M156" i="3"/>
  <c r="L156" i="3"/>
  <c r="K156" i="3"/>
  <c r="J156" i="3"/>
  <c r="I156" i="3"/>
  <c r="H156" i="3"/>
  <c r="G156" i="3"/>
  <c r="E156" i="3"/>
  <c r="AV155" i="3"/>
  <c r="AW155" i="3" s="1"/>
  <c r="AA155" i="3"/>
  <c r="AH155" i="3" s="1"/>
  <c r="AO155" i="3" s="1"/>
  <c r="Z155" i="3"/>
  <c r="Y155" i="3"/>
  <c r="X155" i="3"/>
  <c r="W155" i="3"/>
  <c r="V155" i="3"/>
  <c r="U155" i="3"/>
  <c r="T155" i="3"/>
  <c r="Q155" i="3"/>
  <c r="R155" i="3" s="1"/>
  <c r="S155" i="3" s="1"/>
  <c r="AG155" i="3" s="1"/>
  <c r="AN155" i="3" s="1"/>
  <c r="AU155" i="3" s="1"/>
  <c r="N155" i="3"/>
  <c r="O155" i="3" s="1"/>
  <c r="P155" i="3" s="1"/>
  <c r="M155" i="3"/>
  <c r="L155" i="3"/>
  <c r="K155" i="3"/>
  <c r="J155" i="3"/>
  <c r="I155" i="3"/>
  <c r="H155" i="3"/>
  <c r="AC155" i="3" s="1"/>
  <c r="AJ155" i="3" s="1"/>
  <c r="AQ155" i="3" s="1"/>
  <c r="G155" i="3"/>
  <c r="E155" i="3"/>
  <c r="AV154" i="3"/>
  <c r="AW154" i="3" s="1"/>
  <c r="Z154" i="3"/>
  <c r="Y154" i="3"/>
  <c r="X154" i="3"/>
  <c r="W154" i="3"/>
  <c r="V154" i="3"/>
  <c r="U154" i="3"/>
  <c r="T154" i="3"/>
  <c r="M154" i="3"/>
  <c r="L154" i="3"/>
  <c r="K154" i="3"/>
  <c r="J154" i="3"/>
  <c r="I154" i="3"/>
  <c r="H154" i="3"/>
  <c r="G154" i="3"/>
  <c r="E154" i="3"/>
  <c r="AW153" i="3"/>
  <c r="AV153" i="3"/>
  <c r="AQ153" i="3"/>
  <c r="AA153" i="3"/>
  <c r="AH153" i="3" s="1"/>
  <c r="AO153" i="3" s="1"/>
  <c r="Z153" i="3"/>
  <c r="Y153" i="3"/>
  <c r="X153" i="3"/>
  <c r="W153" i="3"/>
  <c r="V153" i="3"/>
  <c r="U153" i="3"/>
  <c r="T153" i="3"/>
  <c r="P153" i="3"/>
  <c r="N153" i="3"/>
  <c r="O153" i="3" s="1"/>
  <c r="M153" i="3"/>
  <c r="L153" i="3"/>
  <c r="K153" i="3"/>
  <c r="J153" i="3"/>
  <c r="I153" i="3"/>
  <c r="H153" i="3"/>
  <c r="AC153" i="3" s="1"/>
  <c r="AJ153" i="3" s="1"/>
  <c r="G153" i="3"/>
  <c r="AB153" i="3" s="1"/>
  <c r="AI153" i="3" s="1"/>
  <c r="AP153" i="3" s="1"/>
  <c r="E153" i="3"/>
  <c r="AV152" i="3"/>
  <c r="AW152" i="3" s="1"/>
  <c r="AH152" i="3"/>
  <c r="AO152" i="3" s="1"/>
  <c r="Z152" i="3"/>
  <c r="Y152" i="3"/>
  <c r="X152" i="3"/>
  <c r="W152" i="3"/>
  <c r="V152" i="3"/>
  <c r="U152" i="3"/>
  <c r="T152" i="3"/>
  <c r="M152" i="3"/>
  <c r="AA152" i="3" s="1"/>
  <c r="L152" i="3"/>
  <c r="K152" i="3"/>
  <c r="J152" i="3"/>
  <c r="I152" i="3"/>
  <c r="H152" i="3"/>
  <c r="G152" i="3"/>
  <c r="E152" i="3"/>
  <c r="AV151" i="3"/>
  <c r="AW151" i="3" s="1"/>
  <c r="AO151" i="3"/>
  <c r="AA151" i="3"/>
  <c r="AH151" i="3" s="1"/>
  <c r="Z151" i="3"/>
  <c r="Y151" i="3"/>
  <c r="X151" i="3"/>
  <c r="W151" i="3"/>
  <c r="V151" i="3"/>
  <c r="U151" i="3"/>
  <c r="T151" i="3"/>
  <c r="N151" i="3"/>
  <c r="O151" i="3" s="1"/>
  <c r="P151" i="3" s="1"/>
  <c r="M151" i="3"/>
  <c r="L151" i="3"/>
  <c r="K151" i="3"/>
  <c r="J151" i="3"/>
  <c r="I151" i="3"/>
  <c r="H151" i="3"/>
  <c r="G151" i="3"/>
  <c r="E151" i="3"/>
  <c r="AV150" i="3"/>
  <c r="AW150" i="3" s="1"/>
  <c r="Z150" i="3"/>
  <c r="Y150" i="3"/>
  <c r="X150" i="3"/>
  <c r="W150" i="3"/>
  <c r="V150" i="3"/>
  <c r="U150" i="3"/>
  <c r="T150" i="3"/>
  <c r="AH150" i="3" s="1"/>
  <c r="AO150" i="3" s="1"/>
  <c r="O150" i="3"/>
  <c r="N150" i="3"/>
  <c r="M150" i="3"/>
  <c r="AA150" i="3" s="1"/>
  <c r="L150" i="3"/>
  <c r="K150" i="3"/>
  <c r="J150" i="3"/>
  <c r="I150" i="3"/>
  <c r="H150" i="3"/>
  <c r="G150" i="3"/>
  <c r="AB150" i="3" s="1"/>
  <c r="AI150" i="3" s="1"/>
  <c r="AP150" i="3" s="1"/>
  <c r="E150" i="3"/>
  <c r="AV149" i="3"/>
  <c r="AW149" i="3" s="1"/>
  <c r="AD149" i="3"/>
  <c r="AK149" i="3" s="1"/>
  <c r="AR149" i="3" s="1"/>
  <c r="AB149" i="3"/>
  <c r="AI149" i="3" s="1"/>
  <c r="AP149" i="3" s="1"/>
  <c r="AA149" i="3"/>
  <c r="Z149" i="3"/>
  <c r="Y149" i="3"/>
  <c r="X149" i="3"/>
  <c r="W149" i="3"/>
  <c r="V149" i="3"/>
  <c r="U149" i="3"/>
  <c r="T149" i="3"/>
  <c r="AH149" i="3" s="1"/>
  <c r="AO149" i="3" s="1"/>
  <c r="Q149" i="3"/>
  <c r="R149" i="3" s="1"/>
  <c r="S149" i="3" s="1"/>
  <c r="N149" i="3"/>
  <c r="O149" i="3" s="1"/>
  <c r="P149" i="3" s="1"/>
  <c r="M149" i="3"/>
  <c r="L149" i="3"/>
  <c r="K149" i="3"/>
  <c r="AF149" i="3" s="1"/>
  <c r="AM149" i="3" s="1"/>
  <c r="AT149" i="3" s="1"/>
  <c r="J149" i="3"/>
  <c r="I149" i="3"/>
  <c r="H149" i="3"/>
  <c r="AC149" i="3" s="1"/>
  <c r="AJ149" i="3" s="1"/>
  <c r="AQ149" i="3" s="1"/>
  <c r="G149" i="3"/>
  <c r="E149" i="3"/>
  <c r="AV148" i="3"/>
  <c r="AW148" i="3" s="1"/>
  <c r="Z148" i="3"/>
  <c r="Y148" i="3"/>
  <c r="X148" i="3"/>
  <c r="W148" i="3"/>
  <c r="V148" i="3"/>
  <c r="U148" i="3"/>
  <c r="T148" i="3"/>
  <c r="M148" i="3"/>
  <c r="AA148" i="3" s="1"/>
  <c r="AH148" i="3" s="1"/>
  <c r="AO148" i="3" s="1"/>
  <c r="L148" i="3"/>
  <c r="K148" i="3"/>
  <c r="J148" i="3"/>
  <c r="I148" i="3"/>
  <c r="H148" i="3"/>
  <c r="G148" i="3"/>
  <c r="E148" i="3"/>
  <c r="AV147" i="3"/>
  <c r="AW147" i="3" s="1"/>
  <c r="AO147" i="3"/>
  <c r="AH147" i="3"/>
  <c r="AF147" i="3"/>
  <c r="AM147" i="3" s="1"/>
  <c r="AT147" i="3" s="1"/>
  <c r="AA147" i="3"/>
  <c r="Z147" i="3"/>
  <c r="Y147" i="3"/>
  <c r="X147" i="3"/>
  <c r="W147" i="3"/>
  <c r="V147" i="3"/>
  <c r="U147" i="3"/>
  <c r="T147" i="3"/>
  <c r="N147" i="3"/>
  <c r="O147" i="3" s="1"/>
  <c r="P147" i="3" s="1"/>
  <c r="Q147" i="3" s="1"/>
  <c r="R147" i="3" s="1"/>
  <c r="S147" i="3" s="1"/>
  <c r="M147" i="3"/>
  <c r="L147" i="3"/>
  <c r="AG147" i="3" s="1"/>
  <c r="AN147" i="3" s="1"/>
  <c r="AU147" i="3" s="1"/>
  <c r="K147" i="3"/>
  <c r="J147" i="3"/>
  <c r="I147" i="3"/>
  <c r="H147" i="3"/>
  <c r="G147" i="3"/>
  <c r="E147" i="3"/>
  <c r="AV146" i="3"/>
  <c r="AW146" i="3" s="1"/>
  <c r="Z146" i="3"/>
  <c r="Y146" i="3"/>
  <c r="X146" i="3"/>
  <c r="W146" i="3"/>
  <c r="V146" i="3"/>
  <c r="U146" i="3"/>
  <c r="T146" i="3"/>
  <c r="M146" i="3"/>
  <c r="L146" i="3"/>
  <c r="K146" i="3"/>
  <c r="J146" i="3"/>
  <c r="I146" i="3"/>
  <c r="H146" i="3"/>
  <c r="G146" i="3"/>
  <c r="E146" i="3"/>
  <c r="AW145" i="3"/>
  <c r="AV145" i="3"/>
  <c r="AA145" i="3"/>
  <c r="AH145" i="3" s="1"/>
  <c r="AO145" i="3" s="1"/>
  <c r="Z145" i="3"/>
  <c r="Y145" i="3"/>
  <c r="X145" i="3"/>
  <c r="W145" i="3"/>
  <c r="V145" i="3"/>
  <c r="U145" i="3"/>
  <c r="T145" i="3"/>
  <c r="N145" i="3"/>
  <c r="O145" i="3" s="1"/>
  <c r="P145" i="3" s="1"/>
  <c r="Q145" i="3" s="1"/>
  <c r="M145" i="3"/>
  <c r="L145" i="3"/>
  <c r="K145" i="3"/>
  <c r="J145" i="3"/>
  <c r="I145" i="3"/>
  <c r="H145" i="3"/>
  <c r="G145" i="3"/>
  <c r="E145" i="3"/>
  <c r="AV144" i="3"/>
  <c r="AW144" i="3" s="1"/>
  <c r="Z144" i="3"/>
  <c r="Y144" i="3"/>
  <c r="X144" i="3"/>
  <c r="W144" i="3"/>
  <c r="V144" i="3"/>
  <c r="U144" i="3"/>
  <c r="T144" i="3"/>
  <c r="N144" i="3"/>
  <c r="O144" i="3" s="1"/>
  <c r="P144" i="3" s="1"/>
  <c r="M144" i="3"/>
  <c r="AA144" i="3" s="1"/>
  <c r="AH144" i="3" s="1"/>
  <c r="AO144" i="3" s="1"/>
  <c r="L144" i="3"/>
  <c r="K144" i="3"/>
  <c r="J144" i="3"/>
  <c r="I144" i="3"/>
  <c r="H144" i="3"/>
  <c r="G144" i="3"/>
  <c r="E144" i="3"/>
  <c r="AW143" i="3"/>
  <c r="AV143" i="3"/>
  <c r="AO143" i="3"/>
  <c r="AA143" i="3"/>
  <c r="Z143" i="3"/>
  <c r="Y143" i="3"/>
  <c r="X143" i="3"/>
  <c r="W143" i="3"/>
  <c r="V143" i="3"/>
  <c r="U143" i="3"/>
  <c r="T143" i="3"/>
  <c r="AH143" i="3" s="1"/>
  <c r="O143" i="3"/>
  <c r="P143" i="3" s="1"/>
  <c r="Q143" i="3" s="1"/>
  <c r="R143" i="3" s="1"/>
  <c r="S143" i="3" s="1"/>
  <c r="AG143" i="3" s="1"/>
  <c r="AN143" i="3" s="1"/>
  <c r="AU143" i="3" s="1"/>
  <c r="N143" i="3"/>
  <c r="M143" i="3"/>
  <c r="L143" i="3"/>
  <c r="K143" i="3"/>
  <c r="J143" i="3"/>
  <c r="I143" i="3"/>
  <c r="H143" i="3"/>
  <c r="G143" i="3"/>
  <c r="AB143" i="3" s="1"/>
  <c r="AI143" i="3" s="1"/>
  <c r="AP143" i="3" s="1"/>
  <c r="E143" i="3"/>
  <c r="AV142" i="3"/>
  <c r="AW142" i="3" s="1"/>
  <c r="AH142" i="3"/>
  <c r="AO142" i="3" s="1"/>
  <c r="AA142" i="3"/>
  <c r="Z142" i="3"/>
  <c r="Y142" i="3"/>
  <c r="X142" i="3"/>
  <c r="W142" i="3"/>
  <c r="V142" i="3"/>
  <c r="U142" i="3"/>
  <c r="T142" i="3"/>
  <c r="P142" i="3"/>
  <c r="O142" i="3"/>
  <c r="N142" i="3"/>
  <c r="M142" i="3"/>
  <c r="L142" i="3"/>
  <c r="K142" i="3"/>
  <c r="J142" i="3"/>
  <c r="I142" i="3"/>
  <c r="H142" i="3"/>
  <c r="AC142" i="3" s="1"/>
  <c r="AJ142" i="3" s="1"/>
  <c r="AQ142" i="3" s="1"/>
  <c r="G142" i="3"/>
  <c r="AB142" i="3" s="1"/>
  <c r="E142" i="3"/>
  <c r="AV141" i="3"/>
  <c r="AW141" i="3" s="1"/>
  <c r="AA141" i="3"/>
  <c r="AH141" i="3" s="1"/>
  <c r="Z141" i="3"/>
  <c r="Y141" i="3"/>
  <c r="X141" i="3"/>
  <c r="W141" i="3"/>
  <c r="V141" i="3"/>
  <c r="U141" i="3"/>
  <c r="T141" i="3"/>
  <c r="S141" i="3"/>
  <c r="O141" i="3"/>
  <c r="P141" i="3" s="1"/>
  <c r="Q141" i="3" s="1"/>
  <c r="R141" i="3" s="1"/>
  <c r="AF141" i="3" s="1"/>
  <c r="AM141" i="3" s="1"/>
  <c r="M141" i="3"/>
  <c r="N141" i="3" s="1"/>
  <c r="L141" i="3"/>
  <c r="K141" i="3"/>
  <c r="J141" i="3"/>
  <c r="I141" i="3"/>
  <c r="H141" i="3"/>
  <c r="G141" i="3"/>
  <c r="AB141" i="3" s="1"/>
  <c r="AI141" i="3" s="1"/>
  <c r="E141" i="3"/>
  <c r="AV140" i="3"/>
  <c r="AW140" i="3" s="1"/>
  <c r="Z140" i="3"/>
  <c r="Y140" i="3"/>
  <c r="X140" i="3"/>
  <c r="W140" i="3"/>
  <c r="V140" i="3"/>
  <c r="U140" i="3"/>
  <c r="T140" i="3"/>
  <c r="N140" i="3"/>
  <c r="M140" i="3"/>
  <c r="AA140" i="3" s="1"/>
  <c r="AH140" i="3" s="1"/>
  <c r="AO140" i="3" s="1"/>
  <c r="L140" i="3"/>
  <c r="K140" i="3"/>
  <c r="J140" i="3"/>
  <c r="I140" i="3"/>
  <c r="H140" i="3"/>
  <c r="G140" i="3"/>
  <c r="E140" i="3"/>
  <c r="AV139" i="3"/>
  <c r="AW139" i="3" s="1"/>
  <c r="AH139" i="3"/>
  <c r="AO139" i="3" s="1"/>
  <c r="AA139" i="3"/>
  <c r="Z139" i="3"/>
  <c r="Y139" i="3"/>
  <c r="X139" i="3"/>
  <c r="W139" i="3"/>
  <c r="V139" i="3"/>
  <c r="U139" i="3"/>
  <c r="T139" i="3"/>
  <c r="N139" i="3"/>
  <c r="M139" i="3"/>
  <c r="L139" i="3"/>
  <c r="K139" i="3"/>
  <c r="J139" i="3"/>
  <c r="I139" i="3"/>
  <c r="H139" i="3"/>
  <c r="G139" i="3"/>
  <c r="E139" i="3"/>
  <c r="AV138" i="3"/>
  <c r="AW138" i="3" s="1"/>
  <c r="Z138" i="3"/>
  <c r="Y138" i="3"/>
  <c r="X138" i="3"/>
  <c r="W138" i="3"/>
  <c r="V138" i="3"/>
  <c r="U138" i="3"/>
  <c r="T138" i="3"/>
  <c r="M138" i="3"/>
  <c r="L138" i="3"/>
  <c r="K138" i="3"/>
  <c r="J138" i="3"/>
  <c r="I138" i="3"/>
  <c r="H138" i="3"/>
  <c r="G138" i="3"/>
  <c r="E138" i="3"/>
  <c r="AW137" i="3"/>
  <c r="AV137" i="3"/>
  <c r="AA137" i="3"/>
  <c r="Z137" i="3"/>
  <c r="Y137" i="3"/>
  <c r="X137" i="3"/>
  <c r="W137" i="3"/>
  <c r="V137" i="3"/>
  <c r="U137" i="3"/>
  <c r="T137" i="3"/>
  <c r="AH137" i="3" s="1"/>
  <c r="AO137" i="3" s="1"/>
  <c r="N137" i="3"/>
  <c r="M137" i="3"/>
  <c r="L137" i="3"/>
  <c r="K137" i="3"/>
  <c r="J137" i="3"/>
  <c r="I137" i="3"/>
  <c r="H137" i="3"/>
  <c r="G137" i="3"/>
  <c r="E137" i="3"/>
  <c r="AV136" i="3"/>
  <c r="AW136" i="3" s="1"/>
  <c r="Z136" i="3"/>
  <c r="Y136" i="3"/>
  <c r="X136" i="3"/>
  <c r="W136" i="3"/>
  <c r="V136" i="3"/>
  <c r="U136" i="3"/>
  <c r="T136" i="3"/>
  <c r="M136" i="3"/>
  <c r="AA136" i="3" s="1"/>
  <c r="AH136" i="3" s="1"/>
  <c r="AO136" i="3" s="1"/>
  <c r="L136" i="3"/>
  <c r="K136" i="3"/>
  <c r="J136" i="3"/>
  <c r="I136" i="3"/>
  <c r="H136" i="3"/>
  <c r="G136" i="3"/>
  <c r="E136" i="3"/>
  <c r="AW135" i="3"/>
  <c r="AV135" i="3"/>
  <c r="AO135" i="3"/>
  <c r="AH135" i="3"/>
  <c r="AA135" i="3"/>
  <c r="Z135" i="3"/>
  <c r="Y135" i="3"/>
  <c r="X135" i="3"/>
  <c r="W135" i="3"/>
  <c r="V135" i="3"/>
  <c r="U135" i="3"/>
  <c r="T135" i="3"/>
  <c r="Q135" i="3"/>
  <c r="R135" i="3" s="1"/>
  <c r="O135" i="3"/>
  <c r="P135" i="3" s="1"/>
  <c r="N135" i="3"/>
  <c r="M135" i="3"/>
  <c r="L135" i="3"/>
  <c r="K135" i="3"/>
  <c r="J135" i="3"/>
  <c r="AE135" i="3" s="1"/>
  <c r="AL135" i="3" s="1"/>
  <c r="AS135" i="3" s="1"/>
  <c r="I135" i="3"/>
  <c r="AD135" i="3" s="1"/>
  <c r="AK135" i="3" s="1"/>
  <c r="AR135" i="3" s="1"/>
  <c r="H135" i="3"/>
  <c r="AC135" i="3" s="1"/>
  <c r="AJ135" i="3" s="1"/>
  <c r="AQ135" i="3" s="1"/>
  <c r="G135" i="3"/>
  <c r="AB135" i="3" s="1"/>
  <c r="AI135" i="3" s="1"/>
  <c r="AP135" i="3" s="1"/>
  <c r="E135" i="3"/>
  <c r="AV134" i="3"/>
  <c r="AW134" i="3" s="1"/>
  <c r="Z134" i="3"/>
  <c r="Y134" i="3"/>
  <c r="X134" i="3"/>
  <c r="W134" i="3"/>
  <c r="V134" i="3"/>
  <c r="U134" i="3"/>
  <c r="T134" i="3"/>
  <c r="M134" i="3"/>
  <c r="AA134" i="3" s="1"/>
  <c r="AH134" i="3" s="1"/>
  <c r="AO134" i="3" s="1"/>
  <c r="L134" i="3"/>
  <c r="K134" i="3"/>
  <c r="J134" i="3"/>
  <c r="I134" i="3"/>
  <c r="H134" i="3"/>
  <c r="G134" i="3"/>
  <c r="E134" i="3"/>
  <c r="AW133" i="3"/>
  <c r="AV133" i="3"/>
  <c r="AO133" i="3"/>
  <c r="AH133" i="3"/>
  <c r="AA133" i="3"/>
  <c r="Z133" i="3"/>
  <c r="Y133" i="3"/>
  <c r="X133" i="3"/>
  <c r="W133" i="3"/>
  <c r="V133" i="3"/>
  <c r="U133" i="3"/>
  <c r="T133" i="3"/>
  <c r="Q133" i="3"/>
  <c r="R133" i="3" s="1"/>
  <c r="O133" i="3"/>
  <c r="P133" i="3" s="1"/>
  <c r="N133" i="3"/>
  <c r="M133" i="3"/>
  <c r="L133" i="3"/>
  <c r="K133" i="3"/>
  <c r="J133" i="3"/>
  <c r="AE133" i="3" s="1"/>
  <c r="AL133" i="3" s="1"/>
  <c r="AS133" i="3" s="1"/>
  <c r="I133" i="3"/>
  <c r="AD133" i="3" s="1"/>
  <c r="AK133" i="3" s="1"/>
  <c r="AR133" i="3" s="1"/>
  <c r="H133" i="3"/>
  <c r="AC133" i="3" s="1"/>
  <c r="AJ133" i="3" s="1"/>
  <c r="AQ133" i="3" s="1"/>
  <c r="G133" i="3"/>
  <c r="AB133" i="3" s="1"/>
  <c r="AI133" i="3" s="1"/>
  <c r="AP133" i="3" s="1"/>
  <c r="E133" i="3"/>
  <c r="AV132" i="3"/>
  <c r="AW132" i="3" s="1"/>
  <c r="Z132" i="3"/>
  <c r="Y132" i="3"/>
  <c r="X132" i="3"/>
  <c r="W132" i="3"/>
  <c r="V132" i="3"/>
  <c r="U132" i="3"/>
  <c r="T132" i="3"/>
  <c r="M132" i="3"/>
  <c r="AA132" i="3" s="1"/>
  <c r="AH132" i="3" s="1"/>
  <c r="AO132" i="3" s="1"/>
  <c r="L132" i="3"/>
  <c r="K132" i="3"/>
  <c r="J132" i="3"/>
  <c r="I132" i="3"/>
  <c r="H132" i="3"/>
  <c r="G132" i="3"/>
  <c r="E132" i="3"/>
  <c r="AW131" i="3"/>
  <c r="AV131" i="3"/>
  <c r="Z131" i="3"/>
  <c r="Y131" i="3"/>
  <c r="X131" i="3"/>
  <c r="W131" i="3"/>
  <c r="V131" i="3"/>
  <c r="U131" i="3"/>
  <c r="T131" i="3"/>
  <c r="O131" i="3"/>
  <c r="P131" i="3" s="1"/>
  <c r="Q131" i="3" s="1"/>
  <c r="N131" i="3"/>
  <c r="M131" i="3"/>
  <c r="AA131" i="3" s="1"/>
  <c r="AH131" i="3" s="1"/>
  <c r="AO131" i="3" s="1"/>
  <c r="L131" i="3"/>
  <c r="K131" i="3"/>
  <c r="J131" i="3"/>
  <c r="I131" i="3"/>
  <c r="AD131" i="3" s="1"/>
  <c r="AK131" i="3" s="1"/>
  <c r="AR131" i="3" s="1"/>
  <c r="H131" i="3"/>
  <c r="G131" i="3"/>
  <c r="AB131" i="3" s="1"/>
  <c r="AI131" i="3" s="1"/>
  <c r="AP131" i="3" s="1"/>
  <c r="E131" i="3"/>
  <c r="AV130" i="3"/>
  <c r="AW130" i="3" s="1"/>
  <c r="Z130" i="3"/>
  <c r="Y130" i="3"/>
  <c r="X130" i="3"/>
  <c r="W130" i="3"/>
  <c r="V130" i="3"/>
  <c r="U130" i="3"/>
  <c r="T130" i="3"/>
  <c r="M130" i="3"/>
  <c r="AA130" i="3" s="1"/>
  <c r="AH130" i="3" s="1"/>
  <c r="AO130" i="3" s="1"/>
  <c r="L130" i="3"/>
  <c r="K130" i="3"/>
  <c r="J130" i="3"/>
  <c r="I130" i="3"/>
  <c r="H130" i="3"/>
  <c r="G130" i="3"/>
  <c r="E130" i="3"/>
  <c r="AW129" i="3"/>
  <c r="AV129" i="3"/>
  <c r="AP129" i="3"/>
  <c r="AH129" i="3"/>
  <c r="AO129" i="3" s="1"/>
  <c r="Z129" i="3"/>
  <c r="Y129" i="3"/>
  <c r="X129" i="3"/>
  <c r="W129" i="3"/>
  <c r="V129" i="3"/>
  <c r="U129" i="3"/>
  <c r="T129" i="3"/>
  <c r="Q129" i="3"/>
  <c r="AE129" i="3" s="1"/>
  <c r="AL129" i="3" s="1"/>
  <c r="AS129" i="3" s="1"/>
  <c r="O129" i="3"/>
  <c r="P129" i="3" s="1"/>
  <c r="N129" i="3"/>
  <c r="M129" i="3"/>
  <c r="AA129" i="3" s="1"/>
  <c r="L129" i="3"/>
  <c r="K129" i="3"/>
  <c r="J129" i="3"/>
  <c r="I129" i="3"/>
  <c r="AD129" i="3" s="1"/>
  <c r="AK129" i="3" s="1"/>
  <c r="AR129" i="3" s="1"/>
  <c r="H129" i="3"/>
  <c r="AC129" i="3" s="1"/>
  <c r="AJ129" i="3" s="1"/>
  <c r="AQ129" i="3" s="1"/>
  <c r="G129" i="3"/>
  <c r="AB129" i="3" s="1"/>
  <c r="AI129" i="3" s="1"/>
  <c r="E129" i="3"/>
  <c r="AV128" i="3"/>
  <c r="AW128" i="3" s="1"/>
  <c r="AA128" i="3"/>
  <c r="AH128" i="3" s="1"/>
  <c r="AO128" i="3" s="1"/>
  <c r="Z128" i="3"/>
  <c r="Y128" i="3"/>
  <c r="X128" i="3"/>
  <c r="W128" i="3"/>
  <c r="V128" i="3"/>
  <c r="U128" i="3"/>
  <c r="T128" i="3"/>
  <c r="M128" i="3"/>
  <c r="N128" i="3" s="1"/>
  <c r="L128" i="3"/>
  <c r="K128" i="3"/>
  <c r="J128" i="3"/>
  <c r="I128" i="3"/>
  <c r="H128" i="3"/>
  <c r="G128" i="3"/>
  <c r="E128" i="3"/>
  <c r="AW127" i="3"/>
  <c r="AV127" i="3"/>
  <c r="AH127" i="3"/>
  <c r="AO127" i="3" s="1"/>
  <c r="Z127" i="3"/>
  <c r="Y127" i="3"/>
  <c r="X127" i="3"/>
  <c r="W127" i="3"/>
  <c r="V127" i="3"/>
  <c r="U127" i="3"/>
  <c r="T127" i="3"/>
  <c r="O127" i="3"/>
  <c r="P127" i="3" s="1"/>
  <c r="Q127" i="3" s="1"/>
  <c r="N127" i="3"/>
  <c r="M127" i="3"/>
  <c r="AA127" i="3" s="1"/>
  <c r="L127" i="3"/>
  <c r="K127" i="3"/>
  <c r="J127" i="3"/>
  <c r="I127" i="3"/>
  <c r="H127" i="3"/>
  <c r="G127" i="3"/>
  <c r="AB127" i="3" s="1"/>
  <c r="AI127" i="3" s="1"/>
  <c r="AP127" i="3" s="1"/>
  <c r="E127" i="3"/>
  <c r="AV126" i="3"/>
  <c r="AW126" i="3" s="1"/>
  <c r="Z126" i="3"/>
  <c r="Y126" i="3"/>
  <c r="X126" i="3"/>
  <c r="W126" i="3"/>
  <c r="V126" i="3"/>
  <c r="U126" i="3"/>
  <c r="T126" i="3"/>
  <c r="N126" i="3"/>
  <c r="M126" i="3"/>
  <c r="AA126" i="3" s="1"/>
  <c r="AH126" i="3" s="1"/>
  <c r="AO126" i="3" s="1"/>
  <c r="L126" i="3"/>
  <c r="K126" i="3"/>
  <c r="J126" i="3"/>
  <c r="I126" i="3"/>
  <c r="H126" i="3"/>
  <c r="G126" i="3"/>
  <c r="E126" i="3"/>
  <c r="AW125" i="3"/>
  <c r="AV125" i="3"/>
  <c r="AP125" i="3"/>
  <c r="Z125" i="3"/>
  <c r="Y125" i="3"/>
  <c r="X125" i="3"/>
  <c r="W125" i="3"/>
  <c r="V125" i="3"/>
  <c r="U125" i="3"/>
  <c r="T125" i="3"/>
  <c r="O125" i="3"/>
  <c r="P125" i="3" s="1"/>
  <c r="Q125" i="3" s="1"/>
  <c r="R125" i="3" s="1"/>
  <c r="N125" i="3"/>
  <c r="M125" i="3"/>
  <c r="AA125" i="3" s="1"/>
  <c r="AH125" i="3" s="1"/>
  <c r="AO125" i="3" s="1"/>
  <c r="L125" i="3"/>
  <c r="K125" i="3"/>
  <c r="J125" i="3"/>
  <c r="AE125" i="3" s="1"/>
  <c r="AL125" i="3" s="1"/>
  <c r="AS125" i="3" s="1"/>
  <c r="I125" i="3"/>
  <c r="H125" i="3"/>
  <c r="G125" i="3"/>
  <c r="AB125" i="3" s="1"/>
  <c r="AI125" i="3" s="1"/>
  <c r="E125" i="3"/>
  <c r="AV124" i="3"/>
  <c r="AW124" i="3" s="1"/>
  <c r="Z124" i="3"/>
  <c r="Y124" i="3"/>
  <c r="X124" i="3"/>
  <c r="W124" i="3"/>
  <c r="V124" i="3"/>
  <c r="U124" i="3"/>
  <c r="T124" i="3"/>
  <c r="M124" i="3"/>
  <c r="N124" i="3" s="1"/>
  <c r="L124" i="3"/>
  <c r="K124" i="3"/>
  <c r="J124" i="3"/>
  <c r="I124" i="3"/>
  <c r="H124" i="3"/>
  <c r="G124" i="3"/>
  <c r="E124" i="3"/>
  <c r="AW123" i="3"/>
  <c r="AV123" i="3"/>
  <c r="AP123" i="3"/>
  <c r="Z123" i="3"/>
  <c r="Y123" i="3"/>
  <c r="X123" i="3"/>
  <c r="W123" i="3"/>
  <c r="V123" i="3"/>
  <c r="U123" i="3"/>
  <c r="T123" i="3"/>
  <c r="O123" i="3"/>
  <c r="P123" i="3" s="1"/>
  <c r="Q123" i="3" s="1"/>
  <c r="N123" i="3"/>
  <c r="M123" i="3"/>
  <c r="AA123" i="3" s="1"/>
  <c r="AH123" i="3" s="1"/>
  <c r="AO123" i="3" s="1"/>
  <c r="L123" i="3"/>
  <c r="K123" i="3"/>
  <c r="J123" i="3"/>
  <c r="I123" i="3"/>
  <c r="AD123" i="3" s="1"/>
  <c r="H123" i="3"/>
  <c r="G123" i="3"/>
  <c r="AB123" i="3" s="1"/>
  <c r="AI123" i="3" s="1"/>
  <c r="E123" i="3"/>
  <c r="AV122" i="3"/>
  <c r="AW122" i="3" s="1"/>
  <c r="AA122" i="3"/>
  <c r="AH122" i="3" s="1"/>
  <c r="AO122" i="3" s="1"/>
  <c r="Z122" i="3"/>
  <c r="Y122" i="3"/>
  <c r="X122" i="3"/>
  <c r="W122" i="3"/>
  <c r="V122" i="3"/>
  <c r="U122" i="3"/>
  <c r="T122" i="3"/>
  <c r="N122" i="3"/>
  <c r="M122" i="3"/>
  <c r="L122" i="3"/>
  <c r="K122" i="3"/>
  <c r="J122" i="3"/>
  <c r="I122" i="3"/>
  <c r="H122" i="3"/>
  <c r="G122" i="3"/>
  <c r="E122" i="3"/>
  <c r="AW121" i="3"/>
  <c r="AV121" i="3"/>
  <c r="AP121" i="3"/>
  <c r="Z121" i="3"/>
  <c r="Y121" i="3"/>
  <c r="X121" i="3"/>
  <c r="W121" i="3"/>
  <c r="V121" i="3"/>
  <c r="U121" i="3"/>
  <c r="T121" i="3"/>
  <c r="Q121" i="3"/>
  <c r="R121" i="3" s="1"/>
  <c r="O121" i="3"/>
  <c r="P121" i="3" s="1"/>
  <c r="N121" i="3"/>
  <c r="M121" i="3"/>
  <c r="AA121" i="3" s="1"/>
  <c r="AH121" i="3" s="1"/>
  <c r="AO121" i="3" s="1"/>
  <c r="L121" i="3"/>
  <c r="K121" i="3"/>
  <c r="J121" i="3"/>
  <c r="AE121" i="3" s="1"/>
  <c r="AL121" i="3" s="1"/>
  <c r="AS121" i="3" s="1"/>
  <c r="I121" i="3"/>
  <c r="H121" i="3"/>
  <c r="AC121" i="3" s="1"/>
  <c r="AJ121" i="3" s="1"/>
  <c r="AQ121" i="3" s="1"/>
  <c r="G121" i="3"/>
  <c r="AB121" i="3" s="1"/>
  <c r="AI121" i="3" s="1"/>
  <c r="E121" i="3"/>
  <c r="AV120" i="3"/>
  <c r="AW120" i="3" s="1"/>
  <c r="AA120" i="3"/>
  <c r="AH120" i="3" s="1"/>
  <c r="AO120" i="3" s="1"/>
  <c r="Z120" i="3"/>
  <c r="Y120" i="3"/>
  <c r="X120" i="3"/>
  <c r="W120" i="3"/>
  <c r="V120" i="3"/>
  <c r="U120" i="3"/>
  <c r="T120" i="3"/>
  <c r="M120" i="3"/>
  <c r="N120" i="3" s="1"/>
  <c r="L120" i="3"/>
  <c r="K120" i="3"/>
  <c r="J120" i="3"/>
  <c r="I120" i="3"/>
  <c r="H120" i="3"/>
  <c r="G120" i="3"/>
  <c r="E120" i="3"/>
  <c r="AW119" i="3"/>
  <c r="AV119" i="3"/>
  <c r="AH119" i="3"/>
  <c r="AO119" i="3" s="1"/>
  <c r="Z119" i="3"/>
  <c r="Y119" i="3"/>
  <c r="X119" i="3"/>
  <c r="W119" i="3"/>
  <c r="V119" i="3"/>
  <c r="U119" i="3"/>
  <c r="T119" i="3"/>
  <c r="O119" i="3"/>
  <c r="P119" i="3" s="1"/>
  <c r="Q119" i="3" s="1"/>
  <c r="N119" i="3"/>
  <c r="M119" i="3"/>
  <c r="AA119" i="3" s="1"/>
  <c r="L119" i="3"/>
  <c r="K119" i="3"/>
  <c r="J119" i="3"/>
  <c r="I119" i="3"/>
  <c r="H119" i="3"/>
  <c r="G119" i="3"/>
  <c r="AB119" i="3" s="1"/>
  <c r="AI119" i="3" s="1"/>
  <c r="AP119" i="3" s="1"/>
  <c r="E119" i="3"/>
  <c r="AV118" i="3"/>
  <c r="AW118" i="3" s="1"/>
  <c r="Z118" i="3"/>
  <c r="Y118" i="3"/>
  <c r="X118" i="3"/>
  <c r="W118" i="3"/>
  <c r="V118" i="3"/>
  <c r="U118" i="3"/>
  <c r="T118" i="3"/>
  <c r="M118" i="3"/>
  <c r="N118" i="3" s="1"/>
  <c r="L118" i="3"/>
  <c r="K118" i="3"/>
  <c r="J118" i="3"/>
  <c r="I118" i="3"/>
  <c r="H118" i="3"/>
  <c r="G118" i="3"/>
  <c r="E118" i="3"/>
  <c r="AW117" i="3"/>
  <c r="AV117" i="3"/>
  <c r="AH117" i="3"/>
  <c r="AO117" i="3" s="1"/>
  <c r="Z117" i="3"/>
  <c r="Y117" i="3"/>
  <c r="X117" i="3"/>
  <c r="W117" i="3"/>
  <c r="V117" i="3"/>
  <c r="U117" i="3"/>
  <c r="T117" i="3"/>
  <c r="N117" i="3"/>
  <c r="O117" i="3" s="1"/>
  <c r="P117" i="3" s="1"/>
  <c r="Q117" i="3" s="1"/>
  <c r="R117" i="3" s="1"/>
  <c r="M117" i="3"/>
  <c r="AA117" i="3" s="1"/>
  <c r="L117" i="3"/>
  <c r="K117" i="3"/>
  <c r="J117" i="3"/>
  <c r="AE117" i="3" s="1"/>
  <c r="AL117" i="3" s="1"/>
  <c r="AS117" i="3" s="1"/>
  <c r="I117" i="3"/>
  <c r="H117" i="3"/>
  <c r="G117" i="3"/>
  <c r="E117" i="3"/>
  <c r="AV116" i="3"/>
  <c r="AW116" i="3" s="1"/>
  <c r="AA116" i="3"/>
  <c r="AH116" i="3" s="1"/>
  <c r="AO116" i="3" s="1"/>
  <c r="Z116" i="3"/>
  <c r="Y116" i="3"/>
  <c r="X116" i="3"/>
  <c r="W116" i="3"/>
  <c r="V116" i="3"/>
  <c r="U116" i="3"/>
  <c r="T116" i="3"/>
  <c r="N116" i="3"/>
  <c r="M116" i="3"/>
  <c r="L116" i="3"/>
  <c r="K116" i="3"/>
  <c r="J116" i="3"/>
  <c r="I116" i="3"/>
  <c r="H116" i="3"/>
  <c r="G116" i="3"/>
  <c r="E116" i="3"/>
  <c r="AW115" i="3"/>
  <c r="AV115" i="3"/>
  <c r="Z115" i="3"/>
  <c r="Y115" i="3"/>
  <c r="X115" i="3"/>
  <c r="W115" i="3"/>
  <c r="V115" i="3"/>
  <c r="U115" i="3"/>
  <c r="T115" i="3"/>
  <c r="N115" i="3"/>
  <c r="O115" i="3" s="1"/>
  <c r="P115" i="3" s="1"/>
  <c r="Q115" i="3" s="1"/>
  <c r="R115" i="3" s="1"/>
  <c r="M115" i="3"/>
  <c r="AA115" i="3" s="1"/>
  <c r="AH115" i="3" s="1"/>
  <c r="AO115" i="3" s="1"/>
  <c r="L115" i="3"/>
  <c r="K115" i="3"/>
  <c r="J115" i="3"/>
  <c r="I115" i="3"/>
  <c r="AD115" i="3" s="1"/>
  <c r="AK115" i="3" s="1"/>
  <c r="AR115" i="3" s="1"/>
  <c r="H115" i="3"/>
  <c r="G115" i="3"/>
  <c r="E115" i="3"/>
  <c r="AV114" i="3"/>
  <c r="AW114" i="3" s="1"/>
  <c r="Z114" i="3"/>
  <c r="Y114" i="3"/>
  <c r="X114" i="3"/>
  <c r="W114" i="3"/>
  <c r="V114" i="3"/>
  <c r="U114" i="3"/>
  <c r="T114" i="3"/>
  <c r="M114" i="3"/>
  <c r="AA114" i="3" s="1"/>
  <c r="AH114" i="3" s="1"/>
  <c r="AO114" i="3" s="1"/>
  <c r="L114" i="3"/>
  <c r="K114" i="3"/>
  <c r="J114" i="3"/>
  <c r="I114" i="3"/>
  <c r="H114" i="3"/>
  <c r="G114" i="3"/>
  <c r="E114" i="3"/>
  <c r="AW113" i="3"/>
  <c r="AV113" i="3"/>
  <c r="AH113" i="3"/>
  <c r="AO113" i="3" s="1"/>
  <c r="Z113" i="3"/>
  <c r="Y113" i="3"/>
  <c r="X113" i="3"/>
  <c r="W113" i="3"/>
  <c r="V113" i="3"/>
  <c r="U113" i="3"/>
  <c r="T113" i="3"/>
  <c r="N113" i="3"/>
  <c r="O113" i="3" s="1"/>
  <c r="P113" i="3" s="1"/>
  <c r="Q113" i="3" s="1"/>
  <c r="R113" i="3" s="1"/>
  <c r="M113" i="3"/>
  <c r="AA113" i="3" s="1"/>
  <c r="L113" i="3"/>
  <c r="K113" i="3"/>
  <c r="J113" i="3"/>
  <c r="I113" i="3"/>
  <c r="H113" i="3"/>
  <c r="G113" i="3"/>
  <c r="E113" i="3"/>
  <c r="AV112" i="3"/>
  <c r="AW112" i="3" s="1"/>
  <c r="Z112" i="3"/>
  <c r="Y112" i="3"/>
  <c r="X112" i="3"/>
  <c r="W112" i="3"/>
  <c r="V112" i="3"/>
  <c r="U112" i="3"/>
  <c r="T112" i="3"/>
  <c r="M112" i="3"/>
  <c r="N112" i="3" s="1"/>
  <c r="L112" i="3"/>
  <c r="K112" i="3"/>
  <c r="J112" i="3"/>
  <c r="I112" i="3"/>
  <c r="H112" i="3"/>
  <c r="G112" i="3"/>
  <c r="E112" i="3"/>
  <c r="AW111" i="3"/>
  <c r="AV111" i="3"/>
  <c r="AH111" i="3"/>
  <c r="AO111" i="3" s="1"/>
  <c r="AB111" i="3"/>
  <c r="AI111" i="3" s="1"/>
  <c r="AP111" i="3" s="1"/>
  <c r="Z111" i="3"/>
  <c r="Y111" i="3"/>
  <c r="X111" i="3"/>
  <c r="W111" i="3"/>
  <c r="V111" i="3"/>
  <c r="U111" i="3"/>
  <c r="T111" i="3"/>
  <c r="N111" i="3"/>
  <c r="O111" i="3" s="1"/>
  <c r="P111" i="3" s="1"/>
  <c r="Q111" i="3" s="1"/>
  <c r="R111" i="3" s="1"/>
  <c r="M111" i="3"/>
  <c r="AA111" i="3" s="1"/>
  <c r="L111" i="3"/>
  <c r="K111" i="3"/>
  <c r="J111" i="3"/>
  <c r="AE111" i="3" s="1"/>
  <c r="AL111" i="3" s="1"/>
  <c r="AS111" i="3" s="1"/>
  <c r="I111" i="3"/>
  <c r="H111" i="3"/>
  <c r="G111" i="3"/>
  <c r="E111" i="3"/>
  <c r="AV110" i="3"/>
  <c r="AW110" i="3" s="1"/>
  <c r="AB110" i="3"/>
  <c r="AI110" i="3" s="1"/>
  <c r="AP110" i="3" s="1"/>
  <c r="AA110" i="3"/>
  <c r="Z110" i="3"/>
  <c r="Y110" i="3"/>
  <c r="X110" i="3"/>
  <c r="W110" i="3"/>
  <c r="V110" i="3"/>
  <c r="U110" i="3"/>
  <c r="T110" i="3"/>
  <c r="AH110" i="3" s="1"/>
  <c r="AO110" i="3" s="1"/>
  <c r="N110" i="3"/>
  <c r="O110" i="3" s="1"/>
  <c r="P110" i="3" s="1"/>
  <c r="M110" i="3"/>
  <c r="L110" i="3"/>
  <c r="K110" i="3"/>
  <c r="J110" i="3"/>
  <c r="I110" i="3"/>
  <c r="H110" i="3"/>
  <c r="G110" i="3"/>
  <c r="E110" i="3"/>
  <c r="AV109" i="3"/>
  <c r="AW109" i="3" s="1"/>
  <c r="Z109" i="3"/>
  <c r="Y109" i="3"/>
  <c r="X109" i="3"/>
  <c r="W109" i="3"/>
  <c r="V109" i="3"/>
  <c r="U109" i="3"/>
  <c r="T109" i="3"/>
  <c r="AH109" i="3" s="1"/>
  <c r="AO109" i="3" s="1"/>
  <c r="O109" i="3"/>
  <c r="P109" i="3" s="1"/>
  <c r="N109" i="3"/>
  <c r="M109" i="3"/>
  <c r="AA109" i="3" s="1"/>
  <c r="L109" i="3"/>
  <c r="K109" i="3"/>
  <c r="J109" i="3"/>
  <c r="I109" i="3"/>
  <c r="H109" i="3"/>
  <c r="G109" i="3"/>
  <c r="AB109" i="3" s="1"/>
  <c r="AI109" i="3" s="1"/>
  <c r="AP109" i="3" s="1"/>
  <c r="E109" i="3"/>
  <c r="AV108" i="3"/>
  <c r="AW108" i="3" s="1"/>
  <c r="AA108" i="3"/>
  <c r="AH108" i="3" s="1"/>
  <c r="AO108" i="3" s="1"/>
  <c r="Z108" i="3"/>
  <c r="Y108" i="3"/>
  <c r="X108" i="3"/>
  <c r="W108" i="3"/>
  <c r="V108" i="3"/>
  <c r="U108" i="3"/>
  <c r="T108" i="3"/>
  <c r="M108" i="3"/>
  <c r="N108" i="3" s="1"/>
  <c r="L108" i="3"/>
  <c r="K108" i="3"/>
  <c r="J108" i="3"/>
  <c r="I108" i="3"/>
  <c r="H108" i="3"/>
  <c r="G108" i="3"/>
  <c r="E108" i="3"/>
  <c r="AV107" i="3"/>
  <c r="AW107" i="3" s="1"/>
  <c r="AO107" i="3"/>
  <c r="AH107" i="3"/>
  <c r="Z107" i="3"/>
  <c r="Y107" i="3"/>
  <c r="X107" i="3"/>
  <c r="W107" i="3"/>
  <c r="V107" i="3"/>
  <c r="U107" i="3"/>
  <c r="T107" i="3"/>
  <c r="N107" i="3"/>
  <c r="O107" i="3" s="1"/>
  <c r="P107" i="3" s="1"/>
  <c r="Q107" i="3" s="1"/>
  <c r="M107" i="3"/>
  <c r="AA107" i="3" s="1"/>
  <c r="L107" i="3"/>
  <c r="K107" i="3"/>
  <c r="J107" i="3"/>
  <c r="I107" i="3"/>
  <c r="AD107" i="3" s="1"/>
  <c r="AK107" i="3" s="1"/>
  <c r="AR107" i="3" s="1"/>
  <c r="H107" i="3"/>
  <c r="G107" i="3"/>
  <c r="AB107" i="3" s="1"/>
  <c r="AI107" i="3" s="1"/>
  <c r="AP107" i="3" s="1"/>
  <c r="E107" i="3"/>
  <c r="AV106" i="3"/>
  <c r="AW106" i="3" s="1"/>
  <c r="Z106" i="3"/>
  <c r="Y106" i="3"/>
  <c r="X106" i="3"/>
  <c r="W106" i="3"/>
  <c r="V106" i="3"/>
  <c r="U106" i="3"/>
  <c r="T106" i="3"/>
  <c r="M106" i="3"/>
  <c r="AA106" i="3" s="1"/>
  <c r="AH106" i="3" s="1"/>
  <c r="AO106" i="3" s="1"/>
  <c r="L106" i="3"/>
  <c r="K106" i="3"/>
  <c r="J106" i="3"/>
  <c r="I106" i="3"/>
  <c r="H106" i="3"/>
  <c r="G106" i="3"/>
  <c r="E106" i="3"/>
  <c r="AV105" i="3"/>
  <c r="AW105" i="3" s="1"/>
  <c r="AP105" i="3"/>
  <c r="AB105" i="3"/>
  <c r="AI105" i="3" s="1"/>
  <c r="Z105" i="3"/>
  <c r="Y105" i="3"/>
  <c r="X105" i="3"/>
  <c r="W105" i="3"/>
  <c r="V105" i="3"/>
  <c r="U105" i="3"/>
  <c r="T105" i="3"/>
  <c r="O105" i="3"/>
  <c r="P105" i="3" s="1"/>
  <c r="Q105" i="3" s="1"/>
  <c r="R105" i="3" s="1"/>
  <c r="N105" i="3"/>
  <c r="M105" i="3"/>
  <c r="AA105" i="3" s="1"/>
  <c r="AH105" i="3" s="1"/>
  <c r="AO105" i="3" s="1"/>
  <c r="L105" i="3"/>
  <c r="K105" i="3"/>
  <c r="J105" i="3"/>
  <c r="I105" i="3"/>
  <c r="H105" i="3"/>
  <c r="G105" i="3"/>
  <c r="E105" i="3"/>
  <c r="AV104" i="3"/>
  <c r="AW104" i="3" s="1"/>
  <c r="AA104" i="3"/>
  <c r="Z104" i="3"/>
  <c r="Y104" i="3"/>
  <c r="X104" i="3"/>
  <c r="W104" i="3"/>
  <c r="V104" i="3"/>
  <c r="U104" i="3"/>
  <c r="T104" i="3"/>
  <c r="M104" i="3"/>
  <c r="N104" i="3" s="1"/>
  <c r="L104" i="3"/>
  <c r="K104" i="3"/>
  <c r="J104" i="3"/>
  <c r="I104" i="3"/>
  <c r="H104" i="3"/>
  <c r="G104" i="3"/>
  <c r="E104" i="3"/>
  <c r="AW103" i="3"/>
  <c r="Z103" i="3"/>
  <c r="Y103" i="3"/>
  <c r="X103" i="3"/>
  <c r="W103" i="3"/>
  <c r="V103" i="3"/>
  <c r="U103" i="3"/>
  <c r="T103" i="3"/>
  <c r="N103" i="3"/>
  <c r="O103" i="3" s="1"/>
  <c r="P103" i="3" s="1"/>
  <c r="Q103" i="3" s="1"/>
  <c r="R103" i="3" s="1"/>
  <c r="S103" i="3" s="1"/>
  <c r="M103" i="3"/>
  <c r="L103" i="3"/>
  <c r="K103" i="3"/>
  <c r="K102" i="3" s="1"/>
  <c r="J103" i="3"/>
  <c r="I103" i="3"/>
  <c r="H103" i="3"/>
  <c r="G103" i="3"/>
  <c r="AW102" i="3"/>
  <c r="AV102" i="3"/>
  <c r="Z102" i="3"/>
  <c r="Y102" i="3"/>
  <c r="X102" i="3"/>
  <c r="W102" i="3"/>
  <c r="V102" i="3"/>
  <c r="U102" i="3"/>
  <c r="T102" i="3"/>
  <c r="M102" i="3"/>
  <c r="L102" i="3"/>
  <c r="J102" i="3"/>
  <c r="I102" i="3"/>
  <c r="H102" i="3"/>
  <c r="G102" i="3"/>
  <c r="E102" i="3"/>
  <c r="AW101" i="3"/>
  <c r="Z101" i="3"/>
  <c r="Y101" i="3"/>
  <c r="X101" i="3"/>
  <c r="W101" i="3"/>
  <c r="V101" i="3"/>
  <c r="U101" i="3"/>
  <c r="T101" i="3"/>
  <c r="M101" i="3"/>
  <c r="N101" i="3" s="1"/>
  <c r="O101" i="3" s="1"/>
  <c r="P101" i="3" s="1"/>
  <c r="Q101" i="3" s="1"/>
  <c r="R101" i="3" s="1"/>
  <c r="S101" i="3" s="1"/>
  <c r="L101" i="3"/>
  <c r="K101" i="3"/>
  <c r="J101" i="3"/>
  <c r="I101" i="3"/>
  <c r="H101" i="3"/>
  <c r="G101" i="3"/>
  <c r="G100" i="3" s="1"/>
  <c r="AV100" i="3"/>
  <c r="AW100" i="3" s="1"/>
  <c r="AB100" i="3"/>
  <c r="AI100" i="3" s="1"/>
  <c r="AP100" i="3" s="1"/>
  <c r="Z100" i="3"/>
  <c r="Y100" i="3"/>
  <c r="X100" i="3"/>
  <c r="W100" i="3"/>
  <c r="V100" i="3"/>
  <c r="U100" i="3"/>
  <c r="T100" i="3"/>
  <c r="P100" i="3"/>
  <c r="Q100" i="3" s="1"/>
  <c r="R100" i="3" s="1"/>
  <c r="S100" i="3" s="1"/>
  <c r="M100" i="3"/>
  <c r="N100" i="3" s="1"/>
  <c r="O100" i="3" s="1"/>
  <c r="H100" i="3"/>
  <c r="L100" i="3" s="1"/>
  <c r="AG100" i="3" s="1"/>
  <c r="AN100" i="3" s="1"/>
  <c r="AU100" i="3" s="1"/>
  <c r="E100" i="3"/>
  <c r="AV99" i="3"/>
  <c r="AW99" i="3" s="1"/>
  <c r="Z99" i="3"/>
  <c r="Y99" i="3"/>
  <c r="X99" i="3"/>
  <c r="W99" i="3"/>
  <c r="V99" i="3"/>
  <c r="U99" i="3"/>
  <c r="T99" i="3"/>
  <c r="N99" i="3"/>
  <c r="O99" i="3" s="1"/>
  <c r="P99" i="3" s="1"/>
  <c r="Q99" i="3" s="1"/>
  <c r="R99" i="3" s="1"/>
  <c r="S99" i="3" s="1"/>
  <c r="M99" i="3"/>
  <c r="AA99" i="3" s="1"/>
  <c r="AH99" i="3" s="1"/>
  <c r="AO99" i="3" s="1"/>
  <c r="H99" i="3"/>
  <c r="E99" i="3"/>
  <c r="AV98" i="3"/>
  <c r="AW98" i="3" s="1"/>
  <c r="Z98" i="3"/>
  <c r="Y98" i="3"/>
  <c r="X98" i="3"/>
  <c r="W98" i="3"/>
  <c r="V98" i="3"/>
  <c r="U98" i="3"/>
  <c r="T98" i="3"/>
  <c r="N98" i="3"/>
  <c r="O98" i="3" s="1"/>
  <c r="P98" i="3" s="1"/>
  <c r="Q98" i="3" s="1"/>
  <c r="R98" i="3" s="1"/>
  <c r="S98" i="3" s="1"/>
  <c r="M98" i="3"/>
  <c r="AA98" i="3" s="1"/>
  <c r="L98" i="3"/>
  <c r="H98" i="3"/>
  <c r="E98" i="3"/>
  <c r="AV97" i="3"/>
  <c r="AW97" i="3" s="1"/>
  <c r="AB97" i="3"/>
  <c r="AI97" i="3" s="1"/>
  <c r="AP97" i="3" s="1"/>
  <c r="Z97" i="3"/>
  <c r="Y97" i="3"/>
  <c r="X97" i="3"/>
  <c r="W97" i="3"/>
  <c r="V97" i="3"/>
  <c r="U97" i="3"/>
  <c r="T97" i="3"/>
  <c r="P97" i="3"/>
  <c r="Q97" i="3" s="1"/>
  <c r="R97" i="3" s="1"/>
  <c r="S97" i="3" s="1"/>
  <c r="N97" i="3"/>
  <c r="O97" i="3" s="1"/>
  <c r="M97" i="3"/>
  <c r="AA97" i="3" s="1"/>
  <c r="H97" i="3"/>
  <c r="G97" i="3"/>
  <c r="E97" i="3"/>
  <c r="AV96" i="3"/>
  <c r="AW96" i="3" s="1"/>
  <c r="Z96" i="3"/>
  <c r="Y96" i="3"/>
  <c r="X96" i="3"/>
  <c r="W96" i="3"/>
  <c r="V96" i="3"/>
  <c r="U96" i="3"/>
  <c r="T96" i="3"/>
  <c r="P96" i="3"/>
  <c r="Q96" i="3" s="1"/>
  <c r="R96" i="3" s="1"/>
  <c r="S96" i="3" s="1"/>
  <c r="N96" i="3"/>
  <c r="O96" i="3" s="1"/>
  <c r="M96" i="3"/>
  <c r="AA96" i="3" s="1"/>
  <c r="H96" i="3"/>
  <c r="E96" i="3"/>
  <c r="AV95" i="3"/>
  <c r="AW95" i="3" s="1"/>
  <c r="AP95" i="3"/>
  <c r="AB95" i="3"/>
  <c r="AI95" i="3" s="1"/>
  <c r="Z95" i="3"/>
  <c r="Y95" i="3"/>
  <c r="X95" i="3"/>
  <c r="W95" i="3"/>
  <c r="V95" i="3"/>
  <c r="U95" i="3"/>
  <c r="T95" i="3"/>
  <c r="N95" i="3"/>
  <c r="O95" i="3" s="1"/>
  <c r="P95" i="3" s="1"/>
  <c r="Q95" i="3" s="1"/>
  <c r="R95" i="3" s="1"/>
  <c r="S95" i="3" s="1"/>
  <c r="M95" i="3"/>
  <c r="AA95" i="3" s="1"/>
  <c r="AH95" i="3" s="1"/>
  <c r="AO95" i="3" s="1"/>
  <c r="L95" i="3"/>
  <c r="J95" i="3"/>
  <c r="H95" i="3"/>
  <c r="G95" i="3"/>
  <c r="E95" i="3"/>
  <c r="AV94" i="3"/>
  <c r="AW94" i="3" s="1"/>
  <c r="AB94" i="3"/>
  <c r="AI94" i="3" s="1"/>
  <c r="AP94" i="3" s="1"/>
  <c r="Z94" i="3"/>
  <c r="Y94" i="3"/>
  <c r="X94" i="3"/>
  <c r="W94" i="3"/>
  <c r="V94" i="3"/>
  <c r="U94" i="3"/>
  <c r="T94" i="3"/>
  <c r="AH94" i="3" s="1"/>
  <c r="AO94" i="3" s="1"/>
  <c r="N94" i="3"/>
  <c r="O94" i="3" s="1"/>
  <c r="P94" i="3" s="1"/>
  <c r="Q94" i="3" s="1"/>
  <c r="R94" i="3" s="1"/>
  <c r="S94" i="3" s="1"/>
  <c r="M94" i="3"/>
  <c r="AA94" i="3" s="1"/>
  <c r="L94" i="3"/>
  <c r="J94" i="3"/>
  <c r="H94" i="3"/>
  <c r="G94" i="3"/>
  <c r="E94" i="3"/>
  <c r="AV93" i="3"/>
  <c r="AW93" i="3" s="1"/>
  <c r="AH93" i="3"/>
  <c r="AO93" i="3" s="1"/>
  <c r="Z93" i="3"/>
  <c r="Y93" i="3"/>
  <c r="X93" i="3"/>
  <c r="W93" i="3"/>
  <c r="V93" i="3"/>
  <c r="U93" i="3"/>
  <c r="T93" i="3"/>
  <c r="P93" i="3"/>
  <c r="Q93" i="3" s="1"/>
  <c r="R93" i="3" s="1"/>
  <c r="S93" i="3" s="1"/>
  <c r="N93" i="3"/>
  <c r="O93" i="3" s="1"/>
  <c r="M93" i="3"/>
  <c r="AA93" i="3" s="1"/>
  <c r="L93" i="3"/>
  <c r="J93" i="3"/>
  <c r="AE93" i="3" s="1"/>
  <c r="AL93" i="3" s="1"/>
  <c r="AS93" i="3" s="1"/>
  <c r="H93" i="3"/>
  <c r="G93" i="3"/>
  <c r="E93" i="3"/>
  <c r="AV92" i="3"/>
  <c r="AW92" i="3" s="1"/>
  <c r="AH92" i="3"/>
  <c r="AO92" i="3" s="1"/>
  <c r="Z92" i="3"/>
  <c r="Y92" i="3"/>
  <c r="X92" i="3"/>
  <c r="W92" i="3"/>
  <c r="V92" i="3"/>
  <c r="U92" i="3"/>
  <c r="T92" i="3"/>
  <c r="N92" i="3"/>
  <c r="O92" i="3" s="1"/>
  <c r="P92" i="3" s="1"/>
  <c r="Q92" i="3" s="1"/>
  <c r="R92" i="3" s="1"/>
  <c r="S92" i="3" s="1"/>
  <c r="M92" i="3"/>
  <c r="AA92" i="3" s="1"/>
  <c r="H92" i="3"/>
  <c r="G92" i="3"/>
  <c r="E92" i="3"/>
  <c r="AV91" i="3"/>
  <c r="AW91" i="3" s="1"/>
  <c r="Z91" i="3"/>
  <c r="Y91" i="3"/>
  <c r="X91" i="3"/>
  <c r="W91" i="3"/>
  <c r="V91" i="3"/>
  <c r="U91" i="3"/>
  <c r="T91" i="3"/>
  <c r="P91" i="3"/>
  <c r="Q91" i="3" s="1"/>
  <c r="R91" i="3" s="1"/>
  <c r="S91" i="3" s="1"/>
  <c r="N91" i="3"/>
  <c r="O91" i="3" s="1"/>
  <c r="M91" i="3"/>
  <c r="AA91" i="3" s="1"/>
  <c r="AH91" i="3" s="1"/>
  <c r="AO91" i="3" s="1"/>
  <c r="H91" i="3"/>
  <c r="L91" i="3" s="1"/>
  <c r="G91" i="3"/>
  <c r="E91" i="3"/>
  <c r="AV90" i="3"/>
  <c r="AW90" i="3" s="1"/>
  <c r="AB90" i="3"/>
  <c r="AI90" i="3" s="1"/>
  <c r="AP90" i="3" s="1"/>
  <c r="Z90" i="3"/>
  <c r="Y90" i="3"/>
  <c r="X90" i="3"/>
  <c r="W90" i="3"/>
  <c r="V90" i="3"/>
  <c r="U90" i="3"/>
  <c r="T90" i="3"/>
  <c r="R90" i="3"/>
  <c r="S90" i="3" s="1"/>
  <c r="P90" i="3"/>
  <c r="Q90" i="3" s="1"/>
  <c r="N90" i="3"/>
  <c r="O90" i="3" s="1"/>
  <c r="M90" i="3"/>
  <c r="AA90" i="3" s="1"/>
  <c r="AH90" i="3" s="1"/>
  <c r="AO90" i="3" s="1"/>
  <c r="L90" i="3"/>
  <c r="AG90" i="3" s="1"/>
  <c r="AN90" i="3" s="1"/>
  <c r="AU90" i="3" s="1"/>
  <c r="H90" i="3"/>
  <c r="G90" i="3"/>
  <c r="E90" i="3"/>
  <c r="AV89" i="3"/>
  <c r="AW89" i="3" s="1"/>
  <c r="AP89" i="3"/>
  <c r="AH89" i="3"/>
  <c r="AO89" i="3" s="1"/>
  <c r="AB89" i="3"/>
  <c r="AI89" i="3" s="1"/>
  <c r="Z89" i="3"/>
  <c r="Y89" i="3"/>
  <c r="X89" i="3"/>
  <c r="W89" i="3"/>
  <c r="V89" i="3"/>
  <c r="U89" i="3"/>
  <c r="T89" i="3"/>
  <c r="P89" i="3"/>
  <c r="Q89" i="3" s="1"/>
  <c r="R89" i="3" s="1"/>
  <c r="S89" i="3" s="1"/>
  <c r="N89" i="3"/>
  <c r="O89" i="3" s="1"/>
  <c r="M89" i="3"/>
  <c r="AA89" i="3" s="1"/>
  <c r="L89" i="3"/>
  <c r="J89" i="3"/>
  <c r="AE89" i="3" s="1"/>
  <c r="AL89" i="3" s="1"/>
  <c r="AS89" i="3" s="1"/>
  <c r="H89" i="3"/>
  <c r="G89" i="3"/>
  <c r="E89" i="3"/>
  <c r="AV88" i="3"/>
  <c r="AW88" i="3" s="1"/>
  <c r="AA88" i="3"/>
  <c r="AH88" i="3" s="1"/>
  <c r="Z88" i="3"/>
  <c r="Y88" i="3"/>
  <c r="X88" i="3"/>
  <c r="W88" i="3"/>
  <c r="V88" i="3"/>
  <c r="U88" i="3"/>
  <c r="T88" i="3"/>
  <c r="N88" i="3"/>
  <c r="O88" i="3" s="1"/>
  <c r="M88" i="3"/>
  <c r="L88" i="3"/>
  <c r="K88" i="3"/>
  <c r="J88" i="3"/>
  <c r="I88" i="3"/>
  <c r="H88" i="3"/>
  <c r="G88" i="3"/>
  <c r="E88" i="3"/>
  <c r="AW87" i="3"/>
  <c r="AV87" i="3"/>
  <c r="AI87" i="3"/>
  <c r="AP87" i="3" s="1"/>
  <c r="AA87" i="3"/>
  <c r="AH87" i="3" s="1"/>
  <c r="AO87" i="3" s="1"/>
  <c r="Z87" i="3"/>
  <c r="Y87" i="3"/>
  <c r="X87" i="3"/>
  <c r="W87" i="3"/>
  <c r="V87" i="3"/>
  <c r="U87" i="3"/>
  <c r="T87" i="3"/>
  <c r="O87" i="3"/>
  <c r="P87" i="3" s="1"/>
  <c r="Q87" i="3" s="1"/>
  <c r="R87" i="3" s="1"/>
  <c r="S87" i="3" s="1"/>
  <c r="M87" i="3"/>
  <c r="N87" i="3" s="1"/>
  <c r="K87" i="3"/>
  <c r="J87" i="3"/>
  <c r="AE87" i="3" s="1"/>
  <c r="AL87" i="3" s="1"/>
  <c r="AS87" i="3" s="1"/>
  <c r="I87" i="3"/>
  <c r="H87" i="3"/>
  <c r="L87" i="3" s="1"/>
  <c r="AG87" i="3" s="1"/>
  <c r="AN87" i="3" s="1"/>
  <c r="AU87" i="3" s="1"/>
  <c r="G87" i="3"/>
  <c r="AB87" i="3" s="1"/>
  <c r="E87" i="3"/>
  <c r="AW86" i="3"/>
  <c r="AV86" i="3"/>
  <c r="Z86" i="3"/>
  <c r="Y86" i="3"/>
  <c r="X86" i="3"/>
  <c r="W86" i="3"/>
  <c r="V86" i="3"/>
  <c r="U86" i="3"/>
  <c r="T86" i="3"/>
  <c r="M86" i="3"/>
  <c r="AA86" i="3" s="1"/>
  <c r="AH86" i="3" s="1"/>
  <c r="AO86" i="3" s="1"/>
  <c r="L86" i="3"/>
  <c r="K86" i="3"/>
  <c r="J86" i="3"/>
  <c r="H86" i="3"/>
  <c r="G86" i="3"/>
  <c r="E86" i="3"/>
  <c r="AW85" i="3"/>
  <c r="AV85" i="3"/>
  <c r="Z85" i="3"/>
  <c r="Y85" i="3"/>
  <c r="X85" i="3"/>
  <c r="W85" i="3"/>
  <c r="V85" i="3"/>
  <c r="U85" i="3"/>
  <c r="T85" i="3"/>
  <c r="O85" i="3"/>
  <c r="P85" i="3" s="1"/>
  <c r="Q85" i="3" s="1"/>
  <c r="R85" i="3" s="1"/>
  <c r="S85" i="3" s="1"/>
  <c r="AG85" i="3" s="1"/>
  <c r="AN85" i="3" s="1"/>
  <c r="AU85" i="3" s="1"/>
  <c r="M85" i="3"/>
  <c r="N85" i="3" s="1"/>
  <c r="K85" i="3"/>
  <c r="J85" i="3"/>
  <c r="I85" i="3"/>
  <c r="H85" i="3"/>
  <c r="L85" i="3" s="1"/>
  <c r="G85" i="3"/>
  <c r="E85" i="3"/>
  <c r="AW84" i="3"/>
  <c r="AV84" i="3"/>
  <c r="AH84" i="3"/>
  <c r="AO84" i="3" s="1"/>
  <c r="AA84" i="3"/>
  <c r="Z84" i="3"/>
  <c r="Y84" i="3"/>
  <c r="X84" i="3"/>
  <c r="W84" i="3"/>
  <c r="V84" i="3"/>
  <c r="U84" i="3"/>
  <c r="T84" i="3"/>
  <c r="M84" i="3"/>
  <c r="N84" i="3" s="1"/>
  <c r="O84" i="3" s="1"/>
  <c r="L84" i="3"/>
  <c r="K84" i="3"/>
  <c r="J84" i="3"/>
  <c r="I84" i="3"/>
  <c r="H84" i="3"/>
  <c r="G84" i="3"/>
  <c r="E84" i="3"/>
  <c r="AW83" i="3"/>
  <c r="AV83" i="3"/>
  <c r="Z83" i="3"/>
  <c r="Y83" i="3"/>
  <c r="X83" i="3"/>
  <c r="W83" i="3"/>
  <c r="V83" i="3"/>
  <c r="U83" i="3"/>
  <c r="T83" i="3"/>
  <c r="M83" i="3"/>
  <c r="AA83" i="3" s="1"/>
  <c r="AH83" i="3" s="1"/>
  <c r="AO83" i="3" s="1"/>
  <c r="K83" i="3"/>
  <c r="J83" i="3"/>
  <c r="I83" i="3"/>
  <c r="H83" i="3"/>
  <c r="L83" i="3" s="1"/>
  <c r="G83" i="3"/>
  <c r="E83" i="3"/>
  <c r="AW82" i="3"/>
  <c r="AV82" i="3"/>
  <c r="AA82" i="3"/>
  <c r="AH82" i="3" s="1"/>
  <c r="AO82" i="3" s="1"/>
  <c r="Z82" i="3"/>
  <c r="Y82" i="3"/>
  <c r="X82" i="3"/>
  <c r="W82" i="3"/>
  <c r="V82" i="3"/>
  <c r="U82" i="3"/>
  <c r="T82" i="3"/>
  <c r="N82" i="3"/>
  <c r="O82" i="3" s="1"/>
  <c r="M82" i="3"/>
  <c r="L82" i="3"/>
  <c r="K82" i="3"/>
  <c r="J82" i="3"/>
  <c r="I82" i="3"/>
  <c r="H82" i="3"/>
  <c r="G82" i="3"/>
  <c r="E82" i="3"/>
  <c r="AW81" i="3"/>
  <c r="AV81" i="3"/>
  <c r="Z81" i="3"/>
  <c r="Y81" i="3"/>
  <c r="X81" i="3"/>
  <c r="W81" i="3"/>
  <c r="V81" i="3"/>
  <c r="U81" i="3"/>
  <c r="T81" i="3"/>
  <c r="M81" i="3"/>
  <c r="AA81" i="3" s="1"/>
  <c r="AH81" i="3" s="1"/>
  <c r="AO81" i="3" s="1"/>
  <c r="K81" i="3"/>
  <c r="J81" i="3"/>
  <c r="I81" i="3"/>
  <c r="H81" i="3"/>
  <c r="L81" i="3" s="1"/>
  <c r="G81" i="3"/>
  <c r="E81" i="3"/>
  <c r="AW80" i="3"/>
  <c r="AV80" i="3"/>
  <c r="Z80" i="3"/>
  <c r="Y80" i="3"/>
  <c r="X80" i="3"/>
  <c r="W80" i="3"/>
  <c r="V80" i="3"/>
  <c r="U80" i="3"/>
  <c r="T80" i="3"/>
  <c r="M80" i="3"/>
  <c r="AA80" i="3" s="1"/>
  <c r="AH80" i="3" s="1"/>
  <c r="AO80" i="3" s="1"/>
  <c r="L80" i="3"/>
  <c r="K80" i="3"/>
  <c r="J80" i="3"/>
  <c r="I80" i="3"/>
  <c r="H80" i="3"/>
  <c r="G80" i="3"/>
  <c r="E80" i="3"/>
  <c r="AW79" i="3"/>
  <c r="AV79" i="3"/>
  <c r="Z79" i="3"/>
  <c r="Y79" i="3"/>
  <c r="X79" i="3"/>
  <c r="W79" i="3"/>
  <c r="V79" i="3"/>
  <c r="U79" i="3"/>
  <c r="T79" i="3"/>
  <c r="M79" i="3"/>
  <c r="N79" i="3" s="1"/>
  <c r="O79" i="3" s="1"/>
  <c r="K79" i="3"/>
  <c r="J79" i="3"/>
  <c r="I79" i="3"/>
  <c r="H79" i="3"/>
  <c r="L79" i="3" s="1"/>
  <c r="G79" i="3"/>
  <c r="E79" i="3"/>
  <c r="AW78" i="3"/>
  <c r="AV78" i="3"/>
  <c r="Z78" i="3"/>
  <c r="Y78" i="3"/>
  <c r="X78" i="3"/>
  <c r="W78" i="3"/>
  <c r="V78" i="3"/>
  <c r="U78" i="3"/>
  <c r="T78" i="3"/>
  <c r="M78" i="3"/>
  <c r="N78" i="3" s="1"/>
  <c r="O78" i="3" s="1"/>
  <c r="L78" i="3"/>
  <c r="K78" i="3"/>
  <c r="J78" i="3"/>
  <c r="I78" i="3"/>
  <c r="H78" i="3"/>
  <c r="G78" i="3"/>
  <c r="AB78" i="3" s="1"/>
  <c r="AI78" i="3" s="1"/>
  <c r="AP78" i="3" s="1"/>
  <c r="E78" i="3"/>
  <c r="AW77" i="3"/>
  <c r="AV77" i="3"/>
  <c r="Z77" i="3"/>
  <c r="Y77" i="3"/>
  <c r="X77" i="3"/>
  <c r="W77" i="3"/>
  <c r="V77" i="3"/>
  <c r="U77" i="3"/>
  <c r="T77" i="3"/>
  <c r="M77" i="3"/>
  <c r="N77" i="3" s="1"/>
  <c r="O77" i="3" s="1"/>
  <c r="J77" i="3"/>
  <c r="I77" i="3"/>
  <c r="H77" i="3"/>
  <c r="L77" i="3" s="1"/>
  <c r="G77" i="3"/>
  <c r="E77" i="3"/>
  <c r="AW76" i="3"/>
  <c r="AV76" i="3"/>
  <c r="Z76" i="3"/>
  <c r="Y76" i="3"/>
  <c r="X76" i="3"/>
  <c r="W76" i="3"/>
  <c r="V76" i="3"/>
  <c r="U76" i="3"/>
  <c r="T76" i="3"/>
  <c r="M76" i="3"/>
  <c r="N76" i="3" s="1"/>
  <c r="L76" i="3"/>
  <c r="K76" i="3"/>
  <c r="J76" i="3"/>
  <c r="I76" i="3"/>
  <c r="H76" i="3"/>
  <c r="G76" i="3"/>
  <c r="E76" i="3"/>
  <c r="AW75" i="3"/>
  <c r="AV75" i="3"/>
  <c r="Z75" i="3"/>
  <c r="Y75" i="3"/>
  <c r="X75" i="3"/>
  <c r="W75" i="3"/>
  <c r="V75" i="3"/>
  <c r="U75" i="3"/>
  <c r="T75" i="3"/>
  <c r="M75" i="3"/>
  <c r="N75" i="3" s="1"/>
  <c r="O75" i="3" s="1"/>
  <c r="J75" i="3"/>
  <c r="I75" i="3"/>
  <c r="H75" i="3"/>
  <c r="L75" i="3" s="1"/>
  <c r="G75" i="3"/>
  <c r="E75" i="3"/>
  <c r="AW74" i="3"/>
  <c r="AV74" i="3"/>
  <c r="Z74" i="3"/>
  <c r="Y74" i="3"/>
  <c r="X74" i="3"/>
  <c r="W74" i="3"/>
  <c r="V74" i="3"/>
  <c r="U74" i="3"/>
  <c r="T74" i="3"/>
  <c r="M74" i="3"/>
  <c r="L74" i="3"/>
  <c r="K74" i="3"/>
  <c r="J74" i="3"/>
  <c r="I74" i="3"/>
  <c r="H74" i="3"/>
  <c r="G74" i="3"/>
  <c r="E74" i="3"/>
  <c r="AW73" i="3"/>
  <c r="AV73" i="3"/>
  <c r="Z73" i="3"/>
  <c r="Y73" i="3"/>
  <c r="X73" i="3"/>
  <c r="W73" i="3"/>
  <c r="V73" i="3"/>
  <c r="U73" i="3"/>
  <c r="T73" i="3"/>
  <c r="M73" i="3"/>
  <c r="N73" i="3" s="1"/>
  <c r="O73" i="3" s="1"/>
  <c r="J73" i="3"/>
  <c r="I73" i="3"/>
  <c r="H73" i="3"/>
  <c r="L73" i="3" s="1"/>
  <c r="G73" i="3"/>
  <c r="E73" i="3"/>
  <c r="AW72" i="3"/>
  <c r="AV72" i="3"/>
  <c r="Z72" i="3"/>
  <c r="Y72" i="3"/>
  <c r="X72" i="3"/>
  <c r="W72" i="3"/>
  <c r="V72" i="3"/>
  <c r="U72" i="3"/>
  <c r="T72" i="3"/>
  <c r="N72" i="3"/>
  <c r="M72" i="3"/>
  <c r="AA72" i="3" s="1"/>
  <c r="AH72" i="3" s="1"/>
  <c r="AO72" i="3" s="1"/>
  <c r="L72" i="3"/>
  <c r="K72" i="3"/>
  <c r="J72" i="3"/>
  <c r="I72" i="3"/>
  <c r="H72" i="3"/>
  <c r="G72" i="3"/>
  <c r="E72" i="3"/>
  <c r="AW71" i="3"/>
  <c r="AV71" i="3"/>
  <c r="Z71" i="3"/>
  <c r="Y71" i="3"/>
  <c r="X71" i="3"/>
  <c r="W71" i="3"/>
  <c r="V71" i="3"/>
  <c r="U71" i="3"/>
  <c r="T71" i="3"/>
  <c r="M71" i="3"/>
  <c r="N71" i="3" s="1"/>
  <c r="O71" i="3" s="1"/>
  <c r="J71" i="3"/>
  <c r="I71" i="3"/>
  <c r="H71" i="3"/>
  <c r="L71" i="3" s="1"/>
  <c r="G71" i="3"/>
  <c r="E71" i="3"/>
  <c r="AW70" i="3"/>
  <c r="AV70" i="3"/>
  <c r="Z70" i="3"/>
  <c r="Y70" i="3"/>
  <c r="X70" i="3"/>
  <c r="W70" i="3"/>
  <c r="V70" i="3"/>
  <c r="U70" i="3"/>
  <c r="T70" i="3"/>
  <c r="N70" i="3"/>
  <c r="M70" i="3"/>
  <c r="AA70" i="3" s="1"/>
  <c r="AH70" i="3" s="1"/>
  <c r="AO70" i="3" s="1"/>
  <c r="L70" i="3"/>
  <c r="K70" i="3"/>
  <c r="J70" i="3"/>
  <c r="I70" i="3"/>
  <c r="H70" i="3"/>
  <c r="G70" i="3"/>
  <c r="E70" i="3"/>
  <c r="AW69" i="3"/>
  <c r="AV69" i="3"/>
  <c r="Z69" i="3"/>
  <c r="Y69" i="3"/>
  <c r="X69" i="3"/>
  <c r="W69" i="3"/>
  <c r="V69" i="3"/>
  <c r="U69" i="3"/>
  <c r="T69" i="3"/>
  <c r="M69" i="3"/>
  <c r="N69" i="3" s="1"/>
  <c r="O69" i="3" s="1"/>
  <c r="J69" i="3"/>
  <c r="I69" i="3"/>
  <c r="H69" i="3"/>
  <c r="L69" i="3" s="1"/>
  <c r="G69" i="3"/>
  <c r="E69" i="3"/>
  <c r="AW68" i="3"/>
  <c r="AV68" i="3"/>
  <c r="Z68" i="3"/>
  <c r="Y68" i="3"/>
  <c r="X68" i="3"/>
  <c r="W68" i="3"/>
  <c r="V68" i="3"/>
  <c r="U68" i="3"/>
  <c r="T68" i="3"/>
  <c r="M68" i="3"/>
  <c r="AA68" i="3" s="1"/>
  <c r="AH68" i="3" s="1"/>
  <c r="AO68" i="3" s="1"/>
  <c r="L68" i="3"/>
  <c r="K68" i="3"/>
  <c r="J68" i="3"/>
  <c r="I68" i="3"/>
  <c r="H68" i="3"/>
  <c r="G68" i="3"/>
  <c r="E68" i="3"/>
  <c r="AW67" i="3"/>
  <c r="AV67" i="3"/>
  <c r="AO67" i="3"/>
  <c r="AH67" i="3"/>
  <c r="Z67" i="3"/>
  <c r="Y67" i="3"/>
  <c r="X67" i="3"/>
  <c r="W67" i="3"/>
  <c r="V67" i="3"/>
  <c r="U67" i="3"/>
  <c r="T67" i="3"/>
  <c r="N67" i="3"/>
  <c r="O67" i="3" s="1"/>
  <c r="P67" i="3" s="1"/>
  <c r="Q67" i="3" s="1"/>
  <c r="R67" i="3" s="1"/>
  <c r="S67" i="3" s="1"/>
  <c r="M67" i="3"/>
  <c r="AA67" i="3" s="1"/>
  <c r="J67" i="3"/>
  <c r="I67" i="3"/>
  <c r="AD67" i="3" s="1"/>
  <c r="AK67" i="3" s="1"/>
  <c r="AR67" i="3" s="1"/>
  <c r="H67" i="3"/>
  <c r="L67" i="3" s="1"/>
  <c r="G67" i="3"/>
  <c r="E67" i="3"/>
  <c r="AW66" i="3"/>
  <c r="AV66" i="3"/>
  <c r="AH66" i="3"/>
  <c r="AA66" i="3"/>
  <c r="Z66" i="3"/>
  <c r="Y66" i="3"/>
  <c r="X66" i="3"/>
  <c r="W66" i="3"/>
  <c r="V66" i="3"/>
  <c r="U66" i="3"/>
  <c r="T66" i="3"/>
  <c r="N66" i="3"/>
  <c r="O66" i="3" s="1"/>
  <c r="M66" i="3"/>
  <c r="L66" i="3"/>
  <c r="K66" i="3"/>
  <c r="J66" i="3"/>
  <c r="I66" i="3"/>
  <c r="H66" i="3"/>
  <c r="G66" i="3"/>
  <c r="E66" i="3"/>
  <c r="AV65" i="3"/>
  <c r="AW65" i="3" s="1"/>
  <c r="AB65" i="3"/>
  <c r="AI65" i="3" s="1"/>
  <c r="AA65" i="3"/>
  <c r="Z65" i="3"/>
  <c r="Y65" i="3"/>
  <c r="X65" i="3"/>
  <c r="W65" i="3"/>
  <c r="V65" i="3"/>
  <c r="U65" i="3"/>
  <c r="T65" i="3"/>
  <c r="S65" i="3"/>
  <c r="P65" i="3"/>
  <c r="Q65" i="3" s="1"/>
  <c r="R65" i="3" s="1"/>
  <c r="O65" i="3"/>
  <c r="N65" i="3"/>
  <c r="M65" i="3"/>
  <c r="H65" i="3"/>
  <c r="G65" i="3"/>
  <c r="E65" i="3"/>
  <c r="AV64" i="3"/>
  <c r="AW64" i="3" s="1"/>
  <c r="AA64" i="3"/>
  <c r="AH64" i="3" s="1"/>
  <c r="AO64" i="3" s="1"/>
  <c r="Z64" i="3"/>
  <c r="Y64" i="3"/>
  <c r="X64" i="3"/>
  <c r="W64" i="3"/>
  <c r="V64" i="3"/>
  <c r="U64" i="3"/>
  <c r="T64" i="3"/>
  <c r="O64" i="3"/>
  <c r="P64" i="3" s="1"/>
  <c r="Q64" i="3" s="1"/>
  <c r="R64" i="3" s="1"/>
  <c r="S64" i="3" s="1"/>
  <c r="M64" i="3"/>
  <c r="N64" i="3" s="1"/>
  <c r="H64" i="3"/>
  <c r="G64" i="3"/>
  <c r="AB64" i="3" s="1"/>
  <c r="AI64" i="3" s="1"/>
  <c r="AP64" i="3" s="1"/>
  <c r="E64" i="3"/>
  <c r="AV63" i="3"/>
  <c r="AW63" i="3" s="1"/>
  <c r="AI63" i="3"/>
  <c r="AP63" i="3" s="1"/>
  <c r="AB63" i="3"/>
  <c r="AA63" i="3"/>
  <c r="Z63" i="3"/>
  <c r="Y63" i="3"/>
  <c r="X63" i="3"/>
  <c r="W63" i="3"/>
  <c r="V63" i="3"/>
  <c r="U63" i="3"/>
  <c r="T63" i="3"/>
  <c r="O63" i="3"/>
  <c r="P63" i="3" s="1"/>
  <c r="Q63" i="3" s="1"/>
  <c r="R63" i="3" s="1"/>
  <c r="S63" i="3" s="1"/>
  <c r="N63" i="3"/>
  <c r="M63" i="3"/>
  <c r="K63" i="3"/>
  <c r="AF63" i="3" s="1"/>
  <c r="AM63" i="3" s="1"/>
  <c r="AT63" i="3" s="1"/>
  <c r="H63" i="3"/>
  <c r="G63" i="3"/>
  <c r="E63" i="3"/>
  <c r="AV62" i="3"/>
  <c r="AW62" i="3" s="1"/>
  <c r="AC62" i="3"/>
  <c r="AJ62" i="3" s="1"/>
  <c r="AB62" i="3"/>
  <c r="AA62" i="3"/>
  <c r="AH62" i="3" s="1"/>
  <c r="Z62" i="3"/>
  <c r="Y62" i="3"/>
  <c r="X62" i="3"/>
  <c r="W62" i="3"/>
  <c r="V62" i="3"/>
  <c r="U62" i="3"/>
  <c r="T62" i="3"/>
  <c r="P62" i="3"/>
  <c r="Q62" i="3" s="1"/>
  <c r="R62" i="3" s="1"/>
  <c r="S62" i="3" s="1"/>
  <c r="M62" i="3"/>
  <c r="N62" i="3" s="1"/>
  <c r="O62" i="3" s="1"/>
  <c r="L62" i="3"/>
  <c r="K62" i="3"/>
  <c r="I62" i="3"/>
  <c r="H62" i="3"/>
  <c r="J62" i="3" s="1"/>
  <c r="G62" i="3"/>
  <c r="E62" i="3"/>
  <c r="AW61" i="3"/>
  <c r="AV61" i="3"/>
  <c r="Z61" i="3"/>
  <c r="Y61" i="3"/>
  <c r="X61" i="3"/>
  <c r="W61" i="3"/>
  <c r="V61" i="3"/>
  <c r="U61" i="3"/>
  <c r="T61" i="3"/>
  <c r="M61" i="3"/>
  <c r="N61" i="3" s="1"/>
  <c r="J61" i="3"/>
  <c r="I61" i="3"/>
  <c r="H61" i="3"/>
  <c r="L61" i="3" s="1"/>
  <c r="G61" i="3"/>
  <c r="E61" i="3"/>
  <c r="AW60" i="3"/>
  <c r="AV60" i="3"/>
  <c r="AH60" i="3"/>
  <c r="AA60" i="3"/>
  <c r="Z60" i="3"/>
  <c r="Y60" i="3"/>
  <c r="X60" i="3"/>
  <c r="W60" i="3"/>
  <c r="V60" i="3"/>
  <c r="U60" i="3"/>
  <c r="T60" i="3"/>
  <c r="N60" i="3"/>
  <c r="O60" i="3" s="1"/>
  <c r="M60" i="3"/>
  <c r="K60" i="3"/>
  <c r="J60" i="3"/>
  <c r="I60" i="3"/>
  <c r="H60" i="3"/>
  <c r="L60" i="3" s="1"/>
  <c r="G60" i="3"/>
  <c r="E60" i="3"/>
  <c r="AW59" i="3"/>
  <c r="AV59" i="3"/>
  <c r="AH59" i="3"/>
  <c r="AA59" i="3"/>
  <c r="Z59" i="3"/>
  <c r="Y59" i="3"/>
  <c r="X59" i="3"/>
  <c r="W59" i="3"/>
  <c r="V59" i="3"/>
  <c r="U59" i="3"/>
  <c r="T59" i="3"/>
  <c r="N59" i="3"/>
  <c r="O59" i="3" s="1"/>
  <c r="M59" i="3"/>
  <c r="L59" i="3"/>
  <c r="K59" i="3"/>
  <c r="J59" i="3"/>
  <c r="H59" i="3"/>
  <c r="I59" i="3" s="1"/>
  <c r="G59" i="3"/>
  <c r="AB59" i="3" s="1"/>
  <c r="AI59" i="3" s="1"/>
  <c r="E59" i="3"/>
  <c r="AW58" i="3"/>
  <c r="AV58" i="3"/>
  <c r="Z58" i="3"/>
  <c r="Y58" i="3"/>
  <c r="X58" i="3"/>
  <c r="W58" i="3"/>
  <c r="V58" i="3"/>
  <c r="U58" i="3"/>
  <c r="T58" i="3"/>
  <c r="P58" i="3"/>
  <c r="Q58" i="3" s="1"/>
  <c r="R58" i="3" s="1"/>
  <c r="S58" i="3" s="1"/>
  <c r="AG58" i="3" s="1"/>
  <c r="AN58" i="3" s="1"/>
  <c r="O58" i="3"/>
  <c r="AC58" i="3" s="1"/>
  <c r="AJ58" i="3" s="1"/>
  <c r="M58" i="3"/>
  <c r="N58" i="3" s="1"/>
  <c r="L58" i="3"/>
  <c r="K58" i="3"/>
  <c r="AF58" i="3" s="1"/>
  <c r="AM58" i="3" s="1"/>
  <c r="I58" i="3"/>
  <c r="H58" i="3"/>
  <c r="J58" i="3" s="1"/>
  <c r="AE58" i="3" s="1"/>
  <c r="AL58" i="3" s="1"/>
  <c r="G58" i="3"/>
  <c r="AB58" i="3" s="1"/>
  <c r="AI58" i="3" s="1"/>
  <c r="E58" i="3"/>
  <c r="AW57" i="3"/>
  <c r="AV57" i="3"/>
  <c r="Z57" i="3"/>
  <c r="Y57" i="3"/>
  <c r="X57" i="3"/>
  <c r="W57" i="3"/>
  <c r="V57" i="3"/>
  <c r="U57" i="3"/>
  <c r="T57" i="3"/>
  <c r="M57" i="3"/>
  <c r="AA57" i="3" s="1"/>
  <c r="AH57" i="3" s="1"/>
  <c r="H57" i="3"/>
  <c r="K57" i="3" s="1"/>
  <c r="G57" i="3"/>
  <c r="E57" i="3"/>
  <c r="AV56" i="3"/>
  <c r="AW56" i="3" s="1"/>
  <c r="AH56" i="3"/>
  <c r="AO56" i="3" s="1"/>
  <c r="AA56" i="3"/>
  <c r="Z56" i="3"/>
  <c r="Y56" i="3"/>
  <c r="X56" i="3"/>
  <c r="W56" i="3"/>
  <c r="V56" i="3"/>
  <c r="U56" i="3"/>
  <c r="T56" i="3"/>
  <c r="Q56" i="3"/>
  <c r="R56" i="3" s="1"/>
  <c r="S56" i="3" s="1"/>
  <c r="P56" i="3"/>
  <c r="N56" i="3"/>
  <c r="O56" i="3" s="1"/>
  <c r="M56" i="3"/>
  <c r="H56" i="3"/>
  <c r="K56" i="3" s="1"/>
  <c r="AF56" i="3" s="1"/>
  <c r="AM56" i="3" s="1"/>
  <c r="AT56" i="3" s="1"/>
  <c r="G56" i="3"/>
  <c r="E56" i="3"/>
  <c r="AV55" i="3"/>
  <c r="AW55" i="3" s="1"/>
  <c r="AH55" i="3"/>
  <c r="AO55" i="3" s="1"/>
  <c r="Z55" i="3"/>
  <c r="Y55" i="3"/>
  <c r="X55" i="3"/>
  <c r="W55" i="3"/>
  <c r="V55" i="3"/>
  <c r="U55" i="3"/>
  <c r="T55" i="3"/>
  <c r="P55" i="3"/>
  <c r="Q55" i="3" s="1"/>
  <c r="R55" i="3" s="1"/>
  <c r="O55" i="3"/>
  <c r="N55" i="3"/>
  <c r="M55" i="3"/>
  <c r="AA55" i="3" s="1"/>
  <c r="L55" i="3"/>
  <c r="I55" i="3"/>
  <c r="AD55" i="3" s="1"/>
  <c r="AK55" i="3" s="1"/>
  <c r="AR55" i="3" s="1"/>
  <c r="H55" i="3"/>
  <c r="K55" i="3" s="1"/>
  <c r="G55" i="3"/>
  <c r="AB55" i="3" s="1"/>
  <c r="AI55" i="3" s="1"/>
  <c r="AP55" i="3" s="1"/>
  <c r="E55" i="3"/>
  <c r="AW54" i="3"/>
  <c r="AV54" i="3"/>
  <c r="Z54" i="3"/>
  <c r="Y54" i="3"/>
  <c r="X54" i="3"/>
  <c r="W54" i="3"/>
  <c r="V54" i="3"/>
  <c r="U54" i="3"/>
  <c r="T54" i="3"/>
  <c r="P54" i="3"/>
  <c r="Q54" i="3" s="1"/>
  <c r="R54" i="3" s="1"/>
  <c r="N54" i="3"/>
  <c r="O54" i="3" s="1"/>
  <c r="AC54" i="3" s="1"/>
  <c r="AJ54" i="3" s="1"/>
  <c r="AQ54" i="3" s="1"/>
  <c r="M54" i="3"/>
  <c r="AA54" i="3" s="1"/>
  <c r="AH54" i="3" s="1"/>
  <c r="AO54" i="3" s="1"/>
  <c r="L54" i="3"/>
  <c r="K54" i="3"/>
  <c r="I54" i="3"/>
  <c r="AD54" i="3" s="1"/>
  <c r="AK54" i="3" s="1"/>
  <c r="AR54" i="3" s="1"/>
  <c r="H54" i="3"/>
  <c r="J54" i="3" s="1"/>
  <c r="G54" i="3"/>
  <c r="E54" i="3"/>
  <c r="AW53" i="3"/>
  <c r="AV53" i="3"/>
  <c r="Z53" i="3"/>
  <c r="Y53" i="3"/>
  <c r="X53" i="3"/>
  <c r="W53" i="3"/>
  <c r="V53" i="3"/>
  <c r="U53" i="3"/>
  <c r="T53" i="3"/>
  <c r="N53" i="3"/>
  <c r="O53" i="3" s="1"/>
  <c r="P53" i="3" s="1"/>
  <c r="Q53" i="3" s="1"/>
  <c r="R53" i="3" s="1"/>
  <c r="M53" i="3"/>
  <c r="AA53" i="3" s="1"/>
  <c r="AH53" i="3" s="1"/>
  <c r="AO53" i="3" s="1"/>
  <c r="H53" i="3"/>
  <c r="K53" i="3" s="1"/>
  <c r="G53" i="3"/>
  <c r="AB53" i="3" s="1"/>
  <c r="AI53" i="3" s="1"/>
  <c r="AP53" i="3" s="1"/>
  <c r="E53" i="3"/>
  <c r="AW52" i="3"/>
  <c r="AV52" i="3"/>
  <c r="Z52" i="3"/>
  <c r="Y52" i="3"/>
  <c r="X52" i="3"/>
  <c r="W52" i="3"/>
  <c r="V52" i="3"/>
  <c r="U52" i="3"/>
  <c r="T52" i="3"/>
  <c r="N52" i="3"/>
  <c r="O52" i="3" s="1"/>
  <c r="P52" i="3" s="1"/>
  <c r="Q52" i="3" s="1"/>
  <c r="R52" i="3" s="1"/>
  <c r="S52" i="3" s="1"/>
  <c r="M52" i="3"/>
  <c r="AA52" i="3" s="1"/>
  <c r="H52" i="3"/>
  <c r="I52" i="3" s="1"/>
  <c r="G52" i="3"/>
  <c r="E52" i="3"/>
  <c r="AW51" i="3"/>
  <c r="Z51" i="3"/>
  <c r="Y51" i="3"/>
  <c r="X51" i="3"/>
  <c r="W51" i="3"/>
  <c r="V51" i="3"/>
  <c r="U51" i="3"/>
  <c r="T51" i="3"/>
  <c r="N51" i="3"/>
  <c r="O51" i="3" s="1"/>
  <c r="P51" i="3" s="1"/>
  <c r="Q51" i="3" s="1"/>
  <c r="R51" i="3" s="1"/>
  <c r="S51" i="3" s="1"/>
  <c r="M51" i="3"/>
  <c r="L51" i="3"/>
  <c r="L47" i="3" s="1"/>
  <c r="K51" i="3"/>
  <c r="J51" i="3"/>
  <c r="I51" i="3"/>
  <c r="I49" i="3" s="1"/>
  <c r="H51" i="3"/>
  <c r="G51" i="3"/>
  <c r="AW50" i="3"/>
  <c r="AV50" i="3"/>
  <c r="AA50" i="3"/>
  <c r="AH50" i="3" s="1"/>
  <c r="AO50" i="3" s="1"/>
  <c r="Z50" i="3"/>
  <c r="Y50" i="3"/>
  <c r="X50" i="3"/>
  <c r="W50" i="3"/>
  <c r="V50" i="3"/>
  <c r="U50" i="3"/>
  <c r="T50" i="3"/>
  <c r="N50" i="3"/>
  <c r="O50" i="3" s="1"/>
  <c r="P50" i="3" s="1"/>
  <c r="M50" i="3"/>
  <c r="L50" i="3"/>
  <c r="K50" i="3"/>
  <c r="J50" i="3"/>
  <c r="I50" i="3"/>
  <c r="H50" i="3"/>
  <c r="G50" i="3"/>
  <c r="E50" i="3"/>
  <c r="AV49" i="3"/>
  <c r="AW49" i="3" s="1"/>
  <c r="Z49" i="3"/>
  <c r="Y49" i="3"/>
  <c r="X49" i="3"/>
  <c r="W49" i="3"/>
  <c r="V49" i="3"/>
  <c r="U49" i="3"/>
  <c r="T49" i="3"/>
  <c r="N49" i="3"/>
  <c r="O49" i="3" s="1"/>
  <c r="M49" i="3"/>
  <c r="AA49" i="3" s="1"/>
  <c r="AH49" i="3" s="1"/>
  <c r="AO49" i="3" s="1"/>
  <c r="L49" i="3"/>
  <c r="K49" i="3"/>
  <c r="J49" i="3"/>
  <c r="H49" i="3"/>
  <c r="G49" i="3"/>
  <c r="AB49" i="3" s="1"/>
  <c r="AI49" i="3" s="1"/>
  <c r="AP49" i="3" s="1"/>
  <c r="E49" i="3"/>
  <c r="AW48" i="3"/>
  <c r="AV48" i="3"/>
  <c r="Z48" i="3"/>
  <c r="Y48" i="3"/>
  <c r="X48" i="3"/>
  <c r="W48" i="3"/>
  <c r="V48" i="3"/>
  <c r="U48" i="3"/>
  <c r="T48" i="3"/>
  <c r="P48" i="3"/>
  <c r="Q48" i="3" s="1"/>
  <c r="O48" i="3"/>
  <c r="AC48" i="3" s="1"/>
  <c r="AJ48" i="3" s="1"/>
  <c r="M48" i="3"/>
  <c r="N48" i="3" s="1"/>
  <c r="K48" i="3"/>
  <c r="J48" i="3"/>
  <c r="I48" i="3"/>
  <c r="H48" i="3"/>
  <c r="G48" i="3"/>
  <c r="AB48" i="3" s="1"/>
  <c r="AI48" i="3" s="1"/>
  <c r="E48" i="3"/>
  <c r="AW47" i="3"/>
  <c r="AV47" i="3"/>
  <c r="AO47" i="3"/>
  <c r="AA47" i="3"/>
  <c r="AH47" i="3" s="1"/>
  <c r="Z47" i="3"/>
  <c r="Y47" i="3"/>
  <c r="X47" i="3"/>
  <c r="W47" i="3"/>
  <c r="V47" i="3"/>
  <c r="U47" i="3"/>
  <c r="T47" i="3"/>
  <c r="Q47" i="3"/>
  <c r="M47" i="3"/>
  <c r="N47" i="3" s="1"/>
  <c r="O47" i="3" s="1"/>
  <c r="P47" i="3" s="1"/>
  <c r="K47" i="3"/>
  <c r="J47" i="3"/>
  <c r="I47" i="3"/>
  <c r="H47" i="3"/>
  <c r="G47" i="3"/>
  <c r="AB47" i="3" s="1"/>
  <c r="AI47" i="3" s="1"/>
  <c r="AP47" i="3" s="1"/>
  <c r="E47" i="3"/>
  <c r="AW46" i="3"/>
  <c r="AV46" i="3"/>
  <c r="Z46" i="3"/>
  <c r="Y46" i="3"/>
  <c r="X46" i="3"/>
  <c r="W46" i="3"/>
  <c r="V46" i="3"/>
  <c r="U46" i="3"/>
  <c r="T46" i="3"/>
  <c r="M46" i="3"/>
  <c r="L46" i="3"/>
  <c r="K46" i="3"/>
  <c r="J46" i="3"/>
  <c r="I46" i="3"/>
  <c r="H46" i="3"/>
  <c r="G46" i="3"/>
  <c r="E46" i="3"/>
  <c r="AV45" i="3"/>
  <c r="AW45" i="3" s="1"/>
  <c r="AO45" i="3"/>
  <c r="AA45" i="3"/>
  <c r="AH45" i="3" s="1"/>
  <c r="Z45" i="3"/>
  <c r="Y45" i="3"/>
  <c r="X45" i="3"/>
  <c r="W45" i="3"/>
  <c r="V45" i="3"/>
  <c r="U45" i="3"/>
  <c r="T45" i="3"/>
  <c r="Q45" i="3"/>
  <c r="P45" i="3"/>
  <c r="M45" i="3"/>
  <c r="N45" i="3" s="1"/>
  <c r="O45" i="3" s="1"/>
  <c r="K45" i="3"/>
  <c r="J45" i="3"/>
  <c r="I45" i="3"/>
  <c r="H45" i="3"/>
  <c r="AC45" i="3" s="1"/>
  <c r="AJ45" i="3" s="1"/>
  <c r="AQ45" i="3" s="1"/>
  <c r="G45" i="3"/>
  <c r="AB45" i="3" s="1"/>
  <c r="AI45" i="3" s="1"/>
  <c r="AP45" i="3" s="1"/>
  <c r="E45" i="3"/>
  <c r="AW44" i="3"/>
  <c r="AV44" i="3"/>
  <c r="Z44" i="3"/>
  <c r="Y44" i="3"/>
  <c r="X44" i="3"/>
  <c r="W44" i="3"/>
  <c r="V44" i="3"/>
  <c r="U44" i="3"/>
  <c r="T44" i="3"/>
  <c r="M44" i="3"/>
  <c r="L44" i="3"/>
  <c r="K44" i="3"/>
  <c r="J44" i="3"/>
  <c r="I44" i="3"/>
  <c r="H44" i="3"/>
  <c r="G44" i="3"/>
  <c r="E44" i="3"/>
  <c r="AW43" i="3"/>
  <c r="AV43" i="3"/>
  <c r="AA43" i="3"/>
  <c r="AH43" i="3" s="1"/>
  <c r="Z43" i="3"/>
  <c r="Y43" i="3"/>
  <c r="X43" i="3"/>
  <c r="W43" i="3"/>
  <c r="V43" i="3"/>
  <c r="U43" i="3"/>
  <c r="T43" i="3"/>
  <c r="M43" i="3"/>
  <c r="N43" i="3" s="1"/>
  <c r="O43" i="3" s="1"/>
  <c r="P43" i="3" s="1"/>
  <c r="Q43" i="3" s="1"/>
  <c r="K43" i="3"/>
  <c r="J43" i="3"/>
  <c r="I43" i="3"/>
  <c r="H43" i="3"/>
  <c r="AC43" i="3" s="1"/>
  <c r="G43" i="3"/>
  <c r="E43" i="3"/>
  <c r="AW42" i="3"/>
  <c r="Z42" i="3"/>
  <c r="Y42" i="3"/>
  <c r="X42" i="3"/>
  <c r="W42" i="3"/>
  <c r="V42" i="3"/>
  <c r="U42" i="3"/>
  <c r="T42" i="3"/>
  <c r="N42" i="3"/>
  <c r="O42" i="3" s="1"/>
  <c r="P42" i="3" s="1"/>
  <c r="Q42" i="3" s="1"/>
  <c r="R42" i="3" s="1"/>
  <c r="S42" i="3" s="1"/>
  <c r="M42" i="3"/>
  <c r="L42" i="3"/>
  <c r="K42" i="3"/>
  <c r="J42" i="3"/>
  <c r="J38" i="3" s="1"/>
  <c r="I42" i="3"/>
  <c r="I35" i="3" s="1"/>
  <c r="H42" i="3"/>
  <c r="G42" i="3"/>
  <c r="AW41" i="3"/>
  <c r="AV41" i="3"/>
  <c r="Z41" i="3"/>
  <c r="Y41" i="3"/>
  <c r="X41" i="3"/>
  <c r="W41" i="3"/>
  <c r="V41" i="3"/>
  <c r="U41" i="3"/>
  <c r="T41" i="3"/>
  <c r="O41" i="3"/>
  <c r="P41" i="3" s="1"/>
  <c r="Q41" i="3" s="1"/>
  <c r="N41" i="3"/>
  <c r="M41" i="3"/>
  <c r="AA41" i="3" s="1"/>
  <c r="AH41" i="3" s="1"/>
  <c r="J41" i="3"/>
  <c r="H41" i="3"/>
  <c r="G41" i="3"/>
  <c r="AB41" i="3" s="1"/>
  <c r="AI41" i="3" s="1"/>
  <c r="E41" i="3"/>
  <c r="AV40" i="3"/>
  <c r="AW40" i="3" s="1"/>
  <c r="Z40" i="3"/>
  <c r="Y40" i="3"/>
  <c r="X40" i="3"/>
  <c r="W40" i="3"/>
  <c r="V40" i="3"/>
  <c r="U40" i="3"/>
  <c r="T40" i="3"/>
  <c r="M40" i="3"/>
  <c r="L40" i="3"/>
  <c r="I40" i="3"/>
  <c r="H40" i="3"/>
  <c r="G40" i="3"/>
  <c r="E40" i="3"/>
  <c r="AV39" i="3"/>
  <c r="AW39" i="3" s="1"/>
  <c r="AH39" i="3"/>
  <c r="AB39" i="3"/>
  <c r="AI39" i="3" s="1"/>
  <c r="AA39" i="3"/>
  <c r="Z39" i="3"/>
  <c r="Y39" i="3"/>
  <c r="X39" i="3"/>
  <c r="W39" i="3"/>
  <c r="V39" i="3"/>
  <c r="U39" i="3"/>
  <c r="T39" i="3"/>
  <c r="N39" i="3"/>
  <c r="O39" i="3" s="1"/>
  <c r="P39" i="3" s="1"/>
  <c r="Q39" i="3" s="1"/>
  <c r="R39" i="3" s="1"/>
  <c r="S39" i="3" s="1"/>
  <c r="M39" i="3"/>
  <c r="J39" i="3"/>
  <c r="I39" i="3"/>
  <c r="H39" i="3"/>
  <c r="G39" i="3"/>
  <c r="E39" i="3"/>
  <c r="AV38" i="3"/>
  <c r="AW38" i="3" s="1"/>
  <c r="AA38" i="3"/>
  <c r="AH38" i="3" s="1"/>
  <c r="Z38" i="3"/>
  <c r="Y38" i="3"/>
  <c r="X38" i="3"/>
  <c r="W38" i="3"/>
  <c r="V38" i="3"/>
  <c r="U38" i="3"/>
  <c r="T38" i="3"/>
  <c r="N38" i="3"/>
  <c r="O38" i="3" s="1"/>
  <c r="M38" i="3"/>
  <c r="K38" i="3"/>
  <c r="I38" i="3"/>
  <c r="H38" i="3"/>
  <c r="G38" i="3"/>
  <c r="E38" i="3"/>
  <c r="AW37" i="3"/>
  <c r="AV37" i="3"/>
  <c r="AD37" i="3"/>
  <c r="AK37" i="3" s="1"/>
  <c r="AA37" i="3"/>
  <c r="AH37" i="3" s="1"/>
  <c r="Z37" i="3"/>
  <c r="Y37" i="3"/>
  <c r="X37" i="3"/>
  <c r="W37" i="3"/>
  <c r="V37" i="3"/>
  <c r="U37" i="3"/>
  <c r="T37" i="3"/>
  <c r="N37" i="3"/>
  <c r="O37" i="3" s="1"/>
  <c r="P37" i="3" s="1"/>
  <c r="Q37" i="3" s="1"/>
  <c r="R37" i="3" s="1"/>
  <c r="S37" i="3" s="1"/>
  <c r="M37" i="3"/>
  <c r="J37" i="3"/>
  <c r="I37" i="3"/>
  <c r="H37" i="3"/>
  <c r="G37" i="3"/>
  <c r="E37" i="3"/>
  <c r="AV36" i="3"/>
  <c r="AW36" i="3" s="1"/>
  <c r="AI36" i="3"/>
  <c r="AA36" i="3"/>
  <c r="AH36" i="3" s="1"/>
  <c r="Z36" i="3"/>
  <c r="Y36" i="3"/>
  <c r="X36" i="3"/>
  <c r="W36" i="3"/>
  <c r="V36" i="3"/>
  <c r="U36" i="3"/>
  <c r="T36" i="3"/>
  <c r="M36" i="3"/>
  <c r="N36" i="3" s="1"/>
  <c r="O36" i="3" s="1"/>
  <c r="P36" i="3" s="1"/>
  <c r="Q36" i="3" s="1"/>
  <c r="R36" i="3" s="1"/>
  <c r="S36" i="3" s="1"/>
  <c r="K36" i="3"/>
  <c r="I36" i="3"/>
  <c r="H36" i="3"/>
  <c r="AC36" i="3" s="1"/>
  <c r="AJ36" i="3" s="1"/>
  <c r="G36" i="3"/>
  <c r="AB36" i="3" s="1"/>
  <c r="E36" i="3"/>
  <c r="AW35" i="3"/>
  <c r="AV35" i="3"/>
  <c r="AH35" i="3"/>
  <c r="Z35" i="3"/>
  <c r="Y35" i="3"/>
  <c r="X35" i="3"/>
  <c r="W35" i="3"/>
  <c r="V35" i="3"/>
  <c r="U35" i="3"/>
  <c r="T35" i="3"/>
  <c r="N35" i="3"/>
  <c r="M35" i="3"/>
  <c r="AA35" i="3" s="1"/>
  <c r="L35" i="3"/>
  <c r="J35" i="3"/>
  <c r="H35" i="3"/>
  <c r="G35" i="3"/>
  <c r="E35" i="3"/>
  <c r="AV34" i="3"/>
  <c r="AW34" i="3" s="1"/>
  <c r="AA34" i="3"/>
  <c r="AH34" i="3" s="1"/>
  <c r="Z34" i="3"/>
  <c r="Y34" i="3"/>
  <c r="X34" i="3"/>
  <c r="W34" i="3"/>
  <c r="V34" i="3"/>
  <c r="U34" i="3"/>
  <c r="T34" i="3"/>
  <c r="M34" i="3"/>
  <c r="N34" i="3" s="1"/>
  <c r="O34" i="3" s="1"/>
  <c r="K34" i="3"/>
  <c r="J34" i="3"/>
  <c r="I34" i="3"/>
  <c r="H34" i="3"/>
  <c r="G34" i="3"/>
  <c r="E34" i="3"/>
  <c r="AW33" i="3"/>
  <c r="AV33" i="3"/>
  <c r="Z33" i="3"/>
  <c r="Y33" i="3"/>
  <c r="X33" i="3"/>
  <c r="W33" i="3"/>
  <c r="V33" i="3"/>
  <c r="U33" i="3"/>
  <c r="T33" i="3"/>
  <c r="N33" i="3"/>
  <c r="M33" i="3"/>
  <c r="AA33" i="3" s="1"/>
  <c r="AH33" i="3" s="1"/>
  <c r="L33" i="3"/>
  <c r="J33" i="3"/>
  <c r="I33" i="3"/>
  <c r="H33" i="3"/>
  <c r="G33" i="3"/>
  <c r="E33" i="3"/>
  <c r="AV32" i="3"/>
  <c r="AW32" i="3" s="1"/>
  <c r="AA32" i="3"/>
  <c r="Z32" i="3"/>
  <c r="Y32" i="3"/>
  <c r="X32" i="3"/>
  <c r="W32" i="3"/>
  <c r="V32" i="3"/>
  <c r="U32" i="3"/>
  <c r="T32" i="3"/>
  <c r="N32" i="3"/>
  <c r="M32" i="3"/>
  <c r="L32" i="3"/>
  <c r="K32" i="3"/>
  <c r="J32" i="3"/>
  <c r="I32" i="3"/>
  <c r="H32" i="3"/>
  <c r="G32" i="3"/>
  <c r="E32" i="3"/>
  <c r="AW31" i="3"/>
  <c r="Z31" i="3"/>
  <c r="Y31" i="3"/>
  <c r="X31" i="3"/>
  <c r="W31" i="3"/>
  <c r="V31" i="3"/>
  <c r="U31" i="3"/>
  <c r="T31" i="3"/>
  <c r="N31" i="3"/>
  <c r="O31" i="3" s="1"/>
  <c r="P31" i="3" s="1"/>
  <c r="Q31" i="3" s="1"/>
  <c r="R31" i="3" s="1"/>
  <c r="S31" i="3" s="1"/>
  <c r="M31" i="3"/>
  <c r="L31" i="3"/>
  <c r="K31" i="3"/>
  <c r="J31" i="3"/>
  <c r="I31" i="3"/>
  <c r="H31" i="3"/>
  <c r="G31" i="3"/>
  <c r="AW30" i="3"/>
  <c r="AV30" i="3"/>
  <c r="AA30" i="3"/>
  <c r="AH30" i="3" s="1"/>
  <c r="Z30" i="3"/>
  <c r="Y30" i="3"/>
  <c r="X30" i="3"/>
  <c r="W30" i="3"/>
  <c r="V30" i="3"/>
  <c r="U30" i="3"/>
  <c r="T30" i="3"/>
  <c r="M30" i="3"/>
  <c r="N30" i="3" s="1"/>
  <c r="O30" i="3" s="1"/>
  <c r="K30" i="3"/>
  <c r="J30" i="3"/>
  <c r="I30" i="3"/>
  <c r="E30" i="3"/>
  <c r="AV29" i="3"/>
  <c r="AW29" i="3" s="1"/>
  <c r="AA29" i="3"/>
  <c r="AH29" i="3" s="1"/>
  <c r="Z29" i="3"/>
  <c r="Y29" i="3"/>
  <c r="X29" i="3"/>
  <c r="W29" i="3"/>
  <c r="V29" i="3"/>
  <c r="U29" i="3"/>
  <c r="T29" i="3"/>
  <c r="N29" i="3"/>
  <c r="O29" i="3" s="1"/>
  <c r="M29" i="3"/>
  <c r="L29" i="3"/>
  <c r="K29" i="3"/>
  <c r="J29" i="3"/>
  <c r="I29" i="3"/>
  <c r="H29" i="3"/>
  <c r="G29" i="3"/>
  <c r="E29" i="3"/>
  <c r="AW28" i="3"/>
  <c r="AV28" i="3"/>
  <c r="AA28" i="3"/>
  <c r="AH28" i="3" s="1"/>
  <c r="Z28" i="3"/>
  <c r="Y28" i="3"/>
  <c r="X28" i="3"/>
  <c r="W28" i="3"/>
  <c r="V28" i="3"/>
  <c r="U28" i="3"/>
  <c r="T28" i="3"/>
  <c r="N28" i="3"/>
  <c r="O28" i="3" s="1"/>
  <c r="P28" i="3" s="1"/>
  <c r="Q28" i="3" s="1"/>
  <c r="R28" i="3" s="1"/>
  <c r="S28" i="3" s="1"/>
  <c r="M28" i="3"/>
  <c r="L28" i="3"/>
  <c r="K28" i="3"/>
  <c r="J28" i="3"/>
  <c r="I28" i="3"/>
  <c r="AD28" i="3" s="1"/>
  <c r="AK28" i="3" s="1"/>
  <c r="H28" i="3"/>
  <c r="AC28" i="3" s="1"/>
  <c r="E28" i="3"/>
  <c r="AV27" i="3"/>
  <c r="AW27" i="3" s="1"/>
  <c r="AD27" i="3"/>
  <c r="AK27" i="3" s="1"/>
  <c r="AA27" i="3"/>
  <c r="AH27" i="3" s="1"/>
  <c r="Z27" i="3"/>
  <c r="Y27" i="3"/>
  <c r="X27" i="3"/>
  <c r="W27" i="3"/>
  <c r="V27" i="3"/>
  <c r="U27" i="3"/>
  <c r="T27" i="3"/>
  <c r="M27" i="3"/>
  <c r="N27" i="3" s="1"/>
  <c r="O27" i="3" s="1"/>
  <c r="P27" i="3" s="1"/>
  <c r="Q27" i="3" s="1"/>
  <c r="K27" i="3"/>
  <c r="J27" i="3"/>
  <c r="I27" i="3"/>
  <c r="H27" i="3"/>
  <c r="AC27" i="3" s="1"/>
  <c r="AJ27" i="3" s="1"/>
  <c r="G27" i="3"/>
  <c r="E27" i="3"/>
  <c r="AW26" i="3"/>
  <c r="AV26" i="3"/>
  <c r="AC26" i="3"/>
  <c r="AJ26" i="3" s="1"/>
  <c r="AA26" i="3"/>
  <c r="AH26" i="3" s="1"/>
  <c r="Z26" i="3"/>
  <c r="Y26" i="3"/>
  <c r="X26" i="3"/>
  <c r="W26" i="3"/>
  <c r="V26" i="3"/>
  <c r="U26" i="3"/>
  <c r="T26" i="3"/>
  <c r="P26" i="3"/>
  <c r="Q26" i="3" s="1"/>
  <c r="R26" i="3" s="1"/>
  <c r="S26" i="3" s="1"/>
  <c r="N26" i="3"/>
  <c r="O26" i="3" s="1"/>
  <c r="M26" i="3"/>
  <c r="L26" i="3"/>
  <c r="K26" i="3"/>
  <c r="AF26" i="3" s="1"/>
  <c r="AM26" i="3" s="1"/>
  <c r="J26" i="3"/>
  <c r="H26" i="3"/>
  <c r="E26" i="3"/>
  <c r="AW25" i="3"/>
  <c r="AV25" i="3"/>
  <c r="Z25" i="3"/>
  <c r="Y25" i="3"/>
  <c r="X25" i="3"/>
  <c r="W25" i="3"/>
  <c r="V25" i="3"/>
  <c r="U25" i="3"/>
  <c r="T25" i="3"/>
  <c r="M25" i="3"/>
  <c r="N25" i="3" s="1"/>
  <c r="O25" i="3" s="1"/>
  <c r="P25" i="3" s="1"/>
  <c r="Q25" i="3" s="1"/>
  <c r="AE25" i="3" s="1"/>
  <c r="AL25" i="3" s="1"/>
  <c r="L25" i="3"/>
  <c r="J25" i="3"/>
  <c r="I25" i="3"/>
  <c r="AD25" i="3" s="1"/>
  <c r="AK25" i="3" s="1"/>
  <c r="H25" i="3"/>
  <c r="AC25" i="3" s="1"/>
  <c r="AJ25" i="3" s="1"/>
  <c r="G25" i="3"/>
  <c r="E25" i="3"/>
  <c r="AW24" i="3"/>
  <c r="AV24" i="3"/>
  <c r="AL24" i="3"/>
  <c r="AB24" i="3"/>
  <c r="AI24" i="3" s="1"/>
  <c r="Z24" i="3"/>
  <c r="Y24" i="3"/>
  <c r="X24" i="3"/>
  <c r="W24" i="3"/>
  <c r="V24" i="3"/>
  <c r="U24" i="3"/>
  <c r="T24" i="3"/>
  <c r="N24" i="3"/>
  <c r="O24" i="3" s="1"/>
  <c r="P24" i="3" s="1"/>
  <c r="Q24" i="3" s="1"/>
  <c r="AE24" i="3" s="1"/>
  <c r="M24" i="3"/>
  <c r="AA24" i="3" s="1"/>
  <c r="AH24" i="3" s="1"/>
  <c r="L24" i="3"/>
  <c r="J24" i="3"/>
  <c r="I24" i="3"/>
  <c r="H24" i="3"/>
  <c r="G24" i="3"/>
  <c r="E24" i="3"/>
  <c r="AW23" i="3"/>
  <c r="AV23" i="3"/>
  <c r="AB23" i="3"/>
  <c r="AI23" i="3" s="1"/>
  <c r="AA23" i="3"/>
  <c r="Z23" i="3"/>
  <c r="Y23" i="3"/>
  <c r="X23" i="3"/>
  <c r="W23" i="3"/>
  <c r="V23" i="3"/>
  <c r="U23" i="3"/>
  <c r="T23" i="3"/>
  <c r="AH23" i="3" s="1"/>
  <c r="O23" i="3"/>
  <c r="P23" i="3" s="1"/>
  <c r="Q23" i="3" s="1"/>
  <c r="N23" i="3"/>
  <c r="M23" i="3"/>
  <c r="L23" i="3"/>
  <c r="K23" i="3"/>
  <c r="J23" i="3"/>
  <c r="I23" i="3"/>
  <c r="AD23" i="3" s="1"/>
  <c r="AK23" i="3" s="1"/>
  <c r="H23" i="3"/>
  <c r="G23" i="3"/>
  <c r="E23" i="3"/>
  <c r="AV22" i="3"/>
  <c r="AW22" i="3" s="1"/>
  <c r="AA22" i="3"/>
  <c r="Z22" i="3"/>
  <c r="Y22" i="3"/>
  <c r="X22" i="3"/>
  <c r="W22" i="3"/>
  <c r="V22" i="3"/>
  <c r="U22" i="3"/>
  <c r="T22" i="3"/>
  <c r="AH22" i="3" s="1"/>
  <c r="N22" i="3"/>
  <c r="M22" i="3"/>
  <c r="L22" i="3"/>
  <c r="K22" i="3"/>
  <c r="J22" i="3"/>
  <c r="I22" i="3"/>
  <c r="H22" i="3"/>
  <c r="G22" i="3"/>
  <c r="E22" i="3"/>
  <c r="AV21" i="3"/>
  <c r="AW21" i="3" s="1"/>
  <c r="Z21" i="3"/>
  <c r="Y21" i="3"/>
  <c r="X21" i="3"/>
  <c r="W21" i="3"/>
  <c r="V21" i="3"/>
  <c r="U21" i="3"/>
  <c r="T21" i="3"/>
  <c r="P21" i="3"/>
  <c r="N21" i="3"/>
  <c r="O21" i="3" s="1"/>
  <c r="M21" i="3"/>
  <c r="AA21" i="3" s="1"/>
  <c r="AH21" i="3" s="1"/>
  <c r="L21" i="3"/>
  <c r="K21" i="3"/>
  <c r="J21" i="3"/>
  <c r="I21" i="3"/>
  <c r="H21" i="3"/>
  <c r="AC21" i="3" s="1"/>
  <c r="AJ21" i="3" s="1"/>
  <c r="G21" i="3"/>
  <c r="E21" i="3"/>
  <c r="AV20" i="3"/>
  <c r="AW20" i="3" s="1"/>
  <c r="AA20" i="3"/>
  <c r="AH20" i="3" s="1"/>
  <c r="Z20" i="3"/>
  <c r="Y20" i="3"/>
  <c r="X20" i="3"/>
  <c r="W20" i="3"/>
  <c r="V20" i="3"/>
  <c r="U20" i="3"/>
  <c r="T20" i="3"/>
  <c r="N20" i="3"/>
  <c r="O20" i="3" s="1"/>
  <c r="P20" i="3" s="1"/>
  <c r="M20" i="3"/>
  <c r="L20" i="3"/>
  <c r="K20" i="3"/>
  <c r="J20" i="3"/>
  <c r="I20" i="3"/>
  <c r="H20" i="3"/>
  <c r="AC20" i="3" s="1"/>
  <c r="AJ20" i="3" s="1"/>
  <c r="E20" i="3"/>
  <c r="AW19" i="3"/>
  <c r="AV19" i="3"/>
  <c r="Z19" i="3"/>
  <c r="Y19" i="3"/>
  <c r="X19" i="3"/>
  <c r="W19" i="3"/>
  <c r="V19" i="3"/>
  <c r="U19" i="3"/>
  <c r="T19" i="3"/>
  <c r="M19" i="3"/>
  <c r="N19" i="3" s="1"/>
  <c r="O19" i="3" s="1"/>
  <c r="P19" i="3" s="1"/>
  <c r="Q19" i="3" s="1"/>
  <c r="R19" i="3" s="1"/>
  <c r="L19" i="3"/>
  <c r="K19" i="3"/>
  <c r="J19" i="3"/>
  <c r="AE19" i="3" s="1"/>
  <c r="AL19" i="3" s="1"/>
  <c r="I19" i="3"/>
  <c r="H19" i="3"/>
  <c r="G19" i="3"/>
  <c r="E19" i="3"/>
  <c r="AV18" i="3"/>
  <c r="AW18" i="3" s="1"/>
  <c r="Z18" i="3"/>
  <c r="Y18" i="3"/>
  <c r="X18" i="3"/>
  <c r="W18" i="3"/>
  <c r="V18" i="3"/>
  <c r="U18" i="3"/>
  <c r="T18" i="3"/>
  <c r="M18" i="3"/>
  <c r="AA18" i="3" s="1"/>
  <c r="AH18" i="3" s="1"/>
  <c r="L18" i="3"/>
  <c r="K18" i="3"/>
  <c r="J18" i="3"/>
  <c r="I18" i="3"/>
  <c r="H18" i="3"/>
  <c r="G18" i="3"/>
  <c r="E18" i="3"/>
  <c r="AW17" i="3"/>
  <c r="AV17" i="3"/>
  <c r="AH17" i="3"/>
  <c r="AA17" i="3"/>
  <c r="Z17" i="3"/>
  <c r="Y17" i="3"/>
  <c r="X17" i="3"/>
  <c r="W17" i="3"/>
  <c r="V17" i="3"/>
  <c r="U17" i="3"/>
  <c r="T17" i="3"/>
  <c r="N17" i="3"/>
  <c r="M17" i="3"/>
  <c r="L17" i="3"/>
  <c r="K17" i="3"/>
  <c r="J17" i="3"/>
  <c r="I17" i="3"/>
  <c r="H17" i="3"/>
  <c r="G17" i="3"/>
  <c r="E17" i="3"/>
  <c r="AV16" i="3"/>
  <c r="AW16" i="3" s="1"/>
  <c r="AA16" i="3"/>
  <c r="AH16" i="3" s="1"/>
  <c r="Z16" i="3"/>
  <c r="Y16" i="3"/>
  <c r="X16" i="3"/>
  <c r="W16" i="3"/>
  <c r="V16" i="3"/>
  <c r="U16" i="3"/>
  <c r="T16" i="3"/>
  <c r="O16" i="3"/>
  <c r="P16" i="3" s="1"/>
  <c r="Q16" i="3" s="1"/>
  <c r="N16" i="3"/>
  <c r="M16" i="3"/>
  <c r="L16" i="3"/>
  <c r="K16" i="3"/>
  <c r="J16" i="3"/>
  <c r="I16" i="3"/>
  <c r="H16" i="3"/>
  <c r="AC16" i="3" s="1"/>
  <c r="AJ16" i="3" s="1"/>
  <c r="G16" i="3"/>
  <c r="AB16" i="3" s="1"/>
  <c r="AI16" i="3" s="1"/>
  <c r="E16" i="3"/>
  <c r="AV15" i="3"/>
  <c r="AW15" i="3" s="1"/>
  <c r="AB15" i="3"/>
  <c r="AI15" i="3" s="1"/>
  <c r="AA15" i="3"/>
  <c r="AH15" i="3" s="1"/>
  <c r="Z15" i="3"/>
  <c r="Y15" i="3"/>
  <c r="X15" i="3"/>
  <c r="W15" i="3"/>
  <c r="V15" i="3"/>
  <c r="U15" i="3"/>
  <c r="T15" i="3"/>
  <c r="N15" i="3"/>
  <c r="O15" i="3" s="1"/>
  <c r="P15" i="3" s="1"/>
  <c r="M15" i="3"/>
  <c r="L15" i="3"/>
  <c r="K15" i="3"/>
  <c r="J15" i="3"/>
  <c r="I15" i="3"/>
  <c r="H15" i="3"/>
  <c r="G15" i="3"/>
  <c r="E15" i="3"/>
  <c r="AV14" i="3"/>
  <c r="AW14" i="3" s="1"/>
  <c r="Z14" i="3"/>
  <c r="Y14" i="3"/>
  <c r="X14" i="3"/>
  <c r="W14" i="3"/>
  <c r="V14" i="3"/>
  <c r="U14" i="3"/>
  <c r="T14" i="3"/>
  <c r="M14" i="3"/>
  <c r="L14" i="3"/>
  <c r="K14" i="3"/>
  <c r="J14" i="3"/>
  <c r="I14" i="3"/>
  <c r="H14" i="3"/>
  <c r="G14" i="3"/>
  <c r="E14" i="3"/>
  <c r="AW13" i="3"/>
  <c r="AV13" i="3"/>
  <c r="Z13" i="3"/>
  <c r="Y13" i="3"/>
  <c r="X13" i="3"/>
  <c r="W13" i="3"/>
  <c r="V13" i="3"/>
  <c r="U13" i="3"/>
  <c r="T13" i="3"/>
  <c r="M13" i="3"/>
  <c r="L13" i="3"/>
  <c r="K13" i="3"/>
  <c r="J13" i="3"/>
  <c r="I13" i="3"/>
  <c r="H13" i="3"/>
  <c r="G13" i="3"/>
  <c r="E13" i="3"/>
  <c r="AW12" i="3"/>
  <c r="AV12" i="3"/>
  <c r="AH12" i="3"/>
  <c r="AA12" i="3"/>
  <c r="Z12" i="3"/>
  <c r="Y12" i="3"/>
  <c r="X12" i="3"/>
  <c r="W12" i="3"/>
  <c r="V12" i="3"/>
  <c r="U12" i="3"/>
  <c r="T12" i="3"/>
  <c r="O12" i="3"/>
  <c r="M12" i="3"/>
  <c r="N12" i="3" s="1"/>
  <c r="L12" i="3"/>
  <c r="K12" i="3"/>
  <c r="J12" i="3"/>
  <c r="I12" i="3"/>
  <c r="H12" i="3"/>
  <c r="G12" i="3"/>
  <c r="AB12" i="3" s="1"/>
  <c r="AI12" i="3" s="1"/>
  <c r="E12" i="3"/>
  <c r="AW11" i="3"/>
  <c r="AV11" i="3"/>
  <c r="AB11" i="3"/>
  <c r="AI11" i="3" s="1"/>
  <c r="Z11" i="3"/>
  <c r="Y11" i="3"/>
  <c r="X11" i="3"/>
  <c r="W11" i="3"/>
  <c r="V11" i="3"/>
  <c r="U11" i="3"/>
  <c r="T11" i="3"/>
  <c r="O11" i="3"/>
  <c r="P11" i="3" s="1"/>
  <c r="Q11" i="3" s="1"/>
  <c r="R11" i="3" s="1"/>
  <c r="M11" i="3"/>
  <c r="N11" i="3" s="1"/>
  <c r="L11" i="3"/>
  <c r="K11" i="3"/>
  <c r="J11" i="3"/>
  <c r="I11" i="3"/>
  <c r="AD11" i="3" s="1"/>
  <c r="AK11" i="3" s="1"/>
  <c r="H11" i="3"/>
  <c r="G11" i="3"/>
  <c r="E11" i="3"/>
  <c r="AV10" i="3"/>
  <c r="AW10" i="3" s="1"/>
  <c r="Z10" i="3"/>
  <c r="Y10" i="3"/>
  <c r="X10" i="3"/>
  <c r="W10" i="3"/>
  <c r="V10" i="3"/>
  <c r="U10" i="3"/>
  <c r="T10" i="3"/>
  <c r="M10" i="3"/>
  <c r="AA10" i="3" s="1"/>
  <c r="AH10" i="3" s="1"/>
  <c r="L10" i="3"/>
  <c r="K10" i="3"/>
  <c r="J10" i="3"/>
  <c r="I10" i="3"/>
  <c r="H10" i="3"/>
  <c r="G10" i="3"/>
  <c r="E10" i="3"/>
  <c r="AV9" i="3"/>
  <c r="AW9" i="3" s="1"/>
  <c r="AH9" i="3"/>
  <c r="AA9" i="3"/>
  <c r="Z9" i="3"/>
  <c r="Y9" i="3"/>
  <c r="X9" i="3"/>
  <c r="W9" i="3"/>
  <c r="V9" i="3"/>
  <c r="U9" i="3"/>
  <c r="T9" i="3"/>
  <c r="N9" i="3"/>
  <c r="M9" i="3"/>
  <c r="L9" i="3"/>
  <c r="K9" i="3"/>
  <c r="J9" i="3"/>
  <c r="I9" i="3"/>
  <c r="H9" i="3"/>
  <c r="G9" i="3"/>
  <c r="E9" i="3"/>
  <c r="AV8" i="3"/>
  <c r="AW8" i="3" s="1"/>
  <c r="AA8" i="3"/>
  <c r="AH8" i="3" s="1"/>
  <c r="Z8" i="3"/>
  <c r="Y8" i="3"/>
  <c r="X8" i="3"/>
  <c r="W8" i="3"/>
  <c r="V8" i="3"/>
  <c r="U8" i="3"/>
  <c r="T8" i="3"/>
  <c r="N8" i="3"/>
  <c r="O8" i="3" s="1"/>
  <c r="P8" i="3" s="1"/>
  <c r="Q8" i="3" s="1"/>
  <c r="M8" i="3"/>
  <c r="L8" i="3"/>
  <c r="K8" i="3"/>
  <c r="J8" i="3"/>
  <c r="I8" i="3"/>
  <c r="H8" i="3"/>
  <c r="AC8" i="3" s="1"/>
  <c r="G8" i="3"/>
  <c r="AB8" i="3" s="1"/>
  <c r="AI8" i="3" s="1"/>
  <c r="E8" i="3"/>
  <c r="AV7" i="3"/>
  <c r="AW7" i="3" s="1"/>
  <c r="AI7" i="3"/>
  <c r="AB7" i="3"/>
  <c r="AA7" i="3"/>
  <c r="AH7" i="3" s="1"/>
  <c r="Z7" i="3"/>
  <c r="Y7" i="3"/>
  <c r="X7" i="3"/>
  <c r="W7" i="3"/>
  <c r="V7" i="3"/>
  <c r="U7" i="3"/>
  <c r="T7" i="3"/>
  <c r="P7" i="3"/>
  <c r="N7" i="3"/>
  <c r="O7" i="3" s="1"/>
  <c r="M7" i="3"/>
  <c r="L7" i="3"/>
  <c r="K7" i="3"/>
  <c r="J7" i="3"/>
  <c r="I7" i="3"/>
  <c r="H7" i="3"/>
  <c r="AC7" i="3" s="1"/>
  <c r="AJ7" i="3" s="1"/>
  <c r="G7" i="3"/>
  <c r="E7" i="3"/>
  <c r="AV6" i="3"/>
  <c r="AW6" i="3" s="1"/>
  <c r="Z6" i="3"/>
  <c r="Y6" i="3"/>
  <c r="X6" i="3"/>
  <c r="W6" i="3"/>
  <c r="V6" i="3"/>
  <c r="U6" i="3"/>
  <c r="T6" i="3"/>
  <c r="M6" i="3"/>
  <c r="L6" i="3"/>
  <c r="K6" i="3"/>
  <c r="J6" i="3"/>
  <c r="I6" i="3"/>
  <c r="H6" i="3"/>
  <c r="G6" i="3"/>
  <c r="E6" i="3"/>
  <c r="AW5" i="3"/>
  <c r="AV5" i="3"/>
  <c r="Z5" i="3"/>
  <c r="Y5" i="3"/>
  <c r="X5" i="3"/>
  <c r="W5" i="3"/>
  <c r="V5" i="3"/>
  <c r="U5" i="3"/>
  <c r="T5" i="3"/>
  <c r="M5" i="3"/>
  <c r="L5" i="3"/>
  <c r="K5" i="3"/>
  <c r="J5" i="3"/>
  <c r="I5" i="3"/>
  <c r="H5" i="3"/>
  <c r="G5" i="3"/>
  <c r="E5" i="3"/>
  <c r="AW4" i="3"/>
  <c r="AV4" i="3"/>
  <c r="AH4" i="3"/>
  <c r="AA4" i="3"/>
  <c r="Z4" i="3"/>
  <c r="Y4" i="3"/>
  <c r="X4" i="3"/>
  <c r="W4" i="3"/>
  <c r="V4" i="3"/>
  <c r="U4" i="3"/>
  <c r="T4" i="3"/>
  <c r="O4" i="3"/>
  <c r="M4" i="3"/>
  <c r="N4" i="3" s="1"/>
  <c r="L4" i="3"/>
  <c r="K4" i="3"/>
  <c r="J4" i="3"/>
  <c r="I4" i="3"/>
  <c r="H4" i="3"/>
  <c r="G4" i="3"/>
  <c r="AB4" i="3" s="1"/>
  <c r="AI4" i="3" s="1"/>
  <c r="E4" i="3"/>
  <c r="AW3" i="3"/>
  <c r="AV3" i="3"/>
  <c r="AB3" i="3"/>
  <c r="Z3" i="3"/>
  <c r="Y3" i="3"/>
  <c r="X3" i="3"/>
  <c r="W3" i="3"/>
  <c r="V3" i="3"/>
  <c r="U3" i="3"/>
  <c r="T3" i="3"/>
  <c r="O3" i="3"/>
  <c r="P3" i="3" s="1"/>
  <c r="Q3" i="3" s="1"/>
  <c r="R3" i="3" s="1"/>
  <c r="M3" i="3"/>
  <c r="N3" i="3" s="1"/>
  <c r="L3" i="3"/>
  <c r="K3" i="3"/>
  <c r="J3" i="3"/>
  <c r="I3" i="3"/>
  <c r="AD3" i="3" s="1"/>
  <c r="H3" i="3"/>
  <c r="G3" i="3"/>
  <c r="E3" i="3"/>
  <c r="AG1" i="3"/>
  <c r="AN1" i="3" s="1"/>
  <c r="AU1" i="3" s="1"/>
  <c r="AD1" i="3"/>
  <c r="AK1" i="3" s="1"/>
  <c r="AR1" i="3" s="1"/>
  <c r="Z1" i="3"/>
  <c r="Y1" i="3"/>
  <c r="AF1" i="3" s="1"/>
  <c r="AM1" i="3" s="1"/>
  <c r="AT1" i="3" s="1"/>
  <c r="W1" i="3"/>
  <c r="V1" i="3"/>
  <c r="AC1" i="3" s="1"/>
  <c r="AJ1" i="3" s="1"/>
  <c r="AQ1" i="3" s="1"/>
  <c r="T1" i="3"/>
  <c r="AA1" i="3" s="1"/>
  <c r="AH1" i="3" s="1"/>
  <c r="AO1" i="3" s="1"/>
  <c r="S1" i="3"/>
  <c r="R1" i="3"/>
  <c r="Q1" i="3"/>
  <c r="X1" i="3" s="1"/>
  <c r="AE1" i="3" s="1"/>
  <c r="AL1" i="3" s="1"/>
  <c r="AS1" i="3" s="1"/>
  <c r="P1" i="3"/>
  <c r="O1" i="3"/>
  <c r="N1" i="3"/>
  <c r="U1" i="3" s="1"/>
  <c r="AB1" i="3" s="1"/>
  <c r="AI1" i="3" s="1"/>
  <c r="AP1" i="3" s="1"/>
  <c r="M1" i="3"/>
  <c r="F299" i="2"/>
  <c r="AW297" i="2"/>
  <c r="AW296" i="2"/>
  <c r="Z296" i="2"/>
  <c r="Y296" i="2"/>
  <c r="X296" i="2"/>
  <c r="W296" i="2"/>
  <c r="V296" i="2"/>
  <c r="U296" i="2"/>
  <c r="T296" i="2"/>
  <c r="P296" i="2"/>
  <c r="M296" i="2"/>
  <c r="L296" i="2"/>
  <c r="K296" i="2"/>
  <c r="J296" i="2"/>
  <c r="I296" i="2"/>
  <c r="H296" i="2"/>
  <c r="G296" i="2"/>
  <c r="AV295" i="2"/>
  <c r="AW295" i="2" s="1"/>
  <c r="Z295" i="2"/>
  <c r="Y295" i="2"/>
  <c r="X295" i="2"/>
  <c r="W295" i="2"/>
  <c r="V295" i="2"/>
  <c r="U295" i="2"/>
  <c r="T295" i="2"/>
  <c r="Q295" i="2"/>
  <c r="AE295" i="2" s="1"/>
  <c r="AL295" i="2" s="1"/>
  <c r="M295" i="2"/>
  <c r="AA295" i="2" s="1"/>
  <c r="AH295" i="2" s="1"/>
  <c r="H295" i="2"/>
  <c r="AV294" i="2"/>
  <c r="AW294" i="2" s="1"/>
  <c r="AI294" i="2"/>
  <c r="AB294" i="2"/>
  <c r="AA294" i="2"/>
  <c r="AH294" i="2" s="1"/>
  <c r="Z294" i="2"/>
  <c r="Y294" i="2"/>
  <c r="X294" i="2"/>
  <c r="W294" i="2"/>
  <c r="V294" i="2"/>
  <c r="U294" i="2"/>
  <c r="T294" i="2"/>
  <c r="P294" i="2"/>
  <c r="AD294" i="2" s="1"/>
  <c r="AK294" i="2" s="1"/>
  <c r="N294" i="2"/>
  <c r="R294" i="2" s="1"/>
  <c r="AF294" i="2" s="1"/>
  <c r="AM294" i="2" s="1"/>
  <c r="M294" i="2"/>
  <c r="Q294" i="2" s="1"/>
  <c r="AE294" i="2" s="1"/>
  <c r="AL294" i="2" s="1"/>
  <c r="H294" i="2"/>
  <c r="E294" i="2"/>
  <c r="AV293" i="2"/>
  <c r="AW293" i="2" s="1"/>
  <c r="AA293" i="2"/>
  <c r="AH293" i="2" s="1"/>
  <c r="Z293" i="2"/>
  <c r="Y293" i="2"/>
  <c r="X293" i="2"/>
  <c r="W293" i="2"/>
  <c r="V293" i="2"/>
  <c r="U293" i="2"/>
  <c r="T293" i="2"/>
  <c r="P293" i="2"/>
  <c r="AD293" i="2" s="1"/>
  <c r="AK293" i="2" s="1"/>
  <c r="M293" i="2"/>
  <c r="Q293" i="2" s="1"/>
  <c r="AE293" i="2" s="1"/>
  <c r="H293" i="2"/>
  <c r="G293" i="2"/>
  <c r="E293" i="2"/>
  <c r="AV292" i="2"/>
  <c r="AW292" i="2" s="1"/>
  <c r="Z292" i="2"/>
  <c r="Y292" i="2"/>
  <c r="X292" i="2"/>
  <c r="W292" i="2"/>
  <c r="V292" i="2"/>
  <c r="U292" i="2"/>
  <c r="T292" i="2"/>
  <c r="Q292" i="2"/>
  <c r="M292" i="2"/>
  <c r="AA292" i="2" s="1"/>
  <c r="H292" i="2"/>
  <c r="G292" i="2"/>
  <c r="E292" i="2"/>
  <c r="AV291" i="2"/>
  <c r="AW291" i="2" s="1"/>
  <c r="AH291" i="2"/>
  <c r="AD291" i="2"/>
  <c r="AA291" i="2"/>
  <c r="Z291" i="2"/>
  <c r="Y291" i="2"/>
  <c r="X291" i="2"/>
  <c r="W291" i="2"/>
  <c r="V291" i="2"/>
  <c r="U291" i="2"/>
  <c r="T291" i="2"/>
  <c r="Q291" i="2"/>
  <c r="AE291" i="2" s="1"/>
  <c r="AL291" i="2" s="1"/>
  <c r="N291" i="2"/>
  <c r="R291" i="2" s="1"/>
  <c r="AF291" i="2" s="1"/>
  <c r="M291" i="2"/>
  <c r="P291" i="2" s="1"/>
  <c r="H291" i="2"/>
  <c r="G291" i="2"/>
  <c r="E291" i="2"/>
  <c r="AW290" i="2"/>
  <c r="Z290" i="2"/>
  <c r="Y290" i="2"/>
  <c r="X290" i="2"/>
  <c r="W290" i="2"/>
  <c r="V290" i="2"/>
  <c r="U290" i="2"/>
  <c r="T290" i="2"/>
  <c r="P290" i="2"/>
  <c r="M290" i="2"/>
  <c r="L290" i="2"/>
  <c r="K290" i="2"/>
  <c r="J290" i="2"/>
  <c r="I290" i="2"/>
  <c r="H290" i="2"/>
  <c r="J286" i="2" s="1"/>
  <c r="G290" i="2"/>
  <c r="AV289" i="2"/>
  <c r="AW289" i="2" s="1"/>
  <c r="Z289" i="2"/>
  <c r="Y289" i="2"/>
  <c r="X289" i="2"/>
  <c r="W289" i="2"/>
  <c r="V289" i="2"/>
  <c r="U289" i="2"/>
  <c r="T289" i="2"/>
  <c r="Q289" i="2"/>
  <c r="AE289" i="2" s="1"/>
  <c r="AL289" i="2" s="1"/>
  <c r="M289" i="2"/>
  <c r="AA289" i="2" s="1"/>
  <c r="AH289" i="2" s="1"/>
  <c r="H289" i="2"/>
  <c r="AW288" i="2"/>
  <c r="AV288" i="2"/>
  <c r="AA288" i="2"/>
  <c r="AH288" i="2" s="1"/>
  <c r="Z288" i="2"/>
  <c r="Y288" i="2"/>
  <c r="X288" i="2"/>
  <c r="W288" i="2"/>
  <c r="V288" i="2"/>
  <c r="U288" i="2"/>
  <c r="T288" i="2"/>
  <c r="P288" i="2"/>
  <c r="M288" i="2"/>
  <c r="Q288" i="2" s="1"/>
  <c r="K288" i="2"/>
  <c r="H288" i="2"/>
  <c r="G288" i="2"/>
  <c r="E288" i="2"/>
  <c r="AV287" i="2"/>
  <c r="AW287" i="2" s="1"/>
  <c r="Z287" i="2"/>
  <c r="Y287" i="2"/>
  <c r="X287" i="2"/>
  <c r="W287" i="2"/>
  <c r="V287" i="2"/>
  <c r="U287" i="2"/>
  <c r="T287" i="2"/>
  <c r="P287" i="2"/>
  <c r="M287" i="2"/>
  <c r="H287" i="2"/>
  <c r="G287" i="2"/>
  <c r="E287" i="2"/>
  <c r="AW286" i="2"/>
  <c r="AV286" i="2"/>
  <c r="Z286" i="2"/>
  <c r="Y286" i="2"/>
  <c r="X286" i="2"/>
  <c r="W286" i="2"/>
  <c r="V286" i="2"/>
  <c r="U286" i="2"/>
  <c r="T286" i="2"/>
  <c r="M286" i="2"/>
  <c r="H286" i="2"/>
  <c r="G286" i="2"/>
  <c r="E286" i="2"/>
  <c r="AW285" i="2"/>
  <c r="Z285" i="2"/>
  <c r="Y285" i="2"/>
  <c r="X285" i="2"/>
  <c r="W285" i="2"/>
  <c r="V285" i="2"/>
  <c r="U285" i="2"/>
  <c r="T285" i="2"/>
  <c r="M285" i="2"/>
  <c r="L285" i="2"/>
  <c r="K285" i="2"/>
  <c r="J285" i="2"/>
  <c r="J284" i="2" s="1"/>
  <c r="AE284" i="2" s="1"/>
  <c r="AL284" i="2" s="1"/>
  <c r="AS284" i="2" s="1"/>
  <c r="I285" i="2"/>
  <c r="H285" i="2"/>
  <c r="G285" i="2"/>
  <c r="AV284" i="2"/>
  <c r="AW284" i="2" s="1"/>
  <c r="AA284" i="2"/>
  <c r="AH284" i="2" s="1"/>
  <c r="AO284" i="2" s="1"/>
  <c r="Z284" i="2"/>
  <c r="Y284" i="2"/>
  <c r="X284" i="2"/>
  <c r="W284" i="2"/>
  <c r="V284" i="2"/>
  <c r="U284" i="2"/>
  <c r="T284" i="2"/>
  <c r="P284" i="2"/>
  <c r="M284" i="2"/>
  <c r="Q284" i="2" s="1"/>
  <c r="H284" i="2"/>
  <c r="G284" i="2"/>
  <c r="E284" i="2"/>
  <c r="AV283" i="2"/>
  <c r="AW283" i="2" s="1"/>
  <c r="Z283" i="2"/>
  <c r="Y283" i="2"/>
  <c r="X283" i="2"/>
  <c r="W283" i="2"/>
  <c r="V283" i="2"/>
  <c r="U283" i="2"/>
  <c r="T283" i="2"/>
  <c r="M283" i="2"/>
  <c r="H283" i="2"/>
  <c r="G283" i="2"/>
  <c r="E283" i="2"/>
  <c r="AV282" i="2"/>
  <c r="Z282" i="2"/>
  <c r="Y282" i="2"/>
  <c r="X282" i="2"/>
  <c r="W282" i="2"/>
  <c r="V282" i="2"/>
  <c r="U282" i="2"/>
  <c r="T282" i="2"/>
  <c r="M282" i="2"/>
  <c r="I282" i="2"/>
  <c r="H282" i="2"/>
  <c r="G282" i="2"/>
  <c r="E282" i="2"/>
  <c r="AV281" i="2"/>
  <c r="Z281" i="2"/>
  <c r="Y281" i="2"/>
  <c r="X281" i="2"/>
  <c r="W281" i="2"/>
  <c r="V281" i="2"/>
  <c r="U281" i="2"/>
  <c r="T281" i="2"/>
  <c r="Q281" i="2"/>
  <c r="P281" i="2"/>
  <c r="M281" i="2"/>
  <c r="L281" i="2"/>
  <c r="H281" i="2"/>
  <c r="G281" i="2"/>
  <c r="E281" i="2"/>
  <c r="AV280" i="2"/>
  <c r="Z280" i="2"/>
  <c r="Y280" i="2"/>
  <c r="X280" i="2"/>
  <c r="W280" i="2"/>
  <c r="V280" i="2"/>
  <c r="U280" i="2"/>
  <c r="T280" i="2"/>
  <c r="Q280" i="2"/>
  <c r="P280" i="2"/>
  <c r="N280" i="2"/>
  <c r="M280" i="2"/>
  <c r="H280" i="2"/>
  <c r="G280" i="2"/>
  <c r="E280" i="2"/>
  <c r="AV279" i="2"/>
  <c r="Z279" i="2"/>
  <c r="Y279" i="2"/>
  <c r="X279" i="2"/>
  <c r="W279" i="2"/>
  <c r="V279" i="2"/>
  <c r="U279" i="2"/>
  <c r="T279" i="2"/>
  <c r="M279" i="2"/>
  <c r="H279" i="2"/>
  <c r="G279" i="2"/>
  <c r="E279" i="2"/>
  <c r="AW278" i="2"/>
  <c r="Z278" i="2"/>
  <c r="Y278" i="2"/>
  <c r="X278" i="2"/>
  <c r="W278" i="2"/>
  <c r="V278" i="2"/>
  <c r="U278" i="2"/>
  <c r="T278" i="2"/>
  <c r="Q278" i="2"/>
  <c r="P278" i="2"/>
  <c r="O278" i="2"/>
  <c r="S278" i="2" s="1"/>
  <c r="M278" i="2"/>
  <c r="N278" i="2" s="1"/>
  <c r="R278" i="2" s="1"/>
  <c r="L278" i="2"/>
  <c r="K278" i="2"/>
  <c r="K275" i="2" s="1"/>
  <c r="AF275" i="2" s="1"/>
  <c r="AM275" i="2" s="1"/>
  <c r="AT275" i="2" s="1"/>
  <c r="J278" i="2"/>
  <c r="I278" i="2"/>
  <c r="H278" i="2"/>
  <c r="G278" i="2"/>
  <c r="AV277" i="2"/>
  <c r="AW277" i="2" s="1"/>
  <c r="AE277" i="2"/>
  <c r="AL277" i="2" s="1"/>
  <c r="AA277" i="2"/>
  <c r="AH277" i="2" s="1"/>
  <c r="Z277" i="2"/>
  <c r="Y277" i="2"/>
  <c r="X277" i="2"/>
  <c r="W277" i="2"/>
  <c r="V277" i="2"/>
  <c r="U277" i="2"/>
  <c r="T277" i="2"/>
  <c r="Q277" i="2"/>
  <c r="O277" i="2"/>
  <c r="S277" i="2" s="1"/>
  <c r="AG277" i="2" s="1"/>
  <c r="AN277" i="2" s="1"/>
  <c r="M277" i="2"/>
  <c r="N277" i="2" s="1"/>
  <c r="R277" i="2" s="1"/>
  <c r="AF277" i="2" s="1"/>
  <c r="AM277" i="2" s="1"/>
  <c r="H277" i="2"/>
  <c r="L273" i="2" s="1"/>
  <c r="AW276" i="2"/>
  <c r="AV276" i="2"/>
  <c r="Z276" i="2"/>
  <c r="Y276" i="2"/>
  <c r="X276" i="2"/>
  <c r="W276" i="2"/>
  <c r="V276" i="2"/>
  <c r="U276" i="2"/>
  <c r="T276" i="2"/>
  <c r="Q276" i="2"/>
  <c r="N276" i="2"/>
  <c r="R276" i="2" s="1"/>
  <c r="M276" i="2"/>
  <c r="P276" i="2" s="1"/>
  <c r="K276" i="2"/>
  <c r="H276" i="2"/>
  <c r="G276" i="2"/>
  <c r="E276" i="2"/>
  <c r="AW275" i="2"/>
  <c r="AV275" i="2"/>
  <c r="AC275" i="2"/>
  <c r="AJ275" i="2" s="1"/>
  <c r="AQ275" i="2" s="1"/>
  <c r="AA275" i="2"/>
  <c r="Z275" i="2"/>
  <c r="Y275" i="2"/>
  <c r="X275" i="2"/>
  <c r="W275" i="2"/>
  <c r="V275" i="2"/>
  <c r="U275" i="2"/>
  <c r="T275" i="2"/>
  <c r="R275" i="2"/>
  <c r="O275" i="2"/>
  <c r="S275" i="2" s="1"/>
  <c r="N275" i="2"/>
  <c r="M275" i="2"/>
  <c r="P275" i="2" s="1"/>
  <c r="L275" i="2"/>
  <c r="AG275" i="2" s="1"/>
  <c r="AN275" i="2" s="1"/>
  <c r="AU275" i="2" s="1"/>
  <c r="J275" i="2"/>
  <c r="H275" i="2"/>
  <c r="I275" i="2" s="1"/>
  <c r="AD275" i="2" s="1"/>
  <c r="AK275" i="2" s="1"/>
  <c r="AR275" i="2" s="1"/>
  <c r="G275" i="2"/>
  <c r="AB275" i="2" s="1"/>
  <c r="AI275" i="2" s="1"/>
  <c r="AP275" i="2" s="1"/>
  <c r="E275" i="2"/>
  <c r="AV274" i="2"/>
  <c r="AH274" i="2"/>
  <c r="AA274" i="2"/>
  <c r="Z274" i="2"/>
  <c r="Y274" i="2"/>
  <c r="X274" i="2"/>
  <c r="W274" i="2"/>
  <c r="V274" i="2"/>
  <c r="U274" i="2"/>
  <c r="T274" i="2"/>
  <c r="S274" i="2"/>
  <c r="Q274" i="2"/>
  <c r="P274" i="2"/>
  <c r="O274" i="2"/>
  <c r="N274" i="2"/>
  <c r="R274" i="2" s="1"/>
  <c r="M274" i="2"/>
  <c r="H274" i="2"/>
  <c r="G274" i="2"/>
  <c r="AB274" i="2" s="1"/>
  <c r="AI274" i="2" s="1"/>
  <c r="E274" i="2"/>
  <c r="AV273" i="2"/>
  <c r="AB273" i="2"/>
  <c r="AI273" i="2" s="1"/>
  <c r="AA273" i="2"/>
  <c r="Z273" i="2"/>
  <c r="Y273" i="2"/>
  <c r="X273" i="2"/>
  <c r="W273" i="2"/>
  <c r="V273" i="2"/>
  <c r="U273" i="2"/>
  <c r="T273" i="2"/>
  <c r="AH273" i="2" s="1"/>
  <c r="R273" i="2"/>
  <c r="O273" i="2"/>
  <c r="AC273" i="2" s="1"/>
  <c r="AJ273" i="2" s="1"/>
  <c r="N273" i="2"/>
  <c r="M273" i="2"/>
  <c r="P273" i="2" s="1"/>
  <c r="J273" i="2"/>
  <c r="H273" i="2"/>
  <c r="I273" i="2" s="1"/>
  <c r="G273" i="2"/>
  <c r="E273" i="2"/>
  <c r="AV272" i="2"/>
  <c r="AH272" i="2"/>
  <c r="AA272" i="2"/>
  <c r="Z272" i="2"/>
  <c r="Y272" i="2"/>
  <c r="X272" i="2"/>
  <c r="W272" i="2"/>
  <c r="V272" i="2"/>
  <c r="U272" i="2"/>
  <c r="T272" i="2"/>
  <c r="S272" i="2"/>
  <c r="Q272" i="2"/>
  <c r="P272" i="2"/>
  <c r="O272" i="2"/>
  <c r="N272" i="2"/>
  <c r="R272" i="2" s="1"/>
  <c r="M272" i="2"/>
  <c r="H272" i="2"/>
  <c r="G272" i="2"/>
  <c r="E272" i="2"/>
  <c r="AV271" i="2"/>
  <c r="AB271" i="2"/>
  <c r="AI271" i="2" s="1"/>
  <c r="AA271" i="2"/>
  <c r="Z271" i="2"/>
  <c r="Y271" i="2"/>
  <c r="X271" i="2"/>
  <c r="W271" i="2"/>
  <c r="V271" i="2"/>
  <c r="U271" i="2"/>
  <c r="T271" i="2"/>
  <c r="AH271" i="2" s="1"/>
  <c r="R271" i="2"/>
  <c r="O271" i="2"/>
  <c r="AC271" i="2" s="1"/>
  <c r="AJ271" i="2" s="1"/>
  <c r="N271" i="2"/>
  <c r="M271" i="2"/>
  <c r="P271" i="2" s="1"/>
  <c r="L271" i="2"/>
  <c r="J271" i="2"/>
  <c r="H271" i="2"/>
  <c r="G271" i="2"/>
  <c r="E271" i="2"/>
  <c r="AV270" i="2"/>
  <c r="Z270" i="2"/>
  <c r="Y270" i="2"/>
  <c r="X270" i="2"/>
  <c r="W270" i="2"/>
  <c r="V270" i="2"/>
  <c r="U270" i="2"/>
  <c r="T270" i="2"/>
  <c r="M270" i="2"/>
  <c r="H270" i="2"/>
  <c r="G270" i="2"/>
  <c r="E270" i="2"/>
  <c r="AV269" i="2"/>
  <c r="AJ269" i="2"/>
  <c r="AB269" i="2"/>
  <c r="AI269" i="2" s="1"/>
  <c r="AA269" i="2"/>
  <c r="Z269" i="2"/>
  <c r="Y269" i="2"/>
  <c r="X269" i="2"/>
  <c r="W269" i="2"/>
  <c r="V269" i="2"/>
  <c r="U269" i="2"/>
  <c r="T269" i="2"/>
  <c r="AH269" i="2" s="1"/>
  <c r="R269" i="2"/>
  <c r="Q269" i="2"/>
  <c r="O269" i="2"/>
  <c r="S269" i="2" s="1"/>
  <c r="N269" i="2"/>
  <c r="M269" i="2"/>
  <c r="P269" i="2" s="1"/>
  <c r="L269" i="2"/>
  <c r="AG269" i="2" s="1"/>
  <c r="AN269" i="2" s="1"/>
  <c r="J269" i="2"/>
  <c r="I269" i="2"/>
  <c r="AD269" i="2" s="1"/>
  <c r="AK269" i="2" s="1"/>
  <c r="H269" i="2"/>
  <c r="AC269" i="2" s="1"/>
  <c r="G269" i="2"/>
  <c r="E269" i="2"/>
  <c r="AV268" i="2"/>
  <c r="Z268" i="2"/>
  <c r="Y268" i="2"/>
  <c r="X268" i="2"/>
  <c r="W268" i="2"/>
  <c r="V268" i="2"/>
  <c r="U268" i="2"/>
  <c r="T268" i="2"/>
  <c r="M268" i="2"/>
  <c r="H268" i="2"/>
  <c r="G268" i="2"/>
  <c r="E268" i="2"/>
  <c r="AW267" i="2"/>
  <c r="Z267" i="2"/>
  <c r="Y267" i="2"/>
  <c r="X267" i="2"/>
  <c r="W267" i="2"/>
  <c r="V267" i="2"/>
  <c r="U267" i="2"/>
  <c r="T267" i="2"/>
  <c r="Q267" i="2"/>
  <c r="M267" i="2"/>
  <c r="L267" i="2"/>
  <c r="K267" i="2"/>
  <c r="J267" i="2"/>
  <c r="I267" i="2"/>
  <c r="H267" i="2"/>
  <c r="G267" i="2"/>
  <c r="AV266" i="2"/>
  <c r="AW266" i="2" s="1"/>
  <c r="Z266" i="2"/>
  <c r="Y266" i="2"/>
  <c r="X266" i="2"/>
  <c r="W266" i="2"/>
  <c r="V266" i="2"/>
  <c r="U266" i="2"/>
  <c r="T266" i="2"/>
  <c r="Q266" i="2"/>
  <c r="M266" i="2"/>
  <c r="H266" i="2"/>
  <c r="G266" i="2"/>
  <c r="AV265" i="2"/>
  <c r="AW265" i="2" s="1"/>
  <c r="AA265" i="2"/>
  <c r="AH265" i="2" s="1"/>
  <c r="Z265" i="2"/>
  <c r="Y265" i="2"/>
  <c r="X265" i="2"/>
  <c r="W265" i="2"/>
  <c r="V265" i="2"/>
  <c r="U265" i="2"/>
  <c r="T265" i="2"/>
  <c r="Q265" i="2"/>
  <c r="AE265" i="2" s="1"/>
  <c r="AL265" i="2" s="1"/>
  <c r="P265" i="2"/>
  <c r="AD265" i="2" s="1"/>
  <c r="AK265" i="2" s="1"/>
  <c r="M265" i="2"/>
  <c r="H265" i="2"/>
  <c r="G265" i="2"/>
  <c r="AV264" i="2"/>
  <c r="AW264" i="2" s="1"/>
  <c r="Z264" i="2"/>
  <c r="Y264" i="2"/>
  <c r="X264" i="2"/>
  <c r="W264" i="2"/>
  <c r="V264" i="2"/>
  <c r="U264" i="2"/>
  <c r="T264" i="2"/>
  <c r="R264" i="2"/>
  <c r="P264" i="2"/>
  <c r="O264" i="2"/>
  <c r="S264" i="2" s="1"/>
  <c r="M264" i="2"/>
  <c r="N264" i="2" s="1"/>
  <c r="H264" i="2"/>
  <c r="G264" i="2"/>
  <c r="AB264" i="2" s="1"/>
  <c r="AI264" i="2" s="1"/>
  <c r="AP264" i="2" s="1"/>
  <c r="E264" i="2"/>
  <c r="AV263" i="2"/>
  <c r="AW263" i="2" s="1"/>
  <c r="AA263" i="2"/>
  <c r="AH263" i="2" s="1"/>
  <c r="AO263" i="2" s="1"/>
  <c r="Z263" i="2"/>
  <c r="Y263" i="2"/>
  <c r="X263" i="2"/>
  <c r="W263" i="2"/>
  <c r="V263" i="2"/>
  <c r="U263" i="2"/>
  <c r="T263" i="2"/>
  <c r="S263" i="2"/>
  <c r="Q263" i="2"/>
  <c r="P263" i="2"/>
  <c r="N263" i="2"/>
  <c r="R263" i="2" s="1"/>
  <c r="M263" i="2"/>
  <c r="O263" i="2" s="1"/>
  <c r="H263" i="2"/>
  <c r="G263" i="2"/>
  <c r="E263" i="2"/>
  <c r="AV262" i="2"/>
  <c r="AW262" i="2" s="1"/>
  <c r="Z262" i="2"/>
  <c r="Y262" i="2"/>
  <c r="X262" i="2"/>
  <c r="W262" i="2"/>
  <c r="V262" i="2"/>
  <c r="U262" i="2"/>
  <c r="T262" i="2"/>
  <c r="P262" i="2"/>
  <c r="O262" i="2"/>
  <c r="S262" i="2" s="1"/>
  <c r="M262" i="2"/>
  <c r="N262" i="2" s="1"/>
  <c r="R262" i="2" s="1"/>
  <c r="H262" i="2"/>
  <c r="G262" i="2"/>
  <c r="AB262" i="2" s="1"/>
  <c r="AI262" i="2" s="1"/>
  <c r="AP262" i="2" s="1"/>
  <c r="E262" i="2"/>
  <c r="AV261" i="2"/>
  <c r="AW261" i="2" s="1"/>
  <c r="AA261" i="2"/>
  <c r="Z261" i="2"/>
  <c r="Y261" i="2"/>
  <c r="X261" i="2"/>
  <c r="W261" i="2"/>
  <c r="V261" i="2"/>
  <c r="U261" i="2"/>
  <c r="T261" i="2"/>
  <c r="S261" i="2"/>
  <c r="Q261" i="2"/>
  <c r="P261" i="2"/>
  <c r="N261" i="2"/>
  <c r="R261" i="2" s="1"/>
  <c r="M261" i="2"/>
  <c r="O261" i="2" s="1"/>
  <c r="H261" i="2"/>
  <c r="L266" i="2" s="1"/>
  <c r="G261" i="2"/>
  <c r="E261" i="2"/>
  <c r="AW260" i="2"/>
  <c r="Z260" i="2"/>
  <c r="Y260" i="2"/>
  <c r="X260" i="2"/>
  <c r="W260" i="2"/>
  <c r="V260" i="2"/>
  <c r="U260" i="2"/>
  <c r="T260" i="2"/>
  <c r="S260" i="2"/>
  <c r="Q260" i="2"/>
  <c r="O260" i="2"/>
  <c r="N260" i="2"/>
  <c r="R260" i="2" s="1"/>
  <c r="M260" i="2"/>
  <c r="P260" i="2" s="1"/>
  <c r="L260" i="2"/>
  <c r="L259" i="2" s="1"/>
  <c r="K260" i="2"/>
  <c r="J260" i="2"/>
  <c r="I260" i="2"/>
  <c r="I255" i="2" s="1"/>
  <c r="AD255" i="2" s="1"/>
  <c r="AK255" i="2" s="1"/>
  <c r="H260" i="2"/>
  <c r="G260" i="2"/>
  <c r="AW259" i="2"/>
  <c r="AV259" i="2"/>
  <c r="Z259" i="2"/>
  <c r="Y259" i="2"/>
  <c r="X259" i="2"/>
  <c r="W259" i="2"/>
  <c r="V259" i="2"/>
  <c r="U259" i="2"/>
  <c r="T259" i="2"/>
  <c r="O259" i="2"/>
  <c r="M259" i="2"/>
  <c r="H259" i="2"/>
  <c r="G259" i="2"/>
  <c r="E259" i="2"/>
  <c r="AW258" i="2"/>
  <c r="AV258" i="2"/>
  <c r="AB258" i="2"/>
  <c r="AI258" i="2" s="1"/>
  <c r="Z258" i="2"/>
  <c r="Y258" i="2"/>
  <c r="X258" i="2"/>
  <c r="W258" i="2"/>
  <c r="V258" i="2"/>
  <c r="U258" i="2"/>
  <c r="T258" i="2"/>
  <c r="R258" i="2"/>
  <c r="P258" i="2"/>
  <c r="O258" i="2"/>
  <c r="S258" i="2" s="1"/>
  <c r="M258" i="2"/>
  <c r="N258" i="2" s="1"/>
  <c r="H258" i="2"/>
  <c r="AC258" i="2" s="1"/>
  <c r="AJ258" i="2" s="1"/>
  <c r="G258" i="2"/>
  <c r="E258" i="2"/>
  <c r="AV257" i="2"/>
  <c r="AW257" i="2" s="1"/>
  <c r="Z257" i="2"/>
  <c r="Y257" i="2"/>
  <c r="X257" i="2"/>
  <c r="W257" i="2"/>
  <c r="V257" i="2"/>
  <c r="U257" i="2"/>
  <c r="T257" i="2"/>
  <c r="Q257" i="2"/>
  <c r="O257" i="2"/>
  <c r="M257" i="2"/>
  <c r="H257" i="2"/>
  <c r="G257" i="2"/>
  <c r="E257" i="2"/>
  <c r="AV256" i="2"/>
  <c r="AW256" i="2" s="1"/>
  <c r="Z256" i="2"/>
  <c r="Y256" i="2"/>
  <c r="X256" i="2"/>
  <c r="W256" i="2"/>
  <c r="V256" i="2"/>
  <c r="U256" i="2"/>
  <c r="T256" i="2"/>
  <c r="Q256" i="2"/>
  <c r="O256" i="2"/>
  <c r="S256" i="2" s="1"/>
  <c r="N256" i="2"/>
  <c r="AB256" i="2" s="1"/>
  <c r="AI256" i="2" s="1"/>
  <c r="M256" i="2"/>
  <c r="P256" i="2" s="1"/>
  <c r="I256" i="2"/>
  <c r="AD256" i="2" s="1"/>
  <c r="AK256" i="2" s="1"/>
  <c r="H256" i="2"/>
  <c r="AC256" i="2" s="1"/>
  <c r="AJ256" i="2" s="1"/>
  <c r="G256" i="2"/>
  <c r="E256" i="2"/>
  <c r="AV255" i="2"/>
  <c r="AW255" i="2" s="1"/>
  <c r="AA255" i="2"/>
  <c r="AH255" i="2" s="1"/>
  <c r="Z255" i="2"/>
  <c r="Y255" i="2"/>
  <c r="X255" i="2"/>
  <c r="W255" i="2"/>
  <c r="V255" i="2"/>
  <c r="U255" i="2"/>
  <c r="T255" i="2"/>
  <c r="S255" i="2"/>
  <c r="Q255" i="2"/>
  <c r="O255" i="2"/>
  <c r="AC255" i="2" s="1"/>
  <c r="N255" i="2"/>
  <c r="R255" i="2" s="1"/>
  <c r="M255" i="2"/>
  <c r="P255" i="2" s="1"/>
  <c r="K255" i="2"/>
  <c r="AF255" i="2" s="1"/>
  <c r="AM255" i="2" s="1"/>
  <c r="H255" i="2"/>
  <c r="G255" i="2"/>
  <c r="AB255" i="2" s="1"/>
  <c r="AI255" i="2" s="1"/>
  <c r="E255" i="2"/>
  <c r="AV254" i="2"/>
  <c r="AW254" i="2" s="1"/>
  <c r="AB254" i="2"/>
  <c r="AI254" i="2" s="1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R254" i="2" s="1"/>
  <c r="M254" i="2"/>
  <c r="L254" i="2"/>
  <c r="AG254" i="2" s="1"/>
  <c r="AN254" i="2" s="1"/>
  <c r="K254" i="2"/>
  <c r="AF254" i="2" s="1"/>
  <c r="AM254" i="2" s="1"/>
  <c r="H254" i="2"/>
  <c r="G254" i="2"/>
  <c r="E254" i="2"/>
  <c r="AV253" i="2"/>
  <c r="AW253" i="2" s="1"/>
  <c r="Z253" i="2"/>
  <c r="Y253" i="2"/>
  <c r="X253" i="2"/>
  <c r="W253" i="2"/>
  <c r="V253" i="2"/>
  <c r="U253" i="2"/>
  <c r="T253" i="2"/>
  <c r="M253" i="2"/>
  <c r="K253" i="2"/>
  <c r="I253" i="2"/>
  <c r="H253" i="2"/>
  <c r="G253" i="2"/>
  <c r="E253" i="2"/>
  <c r="AW252" i="2"/>
  <c r="AV252" i="2"/>
  <c r="Z252" i="2"/>
  <c r="Y252" i="2"/>
  <c r="X252" i="2"/>
  <c r="W252" i="2"/>
  <c r="V252" i="2"/>
  <c r="U252" i="2"/>
  <c r="T252" i="2"/>
  <c r="M252" i="2"/>
  <c r="J252" i="2"/>
  <c r="H252" i="2"/>
  <c r="J259" i="2" s="1"/>
  <c r="G252" i="2"/>
  <c r="E252" i="2"/>
  <c r="AW251" i="2"/>
  <c r="Z251" i="2"/>
  <c r="Y251" i="2"/>
  <c r="X251" i="2"/>
  <c r="W251" i="2"/>
  <c r="V251" i="2"/>
  <c r="U251" i="2"/>
  <c r="T251" i="2"/>
  <c r="Q251" i="2"/>
  <c r="P251" i="2"/>
  <c r="M251" i="2"/>
  <c r="L251" i="2"/>
  <c r="K251" i="2"/>
  <c r="J251" i="2"/>
  <c r="I251" i="2"/>
  <c r="H251" i="2"/>
  <c r="G251" i="2"/>
  <c r="AV250" i="2"/>
  <c r="AW250" i="2" s="1"/>
  <c r="AA250" i="2"/>
  <c r="AH250" i="2" s="1"/>
  <c r="AO250" i="2" s="1"/>
  <c r="Z250" i="2"/>
  <c r="Y250" i="2"/>
  <c r="X250" i="2"/>
  <c r="W250" i="2"/>
  <c r="V250" i="2"/>
  <c r="U250" i="2"/>
  <c r="T250" i="2"/>
  <c r="Q250" i="2"/>
  <c r="P250" i="2"/>
  <c r="N250" i="2"/>
  <c r="R250" i="2" s="1"/>
  <c r="M250" i="2"/>
  <c r="O250" i="2" s="1"/>
  <c r="S250" i="2" s="1"/>
  <c r="L250" i="2"/>
  <c r="H250" i="2"/>
  <c r="G250" i="2"/>
  <c r="E250" i="2"/>
  <c r="AV249" i="2"/>
  <c r="AW249" i="2" s="1"/>
  <c r="AB249" i="2"/>
  <c r="AI249" i="2" s="1"/>
  <c r="AP249" i="2" s="1"/>
  <c r="Z249" i="2"/>
  <c r="Y249" i="2"/>
  <c r="X249" i="2"/>
  <c r="W249" i="2"/>
  <c r="V249" i="2"/>
  <c r="U249" i="2"/>
  <c r="T249" i="2"/>
  <c r="R249" i="2"/>
  <c r="P249" i="2"/>
  <c r="O249" i="2"/>
  <c r="S249" i="2" s="1"/>
  <c r="M249" i="2"/>
  <c r="N249" i="2" s="1"/>
  <c r="J249" i="2"/>
  <c r="H249" i="2"/>
  <c r="G249" i="2"/>
  <c r="E249" i="2"/>
  <c r="AV248" i="2"/>
  <c r="AW248" i="2" s="1"/>
  <c r="AC248" i="2"/>
  <c r="AJ248" i="2" s="1"/>
  <c r="Z248" i="2"/>
  <c r="Y248" i="2"/>
  <c r="X248" i="2"/>
  <c r="W248" i="2"/>
  <c r="V248" i="2"/>
  <c r="U248" i="2"/>
  <c r="T248" i="2"/>
  <c r="Q248" i="2"/>
  <c r="O248" i="2"/>
  <c r="S248" i="2" s="1"/>
  <c r="M248" i="2"/>
  <c r="H248" i="2"/>
  <c r="G248" i="2"/>
  <c r="E248" i="2"/>
  <c r="AW247" i="2"/>
  <c r="AV247" i="2"/>
  <c r="AB247" i="2"/>
  <c r="AI247" i="2" s="1"/>
  <c r="AA247" i="2"/>
  <c r="Z247" i="2"/>
  <c r="Y247" i="2"/>
  <c r="X247" i="2"/>
  <c r="W247" i="2"/>
  <c r="V247" i="2"/>
  <c r="U247" i="2"/>
  <c r="T247" i="2"/>
  <c r="AH247" i="2" s="1"/>
  <c r="R247" i="2"/>
  <c r="Q247" i="2"/>
  <c r="O247" i="2"/>
  <c r="S247" i="2" s="1"/>
  <c r="N247" i="2"/>
  <c r="M247" i="2"/>
  <c r="P247" i="2" s="1"/>
  <c r="L247" i="2"/>
  <c r="AG247" i="2" s="1"/>
  <c r="AN247" i="2" s="1"/>
  <c r="I247" i="2"/>
  <c r="AD247" i="2" s="1"/>
  <c r="AK247" i="2" s="1"/>
  <c r="H247" i="2"/>
  <c r="AC247" i="2" s="1"/>
  <c r="AJ247" i="2" s="1"/>
  <c r="G247" i="2"/>
  <c r="E247" i="2"/>
  <c r="AV246" i="2"/>
  <c r="AW246" i="2" s="1"/>
  <c r="AA246" i="2"/>
  <c r="AH246" i="2" s="1"/>
  <c r="Z246" i="2"/>
  <c r="Y246" i="2"/>
  <c r="X246" i="2"/>
  <c r="W246" i="2"/>
  <c r="V246" i="2"/>
  <c r="U246" i="2"/>
  <c r="T246" i="2"/>
  <c r="S246" i="2"/>
  <c r="Q246" i="2"/>
  <c r="O246" i="2"/>
  <c r="N246" i="2"/>
  <c r="R246" i="2" s="1"/>
  <c r="M246" i="2"/>
  <c r="P246" i="2" s="1"/>
  <c r="K246" i="2"/>
  <c r="AF246" i="2" s="1"/>
  <c r="AM246" i="2" s="1"/>
  <c r="I246" i="2"/>
  <c r="AD246" i="2" s="1"/>
  <c r="AK246" i="2" s="1"/>
  <c r="H246" i="2"/>
  <c r="AC246" i="2" s="1"/>
  <c r="G246" i="2"/>
  <c r="AB246" i="2" s="1"/>
  <c r="AI246" i="2" s="1"/>
  <c r="E246" i="2"/>
  <c r="AV245" i="2"/>
  <c r="AW245" i="2" s="1"/>
  <c r="AI245" i="2"/>
  <c r="AB245" i="2"/>
  <c r="AA245" i="2"/>
  <c r="Z245" i="2"/>
  <c r="Y245" i="2"/>
  <c r="X245" i="2"/>
  <c r="W245" i="2"/>
  <c r="V245" i="2"/>
  <c r="U245" i="2"/>
  <c r="T245" i="2"/>
  <c r="P245" i="2"/>
  <c r="N245" i="2"/>
  <c r="R245" i="2" s="1"/>
  <c r="M245" i="2"/>
  <c r="Q245" i="2" s="1"/>
  <c r="L245" i="2"/>
  <c r="H245" i="2"/>
  <c r="K245" i="2" s="1"/>
  <c r="AF245" i="2" s="1"/>
  <c r="AM245" i="2" s="1"/>
  <c r="G245" i="2"/>
  <c r="E245" i="2"/>
  <c r="AV244" i="2"/>
  <c r="AW244" i="2" s="1"/>
  <c r="Z244" i="2"/>
  <c r="Y244" i="2"/>
  <c r="X244" i="2"/>
  <c r="W244" i="2"/>
  <c r="V244" i="2"/>
  <c r="U244" i="2"/>
  <c r="T244" i="2"/>
  <c r="P244" i="2"/>
  <c r="O244" i="2"/>
  <c r="S244" i="2" s="1"/>
  <c r="M244" i="2"/>
  <c r="N244" i="2" s="1"/>
  <c r="H244" i="2"/>
  <c r="AC244" i="2" s="1"/>
  <c r="AJ244" i="2" s="1"/>
  <c r="G244" i="2"/>
  <c r="E244" i="2"/>
  <c r="AW243" i="2"/>
  <c r="Z243" i="2"/>
  <c r="Y243" i="2"/>
  <c r="X243" i="2"/>
  <c r="W243" i="2"/>
  <c r="V243" i="2"/>
  <c r="U243" i="2"/>
  <c r="T243" i="2"/>
  <c r="O243" i="2"/>
  <c r="S243" i="2" s="1"/>
  <c r="M243" i="2"/>
  <c r="L243" i="2"/>
  <c r="K243" i="2"/>
  <c r="J243" i="2"/>
  <c r="I243" i="2"/>
  <c r="H243" i="2"/>
  <c r="G243" i="2"/>
  <c r="AV242" i="2"/>
  <c r="AW242" i="2" s="1"/>
  <c r="AI242" i="2"/>
  <c r="AG242" i="2"/>
  <c r="AN242" i="2" s="1"/>
  <c r="AE242" i="2"/>
  <c r="AL242" i="2" s="1"/>
  <c r="AA242" i="2"/>
  <c r="AH242" i="2" s="1"/>
  <c r="Z242" i="2"/>
  <c r="Y242" i="2"/>
  <c r="X242" i="2"/>
  <c r="W242" i="2"/>
  <c r="V242" i="2"/>
  <c r="U242" i="2"/>
  <c r="T242" i="2"/>
  <c r="S242" i="2"/>
  <c r="Q242" i="2"/>
  <c r="O242" i="2"/>
  <c r="N242" i="2"/>
  <c r="R242" i="2" s="1"/>
  <c r="AF242" i="2" s="1"/>
  <c r="AM242" i="2" s="1"/>
  <c r="M242" i="2"/>
  <c r="P242" i="2" s="1"/>
  <c r="AD242" i="2" s="1"/>
  <c r="AK242" i="2" s="1"/>
  <c r="H242" i="2"/>
  <c r="AC242" i="2" s="1"/>
  <c r="AJ242" i="2" s="1"/>
  <c r="G242" i="2"/>
  <c r="AB242" i="2" s="1"/>
  <c r="AV241" i="2"/>
  <c r="AW241" i="2" s="1"/>
  <c r="AE241" i="2"/>
  <c r="AL241" i="2" s="1"/>
  <c r="AD241" i="2"/>
  <c r="AK241" i="2" s="1"/>
  <c r="AA241" i="2"/>
  <c r="AH241" i="2" s="1"/>
  <c r="Z241" i="2"/>
  <c r="Y241" i="2"/>
  <c r="X241" i="2"/>
  <c r="W241" i="2"/>
  <c r="V241" i="2"/>
  <c r="U241" i="2"/>
  <c r="T241" i="2"/>
  <c r="S241" i="2"/>
  <c r="AG241" i="2" s="1"/>
  <c r="AN241" i="2" s="1"/>
  <c r="Q241" i="2"/>
  <c r="O241" i="2"/>
  <c r="N241" i="2"/>
  <c r="R241" i="2" s="1"/>
  <c r="AF241" i="2" s="1"/>
  <c r="AM241" i="2" s="1"/>
  <c r="M241" i="2"/>
  <c r="P241" i="2" s="1"/>
  <c r="H241" i="2"/>
  <c r="AC241" i="2" s="1"/>
  <c r="AJ241" i="2" s="1"/>
  <c r="G241" i="2"/>
  <c r="AB241" i="2" s="1"/>
  <c r="AI241" i="2" s="1"/>
  <c r="AV240" i="2"/>
  <c r="AW240" i="2" s="1"/>
  <c r="AM240" i="2"/>
  <c r="AD240" i="2"/>
  <c r="AK240" i="2" s="1"/>
  <c r="AA240" i="2"/>
  <c r="AH240" i="2" s="1"/>
  <c r="Z240" i="2"/>
  <c r="Y240" i="2"/>
  <c r="X240" i="2"/>
  <c r="W240" i="2"/>
  <c r="V240" i="2"/>
  <c r="U240" i="2"/>
  <c r="T240" i="2"/>
  <c r="S240" i="2"/>
  <c r="AG240" i="2" s="1"/>
  <c r="AN240" i="2" s="1"/>
  <c r="Q240" i="2"/>
  <c r="AE240" i="2" s="1"/>
  <c r="AL240" i="2" s="1"/>
  <c r="O240" i="2"/>
  <c r="N240" i="2"/>
  <c r="R240" i="2" s="1"/>
  <c r="AF240" i="2" s="1"/>
  <c r="M240" i="2"/>
  <c r="P240" i="2" s="1"/>
  <c r="H240" i="2"/>
  <c r="G240" i="2"/>
  <c r="E240" i="2"/>
  <c r="AW239" i="2"/>
  <c r="AV239" i="2"/>
  <c r="AN239" i="2"/>
  <c r="AB239" i="2"/>
  <c r="AI239" i="2" s="1"/>
  <c r="Z239" i="2"/>
  <c r="Y239" i="2"/>
  <c r="X239" i="2"/>
  <c r="W239" i="2"/>
  <c r="V239" i="2"/>
  <c r="U239" i="2"/>
  <c r="T239" i="2"/>
  <c r="R239" i="2"/>
  <c r="AF239" i="2" s="1"/>
  <c r="AM239" i="2" s="1"/>
  <c r="P239" i="2"/>
  <c r="AD239" i="2" s="1"/>
  <c r="AK239" i="2" s="1"/>
  <c r="O239" i="2"/>
  <c r="S239" i="2" s="1"/>
  <c r="AG239" i="2" s="1"/>
  <c r="M239" i="2"/>
  <c r="N239" i="2" s="1"/>
  <c r="H239" i="2"/>
  <c r="G239" i="2"/>
  <c r="E239" i="2"/>
  <c r="AV238" i="2"/>
  <c r="AW238" i="2" s="1"/>
  <c r="Z238" i="2"/>
  <c r="Y238" i="2"/>
  <c r="X238" i="2"/>
  <c r="W238" i="2"/>
  <c r="V238" i="2"/>
  <c r="U238" i="2"/>
  <c r="T238" i="2"/>
  <c r="Q238" i="2"/>
  <c r="P238" i="2"/>
  <c r="M238" i="2"/>
  <c r="K238" i="2"/>
  <c r="H238" i="2"/>
  <c r="L238" i="2" s="1"/>
  <c r="G238" i="2"/>
  <c r="E238" i="2"/>
  <c r="AW237" i="2"/>
  <c r="AV237" i="2"/>
  <c r="Z237" i="2"/>
  <c r="Y237" i="2"/>
  <c r="X237" i="2"/>
  <c r="W237" i="2"/>
  <c r="V237" i="2"/>
  <c r="U237" i="2"/>
  <c r="T237" i="2"/>
  <c r="M237" i="2"/>
  <c r="H237" i="2"/>
  <c r="G237" i="2"/>
  <c r="E237" i="2"/>
  <c r="AW236" i="2"/>
  <c r="AV236" i="2"/>
  <c r="Z236" i="2"/>
  <c r="Y236" i="2"/>
  <c r="X236" i="2"/>
  <c r="W236" i="2"/>
  <c r="V236" i="2"/>
  <c r="U236" i="2"/>
  <c r="T236" i="2"/>
  <c r="M236" i="2"/>
  <c r="J236" i="2"/>
  <c r="H236" i="2"/>
  <c r="I236" i="2" s="1"/>
  <c r="G236" i="2"/>
  <c r="E236" i="2"/>
  <c r="AW235" i="2"/>
  <c r="AV235" i="2"/>
  <c r="AB235" i="2"/>
  <c r="AI235" i="2" s="1"/>
  <c r="Z235" i="2"/>
  <c r="Y235" i="2"/>
  <c r="X235" i="2"/>
  <c r="W235" i="2"/>
  <c r="V235" i="2"/>
  <c r="U235" i="2"/>
  <c r="T235" i="2"/>
  <c r="R235" i="2"/>
  <c r="P235" i="2"/>
  <c r="O235" i="2"/>
  <c r="S235" i="2" s="1"/>
  <c r="M235" i="2"/>
  <c r="N235" i="2" s="1"/>
  <c r="L235" i="2"/>
  <c r="H235" i="2"/>
  <c r="G235" i="2"/>
  <c r="E235" i="2"/>
  <c r="AV234" i="2"/>
  <c r="AW234" i="2" s="1"/>
  <c r="Z234" i="2"/>
  <c r="Y234" i="2"/>
  <c r="X234" i="2"/>
  <c r="W234" i="2"/>
  <c r="V234" i="2"/>
  <c r="U234" i="2"/>
  <c r="T234" i="2"/>
  <c r="M234" i="2"/>
  <c r="L234" i="2"/>
  <c r="I234" i="2"/>
  <c r="H234" i="2"/>
  <c r="G234" i="2"/>
  <c r="E234" i="2"/>
  <c r="AW233" i="2"/>
  <c r="AV233" i="2"/>
  <c r="Z233" i="2"/>
  <c r="Y233" i="2"/>
  <c r="X233" i="2"/>
  <c r="W233" i="2"/>
  <c r="V233" i="2"/>
  <c r="U233" i="2"/>
  <c r="T233" i="2"/>
  <c r="Q233" i="2"/>
  <c r="O233" i="2"/>
  <c r="S233" i="2" s="1"/>
  <c r="N233" i="2"/>
  <c r="M233" i="2"/>
  <c r="P233" i="2" s="1"/>
  <c r="L233" i="2"/>
  <c r="AG233" i="2" s="1"/>
  <c r="J233" i="2"/>
  <c r="I233" i="2"/>
  <c r="AD233" i="2" s="1"/>
  <c r="AK233" i="2" s="1"/>
  <c r="H233" i="2"/>
  <c r="AC233" i="2" s="1"/>
  <c r="AJ233" i="2" s="1"/>
  <c r="G233" i="2"/>
  <c r="E233" i="2"/>
  <c r="AV232" i="2"/>
  <c r="AW232" i="2" s="1"/>
  <c r="Z232" i="2"/>
  <c r="Y232" i="2"/>
  <c r="X232" i="2"/>
  <c r="W232" i="2"/>
  <c r="V232" i="2"/>
  <c r="U232" i="2"/>
  <c r="T232" i="2"/>
  <c r="N232" i="2"/>
  <c r="AB232" i="2" s="1"/>
  <c r="M232" i="2"/>
  <c r="J232" i="2"/>
  <c r="H232" i="2"/>
  <c r="G232" i="2"/>
  <c r="E232" i="2"/>
  <c r="AW231" i="2"/>
  <c r="AV231" i="2"/>
  <c r="Z231" i="2"/>
  <c r="Y231" i="2"/>
  <c r="X231" i="2"/>
  <c r="W231" i="2"/>
  <c r="V231" i="2"/>
  <c r="U231" i="2"/>
  <c r="T231" i="2"/>
  <c r="Q231" i="2"/>
  <c r="O231" i="2"/>
  <c r="S231" i="2" s="1"/>
  <c r="N231" i="2"/>
  <c r="M231" i="2"/>
  <c r="P231" i="2" s="1"/>
  <c r="L231" i="2"/>
  <c r="AG231" i="2" s="1"/>
  <c r="J231" i="2"/>
  <c r="I231" i="2"/>
  <c r="AD231" i="2" s="1"/>
  <c r="AK231" i="2" s="1"/>
  <c r="AR231" i="2" s="1"/>
  <c r="H231" i="2"/>
  <c r="AC231" i="2" s="1"/>
  <c r="AJ231" i="2" s="1"/>
  <c r="AQ231" i="2" s="1"/>
  <c r="G231" i="2"/>
  <c r="E231" i="2"/>
  <c r="AV230" i="2"/>
  <c r="AW230" i="2" s="1"/>
  <c r="Z230" i="2"/>
  <c r="Y230" i="2"/>
  <c r="X230" i="2"/>
  <c r="W230" i="2"/>
  <c r="V230" i="2"/>
  <c r="U230" i="2"/>
  <c r="T230" i="2"/>
  <c r="P230" i="2"/>
  <c r="M230" i="2"/>
  <c r="J230" i="2"/>
  <c r="H230" i="2"/>
  <c r="G230" i="2"/>
  <c r="E230" i="2"/>
  <c r="AW229" i="2"/>
  <c r="AV229" i="2"/>
  <c r="AU229" i="2"/>
  <c r="AL229" i="2"/>
  <c r="AS229" i="2" s="1"/>
  <c r="AH229" i="2"/>
  <c r="AO229" i="2" s="1"/>
  <c r="Z229" i="2"/>
  <c r="Y229" i="2"/>
  <c r="X229" i="2"/>
  <c r="W229" i="2"/>
  <c r="V229" i="2"/>
  <c r="U229" i="2"/>
  <c r="T229" i="2"/>
  <c r="Q229" i="2"/>
  <c r="AE229" i="2" s="1"/>
  <c r="P229" i="2"/>
  <c r="O229" i="2"/>
  <c r="S229" i="2" s="1"/>
  <c r="N229" i="2"/>
  <c r="R229" i="2" s="1"/>
  <c r="M229" i="2"/>
  <c r="AA229" i="2" s="1"/>
  <c r="L229" i="2"/>
  <c r="AG229" i="2" s="1"/>
  <c r="AN229" i="2" s="1"/>
  <c r="J229" i="2"/>
  <c r="I229" i="2"/>
  <c r="AD229" i="2" s="1"/>
  <c r="AK229" i="2" s="1"/>
  <c r="AR229" i="2" s="1"/>
  <c r="H229" i="2"/>
  <c r="G229" i="2"/>
  <c r="E229" i="2"/>
  <c r="AV228" i="2"/>
  <c r="AW228" i="2" s="1"/>
  <c r="AA228" i="2"/>
  <c r="AH228" i="2" s="1"/>
  <c r="AO228" i="2" s="1"/>
  <c r="Z228" i="2"/>
  <c r="Y228" i="2"/>
  <c r="X228" i="2"/>
  <c r="W228" i="2"/>
  <c r="V228" i="2"/>
  <c r="U228" i="2"/>
  <c r="T228" i="2"/>
  <c r="M228" i="2"/>
  <c r="H228" i="2"/>
  <c r="K228" i="2" s="1"/>
  <c r="G228" i="2"/>
  <c r="E228" i="2"/>
  <c r="AV227" i="2"/>
  <c r="AW227" i="2" s="1"/>
  <c r="Z227" i="2"/>
  <c r="Y227" i="2"/>
  <c r="X227" i="2"/>
  <c r="W227" i="2"/>
  <c r="V227" i="2"/>
  <c r="U227" i="2"/>
  <c r="T227" i="2"/>
  <c r="M227" i="2"/>
  <c r="AA227" i="2" s="1"/>
  <c r="AH227" i="2" s="1"/>
  <c r="K227" i="2"/>
  <c r="H227" i="2"/>
  <c r="J227" i="2" s="1"/>
  <c r="G227" i="2"/>
  <c r="E227" i="2"/>
  <c r="AW226" i="2"/>
  <c r="AV226" i="2"/>
  <c r="Z226" i="2"/>
  <c r="Y226" i="2"/>
  <c r="X226" i="2"/>
  <c r="W226" i="2"/>
  <c r="V226" i="2"/>
  <c r="U226" i="2"/>
  <c r="T226" i="2"/>
  <c r="P226" i="2"/>
  <c r="M226" i="2"/>
  <c r="H226" i="2"/>
  <c r="G226" i="2"/>
  <c r="E226" i="2"/>
  <c r="AW225" i="2"/>
  <c r="AV225" i="2"/>
  <c r="Z225" i="2"/>
  <c r="Y225" i="2"/>
  <c r="X225" i="2"/>
  <c r="W225" i="2"/>
  <c r="V225" i="2"/>
  <c r="U225" i="2"/>
  <c r="T225" i="2"/>
  <c r="Q225" i="2"/>
  <c r="N225" i="2"/>
  <c r="R225" i="2" s="1"/>
  <c r="M225" i="2"/>
  <c r="AA225" i="2" s="1"/>
  <c r="AH225" i="2" s="1"/>
  <c r="AO225" i="2" s="1"/>
  <c r="L225" i="2"/>
  <c r="J225" i="2"/>
  <c r="I225" i="2"/>
  <c r="H225" i="2"/>
  <c r="G225" i="2"/>
  <c r="E225" i="2"/>
  <c r="AV224" i="2"/>
  <c r="AW224" i="2" s="1"/>
  <c r="Z224" i="2"/>
  <c r="Y224" i="2"/>
  <c r="X224" i="2"/>
  <c r="W224" i="2"/>
  <c r="V224" i="2"/>
  <c r="U224" i="2"/>
  <c r="T224" i="2"/>
  <c r="P224" i="2"/>
  <c r="M224" i="2"/>
  <c r="H224" i="2"/>
  <c r="G224" i="2"/>
  <c r="E224" i="2"/>
  <c r="AW223" i="2"/>
  <c r="Z223" i="2"/>
  <c r="Y223" i="2"/>
  <c r="X223" i="2"/>
  <c r="W223" i="2"/>
  <c r="V223" i="2"/>
  <c r="U223" i="2"/>
  <c r="T223" i="2"/>
  <c r="Q223" i="2"/>
  <c r="M223" i="2"/>
  <c r="AV222" i="2"/>
  <c r="AW222" i="2" s="1"/>
  <c r="AP222" i="2"/>
  <c r="Z222" i="2"/>
  <c r="Y222" i="2"/>
  <c r="X222" i="2"/>
  <c r="W222" i="2"/>
  <c r="V222" i="2"/>
  <c r="U222" i="2"/>
  <c r="T222" i="2"/>
  <c r="P222" i="2"/>
  <c r="N222" i="2"/>
  <c r="AB222" i="2" s="1"/>
  <c r="AI222" i="2" s="1"/>
  <c r="M222" i="2"/>
  <c r="H222" i="2"/>
  <c r="G222" i="2"/>
  <c r="E222" i="2"/>
  <c r="AW221" i="2"/>
  <c r="AV221" i="2"/>
  <c r="AL221" i="2"/>
  <c r="AS221" i="2" s="1"/>
  <c r="AB221" i="2"/>
  <c r="AI221" i="2" s="1"/>
  <c r="AP221" i="2" s="1"/>
  <c r="Z221" i="2"/>
  <c r="Y221" i="2"/>
  <c r="X221" i="2"/>
  <c r="W221" i="2"/>
  <c r="V221" i="2"/>
  <c r="U221" i="2"/>
  <c r="T221" i="2"/>
  <c r="R221" i="2"/>
  <c r="Q221" i="2"/>
  <c r="N221" i="2"/>
  <c r="M221" i="2"/>
  <c r="AA221" i="2" s="1"/>
  <c r="AH221" i="2" s="1"/>
  <c r="AO221" i="2" s="1"/>
  <c r="L221" i="2"/>
  <c r="J221" i="2"/>
  <c r="AE221" i="2" s="1"/>
  <c r="I221" i="2"/>
  <c r="H221" i="2"/>
  <c r="K221" i="2" s="1"/>
  <c r="AF221" i="2" s="1"/>
  <c r="AM221" i="2" s="1"/>
  <c r="AT221" i="2" s="1"/>
  <c r="G221" i="2"/>
  <c r="E221" i="2"/>
  <c r="AV220" i="2"/>
  <c r="AW220" i="2" s="1"/>
  <c r="AA220" i="2"/>
  <c r="AH220" i="2" s="1"/>
  <c r="AO220" i="2" s="1"/>
  <c r="Z220" i="2"/>
  <c r="Y220" i="2"/>
  <c r="X220" i="2"/>
  <c r="W220" i="2"/>
  <c r="V220" i="2"/>
  <c r="U220" i="2"/>
  <c r="T220" i="2"/>
  <c r="R220" i="2"/>
  <c r="N220" i="2"/>
  <c r="AB220" i="2" s="1"/>
  <c r="AI220" i="2" s="1"/>
  <c r="AP220" i="2" s="1"/>
  <c r="M220" i="2"/>
  <c r="P220" i="2" s="1"/>
  <c r="H220" i="2"/>
  <c r="G220" i="2"/>
  <c r="E220" i="2"/>
  <c r="AW219" i="2"/>
  <c r="AV219" i="2"/>
  <c r="Z219" i="2"/>
  <c r="Y219" i="2"/>
  <c r="X219" i="2"/>
  <c r="W219" i="2"/>
  <c r="V219" i="2"/>
  <c r="U219" i="2"/>
  <c r="T219" i="2"/>
  <c r="R219" i="2"/>
  <c r="Q219" i="2"/>
  <c r="O219" i="2"/>
  <c r="S219" i="2" s="1"/>
  <c r="N219" i="2"/>
  <c r="M219" i="2"/>
  <c r="AA219" i="2" s="1"/>
  <c r="L219" i="2"/>
  <c r="AG219" i="2" s="1"/>
  <c r="AN219" i="2" s="1"/>
  <c r="AU219" i="2" s="1"/>
  <c r="J219" i="2"/>
  <c r="AE219" i="2" s="1"/>
  <c r="AL219" i="2" s="1"/>
  <c r="AS219" i="2" s="1"/>
  <c r="I219" i="2"/>
  <c r="H219" i="2"/>
  <c r="K219" i="2" s="1"/>
  <c r="AF219" i="2" s="1"/>
  <c r="AM219" i="2" s="1"/>
  <c r="AT219" i="2" s="1"/>
  <c r="G219" i="2"/>
  <c r="AB219" i="2" s="1"/>
  <c r="AI219" i="2" s="1"/>
  <c r="AP219" i="2" s="1"/>
  <c r="E219" i="2"/>
  <c r="AW218" i="2"/>
  <c r="Z218" i="2"/>
  <c r="Y218" i="2"/>
  <c r="X218" i="2"/>
  <c r="W218" i="2"/>
  <c r="V218" i="2"/>
  <c r="U218" i="2"/>
  <c r="T218" i="2"/>
  <c r="Q218" i="2"/>
  <c r="AE218" i="2" s="1"/>
  <c r="AL218" i="2" s="1"/>
  <c r="AS218" i="2" s="1"/>
  <c r="M218" i="2"/>
  <c r="AW217" i="2"/>
  <c r="AV217" i="2"/>
  <c r="Z217" i="2"/>
  <c r="Y217" i="2"/>
  <c r="X217" i="2"/>
  <c r="W217" i="2"/>
  <c r="V217" i="2"/>
  <c r="U217" i="2"/>
  <c r="T217" i="2"/>
  <c r="Q217" i="2"/>
  <c r="O217" i="2"/>
  <c r="S217" i="2" s="1"/>
  <c r="N217" i="2"/>
  <c r="R217" i="2" s="1"/>
  <c r="M217" i="2"/>
  <c r="AA217" i="2" s="1"/>
  <c r="AH217" i="2" s="1"/>
  <c r="L217" i="2"/>
  <c r="AG217" i="2" s="1"/>
  <c r="J217" i="2"/>
  <c r="AE217" i="2" s="1"/>
  <c r="I217" i="2"/>
  <c r="H217" i="2"/>
  <c r="K217" i="2" s="1"/>
  <c r="G217" i="2"/>
  <c r="AB217" i="2" s="1"/>
  <c r="E217" i="2"/>
  <c r="AW216" i="2"/>
  <c r="Z216" i="2"/>
  <c r="Y216" i="2"/>
  <c r="X216" i="2"/>
  <c r="W216" i="2"/>
  <c r="V216" i="2"/>
  <c r="U216" i="2"/>
  <c r="T216" i="2"/>
  <c r="M216" i="2"/>
  <c r="Q216" i="2" s="1"/>
  <c r="AW215" i="2"/>
  <c r="AV215" i="2"/>
  <c r="Z215" i="2"/>
  <c r="Y215" i="2"/>
  <c r="X215" i="2"/>
  <c r="W215" i="2"/>
  <c r="V215" i="2"/>
  <c r="U215" i="2"/>
  <c r="T215" i="2"/>
  <c r="Q215" i="2"/>
  <c r="P215" i="2"/>
  <c r="O215" i="2"/>
  <c r="S215" i="2" s="1"/>
  <c r="AG215" i="2" s="1"/>
  <c r="AN215" i="2" s="1"/>
  <c r="AU215" i="2" s="1"/>
  <c r="N215" i="2"/>
  <c r="AB215" i="2" s="1"/>
  <c r="AI215" i="2" s="1"/>
  <c r="AP215" i="2" s="1"/>
  <c r="M215" i="2"/>
  <c r="AA215" i="2" s="1"/>
  <c r="AH215" i="2" s="1"/>
  <c r="AO215" i="2" s="1"/>
  <c r="L215" i="2"/>
  <c r="J215" i="2"/>
  <c r="AE215" i="2" s="1"/>
  <c r="AL215" i="2" s="1"/>
  <c r="AS215" i="2" s="1"/>
  <c r="I215" i="2"/>
  <c r="AD215" i="2" s="1"/>
  <c r="AK215" i="2" s="1"/>
  <c r="AR215" i="2" s="1"/>
  <c r="H215" i="2"/>
  <c r="K215" i="2" s="1"/>
  <c r="G215" i="2"/>
  <c r="E215" i="2"/>
  <c r="AV214" i="2"/>
  <c r="AW214" i="2" s="1"/>
  <c r="AA214" i="2"/>
  <c r="AH214" i="2" s="1"/>
  <c r="AO214" i="2" s="1"/>
  <c r="Z214" i="2"/>
  <c r="Y214" i="2"/>
  <c r="X214" i="2"/>
  <c r="W214" i="2"/>
  <c r="V214" i="2"/>
  <c r="U214" i="2"/>
  <c r="T214" i="2"/>
  <c r="P214" i="2"/>
  <c r="M214" i="2"/>
  <c r="H214" i="2"/>
  <c r="K214" i="2" s="1"/>
  <c r="G214" i="2"/>
  <c r="E214" i="2"/>
  <c r="AW213" i="2"/>
  <c r="AV213" i="2"/>
  <c r="AO213" i="2"/>
  <c r="AH213" i="2"/>
  <c r="Z213" i="2"/>
  <c r="Y213" i="2"/>
  <c r="X213" i="2"/>
  <c r="W213" i="2"/>
  <c r="V213" i="2"/>
  <c r="U213" i="2"/>
  <c r="T213" i="2"/>
  <c r="Q213" i="2"/>
  <c r="P213" i="2"/>
  <c r="O213" i="2"/>
  <c r="S213" i="2" s="1"/>
  <c r="N213" i="2"/>
  <c r="R213" i="2" s="1"/>
  <c r="M213" i="2"/>
  <c r="AA213" i="2" s="1"/>
  <c r="L213" i="2"/>
  <c r="AG213" i="2" s="1"/>
  <c r="AN213" i="2" s="1"/>
  <c r="AU213" i="2" s="1"/>
  <c r="J213" i="2"/>
  <c r="AE213" i="2" s="1"/>
  <c r="AL213" i="2" s="1"/>
  <c r="AS213" i="2" s="1"/>
  <c r="I213" i="2"/>
  <c r="AD213" i="2" s="1"/>
  <c r="AK213" i="2" s="1"/>
  <c r="AR213" i="2" s="1"/>
  <c r="H213" i="2"/>
  <c r="K213" i="2" s="1"/>
  <c r="G213" i="2"/>
  <c r="AB213" i="2" s="1"/>
  <c r="AI213" i="2" s="1"/>
  <c r="AP213" i="2" s="1"/>
  <c r="E213" i="2"/>
  <c r="AV212" i="2"/>
  <c r="AW212" i="2" s="1"/>
  <c r="AA212" i="2"/>
  <c r="AH212" i="2" s="1"/>
  <c r="AO212" i="2" s="1"/>
  <c r="Z212" i="2"/>
  <c r="Y212" i="2"/>
  <c r="X212" i="2"/>
  <c r="W212" i="2"/>
  <c r="V212" i="2"/>
  <c r="U212" i="2"/>
  <c r="T212" i="2"/>
  <c r="R212" i="2"/>
  <c r="P212" i="2"/>
  <c r="N212" i="2"/>
  <c r="AB212" i="2" s="1"/>
  <c r="AI212" i="2" s="1"/>
  <c r="AP212" i="2" s="1"/>
  <c r="M212" i="2"/>
  <c r="H212" i="2"/>
  <c r="K212" i="2" s="1"/>
  <c r="AF212" i="2" s="1"/>
  <c r="AM212" i="2" s="1"/>
  <c r="AT212" i="2" s="1"/>
  <c r="G212" i="2"/>
  <c r="E212" i="2"/>
  <c r="AW211" i="2"/>
  <c r="AV211" i="2"/>
  <c r="AD211" i="2"/>
  <c r="AK211" i="2" s="1"/>
  <c r="AR211" i="2" s="1"/>
  <c r="Z211" i="2"/>
  <c r="Y211" i="2"/>
  <c r="X211" i="2"/>
  <c r="W211" i="2"/>
  <c r="V211" i="2"/>
  <c r="U211" i="2"/>
  <c r="T211" i="2"/>
  <c r="R211" i="2"/>
  <c r="Q211" i="2"/>
  <c r="P211" i="2"/>
  <c r="O211" i="2"/>
  <c r="S211" i="2" s="1"/>
  <c r="N211" i="2"/>
  <c r="M211" i="2"/>
  <c r="AA211" i="2" s="1"/>
  <c r="AH211" i="2" s="1"/>
  <c r="AO211" i="2" s="1"/>
  <c r="L211" i="2"/>
  <c r="AG211" i="2" s="1"/>
  <c r="J211" i="2"/>
  <c r="AE211" i="2" s="1"/>
  <c r="AL211" i="2" s="1"/>
  <c r="AS211" i="2" s="1"/>
  <c r="I211" i="2"/>
  <c r="H211" i="2"/>
  <c r="K211" i="2" s="1"/>
  <c r="AF211" i="2" s="1"/>
  <c r="AM211" i="2" s="1"/>
  <c r="AT211" i="2" s="1"/>
  <c r="G211" i="2"/>
  <c r="AB211" i="2" s="1"/>
  <c r="AI211" i="2" s="1"/>
  <c r="AP211" i="2" s="1"/>
  <c r="E211" i="2"/>
  <c r="AV210" i="2"/>
  <c r="AW210" i="2" s="1"/>
  <c r="AA210" i="2"/>
  <c r="AH210" i="2" s="1"/>
  <c r="AO210" i="2" s="1"/>
  <c r="Z210" i="2"/>
  <c r="Y210" i="2"/>
  <c r="X210" i="2"/>
  <c r="W210" i="2"/>
  <c r="V210" i="2"/>
  <c r="U210" i="2"/>
  <c r="T210" i="2"/>
  <c r="P210" i="2"/>
  <c r="M210" i="2"/>
  <c r="K210" i="2"/>
  <c r="J210" i="2"/>
  <c r="H210" i="2"/>
  <c r="G210" i="2"/>
  <c r="E210" i="2"/>
  <c r="AW209" i="2"/>
  <c r="AV209" i="2"/>
  <c r="AB209" i="2"/>
  <c r="AI209" i="2" s="1"/>
  <c r="AP209" i="2" s="1"/>
  <c r="Z209" i="2"/>
  <c r="Y209" i="2"/>
  <c r="X209" i="2"/>
  <c r="W209" i="2"/>
  <c r="V209" i="2"/>
  <c r="U209" i="2"/>
  <c r="T209" i="2"/>
  <c r="R209" i="2"/>
  <c r="Q209" i="2"/>
  <c r="AE209" i="2" s="1"/>
  <c r="AL209" i="2" s="1"/>
  <c r="AS209" i="2" s="1"/>
  <c r="P209" i="2"/>
  <c r="O209" i="2"/>
  <c r="S209" i="2" s="1"/>
  <c r="N209" i="2"/>
  <c r="M209" i="2"/>
  <c r="AA209" i="2" s="1"/>
  <c r="AH209" i="2" s="1"/>
  <c r="AO209" i="2" s="1"/>
  <c r="L209" i="2"/>
  <c r="AG209" i="2" s="1"/>
  <c r="AN209" i="2" s="1"/>
  <c r="AU209" i="2" s="1"/>
  <c r="J209" i="2"/>
  <c r="I209" i="2"/>
  <c r="AD209" i="2" s="1"/>
  <c r="AK209" i="2" s="1"/>
  <c r="AR209" i="2" s="1"/>
  <c r="H209" i="2"/>
  <c r="K209" i="2" s="1"/>
  <c r="G209" i="2"/>
  <c r="E209" i="2"/>
  <c r="AV208" i="2"/>
  <c r="AW208" i="2" s="1"/>
  <c r="AP208" i="2"/>
  <c r="AA208" i="2"/>
  <c r="AH208" i="2" s="1"/>
  <c r="AO208" i="2" s="1"/>
  <c r="Z208" i="2"/>
  <c r="Y208" i="2"/>
  <c r="X208" i="2"/>
  <c r="W208" i="2"/>
  <c r="V208" i="2"/>
  <c r="U208" i="2"/>
  <c r="T208" i="2"/>
  <c r="R208" i="2"/>
  <c r="N208" i="2"/>
  <c r="M208" i="2"/>
  <c r="P208" i="2" s="1"/>
  <c r="H208" i="2"/>
  <c r="G208" i="2"/>
  <c r="AB208" i="2" s="1"/>
  <c r="AI208" i="2" s="1"/>
  <c r="E208" i="2"/>
  <c r="AW207" i="2"/>
  <c r="AV207" i="2"/>
  <c r="AG207" i="2"/>
  <c r="AN207" i="2" s="1"/>
  <c r="AE207" i="2"/>
  <c r="AD207" i="2"/>
  <c r="AA207" i="2"/>
  <c r="Z207" i="2"/>
  <c r="Y207" i="2"/>
  <c r="X207" i="2"/>
  <c r="W207" i="2"/>
  <c r="V207" i="2"/>
  <c r="U207" i="2"/>
  <c r="T207" i="2"/>
  <c r="Q207" i="2"/>
  <c r="P207" i="2"/>
  <c r="O207" i="2"/>
  <c r="S207" i="2" s="1"/>
  <c r="N207" i="2"/>
  <c r="R207" i="2" s="1"/>
  <c r="M207" i="2"/>
  <c r="L207" i="2"/>
  <c r="K207" i="2"/>
  <c r="J207" i="2"/>
  <c r="I207" i="2"/>
  <c r="H207" i="2"/>
  <c r="G207" i="2"/>
  <c r="AB207" i="2" s="1"/>
  <c r="E207" i="2"/>
  <c r="AW206" i="2"/>
  <c r="Z206" i="2"/>
  <c r="Y206" i="2"/>
  <c r="X206" i="2"/>
  <c r="W206" i="2"/>
  <c r="V206" i="2"/>
  <c r="U206" i="2"/>
  <c r="T206" i="2"/>
  <c r="M206" i="2"/>
  <c r="P206" i="2" s="1"/>
  <c r="L206" i="2"/>
  <c r="K206" i="2"/>
  <c r="J206" i="2"/>
  <c r="J202" i="2" s="1"/>
  <c r="I206" i="2"/>
  <c r="I201" i="2" s="1"/>
  <c r="H206" i="2"/>
  <c r="G206" i="2"/>
  <c r="AV205" i="2"/>
  <c r="AW205" i="2" s="1"/>
  <c r="AA205" i="2"/>
  <c r="AH205" i="2" s="1"/>
  <c r="Z205" i="2"/>
  <c r="Y205" i="2"/>
  <c r="X205" i="2"/>
  <c r="W205" i="2"/>
  <c r="V205" i="2"/>
  <c r="U205" i="2"/>
  <c r="T205" i="2"/>
  <c r="S205" i="2"/>
  <c r="R205" i="2"/>
  <c r="Q205" i="2"/>
  <c r="N205" i="2"/>
  <c r="M205" i="2"/>
  <c r="O205" i="2" s="1"/>
  <c r="I205" i="2"/>
  <c r="H205" i="2"/>
  <c r="K205" i="2" s="1"/>
  <c r="AF205" i="2" s="1"/>
  <c r="AM205" i="2" s="1"/>
  <c r="G205" i="2"/>
  <c r="AB205" i="2" s="1"/>
  <c r="AI205" i="2" s="1"/>
  <c r="E205" i="2"/>
  <c r="AW204" i="2"/>
  <c r="AV204" i="2"/>
  <c r="AA204" i="2"/>
  <c r="AH204" i="2" s="1"/>
  <c r="Z204" i="2"/>
  <c r="Y204" i="2"/>
  <c r="X204" i="2"/>
  <c r="W204" i="2"/>
  <c r="V204" i="2"/>
  <c r="U204" i="2"/>
  <c r="T204" i="2"/>
  <c r="S204" i="2"/>
  <c r="P204" i="2"/>
  <c r="O204" i="2"/>
  <c r="M204" i="2"/>
  <c r="Q204" i="2" s="1"/>
  <c r="H204" i="2"/>
  <c r="G204" i="2"/>
  <c r="E204" i="2"/>
  <c r="AW203" i="2"/>
  <c r="AV203" i="2"/>
  <c r="Z203" i="2"/>
  <c r="Y203" i="2"/>
  <c r="X203" i="2"/>
  <c r="W203" i="2"/>
  <c r="V203" i="2"/>
  <c r="U203" i="2"/>
  <c r="T203" i="2"/>
  <c r="P203" i="2"/>
  <c r="O203" i="2"/>
  <c r="AC203" i="2" s="1"/>
  <c r="AJ203" i="2" s="1"/>
  <c r="M203" i="2"/>
  <c r="L203" i="2"/>
  <c r="K203" i="2"/>
  <c r="H203" i="2"/>
  <c r="G203" i="2"/>
  <c r="E203" i="2"/>
  <c r="AW202" i="2"/>
  <c r="AV202" i="2"/>
  <c r="Z202" i="2"/>
  <c r="Y202" i="2"/>
  <c r="X202" i="2"/>
  <c r="W202" i="2"/>
  <c r="V202" i="2"/>
  <c r="U202" i="2"/>
  <c r="T202" i="2"/>
  <c r="O202" i="2"/>
  <c r="S202" i="2" s="1"/>
  <c r="M202" i="2"/>
  <c r="L202" i="2"/>
  <c r="H202" i="2"/>
  <c r="K202" i="2" s="1"/>
  <c r="G202" i="2"/>
  <c r="E202" i="2"/>
  <c r="AW201" i="2"/>
  <c r="AV201" i="2"/>
  <c r="AE201" i="2"/>
  <c r="AL201" i="2" s="1"/>
  <c r="AC201" i="2"/>
  <c r="Z201" i="2"/>
  <c r="Y201" i="2"/>
  <c r="X201" i="2"/>
  <c r="W201" i="2"/>
  <c r="V201" i="2"/>
  <c r="U201" i="2"/>
  <c r="T201" i="2"/>
  <c r="Q201" i="2"/>
  <c r="O201" i="2"/>
  <c r="S201" i="2" s="1"/>
  <c r="N201" i="2"/>
  <c r="R201" i="2" s="1"/>
  <c r="M201" i="2"/>
  <c r="L201" i="2"/>
  <c r="AG201" i="2" s="1"/>
  <c r="AN201" i="2" s="1"/>
  <c r="K201" i="2"/>
  <c r="J201" i="2"/>
  <c r="H201" i="2"/>
  <c r="G201" i="2"/>
  <c r="AB201" i="2" s="1"/>
  <c r="AI201" i="2" s="1"/>
  <c r="E201" i="2"/>
  <c r="AV200" i="2"/>
  <c r="AW200" i="2" s="1"/>
  <c r="AB200" i="2"/>
  <c r="AI200" i="2" s="1"/>
  <c r="AA200" i="2"/>
  <c r="AH200" i="2" s="1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AG200" i="2" s="1"/>
  <c r="AN200" i="2" s="1"/>
  <c r="K200" i="2"/>
  <c r="AF200" i="2" s="1"/>
  <c r="AM200" i="2" s="1"/>
  <c r="H200" i="2"/>
  <c r="G200" i="2"/>
  <c r="E200" i="2"/>
  <c r="AV199" i="2"/>
  <c r="AW199" i="2" s="1"/>
  <c r="Z199" i="2"/>
  <c r="Y199" i="2"/>
  <c r="X199" i="2"/>
  <c r="W199" i="2"/>
  <c r="V199" i="2"/>
  <c r="U199" i="2"/>
  <c r="T199" i="2"/>
  <c r="O199" i="2"/>
  <c r="S199" i="2" s="1"/>
  <c r="M199" i="2"/>
  <c r="AA199" i="2" s="1"/>
  <c r="AH199" i="2" s="1"/>
  <c r="H199" i="2"/>
  <c r="G199" i="2"/>
  <c r="E199" i="2"/>
  <c r="AV198" i="2"/>
  <c r="AW198" i="2" s="1"/>
  <c r="AH198" i="2"/>
  <c r="AA198" i="2"/>
  <c r="Z198" i="2"/>
  <c r="Y198" i="2"/>
  <c r="X198" i="2"/>
  <c r="W198" i="2"/>
  <c r="V198" i="2"/>
  <c r="U198" i="2"/>
  <c r="T198" i="2"/>
  <c r="S198" i="2"/>
  <c r="Q198" i="2"/>
  <c r="P198" i="2"/>
  <c r="N198" i="2"/>
  <c r="AB198" i="2" s="1"/>
  <c r="AI198" i="2" s="1"/>
  <c r="M198" i="2"/>
  <c r="O198" i="2" s="1"/>
  <c r="H198" i="2"/>
  <c r="G198" i="2"/>
  <c r="E198" i="2"/>
  <c r="AW197" i="2"/>
  <c r="AV197" i="2"/>
  <c r="AA197" i="2"/>
  <c r="AH197" i="2" s="1"/>
  <c r="Z197" i="2"/>
  <c r="Y197" i="2"/>
  <c r="X197" i="2"/>
  <c r="W197" i="2"/>
  <c r="V197" i="2"/>
  <c r="U197" i="2"/>
  <c r="T197" i="2"/>
  <c r="Q197" i="2"/>
  <c r="M197" i="2"/>
  <c r="N197" i="2" s="1"/>
  <c r="R197" i="2" s="1"/>
  <c r="J197" i="2"/>
  <c r="AE197" i="2" s="1"/>
  <c r="AL197" i="2" s="1"/>
  <c r="H197" i="2"/>
  <c r="G197" i="2"/>
  <c r="E197" i="2"/>
  <c r="AW196" i="2"/>
  <c r="AV196" i="2"/>
  <c r="Z196" i="2"/>
  <c r="Y196" i="2"/>
  <c r="X196" i="2"/>
  <c r="W196" i="2"/>
  <c r="V196" i="2"/>
  <c r="U196" i="2"/>
  <c r="T196" i="2"/>
  <c r="M196" i="2"/>
  <c r="L196" i="2"/>
  <c r="K196" i="2"/>
  <c r="H196" i="2"/>
  <c r="J196" i="2" s="1"/>
  <c r="G196" i="2"/>
  <c r="E196" i="2"/>
  <c r="AV195" i="2"/>
  <c r="AW195" i="2" s="1"/>
  <c r="Z195" i="2"/>
  <c r="Y195" i="2"/>
  <c r="X195" i="2"/>
  <c r="W195" i="2"/>
  <c r="V195" i="2"/>
  <c r="U195" i="2"/>
  <c r="T195" i="2"/>
  <c r="O195" i="2"/>
  <c r="M195" i="2"/>
  <c r="N195" i="2" s="1"/>
  <c r="R195" i="2" s="1"/>
  <c r="L195" i="2"/>
  <c r="H195" i="2"/>
  <c r="I195" i="2" s="1"/>
  <c r="G195" i="2"/>
  <c r="E195" i="2"/>
  <c r="AV194" i="2"/>
  <c r="AW194" i="2" s="1"/>
  <c r="AH194" i="2"/>
  <c r="Z194" i="2"/>
  <c r="Y194" i="2"/>
  <c r="X194" i="2"/>
  <c r="W194" i="2"/>
  <c r="V194" i="2"/>
  <c r="U194" i="2"/>
  <c r="T194" i="2"/>
  <c r="P194" i="2"/>
  <c r="O194" i="2"/>
  <c r="S194" i="2" s="1"/>
  <c r="AG194" i="2" s="1"/>
  <c r="AN194" i="2" s="1"/>
  <c r="N194" i="2"/>
  <c r="R194" i="2" s="1"/>
  <c r="AF194" i="2" s="1"/>
  <c r="AM194" i="2" s="1"/>
  <c r="M194" i="2"/>
  <c r="AA194" i="2" s="1"/>
  <c r="L194" i="2"/>
  <c r="I194" i="2"/>
  <c r="H194" i="2"/>
  <c r="K194" i="2" s="1"/>
  <c r="G194" i="2"/>
  <c r="AB194" i="2" s="1"/>
  <c r="AI194" i="2" s="1"/>
  <c r="E194" i="2"/>
  <c r="AW193" i="2"/>
  <c r="AV193" i="2"/>
  <c r="Z193" i="2"/>
  <c r="Y193" i="2"/>
  <c r="X193" i="2"/>
  <c r="W193" i="2"/>
  <c r="V193" i="2"/>
  <c r="U193" i="2"/>
  <c r="T193" i="2"/>
  <c r="P193" i="2"/>
  <c r="AD193" i="2" s="1"/>
  <c r="AK193" i="2" s="1"/>
  <c r="AR193" i="2" s="1"/>
  <c r="M193" i="2"/>
  <c r="O193" i="2" s="1"/>
  <c r="S193" i="2" s="1"/>
  <c r="K193" i="2"/>
  <c r="I193" i="2"/>
  <c r="H193" i="2"/>
  <c r="J193" i="2" s="1"/>
  <c r="G193" i="2"/>
  <c r="E193" i="2"/>
  <c r="AW192" i="2"/>
  <c r="AV192" i="2"/>
  <c r="Z192" i="2"/>
  <c r="Y192" i="2"/>
  <c r="X192" i="2"/>
  <c r="W192" i="2"/>
  <c r="V192" i="2"/>
  <c r="U192" i="2"/>
  <c r="T192" i="2"/>
  <c r="O192" i="2"/>
  <c r="S192" i="2" s="1"/>
  <c r="M192" i="2"/>
  <c r="AA192" i="2" s="1"/>
  <c r="AH192" i="2" s="1"/>
  <c r="AO192" i="2" s="1"/>
  <c r="H192" i="2"/>
  <c r="K192" i="2" s="1"/>
  <c r="G192" i="2"/>
  <c r="E192" i="2"/>
  <c r="AV191" i="2"/>
  <c r="AW191" i="2" s="1"/>
  <c r="AC191" i="2"/>
  <c r="AJ191" i="2" s="1"/>
  <c r="AQ191" i="2" s="1"/>
  <c r="Z191" i="2"/>
  <c r="Y191" i="2"/>
  <c r="X191" i="2"/>
  <c r="W191" i="2"/>
  <c r="V191" i="2"/>
  <c r="U191" i="2"/>
  <c r="T191" i="2"/>
  <c r="N191" i="2"/>
  <c r="M191" i="2"/>
  <c r="O191" i="2" s="1"/>
  <c r="S191" i="2" s="1"/>
  <c r="L191" i="2"/>
  <c r="H191" i="2"/>
  <c r="I191" i="2" s="1"/>
  <c r="G191" i="2"/>
  <c r="E191" i="2"/>
  <c r="AV190" i="2"/>
  <c r="AW190" i="2" s="1"/>
  <c r="AH190" i="2"/>
  <c r="AA190" i="2"/>
  <c r="Z190" i="2"/>
  <c r="Y190" i="2"/>
  <c r="X190" i="2"/>
  <c r="W190" i="2"/>
  <c r="V190" i="2"/>
  <c r="U190" i="2"/>
  <c r="T190" i="2"/>
  <c r="Q190" i="2"/>
  <c r="P190" i="2"/>
  <c r="O190" i="2"/>
  <c r="S190" i="2" s="1"/>
  <c r="M190" i="2"/>
  <c r="N190" i="2" s="1"/>
  <c r="R190" i="2" s="1"/>
  <c r="H190" i="2"/>
  <c r="G190" i="2"/>
  <c r="E190" i="2"/>
  <c r="AW189" i="2"/>
  <c r="AV189" i="2"/>
  <c r="Z189" i="2"/>
  <c r="Y189" i="2"/>
  <c r="X189" i="2"/>
  <c r="W189" i="2"/>
  <c r="V189" i="2"/>
  <c r="U189" i="2"/>
  <c r="T189" i="2"/>
  <c r="M189" i="2"/>
  <c r="Q189" i="2" s="1"/>
  <c r="K189" i="2"/>
  <c r="H189" i="2"/>
  <c r="G189" i="2"/>
  <c r="E189" i="2"/>
  <c r="AV188" i="2"/>
  <c r="AW188" i="2" s="1"/>
  <c r="AC188" i="2"/>
  <c r="AJ188" i="2" s="1"/>
  <c r="AB188" i="2"/>
  <c r="AA188" i="2"/>
  <c r="AH188" i="2" s="1"/>
  <c r="Z188" i="2"/>
  <c r="Y188" i="2"/>
  <c r="X188" i="2"/>
  <c r="W188" i="2"/>
  <c r="V188" i="2"/>
  <c r="U188" i="2"/>
  <c r="T188" i="2"/>
  <c r="S188" i="2"/>
  <c r="Q188" i="2"/>
  <c r="O188" i="2"/>
  <c r="M188" i="2"/>
  <c r="N188" i="2" s="1"/>
  <c r="R188" i="2" s="1"/>
  <c r="L188" i="2"/>
  <c r="AG188" i="2" s="1"/>
  <c r="AN188" i="2" s="1"/>
  <c r="K188" i="2"/>
  <c r="J188" i="2"/>
  <c r="AE188" i="2" s="1"/>
  <c r="AL188" i="2" s="1"/>
  <c r="H188" i="2"/>
  <c r="I188" i="2" s="1"/>
  <c r="G188" i="2"/>
  <c r="E188" i="2"/>
  <c r="AV187" i="2"/>
  <c r="AW187" i="2" s="1"/>
  <c r="Z187" i="2"/>
  <c r="Y187" i="2"/>
  <c r="X187" i="2"/>
  <c r="W187" i="2"/>
  <c r="V187" i="2"/>
  <c r="U187" i="2"/>
  <c r="T187" i="2"/>
  <c r="N187" i="2"/>
  <c r="R187" i="2" s="1"/>
  <c r="AF187" i="2" s="1"/>
  <c r="AM187" i="2" s="1"/>
  <c r="M187" i="2"/>
  <c r="AA187" i="2" s="1"/>
  <c r="AH187" i="2" s="1"/>
  <c r="L187" i="2"/>
  <c r="J187" i="2"/>
  <c r="I187" i="2"/>
  <c r="H187" i="2"/>
  <c r="K187" i="2" s="1"/>
  <c r="G187" i="2"/>
  <c r="AB187" i="2" s="1"/>
  <c r="AI187" i="2" s="1"/>
  <c r="E187" i="2"/>
  <c r="AW186" i="2"/>
  <c r="AV186" i="2"/>
  <c r="Z186" i="2"/>
  <c r="Y186" i="2"/>
  <c r="X186" i="2"/>
  <c r="W186" i="2"/>
  <c r="V186" i="2"/>
  <c r="U186" i="2"/>
  <c r="T186" i="2"/>
  <c r="M186" i="2"/>
  <c r="L186" i="2"/>
  <c r="K186" i="2"/>
  <c r="J186" i="2"/>
  <c r="I186" i="2"/>
  <c r="H186" i="2"/>
  <c r="G186" i="2"/>
  <c r="E186" i="2"/>
  <c r="AW185" i="2"/>
  <c r="AV185" i="2"/>
  <c r="AI185" i="2"/>
  <c r="AH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J185" i="2"/>
  <c r="H185" i="2"/>
  <c r="G185" i="2"/>
  <c r="E185" i="2"/>
  <c r="AV184" i="2"/>
  <c r="AW184" i="2" s="1"/>
  <c r="AK184" i="2"/>
  <c r="AB184" i="2"/>
  <c r="AI184" i="2" s="1"/>
  <c r="AA184" i="2"/>
  <c r="AH184" i="2" s="1"/>
  <c r="Z184" i="2"/>
  <c r="Y184" i="2"/>
  <c r="X184" i="2"/>
  <c r="W184" i="2"/>
  <c r="V184" i="2"/>
  <c r="U184" i="2"/>
  <c r="T184" i="2"/>
  <c r="S184" i="2"/>
  <c r="P184" i="2"/>
  <c r="N184" i="2"/>
  <c r="R184" i="2" s="1"/>
  <c r="M184" i="2"/>
  <c r="O184" i="2" s="1"/>
  <c r="AC184" i="2" s="1"/>
  <c r="AJ184" i="2" s="1"/>
  <c r="L184" i="2"/>
  <c r="AG184" i="2" s="1"/>
  <c r="AN184" i="2" s="1"/>
  <c r="K184" i="2"/>
  <c r="AF184" i="2" s="1"/>
  <c r="AM184" i="2" s="1"/>
  <c r="I184" i="2"/>
  <c r="AD184" i="2" s="1"/>
  <c r="H184" i="2"/>
  <c r="G184" i="2"/>
  <c r="E184" i="2"/>
  <c r="AW183" i="2"/>
  <c r="AV183" i="2"/>
  <c r="Z183" i="2"/>
  <c r="Y183" i="2"/>
  <c r="X183" i="2"/>
  <c r="W183" i="2"/>
  <c r="V183" i="2"/>
  <c r="U183" i="2"/>
  <c r="T183" i="2"/>
  <c r="P183" i="2"/>
  <c r="AD183" i="2" s="1"/>
  <c r="AK183" i="2" s="1"/>
  <c r="M183" i="2"/>
  <c r="L183" i="2"/>
  <c r="K183" i="2"/>
  <c r="J183" i="2"/>
  <c r="I183" i="2"/>
  <c r="H183" i="2"/>
  <c r="G183" i="2"/>
  <c r="E183" i="2"/>
  <c r="AV182" i="2"/>
  <c r="AW182" i="2" s="1"/>
  <c r="Z182" i="2"/>
  <c r="Y182" i="2"/>
  <c r="X182" i="2"/>
  <c r="W182" i="2"/>
  <c r="V182" i="2"/>
  <c r="U182" i="2"/>
  <c r="T182" i="2"/>
  <c r="P182" i="2"/>
  <c r="O182" i="2"/>
  <c r="N182" i="2"/>
  <c r="R182" i="2" s="1"/>
  <c r="AF182" i="2" s="1"/>
  <c r="M182" i="2"/>
  <c r="AA182" i="2" s="1"/>
  <c r="K182" i="2"/>
  <c r="I182" i="2"/>
  <c r="H182" i="2"/>
  <c r="J182" i="2" s="1"/>
  <c r="G182" i="2"/>
  <c r="AB182" i="2" s="1"/>
  <c r="AI182" i="2" s="1"/>
  <c r="E182" i="2"/>
  <c r="AW181" i="2"/>
  <c r="Z181" i="2"/>
  <c r="Y181" i="2"/>
  <c r="X181" i="2"/>
  <c r="W181" i="2"/>
  <c r="V181" i="2"/>
  <c r="U181" i="2"/>
  <c r="T181" i="2"/>
  <c r="M181" i="2"/>
  <c r="L181" i="2"/>
  <c r="K181" i="2"/>
  <c r="J181" i="2"/>
  <c r="I181" i="2"/>
  <c r="H181" i="2"/>
  <c r="L178" i="2" s="1"/>
  <c r="G181" i="2"/>
  <c r="AV180" i="2"/>
  <c r="AW180" i="2" s="1"/>
  <c r="Z180" i="2"/>
  <c r="Y180" i="2"/>
  <c r="X180" i="2"/>
  <c r="W180" i="2"/>
  <c r="V180" i="2"/>
  <c r="U180" i="2"/>
  <c r="T180" i="2"/>
  <c r="M180" i="2"/>
  <c r="P180" i="2" s="1"/>
  <c r="H180" i="2"/>
  <c r="G180" i="2"/>
  <c r="E180" i="2"/>
  <c r="AW179" i="2"/>
  <c r="AV179" i="2"/>
  <c r="Z179" i="2"/>
  <c r="Y179" i="2"/>
  <c r="X179" i="2"/>
  <c r="W179" i="2"/>
  <c r="V179" i="2"/>
  <c r="U179" i="2"/>
  <c r="T179" i="2"/>
  <c r="M179" i="2"/>
  <c r="K179" i="2"/>
  <c r="H179" i="2"/>
  <c r="G179" i="2"/>
  <c r="E179" i="2"/>
  <c r="AW178" i="2"/>
  <c r="AV178" i="2"/>
  <c r="Z178" i="2"/>
  <c r="Y178" i="2"/>
  <c r="X178" i="2"/>
  <c r="W178" i="2"/>
  <c r="V178" i="2"/>
  <c r="U178" i="2"/>
  <c r="T178" i="2"/>
  <c r="M178" i="2"/>
  <c r="H178" i="2"/>
  <c r="G178" i="2"/>
  <c r="E178" i="2"/>
  <c r="AV177" i="2"/>
  <c r="AW177" i="2" s="1"/>
  <c r="Z177" i="2"/>
  <c r="Y177" i="2"/>
  <c r="X177" i="2"/>
  <c r="W177" i="2"/>
  <c r="V177" i="2"/>
  <c r="U177" i="2"/>
  <c r="T177" i="2"/>
  <c r="M177" i="2"/>
  <c r="L177" i="2"/>
  <c r="K177" i="2"/>
  <c r="H177" i="2"/>
  <c r="G177" i="2"/>
  <c r="E177" i="2"/>
  <c r="AW176" i="2"/>
  <c r="AV176" i="2"/>
  <c r="Z176" i="2"/>
  <c r="Y176" i="2"/>
  <c r="X176" i="2"/>
  <c r="W176" i="2"/>
  <c r="V176" i="2"/>
  <c r="U176" i="2"/>
  <c r="T176" i="2"/>
  <c r="P176" i="2"/>
  <c r="M176" i="2"/>
  <c r="L176" i="2"/>
  <c r="H176" i="2"/>
  <c r="G176" i="2"/>
  <c r="E176" i="2"/>
  <c r="AV175" i="2"/>
  <c r="AW175" i="2" s="1"/>
  <c r="Z175" i="2"/>
  <c r="Y175" i="2"/>
  <c r="X175" i="2"/>
  <c r="W175" i="2"/>
  <c r="V175" i="2"/>
  <c r="U175" i="2"/>
  <c r="T175" i="2"/>
  <c r="M175" i="2"/>
  <c r="L175" i="2"/>
  <c r="K175" i="2"/>
  <c r="H175" i="2"/>
  <c r="G175" i="2"/>
  <c r="E175" i="2"/>
  <c r="AW174" i="2"/>
  <c r="AV174" i="2"/>
  <c r="Z174" i="2"/>
  <c r="Y174" i="2"/>
  <c r="X174" i="2"/>
  <c r="W174" i="2"/>
  <c r="V174" i="2"/>
  <c r="U174" i="2"/>
  <c r="T174" i="2"/>
  <c r="P174" i="2"/>
  <c r="N174" i="2"/>
  <c r="R174" i="2" s="1"/>
  <c r="M174" i="2"/>
  <c r="L174" i="2"/>
  <c r="I174" i="2"/>
  <c r="AD174" i="2" s="1"/>
  <c r="AK174" i="2" s="1"/>
  <c r="AR174" i="2" s="1"/>
  <c r="H174" i="2"/>
  <c r="G174" i="2"/>
  <c r="AB174" i="2" s="1"/>
  <c r="AI174" i="2" s="1"/>
  <c r="AP174" i="2" s="1"/>
  <c r="E174" i="2"/>
  <c r="AW173" i="2"/>
  <c r="AV173" i="2"/>
  <c r="Z173" i="2"/>
  <c r="Y173" i="2"/>
  <c r="X173" i="2"/>
  <c r="W173" i="2"/>
  <c r="V173" i="2"/>
  <c r="U173" i="2"/>
  <c r="T173" i="2"/>
  <c r="O173" i="2"/>
  <c r="S173" i="2" s="1"/>
  <c r="M173" i="2"/>
  <c r="K173" i="2"/>
  <c r="I173" i="2"/>
  <c r="H173" i="2"/>
  <c r="J173" i="2" s="1"/>
  <c r="G173" i="2"/>
  <c r="E173" i="2"/>
  <c r="AW172" i="2"/>
  <c r="AV172" i="2"/>
  <c r="AC172" i="2"/>
  <c r="AJ172" i="2" s="1"/>
  <c r="AQ172" i="2" s="1"/>
  <c r="Z172" i="2"/>
  <c r="Y172" i="2"/>
  <c r="X172" i="2"/>
  <c r="W172" i="2"/>
  <c r="V172" i="2"/>
  <c r="U172" i="2"/>
  <c r="T172" i="2"/>
  <c r="P172" i="2"/>
  <c r="O172" i="2"/>
  <c r="S172" i="2" s="1"/>
  <c r="M172" i="2"/>
  <c r="Q172" i="2" s="1"/>
  <c r="L172" i="2"/>
  <c r="AG172" i="2" s="1"/>
  <c r="AN172" i="2" s="1"/>
  <c r="AU172" i="2" s="1"/>
  <c r="I172" i="2"/>
  <c r="AD172" i="2" s="1"/>
  <c r="AK172" i="2" s="1"/>
  <c r="AR172" i="2" s="1"/>
  <c r="H172" i="2"/>
  <c r="K172" i="2" s="1"/>
  <c r="G172" i="2"/>
  <c r="E172" i="2"/>
  <c r="AW171" i="2"/>
  <c r="AV171" i="2"/>
  <c r="AC171" i="2"/>
  <c r="AJ171" i="2" s="1"/>
  <c r="AQ171" i="2" s="1"/>
  <c r="Z171" i="2"/>
  <c r="Y171" i="2"/>
  <c r="X171" i="2"/>
  <c r="W171" i="2"/>
  <c r="V171" i="2"/>
  <c r="U171" i="2"/>
  <c r="T171" i="2"/>
  <c r="P171" i="2"/>
  <c r="O171" i="2"/>
  <c r="S171" i="2" s="1"/>
  <c r="M171" i="2"/>
  <c r="L171" i="2"/>
  <c r="AG171" i="2" s="1"/>
  <c r="AN171" i="2" s="1"/>
  <c r="AU171" i="2" s="1"/>
  <c r="K171" i="2"/>
  <c r="I171" i="2"/>
  <c r="H171" i="2"/>
  <c r="J171" i="2" s="1"/>
  <c r="G171" i="2"/>
  <c r="E171" i="2"/>
  <c r="AW170" i="2"/>
  <c r="AV170" i="2"/>
  <c r="AO170" i="2"/>
  <c r="AD170" i="2"/>
  <c r="AK170" i="2" s="1"/>
  <c r="AR170" i="2" s="1"/>
  <c r="AA170" i="2"/>
  <c r="AH170" i="2" s="1"/>
  <c r="Z170" i="2"/>
  <c r="Y170" i="2"/>
  <c r="X170" i="2"/>
  <c r="W170" i="2"/>
  <c r="V170" i="2"/>
  <c r="U170" i="2"/>
  <c r="T170" i="2"/>
  <c r="P170" i="2"/>
  <c r="N170" i="2"/>
  <c r="R170" i="2" s="1"/>
  <c r="M170" i="2"/>
  <c r="Q170" i="2" s="1"/>
  <c r="L170" i="2"/>
  <c r="I170" i="2"/>
  <c r="H170" i="2"/>
  <c r="K170" i="2" s="1"/>
  <c r="AF170" i="2" s="1"/>
  <c r="AM170" i="2" s="1"/>
  <c r="AT170" i="2" s="1"/>
  <c r="G170" i="2"/>
  <c r="AB170" i="2" s="1"/>
  <c r="E170" i="2"/>
  <c r="AV169" i="2"/>
  <c r="AW169" i="2" s="1"/>
  <c r="AE169" i="2"/>
  <c r="AL169" i="2" s="1"/>
  <c r="AS169" i="2" s="1"/>
  <c r="Z169" i="2"/>
  <c r="Y169" i="2"/>
  <c r="X169" i="2"/>
  <c r="W169" i="2"/>
  <c r="V169" i="2"/>
  <c r="U169" i="2"/>
  <c r="T169" i="2"/>
  <c r="Q169" i="2"/>
  <c r="O169" i="2"/>
  <c r="S169" i="2" s="1"/>
  <c r="M169" i="2"/>
  <c r="K169" i="2"/>
  <c r="H169" i="2"/>
  <c r="J169" i="2" s="1"/>
  <c r="G169" i="2"/>
  <c r="E169" i="2"/>
  <c r="AW168" i="2"/>
  <c r="AV168" i="2"/>
  <c r="Z168" i="2"/>
  <c r="Y168" i="2"/>
  <c r="X168" i="2"/>
  <c r="W168" i="2"/>
  <c r="V168" i="2"/>
  <c r="U168" i="2"/>
  <c r="T168" i="2"/>
  <c r="P168" i="2"/>
  <c r="N168" i="2"/>
  <c r="R168" i="2" s="1"/>
  <c r="AF168" i="2" s="1"/>
  <c r="AM168" i="2" s="1"/>
  <c r="AT168" i="2" s="1"/>
  <c r="M168" i="2"/>
  <c r="AA168" i="2" s="1"/>
  <c r="AH168" i="2" s="1"/>
  <c r="AO168" i="2" s="1"/>
  <c r="H168" i="2"/>
  <c r="K168" i="2" s="1"/>
  <c r="G168" i="2"/>
  <c r="E168" i="2"/>
  <c r="AV167" i="2"/>
  <c r="AW167" i="2" s="1"/>
  <c r="Z167" i="2"/>
  <c r="Y167" i="2"/>
  <c r="X167" i="2"/>
  <c r="W167" i="2"/>
  <c r="V167" i="2"/>
  <c r="U167" i="2"/>
  <c r="T167" i="2"/>
  <c r="M167" i="2"/>
  <c r="K167" i="2"/>
  <c r="J167" i="2"/>
  <c r="H167" i="2"/>
  <c r="I167" i="2" s="1"/>
  <c r="G167" i="2"/>
  <c r="E167" i="2"/>
  <c r="AW166" i="2"/>
  <c r="AV166" i="2"/>
  <c r="Z166" i="2"/>
  <c r="Y166" i="2"/>
  <c r="X166" i="2"/>
  <c r="W166" i="2"/>
  <c r="V166" i="2"/>
  <c r="U166" i="2"/>
  <c r="T166" i="2"/>
  <c r="Q166" i="2"/>
  <c r="P166" i="2"/>
  <c r="O166" i="2"/>
  <c r="S166" i="2" s="1"/>
  <c r="N166" i="2"/>
  <c r="R166" i="2" s="1"/>
  <c r="M166" i="2"/>
  <c r="AA166" i="2" s="1"/>
  <c r="AH166" i="2" s="1"/>
  <c r="AO166" i="2" s="1"/>
  <c r="H166" i="2"/>
  <c r="I166" i="2" s="1"/>
  <c r="AD166" i="2" s="1"/>
  <c r="G166" i="2"/>
  <c r="E166" i="2"/>
  <c r="AW165" i="2"/>
  <c r="AV165" i="2"/>
  <c r="Z165" i="2"/>
  <c r="Y165" i="2"/>
  <c r="X165" i="2"/>
  <c r="W165" i="2"/>
  <c r="V165" i="2"/>
  <c r="U165" i="2"/>
  <c r="T165" i="2"/>
  <c r="Q165" i="2"/>
  <c r="M165" i="2"/>
  <c r="H165" i="2"/>
  <c r="G165" i="2"/>
  <c r="E165" i="2"/>
  <c r="AW164" i="2"/>
  <c r="AV164" i="2"/>
  <c r="Z164" i="2"/>
  <c r="Y164" i="2"/>
  <c r="X164" i="2"/>
  <c r="W164" i="2"/>
  <c r="V164" i="2"/>
  <c r="U164" i="2"/>
  <c r="T164" i="2"/>
  <c r="Q164" i="2"/>
  <c r="P164" i="2"/>
  <c r="O164" i="2"/>
  <c r="S164" i="2" s="1"/>
  <c r="N164" i="2"/>
  <c r="R164" i="2" s="1"/>
  <c r="M164" i="2"/>
  <c r="AA164" i="2" s="1"/>
  <c r="AH164" i="2" s="1"/>
  <c r="AO164" i="2" s="1"/>
  <c r="H164" i="2"/>
  <c r="G164" i="2"/>
  <c r="AB164" i="2" s="1"/>
  <c r="AI164" i="2" s="1"/>
  <c r="AP164" i="2" s="1"/>
  <c r="E164" i="2"/>
  <c r="AW163" i="2"/>
  <c r="AV163" i="2"/>
  <c r="Z163" i="2"/>
  <c r="Y163" i="2"/>
  <c r="X163" i="2"/>
  <c r="W163" i="2"/>
  <c r="V163" i="2"/>
  <c r="U163" i="2"/>
  <c r="T163" i="2"/>
  <c r="Q163" i="2"/>
  <c r="M163" i="2"/>
  <c r="H163" i="2"/>
  <c r="G163" i="2"/>
  <c r="E163" i="2"/>
  <c r="AW162" i="2"/>
  <c r="AV162" i="2"/>
  <c r="Z162" i="2"/>
  <c r="Y162" i="2"/>
  <c r="X162" i="2"/>
  <c r="W162" i="2"/>
  <c r="V162" i="2"/>
  <c r="U162" i="2"/>
  <c r="T162" i="2"/>
  <c r="Q162" i="2"/>
  <c r="P162" i="2"/>
  <c r="O162" i="2"/>
  <c r="S162" i="2" s="1"/>
  <c r="N162" i="2"/>
  <c r="R162" i="2" s="1"/>
  <c r="M162" i="2"/>
  <c r="AA162" i="2" s="1"/>
  <c r="AH162" i="2" s="1"/>
  <c r="AO162" i="2" s="1"/>
  <c r="H162" i="2"/>
  <c r="G162" i="2"/>
  <c r="E162" i="2"/>
  <c r="AW161" i="2"/>
  <c r="AV161" i="2"/>
  <c r="Z161" i="2"/>
  <c r="Y161" i="2"/>
  <c r="X161" i="2"/>
  <c r="W161" i="2"/>
  <c r="V161" i="2"/>
  <c r="U161" i="2"/>
  <c r="T161" i="2"/>
  <c r="Q161" i="2"/>
  <c r="M161" i="2"/>
  <c r="H161" i="2"/>
  <c r="G161" i="2"/>
  <c r="E161" i="2"/>
  <c r="AW160" i="2"/>
  <c r="AV160" i="2"/>
  <c r="Z160" i="2"/>
  <c r="Y160" i="2"/>
  <c r="X160" i="2"/>
  <c r="W160" i="2"/>
  <c r="V160" i="2"/>
  <c r="U160" i="2"/>
  <c r="T160" i="2"/>
  <c r="Q160" i="2"/>
  <c r="P160" i="2"/>
  <c r="O160" i="2"/>
  <c r="S160" i="2" s="1"/>
  <c r="N160" i="2"/>
  <c r="R160" i="2" s="1"/>
  <c r="M160" i="2"/>
  <c r="AA160" i="2" s="1"/>
  <c r="AH160" i="2" s="1"/>
  <c r="AO160" i="2" s="1"/>
  <c r="H160" i="2"/>
  <c r="G160" i="2"/>
  <c r="AB160" i="2" s="1"/>
  <c r="AI160" i="2" s="1"/>
  <c r="AP160" i="2" s="1"/>
  <c r="E160" i="2"/>
  <c r="AW159" i="2"/>
  <c r="AV159" i="2"/>
  <c r="Z159" i="2"/>
  <c r="Y159" i="2"/>
  <c r="X159" i="2"/>
  <c r="W159" i="2"/>
  <c r="V159" i="2"/>
  <c r="U159" i="2"/>
  <c r="T159" i="2"/>
  <c r="P159" i="2"/>
  <c r="M159" i="2"/>
  <c r="H159" i="2"/>
  <c r="G159" i="2"/>
  <c r="E159" i="2"/>
  <c r="AW158" i="2"/>
  <c r="AV158" i="2"/>
  <c r="Z158" i="2"/>
  <c r="Y158" i="2"/>
  <c r="X158" i="2"/>
  <c r="W158" i="2"/>
  <c r="V158" i="2"/>
  <c r="U158" i="2"/>
  <c r="T158" i="2"/>
  <c r="Q158" i="2"/>
  <c r="P158" i="2"/>
  <c r="O158" i="2"/>
  <c r="S158" i="2" s="1"/>
  <c r="N158" i="2"/>
  <c r="R158" i="2" s="1"/>
  <c r="M158" i="2"/>
  <c r="AA158" i="2" s="1"/>
  <c r="AH158" i="2" s="1"/>
  <c r="AO158" i="2" s="1"/>
  <c r="H158" i="2"/>
  <c r="G158" i="2"/>
  <c r="E158" i="2"/>
  <c r="AW157" i="2"/>
  <c r="AV157" i="2"/>
  <c r="Z157" i="2"/>
  <c r="Y157" i="2"/>
  <c r="X157" i="2"/>
  <c r="W157" i="2"/>
  <c r="V157" i="2"/>
  <c r="U157" i="2"/>
  <c r="T157" i="2"/>
  <c r="Q157" i="2"/>
  <c r="P157" i="2"/>
  <c r="M157" i="2"/>
  <c r="H157" i="2"/>
  <c r="G157" i="2"/>
  <c r="E157" i="2"/>
  <c r="AW156" i="2"/>
  <c r="AV156" i="2"/>
  <c r="Z156" i="2"/>
  <c r="Y156" i="2"/>
  <c r="X156" i="2"/>
  <c r="W156" i="2"/>
  <c r="V156" i="2"/>
  <c r="U156" i="2"/>
  <c r="T156" i="2"/>
  <c r="Q156" i="2"/>
  <c r="P156" i="2"/>
  <c r="O156" i="2"/>
  <c r="S156" i="2" s="1"/>
  <c r="N156" i="2"/>
  <c r="R156" i="2" s="1"/>
  <c r="M156" i="2"/>
  <c r="AA156" i="2" s="1"/>
  <c r="AH156" i="2" s="1"/>
  <c r="AO156" i="2" s="1"/>
  <c r="H156" i="2"/>
  <c r="G156" i="2"/>
  <c r="AB156" i="2" s="1"/>
  <c r="AI156" i="2" s="1"/>
  <c r="AP156" i="2" s="1"/>
  <c r="E156" i="2"/>
  <c r="AW155" i="2"/>
  <c r="AV155" i="2"/>
  <c r="Z155" i="2"/>
  <c r="Y155" i="2"/>
  <c r="X155" i="2"/>
  <c r="W155" i="2"/>
  <c r="V155" i="2"/>
  <c r="U155" i="2"/>
  <c r="T155" i="2"/>
  <c r="P155" i="2"/>
  <c r="M155" i="2"/>
  <c r="H155" i="2"/>
  <c r="G155" i="2"/>
  <c r="E155" i="2"/>
  <c r="AW154" i="2"/>
  <c r="AV154" i="2"/>
  <c r="Z154" i="2"/>
  <c r="Y154" i="2"/>
  <c r="X154" i="2"/>
  <c r="W154" i="2"/>
  <c r="V154" i="2"/>
  <c r="U154" i="2"/>
  <c r="T154" i="2"/>
  <c r="Q154" i="2"/>
  <c r="P154" i="2"/>
  <c r="O154" i="2"/>
  <c r="S154" i="2" s="1"/>
  <c r="N154" i="2"/>
  <c r="R154" i="2" s="1"/>
  <c r="M154" i="2"/>
  <c r="AA154" i="2" s="1"/>
  <c r="AH154" i="2" s="1"/>
  <c r="AO154" i="2" s="1"/>
  <c r="H154" i="2"/>
  <c r="G154" i="2"/>
  <c r="AB154" i="2" s="1"/>
  <c r="AI154" i="2" s="1"/>
  <c r="AP154" i="2" s="1"/>
  <c r="E154" i="2"/>
  <c r="AW153" i="2"/>
  <c r="AV153" i="2"/>
  <c r="Z153" i="2"/>
  <c r="Y153" i="2"/>
  <c r="X153" i="2"/>
  <c r="W153" i="2"/>
  <c r="V153" i="2"/>
  <c r="U153" i="2"/>
  <c r="T153" i="2"/>
  <c r="Q153" i="2"/>
  <c r="P153" i="2"/>
  <c r="M153" i="2"/>
  <c r="H153" i="2"/>
  <c r="G153" i="2"/>
  <c r="E153" i="2"/>
  <c r="AW152" i="2"/>
  <c r="AV152" i="2"/>
  <c r="Z152" i="2"/>
  <c r="Y152" i="2"/>
  <c r="X152" i="2"/>
  <c r="W152" i="2"/>
  <c r="V152" i="2"/>
  <c r="U152" i="2"/>
  <c r="T152" i="2"/>
  <c r="Q152" i="2"/>
  <c r="P152" i="2"/>
  <c r="O152" i="2"/>
  <c r="S152" i="2" s="1"/>
  <c r="N152" i="2"/>
  <c r="R152" i="2" s="1"/>
  <c r="M152" i="2"/>
  <c r="AA152" i="2" s="1"/>
  <c r="AH152" i="2" s="1"/>
  <c r="AO152" i="2" s="1"/>
  <c r="H152" i="2"/>
  <c r="G152" i="2"/>
  <c r="AB152" i="2" s="1"/>
  <c r="AI152" i="2" s="1"/>
  <c r="AP152" i="2" s="1"/>
  <c r="E152" i="2"/>
  <c r="AW151" i="2"/>
  <c r="AV151" i="2"/>
  <c r="Z151" i="2"/>
  <c r="Y151" i="2"/>
  <c r="X151" i="2"/>
  <c r="W151" i="2"/>
  <c r="V151" i="2"/>
  <c r="U151" i="2"/>
  <c r="T151" i="2"/>
  <c r="P151" i="2"/>
  <c r="M151" i="2"/>
  <c r="H151" i="2"/>
  <c r="G151" i="2"/>
  <c r="E151" i="2"/>
  <c r="AW150" i="2"/>
  <c r="AV150" i="2"/>
  <c r="AI150" i="2"/>
  <c r="AP150" i="2" s="1"/>
  <c r="AH150" i="2"/>
  <c r="AO150" i="2" s="1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H150" i="2"/>
  <c r="K150" i="2" s="1"/>
  <c r="AF150" i="2" s="1"/>
  <c r="AM150" i="2" s="1"/>
  <c r="AT150" i="2" s="1"/>
  <c r="G150" i="2"/>
  <c r="AB150" i="2" s="1"/>
  <c r="E150" i="2"/>
  <c r="AW149" i="2"/>
  <c r="AV149" i="2"/>
  <c r="AD149" i="2"/>
  <c r="AK149" i="2" s="1"/>
  <c r="AR149" i="2" s="1"/>
  <c r="Z149" i="2"/>
  <c r="Y149" i="2"/>
  <c r="X149" i="2"/>
  <c r="W149" i="2"/>
  <c r="V149" i="2"/>
  <c r="U149" i="2"/>
  <c r="T149" i="2"/>
  <c r="O149" i="2"/>
  <c r="N149" i="2"/>
  <c r="R149" i="2" s="1"/>
  <c r="M149" i="2"/>
  <c r="P149" i="2" s="1"/>
  <c r="L149" i="2"/>
  <c r="K149" i="2"/>
  <c r="J149" i="2"/>
  <c r="I149" i="2"/>
  <c r="H149" i="2"/>
  <c r="G149" i="2"/>
  <c r="AB149" i="2" s="1"/>
  <c r="AI149" i="2" s="1"/>
  <c r="AP149" i="2" s="1"/>
  <c r="E149" i="2"/>
  <c r="AV148" i="2"/>
  <c r="AW148" i="2" s="1"/>
  <c r="AJ148" i="2"/>
  <c r="AG148" i="2"/>
  <c r="AN148" i="2" s="1"/>
  <c r="AB148" i="2"/>
  <c r="AI148" i="2" s="1"/>
  <c r="AA148" i="2"/>
  <c r="AH148" i="2" s="1"/>
  <c r="Z148" i="2"/>
  <c r="Y148" i="2"/>
  <c r="X148" i="2"/>
  <c r="W148" i="2"/>
  <c r="V148" i="2"/>
  <c r="U148" i="2"/>
  <c r="T148" i="2"/>
  <c r="S148" i="2"/>
  <c r="R148" i="2"/>
  <c r="Q148" i="2"/>
  <c r="AE148" i="2" s="1"/>
  <c r="AL148" i="2" s="1"/>
  <c r="P148" i="2"/>
  <c r="O148" i="2"/>
  <c r="N148" i="2"/>
  <c r="M148" i="2"/>
  <c r="L148" i="2"/>
  <c r="K148" i="2"/>
  <c r="AF148" i="2" s="1"/>
  <c r="J148" i="2"/>
  <c r="I148" i="2"/>
  <c r="AD148" i="2" s="1"/>
  <c r="AK148" i="2" s="1"/>
  <c r="H148" i="2"/>
  <c r="AC148" i="2" s="1"/>
  <c r="G148" i="2"/>
  <c r="E148" i="2"/>
  <c r="AV147" i="2"/>
  <c r="AW147" i="2" s="1"/>
  <c r="Z147" i="2"/>
  <c r="Y147" i="2"/>
  <c r="X147" i="2"/>
  <c r="W147" i="2"/>
  <c r="V147" i="2"/>
  <c r="U147" i="2"/>
  <c r="T147" i="2"/>
  <c r="Q147" i="2"/>
  <c r="P147" i="2"/>
  <c r="O147" i="2"/>
  <c r="S147" i="2" s="1"/>
  <c r="N147" i="2"/>
  <c r="M147" i="2"/>
  <c r="AA147" i="2" s="1"/>
  <c r="AH147" i="2" s="1"/>
  <c r="H147" i="2"/>
  <c r="G147" i="2"/>
  <c r="E147" i="2"/>
  <c r="AV146" i="2"/>
  <c r="AW146" i="2" s="1"/>
  <c r="Z146" i="2"/>
  <c r="Y146" i="2"/>
  <c r="X146" i="2"/>
  <c r="W146" i="2"/>
  <c r="V146" i="2"/>
  <c r="U146" i="2"/>
  <c r="T146" i="2"/>
  <c r="M146" i="2"/>
  <c r="AA146" i="2" s="1"/>
  <c r="AH146" i="2" s="1"/>
  <c r="L146" i="2"/>
  <c r="K146" i="2"/>
  <c r="J146" i="2"/>
  <c r="I146" i="2"/>
  <c r="H146" i="2"/>
  <c r="G146" i="2"/>
  <c r="E146" i="2"/>
  <c r="AW145" i="2"/>
  <c r="AV145" i="2"/>
  <c r="AA145" i="2"/>
  <c r="AH145" i="2" s="1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K145" i="2"/>
  <c r="AF145" i="2" s="1"/>
  <c r="AM145" i="2" s="1"/>
  <c r="H145" i="2"/>
  <c r="G145" i="2"/>
  <c r="AB145" i="2" s="1"/>
  <c r="AI145" i="2" s="1"/>
  <c r="E145" i="2"/>
  <c r="AW144" i="2"/>
  <c r="AV144" i="2"/>
  <c r="Z144" i="2"/>
  <c r="Y144" i="2"/>
  <c r="X144" i="2"/>
  <c r="W144" i="2"/>
  <c r="V144" i="2"/>
  <c r="U144" i="2"/>
  <c r="T144" i="2"/>
  <c r="O144" i="2"/>
  <c r="S144" i="2" s="1"/>
  <c r="M144" i="2"/>
  <c r="H144" i="2"/>
  <c r="G144" i="2"/>
  <c r="E144" i="2"/>
  <c r="AW143" i="2"/>
  <c r="AV143" i="2"/>
  <c r="Z143" i="2"/>
  <c r="Y143" i="2"/>
  <c r="X143" i="2"/>
  <c r="W143" i="2"/>
  <c r="V143" i="2"/>
  <c r="U143" i="2"/>
  <c r="T143" i="2"/>
  <c r="M143" i="2"/>
  <c r="L143" i="2"/>
  <c r="J143" i="2"/>
  <c r="H143" i="2"/>
  <c r="K143" i="2" s="1"/>
  <c r="G143" i="2"/>
  <c r="E143" i="2"/>
  <c r="AV142" i="2"/>
  <c r="AW142" i="2" s="1"/>
  <c r="AH142" i="2"/>
  <c r="Z142" i="2"/>
  <c r="Y142" i="2"/>
  <c r="X142" i="2"/>
  <c r="W142" i="2"/>
  <c r="V142" i="2"/>
  <c r="U142" i="2"/>
  <c r="T142" i="2"/>
  <c r="Q142" i="2"/>
  <c r="O142" i="2"/>
  <c r="M142" i="2"/>
  <c r="AA142" i="2" s="1"/>
  <c r="J142" i="2"/>
  <c r="AE142" i="2" s="1"/>
  <c r="AL142" i="2" s="1"/>
  <c r="I142" i="2"/>
  <c r="H142" i="2"/>
  <c r="K142" i="2" s="1"/>
  <c r="G142" i="2"/>
  <c r="E142" i="2"/>
  <c r="AW141" i="2"/>
  <c r="AV141" i="2"/>
  <c r="Z141" i="2"/>
  <c r="Y141" i="2"/>
  <c r="X141" i="2"/>
  <c r="W141" i="2"/>
  <c r="V141" i="2"/>
  <c r="U141" i="2"/>
  <c r="T141" i="2"/>
  <c r="N141" i="2"/>
  <c r="M141" i="2"/>
  <c r="L141" i="2"/>
  <c r="K141" i="2"/>
  <c r="J141" i="2"/>
  <c r="I141" i="2"/>
  <c r="H141" i="2"/>
  <c r="G141" i="2"/>
  <c r="E141" i="2"/>
  <c r="AW140" i="2"/>
  <c r="AV140" i="2"/>
  <c r="AH140" i="2"/>
  <c r="AO140" i="2" s="1"/>
  <c r="Z140" i="2"/>
  <c r="Y140" i="2"/>
  <c r="X140" i="2"/>
  <c r="W140" i="2"/>
  <c r="V140" i="2"/>
  <c r="U140" i="2"/>
  <c r="T140" i="2"/>
  <c r="Q140" i="2"/>
  <c r="AE140" i="2" s="1"/>
  <c r="AL140" i="2" s="1"/>
  <c r="AS140" i="2" s="1"/>
  <c r="O140" i="2"/>
  <c r="M140" i="2"/>
  <c r="AA140" i="2" s="1"/>
  <c r="J140" i="2"/>
  <c r="I140" i="2"/>
  <c r="H140" i="2"/>
  <c r="K140" i="2" s="1"/>
  <c r="G140" i="2"/>
  <c r="E140" i="2"/>
  <c r="AW139" i="2"/>
  <c r="AV139" i="2"/>
  <c r="Z139" i="2"/>
  <c r="Y139" i="2"/>
  <c r="X139" i="2"/>
  <c r="W139" i="2"/>
  <c r="V139" i="2"/>
  <c r="U139" i="2"/>
  <c r="T139" i="2"/>
  <c r="N139" i="2"/>
  <c r="R139" i="2" s="1"/>
  <c r="M139" i="2"/>
  <c r="K139" i="2"/>
  <c r="AF139" i="2" s="1"/>
  <c r="AM139" i="2" s="1"/>
  <c r="AT139" i="2" s="1"/>
  <c r="H139" i="2"/>
  <c r="L139" i="2" s="1"/>
  <c r="G139" i="2"/>
  <c r="AB139" i="2" s="1"/>
  <c r="AI139" i="2" s="1"/>
  <c r="AP139" i="2" s="1"/>
  <c r="E139" i="2"/>
  <c r="AW138" i="2"/>
  <c r="AV138" i="2"/>
  <c r="AJ138" i="2"/>
  <c r="AQ138" i="2" s="1"/>
  <c r="AA138" i="2"/>
  <c r="AH138" i="2" s="1"/>
  <c r="AO138" i="2" s="1"/>
  <c r="Z138" i="2"/>
  <c r="Y138" i="2"/>
  <c r="X138" i="2"/>
  <c r="W138" i="2"/>
  <c r="V138" i="2"/>
  <c r="U138" i="2"/>
  <c r="T138" i="2"/>
  <c r="S138" i="2"/>
  <c r="Q138" i="2"/>
  <c r="O138" i="2"/>
  <c r="AC138" i="2" s="1"/>
  <c r="M138" i="2"/>
  <c r="P138" i="2" s="1"/>
  <c r="L138" i="2"/>
  <c r="AG138" i="2" s="1"/>
  <c r="AN138" i="2" s="1"/>
  <c r="AU138" i="2" s="1"/>
  <c r="K138" i="2"/>
  <c r="J138" i="2"/>
  <c r="AE138" i="2" s="1"/>
  <c r="AL138" i="2" s="1"/>
  <c r="AS138" i="2" s="1"/>
  <c r="I138" i="2"/>
  <c r="AD138" i="2" s="1"/>
  <c r="AK138" i="2" s="1"/>
  <c r="AR138" i="2" s="1"/>
  <c r="H138" i="2"/>
  <c r="G138" i="2"/>
  <c r="E138" i="2"/>
  <c r="AV137" i="2"/>
  <c r="AW137" i="2" s="1"/>
  <c r="AA137" i="2"/>
  <c r="AH137" i="2" s="1"/>
  <c r="AO137" i="2" s="1"/>
  <c r="Z137" i="2"/>
  <c r="Y137" i="2"/>
  <c r="X137" i="2"/>
  <c r="W137" i="2"/>
  <c r="V137" i="2"/>
  <c r="U137" i="2"/>
  <c r="T137" i="2"/>
  <c r="M137" i="2"/>
  <c r="Q137" i="2" s="1"/>
  <c r="H137" i="2"/>
  <c r="G137" i="2"/>
  <c r="E137" i="2"/>
  <c r="AW136" i="2"/>
  <c r="AV136" i="2"/>
  <c r="AA136" i="2"/>
  <c r="Z136" i="2"/>
  <c r="Y136" i="2"/>
  <c r="X136" i="2"/>
  <c r="W136" i="2"/>
  <c r="V136" i="2"/>
  <c r="U136" i="2"/>
  <c r="T136" i="2"/>
  <c r="S136" i="2"/>
  <c r="Q136" i="2"/>
  <c r="O136" i="2"/>
  <c r="AC136" i="2" s="1"/>
  <c r="AJ136" i="2" s="1"/>
  <c r="AQ136" i="2" s="1"/>
  <c r="M136" i="2"/>
  <c r="P136" i="2" s="1"/>
  <c r="L136" i="2"/>
  <c r="AG136" i="2" s="1"/>
  <c r="AN136" i="2" s="1"/>
  <c r="AU136" i="2" s="1"/>
  <c r="K136" i="2"/>
  <c r="J136" i="2"/>
  <c r="AE136" i="2" s="1"/>
  <c r="AL136" i="2" s="1"/>
  <c r="AS136" i="2" s="1"/>
  <c r="I136" i="2"/>
  <c r="AD136" i="2" s="1"/>
  <c r="AK136" i="2" s="1"/>
  <c r="AR136" i="2" s="1"/>
  <c r="H136" i="2"/>
  <c r="G136" i="2"/>
  <c r="E136" i="2"/>
  <c r="AV135" i="2"/>
  <c r="AW135" i="2" s="1"/>
  <c r="Z135" i="2"/>
  <c r="Y135" i="2"/>
  <c r="X135" i="2"/>
  <c r="W135" i="2"/>
  <c r="V135" i="2"/>
  <c r="U135" i="2"/>
  <c r="T135" i="2"/>
  <c r="M135" i="2"/>
  <c r="Q135" i="2" s="1"/>
  <c r="K135" i="2"/>
  <c r="H135" i="2"/>
  <c r="G135" i="2"/>
  <c r="E135" i="2"/>
  <c r="AW134" i="2"/>
  <c r="AV134" i="2"/>
  <c r="AQ134" i="2"/>
  <c r="AJ134" i="2"/>
  <c r="AE134" i="2"/>
  <c r="AL134" i="2" s="1"/>
  <c r="AS134" i="2" s="1"/>
  <c r="AA134" i="2"/>
  <c r="AH134" i="2" s="1"/>
  <c r="AO134" i="2" s="1"/>
  <c r="Z134" i="2"/>
  <c r="Y134" i="2"/>
  <c r="X134" i="2"/>
  <c r="W134" i="2"/>
  <c r="V134" i="2"/>
  <c r="U134" i="2"/>
  <c r="T134" i="2"/>
  <c r="S134" i="2"/>
  <c r="Q134" i="2"/>
  <c r="O134" i="2"/>
  <c r="AC134" i="2" s="1"/>
  <c r="M134" i="2"/>
  <c r="P134" i="2" s="1"/>
  <c r="L134" i="2"/>
  <c r="AG134" i="2" s="1"/>
  <c r="AN134" i="2" s="1"/>
  <c r="AU134" i="2" s="1"/>
  <c r="K134" i="2"/>
  <c r="J134" i="2"/>
  <c r="I134" i="2"/>
  <c r="AD134" i="2" s="1"/>
  <c r="AK134" i="2" s="1"/>
  <c r="AR134" i="2" s="1"/>
  <c r="H134" i="2"/>
  <c r="G134" i="2"/>
  <c r="E134" i="2"/>
  <c r="AV133" i="2"/>
  <c r="AW133" i="2" s="1"/>
  <c r="Z133" i="2"/>
  <c r="Y133" i="2"/>
  <c r="X133" i="2"/>
  <c r="W133" i="2"/>
  <c r="V133" i="2"/>
  <c r="U133" i="2"/>
  <c r="T133" i="2"/>
  <c r="M133" i="2"/>
  <c r="H133" i="2"/>
  <c r="G133" i="2"/>
  <c r="E133" i="2"/>
  <c r="AW132" i="2"/>
  <c r="AV132" i="2"/>
  <c r="Z132" i="2"/>
  <c r="Y132" i="2"/>
  <c r="X132" i="2"/>
  <c r="W132" i="2"/>
  <c r="V132" i="2"/>
  <c r="U132" i="2"/>
  <c r="T132" i="2"/>
  <c r="M132" i="2"/>
  <c r="AA132" i="2" s="1"/>
  <c r="AH132" i="2" s="1"/>
  <c r="H132" i="2"/>
  <c r="I132" i="2" s="1"/>
  <c r="G132" i="2"/>
  <c r="E132" i="2"/>
  <c r="AV131" i="2"/>
  <c r="AW131" i="2" s="1"/>
  <c r="Z131" i="2"/>
  <c r="Y131" i="2"/>
  <c r="X131" i="2"/>
  <c r="W131" i="2"/>
  <c r="V131" i="2"/>
  <c r="U131" i="2"/>
  <c r="T131" i="2"/>
  <c r="M131" i="2"/>
  <c r="J131" i="2"/>
  <c r="I131" i="2"/>
  <c r="H131" i="2"/>
  <c r="G131" i="2"/>
  <c r="E131" i="2"/>
  <c r="AW130" i="2"/>
  <c r="AV130" i="2"/>
  <c r="Z130" i="2"/>
  <c r="Y130" i="2"/>
  <c r="X130" i="2"/>
  <c r="W130" i="2"/>
  <c r="V130" i="2"/>
  <c r="U130" i="2"/>
  <c r="T130" i="2"/>
  <c r="M130" i="2"/>
  <c r="L130" i="2"/>
  <c r="K130" i="2"/>
  <c r="I130" i="2"/>
  <c r="H130" i="2"/>
  <c r="J130" i="2" s="1"/>
  <c r="G130" i="2"/>
  <c r="E130" i="2"/>
  <c r="AV129" i="2"/>
  <c r="AW129" i="2" s="1"/>
  <c r="Z129" i="2"/>
  <c r="Y129" i="2"/>
  <c r="X129" i="2"/>
  <c r="W129" i="2"/>
  <c r="V129" i="2"/>
  <c r="U129" i="2"/>
  <c r="T129" i="2"/>
  <c r="M129" i="2"/>
  <c r="J129" i="2"/>
  <c r="I129" i="2"/>
  <c r="H129" i="2"/>
  <c r="G129" i="2"/>
  <c r="E129" i="2"/>
  <c r="AW128" i="2"/>
  <c r="AV128" i="2"/>
  <c r="Z128" i="2"/>
  <c r="Y128" i="2"/>
  <c r="X128" i="2"/>
  <c r="W128" i="2"/>
  <c r="V128" i="2"/>
  <c r="U128" i="2"/>
  <c r="T128" i="2"/>
  <c r="M128" i="2"/>
  <c r="L128" i="2"/>
  <c r="K128" i="2"/>
  <c r="I128" i="2"/>
  <c r="H128" i="2"/>
  <c r="J128" i="2" s="1"/>
  <c r="G128" i="2"/>
  <c r="E128" i="2"/>
  <c r="AV127" i="2"/>
  <c r="AW127" i="2" s="1"/>
  <c r="Z127" i="2"/>
  <c r="Y127" i="2"/>
  <c r="X127" i="2"/>
  <c r="W127" i="2"/>
  <c r="V127" i="2"/>
  <c r="U127" i="2"/>
  <c r="T127" i="2"/>
  <c r="M127" i="2"/>
  <c r="J127" i="2"/>
  <c r="I127" i="2"/>
  <c r="H127" i="2"/>
  <c r="G127" i="2"/>
  <c r="E127" i="2"/>
  <c r="AW126" i="2"/>
  <c r="AV126" i="2"/>
  <c r="Z126" i="2"/>
  <c r="Y126" i="2"/>
  <c r="X126" i="2"/>
  <c r="W126" i="2"/>
  <c r="V126" i="2"/>
  <c r="U126" i="2"/>
  <c r="T126" i="2"/>
  <c r="M126" i="2"/>
  <c r="L126" i="2"/>
  <c r="K126" i="2"/>
  <c r="I126" i="2"/>
  <c r="H126" i="2"/>
  <c r="J126" i="2" s="1"/>
  <c r="G126" i="2"/>
  <c r="E126" i="2"/>
  <c r="AV125" i="2"/>
  <c r="AW125" i="2" s="1"/>
  <c r="Z125" i="2"/>
  <c r="Y125" i="2"/>
  <c r="X125" i="2"/>
  <c r="W125" i="2"/>
  <c r="V125" i="2"/>
  <c r="U125" i="2"/>
  <c r="T125" i="2"/>
  <c r="M125" i="2"/>
  <c r="J125" i="2"/>
  <c r="I125" i="2"/>
  <c r="H125" i="2"/>
  <c r="G125" i="2"/>
  <c r="E125" i="2"/>
  <c r="AW124" i="2"/>
  <c r="AV124" i="2"/>
  <c r="Z124" i="2"/>
  <c r="Y124" i="2"/>
  <c r="X124" i="2"/>
  <c r="W124" i="2"/>
  <c r="V124" i="2"/>
  <c r="U124" i="2"/>
  <c r="T124" i="2"/>
  <c r="M124" i="2"/>
  <c r="L124" i="2"/>
  <c r="K124" i="2"/>
  <c r="I124" i="2"/>
  <c r="H124" i="2"/>
  <c r="J124" i="2" s="1"/>
  <c r="G124" i="2"/>
  <c r="E124" i="2"/>
  <c r="AV123" i="2"/>
  <c r="AW123" i="2" s="1"/>
  <c r="Z123" i="2"/>
  <c r="Y123" i="2"/>
  <c r="X123" i="2"/>
  <c r="W123" i="2"/>
  <c r="V123" i="2"/>
  <c r="U123" i="2"/>
  <c r="T123" i="2"/>
  <c r="M123" i="2"/>
  <c r="J123" i="2"/>
  <c r="I123" i="2"/>
  <c r="H123" i="2"/>
  <c r="G123" i="2"/>
  <c r="E123" i="2"/>
  <c r="AW122" i="2"/>
  <c r="AV122" i="2"/>
  <c r="Z122" i="2"/>
  <c r="Y122" i="2"/>
  <c r="X122" i="2"/>
  <c r="W122" i="2"/>
  <c r="V122" i="2"/>
  <c r="U122" i="2"/>
  <c r="T122" i="2"/>
  <c r="M122" i="2"/>
  <c r="L122" i="2"/>
  <c r="K122" i="2"/>
  <c r="I122" i="2"/>
  <c r="H122" i="2"/>
  <c r="J122" i="2" s="1"/>
  <c r="G122" i="2"/>
  <c r="E122" i="2"/>
  <c r="AV121" i="2"/>
  <c r="AW121" i="2" s="1"/>
  <c r="AH121" i="2"/>
  <c r="AA121" i="2"/>
  <c r="Z121" i="2"/>
  <c r="Y121" i="2"/>
  <c r="X121" i="2"/>
  <c r="W121" i="2"/>
  <c r="V121" i="2"/>
  <c r="U121" i="2"/>
  <c r="T121" i="2"/>
  <c r="S121" i="2"/>
  <c r="Q121" i="2"/>
  <c r="P121" i="2"/>
  <c r="N121" i="2"/>
  <c r="AB121" i="2" s="1"/>
  <c r="AI121" i="2" s="1"/>
  <c r="M121" i="2"/>
  <c r="O121" i="2" s="1"/>
  <c r="H121" i="2"/>
  <c r="G121" i="2"/>
  <c r="E121" i="2"/>
  <c r="AV120" i="2"/>
  <c r="AW120" i="2" s="1"/>
  <c r="AC120" i="2"/>
  <c r="AJ120" i="2" s="1"/>
  <c r="AQ120" i="2" s="1"/>
  <c r="AB120" i="2"/>
  <c r="AI120" i="2" s="1"/>
  <c r="AP120" i="2" s="1"/>
  <c r="Z120" i="2"/>
  <c r="Y120" i="2"/>
  <c r="X120" i="2"/>
  <c r="W120" i="2"/>
  <c r="V120" i="2"/>
  <c r="U120" i="2"/>
  <c r="T120" i="2"/>
  <c r="R120" i="2"/>
  <c r="O120" i="2"/>
  <c r="S120" i="2" s="1"/>
  <c r="N120" i="2"/>
  <c r="M120" i="2"/>
  <c r="L120" i="2"/>
  <c r="J120" i="2"/>
  <c r="H120" i="2"/>
  <c r="K120" i="2" s="1"/>
  <c r="G120" i="2"/>
  <c r="E120" i="2"/>
  <c r="AV119" i="2"/>
  <c r="AW119" i="2" s="1"/>
  <c r="AH119" i="2"/>
  <c r="AO119" i="2" s="1"/>
  <c r="AA119" i="2"/>
  <c r="Z119" i="2"/>
  <c r="Y119" i="2"/>
  <c r="X119" i="2"/>
  <c r="W119" i="2"/>
  <c r="V119" i="2"/>
  <c r="U119" i="2"/>
  <c r="T119" i="2"/>
  <c r="S119" i="2"/>
  <c r="Q119" i="2"/>
  <c r="P119" i="2"/>
  <c r="N119" i="2"/>
  <c r="R119" i="2" s="1"/>
  <c r="M119" i="2"/>
  <c r="O119" i="2" s="1"/>
  <c r="H119" i="2"/>
  <c r="G119" i="2"/>
  <c r="AB119" i="2" s="1"/>
  <c r="AI119" i="2" s="1"/>
  <c r="AP119" i="2" s="1"/>
  <c r="E119" i="2"/>
  <c r="AV118" i="2"/>
  <c r="AW118" i="2" s="1"/>
  <c r="Z118" i="2"/>
  <c r="Y118" i="2"/>
  <c r="X118" i="2"/>
  <c r="W118" i="2"/>
  <c r="V118" i="2"/>
  <c r="U118" i="2"/>
  <c r="T118" i="2"/>
  <c r="M118" i="2"/>
  <c r="L118" i="2"/>
  <c r="K118" i="2"/>
  <c r="J118" i="2"/>
  <c r="H118" i="2"/>
  <c r="I118" i="2" s="1"/>
  <c r="G118" i="2"/>
  <c r="E118" i="2"/>
  <c r="AV117" i="2"/>
  <c r="AW117" i="2" s="1"/>
  <c r="AI117" i="2"/>
  <c r="AP117" i="2" s="1"/>
  <c r="AH117" i="2"/>
  <c r="AO117" i="2" s="1"/>
  <c r="AA117" i="2"/>
  <c r="Z117" i="2"/>
  <c r="Y117" i="2"/>
  <c r="X117" i="2"/>
  <c r="W117" i="2"/>
  <c r="V117" i="2"/>
  <c r="U117" i="2"/>
  <c r="T117" i="2"/>
  <c r="R117" i="2"/>
  <c r="Q117" i="2"/>
  <c r="P117" i="2"/>
  <c r="O117" i="2"/>
  <c r="S117" i="2" s="1"/>
  <c r="N117" i="2"/>
  <c r="M117" i="2"/>
  <c r="H117" i="2"/>
  <c r="G117" i="2"/>
  <c r="AB117" i="2" s="1"/>
  <c r="E117" i="2"/>
  <c r="AV116" i="2"/>
  <c r="AW116" i="2" s="1"/>
  <c r="Z116" i="2"/>
  <c r="Y116" i="2"/>
  <c r="X116" i="2"/>
  <c r="W116" i="2"/>
  <c r="V116" i="2"/>
  <c r="U116" i="2"/>
  <c r="T116" i="2"/>
  <c r="M116" i="2"/>
  <c r="L116" i="2"/>
  <c r="K116" i="2"/>
  <c r="J116" i="2"/>
  <c r="H116" i="2"/>
  <c r="I116" i="2" s="1"/>
  <c r="G116" i="2"/>
  <c r="E116" i="2"/>
  <c r="AV115" i="2"/>
  <c r="AW115" i="2" s="1"/>
  <c r="AH115" i="2"/>
  <c r="AO115" i="2" s="1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J115" i="2"/>
  <c r="AE115" i="2" s="1"/>
  <c r="AL115" i="2" s="1"/>
  <c r="AS115" i="2" s="1"/>
  <c r="I115" i="2"/>
  <c r="AD115" i="2" s="1"/>
  <c r="AK115" i="2" s="1"/>
  <c r="AR115" i="2" s="1"/>
  <c r="H115" i="2"/>
  <c r="G115" i="2"/>
  <c r="AB115" i="2" s="1"/>
  <c r="AI115" i="2" s="1"/>
  <c r="AP115" i="2" s="1"/>
  <c r="E115" i="2"/>
  <c r="AV114" i="2"/>
  <c r="AW114" i="2" s="1"/>
  <c r="Z114" i="2"/>
  <c r="Y114" i="2"/>
  <c r="X114" i="2"/>
  <c r="W114" i="2"/>
  <c r="V114" i="2"/>
  <c r="U114" i="2"/>
  <c r="T114" i="2"/>
  <c r="O114" i="2"/>
  <c r="AC114" i="2" s="1"/>
  <c r="AJ114" i="2" s="1"/>
  <c r="AQ114" i="2" s="1"/>
  <c r="N114" i="2"/>
  <c r="R114" i="2" s="1"/>
  <c r="M114" i="2"/>
  <c r="L114" i="2"/>
  <c r="K114" i="2"/>
  <c r="J114" i="2"/>
  <c r="H114" i="2"/>
  <c r="I114" i="2" s="1"/>
  <c r="G114" i="2"/>
  <c r="E114" i="2"/>
  <c r="AW113" i="2"/>
  <c r="AV113" i="2"/>
  <c r="AA113" i="2"/>
  <c r="AH113" i="2" s="1"/>
  <c r="AO113" i="2" s="1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J113" i="2"/>
  <c r="AE113" i="2" s="1"/>
  <c r="AL113" i="2" s="1"/>
  <c r="AS113" i="2" s="1"/>
  <c r="H113" i="2"/>
  <c r="K113" i="2" s="1"/>
  <c r="AF113" i="2" s="1"/>
  <c r="AM113" i="2" s="1"/>
  <c r="AT113" i="2" s="1"/>
  <c r="G113" i="2"/>
  <c r="E113" i="2"/>
  <c r="AV112" i="2"/>
  <c r="AW112" i="2" s="1"/>
  <c r="Z112" i="2"/>
  <c r="Y112" i="2"/>
  <c r="X112" i="2"/>
  <c r="W112" i="2"/>
  <c r="V112" i="2"/>
  <c r="U112" i="2"/>
  <c r="T112" i="2"/>
  <c r="O112" i="2"/>
  <c r="M112" i="2"/>
  <c r="AA112" i="2" s="1"/>
  <c r="AH112" i="2" s="1"/>
  <c r="AO112" i="2" s="1"/>
  <c r="L112" i="2"/>
  <c r="K112" i="2"/>
  <c r="J112" i="2"/>
  <c r="H112" i="2"/>
  <c r="I112" i="2" s="1"/>
  <c r="G112" i="2"/>
  <c r="E112" i="2"/>
  <c r="AV111" i="2"/>
  <c r="AW111" i="2" s="1"/>
  <c r="AL111" i="2"/>
  <c r="AS111" i="2" s="1"/>
  <c r="AE111" i="2"/>
  <c r="AD111" i="2"/>
  <c r="AK111" i="2" s="1"/>
  <c r="AR111" i="2" s="1"/>
  <c r="AA111" i="2"/>
  <c r="AH111" i="2" s="1"/>
  <c r="AO111" i="2" s="1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K111" i="2"/>
  <c r="AF111" i="2" s="1"/>
  <c r="AM111" i="2" s="1"/>
  <c r="AT111" i="2" s="1"/>
  <c r="J111" i="2"/>
  <c r="I111" i="2"/>
  <c r="H111" i="2"/>
  <c r="G111" i="2"/>
  <c r="E111" i="2"/>
  <c r="AV110" i="2"/>
  <c r="AW110" i="2" s="1"/>
  <c r="AH110" i="2"/>
  <c r="AO110" i="2" s="1"/>
  <c r="AA110" i="2"/>
  <c r="Z110" i="2"/>
  <c r="Y110" i="2"/>
  <c r="X110" i="2"/>
  <c r="W110" i="2"/>
  <c r="V110" i="2"/>
  <c r="U110" i="2"/>
  <c r="T110" i="2"/>
  <c r="S110" i="2"/>
  <c r="R110" i="2"/>
  <c r="O110" i="2"/>
  <c r="AC110" i="2" s="1"/>
  <c r="AJ110" i="2" s="1"/>
  <c r="AQ110" i="2" s="1"/>
  <c r="N110" i="2"/>
  <c r="M110" i="2"/>
  <c r="L110" i="2"/>
  <c r="K110" i="2"/>
  <c r="J110" i="2"/>
  <c r="H110" i="2"/>
  <c r="I110" i="2" s="1"/>
  <c r="G110" i="2"/>
  <c r="AB110" i="2" s="1"/>
  <c r="AI110" i="2" s="1"/>
  <c r="AP110" i="2" s="1"/>
  <c r="E110" i="2"/>
  <c r="AW109" i="2"/>
  <c r="AV109" i="2"/>
  <c r="AO109" i="2"/>
  <c r="AE109" i="2"/>
  <c r="AL109" i="2" s="1"/>
  <c r="AS109" i="2" s="1"/>
  <c r="AA109" i="2"/>
  <c r="AH109" i="2" s="1"/>
  <c r="Z109" i="2"/>
  <c r="Y109" i="2"/>
  <c r="X109" i="2"/>
  <c r="W109" i="2"/>
  <c r="V109" i="2"/>
  <c r="U109" i="2"/>
  <c r="T109" i="2"/>
  <c r="S109" i="2"/>
  <c r="Q109" i="2"/>
  <c r="P109" i="2"/>
  <c r="O109" i="2"/>
  <c r="N109" i="2"/>
  <c r="R109" i="2" s="1"/>
  <c r="AF109" i="2" s="1"/>
  <c r="AM109" i="2" s="1"/>
  <c r="AT109" i="2" s="1"/>
  <c r="M109" i="2"/>
  <c r="K109" i="2"/>
  <c r="J109" i="2"/>
  <c r="H109" i="2"/>
  <c r="G109" i="2"/>
  <c r="E109" i="2"/>
  <c r="AV108" i="2"/>
  <c r="AW108" i="2" s="1"/>
  <c r="AA108" i="2"/>
  <c r="AH108" i="2" s="1"/>
  <c r="AO108" i="2" s="1"/>
  <c r="Z108" i="2"/>
  <c r="Y108" i="2"/>
  <c r="X108" i="2"/>
  <c r="W108" i="2"/>
  <c r="V108" i="2"/>
  <c r="U108" i="2"/>
  <c r="T108" i="2"/>
  <c r="S108" i="2"/>
  <c r="O108" i="2"/>
  <c r="AC108" i="2" s="1"/>
  <c r="AJ108" i="2" s="1"/>
  <c r="AQ108" i="2" s="1"/>
  <c r="M108" i="2"/>
  <c r="L108" i="2"/>
  <c r="K108" i="2"/>
  <c r="J108" i="2"/>
  <c r="H108" i="2"/>
  <c r="I108" i="2" s="1"/>
  <c r="G108" i="2"/>
  <c r="E108" i="2"/>
  <c r="AV107" i="2"/>
  <c r="AW107" i="2" s="1"/>
  <c r="AO107" i="2"/>
  <c r="AH107" i="2"/>
  <c r="AF107" i="2"/>
  <c r="AD107" i="2"/>
  <c r="AA107" i="2"/>
  <c r="Z107" i="2"/>
  <c r="Y107" i="2"/>
  <c r="X107" i="2"/>
  <c r="W107" i="2"/>
  <c r="V107" i="2"/>
  <c r="U107" i="2"/>
  <c r="T107" i="2"/>
  <c r="Q107" i="2"/>
  <c r="P107" i="2"/>
  <c r="O107" i="2"/>
  <c r="S107" i="2" s="1"/>
  <c r="N107" i="2"/>
  <c r="R107" i="2" s="1"/>
  <c r="M107" i="2"/>
  <c r="K107" i="2"/>
  <c r="I107" i="2"/>
  <c r="H107" i="2"/>
  <c r="G107" i="2"/>
  <c r="E107" i="2"/>
  <c r="AW106" i="2"/>
  <c r="AA106" i="2"/>
  <c r="Z106" i="2"/>
  <c r="Y106" i="2"/>
  <c r="X106" i="2"/>
  <c r="W106" i="2"/>
  <c r="V106" i="2"/>
  <c r="U106" i="2"/>
  <c r="T106" i="2"/>
  <c r="Q106" i="2"/>
  <c r="M106" i="2"/>
  <c r="L106" i="2"/>
  <c r="L104" i="2" s="1"/>
  <c r="K106" i="2"/>
  <c r="J106" i="2"/>
  <c r="I106" i="2"/>
  <c r="H106" i="2"/>
  <c r="G106" i="2"/>
  <c r="AV105" i="2"/>
  <c r="AW105" i="2" s="1"/>
  <c r="Z105" i="2"/>
  <c r="Y105" i="2"/>
  <c r="X105" i="2"/>
  <c r="W105" i="2"/>
  <c r="V105" i="2"/>
  <c r="U105" i="2"/>
  <c r="T105" i="2"/>
  <c r="M105" i="2"/>
  <c r="L105" i="2"/>
  <c r="H105" i="2"/>
  <c r="G105" i="2"/>
  <c r="E105" i="2"/>
  <c r="AV104" i="2"/>
  <c r="AW104" i="2" s="1"/>
  <c r="AH104" i="2"/>
  <c r="AO104" i="2" s="1"/>
  <c r="Z104" i="2"/>
  <c r="Y104" i="2"/>
  <c r="X104" i="2"/>
  <c r="W104" i="2"/>
  <c r="V104" i="2"/>
  <c r="U104" i="2"/>
  <c r="T104" i="2"/>
  <c r="Q104" i="2"/>
  <c r="P104" i="2"/>
  <c r="M104" i="2"/>
  <c r="AA104" i="2" s="1"/>
  <c r="H104" i="2"/>
  <c r="G104" i="2"/>
  <c r="E104" i="2"/>
  <c r="AW103" i="2"/>
  <c r="AV103" i="2"/>
  <c r="Z103" i="2"/>
  <c r="Y103" i="2"/>
  <c r="X103" i="2"/>
  <c r="W103" i="2"/>
  <c r="V103" i="2"/>
  <c r="U103" i="2"/>
  <c r="T103" i="2"/>
  <c r="M103" i="2"/>
  <c r="AA103" i="2" s="1"/>
  <c r="L103" i="2"/>
  <c r="H103" i="2"/>
  <c r="G103" i="2"/>
  <c r="E103" i="2"/>
  <c r="AW102" i="2"/>
  <c r="Z102" i="2"/>
  <c r="Y102" i="2"/>
  <c r="X102" i="2"/>
  <c r="W102" i="2"/>
  <c r="V102" i="2"/>
  <c r="U102" i="2"/>
  <c r="T102" i="2"/>
  <c r="Q102" i="2"/>
  <c r="P102" i="2"/>
  <c r="O102" i="2"/>
  <c r="S102" i="2" s="1"/>
  <c r="M102" i="2"/>
  <c r="N102" i="2" s="1"/>
  <c r="R102" i="2" s="1"/>
  <c r="L102" i="2"/>
  <c r="L99" i="2" s="1"/>
  <c r="AG99" i="2" s="1"/>
  <c r="AN99" i="2" s="1"/>
  <c r="AU99" i="2" s="1"/>
  <c r="K102" i="2"/>
  <c r="J102" i="2"/>
  <c r="J101" i="2" s="1"/>
  <c r="I102" i="2"/>
  <c r="H102" i="2"/>
  <c r="G102" i="2"/>
  <c r="AV101" i="2"/>
  <c r="AW101" i="2" s="1"/>
  <c r="Z101" i="2"/>
  <c r="Y101" i="2"/>
  <c r="X101" i="2"/>
  <c r="W101" i="2"/>
  <c r="V101" i="2"/>
  <c r="U101" i="2"/>
  <c r="T101" i="2"/>
  <c r="M101" i="2"/>
  <c r="L101" i="2"/>
  <c r="K101" i="2"/>
  <c r="H101" i="2"/>
  <c r="G101" i="2"/>
  <c r="E101" i="2"/>
  <c r="AV100" i="2"/>
  <c r="AW100" i="2" s="1"/>
  <c r="AU100" i="2"/>
  <c r="AM100" i="2"/>
  <c r="AT100" i="2" s="1"/>
  <c r="AL100" i="2"/>
  <c r="AS100" i="2" s="1"/>
  <c r="AE100" i="2"/>
  <c r="AD100" i="2"/>
  <c r="AK100" i="2" s="1"/>
  <c r="AR100" i="2" s="1"/>
  <c r="AB100" i="2"/>
  <c r="AI100" i="2" s="1"/>
  <c r="AP100" i="2" s="1"/>
  <c r="AA100" i="2"/>
  <c r="Z100" i="2"/>
  <c r="Y100" i="2"/>
  <c r="X100" i="2"/>
  <c r="W100" i="2"/>
  <c r="V100" i="2"/>
  <c r="U100" i="2"/>
  <c r="T100" i="2"/>
  <c r="S100" i="2"/>
  <c r="AG100" i="2" s="1"/>
  <c r="AN100" i="2" s="1"/>
  <c r="Q100" i="2"/>
  <c r="P100" i="2"/>
  <c r="O100" i="2"/>
  <c r="N100" i="2"/>
  <c r="R100" i="2" s="1"/>
  <c r="AF100" i="2" s="1"/>
  <c r="M100" i="2"/>
  <c r="H100" i="2"/>
  <c r="AC100" i="2" s="1"/>
  <c r="AJ100" i="2" s="1"/>
  <c r="AQ100" i="2" s="1"/>
  <c r="G100" i="2"/>
  <c r="E100" i="2"/>
  <c r="AW99" i="2"/>
  <c r="AV99" i="2"/>
  <c r="AI99" i="2"/>
  <c r="AP99" i="2" s="1"/>
  <c r="AH99" i="2"/>
  <c r="AO99" i="2" s="1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J99" i="2"/>
  <c r="AE99" i="2" s="1"/>
  <c r="AL99" i="2" s="1"/>
  <c r="AS99" i="2" s="1"/>
  <c r="I99" i="2"/>
  <c r="AD99" i="2" s="1"/>
  <c r="AK99" i="2" s="1"/>
  <c r="AR99" i="2" s="1"/>
  <c r="H99" i="2"/>
  <c r="AC99" i="2" s="1"/>
  <c r="AJ99" i="2" s="1"/>
  <c r="AQ99" i="2" s="1"/>
  <c r="G99" i="2"/>
  <c r="E99" i="2"/>
  <c r="AV98" i="2"/>
  <c r="AW98" i="2" s="1"/>
  <c r="AA98" i="2"/>
  <c r="AH98" i="2" s="1"/>
  <c r="AO98" i="2" s="1"/>
  <c r="Z98" i="2"/>
  <c r="Y98" i="2"/>
  <c r="X98" i="2"/>
  <c r="W98" i="2"/>
  <c r="V98" i="2"/>
  <c r="U98" i="2"/>
  <c r="T98" i="2"/>
  <c r="R98" i="2"/>
  <c r="P98" i="2"/>
  <c r="N98" i="2"/>
  <c r="M98" i="2"/>
  <c r="Q98" i="2" s="1"/>
  <c r="H98" i="2"/>
  <c r="G98" i="2"/>
  <c r="AB98" i="2" s="1"/>
  <c r="AI98" i="2" s="1"/>
  <c r="AP98" i="2" s="1"/>
  <c r="E98" i="2"/>
  <c r="AW97" i="2"/>
  <c r="AV97" i="2"/>
  <c r="AI97" i="2"/>
  <c r="AP97" i="2" s="1"/>
  <c r="AH97" i="2"/>
  <c r="AO97" i="2" s="1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J97" i="2"/>
  <c r="AE97" i="2" s="1"/>
  <c r="AL97" i="2" s="1"/>
  <c r="AS97" i="2" s="1"/>
  <c r="I97" i="2"/>
  <c r="AD97" i="2" s="1"/>
  <c r="AK97" i="2" s="1"/>
  <c r="AR97" i="2" s="1"/>
  <c r="H97" i="2"/>
  <c r="AC97" i="2" s="1"/>
  <c r="AJ97" i="2" s="1"/>
  <c r="AQ97" i="2" s="1"/>
  <c r="G97" i="2"/>
  <c r="E97" i="2"/>
  <c r="AV96" i="2"/>
  <c r="AW96" i="2" s="1"/>
  <c r="AS96" i="2"/>
  <c r="AA96" i="2"/>
  <c r="AH96" i="2" s="1"/>
  <c r="AO96" i="2" s="1"/>
  <c r="Z96" i="2"/>
  <c r="Y96" i="2"/>
  <c r="X96" i="2"/>
  <c r="W96" i="2"/>
  <c r="V96" i="2"/>
  <c r="U96" i="2"/>
  <c r="T96" i="2"/>
  <c r="S96" i="2"/>
  <c r="R96" i="2"/>
  <c r="P96" i="2"/>
  <c r="O96" i="2"/>
  <c r="N96" i="2"/>
  <c r="M96" i="2"/>
  <c r="Q96" i="2" s="1"/>
  <c r="J96" i="2"/>
  <c r="AE96" i="2" s="1"/>
  <c r="AL96" i="2" s="1"/>
  <c r="H96" i="2"/>
  <c r="G96" i="2"/>
  <c r="AB96" i="2" s="1"/>
  <c r="AI96" i="2" s="1"/>
  <c r="AP96" i="2" s="1"/>
  <c r="E96" i="2"/>
  <c r="AW95" i="2"/>
  <c r="AV95" i="2"/>
  <c r="AR95" i="2"/>
  <c r="AQ95" i="2"/>
  <c r="AI95" i="2"/>
  <c r="AP95" i="2" s="1"/>
  <c r="AH95" i="2"/>
  <c r="AO95" i="2" s="1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J95" i="2"/>
  <c r="AE95" i="2" s="1"/>
  <c r="AL95" i="2" s="1"/>
  <c r="AS95" i="2" s="1"/>
  <c r="I95" i="2"/>
  <c r="AD95" i="2" s="1"/>
  <c r="AK95" i="2" s="1"/>
  <c r="H95" i="2"/>
  <c r="AC95" i="2" s="1"/>
  <c r="AJ95" i="2" s="1"/>
  <c r="G95" i="2"/>
  <c r="E95" i="2"/>
  <c r="AV94" i="2"/>
  <c r="AW94" i="2" s="1"/>
  <c r="AI94" i="2"/>
  <c r="AP94" i="2" s="1"/>
  <c r="AA94" i="2"/>
  <c r="AH94" i="2" s="1"/>
  <c r="AO94" i="2" s="1"/>
  <c r="Z94" i="2"/>
  <c r="Y94" i="2"/>
  <c r="X94" i="2"/>
  <c r="W94" i="2"/>
  <c r="V94" i="2"/>
  <c r="U94" i="2"/>
  <c r="T94" i="2"/>
  <c r="S94" i="2"/>
  <c r="R94" i="2"/>
  <c r="P94" i="2"/>
  <c r="O94" i="2"/>
  <c r="N94" i="2"/>
  <c r="M94" i="2"/>
  <c r="Q94" i="2" s="1"/>
  <c r="J94" i="2"/>
  <c r="AE94" i="2" s="1"/>
  <c r="AL94" i="2" s="1"/>
  <c r="AS94" i="2" s="1"/>
  <c r="H94" i="2"/>
  <c r="G94" i="2"/>
  <c r="AB94" i="2" s="1"/>
  <c r="E94" i="2"/>
  <c r="AW93" i="2"/>
  <c r="AV93" i="2"/>
  <c r="AR93" i="2"/>
  <c r="AQ93" i="2"/>
  <c r="AI93" i="2"/>
  <c r="AP93" i="2" s="1"/>
  <c r="AH93" i="2"/>
  <c r="AO93" i="2" s="1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J93" i="2"/>
  <c r="I93" i="2"/>
  <c r="AD93" i="2" s="1"/>
  <c r="AK93" i="2" s="1"/>
  <c r="H93" i="2"/>
  <c r="AC93" i="2" s="1"/>
  <c r="AJ93" i="2" s="1"/>
  <c r="G93" i="2"/>
  <c r="AB93" i="2" s="1"/>
  <c r="E93" i="2"/>
  <c r="AV92" i="2"/>
  <c r="AW92" i="2" s="1"/>
  <c r="AA92" i="2"/>
  <c r="AH92" i="2" s="1"/>
  <c r="AO92" i="2" s="1"/>
  <c r="Z92" i="2"/>
  <c r="Y92" i="2"/>
  <c r="X92" i="2"/>
  <c r="W92" i="2"/>
  <c r="V92" i="2"/>
  <c r="U92" i="2"/>
  <c r="T92" i="2"/>
  <c r="S92" i="2"/>
  <c r="R92" i="2"/>
  <c r="P92" i="2"/>
  <c r="O92" i="2"/>
  <c r="N92" i="2"/>
  <c r="M92" i="2"/>
  <c r="Q92" i="2" s="1"/>
  <c r="J92" i="2"/>
  <c r="AE92" i="2" s="1"/>
  <c r="AL92" i="2" s="1"/>
  <c r="AS92" i="2" s="1"/>
  <c r="H92" i="2"/>
  <c r="G92" i="2"/>
  <c r="AB92" i="2" s="1"/>
  <c r="AI92" i="2" s="1"/>
  <c r="AP92" i="2" s="1"/>
  <c r="E92" i="2"/>
  <c r="AW91" i="2"/>
  <c r="AV91" i="2"/>
  <c r="AR91" i="2"/>
  <c r="AQ91" i="2"/>
  <c r="AH91" i="2"/>
  <c r="AO91" i="2" s="1"/>
  <c r="AA91" i="2"/>
  <c r="Z91" i="2"/>
  <c r="Y91" i="2"/>
  <c r="X91" i="2"/>
  <c r="W91" i="2"/>
  <c r="V91" i="2"/>
  <c r="U91" i="2"/>
  <c r="T91" i="2"/>
  <c r="R91" i="2"/>
  <c r="Q91" i="2"/>
  <c r="P91" i="2"/>
  <c r="O91" i="2"/>
  <c r="S91" i="2" s="1"/>
  <c r="N91" i="2"/>
  <c r="M91" i="2"/>
  <c r="J91" i="2"/>
  <c r="I91" i="2"/>
  <c r="AD91" i="2" s="1"/>
  <c r="AK91" i="2" s="1"/>
  <c r="H91" i="2"/>
  <c r="AC91" i="2" s="1"/>
  <c r="AJ91" i="2" s="1"/>
  <c r="G91" i="2"/>
  <c r="AB91" i="2" s="1"/>
  <c r="AI91" i="2" s="1"/>
  <c r="AP91" i="2" s="1"/>
  <c r="E91" i="2"/>
  <c r="AV90" i="2"/>
  <c r="AW90" i="2" s="1"/>
  <c r="AA90" i="2"/>
  <c r="AH90" i="2" s="1"/>
  <c r="AO90" i="2" s="1"/>
  <c r="Z90" i="2"/>
  <c r="Y90" i="2"/>
  <c r="X90" i="2"/>
  <c r="W90" i="2"/>
  <c r="V90" i="2"/>
  <c r="U90" i="2"/>
  <c r="T90" i="2"/>
  <c r="S90" i="2"/>
  <c r="R90" i="2"/>
  <c r="P90" i="2"/>
  <c r="O90" i="2"/>
  <c r="N90" i="2"/>
  <c r="M90" i="2"/>
  <c r="Q90" i="2" s="1"/>
  <c r="J90" i="2"/>
  <c r="AE90" i="2" s="1"/>
  <c r="AL90" i="2" s="1"/>
  <c r="AS90" i="2" s="1"/>
  <c r="H90" i="2"/>
  <c r="G90" i="2"/>
  <c r="AB90" i="2" s="1"/>
  <c r="AI90" i="2" s="1"/>
  <c r="AP90" i="2" s="1"/>
  <c r="E90" i="2"/>
  <c r="AW89" i="2"/>
  <c r="AV89" i="2"/>
  <c r="AQ89" i="2"/>
  <c r="AH89" i="2"/>
  <c r="AO89" i="2" s="1"/>
  <c r="AA89" i="2"/>
  <c r="Z89" i="2"/>
  <c r="Y89" i="2"/>
  <c r="X89" i="2"/>
  <c r="W89" i="2"/>
  <c r="V89" i="2"/>
  <c r="U89" i="2"/>
  <c r="T89" i="2"/>
  <c r="R89" i="2"/>
  <c r="Q89" i="2"/>
  <c r="P89" i="2"/>
  <c r="O89" i="2"/>
  <c r="S89" i="2" s="1"/>
  <c r="N89" i="2"/>
  <c r="M89" i="2"/>
  <c r="J89" i="2"/>
  <c r="I89" i="2"/>
  <c r="AD89" i="2" s="1"/>
  <c r="AK89" i="2" s="1"/>
  <c r="AR89" i="2" s="1"/>
  <c r="H89" i="2"/>
  <c r="AC89" i="2" s="1"/>
  <c r="AJ89" i="2" s="1"/>
  <c r="G89" i="2"/>
  <c r="AB89" i="2" s="1"/>
  <c r="AI89" i="2" s="1"/>
  <c r="AP89" i="2" s="1"/>
  <c r="E89" i="2"/>
  <c r="AV88" i="2"/>
  <c r="AW88" i="2" s="1"/>
  <c r="AA88" i="2"/>
  <c r="AH88" i="2" s="1"/>
  <c r="AO88" i="2" s="1"/>
  <c r="Z88" i="2"/>
  <c r="Y88" i="2"/>
  <c r="X88" i="2"/>
  <c r="W88" i="2"/>
  <c r="V88" i="2"/>
  <c r="U88" i="2"/>
  <c r="T88" i="2"/>
  <c r="S88" i="2"/>
  <c r="R88" i="2"/>
  <c r="P88" i="2"/>
  <c r="O88" i="2"/>
  <c r="N88" i="2"/>
  <c r="M88" i="2"/>
  <c r="Q88" i="2" s="1"/>
  <c r="H88" i="2"/>
  <c r="G88" i="2"/>
  <c r="AB88" i="2" s="1"/>
  <c r="AI88" i="2" s="1"/>
  <c r="AP88" i="2" s="1"/>
  <c r="E88" i="2"/>
  <c r="AW87" i="2"/>
  <c r="AV87" i="2"/>
  <c r="AQ87" i="2"/>
  <c r="AH87" i="2"/>
  <c r="AO87" i="2" s="1"/>
  <c r="AA87" i="2"/>
  <c r="Z87" i="2"/>
  <c r="Y87" i="2"/>
  <c r="X87" i="2"/>
  <c r="W87" i="2"/>
  <c r="V87" i="2"/>
  <c r="U87" i="2"/>
  <c r="T87" i="2"/>
  <c r="R87" i="2"/>
  <c r="Q87" i="2"/>
  <c r="P87" i="2"/>
  <c r="O87" i="2"/>
  <c r="S87" i="2" s="1"/>
  <c r="N87" i="2"/>
  <c r="M87" i="2"/>
  <c r="J87" i="2"/>
  <c r="I87" i="2"/>
  <c r="AD87" i="2" s="1"/>
  <c r="AK87" i="2" s="1"/>
  <c r="AR87" i="2" s="1"/>
  <c r="H87" i="2"/>
  <c r="AC87" i="2" s="1"/>
  <c r="AJ87" i="2" s="1"/>
  <c r="G87" i="2"/>
  <c r="AB87" i="2" s="1"/>
  <c r="AI87" i="2" s="1"/>
  <c r="AP87" i="2" s="1"/>
  <c r="E87" i="2"/>
  <c r="AV86" i="2"/>
  <c r="AW86" i="2" s="1"/>
  <c r="AA86" i="2"/>
  <c r="AH86" i="2" s="1"/>
  <c r="AO86" i="2" s="1"/>
  <c r="Z86" i="2"/>
  <c r="Y86" i="2"/>
  <c r="X86" i="2"/>
  <c r="W86" i="2"/>
  <c r="V86" i="2"/>
  <c r="U86" i="2"/>
  <c r="T86" i="2"/>
  <c r="S86" i="2"/>
  <c r="R86" i="2"/>
  <c r="P86" i="2"/>
  <c r="O86" i="2"/>
  <c r="N86" i="2"/>
  <c r="M86" i="2"/>
  <c r="Q86" i="2" s="1"/>
  <c r="H86" i="2"/>
  <c r="G86" i="2"/>
  <c r="AB86" i="2" s="1"/>
  <c r="AI86" i="2" s="1"/>
  <c r="AP86" i="2" s="1"/>
  <c r="E86" i="2"/>
  <c r="AW85" i="2"/>
  <c r="AV85" i="2"/>
  <c r="AH85" i="2"/>
  <c r="AO85" i="2" s="1"/>
  <c r="AA85" i="2"/>
  <c r="Z85" i="2"/>
  <c r="Y85" i="2"/>
  <c r="X85" i="2"/>
  <c r="W85" i="2"/>
  <c r="V85" i="2"/>
  <c r="U85" i="2"/>
  <c r="T85" i="2"/>
  <c r="R85" i="2"/>
  <c r="Q85" i="2"/>
  <c r="P85" i="2"/>
  <c r="O85" i="2"/>
  <c r="S85" i="2" s="1"/>
  <c r="N85" i="2"/>
  <c r="M85" i="2"/>
  <c r="J85" i="2"/>
  <c r="I85" i="2"/>
  <c r="AD85" i="2" s="1"/>
  <c r="AK85" i="2" s="1"/>
  <c r="AR85" i="2" s="1"/>
  <c r="H85" i="2"/>
  <c r="L85" i="2" s="1"/>
  <c r="AG85" i="2" s="1"/>
  <c r="G85" i="2"/>
  <c r="AB85" i="2" s="1"/>
  <c r="AI85" i="2" s="1"/>
  <c r="AP85" i="2" s="1"/>
  <c r="E85" i="2"/>
  <c r="AV84" i="2"/>
  <c r="AW84" i="2" s="1"/>
  <c r="AA84" i="2"/>
  <c r="AH84" i="2" s="1"/>
  <c r="AO84" i="2" s="1"/>
  <c r="Z84" i="2"/>
  <c r="Y84" i="2"/>
  <c r="X84" i="2"/>
  <c r="W84" i="2"/>
  <c r="V84" i="2"/>
  <c r="U84" i="2"/>
  <c r="T84" i="2"/>
  <c r="S84" i="2"/>
  <c r="R84" i="2"/>
  <c r="P84" i="2"/>
  <c r="O84" i="2"/>
  <c r="N84" i="2"/>
  <c r="M84" i="2"/>
  <c r="Q84" i="2" s="1"/>
  <c r="H84" i="2"/>
  <c r="G84" i="2"/>
  <c r="AB84" i="2" s="1"/>
  <c r="AI84" i="2" s="1"/>
  <c r="AP84" i="2" s="1"/>
  <c r="E84" i="2"/>
  <c r="AW83" i="2"/>
  <c r="AV83" i="2"/>
  <c r="AH83" i="2"/>
  <c r="AO83" i="2" s="1"/>
  <c r="AA83" i="2"/>
  <c r="Z83" i="2"/>
  <c r="Y83" i="2"/>
  <c r="X83" i="2"/>
  <c r="W83" i="2"/>
  <c r="V83" i="2"/>
  <c r="U83" i="2"/>
  <c r="T83" i="2"/>
  <c r="R83" i="2"/>
  <c r="Q83" i="2"/>
  <c r="P83" i="2"/>
  <c r="O83" i="2"/>
  <c r="S83" i="2" s="1"/>
  <c r="N83" i="2"/>
  <c r="M83" i="2"/>
  <c r="J83" i="2"/>
  <c r="I83" i="2"/>
  <c r="AD83" i="2" s="1"/>
  <c r="AK83" i="2" s="1"/>
  <c r="AR83" i="2" s="1"/>
  <c r="H83" i="2"/>
  <c r="L83" i="2" s="1"/>
  <c r="AG83" i="2" s="1"/>
  <c r="G83" i="2"/>
  <c r="AB83" i="2" s="1"/>
  <c r="AI83" i="2" s="1"/>
  <c r="AP83" i="2" s="1"/>
  <c r="E83" i="2"/>
  <c r="AV82" i="2"/>
  <c r="AW82" i="2" s="1"/>
  <c r="Z82" i="2"/>
  <c r="Y82" i="2"/>
  <c r="X82" i="2"/>
  <c r="W82" i="2"/>
  <c r="V82" i="2"/>
  <c r="U82" i="2"/>
  <c r="T82" i="2"/>
  <c r="M82" i="2"/>
  <c r="L82" i="2"/>
  <c r="K82" i="2"/>
  <c r="J82" i="2"/>
  <c r="H82" i="2"/>
  <c r="I82" i="2" s="1"/>
  <c r="G82" i="2"/>
  <c r="E82" i="2"/>
  <c r="AW81" i="2"/>
  <c r="AV81" i="2"/>
  <c r="AH81" i="2"/>
  <c r="AO81" i="2" s="1"/>
  <c r="AA81" i="2"/>
  <c r="Z81" i="2"/>
  <c r="Y81" i="2"/>
  <c r="X81" i="2"/>
  <c r="W81" i="2"/>
  <c r="V81" i="2"/>
  <c r="U81" i="2"/>
  <c r="T81" i="2"/>
  <c r="R81" i="2"/>
  <c r="Q81" i="2"/>
  <c r="P81" i="2"/>
  <c r="O81" i="2"/>
  <c r="S81" i="2" s="1"/>
  <c r="N81" i="2"/>
  <c r="M81" i="2"/>
  <c r="J81" i="2"/>
  <c r="I81" i="2"/>
  <c r="AD81" i="2" s="1"/>
  <c r="AK81" i="2" s="1"/>
  <c r="AR81" i="2" s="1"/>
  <c r="H81" i="2"/>
  <c r="AC81" i="2" s="1"/>
  <c r="AJ81" i="2" s="1"/>
  <c r="AQ81" i="2" s="1"/>
  <c r="G81" i="2"/>
  <c r="AB81" i="2" s="1"/>
  <c r="AI81" i="2" s="1"/>
  <c r="AP81" i="2" s="1"/>
  <c r="E81" i="2"/>
  <c r="AV80" i="2"/>
  <c r="AW80" i="2" s="1"/>
  <c r="Z80" i="2"/>
  <c r="Y80" i="2"/>
  <c r="X80" i="2"/>
  <c r="W80" i="2"/>
  <c r="V80" i="2"/>
  <c r="U80" i="2"/>
  <c r="T80" i="2"/>
  <c r="N80" i="2"/>
  <c r="M80" i="2"/>
  <c r="L80" i="2"/>
  <c r="K80" i="2"/>
  <c r="J80" i="2"/>
  <c r="H80" i="2"/>
  <c r="I80" i="2" s="1"/>
  <c r="G80" i="2"/>
  <c r="E80" i="2"/>
  <c r="AW79" i="2"/>
  <c r="AV79" i="2"/>
  <c r="AP79" i="2"/>
  <c r="AO79" i="2"/>
  <c r="AH79" i="2"/>
  <c r="AA79" i="2"/>
  <c r="Z79" i="2"/>
  <c r="Y79" i="2"/>
  <c r="X79" i="2"/>
  <c r="W79" i="2"/>
  <c r="V79" i="2"/>
  <c r="U79" i="2"/>
  <c r="T79" i="2"/>
  <c r="R79" i="2"/>
  <c r="Q79" i="2"/>
  <c r="P79" i="2"/>
  <c r="O79" i="2"/>
  <c r="S79" i="2" s="1"/>
  <c r="N79" i="2"/>
  <c r="M79" i="2"/>
  <c r="J79" i="2"/>
  <c r="I79" i="2"/>
  <c r="AD79" i="2" s="1"/>
  <c r="AK79" i="2" s="1"/>
  <c r="AR79" i="2" s="1"/>
  <c r="H79" i="2"/>
  <c r="AC79" i="2" s="1"/>
  <c r="AJ79" i="2" s="1"/>
  <c r="AQ79" i="2" s="1"/>
  <c r="G79" i="2"/>
  <c r="AB79" i="2" s="1"/>
  <c r="AI79" i="2" s="1"/>
  <c r="E79" i="2"/>
  <c r="AV78" i="2"/>
  <c r="AW78" i="2" s="1"/>
  <c r="Z78" i="2"/>
  <c r="Y78" i="2"/>
  <c r="X78" i="2"/>
  <c r="W78" i="2"/>
  <c r="V78" i="2"/>
  <c r="U78" i="2"/>
  <c r="T78" i="2"/>
  <c r="M78" i="2"/>
  <c r="L78" i="2"/>
  <c r="K78" i="2"/>
  <c r="J78" i="2"/>
  <c r="H78" i="2"/>
  <c r="I78" i="2" s="1"/>
  <c r="G78" i="2"/>
  <c r="E78" i="2"/>
  <c r="AW77" i="2"/>
  <c r="AV77" i="2"/>
  <c r="AH77" i="2"/>
  <c r="AA77" i="2"/>
  <c r="Z77" i="2"/>
  <c r="Y77" i="2"/>
  <c r="X77" i="2"/>
  <c r="W77" i="2"/>
  <c r="V77" i="2"/>
  <c r="U77" i="2"/>
  <c r="T77" i="2"/>
  <c r="S77" i="2"/>
  <c r="Q77" i="2"/>
  <c r="P77" i="2"/>
  <c r="O77" i="2"/>
  <c r="M77" i="2"/>
  <c r="N77" i="2" s="1"/>
  <c r="R77" i="2" s="1"/>
  <c r="K77" i="2"/>
  <c r="J77" i="2"/>
  <c r="AE77" i="2" s="1"/>
  <c r="AL77" i="2" s="1"/>
  <c r="H77" i="2"/>
  <c r="I77" i="2" s="1"/>
  <c r="AD77" i="2" s="1"/>
  <c r="AK77" i="2" s="1"/>
  <c r="G77" i="2"/>
  <c r="E77" i="2"/>
  <c r="AV76" i="2"/>
  <c r="AW76" i="2" s="1"/>
  <c r="Z76" i="2"/>
  <c r="Y76" i="2"/>
  <c r="X76" i="2"/>
  <c r="W76" i="2"/>
  <c r="V76" i="2"/>
  <c r="U76" i="2"/>
  <c r="T76" i="2"/>
  <c r="P76" i="2"/>
  <c r="O76" i="2"/>
  <c r="S76" i="2" s="1"/>
  <c r="M76" i="2"/>
  <c r="N76" i="2" s="1"/>
  <c r="R76" i="2" s="1"/>
  <c r="H76" i="2"/>
  <c r="G76" i="2"/>
  <c r="AB76" i="2" s="1"/>
  <c r="AI76" i="2" s="1"/>
  <c r="E76" i="2"/>
  <c r="AW75" i="2"/>
  <c r="AV75" i="2"/>
  <c r="Z75" i="2"/>
  <c r="Y75" i="2"/>
  <c r="X75" i="2"/>
  <c r="W75" i="2"/>
  <c r="V75" i="2"/>
  <c r="U75" i="2"/>
  <c r="T75" i="2"/>
  <c r="M75" i="2"/>
  <c r="L75" i="2"/>
  <c r="K75" i="2"/>
  <c r="J75" i="2"/>
  <c r="I75" i="2"/>
  <c r="H75" i="2"/>
  <c r="G75" i="2"/>
  <c r="E75" i="2"/>
  <c r="AW74" i="2"/>
  <c r="AV74" i="2"/>
  <c r="AH74" i="2"/>
  <c r="AA74" i="2"/>
  <c r="Z74" i="2"/>
  <c r="Y74" i="2"/>
  <c r="X74" i="2"/>
  <c r="W74" i="2"/>
  <c r="V74" i="2"/>
  <c r="U74" i="2"/>
  <c r="T74" i="2"/>
  <c r="R74" i="2"/>
  <c r="Q74" i="2"/>
  <c r="P74" i="2"/>
  <c r="O74" i="2"/>
  <c r="S74" i="2" s="1"/>
  <c r="N74" i="2"/>
  <c r="M74" i="2"/>
  <c r="J74" i="2"/>
  <c r="I74" i="2"/>
  <c r="AD74" i="2" s="1"/>
  <c r="AK74" i="2" s="1"/>
  <c r="H74" i="2"/>
  <c r="AC74" i="2" s="1"/>
  <c r="AJ74" i="2" s="1"/>
  <c r="G74" i="2"/>
  <c r="AB74" i="2" s="1"/>
  <c r="AI74" i="2" s="1"/>
  <c r="E74" i="2"/>
  <c r="AV73" i="2"/>
  <c r="AW73" i="2" s="1"/>
  <c r="Z73" i="2"/>
  <c r="Y73" i="2"/>
  <c r="X73" i="2"/>
  <c r="W73" i="2"/>
  <c r="V73" i="2"/>
  <c r="U73" i="2"/>
  <c r="T73" i="2"/>
  <c r="O73" i="2"/>
  <c r="N73" i="2"/>
  <c r="R73" i="2" s="1"/>
  <c r="M73" i="2"/>
  <c r="AA73" i="2" s="1"/>
  <c r="AH73" i="2" s="1"/>
  <c r="L73" i="2"/>
  <c r="H73" i="2"/>
  <c r="K73" i="2" s="1"/>
  <c r="G73" i="2"/>
  <c r="AB73" i="2" s="1"/>
  <c r="AI73" i="2" s="1"/>
  <c r="E73" i="2"/>
  <c r="AV72" i="2"/>
  <c r="AW72" i="2" s="1"/>
  <c r="AA72" i="2"/>
  <c r="Z72" i="2"/>
  <c r="Y72" i="2"/>
  <c r="X72" i="2"/>
  <c r="W72" i="2"/>
  <c r="V72" i="2"/>
  <c r="U72" i="2"/>
  <c r="T72" i="2"/>
  <c r="Q72" i="2"/>
  <c r="M72" i="2"/>
  <c r="P72" i="2" s="1"/>
  <c r="L72" i="2"/>
  <c r="K72" i="2"/>
  <c r="J72" i="2"/>
  <c r="AE72" i="2" s="1"/>
  <c r="AL72" i="2" s="1"/>
  <c r="I72" i="2"/>
  <c r="H72" i="2"/>
  <c r="G72" i="2"/>
  <c r="E72" i="2"/>
  <c r="AV71" i="2"/>
  <c r="AW71" i="2" s="1"/>
  <c r="AH71" i="2"/>
  <c r="AA71" i="2"/>
  <c r="Z71" i="2"/>
  <c r="Y71" i="2"/>
  <c r="X71" i="2"/>
  <c r="W71" i="2"/>
  <c r="V71" i="2"/>
  <c r="U71" i="2"/>
  <c r="T71" i="2"/>
  <c r="Q71" i="2"/>
  <c r="P71" i="2"/>
  <c r="O71" i="2"/>
  <c r="S71" i="2" s="1"/>
  <c r="N71" i="2"/>
  <c r="R71" i="2" s="1"/>
  <c r="M71" i="2"/>
  <c r="H71" i="2"/>
  <c r="G71" i="2"/>
  <c r="AB71" i="2" s="1"/>
  <c r="AI71" i="2" s="1"/>
  <c r="E71" i="2"/>
  <c r="AW70" i="2"/>
  <c r="AV70" i="2"/>
  <c r="Z70" i="2"/>
  <c r="Y70" i="2"/>
  <c r="X70" i="2"/>
  <c r="W70" i="2"/>
  <c r="V70" i="2"/>
  <c r="U70" i="2"/>
  <c r="T70" i="2"/>
  <c r="N70" i="2"/>
  <c r="M70" i="2"/>
  <c r="L70" i="2"/>
  <c r="K70" i="2"/>
  <c r="H70" i="2"/>
  <c r="J70" i="2" s="1"/>
  <c r="G70" i="2"/>
  <c r="E70" i="2"/>
  <c r="AW69" i="2"/>
  <c r="AV69" i="2"/>
  <c r="AH69" i="2"/>
  <c r="AA69" i="2"/>
  <c r="Z69" i="2"/>
  <c r="Y69" i="2"/>
  <c r="X69" i="2"/>
  <c r="W69" i="2"/>
  <c r="V69" i="2"/>
  <c r="U69" i="2"/>
  <c r="T69" i="2"/>
  <c r="Q69" i="2"/>
  <c r="P69" i="2"/>
  <c r="M69" i="2"/>
  <c r="O69" i="2" s="1"/>
  <c r="S69" i="2" s="1"/>
  <c r="K69" i="2"/>
  <c r="J69" i="2"/>
  <c r="AE69" i="2" s="1"/>
  <c r="AL69" i="2" s="1"/>
  <c r="H69" i="2"/>
  <c r="I69" i="2" s="1"/>
  <c r="AD69" i="2" s="1"/>
  <c r="AK69" i="2" s="1"/>
  <c r="G69" i="2"/>
  <c r="E69" i="2"/>
  <c r="AV68" i="2"/>
  <c r="AW68" i="2" s="1"/>
  <c r="Z68" i="2"/>
  <c r="Y68" i="2"/>
  <c r="X68" i="2"/>
  <c r="W68" i="2"/>
  <c r="V68" i="2"/>
  <c r="U68" i="2"/>
  <c r="T68" i="2"/>
  <c r="P68" i="2"/>
  <c r="O68" i="2"/>
  <c r="S68" i="2" s="1"/>
  <c r="M68" i="2"/>
  <c r="N68" i="2" s="1"/>
  <c r="R68" i="2" s="1"/>
  <c r="H68" i="2"/>
  <c r="G68" i="2"/>
  <c r="AB68" i="2" s="1"/>
  <c r="AI68" i="2" s="1"/>
  <c r="E68" i="2"/>
  <c r="AW67" i="2"/>
  <c r="AV67" i="2"/>
  <c r="Z67" i="2"/>
  <c r="Y67" i="2"/>
  <c r="X67" i="2"/>
  <c r="W67" i="2"/>
  <c r="V67" i="2"/>
  <c r="U67" i="2"/>
  <c r="T67" i="2"/>
  <c r="M67" i="2"/>
  <c r="L67" i="2"/>
  <c r="K67" i="2"/>
  <c r="J67" i="2"/>
  <c r="I67" i="2"/>
  <c r="H67" i="2"/>
  <c r="G67" i="2"/>
  <c r="E67" i="2"/>
  <c r="AV66" i="2"/>
  <c r="AW66" i="2" s="1"/>
  <c r="AH66" i="2"/>
  <c r="AA66" i="2"/>
  <c r="Z66" i="2"/>
  <c r="Y66" i="2"/>
  <c r="X66" i="2"/>
  <c r="W66" i="2"/>
  <c r="V66" i="2"/>
  <c r="U66" i="2"/>
  <c r="T66" i="2"/>
  <c r="R66" i="2"/>
  <c r="Q66" i="2"/>
  <c r="P66" i="2"/>
  <c r="O66" i="2"/>
  <c r="S66" i="2" s="1"/>
  <c r="N66" i="2"/>
  <c r="M66" i="2"/>
  <c r="J66" i="2"/>
  <c r="I66" i="2"/>
  <c r="AD66" i="2" s="1"/>
  <c r="AK66" i="2" s="1"/>
  <c r="H66" i="2"/>
  <c r="AC66" i="2" s="1"/>
  <c r="AJ66" i="2" s="1"/>
  <c r="G66" i="2"/>
  <c r="AB66" i="2" s="1"/>
  <c r="AI66" i="2" s="1"/>
  <c r="E66" i="2"/>
  <c r="AV65" i="2"/>
  <c r="AW65" i="2" s="1"/>
  <c r="Z65" i="2"/>
  <c r="Y65" i="2"/>
  <c r="X65" i="2"/>
  <c r="W65" i="2"/>
  <c r="V65" i="2"/>
  <c r="U65" i="2"/>
  <c r="T65" i="2"/>
  <c r="O65" i="2"/>
  <c r="S65" i="2" s="1"/>
  <c r="N65" i="2"/>
  <c r="R65" i="2" s="1"/>
  <c r="M65" i="2"/>
  <c r="AA65" i="2" s="1"/>
  <c r="AH65" i="2" s="1"/>
  <c r="H65" i="2"/>
  <c r="AC65" i="2" s="1"/>
  <c r="AJ65" i="2" s="1"/>
  <c r="G65" i="2"/>
  <c r="E65" i="2"/>
  <c r="AV64" i="2"/>
  <c r="AW64" i="2" s="1"/>
  <c r="AA64" i="2"/>
  <c r="AH64" i="2" s="1"/>
  <c r="AO64" i="2" s="1"/>
  <c r="Z64" i="2"/>
  <c r="Y64" i="2"/>
  <c r="X64" i="2"/>
  <c r="W64" i="2"/>
  <c r="V64" i="2"/>
  <c r="U64" i="2"/>
  <c r="T64" i="2"/>
  <c r="S64" i="2"/>
  <c r="Q64" i="2"/>
  <c r="P64" i="2"/>
  <c r="M64" i="2"/>
  <c r="O64" i="2" s="1"/>
  <c r="L64" i="2"/>
  <c r="AG64" i="2" s="1"/>
  <c r="AN64" i="2" s="1"/>
  <c r="AU64" i="2" s="1"/>
  <c r="K64" i="2"/>
  <c r="J64" i="2"/>
  <c r="AE64" i="2" s="1"/>
  <c r="AL64" i="2" s="1"/>
  <c r="AS64" i="2" s="1"/>
  <c r="H64" i="2"/>
  <c r="I64" i="2" s="1"/>
  <c r="AD64" i="2" s="1"/>
  <c r="AK64" i="2" s="1"/>
  <c r="AR64" i="2" s="1"/>
  <c r="G64" i="2"/>
  <c r="E64" i="2"/>
  <c r="AV63" i="2"/>
  <c r="AW63" i="2" s="1"/>
  <c r="Z63" i="2"/>
  <c r="Y63" i="2"/>
  <c r="X63" i="2"/>
  <c r="W63" i="2"/>
  <c r="V63" i="2"/>
  <c r="U63" i="2"/>
  <c r="T63" i="2"/>
  <c r="P63" i="2"/>
  <c r="O63" i="2"/>
  <c r="S63" i="2" s="1"/>
  <c r="N63" i="2"/>
  <c r="R63" i="2" s="1"/>
  <c r="M63" i="2"/>
  <c r="AA63" i="2" s="1"/>
  <c r="AH63" i="2" s="1"/>
  <c r="AO63" i="2" s="1"/>
  <c r="H63" i="2"/>
  <c r="G63" i="2"/>
  <c r="E63" i="2"/>
  <c r="AV62" i="2"/>
  <c r="AW62" i="2" s="1"/>
  <c r="AA62" i="2"/>
  <c r="AH62" i="2" s="1"/>
  <c r="Z62" i="2"/>
  <c r="Y62" i="2"/>
  <c r="X62" i="2"/>
  <c r="W62" i="2"/>
  <c r="V62" i="2"/>
  <c r="U62" i="2"/>
  <c r="T62" i="2"/>
  <c r="M62" i="2"/>
  <c r="L62" i="2"/>
  <c r="K62" i="2"/>
  <c r="H62" i="2"/>
  <c r="J62" i="2" s="1"/>
  <c r="G62" i="2"/>
  <c r="E62" i="2"/>
  <c r="AV61" i="2"/>
  <c r="AW61" i="2" s="1"/>
  <c r="Z61" i="2"/>
  <c r="Y61" i="2"/>
  <c r="X61" i="2"/>
  <c r="W61" i="2"/>
  <c r="V61" i="2"/>
  <c r="U61" i="2"/>
  <c r="T61" i="2"/>
  <c r="Q61" i="2"/>
  <c r="P61" i="2"/>
  <c r="M61" i="2"/>
  <c r="H61" i="2"/>
  <c r="G61" i="2"/>
  <c r="E61" i="2"/>
  <c r="AW60" i="2"/>
  <c r="AV60" i="2"/>
  <c r="Z60" i="2"/>
  <c r="Y60" i="2"/>
  <c r="X60" i="2"/>
  <c r="W60" i="2"/>
  <c r="V60" i="2"/>
  <c r="U60" i="2"/>
  <c r="T60" i="2"/>
  <c r="M60" i="2"/>
  <c r="L60" i="2"/>
  <c r="K60" i="2"/>
  <c r="J60" i="2"/>
  <c r="H60" i="2"/>
  <c r="I60" i="2" s="1"/>
  <c r="G60" i="2"/>
  <c r="E60" i="2"/>
  <c r="AV59" i="2"/>
  <c r="AW59" i="2" s="1"/>
  <c r="AE59" i="2"/>
  <c r="AL59" i="2" s="1"/>
  <c r="AA59" i="2"/>
  <c r="AH59" i="2" s="1"/>
  <c r="Z59" i="2"/>
  <c r="Y59" i="2"/>
  <c r="X59" i="2"/>
  <c r="W59" i="2"/>
  <c r="V59" i="2"/>
  <c r="U59" i="2"/>
  <c r="T59" i="2"/>
  <c r="R59" i="2"/>
  <c r="Q59" i="2"/>
  <c r="P59" i="2"/>
  <c r="O59" i="2"/>
  <c r="S59" i="2" s="1"/>
  <c r="M59" i="2"/>
  <c r="N59" i="2" s="1"/>
  <c r="L59" i="2"/>
  <c r="AG59" i="2" s="1"/>
  <c r="AN59" i="2" s="1"/>
  <c r="J59" i="2"/>
  <c r="I59" i="2"/>
  <c r="AD59" i="2" s="1"/>
  <c r="H59" i="2"/>
  <c r="K59" i="2" s="1"/>
  <c r="AF59" i="2" s="1"/>
  <c r="AM59" i="2" s="1"/>
  <c r="G59" i="2"/>
  <c r="AB59" i="2" s="1"/>
  <c r="AI59" i="2" s="1"/>
  <c r="E59" i="2"/>
  <c r="AV58" i="2"/>
  <c r="AW58" i="2" s="1"/>
  <c r="Z58" i="2"/>
  <c r="Y58" i="2"/>
  <c r="X58" i="2"/>
  <c r="W58" i="2"/>
  <c r="V58" i="2"/>
  <c r="U58" i="2"/>
  <c r="T58" i="2"/>
  <c r="M58" i="2"/>
  <c r="AA58" i="2" s="1"/>
  <c r="AH58" i="2" s="1"/>
  <c r="L58" i="2"/>
  <c r="I58" i="2"/>
  <c r="H58" i="2"/>
  <c r="G58" i="2"/>
  <c r="E58" i="2"/>
  <c r="AW57" i="2"/>
  <c r="AV57" i="2"/>
  <c r="Z57" i="2"/>
  <c r="Y57" i="2"/>
  <c r="X57" i="2"/>
  <c r="W57" i="2"/>
  <c r="V57" i="2"/>
  <c r="U57" i="2"/>
  <c r="T57" i="2"/>
  <c r="M57" i="2"/>
  <c r="AA57" i="2" s="1"/>
  <c r="AH57" i="2" s="1"/>
  <c r="L57" i="2"/>
  <c r="K57" i="2"/>
  <c r="J57" i="2"/>
  <c r="I57" i="2"/>
  <c r="H57" i="2"/>
  <c r="G57" i="2"/>
  <c r="E57" i="2"/>
  <c r="AW56" i="2"/>
  <c r="AV56" i="2"/>
  <c r="AA56" i="2"/>
  <c r="AH56" i="2" s="1"/>
  <c r="Z56" i="2"/>
  <c r="Y56" i="2"/>
  <c r="X56" i="2"/>
  <c r="W56" i="2"/>
  <c r="V56" i="2"/>
  <c r="U56" i="2"/>
  <c r="T56" i="2"/>
  <c r="S56" i="2"/>
  <c r="Q56" i="2"/>
  <c r="P56" i="2"/>
  <c r="O56" i="2"/>
  <c r="N56" i="2"/>
  <c r="R56" i="2" s="1"/>
  <c r="M56" i="2"/>
  <c r="H56" i="2"/>
  <c r="G56" i="2"/>
  <c r="E56" i="2"/>
  <c r="AV55" i="2"/>
  <c r="AW55" i="2" s="1"/>
  <c r="Z55" i="2"/>
  <c r="Y55" i="2"/>
  <c r="X55" i="2"/>
  <c r="W55" i="2"/>
  <c r="V55" i="2"/>
  <c r="U55" i="2"/>
  <c r="T55" i="2"/>
  <c r="P55" i="2"/>
  <c r="M55" i="2"/>
  <c r="Q55" i="2" s="1"/>
  <c r="H55" i="2"/>
  <c r="G55" i="2"/>
  <c r="E55" i="2"/>
  <c r="AV54" i="2"/>
  <c r="AW54" i="2" s="1"/>
  <c r="Z54" i="2"/>
  <c r="Y54" i="2"/>
  <c r="X54" i="2"/>
  <c r="W54" i="2"/>
  <c r="V54" i="2"/>
  <c r="U54" i="2"/>
  <c r="T54" i="2"/>
  <c r="M54" i="2"/>
  <c r="K54" i="2"/>
  <c r="J54" i="2"/>
  <c r="I54" i="2"/>
  <c r="H54" i="2"/>
  <c r="L54" i="2" s="1"/>
  <c r="G54" i="2"/>
  <c r="E54" i="2"/>
  <c r="AW53" i="2"/>
  <c r="AV53" i="2"/>
  <c r="Z53" i="2"/>
  <c r="Y53" i="2"/>
  <c r="X53" i="2"/>
  <c r="W53" i="2"/>
  <c r="V53" i="2"/>
  <c r="U53" i="2"/>
  <c r="T53" i="2"/>
  <c r="P53" i="2"/>
  <c r="O53" i="2"/>
  <c r="S53" i="2" s="1"/>
  <c r="M53" i="2"/>
  <c r="AA53" i="2" s="1"/>
  <c r="H53" i="2"/>
  <c r="G53" i="2"/>
  <c r="E53" i="2"/>
  <c r="AW52" i="2"/>
  <c r="AV52" i="2"/>
  <c r="AA52" i="2"/>
  <c r="AH52" i="2" s="1"/>
  <c r="Z52" i="2"/>
  <c r="Y52" i="2"/>
  <c r="X52" i="2"/>
  <c r="W52" i="2"/>
  <c r="V52" i="2"/>
  <c r="U52" i="2"/>
  <c r="T52" i="2"/>
  <c r="P52" i="2"/>
  <c r="M52" i="2"/>
  <c r="L52" i="2"/>
  <c r="J52" i="2"/>
  <c r="I52" i="2"/>
  <c r="AD52" i="2" s="1"/>
  <c r="H52" i="2"/>
  <c r="G52" i="2"/>
  <c r="E52" i="2"/>
  <c r="AW51" i="2"/>
  <c r="Z51" i="2"/>
  <c r="Y51" i="2"/>
  <c r="X51" i="2"/>
  <c r="W51" i="2"/>
  <c r="V51" i="2"/>
  <c r="U51" i="2"/>
  <c r="T51" i="2"/>
  <c r="S51" i="2"/>
  <c r="O51" i="2"/>
  <c r="N51" i="2"/>
  <c r="R51" i="2" s="1"/>
  <c r="M51" i="2"/>
  <c r="Q51" i="2" s="1"/>
  <c r="L51" i="2"/>
  <c r="K51" i="2"/>
  <c r="J51" i="2"/>
  <c r="I51" i="2"/>
  <c r="I46" i="2" s="1"/>
  <c r="AD46" i="2" s="1"/>
  <c r="H51" i="2"/>
  <c r="G51" i="2"/>
  <c r="AW50" i="2"/>
  <c r="AV50" i="2"/>
  <c r="AF50" i="2"/>
  <c r="AM50" i="2" s="1"/>
  <c r="AT50" i="2" s="1"/>
  <c r="AA50" i="2"/>
  <c r="AH50" i="2" s="1"/>
  <c r="AO50" i="2" s="1"/>
  <c r="Z50" i="2"/>
  <c r="Y50" i="2"/>
  <c r="X50" i="2"/>
  <c r="W50" i="2"/>
  <c r="V50" i="2"/>
  <c r="U50" i="2"/>
  <c r="T50" i="2"/>
  <c r="S50" i="2"/>
  <c r="Q50" i="2"/>
  <c r="P50" i="2"/>
  <c r="O50" i="2"/>
  <c r="N50" i="2"/>
  <c r="R50" i="2" s="1"/>
  <c r="M50" i="2"/>
  <c r="K50" i="2"/>
  <c r="H50" i="2"/>
  <c r="AC50" i="2" s="1"/>
  <c r="G50" i="2"/>
  <c r="E50" i="2"/>
  <c r="AV49" i="2"/>
  <c r="AW49" i="2" s="1"/>
  <c r="Z49" i="2"/>
  <c r="Y49" i="2"/>
  <c r="X49" i="2"/>
  <c r="W49" i="2"/>
  <c r="V49" i="2"/>
  <c r="U49" i="2"/>
  <c r="T49" i="2"/>
  <c r="P49" i="2"/>
  <c r="AD49" i="2" s="1"/>
  <c r="AK49" i="2" s="1"/>
  <c r="M49" i="2"/>
  <c r="N49" i="2" s="1"/>
  <c r="R49" i="2" s="1"/>
  <c r="I49" i="2"/>
  <c r="H49" i="2"/>
  <c r="J49" i="2" s="1"/>
  <c r="G49" i="2"/>
  <c r="AB49" i="2" s="1"/>
  <c r="AI49" i="2" s="1"/>
  <c r="E49" i="2"/>
  <c r="AV48" i="2"/>
  <c r="AW48" i="2" s="1"/>
  <c r="AI48" i="2"/>
  <c r="AA48" i="2"/>
  <c r="AH48" i="2" s="1"/>
  <c r="Z48" i="2"/>
  <c r="Y48" i="2"/>
  <c r="X48" i="2"/>
  <c r="W48" i="2"/>
  <c r="V48" i="2"/>
  <c r="U48" i="2"/>
  <c r="T48" i="2"/>
  <c r="S48" i="2"/>
  <c r="R48" i="2"/>
  <c r="AF48" i="2" s="1"/>
  <c r="AM48" i="2" s="1"/>
  <c r="P48" i="2"/>
  <c r="N48" i="2"/>
  <c r="AB48" i="2" s="1"/>
  <c r="M48" i="2"/>
  <c r="O48" i="2" s="1"/>
  <c r="K48" i="2"/>
  <c r="J48" i="2"/>
  <c r="I48" i="2"/>
  <c r="AD48" i="2" s="1"/>
  <c r="AK48" i="2" s="1"/>
  <c r="H48" i="2"/>
  <c r="AC48" i="2" s="1"/>
  <c r="AJ48" i="2" s="1"/>
  <c r="G48" i="2"/>
  <c r="E48" i="2"/>
  <c r="AW47" i="2"/>
  <c r="AV47" i="2"/>
  <c r="Z47" i="2"/>
  <c r="Y47" i="2"/>
  <c r="X47" i="2"/>
  <c r="W47" i="2"/>
  <c r="V47" i="2"/>
  <c r="U47" i="2"/>
  <c r="T47" i="2"/>
  <c r="Q47" i="2"/>
  <c r="N47" i="2"/>
  <c r="R47" i="2" s="1"/>
  <c r="M47" i="2"/>
  <c r="P47" i="2" s="1"/>
  <c r="K47" i="2"/>
  <c r="H47" i="2"/>
  <c r="I47" i="2" s="1"/>
  <c r="AD47" i="2" s="1"/>
  <c r="AK47" i="2" s="1"/>
  <c r="G47" i="2"/>
  <c r="E47" i="2"/>
  <c r="AW46" i="2"/>
  <c r="AV46" i="2"/>
  <c r="AC46" i="2"/>
  <c r="AJ46" i="2" s="1"/>
  <c r="AA46" i="2"/>
  <c r="Z46" i="2"/>
  <c r="Y46" i="2"/>
  <c r="X46" i="2"/>
  <c r="W46" i="2"/>
  <c r="V46" i="2"/>
  <c r="U46" i="2"/>
  <c r="T46" i="2"/>
  <c r="AH46" i="2" s="1"/>
  <c r="P46" i="2"/>
  <c r="O46" i="2"/>
  <c r="S46" i="2" s="1"/>
  <c r="N46" i="2"/>
  <c r="M46" i="2"/>
  <c r="Q46" i="2" s="1"/>
  <c r="L46" i="2"/>
  <c r="K46" i="2"/>
  <c r="H46" i="2"/>
  <c r="J46" i="2" s="1"/>
  <c r="AE46" i="2" s="1"/>
  <c r="AL46" i="2" s="1"/>
  <c r="G46" i="2"/>
  <c r="E46" i="2"/>
  <c r="AW45" i="2"/>
  <c r="AV45" i="2"/>
  <c r="Z45" i="2"/>
  <c r="Y45" i="2"/>
  <c r="X45" i="2"/>
  <c r="W45" i="2"/>
  <c r="V45" i="2"/>
  <c r="U45" i="2"/>
  <c r="T45" i="2"/>
  <c r="R45" i="2"/>
  <c r="P45" i="2"/>
  <c r="M45" i="2"/>
  <c r="N45" i="2" s="1"/>
  <c r="L45" i="2"/>
  <c r="I45" i="2"/>
  <c r="H45" i="2"/>
  <c r="J45" i="2" s="1"/>
  <c r="G45" i="2"/>
  <c r="AB45" i="2" s="1"/>
  <c r="AI45" i="2" s="1"/>
  <c r="E45" i="2"/>
  <c r="AV44" i="2"/>
  <c r="AW44" i="2" s="1"/>
  <c r="Z44" i="2"/>
  <c r="Y44" i="2"/>
  <c r="X44" i="2"/>
  <c r="W44" i="2"/>
  <c r="V44" i="2"/>
  <c r="U44" i="2"/>
  <c r="T44" i="2"/>
  <c r="Q44" i="2"/>
  <c r="O44" i="2"/>
  <c r="S44" i="2" s="1"/>
  <c r="N44" i="2"/>
  <c r="AB44" i="2" s="1"/>
  <c r="AI44" i="2" s="1"/>
  <c r="M44" i="2"/>
  <c r="AA44" i="2" s="1"/>
  <c r="AH44" i="2" s="1"/>
  <c r="H44" i="2"/>
  <c r="G44" i="2"/>
  <c r="E44" i="2"/>
  <c r="AW43" i="2"/>
  <c r="AV43" i="2"/>
  <c r="Z43" i="2"/>
  <c r="Y43" i="2"/>
  <c r="X43" i="2"/>
  <c r="W43" i="2"/>
  <c r="V43" i="2"/>
  <c r="U43" i="2"/>
  <c r="T43" i="2"/>
  <c r="Q43" i="2"/>
  <c r="M43" i="2"/>
  <c r="O43" i="2" s="1"/>
  <c r="S43" i="2" s="1"/>
  <c r="H43" i="2"/>
  <c r="G43" i="2"/>
  <c r="E43" i="2"/>
  <c r="AW42" i="2"/>
  <c r="Z42" i="2"/>
  <c r="Y42" i="2"/>
  <c r="X42" i="2"/>
  <c r="W42" i="2"/>
  <c r="V42" i="2"/>
  <c r="U42" i="2"/>
  <c r="T42" i="2"/>
  <c r="P42" i="2"/>
  <c r="M42" i="2"/>
  <c r="N42" i="2" s="1"/>
  <c r="R42" i="2" s="1"/>
  <c r="L42" i="2"/>
  <c r="K42" i="2"/>
  <c r="J42" i="2"/>
  <c r="I42" i="2"/>
  <c r="H42" i="2"/>
  <c r="G42" i="2"/>
  <c r="AV41" i="2"/>
  <c r="AW41" i="2" s="1"/>
  <c r="AI41" i="2"/>
  <c r="AB41" i="2"/>
  <c r="AA41" i="2"/>
  <c r="AH41" i="2" s="1"/>
  <c r="Z41" i="2"/>
  <c r="Y41" i="2"/>
  <c r="X41" i="2"/>
  <c r="W41" i="2"/>
  <c r="V41" i="2"/>
  <c r="U41" i="2"/>
  <c r="T41" i="2"/>
  <c r="R41" i="2"/>
  <c r="P41" i="2"/>
  <c r="O41" i="2"/>
  <c r="S41" i="2" s="1"/>
  <c r="M41" i="2"/>
  <c r="N41" i="2" s="1"/>
  <c r="I41" i="2"/>
  <c r="AD41" i="2" s="1"/>
  <c r="AK41" i="2" s="1"/>
  <c r="H41" i="2"/>
  <c r="AC41" i="2" s="1"/>
  <c r="AJ41" i="2" s="1"/>
  <c r="G41" i="2"/>
  <c r="E41" i="2"/>
  <c r="AW40" i="2"/>
  <c r="AV40" i="2"/>
  <c r="Z40" i="2"/>
  <c r="Y40" i="2"/>
  <c r="X40" i="2"/>
  <c r="W40" i="2"/>
  <c r="V40" i="2"/>
  <c r="U40" i="2"/>
  <c r="T40" i="2"/>
  <c r="AH40" i="2" s="1"/>
  <c r="P40" i="2"/>
  <c r="M40" i="2"/>
  <c r="AA40" i="2" s="1"/>
  <c r="J40" i="2"/>
  <c r="H40" i="2"/>
  <c r="G40" i="2"/>
  <c r="E40" i="2"/>
  <c r="AV39" i="2"/>
  <c r="AW39" i="2" s="1"/>
  <c r="AJ39" i="2"/>
  <c r="AQ39" i="2" s="1"/>
  <c r="AC39" i="2"/>
  <c r="AB39" i="2"/>
  <c r="AI39" i="2" s="1"/>
  <c r="AP39" i="2" s="1"/>
  <c r="AA39" i="2"/>
  <c r="AH39" i="2" s="1"/>
  <c r="AO39" i="2" s="1"/>
  <c r="Z39" i="2"/>
  <c r="Y39" i="2"/>
  <c r="X39" i="2"/>
  <c r="W39" i="2"/>
  <c r="V39" i="2"/>
  <c r="U39" i="2"/>
  <c r="T39" i="2"/>
  <c r="S39" i="2"/>
  <c r="Q39" i="2"/>
  <c r="P39" i="2"/>
  <c r="N39" i="2"/>
  <c r="R39" i="2" s="1"/>
  <c r="M39" i="2"/>
  <c r="O39" i="2" s="1"/>
  <c r="J39" i="2"/>
  <c r="AE39" i="2" s="1"/>
  <c r="AL39" i="2" s="1"/>
  <c r="AS39" i="2" s="1"/>
  <c r="H39" i="2"/>
  <c r="K39" i="2" s="1"/>
  <c r="AF39" i="2" s="1"/>
  <c r="AM39" i="2" s="1"/>
  <c r="AT39" i="2" s="1"/>
  <c r="G39" i="2"/>
  <c r="E39" i="2"/>
  <c r="AV38" i="2"/>
  <c r="AW38" i="2" s="1"/>
  <c r="AH38" i="2"/>
  <c r="AO38" i="2" s="1"/>
  <c r="AB38" i="2"/>
  <c r="AI38" i="2" s="1"/>
  <c r="AP38" i="2" s="1"/>
  <c r="Z38" i="2"/>
  <c r="Y38" i="2"/>
  <c r="X38" i="2"/>
  <c r="W38" i="2"/>
  <c r="V38" i="2"/>
  <c r="U38" i="2"/>
  <c r="T38" i="2"/>
  <c r="R38" i="2"/>
  <c r="P38" i="2"/>
  <c r="O38" i="2"/>
  <c r="S38" i="2" s="1"/>
  <c r="N38" i="2"/>
  <c r="M38" i="2"/>
  <c r="AA38" i="2" s="1"/>
  <c r="H38" i="2"/>
  <c r="G38" i="2"/>
  <c r="E38" i="2"/>
  <c r="AV37" i="2"/>
  <c r="AW37" i="2" s="1"/>
  <c r="AR37" i="2"/>
  <c r="AA37" i="2"/>
  <c r="AH37" i="2" s="1"/>
  <c r="AO37" i="2" s="1"/>
  <c r="Z37" i="2"/>
  <c r="Y37" i="2"/>
  <c r="X37" i="2"/>
  <c r="W37" i="2"/>
  <c r="V37" i="2"/>
  <c r="U37" i="2"/>
  <c r="T37" i="2"/>
  <c r="S37" i="2"/>
  <c r="R37" i="2"/>
  <c r="P37" i="2"/>
  <c r="N37" i="2"/>
  <c r="AB37" i="2" s="1"/>
  <c r="AI37" i="2" s="1"/>
  <c r="AP37" i="2" s="1"/>
  <c r="M37" i="2"/>
  <c r="O37" i="2" s="1"/>
  <c r="I37" i="2"/>
  <c r="AD37" i="2" s="1"/>
  <c r="AK37" i="2" s="1"/>
  <c r="H37" i="2"/>
  <c r="AC37" i="2" s="1"/>
  <c r="AJ37" i="2" s="1"/>
  <c r="AQ37" i="2" s="1"/>
  <c r="G37" i="2"/>
  <c r="E37" i="2"/>
  <c r="AW36" i="2"/>
  <c r="AV36" i="2"/>
  <c r="Z36" i="2"/>
  <c r="Y36" i="2"/>
  <c r="X36" i="2"/>
  <c r="W36" i="2"/>
  <c r="V36" i="2"/>
  <c r="U36" i="2"/>
  <c r="T36" i="2"/>
  <c r="Q36" i="2"/>
  <c r="O36" i="2"/>
  <c r="S36" i="2" s="1"/>
  <c r="N36" i="2"/>
  <c r="AB36" i="2" s="1"/>
  <c r="AI36" i="2" s="1"/>
  <c r="AP36" i="2" s="1"/>
  <c r="M36" i="2"/>
  <c r="AA36" i="2" s="1"/>
  <c r="AH36" i="2" s="1"/>
  <c r="AO36" i="2" s="1"/>
  <c r="H36" i="2"/>
  <c r="G36" i="2"/>
  <c r="E36" i="2"/>
  <c r="AW35" i="2"/>
  <c r="AV35" i="2"/>
  <c r="Z35" i="2"/>
  <c r="Y35" i="2"/>
  <c r="X35" i="2"/>
  <c r="W35" i="2"/>
  <c r="V35" i="2"/>
  <c r="U35" i="2"/>
  <c r="T35" i="2"/>
  <c r="Q35" i="2"/>
  <c r="M35" i="2"/>
  <c r="O35" i="2" s="1"/>
  <c r="S35" i="2" s="1"/>
  <c r="H35" i="2"/>
  <c r="G35" i="2"/>
  <c r="E35" i="2"/>
  <c r="AW34" i="2"/>
  <c r="AV34" i="2"/>
  <c r="AH34" i="2"/>
  <c r="AO34" i="2" s="1"/>
  <c r="Z34" i="2"/>
  <c r="Y34" i="2"/>
  <c r="X34" i="2"/>
  <c r="W34" i="2"/>
  <c r="V34" i="2"/>
  <c r="U34" i="2"/>
  <c r="T34" i="2"/>
  <c r="P34" i="2"/>
  <c r="M34" i="2"/>
  <c r="AA34" i="2" s="1"/>
  <c r="H34" i="2"/>
  <c r="G34" i="2"/>
  <c r="E34" i="2"/>
  <c r="AV33" i="2"/>
  <c r="AW33" i="2" s="1"/>
  <c r="AC33" i="2"/>
  <c r="AJ33" i="2" s="1"/>
  <c r="AQ33" i="2" s="1"/>
  <c r="Z33" i="2"/>
  <c r="Y33" i="2"/>
  <c r="X33" i="2"/>
  <c r="W33" i="2"/>
  <c r="V33" i="2"/>
  <c r="U33" i="2"/>
  <c r="T33" i="2"/>
  <c r="P33" i="2"/>
  <c r="M33" i="2"/>
  <c r="O33" i="2" s="1"/>
  <c r="S33" i="2" s="1"/>
  <c r="H33" i="2"/>
  <c r="J33" i="2" s="1"/>
  <c r="G33" i="2"/>
  <c r="E33" i="2"/>
  <c r="AV32" i="2"/>
  <c r="AW32" i="2" s="1"/>
  <c r="Z32" i="2"/>
  <c r="Y32" i="2"/>
  <c r="X32" i="2"/>
  <c r="W32" i="2"/>
  <c r="V32" i="2"/>
  <c r="U32" i="2"/>
  <c r="T32" i="2"/>
  <c r="Q32" i="2"/>
  <c r="O32" i="2"/>
  <c r="S32" i="2" s="1"/>
  <c r="M32" i="2"/>
  <c r="AA32" i="2" s="1"/>
  <c r="H32" i="2"/>
  <c r="G32" i="2"/>
  <c r="E32" i="2"/>
  <c r="AW31" i="2"/>
  <c r="Z31" i="2"/>
  <c r="Y31" i="2"/>
  <c r="X31" i="2"/>
  <c r="W31" i="2"/>
  <c r="V31" i="2"/>
  <c r="U31" i="2"/>
  <c r="T31" i="2"/>
  <c r="S31" i="2"/>
  <c r="P31" i="2"/>
  <c r="O31" i="2"/>
  <c r="N31" i="2"/>
  <c r="R31" i="2" s="1"/>
  <c r="M31" i="2"/>
  <c r="Q31" i="2" s="1"/>
  <c r="L31" i="2"/>
  <c r="L27" i="2" s="1"/>
  <c r="K31" i="2"/>
  <c r="K29" i="2" s="1"/>
  <c r="J31" i="2"/>
  <c r="J29" i="2" s="1"/>
  <c r="I31" i="2"/>
  <c r="H31" i="2"/>
  <c r="L23" i="2" s="1"/>
  <c r="G31" i="2"/>
  <c r="AW30" i="2"/>
  <c r="AV30" i="2"/>
  <c r="AH30" i="2"/>
  <c r="AA30" i="2"/>
  <c r="Z30" i="2"/>
  <c r="Y30" i="2"/>
  <c r="X30" i="2"/>
  <c r="W30" i="2"/>
  <c r="V30" i="2"/>
  <c r="U30" i="2"/>
  <c r="T30" i="2"/>
  <c r="R30" i="2"/>
  <c r="Q30" i="2"/>
  <c r="P30" i="2"/>
  <c r="O30" i="2"/>
  <c r="S30" i="2" s="1"/>
  <c r="N30" i="2"/>
  <c r="M30" i="2"/>
  <c r="L30" i="2"/>
  <c r="J30" i="2"/>
  <c r="AE30" i="2" s="1"/>
  <c r="AL30" i="2" s="1"/>
  <c r="H30" i="2"/>
  <c r="AC30" i="2" s="1"/>
  <c r="AJ30" i="2" s="1"/>
  <c r="G30" i="2"/>
  <c r="AB30" i="2" s="1"/>
  <c r="AI30" i="2" s="1"/>
  <c r="E30" i="2"/>
  <c r="AV29" i="2"/>
  <c r="AW29" i="2" s="1"/>
  <c r="AE29" i="2"/>
  <c r="AL29" i="2" s="1"/>
  <c r="Z29" i="2"/>
  <c r="Y29" i="2"/>
  <c r="X29" i="2"/>
  <c r="W29" i="2"/>
  <c r="V29" i="2"/>
  <c r="U29" i="2"/>
  <c r="T29" i="2"/>
  <c r="Q29" i="2"/>
  <c r="O29" i="2"/>
  <c r="M29" i="2"/>
  <c r="AA29" i="2" s="1"/>
  <c r="AH29" i="2" s="1"/>
  <c r="L29" i="2"/>
  <c r="I29" i="2"/>
  <c r="H29" i="2"/>
  <c r="G29" i="2"/>
  <c r="E29" i="2"/>
  <c r="AV28" i="2"/>
  <c r="AW28" i="2" s="1"/>
  <c r="AB28" i="2"/>
  <c r="AI28" i="2" s="1"/>
  <c r="Z28" i="2"/>
  <c r="Y28" i="2"/>
  <c r="X28" i="2"/>
  <c r="W28" i="2"/>
  <c r="V28" i="2"/>
  <c r="U28" i="2"/>
  <c r="T28" i="2"/>
  <c r="Q28" i="2"/>
  <c r="N28" i="2"/>
  <c r="R28" i="2" s="1"/>
  <c r="M28" i="2"/>
  <c r="P28" i="2" s="1"/>
  <c r="L28" i="2"/>
  <c r="I28" i="2"/>
  <c r="AD28" i="2" s="1"/>
  <c r="AK28" i="2" s="1"/>
  <c r="H28" i="2"/>
  <c r="G28" i="2"/>
  <c r="E28" i="2"/>
  <c r="AV27" i="2"/>
  <c r="AW27" i="2" s="1"/>
  <c r="AG27" i="2"/>
  <c r="AN27" i="2" s="1"/>
  <c r="AA27" i="2"/>
  <c r="AH27" i="2" s="1"/>
  <c r="Z27" i="2"/>
  <c r="Y27" i="2"/>
  <c r="X27" i="2"/>
  <c r="W27" i="2"/>
  <c r="V27" i="2"/>
  <c r="U27" i="2"/>
  <c r="T27" i="2"/>
  <c r="S27" i="2"/>
  <c r="Q27" i="2"/>
  <c r="O27" i="2"/>
  <c r="N27" i="2"/>
  <c r="R27" i="2" s="1"/>
  <c r="M27" i="2"/>
  <c r="P27" i="2" s="1"/>
  <c r="I27" i="2"/>
  <c r="H27" i="2"/>
  <c r="AC27" i="2" s="1"/>
  <c r="AJ27" i="2" s="1"/>
  <c r="G27" i="2"/>
  <c r="AB27" i="2" s="1"/>
  <c r="AI27" i="2" s="1"/>
  <c r="E27" i="2"/>
  <c r="AW26" i="2"/>
  <c r="AV26" i="2"/>
  <c r="AA26" i="2"/>
  <c r="AH26" i="2" s="1"/>
  <c r="Z26" i="2"/>
  <c r="Y26" i="2"/>
  <c r="X26" i="2"/>
  <c r="W26" i="2"/>
  <c r="V26" i="2"/>
  <c r="U26" i="2"/>
  <c r="T26" i="2"/>
  <c r="P26" i="2"/>
  <c r="N26" i="2"/>
  <c r="M26" i="2"/>
  <c r="Q26" i="2" s="1"/>
  <c r="K26" i="2"/>
  <c r="H26" i="2"/>
  <c r="L26" i="2" s="1"/>
  <c r="G26" i="2"/>
  <c r="E26" i="2"/>
  <c r="AV25" i="2"/>
  <c r="AW25" i="2" s="1"/>
  <c r="AA25" i="2"/>
  <c r="AH25" i="2" s="1"/>
  <c r="Z25" i="2"/>
  <c r="Y25" i="2"/>
  <c r="X25" i="2"/>
  <c r="W25" i="2"/>
  <c r="V25" i="2"/>
  <c r="U25" i="2"/>
  <c r="T25" i="2"/>
  <c r="P25" i="2"/>
  <c r="M25" i="2"/>
  <c r="Q25" i="2" s="1"/>
  <c r="K25" i="2"/>
  <c r="H25" i="2"/>
  <c r="I25" i="2" s="1"/>
  <c r="AD25" i="2" s="1"/>
  <c r="AK25" i="2" s="1"/>
  <c r="G25" i="2"/>
  <c r="E25" i="2"/>
  <c r="AW24" i="2"/>
  <c r="AV24" i="2"/>
  <c r="Z24" i="2"/>
  <c r="Y24" i="2"/>
  <c r="X24" i="2"/>
  <c r="W24" i="2"/>
  <c r="V24" i="2"/>
  <c r="U24" i="2"/>
  <c r="T24" i="2"/>
  <c r="P24" i="2"/>
  <c r="M24" i="2"/>
  <c r="N24" i="2" s="1"/>
  <c r="R24" i="2" s="1"/>
  <c r="H24" i="2"/>
  <c r="G24" i="2"/>
  <c r="E24" i="2"/>
  <c r="AW23" i="2"/>
  <c r="AV23" i="2"/>
  <c r="Z23" i="2"/>
  <c r="Y23" i="2"/>
  <c r="X23" i="2"/>
  <c r="W23" i="2"/>
  <c r="V23" i="2"/>
  <c r="U23" i="2"/>
  <c r="T23" i="2"/>
  <c r="M23" i="2"/>
  <c r="J23" i="2"/>
  <c r="H23" i="2"/>
  <c r="G23" i="2"/>
  <c r="E23" i="2"/>
  <c r="AW22" i="2"/>
  <c r="AV22" i="2"/>
  <c r="AH22" i="2"/>
  <c r="AA22" i="2"/>
  <c r="Z22" i="2"/>
  <c r="Y22" i="2"/>
  <c r="X22" i="2"/>
  <c r="W22" i="2"/>
  <c r="V22" i="2"/>
  <c r="U22" i="2"/>
  <c r="T22" i="2"/>
  <c r="R22" i="2"/>
  <c r="Q22" i="2"/>
  <c r="P22" i="2"/>
  <c r="O22" i="2"/>
  <c r="S22" i="2" s="1"/>
  <c r="N22" i="2"/>
  <c r="M22" i="2"/>
  <c r="L22" i="2"/>
  <c r="AG22" i="2" s="1"/>
  <c r="J22" i="2"/>
  <c r="AE22" i="2" s="1"/>
  <c r="AL22" i="2" s="1"/>
  <c r="H22" i="2"/>
  <c r="AC22" i="2" s="1"/>
  <c r="AJ22" i="2" s="1"/>
  <c r="G22" i="2"/>
  <c r="AB22" i="2" s="1"/>
  <c r="AI22" i="2" s="1"/>
  <c r="E22" i="2"/>
  <c r="AV21" i="2"/>
  <c r="AW21" i="2" s="1"/>
  <c r="Z21" i="2"/>
  <c r="Y21" i="2"/>
  <c r="X21" i="2"/>
  <c r="W21" i="2"/>
  <c r="V21" i="2"/>
  <c r="U21" i="2"/>
  <c r="T21" i="2"/>
  <c r="Q21" i="2"/>
  <c r="O21" i="2"/>
  <c r="M21" i="2"/>
  <c r="AA21" i="2" s="1"/>
  <c r="AH21" i="2" s="1"/>
  <c r="L21" i="2"/>
  <c r="I21" i="2"/>
  <c r="H21" i="2"/>
  <c r="J21" i="2" s="1"/>
  <c r="AE21" i="2" s="1"/>
  <c r="AL21" i="2" s="1"/>
  <c r="G21" i="2"/>
  <c r="E21" i="2"/>
  <c r="AV20" i="2"/>
  <c r="AW20" i="2" s="1"/>
  <c r="AJ20" i="2"/>
  <c r="AB20" i="2"/>
  <c r="AI20" i="2" s="1"/>
  <c r="AA20" i="2"/>
  <c r="Z20" i="2"/>
  <c r="Y20" i="2"/>
  <c r="X20" i="2"/>
  <c r="W20" i="2"/>
  <c r="V20" i="2"/>
  <c r="U20" i="2"/>
  <c r="T20" i="2"/>
  <c r="AH20" i="2" s="1"/>
  <c r="Q20" i="2"/>
  <c r="P20" i="2"/>
  <c r="N20" i="2"/>
  <c r="R20" i="2" s="1"/>
  <c r="M20" i="2"/>
  <c r="O20" i="2" s="1"/>
  <c r="S20" i="2" s="1"/>
  <c r="L20" i="2"/>
  <c r="AG20" i="2" s="1"/>
  <c r="AN20" i="2" s="1"/>
  <c r="J20" i="2"/>
  <c r="AE20" i="2" s="1"/>
  <c r="AL20" i="2" s="1"/>
  <c r="I20" i="2"/>
  <c r="AD20" i="2" s="1"/>
  <c r="AK20" i="2" s="1"/>
  <c r="H20" i="2"/>
  <c r="AC20" i="2" s="1"/>
  <c r="G20" i="2"/>
  <c r="E20" i="2"/>
  <c r="AV19" i="2"/>
  <c r="AW19" i="2" s="1"/>
  <c r="AA19" i="2"/>
  <c r="AH19" i="2" s="1"/>
  <c r="Z19" i="2"/>
  <c r="Y19" i="2"/>
  <c r="X19" i="2"/>
  <c r="W19" i="2"/>
  <c r="V19" i="2"/>
  <c r="U19" i="2"/>
  <c r="T19" i="2"/>
  <c r="S19" i="2"/>
  <c r="Q19" i="2"/>
  <c r="O19" i="2"/>
  <c r="N19" i="2"/>
  <c r="R19" i="2" s="1"/>
  <c r="M19" i="2"/>
  <c r="P19" i="2" s="1"/>
  <c r="K19" i="2"/>
  <c r="AF19" i="2" s="1"/>
  <c r="AM19" i="2" s="1"/>
  <c r="I19" i="2"/>
  <c r="AD19" i="2" s="1"/>
  <c r="AK19" i="2" s="1"/>
  <c r="H19" i="2"/>
  <c r="AC19" i="2" s="1"/>
  <c r="AJ19" i="2" s="1"/>
  <c r="G19" i="2"/>
  <c r="AB19" i="2" s="1"/>
  <c r="AI19" i="2" s="1"/>
  <c r="E19" i="2"/>
  <c r="AW18" i="2"/>
  <c r="AV18" i="2"/>
  <c r="AA18" i="2"/>
  <c r="AH18" i="2" s="1"/>
  <c r="Z18" i="2"/>
  <c r="Y18" i="2"/>
  <c r="X18" i="2"/>
  <c r="W18" i="2"/>
  <c r="V18" i="2"/>
  <c r="U18" i="2"/>
  <c r="T18" i="2"/>
  <c r="P18" i="2"/>
  <c r="N18" i="2"/>
  <c r="M18" i="2"/>
  <c r="Q18" i="2" s="1"/>
  <c r="K18" i="2"/>
  <c r="H18" i="2"/>
  <c r="L18" i="2" s="1"/>
  <c r="G18" i="2"/>
  <c r="E18" i="2"/>
  <c r="AV17" i="2"/>
  <c r="AW17" i="2" s="1"/>
  <c r="AA17" i="2"/>
  <c r="AH17" i="2" s="1"/>
  <c r="Z17" i="2"/>
  <c r="Y17" i="2"/>
  <c r="X17" i="2"/>
  <c r="W17" i="2"/>
  <c r="V17" i="2"/>
  <c r="U17" i="2"/>
  <c r="T17" i="2"/>
  <c r="P17" i="2"/>
  <c r="M17" i="2"/>
  <c r="Q17" i="2" s="1"/>
  <c r="K17" i="2"/>
  <c r="H17" i="2"/>
  <c r="I17" i="2" s="1"/>
  <c r="AD17" i="2" s="1"/>
  <c r="AK17" i="2" s="1"/>
  <c r="G17" i="2"/>
  <c r="E17" i="2"/>
  <c r="AW16" i="2"/>
  <c r="AV16" i="2"/>
  <c r="Z16" i="2"/>
  <c r="Y16" i="2"/>
  <c r="X16" i="2"/>
  <c r="W16" i="2"/>
  <c r="V16" i="2"/>
  <c r="U16" i="2"/>
  <c r="T16" i="2"/>
  <c r="P16" i="2"/>
  <c r="M16" i="2"/>
  <c r="N16" i="2" s="1"/>
  <c r="R16" i="2" s="1"/>
  <c r="H16" i="2"/>
  <c r="G16" i="2"/>
  <c r="AB16" i="2" s="1"/>
  <c r="AI16" i="2" s="1"/>
  <c r="E16" i="2"/>
  <c r="AW15" i="2"/>
  <c r="AV15" i="2"/>
  <c r="Z15" i="2"/>
  <c r="Y15" i="2"/>
  <c r="X15" i="2"/>
  <c r="W15" i="2"/>
  <c r="V15" i="2"/>
  <c r="U15" i="2"/>
  <c r="T15" i="2"/>
  <c r="M15" i="2"/>
  <c r="L15" i="2"/>
  <c r="J15" i="2"/>
  <c r="I15" i="2"/>
  <c r="H15" i="2"/>
  <c r="G15" i="2"/>
  <c r="E15" i="2"/>
  <c r="AW14" i="2"/>
  <c r="AV14" i="2"/>
  <c r="AH14" i="2"/>
  <c r="Z14" i="2"/>
  <c r="Y14" i="2"/>
  <c r="X14" i="2"/>
  <c r="W14" i="2"/>
  <c r="V14" i="2"/>
  <c r="U14" i="2"/>
  <c r="T14" i="2"/>
  <c r="R14" i="2"/>
  <c r="Q14" i="2"/>
  <c r="P14" i="2"/>
  <c r="O14" i="2"/>
  <c r="S14" i="2" s="1"/>
  <c r="N14" i="2"/>
  <c r="M14" i="2"/>
  <c r="AA14" i="2" s="1"/>
  <c r="L14" i="2"/>
  <c r="J14" i="2"/>
  <c r="AE14" i="2" s="1"/>
  <c r="AL14" i="2" s="1"/>
  <c r="H14" i="2"/>
  <c r="AC14" i="2" s="1"/>
  <c r="AJ14" i="2" s="1"/>
  <c r="G14" i="2"/>
  <c r="AB14" i="2" s="1"/>
  <c r="AI14" i="2" s="1"/>
  <c r="E14" i="2"/>
  <c r="AV13" i="2"/>
  <c r="AW13" i="2" s="1"/>
  <c r="Z13" i="2"/>
  <c r="Y13" i="2"/>
  <c r="X13" i="2"/>
  <c r="W13" i="2"/>
  <c r="V13" i="2"/>
  <c r="U13" i="2"/>
  <c r="T13" i="2"/>
  <c r="Q13" i="2"/>
  <c r="O13" i="2"/>
  <c r="M13" i="2"/>
  <c r="AA13" i="2" s="1"/>
  <c r="AH13" i="2" s="1"/>
  <c r="L13" i="2"/>
  <c r="I13" i="2"/>
  <c r="H13" i="2"/>
  <c r="J13" i="2" s="1"/>
  <c r="AE13" i="2" s="1"/>
  <c r="AL13" i="2" s="1"/>
  <c r="G13" i="2"/>
  <c r="E13" i="2"/>
  <c r="AV12" i="2"/>
  <c r="AW12" i="2" s="1"/>
  <c r="AB12" i="2"/>
  <c r="AI12" i="2" s="1"/>
  <c r="AA12" i="2"/>
  <c r="Z12" i="2"/>
  <c r="Y12" i="2"/>
  <c r="X12" i="2"/>
  <c r="W12" i="2"/>
  <c r="V12" i="2"/>
  <c r="U12" i="2"/>
  <c r="T12" i="2"/>
  <c r="AH12" i="2" s="1"/>
  <c r="Q12" i="2"/>
  <c r="P12" i="2"/>
  <c r="N12" i="2"/>
  <c r="R12" i="2" s="1"/>
  <c r="M12" i="2"/>
  <c r="O12" i="2" s="1"/>
  <c r="S12" i="2" s="1"/>
  <c r="L12" i="2"/>
  <c r="AG12" i="2" s="1"/>
  <c r="AN12" i="2" s="1"/>
  <c r="J12" i="2"/>
  <c r="AE12" i="2" s="1"/>
  <c r="AL12" i="2" s="1"/>
  <c r="I12" i="2"/>
  <c r="AD12" i="2" s="1"/>
  <c r="AK12" i="2" s="1"/>
  <c r="H12" i="2"/>
  <c r="G12" i="2"/>
  <c r="E12" i="2"/>
  <c r="AV11" i="2"/>
  <c r="AW11" i="2" s="1"/>
  <c r="AA11" i="2"/>
  <c r="AH11" i="2" s="1"/>
  <c r="Z11" i="2"/>
  <c r="Y11" i="2"/>
  <c r="X11" i="2"/>
  <c r="W11" i="2"/>
  <c r="V11" i="2"/>
  <c r="U11" i="2"/>
  <c r="T11" i="2"/>
  <c r="S11" i="2"/>
  <c r="Q11" i="2"/>
  <c r="O11" i="2"/>
  <c r="N11" i="2"/>
  <c r="R11" i="2" s="1"/>
  <c r="M11" i="2"/>
  <c r="P11" i="2" s="1"/>
  <c r="K11" i="2"/>
  <c r="AF11" i="2" s="1"/>
  <c r="AM11" i="2" s="1"/>
  <c r="I11" i="2"/>
  <c r="AD11" i="2" s="1"/>
  <c r="AK11" i="2" s="1"/>
  <c r="H11" i="2"/>
  <c r="AC11" i="2" s="1"/>
  <c r="AJ11" i="2" s="1"/>
  <c r="G11" i="2"/>
  <c r="AB11" i="2" s="1"/>
  <c r="AI11" i="2" s="1"/>
  <c r="E11" i="2"/>
  <c r="AW10" i="2"/>
  <c r="AV10" i="2"/>
  <c r="AA10" i="2"/>
  <c r="AH10" i="2" s="1"/>
  <c r="Z10" i="2"/>
  <c r="Y10" i="2"/>
  <c r="X10" i="2"/>
  <c r="W10" i="2"/>
  <c r="V10" i="2"/>
  <c r="U10" i="2"/>
  <c r="T10" i="2"/>
  <c r="P10" i="2"/>
  <c r="N10" i="2"/>
  <c r="M10" i="2"/>
  <c r="Q10" i="2" s="1"/>
  <c r="K10" i="2"/>
  <c r="H10" i="2"/>
  <c r="L10" i="2" s="1"/>
  <c r="G10" i="2"/>
  <c r="E10" i="2"/>
  <c r="AV9" i="2"/>
  <c r="AW9" i="2" s="1"/>
  <c r="AA9" i="2"/>
  <c r="AH9" i="2" s="1"/>
  <c r="Z9" i="2"/>
  <c r="Y9" i="2"/>
  <c r="X9" i="2"/>
  <c r="W9" i="2"/>
  <c r="V9" i="2"/>
  <c r="U9" i="2"/>
  <c r="T9" i="2"/>
  <c r="P9" i="2"/>
  <c r="M9" i="2"/>
  <c r="Q9" i="2" s="1"/>
  <c r="K9" i="2"/>
  <c r="H9" i="2"/>
  <c r="I9" i="2" s="1"/>
  <c r="AD9" i="2" s="1"/>
  <c r="AK9" i="2" s="1"/>
  <c r="G9" i="2"/>
  <c r="E9" i="2"/>
  <c r="AW8" i="2"/>
  <c r="AV8" i="2"/>
  <c r="Z8" i="2"/>
  <c r="Y8" i="2"/>
  <c r="X8" i="2"/>
  <c r="W8" i="2"/>
  <c r="V8" i="2"/>
  <c r="U8" i="2"/>
  <c r="T8" i="2"/>
  <c r="P8" i="2"/>
  <c r="M8" i="2"/>
  <c r="N8" i="2" s="1"/>
  <c r="R8" i="2" s="1"/>
  <c r="H8" i="2"/>
  <c r="G8" i="2"/>
  <c r="AB8" i="2" s="1"/>
  <c r="AI8" i="2" s="1"/>
  <c r="E8" i="2"/>
  <c r="AW7" i="2"/>
  <c r="AV7" i="2"/>
  <c r="Z7" i="2"/>
  <c r="Y7" i="2"/>
  <c r="X7" i="2"/>
  <c r="W7" i="2"/>
  <c r="V7" i="2"/>
  <c r="U7" i="2"/>
  <c r="T7" i="2"/>
  <c r="M7" i="2"/>
  <c r="L7" i="2"/>
  <c r="K7" i="2"/>
  <c r="J7" i="2"/>
  <c r="I7" i="2"/>
  <c r="H7" i="2"/>
  <c r="G7" i="2"/>
  <c r="E7" i="2"/>
  <c r="AW6" i="2"/>
  <c r="AV6" i="2"/>
  <c r="Z6" i="2"/>
  <c r="Y6" i="2"/>
  <c r="X6" i="2"/>
  <c r="W6" i="2"/>
  <c r="V6" i="2"/>
  <c r="U6" i="2"/>
  <c r="T6" i="2"/>
  <c r="R6" i="2"/>
  <c r="Q6" i="2"/>
  <c r="P6" i="2"/>
  <c r="O6" i="2"/>
  <c r="S6" i="2" s="1"/>
  <c r="N6" i="2"/>
  <c r="M6" i="2"/>
  <c r="AA6" i="2" s="1"/>
  <c r="AH6" i="2" s="1"/>
  <c r="L6" i="2"/>
  <c r="J6" i="2"/>
  <c r="AE6" i="2" s="1"/>
  <c r="AL6" i="2" s="1"/>
  <c r="H6" i="2"/>
  <c r="AC6" i="2" s="1"/>
  <c r="AJ6" i="2" s="1"/>
  <c r="G6" i="2"/>
  <c r="AB6" i="2" s="1"/>
  <c r="AI6" i="2" s="1"/>
  <c r="E6" i="2"/>
  <c r="AV5" i="2"/>
  <c r="AW5" i="2" s="1"/>
  <c r="AE5" i="2"/>
  <c r="AL5" i="2" s="1"/>
  <c r="Z5" i="2"/>
  <c r="Y5" i="2"/>
  <c r="X5" i="2"/>
  <c r="W5" i="2"/>
  <c r="V5" i="2"/>
  <c r="U5" i="2"/>
  <c r="T5" i="2"/>
  <c r="Q5" i="2"/>
  <c r="O5" i="2"/>
  <c r="M5" i="2"/>
  <c r="AA5" i="2" s="1"/>
  <c r="AH5" i="2" s="1"/>
  <c r="L5" i="2"/>
  <c r="K5" i="2"/>
  <c r="J5" i="2"/>
  <c r="I5" i="2"/>
  <c r="H5" i="2"/>
  <c r="G5" i="2"/>
  <c r="E5" i="2"/>
  <c r="AV4" i="2"/>
  <c r="AW4" i="2" s="1"/>
  <c r="AB4" i="2"/>
  <c r="AI4" i="2" s="1"/>
  <c r="AA4" i="2"/>
  <c r="Z4" i="2"/>
  <c r="Y4" i="2"/>
  <c r="X4" i="2"/>
  <c r="W4" i="2"/>
  <c r="V4" i="2"/>
  <c r="U4" i="2"/>
  <c r="T4" i="2"/>
  <c r="AH4" i="2" s="1"/>
  <c r="S4" i="2"/>
  <c r="Q4" i="2"/>
  <c r="P4" i="2"/>
  <c r="O4" i="2"/>
  <c r="N4" i="2"/>
  <c r="R4" i="2" s="1"/>
  <c r="M4" i="2"/>
  <c r="L4" i="2"/>
  <c r="AG4" i="2" s="1"/>
  <c r="AN4" i="2" s="1"/>
  <c r="J4" i="2"/>
  <c r="AE4" i="2" s="1"/>
  <c r="AL4" i="2" s="1"/>
  <c r="I4" i="2"/>
  <c r="AD4" i="2" s="1"/>
  <c r="AK4" i="2" s="1"/>
  <c r="H4" i="2"/>
  <c r="AC4" i="2" s="1"/>
  <c r="AJ4" i="2" s="1"/>
  <c r="G4" i="2"/>
  <c r="E4" i="2"/>
  <c r="AV3" i="2"/>
  <c r="AW3" i="2" s="1"/>
  <c r="AA3" i="2"/>
  <c r="Z3" i="2"/>
  <c r="Y3" i="2"/>
  <c r="X3" i="2"/>
  <c r="W3" i="2"/>
  <c r="V3" i="2"/>
  <c r="U3" i="2"/>
  <c r="T3" i="2"/>
  <c r="S3" i="2"/>
  <c r="Q3" i="2"/>
  <c r="O3" i="2"/>
  <c r="N3" i="2"/>
  <c r="R3" i="2" s="1"/>
  <c r="M3" i="2"/>
  <c r="P3" i="2" s="1"/>
  <c r="K3" i="2"/>
  <c r="AF3" i="2" s="1"/>
  <c r="I3" i="2"/>
  <c r="H3" i="2"/>
  <c r="AC3" i="2" s="1"/>
  <c r="G3" i="2"/>
  <c r="AB3" i="2" s="1"/>
  <c r="E3" i="2"/>
  <c r="AI1" i="2"/>
  <c r="AP1" i="2" s="1"/>
  <c r="AF1" i="2"/>
  <c r="AM1" i="2" s="1"/>
  <c r="AT1" i="2" s="1"/>
  <c r="AA1" i="2"/>
  <c r="AH1" i="2" s="1"/>
  <c r="AO1" i="2" s="1"/>
  <c r="Y1" i="2"/>
  <c r="X1" i="2"/>
  <c r="AE1" i="2" s="1"/>
  <c r="AL1" i="2" s="1"/>
  <c r="AS1" i="2" s="1"/>
  <c r="U1" i="2"/>
  <c r="AB1" i="2" s="1"/>
  <c r="S1" i="2"/>
  <c r="Z1" i="2" s="1"/>
  <c r="AG1" i="2" s="1"/>
  <c r="AN1" i="2" s="1"/>
  <c r="AU1" i="2" s="1"/>
  <c r="R1" i="2"/>
  <c r="Q1" i="2"/>
  <c r="P1" i="2"/>
  <c r="W1" i="2" s="1"/>
  <c r="AD1" i="2" s="1"/>
  <c r="AK1" i="2" s="1"/>
  <c r="AR1" i="2" s="1"/>
  <c r="O1" i="2"/>
  <c r="V1" i="2" s="1"/>
  <c r="AC1" i="2" s="1"/>
  <c r="AJ1" i="2" s="1"/>
  <c r="AQ1" i="2" s="1"/>
  <c r="N1" i="2"/>
  <c r="M1" i="2"/>
  <c r="T1" i="2" s="1"/>
  <c r="L304" i="1"/>
  <c r="K304" i="1"/>
  <c r="J304" i="1"/>
  <c r="I304" i="1"/>
  <c r="H304" i="1"/>
  <c r="AW297" i="1"/>
  <c r="AW296" i="1"/>
  <c r="Q296" i="1"/>
  <c r="O296" i="1"/>
  <c r="M296" i="1"/>
  <c r="P296" i="1" s="1"/>
  <c r="L296" i="1"/>
  <c r="L291" i="1" s="1"/>
  <c r="K296" i="1"/>
  <c r="J296" i="1"/>
  <c r="I296" i="1"/>
  <c r="I295" i="1" s="1"/>
  <c r="AD295" i="1" s="1"/>
  <c r="AK295" i="1" s="1"/>
  <c r="H296" i="1"/>
  <c r="G296" i="1"/>
  <c r="AV295" i="1"/>
  <c r="AW295" i="1" s="1"/>
  <c r="AA295" i="1"/>
  <c r="AH295" i="1" s="1"/>
  <c r="Z295" i="1"/>
  <c r="Y295" i="1"/>
  <c r="X295" i="1"/>
  <c r="W295" i="1"/>
  <c r="V295" i="1"/>
  <c r="U295" i="1"/>
  <c r="T295" i="1"/>
  <c r="P295" i="1"/>
  <c r="M295" i="1"/>
  <c r="Q295" i="1" s="1"/>
  <c r="K295" i="1"/>
  <c r="J295" i="1"/>
  <c r="H295" i="1"/>
  <c r="G295" i="1"/>
  <c r="AV294" i="1"/>
  <c r="AW294" i="1" s="1"/>
  <c r="AE294" i="1"/>
  <c r="AL294" i="1" s="1"/>
  <c r="Z294" i="1"/>
  <c r="Y294" i="1"/>
  <c r="X294" i="1"/>
  <c r="W294" i="1"/>
  <c r="V294" i="1"/>
  <c r="U294" i="1"/>
  <c r="T294" i="1"/>
  <c r="Q294" i="1"/>
  <c r="O294" i="1"/>
  <c r="M294" i="1"/>
  <c r="AA294" i="1" s="1"/>
  <c r="AH294" i="1" s="1"/>
  <c r="L294" i="1"/>
  <c r="K294" i="1"/>
  <c r="J294" i="1"/>
  <c r="I294" i="1"/>
  <c r="H294" i="1"/>
  <c r="G294" i="1"/>
  <c r="E294" i="1"/>
  <c r="AV293" i="1"/>
  <c r="AW293" i="1" s="1"/>
  <c r="AB293" i="1"/>
  <c r="AI293" i="1" s="1"/>
  <c r="AA293" i="1"/>
  <c r="Z293" i="1"/>
  <c r="Y293" i="1"/>
  <c r="X293" i="1"/>
  <c r="W293" i="1"/>
  <c r="V293" i="1"/>
  <c r="U293" i="1"/>
  <c r="T293" i="1"/>
  <c r="AH293" i="1" s="1"/>
  <c r="Q293" i="1"/>
  <c r="N293" i="1"/>
  <c r="R293" i="1" s="1"/>
  <c r="M293" i="1"/>
  <c r="P293" i="1" s="1"/>
  <c r="L293" i="1"/>
  <c r="J293" i="1"/>
  <c r="AE293" i="1" s="1"/>
  <c r="AL293" i="1" s="1"/>
  <c r="I293" i="1"/>
  <c r="AD293" i="1" s="1"/>
  <c r="AK293" i="1" s="1"/>
  <c r="H293" i="1"/>
  <c r="G293" i="1"/>
  <c r="E293" i="1"/>
  <c r="AV292" i="1"/>
  <c r="AW292" i="1" s="1"/>
  <c r="AA292" i="1"/>
  <c r="AH292" i="1" s="1"/>
  <c r="Z292" i="1"/>
  <c r="Y292" i="1"/>
  <c r="X292" i="1"/>
  <c r="W292" i="1"/>
  <c r="V292" i="1"/>
  <c r="U292" i="1"/>
  <c r="T292" i="1"/>
  <c r="S292" i="1"/>
  <c r="Q292" i="1"/>
  <c r="AE292" i="1" s="1"/>
  <c r="AL292" i="1" s="1"/>
  <c r="O292" i="1"/>
  <c r="N292" i="1"/>
  <c r="R292" i="1" s="1"/>
  <c r="M292" i="1"/>
  <c r="P292" i="1" s="1"/>
  <c r="K292" i="1"/>
  <c r="AF292" i="1" s="1"/>
  <c r="J292" i="1"/>
  <c r="I292" i="1"/>
  <c r="H292" i="1"/>
  <c r="AC292" i="1" s="1"/>
  <c r="AJ292" i="1" s="1"/>
  <c r="G292" i="1"/>
  <c r="AB292" i="1" s="1"/>
  <c r="AI292" i="1" s="1"/>
  <c r="E292" i="1"/>
  <c r="AW291" i="1"/>
  <c r="AV291" i="1"/>
  <c r="AA291" i="1"/>
  <c r="Z291" i="1"/>
  <c r="Y291" i="1"/>
  <c r="X291" i="1"/>
  <c r="W291" i="1"/>
  <c r="V291" i="1"/>
  <c r="U291" i="1"/>
  <c r="T291" i="1"/>
  <c r="P291" i="1"/>
  <c r="N291" i="1"/>
  <c r="M291" i="1"/>
  <c r="Q291" i="1" s="1"/>
  <c r="K291" i="1"/>
  <c r="J291" i="1"/>
  <c r="H291" i="1"/>
  <c r="G291" i="1"/>
  <c r="E291" i="1"/>
  <c r="AW290" i="1"/>
  <c r="Z290" i="1"/>
  <c r="Y290" i="1"/>
  <c r="X290" i="1"/>
  <c r="W290" i="1"/>
  <c r="V290" i="1"/>
  <c r="U290" i="1"/>
  <c r="T290" i="1"/>
  <c r="S290" i="1"/>
  <c r="Q290" i="1"/>
  <c r="O290" i="1"/>
  <c r="N290" i="1"/>
  <c r="R290" i="1" s="1"/>
  <c r="M290" i="1"/>
  <c r="P290" i="1" s="1"/>
  <c r="L290" i="1"/>
  <c r="K290" i="1"/>
  <c r="K288" i="1" s="1"/>
  <c r="J290" i="1"/>
  <c r="I290" i="1"/>
  <c r="H290" i="1"/>
  <c r="G290" i="1"/>
  <c r="AW289" i="1"/>
  <c r="AV289" i="1"/>
  <c r="Z289" i="1"/>
  <c r="Y289" i="1"/>
  <c r="X289" i="1"/>
  <c r="W289" i="1"/>
  <c r="V289" i="1"/>
  <c r="U289" i="1"/>
  <c r="T289" i="1"/>
  <c r="M289" i="1"/>
  <c r="H289" i="1"/>
  <c r="G289" i="1"/>
  <c r="AW288" i="1"/>
  <c r="AV288" i="1"/>
  <c r="Z288" i="1"/>
  <c r="Y288" i="1"/>
  <c r="X288" i="1"/>
  <c r="W288" i="1"/>
  <c r="V288" i="1"/>
  <c r="U288" i="1"/>
  <c r="T288" i="1"/>
  <c r="M288" i="1"/>
  <c r="L288" i="1"/>
  <c r="J288" i="1"/>
  <c r="H288" i="1"/>
  <c r="G288" i="1"/>
  <c r="E288" i="1"/>
  <c r="AW287" i="1"/>
  <c r="AV287" i="1"/>
  <c r="AH287" i="1"/>
  <c r="AA287" i="1"/>
  <c r="Z287" i="1"/>
  <c r="Y287" i="1"/>
  <c r="X287" i="1"/>
  <c r="W287" i="1"/>
  <c r="V287" i="1"/>
  <c r="U287" i="1"/>
  <c r="T287" i="1"/>
  <c r="R287" i="1"/>
  <c r="Q287" i="1"/>
  <c r="P287" i="1"/>
  <c r="O287" i="1"/>
  <c r="S287" i="1" s="1"/>
  <c r="N287" i="1"/>
  <c r="M287" i="1"/>
  <c r="L287" i="1"/>
  <c r="J287" i="1"/>
  <c r="AE287" i="1" s="1"/>
  <c r="AL287" i="1" s="1"/>
  <c r="H287" i="1"/>
  <c r="AC287" i="1" s="1"/>
  <c r="AJ287" i="1" s="1"/>
  <c r="G287" i="1"/>
  <c r="AB287" i="1" s="1"/>
  <c r="AI287" i="1" s="1"/>
  <c r="E287" i="1"/>
  <c r="AV286" i="1"/>
  <c r="AW286" i="1" s="1"/>
  <c r="Z286" i="1"/>
  <c r="Y286" i="1"/>
  <c r="X286" i="1"/>
  <c r="W286" i="1"/>
  <c r="V286" i="1"/>
  <c r="U286" i="1"/>
  <c r="T286" i="1"/>
  <c r="Q286" i="1"/>
  <c r="O286" i="1"/>
  <c r="M286" i="1"/>
  <c r="AA286" i="1" s="1"/>
  <c r="L286" i="1"/>
  <c r="H286" i="1"/>
  <c r="J286" i="1" s="1"/>
  <c r="AE286" i="1" s="1"/>
  <c r="G286" i="1"/>
  <c r="E286" i="1"/>
  <c r="AW285" i="1"/>
  <c r="Z285" i="1"/>
  <c r="Y285" i="1"/>
  <c r="X285" i="1"/>
  <c r="W285" i="1"/>
  <c r="V285" i="1"/>
  <c r="U285" i="1"/>
  <c r="T285" i="1"/>
  <c r="Q285" i="1"/>
  <c r="P285" i="1"/>
  <c r="O285" i="1"/>
  <c r="S285" i="1" s="1"/>
  <c r="M285" i="1"/>
  <c r="N285" i="1" s="1"/>
  <c r="R285" i="1" s="1"/>
  <c r="L285" i="1"/>
  <c r="L284" i="1" s="1"/>
  <c r="K285" i="1"/>
  <c r="J285" i="1"/>
  <c r="I285" i="1"/>
  <c r="I284" i="1" s="1"/>
  <c r="H285" i="1"/>
  <c r="G285" i="1"/>
  <c r="AV284" i="1"/>
  <c r="AW284" i="1" s="1"/>
  <c r="AD284" i="1"/>
  <c r="AK284" i="1" s="1"/>
  <c r="AA284" i="1"/>
  <c r="AH284" i="1" s="1"/>
  <c r="Z284" i="1"/>
  <c r="Y284" i="1"/>
  <c r="X284" i="1"/>
  <c r="W284" i="1"/>
  <c r="V284" i="1"/>
  <c r="U284" i="1"/>
  <c r="T284" i="1"/>
  <c r="P284" i="1"/>
  <c r="N284" i="1"/>
  <c r="M284" i="1"/>
  <c r="Q284" i="1" s="1"/>
  <c r="K284" i="1"/>
  <c r="H284" i="1"/>
  <c r="G284" i="1"/>
  <c r="E284" i="1"/>
  <c r="AW283" i="1"/>
  <c r="AV283" i="1"/>
  <c r="AA283" i="1"/>
  <c r="AH283" i="1" s="1"/>
  <c r="Z283" i="1"/>
  <c r="Y283" i="1"/>
  <c r="X283" i="1"/>
  <c r="W283" i="1"/>
  <c r="V283" i="1"/>
  <c r="U283" i="1"/>
  <c r="T283" i="1"/>
  <c r="P283" i="1"/>
  <c r="M283" i="1"/>
  <c r="Q283" i="1" s="1"/>
  <c r="K283" i="1"/>
  <c r="I283" i="1"/>
  <c r="AD283" i="1" s="1"/>
  <c r="AK283" i="1" s="1"/>
  <c r="H283" i="1"/>
  <c r="G283" i="1"/>
  <c r="E283" i="1"/>
  <c r="AV282" i="1"/>
  <c r="Z282" i="1"/>
  <c r="Y282" i="1"/>
  <c r="X282" i="1"/>
  <c r="W282" i="1"/>
  <c r="V282" i="1"/>
  <c r="U282" i="1"/>
  <c r="T282" i="1"/>
  <c r="O282" i="1"/>
  <c r="S282" i="1" s="1"/>
  <c r="M282" i="1"/>
  <c r="AA282" i="1" s="1"/>
  <c r="AH282" i="1" s="1"/>
  <c r="L282" i="1"/>
  <c r="AG282" i="1" s="1"/>
  <c r="AN282" i="1" s="1"/>
  <c r="K282" i="1"/>
  <c r="I282" i="1"/>
  <c r="H282" i="1"/>
  <c r="G282" i="1"/>
  <c r="E282" i="1"/>
  <c r="AV281" i="1"/>
  <c r="AA281" i="1"/>
  <c r="AH281" i="1" s="1"/>
  <c r="Z281" i="1"/>
  <c r="Y281" i="1"/>
  <c r="X281" i="1"/>
  <c r="W281" i="1"/>
  <c r="V281" i="1"/>
  <c r="U281" i="1"/>
  <c r="T281" i="1"/>
  <c r="S281" i="1"/>
  <c r="Q281" i="1"/>
  <c r="P281" i="1"/>
  <c r="N281" i="1"/>
  <c r="AB281" i="1" s="1"/>
  <c r="AI281" i="1" s="1"/>
  <c r="M281" i="1"/>
  <c r="O281" i="1" s="1"/>
  <c r="K281" i="1"/>
  <c r="I281" i="1"/>
  <c r="AD281" i="1" s="1"/>
  <c r="AK281" i="1" s="1"/>
  <c r="H281" i="1"/>
  <c r="AC281" i="1" s="1"/>
  <c r="AJ281" i="1" s="1"/>
  <c r="G281" i="1"/>
  <c r="E281" i="1"/>
  <c r="AV280" i="1"/>
  <c r="Z280" i="1"/>
  <c r="Y280" i="1"/>
  <c r="X280" i="1"/>
  <c r="W280" i="1"/>
  <c r="V280" i="1"/>
  <c r="U280" i="1"/>
  <c r="T280" i="1"/>
  <c r="M280" i="1"/>
  <c r="L280" i="1"/>
  <c r="K280" i="1"/>
  <c r="I280" i="1"/>
  <c r="H280" i="1"/>
  <c r="G280" i="1"/>
  <c r="E280" i="1"/>
  <c r="AV279" i="1"/>
  <c r="Z279" i="1"/>
  <c r="Y279" i="1"/>
  <c r="X279" i="1"/>
  <c r="W279" i="1"/>
  <c r="V279" i="1"/>
  <c r="U279" i="1"/>
  <c r="T279" i="1"/>
  <c r="P279" i="1"/>
  <c r="M279" i="1"/>
  <c r="O279" i="1" s="1"/>
  <c r="S279" i="1" s="1"/>
  <c r="L279" i="1"/>
  <c r="AG279" i="1" s="1"/>
  <c r="AN279" i="1" s="1"/>
  <c r="K279" i="1"/>
  <c r="J279" i="1"/>
  <c r="I279" i="1"/>
  <c r="H279" i="1"/>
  <c r="AC279" i="1" s="1"/>
  <c r="G279" i="1"/>
  <c r="E279" i="1"/>
  <c r="AW278" i="1"/>
  <c r="Z278" i="1"/>
  <c r="Y278" i="1"/>
  <c r="X278" i="1"/>
  <c r="W278" i="1"/>
  <c r="V278" i="1"/>
  <c r="U278" i="1"/>
  <c r="T278" i="1"/>
  <c r="O278" i="1"/>
  <c r="S278" i="1" s="1"/>
  <c r="M278" i="1"/>
  <c r="L278" i="1"/>
  <c r="K278" i="1"/>
  <c r="J278" i="1"/>
  <c r="I278" i="1"/>
  <c r="I275" i="1" s="1"/>
  <c r="H278" i="1"/>
  <c r="G278" i="1"/>
  <c r="AV277" i="1"/>
  <c r="AW277" i="1" s="1"/>
  <c r="AD277" i="1"/>
  <c r="AK277" i="1" s="1"/>
  <c r="AA277" i="1"/>
  <c r="AH277" i="1" s="1"/>
  <c r="Z277" i="1"/>
  <c r="Y277" i="1"/>
  <c r="X277" i="1"/>
  <c r="W277" i="1"/>
  <c r="V277" i="1"/>
  <c r="U277" i="1"/>
  <c r="T277" i="1"/>
  <c r="Q277" i="1"/>
  <c r="AE277" i="1" s="1"/>
  <c r="AL277" i="1" s="1"/>
  <c r="O277" i="1"/>
  <c r="AC277" i="1" s="1"/>
  <c r="N277" i="1"/>
  <c r="R277" i="1" s="1"/>
  <c r="AF277" i="1" s="1"/>
  <c r="AM277" i="1" s="1"/>
  <c r="M277" i="1"/>
  <c r="P277" i="1" s="1"/>
  <c r="H277" i="1"/>
  <c r="G277" i="1"/>
  <c r="AV276" i="1"/>
  <c r="AW276" i="1" s="1"/>
  <c r="AG276" i="1"/>
  <c r="AN276" i="1" s="1"/>
  <c r="AA276" i="1"/>
  <c r="AH276" i="1" s="1"/>
  <c r="Z276" i="1"/>
  <c r="Y276" i="1"/>
  <c r="X276" i="1"/>
  <c r="W276" i="1"/>
  <c r="V276" i="1"/>
  <c r="U276" i="1"/>
  <c r="T276" i="1"/>
  <c r="S276" i="1"/>
  <c r="Q276" i="1"/>
  <c r="O276" i="1"/>
  <c r="AC276" i="1" s="1"/>
  <c r="N276" i="1"/>
  <c r="R276" i="1" s="1"/>
  <c r="M276" i="1"/>
  <c r="P276" i="1" s="1"/>
  <c r="L276" i="1"/>
  <c r="K276" i="1"/>
  <c r="I276" i="1"/>
  <c r="AD276" i="1" s="1"/>
  <c r="AK276" i="1" s="1"/>
  <c r="H276" i="1"/>
  <c r="G276" i="1"/>
  <c r="E276" i="1"/>
  <c r="AW275" i="1"/>
  <c r="AV275" i="1"/>
  <c r="AN275" i="1"/>
  <c r="AD275" i="1"/>
  <c r="AK275" i="1" s="1"/>
  <c r="AB275" i="1"/>
  <c r="AI275" i="1" s="1"/>
  <c r="AA275" i="1"/>
  <c r="Z275" i="1"/>
  <c r="Y275" i="1"/>
  <c r="X275" i="1"/>
  <c r="W275" i="1"/>
  <c r="V275" i="1"/>
  <c r="U275" i="1"/>
  <c r="T275" i="1"/>
  <c r="S275" i="1"/>
  <c r="Q275" i="1"/>
  <c r="P275" i="1"/>
  <c r="O275" i="1"/>
  <c r="N275" i="1"/>
  <c r="R275" i="1" s="1"/>
  <c r="M275" i="1"/>
  <c r="L275" i="1"/>
  <c r="AG275" i="1" s="1"/>
  <c r="K275" i="1"/>
  <c r="AF275" i="1" s="1"/>
  <c r="AM275" i="1" s="1"/>
  <c r="H275" i="1"/>
  <c r="AC275" i="1" s="1"/>
  <c r="AJ275" i="1" s="1"/>
  <c r="G275" i="1"/>
  <c r="E275" i="1"/>
  <c r="AV274" i="1"/>
  <c r="AH274" i="1"/>
  <c r="AA274" i="1"/>
  <c r="Z274" i="1"/>
  <c r="Y274" i="1"/>
  <c r="X274" i="1"/>
  <c r="W274" i="1"/>
  <c r="V274" i="1"/>
  <c r="U274" i="1"/>
  <c r="T274" i="1"/>
  <c r="R274" i="1"/>
  <c r="P274" i="1"/>
  <c r="O274" i="1"/>
  <c r="S274" i="1" s="1"/>
  <c r="N274" i="1"/>
  <c r="M274" i="1"/>
  <c r="Q274" i="1" s="1"/>
  <c r="L274" i="1"/>
  <c r="J274" i="1"/>
  <c r="AE274" i="1" s="1"/>
  <c r="AL274" i="1" s="1"/>
  <c r="H274" i="1"/>
  <c r="G274" i="1"/>
  <c r="AB274" i="1" s="1"/>
  <c r="AI274" i="1" s="1"/>
  <c r="E274" i="1"/>
  <c r="AV273" i="1"/>
  <c r="AA273" i="1"/>
  <c r="AH273" i="1" s="1"/>
  <c r="Z273" i="1"/>
  <c r="Y273" i="1"/>
  <c r="X273" i="1"/>
  <c r="W273" i="1"/>
  <c r="V273" i="1"/>
  <c r="U273" i="1"/>
  <c r="T273" i="1"/>
  <c r="S273" i="1"/>
  <c r="Q273" i="1"/>
  <c r="P273" i="1"/>
  <c r="AD273" i="1" s="1"/>
  <c r="AK273" i="1" s="1"/>
  <c r="O273" i="1"/>
  <c r="N273" i="1"/>
  <c r="M273" i="1"/>
  <c r="L273" i="1"/>
  <c r="K273" i="1"/>
  <c r="I273" i="1"/>
  <c r="H273" i="1"/>
  <c r="AC273" i="1" s="1"/>
  <c r="AJ273" i="1" s="1"/>
  <c r="G273" i="1"/>
  <c r="E273" i="1"/>
  <c r="AV272" i="1"/>
  <c r="AA272" i="1"/>
  <c r="Z272" i="1"/>
  <c r="Y272" i="1"/>
  <c r="X272" i="1"/>
  <c r="W272" i="1"/>
  <c r="V272" i="1"/>
  <c r="U272" i="1"/>
  <c r="T272" i="1"/>
  <c r="AH272" i="1" s="1"/>
  <c r="R272" i="1"/>
  <c r="P272" i="1"/>
  <c r="O272" i="1"/>
  <c r="S272" i="1" s="1"/>
  <c r="N272" i="1"/>
  <c r="M272" i="1"/>
  <c r="Q272" i="1" s="1"/>
  <c r="L272" i="1"/>
  <c r="AG272" i="1" s="1"/>
  <c r="AN272" i="1" s="1"/>
  <c r="J272" i="1"/>
  <c r="AE272" i="1" s="1"/>
  <c r="AL272" i="1" s="1"/>
  <c r="H272" i="1"/>
  <c r="AC272" i="1" s="1"/>
  <c r="AJ272" i="1" s="1"/>
  <c r="G272" i="1"/>
  <c r="AB272" i="1" s="1"/>
  <c r="AI272" i="1" s="1"/>
  <c r="E272" i="1"/>
  <c r="AV271" i="1"/>
  <c r="AF271" i="1"/>
  <c r="AM271" i="1" s="1"/>
  <c r="AD271" i="1"/>
  <c r="AK271" i="1" s="1"/>
  <c r="AA271" i="1"/>
  <c r="Z271" i="1"/>
  <c r="Y271" i="1"/>
  <c r="X271" i="1"/>
  <c r="W271" i="1"/>
  <c r="V271" i="1"/>
  <c r="U271" i="1"/>
  <c r="T271" i="1"/>
  <c r="S271" i="1"/>
  <c r="Q271" i="1"/>
  <c r="P271" i="1"/>
  <c r="O271" i="1"/>
  <c r="N271" i="1"/>
  <c r="R271" i="1" s="1"/>
  <c r="M271" i="1"/>
  <c r="L271" i="1"/>
  <c r="AG271" i="1" s="1"/>
  <c r="AN271" i="1" s="1"/>
  <c r="K271" i="1"/>
  <c r="I271" i="1"/>
  <c r="H271" i="1"/>
  <c r="AC271" i="1" s="1"/>
  <c r="AJ271" i="1" s="1"/>
  <c r="G271" i="1"/>
  <c r="E271" i="1"/>
  <c r="AV270" i="1"/>
  <c r="AA270" i="1"/>
  <c r="Z270" i="1"/>
  <c r="Y270" i="1"/>
  <c r="X270" i="1"/>
  <c r="W270" i="1"/>
  <c r="V270" i="1"/>
  <c r="U270" i="1"/>
  <c r="T270" i="1"/>
  <c r="AH270" i="1" s="1"/>
  <c r="R270" i="1"/>
  <c r="P270" i="1"/>
  <c r="O270" i="1"/>
  <c r="S270" i="1" s="1"/>
  <c r="N270" i="1"/>
  <c r="M270" i="1"/>
  <c r="Q270" i="1" s="1"/>
  <c r="L270" i="1"/>
  <c r="J270" i="1"/>
  <c r="AE270" i="1" s="1"/>
  <c r="AL270" i="1" s="1"/>
  <c r="H270" i="1"/>
  <c r="G270" i="1"/>
  <c r="AB270" i="1" s="1"/>
  <c r="AI270" i="1" s="1"/>
  <c r="E270" i="1"/>
  <c r="AV269" i="1"/>
  <c r="AD269" i="1"/>
  <c r="AK269" i="1" s="1"/>
  <c r="AB269" i="1"/>
  <c r="AI269" i="1" s="1"/>
  <c r="AA269" i="1"/>
  <c r="AH269" i="1" s="1"/>
  <c r="Z269" i="1"/>
  <c r="Y269" i="1"/>
  <c r="X269" i="1"/>
  <c r="W269" i="1"/>
  <c r="V269" i="1"/>
  <c r="U269" i="1"/>
  <c r="T269" i="1"/>
  <c r="S269" i="1"/>
  <c r="Q269" i="1"/>
  <c r="P269" i="1"/>
  <c r="O269" i="1"/>
  <c r="N269" i="1"/>
  <c r="R269" i="1" s="1"/>
  <c r="M269" i="1"/>
  <c r="L269" i="1"/>
  <c r="K269" i="1"/>
  <c r="AF269" i="1" s="1"/>
  <c r="AM269" i="1" s="1"/>
  <c r="I269" i="1"/>
  <c r="H269" i="1"/>
  <c r="AC269" i="1" s="1"/>
  <c r="AJ269" i="1" s="1"/>
  <c r="G269" i="1"/>
  <c r="E269" i="1"/>
  <c r="AV268" i="1"/>
  <c r="AQ268" i="1"/>
  <c r="AO268" i="1"/>
  <c r="AA268" i="1"/>
  <c r="AH268" i="1" s="1"/>
  <c r="Z268" i="1"/>
  <c r="Y268" i="1"/>
  <c r="X268" i="1"/>
  <c r="W268" i="1"/>
  <c r="V268" i="1"/>
  <c r="U268" i="1"/>
  <c r="T268" i="1"/>
  <c r="S268" i="1"/>
  <c r="AG268" i="1" s="1"/>
  <c r="Q268" i="1"/>
  <c r="O268" i="1"/>
  <c r="AC268" i="1" s="1"/>
  <c r="AJ268" i="1" s="1"/>
  <c r="N268" i="1"/>
  <c r="R268" i="1" s="1"/>
  <c r="M268" i="1"/>
  <c r="P268" i="1" s="1"/>
  <c r="L268" i="1"/>
  <c r="K268" i="1"/>
  <c r="AF268" i="1" s="1"/>
  <c r="AM268" i="1" s="1"/>
  <c r="I268" i="1"/>
  <c r="AD268" i="1" s="1"/>
  <c r="H268" i="1"/>
  <c r="G268" i="1"/>
  <c r="AB268" i="1" s="1"/>
  <c r="E268" i="1"/>
  <c r="AW267" i="1"/>
  <c r="Z267" i="1"/>
  <c r="Y267" i="1"/>
  <c r="X267" i="1"/>
  <c r="W267" i="1"/>
  <c r="V267" i="1"/>
  <c r="U267" i="1"/>
  <c r="T267" i="1"/>
  <c r="Q267" i="1"/>
  <c r="N267" i="1"/>
  <c r="R267" i="1" s="1"/>
  <c r="M267" i="1"/>
  <c r="L267" i="1"/>
  <c r="L266" i="1" s="1"/>
  <c r="K267" i="1"/>
  <c r="J267" i="1"/>
  <c r="I267" i="1"/>
  <c r="I264" i="1" s="1"/>
  <c r="H267" i="1"/>
  <c r="G267" i="1"/>
  <c r="AW266" i="1"/>
  <c r="AV266" i="1"/>
  <c r="AD266" i="1"/>
  <c r="AK266" i="1" s="1"/>
  <c r="Z266" i="1"/>
  <c r="Y266" i="1"/>
  <c r="X266" i="1"/>
  <c r="W266" i="1"/>
  <c r="V266" i="1"/>
  <c r="U266" i="1"/>
  <c r="T266" i="1"/>
  <c r="P266" i="1"/>
  <c r="M266" i="1"/>
  <c r="K266" i="1"/>
  <c r="J266" i="1"/>
  <c r="I266" i="1"/>
  <c r="H266" i="1"/>
  <c r="G266" i="1"/>
  <c r="AW265" i="1"/>
  <c r="AV265" i="1"/>
  <c r="Z265" i="1"/>
  <c r="Y265" i="1"/>
  <c r="X265" i="1"/>
  <c r="W265" i="1"/>
  <c r="V265" i="1"/>
  <c r="U265" i="1"/>
  <c r="T265" i="1"/>
  <c r="M265" i="1"/>
  <c r="L265" i="1"/>
  <c r="K265" i="1"/>
  <c r="J265" i="1"/>
  <c r="I265" i="1"/>
  <c r="H265" i="1"/>
  <c r="G265" i="1"/>
  <c r="AV264" i="1"/>
  <c r="AW264" i="1" s="1"/>
  <c r="Z264" i="1"/>
  <c r="Y264" i="1"/>
  <c r="X264" i="1"/>
  <c r="W264" i="1"/>
  <c r="V264" i="1"/>
  <c r="U264" i="1"/>
  <c r="T264" i="1"/>
  <c r="M264" i="1"/>
  <c r="L264" i="1"/>
  <c r="K264" i="1"/>
  <c r="H264" i="1"/>
  <c r="G264" i="1"/>
  <c r="E264" i="1"/>
  <c r="AV263" i="1"/>
  <c r="AW263" i="1" s="1"/>
  <c r="Z263" i="1"/>
  <c r="Y263" i="1"/>
  <c r="X263" i="1"/>
  <c r="W263" i="1"/>
  <c r="V263" i="1"/>
  <c r="U263" i="1"/>
  <c r="T263" i="1"/>
  <c r="M263" i="1"/>
  <c r="L263" i="1"/>
  <c r="K263" i="1"/>
  <c r="H263" i="1"/>
  <c r="G263" i="1"/>
  <c r="E263" i="1"/>
  <c r="AV262" i="1"/>
  <c r="AW262" i="1" s="1"/>
  <c r="Z262" i="1"/>
  <c r="Y262" i="1"/>
  <c r="X262" i="1"/>
  <c r="W262" i="1"/>
  <c r="V262" i="1"/>
  <c r="U262" i="1"/>
  <c r="T262" i="1"/>
  <c r="M262" i="1"/>
  <c r="L262" i="1"/>
  <c r="K262" i="1"/>
  <c r="H262" i="1"/>
  <c r="G262" i="1"/>
  <c r="E262" i="1"/>
  <c r="AV261" i="1"/>
  <c r="AW261" i="1" s="1"/>
  <c r="Z261" i="1"/>
  <c r="Y261" i="1"/>
  <c r="X261" i="1"/>
  <c r="W261" i="1"/>
  <c r="V261" i="1"/>
  <c r="U261" i="1"/>
  <c r="T261" i="1"/>
  <c r="M261" i="1"/>
  <c r="L261" i="1"/>
  <c r="K261" i="1"/>
  <c r="H261" i="1"/>
  <c r="G261" i="1"/>
  <c r="E261" i="1"/>
  <c r="AW260" i="1"/>
  <c r="Z260" i="1"/>
  <c r="Y260" i="1"/>
  <c r="X260" i="1"/>
  <c r="W260" i="1"/>
  <c r="V260" i="1"/>
  <c r="U260" i="1"/>
  <c r="T260" i="1"/>
  <c r="Q260" i="1"/>
  <c r="P260" i="1"/>
  <c r="O260" i="1"/>
  <c r="S260" i="1" s="1"/>
  <c r="N260" i="1"/>
  <c r="R260" i="1" s="1"/>
  <c r="M260" i="1"/>
  <c r="L260" i="1"/>
  <c r="K260" i="1"/>
  <c r="J260" i="1"/>
  <c r="I260" i="1"/>
  <c r="H260" i="1"/>
  <c r="G260" i="1"/>
  <c r="AW259" i="1"/>
  <c r="AV259" i="1"/>
  <c r="AA259" i="1"/>
  <c r="AH259" i="1" s="1"/>
  <c r="AO259" i="1" s="1"/>
  <c r="Z259" i="1"/>
  <c r="Y259" i="1"/>
  <c r="X259" i="1"/>
  <c r="W259" i="1"/>
  <c r="V259" i="1"/>
  <c r="U259" i="1"/>
  <c r="T259" i="1"/>
  <c r="R259" i="1"/>
  <c r="Q259" i="1"/>
  <c r="O259" i="1"/>
  <c r="AC259" i="1" s="1"/>
  <c r="N259" i="1"/>
  <c r="M259" i="1"/>
  <c r="P259" i="1" s="1"/>
  <c r="H259" i="1"/>
  <c r="G259" i="1"/>
  <c r="AB259" i="1" s="1"/>
  <c r="AI259" i="1" s="1"/>
  <c r="AP259" i="1" s="1"/>
  <c r="E259" i="1"/>
  <c r="AW258" i="1"/>
  <c r="AV258" i="1"/>
  <c r="AC258" i="1"/>
  <c r="AJ258" i="1" s="1"/>
  <c r="AQ258" i="1" s="1"/>
  <c r="AA258" i="1"/>
  <c r="AH258" i="1" s="1"/>
  <c r="AO258" i="1" s="1"/>
  <c r="Z258" i="1"/>
  <c r="Y258" i="1"/>
  <c r="X258" i="1"/>
  <c r="W258" i="1"/>
  <c r="V258" i="1"/>
  <c r="U258" i="1"/>
  <c r="T258" i="1"/>
  <c r="O258" i="1"/>
  <c r="S258" i="1" s="1"/>
  <c r="M258" i="1"/>
  <c r="H258" i="1"/>
  <c r="G258" i="1"/>
  <c r="E258" i="1"/>
  <c r="AW257" i="1"/>
  <c r="AV257" i="1"/>
  <c r="AA257" i="1"/>
  <c r="AH257" i="1" s="1"/>
  <c r="AO257" i="1" s="1"/>
  <c r="Z257" i="1"/>
  <c r="Y257" i="1"/>
  <c r="X257" i="1"/>
  <c r="W257" i="1"/>
  <c r="V257" i="1"/>
  <c r="U257" i="1"/>
  <c r="T257" i="1"/>
  <c r="S257" i="1"/>
  <c r="R257" i="1"/>
  <c r="Q257" i="1"/>
  <c r="O257" i="1"/>
  <c r="AC257" i="1" s="1"/>
  <c r="N257" i="1"/>
  <c r="M257" i="1"/>
  <c r="P257" i="1" s="1"/>
  <c r="H257" i="1"/>
  <c r="G257" i="1"/>
  <c r="AB257" i="1" s="1"/>
  <c r="AI257" i="1" s="1"/>
  <c r="AP257" i="1" s="1"/>
  <c r="E257" i="1"/>
  <c r="AW256" i="1"/>
  <c r="AV256" i="1"/>
  <c r="AA256" i="1"/>
  <c r="AH256" i="1" s="1"/>
  <c r="Z256" i="1"/>
  <c r="Y256" i="1"/>
  <c r="X256" i="1"/>
  <c r="W256" i="1"/>
  <c r="V256" i="1"/>
  <c r="U256" i="1"/>
  <c r="T256" i="1"/>
  <c r="S256" i="1"/>
  <c r="Q256" i="1"/>
  <c r="P256" i="1"/>
  <c r="O256" i="1"/>
  <c r="N256" i="1"/>
  <c r="R256" i="1" s="1"/>
  <c r="M256" i="1"/>
  <c r="H256" i="1"/>
  <c r="J257" i="1" s="1"/>
  <c r="AE257" i="1" s="1"/>
  <c r="AL257" i="1" s="1"/>
  <c r="AS257" i="1" s="1"/>
  <c r="G256" i="1"/>
  <c r="AB256" i="1" s="1"/>
  <c r="AI256" i="1" s="1"/>
  <c r="E256" i="1"/>
  <c r="AV255" i="1"/>
  <c r="AW255" i="1" s="1"/>
  <c r="Z255" i="1"/>
  <c r="Y255" i="1"/>
  <c r="X255" i="1"/>
  <c r="W255" i="1"/>
  <c r="V255" i="1"/>
  <c r="U255" i="1"/>
  <c r="T255" i="1"/>
  <c r="M255" i="1"/>
  <c r="H255" i="1"/>
  <c r="G255" i="1"/>
  <c r="E255" i="1"/>
  <c r="AV254" i="1"/>
  <c r="AW254" i="1" s="1"/>
  <c r="Z254" i="1"/>
  <c r="Y254" i="1"/>
  <c r="X254" i="1"/>
  <c r="W254" i="1"/>
  <c r="V254" i="1"/>
  <c r="U254" i="1"/>
  <c r="T254" i="1"/>
  <c r="Q254" i="1"/>
  <c r="M254" i="1"/>
  <c r="P254" i="1" s="1"/>
  <c r="H254" i="1"/>
  <c r="G254" i="1"/>
  <c r="E254" i="1"/>
  <c r="AV253" i="1"/>
  <c r="AW253" i="1" s="1"/>
  <c r="Z253" i="1"/>
  <c r="Y253" i="1"/>
  <c r="X253" i="1"/>
  <c r="W253" i="1"/>
  <c r="V253" i="1"/>
  <c r="U253" i="1"/>
  <c r="T253" i="1"/>
  <c r="Q253" i="1"/>
  <c r="O253" i="1"/>
  <c r="N253" i="1"/>
  <c r="R253" i="1" s="1"/>
  <c r="M253" i="1"/>
  <c r="P253" i="1" s="1"/>
  <c r="H253" i="1"/>
  <c r="G253" i="1"/>
  <c r="E253" i="1"/>
  <c r="AW252" i="1"/>
  <c r="AV252" i="1"/>
  <c r="AH252" i="1"/>
  <c r="AA252" i="1"/>
  <c r="Z252" i="1"/>
  <c r="Y252" i="1"/>
  <c r="X252" i="1"/>
  <c r="W252" i="1"/>
  <c r="V252" i="1"/>
  <c r="U252" i="1"/>
  <c r="T252" i="1"/>
  <c r="P252" i="1"/>
  <c r="O252" i="1"/>
  <c r="S252" i="1" s="1"/>
  <c r="N252" i="1"/>
  <c r="R252" i="1" s="1"/>
  <c r="M252" i="1"/>
  <c r="Q252" i="1" s="1"/>
  <c r="H252" i="1"/>
  <c r="J258" i="1" s="1"/>
  <c r="G252" i="1"/>
  <c r="AB252" i="1" s="1"/>
  <c r="E252" i="1"/>
  <c r="AW251" i="1"/>
  <c r="Z251" i="1"/>
  <c r="Y251" i="1"/>
  <c r="X251" i="1"/>
  <c r="W251" i="1"/>
  <c r="V251" i="1"/>
  <c r="U251" i="1"/>
  <c r="T251" i="1"/>
  <c r="Q251" i="1"/>
  <c r="M251" i="1"/>
  <c r="P251" i="1" s="1"/>
  <c r="L251" i="1"/>
  <c r="K251" i="1"/>
  <c r="J251" i="1"/>
  <c r="J249" i="1" s="1"/>
  <c r="I251" i="1"/>
  <c r="I248" i="1" s="1"/>
  <c r="H251" i="1"/>
  <c r="G251" i="1"/>
  <c r="AV250" i="1"/>
  <c r="AW250" i="1" s="1"/>
  <c r="Z250" i="1"/>
  <c r="Y250" i="1"/>
  <c r="X250" i="1"/>
  <c r="W250" i="1"/>
  <c r="V250" i="1"/>
  <c r="U250" i="1"/>
  <c r="T250" i="1"/>
  <c r="N250" i="1"/>
  <c r="M250" i="1"/>
  <c r="L250" i="1"/>
  <c r="J250" i="1"/>
  <c r="H250" i="1"/>
  <c r="G250" i="1"/>
  <c r="E250" i="1"/>
  <c r="AW249" i="1"/>
  <c r="AV249" i="1"/>
  <c r="Z249" i="1"/>
  <c r="Y249" i="1"/>
  <c r="X249" i="1"/>
  <c r="W249" i="1"/>
  <c r="V249" i="1"/>
  <c r="U249" i="1"/>
  <c r="T249" i="1"/>
  <c r="M249" i="1"/>
  <c r="I249" i="1"/>
  <c r="H249" i="1"/>
  <c r="L249" i="1" s="1"/>
  <c r="G249" i="1"/>
  <c r="E249" i="1"/>
  <c r="AW248" i="1"/>
  <c r="AV248" i="1"/>
  <c r="AD248" i="1"/>
  <c r="AA248" i="1"/>
  <c r="AH248" i="1" s="1"/>
  <c r="Z248" i="1"/>
  <c r="Y248" i="1"/>
  <c r="X248" i="1"/>
  <c r="W248" i="1"/>
  <c r="V248" i="1"/>
  <c r="U248" i="1"/>
  <c r="T248" i="1"/>
  <c r="S248" i="1"/>
  <c r="P248" i="1"/>
  <c r="O248" i="1"/>
  <c r="N248" i="1"/>
  <c r="AB248" i="1" s="1"/>
  <c r="AI248" i="1" s="1"/>
  <c r="M248" i="1"/>
  <c r="Q248" i="1" s="1"/>
  <c r="AE248" i="1" s="1"/>
  <c r="AL248" i="1" s="1"/>
  <c r="L248" i="1"/>
  <c r="J248" i="1"/>
  <c r="H248" i="1"/>
  <c r="G248" i="1"/>
  <c r="E248" i="1"/>
  <c r="AV247" i="1"/>
  <c r="AW247" i="1" s="1"/>
  <c r="Z247" i="1"/>
  <c r="Y247" i="1"/>
  <c r="X247" i="1"/>
  <c r="W247" i="1"/>
  <c r="V247" i="1"/>
  <c r="U247" i="1"/>
  <c r="T247" i="1"/>
  <c r="M247" i="1"/>
  <c r="N247" i="1" s="1"/>
  <c r="R247" i="1" s="1"/>
  <c r="L247" i="1"/>
  <c r="I247" i="1"/>
  <c r="H247" i="1"/>
  <c r="G247" i="1"/>
  <c r="E247" i="1"/>
  <c r="AV246" i="1"/>
  <c r="AW246" i="1" s="1"/>
  <c r="Z246" i="1"/>
  <c r="Y246" i="1"/>
  <c r="X246" i="1"/>
  <c r="W246" i="1"/>
  <c r="V246" i="1"/>
  <c r="U246" i="1"/>
  <c r="T246" i="1"/>
  <c r="O246" i="1"/>
  <c r="S246" i="1" s="1"/>
  <c r="N246" i="1"/>
  <c r="R246" i="1" s="1"/>
  <c r="M246" i="1"/>
  <c r="AA246" i="1" s="1"/>
  <c r="AH246" i="1" s="1"/>
  <c r="J246" i="1"/>
  <c r="H246" i="1"/>
  <c r="L246" i="1" s="1"/>
  <c r="AG246" i="1" s="1"/>
  <c r="AN246" i="1" s="1"/>
  <c r="G246" i="1"/>
  <c r="AB246" i="1" s="1"/>
  <c r="AI246" i="1" s="1"/>
  <c r="E246" i="1"/>
  <c r="AW245" i="1"/>
  <c r="AV245" i="1"/>
  <c r="AH245" i="1"/>
  <c r="AA245" i="1"/>
  <c r="Z245" i="1"/>
  <c r="Y245" i="1"/>
  <c r="X245" i="1"/>
  <c r="W245" i="1"/>
  <c r="V245" i="1"/>
  <c r="U245" i="1"/>
  <c r="T245" i="1"/>
  <c r="Q245" i="1"/>
  <c r="O245" i="1"/>
  <c r="N245" i="1"/>
  <c r="R245" i="1" s="1"/>
  <c r="M245" i="1"/>
  <c r="P245" i="1" s="1"/>
  <c r="L245" i="1"/>
  <c r="I245" i="1"/>
  <c r="AD245" i="1" s="1"/>
  <c r="AK245" i="1" s="1"/>
  <c r="H245" i="1"/>
  <c r="G245" i="1"/>
  <c r="AB245" i="1" s="1"/>
  <c r="AI245" i="1" s="1"/>
  <c r="E245" i="1"/>
  <c r="AV244" i="1"/>
  <c r="AW244" i="1" s="1"/>
  <c r="Z244" i="1"/>
  <c r="Y244" i="1"/>
  <c r="X244" i="1"/>
  <c r="W244" i="1"/>
  <c r="V244" i="1"/>
  <c r="U244" i="1"/>
  <c r="T244" i="1"/>
  <c r="Q244" i="1"/>
  <c r="P244" i="1"/>
  <c r="O244" i="1"/>
  <c r="S244" i="1" s="1"/>
  <c r="AG244" i="1" s="1"/>
  <c r="M244" i="1"/>
  <c r="N244" i="1" s="1"/>
  <c r="R244" i="1" s="1"/>
  <c r="H244" i="1"/>
  <c r="L244" i="1" s="1"/>
  <c r="G244" i="1"/>
  <c r="AB244" i="1" s="1"/>
  <c r="E244" i="1"/>
  <c r="AW243" i="1"/>
  <c r="Z243" i="1"/>
  <c r="Y243" i="1"/>
  <c r="X243" i="1"/>
  <c r="W243" i="1"/>
  <c r="V243" i="1"/>
  <c r="U243" i="1"/>
  <c r="T243" i="1"/>
  <c r="N243" i="1"/>
  <c r="R243" i="1" s="1"/>
  <c r="M243" i="1"/>
  <c r="O243" i="1" s="1"/>
  <c r="S243" i="1" s="1"/>
  <c r="L243" i="1"/>
  <c r="L240" i="1" s="1"/>
  <c r="AG240" i="1" s="1"/>
  <c r="AN240" i="1" s="1"/>
  <c r="K243" i="1"/>
  <c r="K241" i="1" s="1"/>
  <c r="J243" i="1"/>
  <c r="I243" i="1"/>
  <c r="H243" i="1"/>
  <c r="J238" i="1" s="1"/>
  <c r="AE238" i="1" s="1"/>
  <c r="AL238" i="1" s="1"/>
  <c r="G243" i="1"/>
  <c r="AW242" i="1"/>
  <c r="AV242" i="1"/>
  <c r="AH242" i="1"/>
  <c r="Z242" i="1"/>
  <c r="Y242" i="1"/>
  <c r="X242" i="1"/>
  <c r="W242" i="1"/>
  <c r="V242" i="1"/>
  <c r="U242" i="1"/>
  <c r="T242" i="1"/>
  <c r="Q242" i="1"/>
  <c r="P242" i="1"/>
  <c r="O242" i="1"/>
  <c r="S242" i="1" s="1"/>
  <c r="AG242" i="1" s="1"/>
  <c r="AN242" i="1" s="1"/>
  <c r="N242" i="1"/>
  <c r="R242" i="1" s="1"/>
  <c r="M242" i="1"/>
  <c r="AA242" i="1" s="1"/>
  <c r="H242" i="1"/>
  <c r="L242" i="1" s="1"/>
  <c r="G242" i="1"/>
  <c r="AB242" i="1" s="1"/>
  <c r="AI242" i="1" s="1"/>
  <c r="AW241" i="1"/>
  <c r="AV241" i="1"/>
  <c r="Z241" i="1"/>
  <c r="Y241" i="1"/>
  <c r="X241" i="1"/>
  <c r="W241" i="1"/>
  <c r="V241" i="1"/>
  <c r="U241" i="1"/>
  <c r="T241" i="1"/>
  <c r="Q241" i="1"/>
  <c r="P241" i="1"/>
  <c r="N241" i="1"/>
  <c r="AB241" i="1" s="1"/>
  <c r="AI241" i="1" s="1"/>
  <c r="M241" i="1"/>
  <c r="O241" i="1" s="1"/>
  <c r="S241" i="1" s="1"/>
  <c r="H241" i="1"/>
  <c r="AC241" i="1" s="1"/>
  <c r="AJ241" i="1" s="1"/>
  <c r="G241" i="1"/>
  <c r="AW240" i="1"/>
  <c r="AV240" i="1"/>
  <c r="AH240" i="1"/>
  <c r="Z240" i="1"/>
  <c r="Y240" i="1"/>
  <c r="X240" i="1"/>
  <c r="W240" i="1"/>
  <c r="V240" i="1"/>
  <c r="U240" i="1"/>
  <c r="T240" i="1"/>
  <c r="Q240" i="1"/>
  <c r="P240" i="1"/>
  <c r="O240" i="1"/>
  <c r="S240" i="1" s="1"/>
  <c r="M240" i="1"/>
  <c r="AA240" i="1" s="1"/>
  <c r="H240" i="1"/>
  <c r="AC240" i="1" s="1"/>
  <c r="AJ240" i="1" s="1"/>
  <c r="G240" i="1"/>
  <c r="E240" i="1"/>
  <c r="AV239" i="1"/>
  <c r="AW239" i="1" s="1"/>
  <c r="AA239" i="1"/>
  <c r="AH239" i="1" s="1"/>
  <c r="Z239" i="1"/>
  <c r="Y239" i="1"/>
  <c r="X239" i="1"/>
  <c r="W239" i="1"/>
  <c r="V239" i="1"/>
  <c r="U239" i="1"/>
  <c r="T239" i="1"/>
  <c r="S239" i="1"/>
  <c r="R239" i="1"/>
  <c r="Q239" i="1"/>
  <c r="O239" i="1"/>
  <c r="AC239" i="1" s="1"/>
  <c r="AJ239" i="1" s="1"/>
  <c r="N239" i="1"/>
  <c r="AB239" i="1" s="1"/>
  <c r="AI239" i="1" s="1"/>
  <c r="M239" i="1"/>
  <c r="P239" i="1" s="1"/>
  <c r="K239" i="1"/>
  <c r="J239" i="1"/>
  <c r="AE239" i="1" s="1"/>
  <c r="AL239" i="1" s="1"/>
  <c r="I239" i="1"/>
  <c r="AD239" i="1" s="1"/>
  <c r="AK239" i="1" s="1"/>
  <c r="H239" i="1"/>
  <c r="G239" i="1"/>
  <c r="E239" i="1"/>
  <c r="AV238" i="1"/>
  <c r="AW238" i="1" s="1"/>
  <c r="AD238" i="1"/>
  <c r="AK238" i="1" s="1"/>
  <c r="AB238" i="1"/>
  <c r="AI238" i="1" s="1"/>
  <c r="AA238" i="1"/>
  <c r="AH238" i="1" s="1"/>
  <c r="Z238" i="1"/>
  <c r="Y238" i="1"/>
  <c r="X238" i="1"/>
  <c r="W238" i="1"/>
  <c r="V238" i="1"/>
  <c r="U238" i="1"/>
  <c r="T238" i="1"/>
  <c r="S238" i="1"/>
  <c r="Q238" i="1"/>
  <c r="P238" i="1"/>
  <c r="O238" i="1"/>
  <c r="N238" i="1"/>
  <c r="R238" i="1" s="1"/>
  <c r="M238" i="1"/>
  <c r="L238" i="1"/>
  <c r="AG238" i="1" s="1"/>
  <c r="AN238" i="1" s="1"/>
  <c r="K238" i="1"/>
  <c r="I238" i="1"/>
  <c r="H238" i="1"/>
  <c r="G238" i="1"/>
  <c r="E238" i="1"/>
  <c r="AV237" i="1"/>
  <c r="AW237" i="1" s="1"/>
  <c r="Z237" i="1"/>
  <c r="Y237" i="1"/>
  <c r="X237" i="1"/>
  <c r="W237" i="1"/>
  <c r="V237" i="1"/>
  <c r="U237" i="1"/>
  <c r="T237" i="1"/>
  <c r="O237" i="1"/>
  <c r="S237" i="1" s="1"/>
  <c r="N237" i="1"/>
  <c r="R237" i="1" s="1"/>
  <c r="AF237" i="1" s="1"/>
  <c r="AM237" i="1" s="1"/>
  <c r="M237" i="1"/>
  <c r="AA237" i="1" s="1"/>
  <c r="AH237" i="1" s="1"/>
  <c r="K237" i="1"/>
  <c r="H237" i="1"/>
  <c r="AC237" i="1" s="1"/>
  <c r="AJ237" i="1" s="1"/>
  <c r="G237" i="1"/>
  <c r="E237" i="1"/>
  <c r="AW236" i="1"/>
  <c r="AV236" i="1"/>
  <c r="Z236" i="1"/>
  <c r="Y236" i="1"/>
  <c r="X236" i="1"/>
  <c r="W236" i="1"/>
  <c r="V236" i="1"/>
  <c r="U236" i="1"/>
  <c r="T236" i="1"/>
  <c r="Q236" i="1"/>
  <c r="P236" i="1"/>
  <c r="N236" i="1"/>
  <c r="AB236" i="1" s="1"/>
  <c r="AI236" i="1" s="1"/>
  <c r="M236" i="1"/>
  <c r="O236" i="1" s="1"/>
  <c r="S236" i="1" s="1"/>
  <c r="H236" i="1"/>
  <c r="AC236" i="1" s="1"/>
  <c r="AJ236" i="1" s="1"/>
  <c r="G236" i="1"/>
  <c r="E236" i="1"/>
  <c r="AV235" i="1"/>
  <c r="AW235" i="1" s="1"/>
  <c r="AA235" i="1"/>
  <c r="AH235" i="1" s="1"/>
  <c r="Z235" i="1"/>
  <c r="Y235" i="1"/>
  <c r="X235" i="1"/>
  <c r="W235" i="1"/>
  <c r="V235" i="1"/>
  <c r="U235" i="1"/>
  <c r="T235" i="1"/>
  <c r="S235" i="1"/>
  <c r="Q235" i="1"/>
  <c r="O235" i="1"/>
  <c r="M235" i="1"/>
  <c r="P235" i="1" s="1"/>
  <c r="J235" i="1"/>
  <c r="AE235" i="1" s="1"/>
  <c r="AL235" i="1" s="1"/>
  <c r="I235" i="1"/>
  <c r="H235" i="1"/>
  <c r="AC235" i="1" s="1"/>
  <c r="AJ235" i="1" s="1"/>
  <c r="G235" i="1"/>
  <c r="E235" i="1"/>
  <c r="AV234" i="1"/>
  <c r="AW234" i="1" s="1"/>
  <c r="Z234" i="1"/>
  <c r="Y234" i="1"/>
  <c r="X234" i="1"/>
  <c r="W234" i="1"/>
  <c r="V234" i="1"/>
  <c r="U234" i="1"/>
  <c r="T234" i="1"/>
  <c r="O234" i="1"/>
  <c r="S234" i="1" s="1"/>
  <c r="N234" i="1"/>
  <c r="R234" i="1" s="1"/>
  <c r="M234" i="1"/>
  <c r="AA234" i="1" s="1"/>
  <c r="AH234" i="1" s="1"/>
  <c r="H234" i="1"/>
  <c r="L234" i="1" s="1"/>
  <c r="G234" i="1"/>
  <c r="AB234" i="1" s="1"/>
  <c r="AI234" i="1" s="1"/>
  <c r="E234" i="1"/>
  <c r="AW233" i="1"/>
  <c r="AV233" i="1"/>
  <c r="AA233" i="1"/>
  <c r="AH233" i="1" s="1"/>
  <c r="Z233" i="1"/>
  <c r="Y233" i="1"/>
  <c r="X233" i="1"/>
  <c r="W233" i="1"/>
  <c r="V233" i="1"/>
  <c r="U233" i="1"/>
  <c r="T233" i="1"/>
  <c r="M233" i="1"/>
  <c r="Q233" i="1" s="1"/>
  <c r="L233" i="1"/>
  <c r="K233" i="1"/>
  <c r="J233" i="1"/>
  <c r="AE233" i="1" s="1"/>
  <c r="AL233" i="1" s="1"/>
  <c r="H233" i="1"/>
  <c r="I233" i="1" s="1"/>
  <c r="G233" i="1"/>
  <c r="E233" i="1"/>
  <c r="AV232" i="1"/>
  <c r="AW232" i="1" s="1"/>
  <c r="Z232" i="1"/>
  <c r="Y232" i="1"/>
  <c r="X232" i="1"/>
  <c r="W232" i="1"/>
  <c r="V232" i="1"/>
  <c r="U232" i="1"/>
  <c r="T232" i="1"/>
  <c r="Q232" i="1"/>
  <c r="P232" i="1"/>
  <c r="O232" i="1"/>
  <c r="S232" i="1" s="1"/>
  <c r="M232" i="1"/>
  <c r="N232" i="1" s="1"/>
  <c r="R232" i="1" s="1"/>
  <c r="H232" i="1"/>
  <c r="G232" i="1"/>
  <c r="AB232" i="1" s="1"/>
  <c r="AI232" i="1" s="1"/>
  <c r="E232" i="1"/>
  <c r="AW231" i="1"/>
  <c r="AV231" i="1"/>
  <c r="Z231" i="1"/>
  <c r="Y231" i="1"/>
  <c r="X231" i="1"/>
  <c r="W231" i="1"/>
  <c r="V231" i="1"/>
  <c r="U231" i="1"/>
  <c r="T231" i="1"/>
  <c r="M231" i="1"/>
  <c r="L231" i="1"/>
  <c r="K231" i="1"/>
  <c r="J231" i="1"/>
  <c r="H231" i="1"/>
  <c r="I231" i="1" s="1"/>
  <c r="G231" i="1"/>
  <c r="E231" i="1"/>
  <c r="AW230" i="1"/>
  <c r="AV230" i="1"/>
  <c r="AH230" i="1"/>
  <c r="AA230" i="1"/>
  <c r="Z230" i="1"/>
  <c r="Y230" i="1"/>
  <c r="X230" i="1"/>
  <c r="W230" i="1"/>
  <c r="V230" i="1"/>
  <c r="U230" i="1"/>
  <c r="T230" i="1"/>
  <c r="S230" i="1"/>
  <c r="AG230" i="1" s="1"/>
  <c r="R230" i="1"/>
  <c r="Q230" i="1"/>
  <c r="P230" i="1"/>
  <c r="O230" i="1"/>
  <c r="M230" i="1"/>
  <c r="N230" i="1" s="1"/>
  <c r="L230" i="1"/>
  <c r="K230" i="1"/>
  <c r="J230" i="1"/>
  <c r="AE230" i="1" s="1"/>
  <c r="AL230" i="1" s="1"/>
  <c r="I230" i="1"/>
  <c r="AD230" i="1" s="1"/>
  <c r="AK230" i="1" s="1"/>
  <c r="H230" i="1"/>
  <c r="AC230" i="1" s="1"/>
  <c r="AJ230" i="1" s="1"/>
  <c r="G230" i="1"/>
  <c r="E230" i="1"/>
  <c r="AV229" i="1"/>
  <c r="AW229" i="1" s="1"/>
  <c r="Z229" i="1"/>
  <c r="Y229" i="1"/>
  <c r="X229" i="1"/>
  <c r="W229" i="1"/>
  <c r="V229" i="1"/>
  <c r="U229" i="1"/>
  <c r="T229" i="1"/>
  <c r="Q229" i="1"/>
  <c r="P229" i="1"/>
  <c r="O229" i="1"/>
  <c r="S229" i="1" s="1"/>
  <c r="N229" i="1"/>
  <c r="R229" i="1" s="1"/>
  <c r="M229" i="1"/>
  <c r="AA229" i="1" s="1"/>
  <c r="AH229" i="1" s="1"/>
  <c r="H229" i="1"/>
  <c r="G229" i="1"/>
  <c r="AB229" i="1" s="1"/>
  <c r="AI229" i="1" s="1"/>
  <c r="E229" i="1"/>
  <c r="AV228" i="1"/>
  <c r="AW228" i="1" s="1"/>
  <c r="Z228" i="1"/>
  <c r="Y228" i="1"/>
  <c r="X228" i="1"/>
  <c r="W228" i="1"/>
  <c r="V228" i="1"/>
  <c r="U228" i="1"/>
  <c r="T228" i="1"/>
  <c r="M228" i="1"/>
  <c r="Q228" i="1" s="1"/>
  <c r="L228" i="1"/>
  <c r="K228" i="1"/>
  <c r="J228" i="1"/>
  <c r="I228" i="1"/>
  <c r="H228" i="1"/>
  <c r="G228" i="1"/>
  <c r="E228" i="1"/>
  <c r="AV227" i="1"/>
  <c r="AW227" i="1" s="1"/>
  <c r="AH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J227" i="1"/>
  <c r="I227" i="1"/>
  <c r="AD227" i="1" s="1"/>
  <c r="AK227" i="1" s="1"/>
  <c r="H227" i="1"/>
  <c r="AC227" i="1" s="1"/>
  <c r="AJ227" i="1" s="1"/>
  <c r="G227" i="1"/>
  <c r="AB227" i="1" s="1"/>
  <c r="AI227" i="1" s="1"/>
  <c r="E227" i="1"/>
  <c r="AV226" i="1"/>
  <c r="AW226" i="1" s="1"/>
  <c r="Z226" i="1"/>
  <c r="Y226" i="1"/>
  <c r="X226" i="1"/>
  <c r="W226" i="1"/>
  <c r="V226" i="1"/>
  <c r="U226" i="1"/>
  <c r="T226" i="1"/>
  <c r="O226" i="1"/>
  <c r="S226" i="1" s="1"/>
  <c r="N226" i="1"/>
  <c r="R226" i="1" s="1"/>
  <c r="M226" i="1"/>
  <c r="AA226" i="1" s="1"/>
  <c r="AH226" i="1" s="1"/>
  <c r="H226" i="1"/>
  <c r="L226" i="1" s="1"/>
  <c r="AG226" i="1" s="1"/>
  <c r="AN226" i="1" s="1"/>
  <c r="G226" i="1"/>
  <c r="AB226" i="1" s="1"/>
  <c r="AI226" i="1" s="1"/>
  <c r="E226" i="1"/>
  <c r="AW225" i="1"/>
  <c r="AV225" i="1"/>
  <c r="AH225" i="1"/>
  <c r="AO225" i="1" s="1"/>
  <c r="AA225" i="1"/>
  <c r="Z225" i="1"/>
  <c r="Y225" i="1"/>
  <c r="X225" i="1"/>
  <c r="W225" i="1"/>
  <c r="V225" i="1"/>
  <c r="U225" i="1"/>
  <c r="T225" i="1"/>
  <c r="S225" i="1"/>
  <c r="AG225" i="1" s="1"/>
  <c r="Q225" i="1"/>
  <c r="P225" i="1"/>
  <c r="O225" i="1"/>
  <c r="M225" i="1"/>
  <c r="N225" i="1" s="1"/>
  <c r="R225" i="1" s="1"/>
  <c r="L225" i="1"/>
  <c r="K225" i="1"/>
  <c r="J225" i="1"/>
  <c r="AE225" i="1" s="1"/>
  <c r="AL225" i="1" s="1"/>
  <c r="AS225" i="1" s="1"/>
  <c r="I225" i="1"/>
  <c r="AD225" i="1" s="1"/>
  <c r="AK225" i="1" s="1"/>
  <c r="AR225" i="1" s="1"/>
  <c r="H225" i="1"/>
  <c r="AC225" i="1" s="1"/>
  <c r="AJ225" i="1" s="1"/>
  <c r="AQ225" i="1" s="1"/>
  <c r="G225" i="1"/>
  <c r="E225" i="1"/>
  <c r="AV224" i="1"/>
  <c r="AW224" i="1" s="1"/>
  <c r="Z224" i="1"/>
  <c r="Y224" i="1"/>
  <c r="X224" i="1"/>
  <c r="W224" i="1"/>
  <c r="V224" i="1"/>
  <c r="U224" i="1"/>
  <c r="T224" i="1"/>
  <c r="O224" i="1"/>
  <c r="S224" i="1" s="1"/>
  <c r="N224" i="1"/>
  <c r="R224" i="1" s="1"/>
  <c r="M224" i="1"/>
  <c r="AA224" i="1" s="1"/>
  <c r="H224" i="1"/>
  <c r="L224" i="1" s="1"/>
  <c r="AG224" i="1" s="1"/>
  <c r="G224" i="1"/>
  <c r="E224" i="1"/>
  <c r="AW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AV222" i="1"/>
  <c r="AW222" i="1" s="1"/>
  <c r="Z222" i="1"/>
  <c r="Y222" i="1"/>
  <c r="X222" i="1"/>
  <c r="W222" i="1"/>
  <c r="V222" i="1"/>
  <c r="U222" i="1"/>
  <c r="T222" i="1"/>
  <c r="O222" i="1"/>
  <c r="S222" i="1" s="1"/>
  <c r="N222" i="1"/>
  <c r="R222" i="1" s="1"/>
  <c r="AF222" i="1" s="1"/>
  <c r="AM222" i="1" s="1"/>
  <c r="AT222" i="1" s="1"/>
  <c r="M222" i="1"/>
  <c r="AA222" i="1" s="1"/>
  <c r="AH222" i="1" s="1"/>
  <c r="AO222" i="1" s="1"/>
  <c r="L222" i="1"/>
  <c r="AG222" i="1" s="1"/>
  <c r="AN222" i="1" s="1"/>
  <c r="AU222" i="1" s="1"/>
  <c r="K222" i="1"/>
  <c r="J222" i="1"/>
  <c r="I222" i="1"/>
  <c r="H222" i="1"/>
  <c r="G222" i="1"/>
  <c r="AB222" i="1" s="1"/>
  <c r="AI222" i="1" s="1"/>
  <c r="AP222" i="1" s="1"/>
  <c r="E222" i="1"/>
  <c r="AW221" i="1"/>
  <c r="AV221" i="1"/>
  <c r="AH221" i="1"/>
  <c r="AO221" i="1" s="1"/>
  <c r="AA221" i="1"/>
  <c r="Z221" i="1"/>
  <c r="Y221" i="1"/>
  <c r="X221" i="1"/>
  <c r="W221" i="1"/>
  <c r="V221" i="1"/>
  <c r="U221" i="1"/>
  <c r="T221" i="1"/>
  <c r="S221" i="1"/>
  <c r="AG221" i="1" s="1"/>
  <c r="Q221" i="1"/>
  <c r="P221" i="1"/>
  <c r="O221" i="1"/>
  <c r="M221" i="1"/>
  <c r="N221" i="1" s="1"/>
  <c r="L221" i="1"/>
  <c r="K221" i="1"/>
  <c r="J221" i="1"/>
  <c r="AE221" i="1" s="1"/>
  <c r="AL221" i="1" s="1"/>
  <c r="AS221" i="1" s="1"/>
  <c r="I221" i="1"/>
  <c r="AD221" i="1" s="1"/>
  <c r="AK221" i="1" s="1"/>
  <c r="AR221" i="1" s="1"/>
  <c r="H221" i="1"/>
  <c r="AC221" i="1" s="1"/>
  <c r="AJ221" i="1" s="1"/>
  <c r="AQ221" i="1" s="1"/>
  <c r="G221" i="1"/>
  <c r="E221" i="1"/>
  <c r="AV220" i="1"/>
  <c r="AW220" i="1" s="1"/>
  <c r="Z220" i="1"/>
  <c r="Y220" i="1"/>
  <c r="X220" i="1"/>
  <c r="W220" i="1"/>
  <c r="V220" i="1"/>
  <c r="U220" i="1"/>
  <c r="T220" i="1"/>
  <c r="O220" i="1"/>
  <c r="S220" i="1" s="1"/>
  <c r="N220" i="1"/>
  <c r="R220" i="1" s="1"/>
  <c r="AF220" i="1" s="1"/>
  <c r="AM220" i="1" s="1"/>
  <c r="AT220" i="1" s="1"/>
  <c r="M220" i="1"/>
  <c r="AA220" i="1" s="1"/>
  <c r="AH220" i="1" s="1"/>
  <c r="AO220" i="1" s="1"/>
  <c r="L220" i="1"/>
  <c r="AG220" i="1" s="1"/>
  <c r="AN220" i="1" s="1"/>
  <c r="AU220" i="1" s="1"/>
  <c r="K220" i="1"/>
  <c r="J220" i="1"/>
  <c r="I220" i="1"/>
  <c r="H220" i="1"/>
  <c r="G220" i="1"/>
  <c r="E220" i="1"/>
  <c r="AW219" i="1"/>
  <c r="AV219" i="1"/>
  <c r="AH219" i="1"/>
  <c r="AO219" i="1" s="1"/>
  <c r="AA219" i="1"/>
  <c r="Z219" i="1"/>
  <c r="Y219" i="1"/>
  <c r="X219" i="1"/>
  <c r="W219" i="1"/>
  <c r="V219" i="1"/>
  <c r="U219" i="1"/>
  <c r="T219" i="1"/>
  <c r="S219" i="1"/>
  <c r="AG219" i="1" s="1"/>
  <c r="Q219" i="1"/>
  <c r="P219" i="1"/>
  <c r="O219" i="1"/>
  <c r="M219" i="1"/>
  <c r="N219" i="1" s="1"/>
  <c r="AB219" i="1" s="1"/>
  <c r="AI219" i="1" s="1"/>
  <c r="AP219" i="1" s="1"/>
  <c r="L219" i="1"/>
  <c r="K219" i="1"/>
  <c r="J219" i="1"/>
  <c r="AE219" i="1" s="1"/>
  <c r="AL219" i="1" s="1"/>
  <c r="AS219" i="1" s="1"/>
  <c r="I219" i="1"/>
  <c r="AD219" i="1" s="1"/>
  <c r="AK219" i="1" s="1"/>
  <c r="AR219" i="1" s="1"/>
  <c r="H219" i="1"/>
  <c r="AC219" i="1" s="1"/>
  <c r="AJ219" i="1" s="1"/>
  <c r="AQ219" i="1" s="1"/>
  <c r="G219" i="1"/>
  <c r="E219" i="1"/>
  <c r="AW218" i="1"/>
  <c r="Z218" i="1"/>
  <c r="Y218" i="1"/>
  <c r="X218" i="1"/>
  <c r="W218" i="1"/>
  <c r="V218" i="1"/>
  <c r="U218" i="1"/>
  <c r="T218" i="1"/>
  <c r="M218" i="1"/>
  <c r="AW217" i="1"/>
  <c r="AV217" i="1"/>
  <c r="AH217" i="1"/>
  <c r="AA217" i="1"/>
  <c r="Z217" i="1"/>
  <c r="Y217" i="1"/>
  <c r="X217" i="1"/>
  <c r="W217" i="1"/>
  <c r="V217" i="1"/>
  <c r="U217" i="1"/>
  <c r="T217" i="1"/>
  <c r="S217" i="1"/>
  <c r="AG217" i="1" s="1"/>
  <c r="AN217" i="1" s="1"/>
  <c r="Q217" i="1"/>
  <c r="P217" i="1"/>
  <c r="O217" i="1"/>
  <c r="M217" i="1"/>
  <c r="N217" i="1" s="1"/>
  <c r="R217" i="1" s="1"/>
  <c r="L217" i="1"/>
  <c r="K217" i="1"/>
  <c r="J217" i="1"/>
  <c r="AE217" i="1" s="1"/>
  <c r="I217" i="1"/>
  <c r="AD217" i="1" s="1"/>
  <c r="H217" i="1"/>
  <c r="AC217" i="1" s="1"/>
  <c r="G217" i="1"/>
  <c r="E217" i="1"/>
  <c r="AW216" i="1"/>
  <c r="Z216" i="1"/>
  <c r="Y216" i="1"/>
  <c r="X216" i="1"/>
  <c r="W216" i="1"/>
  <c r="V216" i="1"/>
  <c r="U216" i="1"/>
  <c r="T216" i="1"/>
  <c r="M216" i="1"/>
  <c r="AW215" i="1"/>
  <c r="AV215" i="1"/>
  <c r="AH215" i="1"/>
  <c r="AO215" i="1" s="1"/>
  <c r="AA215" i="1"/>
  <c r="Z215" i="1"/>
  <c r="Y215" i="1"/>
  <c r="X215" i="1"/>
  <c r="W215" i="1"/>
  <c r="V215" i="1"/>
  <c r="U215" i="1"/>
  <c r="T215" i="1"/>
  <c r="S215" i="1"/>
  <c r="AG215" i="1" s="1"/>
  <c r="Q215" i="1"/>
  <c r="P215" i="1"/>
  <c r="O215" i="1"/>
  <c r="M215" i="1"/>
  <c r="N215" i="1" s="1"/>
  <c r="R215" i="1" s="1"/>
  <c r="L215" i="1"/>
  <c r="K215" i="1"/>
  <c r="J215" i="1"/>
  <c r="AE215" i="1" s="1"/>
  <c r="AL215" i="1" s="1"/>
  <c r="AS215" i="1" s="1"/>
  <c r="I215" i="1"/>
  <c r="AD215" i="1" s="1"/>
  <c r="AK215" i="1" s="1"/>
  <c r="AR215" i="1" s="1"/>
  <c r="H215" i="1"/>
  <c r="AC215" i="1" s="1"/>
  <c r="AJ215" i="1" s="1"/>
  <c r="AQ215" i="1" s="1"/>
  <c r="G215" i="1"/>
  <c r="E215" i="1"/>
  <c r="AV214" i="1"/>
  <c r="AW214" i="1" s="1"/>
  <c r="Z214" i="1"/>
  <c r="Y214" i="1"/>
  <c r="X214" i="1"/>
  <c r="W214" i="1"/>
  <c r="V214" i="1"/>
  <c r="U214" i="1"/>
  <c r="T214" i="1"/>
  <c r="O214" i="1"/>
  <c r="S214" i="1" s="1"/>
  <c r="N214" i="1"/>
  <c r="R214" i="1" s="1"/>
  <c r="M214" i="1"/>
  <c r="AA214" i="1" s="1"/>
  <c r="AH214" i="1" s="1"/>
  <c r="AO214" i="1" s="1"/>
  <c r="L214" i="1"/>
  <c r="AG214" i="1" s="1"/>
  <c r="AN214" i="1" s="1"/>
  <c r="AU214" i="1" s="1"/>
  <c r="K214" i="1"/>
  <c r="J214" i="1"/>
  <c r="I214" i="1"/>
  <c r="H214" i="1"/>
  <c r="G214" i="1"/>
  <c r="E214" i="1"/>
  <c r="AW213" i="1"/>
  <c r="AV213" i="1"/>
  <c r="AH213" i="1"/>
  <c r="AO213" i="1" s="1"/>
  <c r="AA213" i="1"/>
  <c r="Z213" i="1"/>
  <c r="Y213" i="1"/>
  <c r="X213" i="1"/>
  <c r="W213" i="1"/>
  <c r="V213" i="1"/>
  <c r="U213" i="1"/>
  <c r="T213" i="1"/>
  <c r="S213" i="1"/>
  <c r="AG213" i="1" s="1"/>
  <c r="Q213" i="1"/>
  <c r="P213" i="1"/>
  <c r="O213" i="1"/>
  <c r="M213" i="1"/>
  <c r="N213" i="1" s="1"/>
  <c r="R213" i="1" s="1"/>
  <c r="L213" i="1"/>
  <c r="K213" i="1"/>
  <c r="AF213" i="1" s="1"/>
  <c r="AM213" i="1" s="1"/>
  <c r="AT213" i="1" s="1"/>
  <c r="J213" i="1"/>
  <c r="AE213" i="1" s="1"/>
  <c r="AL213" i="1" s="1"/>
  <c r="AS213" i="1" s="1"/>
  <c r="I213" i="1"/>
  <c r="AD213" i="1" s="1"/>
  <c r="AK213" i="1" s="1"/>
  <c r="AR213" i="1" s="1"/>
  <c r="H213" i="1"/>
  <c r="AC213" i="1" s="1"/>
  <c r="AJ213" i="1" s="1"/>
  <c r="AQ213" i="1" s="1"/>
  <c r="G213" i="1"/>
  <c r="AB213" i="1" s="1"/>
  <c r="AI213" i="1" s="1"/>
  <c r="AP213" i="1" s="1"/>
  <c r="E213" i="1"/>
  <c r="AV212" i="1"/>
  <c r="AW212" i="1" s="1"/>
  <c r="Z212" i="1"/>
  <c r="Y212" i="1"/>
  <c r="X212" i="1"/>
  <c r="W212" i="1"/>
  <c r="V212" i="1"/>
  <c r="U212" i="1"/>
  <c r="T212" i="1"/>
  <c r="O212" i="1"/>
  <c r="S212" i="1" s="1"/>
  <c r="N212" i="1"/>
  <c r="R212" i="1" s="1"/>
  <c r="M212" i="1"/>
  <c r="AA212" i="1" s="1"/>
  <c r="AH212" i="1" s="1"/>
  <c r="AO212" i="1" s="1"/>
  <c r="L212" i="1"/>
  <c r="AG212" i="1" s="1"/>
  <c r="AN212" i="1" s="1"/>
  <c r="AU212" i="1" s="1"/>
  <c r="K212" i="1"/>
  <c r="AF212" i="1" s="1"/>
  <c r="AM212" i="1" s="1"/>
  <c r="AT212" i="1" s="1"/>
  <c r="J212" i="1"/>
  <c r="I212" i="1"/>
  <c r="H212" i="1"/>
  <c r="G212" i="1"/>
  <c r="E212" i="1"/>
  <c r="AW211" i="1"/>
  <c r="AV211" i="1"/>
  <c r="AH211" i="1"/>
  <c r="AO211" i="1" s="1"/>
  <c r="AA211" i="1"/>
  <c r="Z211" i="1"/>
  <c r="Y211" i="1"/>
  <c r="X211" i="1"/>
  <c r="W211" i="1"/>
  <c r="V211" i="1"/>
  <c r="U211" i="1"/>
  <c r="T211" i="1"/>
  <c r="S211" i="1"/>
  <c r="AG211" i="1" s="1"/>
  <c r="R211" i="1"/>
  <c r="Q211" i="1"/>
  <c r="P211" i="1"/>
  <c r="O211" i="1"/>
  <c r="M211" i="1"/>
  <c r="N211" i="1" s="1"/>
  <c r="L211" i="1"/>
  <c r="K211" i="1"/>
  <c r="J211" i="1"/>
  <c r="AE211" i="1" s="1"/>
  <c r="AL211" i="1" s="1"/>
  <c r="AS211" i="1" s="1"/>
  <c r="I211" i="1"/>
  <c r="AD211" i="1" s="1"/>
  <c r="AK211" i="1" s="1"/>
  <c r="AR211" i="1" s="1"/>
  <c r="H211" i="1"/>
  <c r="AC211" i="1" s="1"/>
  <c r="AJ211" i="1" s="1"/>
  <c r="AQ211" i="1" s="1"/>
  <c r="G211" i="1"/>
  <c r="E211" i="1"/>
  <c r="AV210" i="1"/>
  <c r="AW210" i="1" s="1"/>
  <c r="Z210" i="1"/>
  <c r="Y210" i="1"/>
  <c r="X210" i="1"/>
  <c r="W210" i="1"/>
  <c r="V210" i="1"/>
  <c r="U210" i="1"/>
  <c r="T210" i="1"/>
  <c r="O210" i="1"/>
  <c r="S210" i="1" s="1"/>
  <c r="N210" i="1"/>
  <c r="R210" i="1" s="1"/>
  <c r="M210" i="1"/>
  <c r="AA210" i="1" s="1"/>
  <c r="AH210" i="1" s="1"/>
  <c r="AO210" i="1" s="1"/>
  <c r="L210" i="1"/>
  <c r="AG210" i="1" s="1"/>
  <c r="AN210" i="1" s="1"/>
  <c r="AU210" i="1" s="1"/>
  <c r="K210" i="1"/>
  <c r="J210" i="1"/>
  <c r="I210" i="1"/>
  <c r="H210" i="1"/>
  <c r="G210" i="1"/>
  <c r="E210" i="1"/>
  <c r="AW209" i="1"/>
  <c r="AV209" i="1"/>
  <c r="AH209" i="1"/>
  <c r="AO209" i="1" s="1"/>
  <c r="AA209" i="1"/>
  <c r="Z209" i="1"/>
  <c r="Y209" i="1"/>
  <c r="X209" i="1"/>
  <c r="W209" i="1"/>
  <c r="V209" i="1"/>
  <c r="U209" i="1"/>
  <c r="T209" i="1"/>
  <c r="S209" i="1"/>
  <c r="AG209" i="1" s="1"/>
  <c r="AN209" i="1" s="1"/>
  <c r="AU209" i="1" s="1"/>
  <c r="R209" i="1"/>
  <c r="Q209" i="1"/>
  <c r="P209" i="1"/>
  <c r="O209" i="1"/>
  <c r="M209" i="1"/>
  <c r="N209" i="1" s="1"/>
  <c r="L209" i="1"/>
  <c r="K209" i="1"/>
  <c r="AF209" i="1" s="1"/>
  <c r="AM209" i="1" s="1"/>
  <c r="AT209" i="1" s="1"/>
  <c r="J209" i="1"/>
  <c r="AE209" i="1" s="1"/>
  <c r="AL209" i="1" s="1"/>
  <c r="AS209" i="1" s="1"/>
  <c r="I209" i="1"/>
  <c r="AD209" i="1" s="1"/>
  <c r="AK209" i="1" s="1"/>
  <c r="AR209" i="1" s="1"/>
  <c r="H209" i="1"/>
  <c r="AC209" i="1" s="1"/>
  <c r="AJ209" i="1" s="1"/>
  <c r="AQ209" i="1" s="1"/>
  <c r="G209" i="1"/>
  <c r="AB209" i="1" s="1"/>
  <c r="AI209" i="1" s="1"/>
  <c r="AP209" i="1" s="1"/>
  <c r="E209" i="1"/>
  <c r="AV208" i="1"/>
  <c r="AW208" i="1" s="1"/>
  <c r="Z208" i="1"/>
  <c r="Y208" i="1"/>
  <c r="X208" i="1"/>
  <c r="W208" i="1"/>
  <c r="V208" i="1"/>
  <c r="U208" i="1"/>
  <c r="T208" i="1"/>
  <c r="O208" i="1"/>
  <c r="S208" i="1" s="1"/>
  <c r="N208" i="1"/>
  <c r="R208" i="1" s="1"/>
  <c r="AF208" i="1" s="1"/>
  <c r="AM208" i="1" s="1"/>
  <c r="AT208" i="1" s="1"/>
  <c r="M208" i="1"/>
  <c r="AA208" i="1" s="1"/>
  <c r="AH208" i="1" s="1"/>
  <c r="AO208" i="1" s="1"/>
  <c r="L208" i="1"/>
  <c r="AG208" i="1" s="1"/>
  <c r="AN208" i="1" s="1"/>
  <c r="AU208" i="1" s="1"/>
  <c r="K208" i="1"/>
  <c r="J208" i="1"/>
  <c r="I208" i="1"/>
  <c r="H208" i="1"/>
  <c r="G208" i="1"/>
  <c r="AB208" i="1" s="1"/>
  <c r="AI208" i="1" s="1"/>
  <c r="AP208" i="1" s="1"/>
  <c r="E208" i="1"/>
  <c r="AW207" i="1"/>
  <c r="AV207" i="1"/>
  <c r="AH207" i="1"/>
  <c r="AA207" i="1"/>
  <c r="Z207" i="1"/>
  <c r="Y207" i="1"/>
  <c r="X207" i="1"/>
  <c r="W207" i="1"/>
  <c r="V207" i="1"/>
  <c r="U207" i="1"/>
  <c r="T207" i="1"/>
  <c r="S207" i="1"/>
  <c r="AG207" i="1" s="1"/>
  <c r="Q207" i="1"/>
  <c r="P207" i="1"/>
  <c r="O207" i="1"/>
  <c r="M207" i="1"/>
  <c r="N207" i="1" s="1"/>
  <c r="R207" i="1" s="1"/>
  <c r="L207" i="1"/>
  <c r="K207" i="1"/>
  <c r="J207" i="1"/>
  <c r="AE207" i="1" s="1"/>
  <c r="I207" i="1"/>
  <c r="AD207" i="1" s="1"/>
  <c r="H207" i="1"/>
  <c r="AC207" i="1" s="1"/>
  <c r="AJ207" i="1" s="1"/>
  <c r="G207" i="1"/>
  <c r="E207" i="1"/>
  <c r="AW206" i="1"/>
  <c r="Z206" i="1"/>
  <c r="Y206" i="1"/>
  <c r="X206" i="1"/>
  <c r="W206" i="1"/>
  <c r="V206" i="1"/>
  <c r="U206" i="1"/>
  <c r="T206" i="1"/>
  <c r="M206" i="1"/>
  <c r="L206" i="1"/>
  <c r="L205" i="1" s="1"/>
  <c r="K206" i="1"/>
  <c r="K205" i="1" s="1"/>
  <c r="J206" i="1"/>
  <c r="J198" i="1" s="1"/>
  <c r="AE198" i="1" s="1"/>
  <c r="I206" i="1"/>
  <c r="H206" i="1"/>
  <c r="G206" i="1"/>
  <c r="Z205" i="1"/>
  <c r="Y205" i="1"/>
  <c r="X205" i="1"/>
  <c r="W205" i="1"/>
  <c r="V205" i="1"/>
  <c r="U205" i="1"/>
  <c r="T205" i="1"/>
  <c r="Q205" i="1"/>
  <c r="P205" i="1"/>
  <c r="O205" i="1"/>
  <c r="S205" i="1" s="1"/>
  <c r="N205" i="1"/>
  <c r="AB205" i="1" s="1"/>
  <c r="AI205" i="1" s="1"/>
  <c r="M205" i="1"/>
  <c r="AA205" i="1" s="1"/>
  <c r="AH205" i="1" s="1"/>
  <c r="H205" i="1"/>
  <c r="AC205" i="1" s="1"/>
  <c r="AJ205" i="1" s="1"/>
  <c r="E205" i="1"/>
  <c r="AH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AB204" i="1" s="1"/>
  <c r="AI204" i="1" s="1"/>
  <c r="M204" i="1"/>
  <c r="J204" i="1"/>
  <c r="I204" i="1"/>
  <c r="AD204" i="1" s="1"/>
  <c r="AK204" i="1" s="1"/>
  <c r="H204" i="1"/>
  <c r="AC204" i="1" s="1"/>
  <c r="AJ204" i="1" s="1"/>
  <c r="E204" i="1"/>
  <c r="AW203" i="1"/>
  <c r="AV203" i="1"/>
  <c r="Z203" i="1"/>
  <c r="Y203" i="1"/>
  <c r="X203" i="1"/>
  <c r="W203" i="1"/>
  <c r="V203" i="1"/>
  <c r="U203" i="1"/>
  <c r="T203" i="1"/>
  <c r="M203" i="1"/>
  <c r="L203" i="1"/>
  <c r="K203" i="1"/>
  <c r="J203" i="1"/>
  <c r="H203" i="1"/>
  <c r="I203" i="1" s="1"/>
  <c r="G203" i="1"/>
  <c r="E203" i="1"/>
  <c r="AW202" i="1"/>
  <c r="AV202" i="1"/>
  <c r="AH202" i="1"/>
  <c r="AA202" i="1"/>
  <c r="Z202" i="1"/>
  <c r="Y202" i="1"/>
  <c r="X202" i="1"/>
  <c r="W202" i="1"/>
  <c r="V202" i="1"/>
  <c r="U202" i="1"/>
  <c r="T202" i="1"/>
  <c r="S202" i="1"/>
  <c r="AG202" i="1" s="1"/>
  <c r="R202" i="1"/>
  <c r="Q202" i="1"/>
  <c r="P202" i="1"/>
  <c r="O202" i="1"/>
  <c r="M202" i="1"/>
  <c r="N202" i="1" s="1"/>
  <c r="L202" i="1"/>
  <c r="K202" i="1"/>
  <c r="J202" i="1"/>
  <c r="AE202" i="1" s="1"/>
  <c r="AL202" i="1" s="1"/>
  <c r="I202" i="1"/>
  <c r="AD202" i="1" s="1"/>
  <c r="AK202" i="1" s="1"/>
  <c r="H202" i="1"/>
  <c r="AC202" i="1" s="1"/>
  <c r="AJ202" i="1" s="1"/>
  <c r="G202" i="1"/>
  <c r="E202" i="1"/>
  <c r="AV201" i="1"/>
  <c r="AW201" i="1" s="1"/>
  <c r="Z201" i="1"/>
  <c r="Y201" i="1"/>
  <c r="X201" i="1"/>
  <c r="W201" i="1"/>
  <c r="V201" i="1"/>
  <c r="U201" i="1"/>
  <c r="T201" i="1"/>
  <c r="Q201" i="1"/>
  <c r="P201" i="1"/>
  <c r="O201" i="1"/>
  <c r="S201" i="1" s="1"/>
  <c r="N201" i="1"/>
  <c r="R201" i="1" s="1"/>
  <c r="M201" i="1"/>
  <c r="AA201" i="1" s="1"/>
  <c r="AH201" i="1" s="1"/>
  <c r="H201" i="1"/>
  <c r="AC201" i="1" s="1"/>
  <c r="AJ201" i="1" s="1"/>
  <c r="G201" i="1"/>
  <c r="AB201" i="1" s="1"/>
  <c r="AI201" i="1" s="1"/>
  <c r="E201" i="1"/>
  <c r="AV200" i="1"/>
  <c r="AW200" i="1" s="1"/>
  <c r="Z200" i="1"/>
  <c r="Y200" i="1"/>
  <c r="X200" i="1"/>
  <c r="W200" i="1"/>
  <c r="V200" i="1"/>
  <c r="U200" i="1"/>
  <c r="T200" i="1"/>
  <c r="M200" i="1"/>
  <c r="Q200" i="1" s="1"/>
  <c r="L200" i="1"/>
  <c r="K200" i="1"/>
  <c r="J200" i="1"/>
  <c r="AE200" i="1" s="1"/>
  <c r="AL200" i="1" s="1"/>
  <c r="I200" i="1"/>
  <c r="H200" i="1"/>
  <c r="G200" i="1"/>
  <c r="E200" i="1"/>
  <c r="AV199" i="1"/>
  <c r="AW199" i="1" s="1"/>
  <c r="AH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J199" i="1"/>
  <c r="I199" i="1"/>
  <c r="AD199" i="1" s="1"/>
  <c r="AK199" i="1" s="1"/>
  <c r="H199" i="1"/>
  <c r="AC199" i="1" s="1"/>
  <c r="AJ199" i="1" s="1"/>
  <c r="G199" i="1"/>
  <c r="AB199" i="1" s="1"/>
  <c r="AI199" i="1" s="1"/>
  <c r="E199" i="1"/>
  <c r="AV198" i="1"/>
  <c r="AW198" i="1" s="1"/>
  <c r="AL198" i="1"/>
  <c r="AA198" i="1"/>
  <c r="AH198" i="1" s="1"/>
  <c r="Z198" i="1"/>
  <c r="Y198" i="1"/>
  <c r="X198" i="1"/>
  <c r="W198" i="1"/>
  <c r="V198" i="1"/>
  <c r="U198" i="1"/>
  <c r="T198" i="1"/>
  <c r="S198" i="1"/>
  <c r="O198" i="1"/>
  <c r="AC198" i="1" s="1"/>
  <c r="AJ198" i="1" s="1"/>
  <c r="N198" i="1"/>
  <c r="R198" i="1" s="1"/>
  <c r="M198" i="1"/>
  <c r="Q198" i="1" s="1"/>
  <c r="K198" i="1"/>
  <c r="H198" i="1"/>
  <c r="L198" i="1" s="1"/>
  <c r="AG198" i="1" s="1"/>
  <c r="AN198" i="1" s="1"/>
  <c r="G198" i="1"/>
  <c r="AB198" i="1" s="1"/>
  <c r="AI198" i="1" s="1"/>
  <c r="E198" i="1"/>
  <c r="AW197" i="1"/>
  <c r="AV197" i="1"/>
  <c r="AA197" i="1"/>
  <c r="AH197" i="1" s="1"/>
  <c r="Z197" i="1"/>
  <c r="Y197" i="1"/>
  <c r="X197" i="1"/>
  <c r="W197" i="1"/>
  <c r="V197" i="1"/>
  <c r="U197" i="1"/>
  <c r="T197" i="1"/>
  <c r="P197" i="1"/>
  <c r="M197" i="1"/>
  <c r="Q197" i="1" s="1"/>
  <c r="K197" i="1"/>
  <c r="H197" i="1"/>
  <c r="I197" i="1" s="1"/>
  <c r="AD197" i="1" s="1"/>
  <c r="AK197" i="1" s="1"/>
  <c r="G197" i="1"/>
  <c r="E197" i="1"/>
  <c r="AV196" i="1"/>
  <c r="AW196" i="1" s="1"/>
  <c r="Z196" i="1"/>
  <c r="Y196" i="1"/>
  <c r="X196" i="1"/>
  <c r="W196" i="1"/>
  <c r="V196" i="1"/>
  <c r="U196" i="1"/>
  <c r="T196" i="1"/>
  <c r="P196" i="1"/>
  <c r="M196" i="1"/>
  <c r="N196" i="1" s="1"/>
  <c r="R196" i="1" s="1"/>
  <c r="H196" i="1"/>
  <c r="G196" i="1"/>
  <c r="E196" i="1"/>
  <c r="AW195" i="1"/>
  <c r="AV195" i="1"/>
  <c r="Z195" i="1"/>
  <c r="Y195" i="1"/>
  <c r="X195" i="1"/>
  <c r="W195" i="1"/>
  <c r="V195" i="1"/>
  <c r="U195" i="1"/>
  <c r="T195" i="1"/>
  <c r="M195" i="1"/>
  <c r="L195" i="1"/>
  <c r="K195" i="1"/>
  <c r="J195" i="1"/>
  <c r="H195" i="1"/>
  <c r="I195" i="1" s="1"/>
  <c r="G195" i="1"/>
  <c r="E195" i="1"/>
  <c r="AW194" i="1"/>
  <c r="AV194" i="1"/>
  <c r="AH194" i="1"/>
  <c r="AA194" i="1"/>
  <c r="Z194" i="1"/>
  <c r="Y194" i="1"/>
  <c r="X194" i="1"/>
  <c r="W194" i="1"/>
  <c r="V194" i="1"/>
  <c r="U194" i="1"/>
  <c r="T194" i="1"/>
  <c r="R194" i="1"/>
  <c r="Q194" i="1"/>
  <c r="P194" i="1"/>
  <c r="O194" i="1"/>
  <c r="S194" i="1" s="1"/>
  <c r="AG194" i="1" s="1"/>
  <c r="AN194" i="1" s="1"/>
  <c r="M194" i="1"/>
  <c r="N194" i="1" s="1"/>
  <c r="L194" i="1"/>
  <c r="K194" i="1"/>
  <c r="J194" i="1"/>
  <c r="AE194" i="1" s="1"/>
  <c r="AL194" i="1" s="1"/>
  <c r="I194" i="1"/>
  <c r="AD194" i="1" s="1"/>
  <c r="AK194" i="1" s="1"/>
  <c r="H194" i="1"/>
  <c r="AC194" i="1" s="1"/>
  <c r="AJ194" i="1" s="1"/>
  <c r="G194" i="1"/>
  <c r="E194" i="1"/>
  <c r="AV193" i="1"/>
  <c r="AW193" i="1" s="1"/>
  <c r="Z193" i="1"/>
  <c r="Y193" i="1"/>
  <c r="X193" i="1"/>
  <c r="W193" i="1"/>
  <c r="V193" i="1"/>
  <c r="U193" i="1"/>
  <c r="T193" i="1"/>
  <c r="Q193" i="1"/>
  <c r="P193" i="1"/>
  <c r="O193" i="1"/>
  <c r="S193" i="1" s="1"/>
  <c r="N193" i="1"/>
  <c r="R193" i="1" s="1"/>
  <c r="M193" i="1"/>
  <c r="AA193" i="1" s="1"/>
  <c r="AH193" i="1" s="1"/>
  <c r="L193" i="1"/>
  <c r="AG193" i="1" s="1"/>
  <c r="AN193" i="1" s="1"/>
  <c r="H193" i="1"/>
  <c r="G193" i="1"/>
  <c r="AB193" i="1" s="1"/>
  <c r="AI193" i="1" s="1"/>
  <c r="E193" i="1"/>
  <c r="AV192" i="1"/>
  <c r="AW192" i="1" s="1"/>
  <c r="Z192" i="1"/>
  <c r="Y192" i="1"/>
  <c r="X192" i="1"/>
  <c r="W192" i="1"/>
  <c r="V192" i="1"/>
  <c r="U192" i="1"/>
  <c r="T192" i="1"/>
  <c r="M192" i="1"/>
  <c r="L192" i="1"/>
  <c r="K192" i="1"/>
  <c r="J192" i="1"/>
  <c r="I192" i="1"/>
  <c r="H192" i="1"/>
  <c r="G192" i="1"/>
  <c r="E192" i="1"/>
  <c r="AW191" i="1"/>
  <c r="AV191" i="1"/>
  <c r="AH191" i="1"/>
  <c r="AA191" i="1"/>
  <c r="Z191" i="1"/>
  <c r="Y191" i="1"/>
  <c r="X191" i="1"/>
  <c r="W191" i="1"/>
  <c r="V191" i="1"/>
  <c r="U191" i="1"/>
  <c r="T191" i="1"/>
  <c r="S191" i="1"/>
  <c r="Q191" i="1"/>
  <c r="P191" i="1"/>
  <c r="O191" i="1"/>
  <c r="N191" i="1"/>
  <c r="R191" i="1" s="1"/>
  <c r="M191" i="1"/>
  <c r="J191" i="1"/>
  <c r="I191" i="1"/>
  <c r="AD191" i="1" s="1"/>
  <c r="AK191" i="1" s="1"/>
  <c r="H191" i="1"/>
  <c r="AC191" i="1" s="1"/>
  <c r="G191" i="1"/>
  <c r="E191" i="1"/>
  <c r="AV190" i="1"/>
  <c r="AW190" i="1" s="1"/>
  <c r="AA190" i="1"/>
  <c r="AH190" i="1" s="1"/>
  <c r="Z190" i="1"/>
  <c r="Y190" i="1"/>
  <c r="X190" i="1"/>
  <c r="W190" i="1"/>
  <c r="V190" i="1"/>
  <c r="U190" i="1"/>
  <c r="T190" i="1"/>
  <c r="S190" i="1"/>
  <c r="O190" i="1"/>
  <c r="AC190" i="1" s="1"/>
  <c r="AJ190" i="1" s="1"/>
  <c r="N190" i="1"/>
  <c r="R190" i="1" s="1"/>
  <c r="M190" i="1"/>
  <c r="Q190" i="1" s="1"/>
  <c r="K190" i="1"/>
  <c r="H190" i="1"/>
  <c r="L190" i="1" s="1"/>
  <c r="G190" i="1"/>
  <c r="AB190" i="1" s="1"/>
  <c r="AI190" i="1" s="1"/>
  <c r="E190" i="1"/>
  <c r="AW189" i="1"/>
  <c r="AV189" i="1"/>
  <c r="AA189" i="1"/>
  <c r="Z189" i="1"/>
  <c r="Y189" i="1"/>
  <c r="X189" i="1"/>
  <c r="W189" i="1"/>
  <c r="V189" i="1"/>
  <c r="U189" i="1"/>
  <c r="T189" i="1"/>
  <c r="P189" i="1"/>
  <c r="M189" i="1"/>
  <c r="Q189" i="1" s="1"/>
  <c r="L189" i="1"/>
  <c r="K189" i="1"/>
  <c r="H189" i="1"/>
  <c r="G189" i="1"/>
  <c r="E189" i="1"/>
  <c r="AV188" i="1"/>
  <c r="AW188" i="1" s="1"/>
  <c r="Z188" i="1"/>
  <c r="Y188" i="1"/>
  <c r="X188" i="1"/>
  <c r="W188" i="1"/>
  <c r="V188" i="1"/>
  <c r="U188" i="1"/>
  <c r="T188" i="1"/>
  <c r="M188" i="1"/>
  <c r="H188" i="1"/>
  <c r="G188" i="1"/>
  <c r="E188" i="1"/>
  <c r="AW187" i="1"/>
  <c r="AV187" i="1"/>
  <c r="Z187" i="1"/>
  <c r="Y187" i="1"/>
  <c r="X187" i="1"/>
  <c r="W187" i="1"/>
  <c r="V187" i="1"/>
  <c r="U187" i="1"/>
  <c r="T187" i="1"/>
  <c r="N187" i="1"/>
  <c r="M187" i="1"/>
  <c r="L187" i="1"/>
  <c r="K187" i="1"/>
  <c r="J187" i="1"/>
  <c r="H187" i="1"/>
  <c r="I187" i="1" s="1"/>
  <c r="G187" i="1"/>
  <c r="E187" i="1"/>
  <c r="AW186" i="1"/>
  <c r="AV186" i="1"/>
  <c r="AH186" i="1"/>
  <c r="AA186" i="1"/>
  <c r="Z186" i="1"/>
  <c r="Y186" i="1"/>
  <c r="X186" i="1"/>
  <c r="W186" i="1"/>
  <c r="V186" i="1"/>
  <c r="U186" i="1"/>
  <c r="T186" i="1"/>
  <c r="R186" i="1"/>
  <c r="Q186" i="1"/>
  <c r="P186" i="1"/>
  <c r="O186" i="1"/>
  <c r="S186" i="1" s="1"/>
  <c r="AG186" i="1" s="1"/>
  <c r="AN186" i="1" s="1"/>
  <c r="M186" i="1"/>
  <c r="N186" i="1" s="1"/>
  <c r="L186" i="1"/>
  <c r="K186" i="1"/>
  <c r="J186" i="1"/>
  <c r="AE186" i="1" s="1"/>
  <c r="AL186" i="1" s="1"/>
  <c r="I186" i="1"/>
  <c r="AD186" i="1" s="1"/>
  <c r="H186" i="1"/>
  <c r="AC186" i="1" s="1"/>
  <c r="AJ186" i="1" s="1"/>
  <c r="G186" i="1"/>
  <c r="AB186" i="1" s="1"/>
  <c r="AI186" i="1" s="1"/>
  <c r="E186" i="1"/>
  <c r="AV185" i="1"/>
  <c r="AW185" i="1" s="1"/>
  <c r="AI185" i="1"/>
  <c r="AP185" i="1" s="1"/>
  <c r="AA185" i="1"/>
  <c r="AH185" i="1" s="1"/>
  <c r="AO185" i="1" s="1"/>
  <c r="Z185" i="1"/>
  <c r="Y185" i="1"/>
  <c r="X185" i="1"/>
  <c r="W185" i="1"/>
  <c r="V185" i="1"/>
  <c r="U185" i="1"/>
  <c r="T185" i="1"/>
  <c r="S185" i="1"/>
  <c r="O185" i="1"/>
  <c r="N185" i="1"/>
  <c r="R185" i="1" s="1"/>
  <c r="M185" i="1"/>
  <c r="Q185" i="1" s="1"/>
  <c r="K185" i="1"/>
  <c r="AF185" i="1" s="1"/>
  <c r="AM185" i="1" s="1"/>
  <c r="AT185" i="1" s="1"/>
  <c r="H185" i="1"/>
  <c r="L185" i="1" s="1"/>
  <c r="G185" i="1"/>
  <c r="AB185" i="1" s="1"/>
  <c r="E185" i="1"/>
  <c r="AW184" i="1"/>
  <c r="AV184" i="1"/>
  <c r="AH184" i="1"/>
  <c r="AO184" i="1" s="1"/>
  <c r="AE184" i="1"/>
  <c r="AL184" i="1" s="1"/>
  <c r="AS184" i="1" s="1"/>
  <c r="AA184" i="1"/>
  <c r="Z184" i="1"/>
  <c r="Y184" i="1"/>
  <c r="X184" i="1"/>
  <c r="W184" i="1"/>
  <c r="V184" i="1"/>
  <c r="U184" i="1"/>
  <c r="T184" i="1"/>
  <c r="Q184" i="1"/>
  <c r="P184" i="1"/>
  <c r="O184" i="1"/>
  <c r="S184" i="1" s="1"/>
  <c r="M184" i="1"/>
  <c r="N184" i="1" s="1"/>
  <c r="R184" i="1" s="1"/>
  <c r="L184" i="1"/>
  <c r="K184" i="1"/>
  <c r="AF184" i="1" s="1"/>
  <c r="AM184" i="1" s="1"/>
  <c r="AT184" i="1" s="1"/>
  <c r="J184" i="1"/>
  <c r="I184" i="1"/>
  <c r="AD184" i="1" s="1"/>
  <c r="H184" i="1"/>
  <c r="G184" i="1"/>
  <c r="AB184" i="1" s="1"/>
  <c r="AI184" i="1" s="1"/>
  <c r="AP184" i="1" s="1"/>
  <c r="E184" i="1"/>
  <c r="AV183" i="1"/>
  <c r="AW183" i="1" s="1"/>
  <c r="AI183" i="1"/>
  <c r="AP183" i="1" s="1"/>
  <c r="AA183" i="1"/>
  <c r="AH183" i="1" s="1"/>
  <c r="AO183" i="1" s="1"/>
  <c r="Z183" i="1"/>
  <c r="Y183" i="1"/>
  <c r="X183" i="1"/>
  <c r="W183" i="1"/>
  <c r="V183" i="1"/>
  <c r="U183" i="1"/>
  <c r="T183" i="1"/>
  <c r="S183" i="1"/>
  <c r="P183" i="1"/>
  <c r="O183" i="1"/>
  <c r="N183" i="1"/>
  <c r="R183" i="1" s="1"/>
  <c r="M183" i="1"/>
  <c r="Q183" i="1" s="1"/>
  <c r="K183" i="1"/>
  <c r="AF183" i="1" s="1"/>
  <c r="AM183" i="1" s="1"/>
  <c r="AT183" i="1" s="1"/>
  <c r="H183" i="1"/>
  <c r="L183" i="1" s="1"/>
  <c r="AG183" i="1" s="1"/>
  <c r="AN183" i="1" s="1"/>
  <c r="AU183" i="1" s="1"/>
  <c r="G183" i="1"/>
  <c r="AB183" i="1" s="1"/>
  <c r="E183" i="1"/>
  <c r="AW182" i="1"/>
  <c r="AV182" i="1"/>
  <c r="AH182" i="1"/>
  <c r="AO182" i="1" s="1"/>
  <c r="AA182" i="1"/>
  <c r="Z182" i="1"/>
  <c r="Y182" i="1"/>
  <c r="X182" i="1"/>
  <c r="W182" i="1"/>
  <c r="V182" i="1"/>
  <c r="U182" i="1"/>
  <c r="T182" i="1"/>
  <c r="Q182" i="1"/>
  <c r="P182" i="1"/>
  <c r="O182" i="1"/>
  <c r="S182" i="1" s="1"/>
  <c r="M182" i="1"/>
  <c r="N182" i="1" s="1"/>
  <c r="R182" i="1" s="1"/>
  <c r="K182" i="1"/>
  <c r="J182" i="1"/>
  <c r="AE182" i="1" s="1"/>
  <c r="AL182" i="1" s="1"/>
  <c r="AS182" i="1" s="1"/>
  <c r="H182" i="1"/>
  <c r="G182" i="1"/>
  <c r="E182" i="1"/>
  <c r="AV181" i="1"/>
  <c r="AW181" i="1" s="1"/>
  <c r="AI181" i="1"/>
  <c r="AP181" i="1" s="1"/>
  <c r="AA181" i="1"/>
  <c r="AH181" i="1" s="1"/>
  <c r="AO181" i="1" s="1"/>
  <c r="Z181" i="1"/>
  <c r="Y181" i="1"/>
  <c r="X181" i="1"/>
  <c r="W181" i="1"/>
  <c r="V181" i="1"/>
  <c r="U181" i="1"/>
  <c r="T181" i="1"/>
  <c r="S181" i="1"/>
  <c r="P181" i="1"/>
  <c r="O181" i="1"/>
  <c r="N181" i="1"/>
  <c r="R181" i="1" s="1"/>
  <c r="M181" i="1"/>
  <c r="Q181" i="1" s="1"/>
  <c r="AE181" i="1" s="1"/>
  <c r="AL181" i="1" s="1"/>
  <c r="AS181" i="1" s="1"/>
  <c r="L181" i="1"/>
  <c r="K181" i="1"/>
  <c r="AF181" i="1" s="1"/>
  <c r="AM181" i="1" s="1"/>
  <c r="AT181" i="1" s="1"/>
  <c r="H181" i="1"/>
  <c r="J181" i="1" s="1"/>
  <c r="G181" i="1"/>
  <c r="AB181" i="1" s="1"/>
  <c r="E181" i="1"/>
  <c r="AV180" i="1"/>
  <c r="AW180" i="1" s="1"/>
  <c r="AI180" i="1"/>
  <c r="AA180" i="1"/>
  <c r="Z180" i="1"/>
  <c r="Y180" i="1"/>
  <c r="X180" i="1"/>
  <c r="W180" i="1"/>
  <c r="V180" i="1"/>
  <c r="U180" i="1"/>
  <c r="T180" i="1"/>
  <c r="R180" i="1"/>
  <c r="Q180" i="1"/>
  <c r="P180" i="1"/>
  <c r="O180" i="1"/>
  <c r="S180" i="1" s="1"/>
  <c r="M180" i="1"/>
  <c r="N180" i="1" s="1"/>
  <c r="H180" i="1"/>
  <c r="G180" i="1"/>
  <c r="AB180" i="1" s="1"/>
  <c r="E180" i="1"/>
  <c r="AW179" i="1"/>
  <c r="Z179" i="1"/>
  <c r="Y179" i="1"/>
  <c r="X179" i="1"/>
  <c r="W179" i="1"/>
  <c r="V179" i="1"/>
  <c r="U179" i="1"/>
  <c r="T179" i="1"/>
  <c r="N179" i="1"/>
  <c r="R179" i="1" s="1"/>
  <c r="M179" i="1"/>
  <c r="L179" i="1"/>
  <c r="L178" i="1" s="1"/>
  <c r="K179" i="1"/>
  <c r="K172" i="1" s="1"/>
  <c r="AF172" i="1" s="1"/>
  <c r="AM172" i="1" s="1"/>
  <c r="AT172" i="1" s="1"/>
  <c r="J179" i="1"/>
  <c r="I179" i="1"/>
  <c r="H179" i="1"/>
  <c r="G179" i="1"/>
  <c r="AW178" i="1"/>
  <c r="AV178" i="1"/>
  <c r="Z178" i="1"/>
  <c r="Y178" i="1"/>
  <c r="X178" i="1"/>
  <c r="W178" i="1"/>
  <c r="V178" i="1"/>
  <c r="U178" i="1"/>
  <c r="T178" i="1"/>
  <c r="P178" i="1"/>
  <c r="AD178" i="1" s="1"/>
  <c r="AK178" i="1" s="1"/>
  <c r="AR178" i="1" s="1"/>
  <c r="M178" i="1"/>
  <c r="I178" i="1"/>
  <c r="H178" i="1"/>
  <c r="G178" i="1"/>
  <c r="E178" i="1"/>
  <c r="AW177" i="1"/>
  <c r="AV177" i="1"/>
  <c r="Z177" i="1"/>
  <c r="Y177" i="1"/>
  <c r="X177" i="1"/>
  <c r="W177" i="1"/>
  <c r="V177" i="1"/>
  <c r="U177" i="1"/>
  <c r="T177" i="1"/>
  <c r="M177" i="1"/>
  <c r="L177" i="1"/>
  <c r="I177" i="1"/>
  <c r="H177" i="1"/>
  <c r="G177" i="1"/>
  <c r="E177" i="1"/>
  <c r="AV176" i="1"/>
  <c r="AW176" i="1" s="1"/>
  <c r="AH176" i="1"/>
  <c r="AA176" i="1"/>
  <c r="Z176" i="1"/>
  <c r="Y176" i="1"/>
  <c r="X176" i="1"/>
  <c r="W176" i="1"/>
  <c r="V176" i="1"/>
  <c r="U176" i="1"/>
  <c r="T176" i="1"/>
  <c r="Q176" i="1"/>
  <c r="P176" i="1"/>
  <c r="O176" i="1"/>
  <c r="S176" i="1" s="1"/>
  <c r="N176" i="1"/>
  <c r="R176" i="1" s="1"/>
  <c r="M176" i="1"/>
  <c r="I176" i="1"/>
  <c r="AD176" i="1" s="1"/>
  <c r="AK176" i="1" s="1"/>
  <c r="H176" i="1"/>
  <c r="G176" i="1"/>
  <c r="AB176" i="1" s="1"/>
  <c r="AI176" i="1" s="1"/>
  <c r="E176" i="1"/>
  <c r="AW175" i="1"/>
  <c r="AV175" i="1"/>
  <c r="AM175" i="1"/>
  <c r="AD175" i="1"/>
  <c r="AK175" i="1" s="1"/>
  <c r="AA175" i="1"/>
  <c r="Z175" i="1"/>
  <c r="Y175" i="1"/>
  <c r="X175" i="1"/>
  <c r="W175" i="1"/>
  <c r="V175" i="1"/>
  <c r="AJ175" i="1" s="1"/>
  <c r="U175" i="1"/>
  <c r="T175" i="1"/>
  <c r="S175" i="1"/>
  <c r="P175" i="1"/>
  <c r="O175" i="1"/>
  <c r="N175" i="1"/>
  <c r="R175" i="1" s="1"/>
  <c r="M175" i="1"/>
  <c r="Q175" i="1" s="1"/>
  <c r="L175" i="1"/>
  <c r="AG175" i="1" s="1"/>
  <c r="AN175" i="1" s="1"/>
  <c r="K175" i="1"/>
  <c r="AF175" i="1" s="1"/>
  <c r="I175" i="1"/>
  <c r="H175" i="1"/>
  <c r="AC175" i="1" s="1"/>
  <c r="G175" i="1"/>
  <c r="AB175" i="1" s="1"/>
  <c r="AI175" i="1" s="1"/>
  <c r="E175" i="1"/>
  <c r="AV174" i="1"/>
  <c r="AW174" i="1" s="1"/>
  <c r="AI174" i="1"/>
  <c r="AP174" i="1" s="1"/>
  <c r="AA174" i="1"/>
  <c r="AH174" i="1" s="1"/>
  <c r="AO174" i="1" s="1"/>
  <c r="Z174" i="1"/>
  <c r="Y174" i="1"/>
  <c r="X174" i="1"/>
  <c r="W174" i="1"/>
  <c r="V174" i="1"/>
  <c r="U174" i="1"/>
  <c r="T174" i="1"/>
  <c r="S174" i="1"/>
  <c r="R174" i="1"/>
  <c r="Q174" i="1"/>
  <c r="P174" i="1"/>
  <c r="O174" i="1"/>
  <c r="M174" i="1"/>
  <c r="N174" i="1" s="1"/>
  <c r="L174" i="1"/>
  <c r="J174" i="1"/>
  <c r="AE174" i="1" s="1"/>
  <c r="AL174" i="1" s="1"/>
  <c r="AS174" i="1" s="1"/>
  <c r="I174" i="1"/>
  <c r="AD174" i="1" s="1"/>
  <c r="H174" i="1"/>
  <c r="G174" i="1"/>
  <c r="AB174" i="1" s="1"/>
  <c r="E174" i="1"/>
  <c r="AV173" i="1"/>
  <c r="AW173" i="1" s="1"/>
  <c r="AJ173" i="1"/>
  <c r="AQ173" i="1" s="1"/>
  <c r="AD173" i="1"/>
  <c r="AB173" i="1"/>
  <c r="AI173" i="1" s="1"/>
  <c r="AP173" i="1" s="1"/>
  <c r="AA173" i="1"/>
  <c r="Z173" i="1"/>
  <c r="Y173" i="1"/>
  <c r="X173" i="1"/>
  <c r="W173" i="1"/>
  <c r="V173" i="1"/>
  <c r="U173" i="1"/>
  <c r="T173" i="1"/>
  <c r="S173" i="1"/>
  <c r="P173" i="1"/>
  <c r="O173" i="1"/>
  <c r="N173" i="1"/>
  <c r="R173" i="1" s="1"/>
  <c r="M173" i="1"/>
  <c r="Q173" i="1" s="1"/>
  <c r="L173" i="1"/>
  <c r="I173" i="1"/>
  <c r="H173" i="1"/>
  <c r="AC173" i="1" s="1"/>
  <c r="G173" i="1"/>
  <c r="E173" i="1"/>
  <c r="AV172" i="1"/>
  <c r="AW172" i="1" s="1"/>
  <c r="AH172" i="1"/>
  <c r="AO172" i="1" s="1"/>
  <c r="AA172" i="1"/>
  <c r="Z172" i="1"/>
  <c r="Y172" i="1"/>
  <c r="X172" i="1"/>
  <c r="W172" i="1"/>
  <c r="V172" i="1"/>
  <c r="U172" i="1"/>
  <c r="T172" i="1"/>
  <c r="Q172" i="1"/>
  <c r="P172" i="1"/>
  <c r="O172" i="1"/>
  <c r="S172" i="1" s="1"/>
  <c r="M172" i="1"/>
  <c r="N172" i="1" s="1"/>
  <c r="R172" i="1" s="1"/>
  <c r="L172" i="1"/>
  <c r="I172" i="1"/>
  <c r="H172" i="1"/>
  <c r="AC172" i="1" s="1"/>
  <c r="AJ172" i="1" s="1"/>
  <c r="AQ172" i="1" s="1"/>
  <c r="G172" i="1"/>
  <c r="AB172" i="1" s="1"/>
  <c r="AI172" i="1" s="1"/>
  <c r="AP172" i="1" s="1"/>
  <c r="E172" i="1"/>
  <c r="AV171" i="1"/>
  <c r="AW171" i="1" s="1"/>
  <c r="AD171" i="1"/>
  <c r="AA171" i="1"/>
  <c r="Z171" i="1"/>
  <c r="Y171" i="1"/>
  <c r="X171" i="1"/>
  <c r="W171" i="1"/>
  <c r="V171" i="1"/>
  <c r="U171" i="1"/>
  <c r="T171" i="1"/>
  <c r="P171" i="1"/>
  <c r="O171" i="1"/>
  <c r="S171" i="1" s="1"/>
  <c r="N171" i="1"/>
  <c r="R171" i="1" s="1"/>
  <c r="M171" i="1"/>
  <c r="Q171" i="1" s="1"/>
  <c r="L171" i="1"/>
  <c r="AG171" i="1" s="1"/>
  <c r="AN171" i="1" s="1"/>
  <c r="AU171" i="1" s="1"/>
  <c r="I171" i="1"/>
  <c r="H171" i="1"/>
  <c r="G171" i="1"/>
  <c r="AB171" i="1" s="1"/>
  <c r="AI171" i="1" s="1"/>
  <c r="AP171" i="1" s="1"/>
  <c r="E171" i="1"/>
  <c r="AV170" i="1"/>
  <c r="AW170" i="1" s="1"/>
  <c r="AA170" i="1"/>
  <c r="AH170" i="1" s="1"/>
  <c r="AO170" i="1" s="1"/>
  <c r="Z170" i="1"/>
  <c r="Y170" i="1"/>
  <c r="X170" i="1"/>
  <c r="W170" i="1"/>
  <c r="V170" i="1"/>
  <c r="U170" i="1"/>
  <c r="T170" i="1"/>
  <c r="S170" i="1"/>
  <c r="Q170" i="1"/>
  <c r="P170" i="1"/>
  <c r="O170" i="1"/>
  <c r="M170" i="1"/>
  <c r="N170" i="1" s="1"/>
  <c r="R170" i="1" s="1"/>
  <c r="AF170" i="1" s="1"/>
  <c r="AM170" i="1" s="1"/>
  <c r="AT170" i="1" s="1"/>
  <c r="L170" i="1"/>
  <c r="K170" i="1"/>
  <c r="J170" i="1"/>
  <c r="AE170" i="1" s="1"/>
  <c r="AL170" i="1" s="1"/>
  <c r="AS170" i="1" s="1"/>
  <c r="I170" i="1"/>
  <c r="H170" i="1"/>
  <c r="G170" i="1"/>
  <c r="E170" i="1"/>
  <c r="AV169" i="1"/>
  <c r="AW169" i="1" s="1"/>
  <c r="AD169" i="1"/>
  <c r="AB169" i="1"/>
  <c r="AI169" i="1" s="1"/>
  <c r="AP169" i="1" s="1"/>
  <c r="AA169" i="1"/>
  <c r="Z169" i="1"/>
  <c r="Y169" i="1"/>
  <c r="X169" i="1"/>
  <c r="W169" i="1"/>
  <c r="V169" i="1"/>
  <c r="U169" i="1"/>
  <c r="T169" i="1"/>
  <c r="P169" i="1"/>
  <c r="O169" i="1"/>
  <c r="S169" i="1" s="1"/>
  <c r="N169" i="1"/>
  <c r="R169" i="1" s="1"/>
  <c r="M169" i="1"/>
  <c r="Q169" i="1" s="1"/>
  <c r="L169" i="1"/>
  <c r="K169" i="1"/>
  <c r="I169" i="1"/>
  <c r="H169" i="1"/>
  <c r="G169" i="1"/>
  <c r="E169" i="1"/>
  <c r="AV168" i="1"/>
  <c r="AW168" i="1" s="1"/>
  <c r="AF168" i="1"/>
  <c r="AM168" i="1" s="1"/>
  <c r="AT168" i="1" s="1"/>
  <c r="AA168" i="1"/>
  <c r="AH168" i="1" s="1"/>
  <c r="AO168" i="1" s="1"/>
  <c r="Z168" i="1"/>
  <c r="Y168" i="1"/>
  <c r="X168" i="1"/>
  <c r="W168" i="1"/>
  <c r="V168" i="1"/>
  <c r="U168" i="1"/>
  <c r="T168" i="1"/>
  <c r="S168" i="1"/>
  <c r="R168" i="1"/>
  <c r="Q168" i="1"/>
  <c r="P168" i="1"/>
  <c r="O168" i="1"/>
  <c r="M168" i="1"/>
  <c r="N168" i="1" s="1"/>
  <c r="L168" i="1"/>
  <c r="AG168" i="1" s="1"/>
  <c r="AN168" i="1" s="1"/>
  <c r="AU168" i="1" s="1"/>
  <c r="K168" i="1"/>
  <c r="I168" i="1"/>
  <c r="AD168" i="1" s="1"/>
  <c r="AK168" i="1" s="1"/>
  <c r="AR168" i="1" s="1"/>
  <c r="H168" i="1"/>
  <c r="AC168" i="1" s="1"/>
  <c r="AJ168" i="1" s="1"/>
  <c r="AQ168" i="1" s="1"/>
  <c r="G168" i="1"/>
  <c r="E168" i="1"/>
  <c r="AV167" i="1"/>
  <c r="AW167" i="1" s="1"/>
  <c r="AM167" i="1"/>
  <c r="AT167" i="1" s="1"/>
  <c r="AD167" i="1"/>
  <c r="AK167" i="1" s="1"/>
  <c r="AR167" i="1" s="1"/>
  <c r="AA167" i="1"/>
  <c r="Z167" i="1"/>
  <c r="Y167" i="1"/>
  <c r="X167" i="1"/>
  <c r="W167" i="1"/>
  <c r="V167" i="1"/>
  <c r="U167" i="1"/>
  <c r="T167" i="1"/>
  <c r="S167" i="1"/>
  <c r="P167" i="1"/>
  <c r="O167" i="1"/>
  <c r="N167" i="1"/>
  <c r="R167" i="1" s="1"/>
  <c r="M167" i="1"/>
  <c r="Q167" i="1" s="1"/>
  <c r="L167" i="1"/>
  <c r="AG167" i="1" s="1"/>
  <c r="AN167" i="1" s="1"/>
  <c r="AU167" i="1" s="1"/>
  <c r="K167" i="1"/>
  <c r="AF167" i="1" s="1"/>
  <c r="I167" i="1"/>
  <c r="H167" i="1"/>
  <c r="AC167" i="1" s="1"/>
  <c r="AJ167" i="1" s="1"/>
  <c r="AQ167" i="1" s="1"/>
  <c r="G167" i="1"/>
  <c r="AB167" i="1" s="1"/>
  <c r="AI167" i="1" s="1"/>
  <c r="AP167" i="1" s="1"/>
  <c r="E167" i="1"/>
  <c r="AV166" i="1"/>
  <c r="AW166" i="1" s="1"/>
  <c r="AI166" i="1"/>
  <c r="AP166" i="1" s="1"/>
  <c r="AA166" i="1"/>
  <c r="AH166" i="1" s="1"/>
  <c r="AO166" i="1" s="1"/>
  <c r="Z166" i="1"/>
  <c r="Y166" i="1"/>
  <c r="X166" i="1"/>
  <c r="W166" i="1"/>
  <c r="V166" i="1"/>
  <c r="U166" i="1"/>
  <c r="T166" i="1"/>
  <c r="R166" i="1"/>
  <c r="AF166" i="1" s="1"/>
  <c r="AM166" i="1" s="1"/>
  <c r="AT166" i="1" s="1"/>
  <c r="Q166" i="1"/>
  <c r="P166" i="1"/>
  <c r="O166" i="1"/>
  <c r="S166" i="1" s="1"/>
  <c r="M166" i="1"/>
  <c r="N166" i="1" s="1"/>
  <c r="L166" i="1"/>
  <c r="K166" i="1"/>
  <c r="J166" i="1"/>
  <c r="AE166" i="1" s="1"/>
  <c r="AL166" i="1" s="1"/>
  <c r="AS166" i="1" s="1"/>
  <c r="I166" i="1"/>
  <c r="AD166" i="1" s="1"/>
  <c r="H166" i="1"/>
  <c r="G166" i="1"/>
  <c r="AB166" i="1" s="1"/>
  <c r="E166" i="1"/>
  <c r="AV165" i="1"/>
  <c r="AW165" i="1" s="1"/>
  <c r="AR165" i="1"/>
  <c r="AJ165" i="1"/>
  <c r="AQ165" i="1" s="1"/>
  <c r="AD165" i="1"/>
  <c r="AK165" i="1" s="1"/>
  <c r="AB165" i="1"/>
  <c r="AI165" i="1" s="1"/>
  <c r="AP165" i="1" s="1"/>
  <c r="AA165" i="1"/>
  <c r="Z165" i="1"/>
  <c r="Y165" i="1"/>
  <c r="X165" i="1"/>
  <c r="W165" i="1"/>
  <c r="V165" i="1"/>
  <c r="U165" i="1"/>
  <c r="T165" i="1"/>
  <c r="S165" i="1"/>
  <c r="P165" i="1"/>
  <c r="O165" i="1"/>
  <c r="N165" i="1"/>
  <c r="R165" i="1" s="1"/>
  <c r="M165" i="1"/>
  <c r="Q165" i="1" s="1"/>
  <c r="L165" i="1"/>
  <c r="K165" i="1"/>
  <c r="I165" i="1"/>
  <c r="H165" i="1"/>
  <c r="AC165" i="1" s="1"/>
  <c r="G165" i="1"/>
  <c r="E165" i="1"/>
  <c r="AV164" i="1"/>
  <c r="AW164" i="1" s="1"/>
  <c r="AH164" i="1"/>
  <c r="AO164" i="1" s="1"/>
  <c r="AA164" i="1"/>
  <c r="Z164" i="1"/>
  <c r="Y164" i="1"/>
  <c r="X164" i="1"/>
  <c r="W164" i="1"/>
  <c r="V164" i="1"/>
  <c r="U164" i="1"/>
  <c r="T164" i="1"/>
  <c r="Q164" i="1"/>
  <c r="P164" i="1"/>
  <c r="O164" i="1"/>
  <c r="S164" i="1" s="1"/>
  <c r="M164" i="1"/>
  <c r="N164" i="1" s="1"/>
  <c r="R164" i="1" s="1"/>
  <c r="AF164" i="1" s="1"/>
  <c r="AM164" i="1" s="1"/>
  <c r="AT164" i="1" s="1"/>
  <c r="L164" i="1"/>
  <c r="K164" i="1"/>
  <c r="I164" i="1"/>
  <c r="H164" i="1"/>
  <c r="AC164" i="1" s="1"/>
  <c r="AJ164" i="1" s="1"/>
  <c r="AQ164" i="1" s="1"/>
  <c r="G164" i="1"/>
  <c r="AB164" i="1" s="1"/>
  <c r="AI164" i="1" s="1"/>
  <c r="AP164" i="1" s="1"/>
  <c r="E164" i="1"/>
  <c r="AV163" i="1"/>
  <c r="AW163" i="1" s="1"/>
  <c r="Z163" i="1"/>
  <c r="Y163" i="1"/>
  <c r="X163" i="1"/>
  <c r="W163" i="1"/>
  <c r="V163" i="1"/>
  <c r="U163" i="1"/>
  <c r="T163" i="1"/>
  <c r="P163" i="1"/>
  <c r="O163" i="1"/>
  <c r="S163" i="1" s="1"/>
  <c r="M163" i="1"/>
  <c r="L163" i="1"/>
  <c r="I163" i="1"/>
  <c r="H163" i="1"/>
  <c r="G163" i="1"/>
  <c r="E163" i="1"/>
  <c r="AV162" i="1"/>
  <c r="AW162" i="1" s="1"/>
  <c r="Z162" i="1"/>
  <c r="Y162" i="1"/>
  <c r="X162" i="1"/>
  <c r="W162" i="1"/>
  <c r="V162" i="1"/>
  <c r="U162" i="1"/>
  <c r="T162" i="1"/>
  <c r="M162" i="1"/>
  <c r="L162" i="1"/>
  <c r="I162" i="1"/>
  <c r="H162" i="1"/>
  <c r="G162" i="1"/>
  <c r="E162" i="1"/>
  <c r="AV161" i="1"/>
  <c r="AW161" i="1" s="1"/>
  <c r="AH161" i="1"/>
  <c r="AA161" i="1"/>
  <c r="Z161" i="1"/>
  <c r="Y161" i="1"/>
  <c r="X161" i="1"/>
  <c r="W161" i="1"/>
  <c r="V161" i="1"/>
  <c r="U161" i="1"/>
  <c r="T161" i="1"/>
  <c r="R161" i="1"/>
  <c r="Q161" i="1"/>
  <c r="AE161" i="1" s="1"/>
  <c r="AL161" i="1" s="1"/>
  <c r="P161" i="1"/>
  <c r="O161" i="1"/>
  <c r="S161" i="1" s="1"/>
  <c r="N161" i="1"/>
  <c r="M161" i="1"/>
  <c r="J161" i="1"/>
  <c r="I161" i="1"/>
  <c r="AD161" i="1" s="1"/>
  <c r="AK161" i="1" s="1"/>
  <c r="H161" i="1"/>
  <c r="AC161" i="1" s="1"/>
  <c r="G161" i="1"/>
  <c r="AB161" i="1" s="1"/>
  <c r="AI161" i="1" s="1"/>
  <c r="E161" i="1"/>
  <c r="AW160" i="1"/>
  <c r="AV160" i="1"/>
  <c r="AD160" i="1"/>
  <c r="AA160" i="1"/>
  <c r="Z160" i="1"/>
  <c r="Y160" i="1"/>
  <c r="X160" i="1"/>
  <c r="W160" i="1"/>
  <c r="V160" i="1"/>
  <c r="U160" i="1"/>
  <c r="T160" i="1"/>
  <c r="P160" i="1"/>
  <c r="O160" i="1"/>
  <c r="S160" i="1" s="1"/>
  <c r="N160" i="1"/>
  <c r="R160" i="1" s="1"/>
  <c r="M160" i="1"/>
  <c r="Q160" i="1" s="1"/>
  <c r="L160" i="1"/>
  <c r="AG160" i="1" s="1"/>
  <c r="AN160" i="1" s="1"/>
  <c r="K160" i="1"/>
  <c r="I160" i="1"/>
  <c r="H160" i="1"/>
  <c r="G160" i="1"/>
  <c r="AB160" i="1" s="1"/>
  <c r="AI160" i="1" s="1"/>
  <c r="E160" i="1"/>
  <c r="AV159" i="1"/>
  <c r="AW159" i="1" s="1"/>
  <c r="AA159" i="1"/>
  <c r="Z159" i="1"/>
  <c r="Y159" i="1"/>
  <c r="X159" i="1"/>
  <c r="W159" i="1"/>
  <c r="V159" i="1"/>
  <c r="U159" i="1"/>
  <c r="T159" i="1"/>
  <c r="Q159" i="1"/>
  <c r="P159" i="1"/>
  <c r="M159" i="1"/>
  <c r="O159" i="1" s="1"/>
  <c r="S159" i="1" s="1"/>
  <c r="AG159" i="1" s="1"/>
  <c r="AN159" i="1" s="1"/>
  <c r="L159" i="1"/>
  <c r="K159" i="1"/>
  <c r="I159" i="1"/>
  <c r="H159" i="1"/>
  <c r="AC159" i="1" s="1"/>
  <c r="AJ159" i="1" s="1"/>
  <c r="G159" i="1"/>
  <c r="E159" i="1"/>
  <c r="AV158" i="1"/>
  <c r="AW158" i="1" s="1"/>
  <c r="AD158" i="1"/>
  <c r="AK158" i="1" s="1"/>
  <c r="Z158" i="1"/>
  <c r="Y158" i="1"/>
  <c r="X158" i="1"/>
  <c r="W158" i="1"/>
  <c r="V158" i="1"/>
  <c r="U158" i="1"/>
  <c r="T158" i="1"/>
  <c r="Q158" i="1"/>
  <c r="P158" i="1"/>
  <c r="N158" i="1"/>
  <c r="R158" i="1" s="1"/>
  <c r="M158" i="1"/>
  <c r="I158" i="1"/>
  <c r="H158" i="1"/>
  <c r="G158" i="1"/>
  <c r="E158" i="1"/>
  <c r="AW157" i="1"/>
  <c r="AV157" i="1"/>
  <c r="AH157" i="1"/>
  <c r="AA157" i="1"/>
  <c r="Z157" i="1"/>
  <c r="Y157" i="1"/>
  <c r="X157" i="1"/>
  <c r="W157" i="1"/>
  <c r="V157" i="1"/>
  <c r="U157" i="1"/>
  <c r="T157" i="1"/>
  <c r="N157" i="1"/>
  <c r="R157" i="1" s="1"/>
  <c r="M157" i="1"/>
  <c r="L157" i="1"/>
  <c r="K157" i="1"/>
  <c r="J157" i="1"/>
  <c r="I157" i="1"/>
  <c r="H157" i="1"/>
  <c r="G157" i="1"/>
  <c r="E157" i="1"/>
  <c r="AW156" i="1"/>
  <c r="AV156" i="1"/>
  <c r="AM156" i="1"/>
  <c r="AI156" i="1"/>
  <c r="AF156" i="1"/>
  <c r="AA156" i="1"/>
  <c r="Z156" i="1"/>
  <c r="Y156" i="1"/>
  <c r="X156" i="1"/>
  <c r="W156" i="1"/>
  <c r="V156" i="1"/>
  <c r="U156" i="1"/>
  <c r="T156" i="1"/>
  <c r="AH156" i="1" s="1"/>
  <c r="R156" i="1"/>
  <c r="Q156" i="1"/>
  <c r="P156" i="1"/>
  <c r="O156" i="1"/>
  <c r="S156" i="1" s="1"/>
  <c r="N156" i="1"/>
  <c r="M156" i="1"/>
  <c r="L156" i="1"/>
  <c r="AG156" i="1" s="1"/>
  <c r="AN156" i="1" s="1"/>
  <c r="K156" i="1"/>
  <c r="I156" i="1"/>
  <c r="AD156" i="1" s="1"/>
  <c r="H156" i="1"/>
  <c r="AC156" i="1" s="1"/>
  <c r="AJ156" i="1" s="1"/>
  <c r="G156" i="1"/>
  <c r="AB156" i="1" s="1"/>
  <c r="E156" i="1"/>
  <c r="AV155" i="1"/>
  <c r="AW155" i="1" s="1"/>
  <c r="Z155" i="1"/>
  <c r="Y155" i="1"/>
  <c r="X155" i="1"/>
  <c r="W155" i="1"/>
  <c r="V155" i="1"/>
  <c r="U155" i="1"/>
  <c r="T155" i="1"/>
  <c r="Q155" i="1"/>
  <c r="M155" i="1"/>
  <c r="L155" i="1"/>
  <c r="I155" i="1"/>
  <c r="H155" i="1"/>
  <c r="G155" i="1"/>
  <c r="E155" i="1"/>
  <c r="AV154" i="1"/>
  <c r="AW154" i="1" s="1"/>
  <c r="Z154" i="1"/>
  <c r="Y154" i="1"/>
  <c r="X154" i="1"/>
  <c r="W154" i="1"/>
  <c r="V154" i="1"/>
  <c r="U154" i="1"/>
  <c r="T154" i="1"/>
  <c r="Q154" i="1"/>
  <c r="M154" i="1"/>
  <c r="L154" i="1"/>
  <c r="I154" i="1"/>
  <c r="H154" i="1"/>
  <c r="G154" i="1"/>
  <c r="E154" i="1"/>
  <c r="AW153" i="1"/>
  <c r="AV153" i="1"/>
  <c r="AE153" i="1"/>
  <c r="AL153" i="1" s="1"/>
  <c r="AD153" i="1"/>
  <c r="AK153" i="1" s="1"/>
  <c r="AA153" i="1"/>
  <c r="AH153" i="1" s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K153" i="1"/>
  <c r="AF153" i="1" s="1"/>
  <c r="AM153" i="1" s="1"/>
  <c r="J153" i="1"/>
  <c r="I153" i="1"/>
  <c r="H153" i="1"/>
  <c r="AC153" i="1" s="1"/>
  <c r="AJ153" i="1" s="1"/>
  <c r="G153" i="1"/>
  <c r="AB153" i="1" s="1"/>
  <c r="AI153" i="1" s="1"/>
  <c r="E153" i="1"/>
  <c r="AW152" i="1"/>
  <c r="AV152" i="1"/>
  <c r="AD152" i="1"/>
  <c r="AK152" i="1" s="1"/>
  <c r="AB152" i="1"/>
  <c r="AI152" i="1" s="1"/>
  <c r="AA152" i="1"/>
  <c r="Z152" i="1"/>
  <c r="Y152" i="1"/>
  <c r="X152" i="1"/>
  <c r="W152" i="1"/>
  <c r="V152" i="1"/>
  <c r="U152" i="1"/>
  <c r="T152" i="1"/>
  <c r="S152" i="1"/>
  <c r="P152" i="1"/>
  <c r="O152" i="1"/>
  <c r="N152" i="1"/>
  <c r="R152" i="1" s="1"/>
  <c r="M152" i="1"/>
  <c r="Q152" i="1" s="1"/>
  <c r="L152" i="1"/>
  <c r="K152" i="1"/>
  <c r="I152" i="1"/>
  <c r="H152" i="1"/>
  <c r="AC152" i="1" s="1"/>
  <c r="AJ152" i="1" s="1"/>
  <c r="G152" i="1"/>
  <c r="E152" i="1"/>
  <c r="AV151" i="1"/>
  <c r="AW151" i="1" s="1"/>
  <c r="Z151" i="1"/>
  <c r="Y151" i="1"/>
  <c r="X151" i="1"/>
  <c r="W151" i="1"/>
  <c r="V151" i="1"/>
  <c r="U151" i="1"/>
  <c r="T151" i="1"/>
  <c r="P151" i="1"/>
  <c r="M151" i="1"/>
  <c r="L151" i="1"/>
  <c r="K151" i="1"/>
  <c r="I151" i="1"/>
  <c r="H151" i="1"/>
  <c r="G151" i="1"/>
  <c r="E151" i="1"/>
  <c r="AW150" i="1"/>
  <c r="AV150" i="1"/>
  <c r="Z150" i="1"/>
  <c r="Y150" i="1"/>
  <c r="X150" i="1"/>
  <c r="W150" i="1"/>
  <c r="V150" i="1"/>
  <c r="U150" i="1"/>
  <c r="T150" i="1"/>
  <c r="M150" i="1"/>
  <c r="I150" i="1"/>
  <c r="H150" i="1"/>
  <c r="G150" i="1"/>
  <c r="E150" i="1"/>
  <c r="AW149" i="1"/>
  <c r="AV149" i="1"/>
  <c r="AB149" i="1"/>
  <c r="AI149" i="1" s="1"/>
  <c r="AP149" i="1" s="1"/>
  <c r="Z149" i="1"/>
  <c r="Y149" i="1"/>
  <c r="X149" i="1"/>
  <c r="W149" i="1"/>
  <c r="V149" i="1"/>
  <c r="U149" i="1"/>
  <c r="T149" i="1"/>
  <c r="R149" i="1"/>
  <c r="Q149" i="1"/>
  <c r="N149" i="1"/>
  <c r="M149" i="1"/>
  <c r="L149" i="1"/>
  <c r="I149" i="1"/>
  <c r="H149" i="1"/>
  <c r="G149" i="1"/>
  <c r="E149" i="1"/>
  <c r="AW148" i="1"/>
  <c r="AV148" i="1"/>
  <c r="Z148" i="1"/>
  <c r="Y148" i="1"/>
  <c r="X148" i="1"/>
  <c r="W148" i="1"/>
  <c r="V148" i="1"/>
  <c r="U148" i="1"/>
  <c r="T148" i="1"/>
  <c r="R148" i="1"/>
  <c r="Q148" i="1"/>
  <c r="P148" i="1"/>
  <c r="AD148" i="1" s="1"/>
  <c r="AK148" i="1" s="1"/>
  <c r="AR148" i="1" s="1"/>
  <c r="N148" i="1"/>
  <c r="M148" i="1"/>
  <c r="J148" i="1"/>
  <c r="AE148" i="1" s="1"/>
  <c r="AL148" i="1" s="1"/>
  <c r="AS148" i="1" s="1"/>
  <c r="I148" i="1"/>
  <c r="H148" i="1"/>
  <c r="G148" i="1"/>
  <c r="AB148" i="1" s="1"/>
  <c r="AI148" i="1" s="1"/>
  <c r="AP148" i="1" s="1"/>
  <c r="E148" i="1"/>
  <c r="AW147" i="1"/>
  <c r="AV147" i="1"/>
  <c r="AB147" i="1"/>
  <c r="AI147" i="1" s="1"/>
  <c r="AP147" i="1" s="1"/>
  <c r="Z147" i="1"/>
  <c r="Y147" i="1"/>
  <c r="X147" i="1"/>
  <c r="W147" i="1"/>
  <c r="V147" i="1"/>
  <c r="U147" i="1"/>
  <c r="T147" i="1"/>
  <c r="R147" i="1"/>
  <c r="Q147" i="1"/>
  <c r="N147" i="1"/>
  <c r="M147" i="1"/>
  <c r="L147" i="1"/>
  <c r="J147" i="1"/>
  <c r="AE147" i="1" s="1"/>
  <c r="AL147" i="1" s="1"/>
  <c r="AS147" i="1" s="1"/>
  <c r="I147" i="1"/>
  <c r="H147" i="1"/>
  <c r="G147" i="1"/>
  <c r="E147" i="1"/>
  <c r="AW146" i="1"/>
  <c r="AV146" i="1"/>
  <c r="AK146" i="1"/>
  <c r="AR146" i="1" s="1"/>
  <c r="Z146" i="1"/>
  <c r="Y146" i="1"/>
  <c r="X146" i="1"/>
  <c r="W146" i="1"/>
  <c r="V146" i="1"/>
  <c r="U146" i="1"/>
  <c r="T146" i="1"/>
  <c r="Q146" i="1"/>
  <c r="P146" i="1"/>
  <c r="N146" i="1"/>
  <c r="R146" i="1" s="1"/>
  <c r="M146" i="1"/>
  <c r="I146" i="1"/>
  <c r="AD146" i="1" s="1"/>
  <c r="H146" i="1"/>
  <c r="G146" i="1"/>
  <c r="E146" i="1"/>
  <c r="AW145" i="1"/>
  <c r="AV145" i="1"/>
  <c r="Z145" i="1"/>
  <c r="Y145" i="1"/>
  <c r="X145" i="1"/>
  <c r="W145" i="1"/>
  <c r="V145" i="1"/>
  <c r="U145" i="1"/>
  <c r="T145" i="1"/>
  <c r="Q145" i="1"/>
  <c r="N145" i="1"/>
  <c r="M145" i="1"/>
  <c r="L145" i="1"/>
  <c r="I145" i="1"/>
  <c r="H145" i="1"/>
  <c r="G145" i="1"/>
  <c r="E145" i="1"/>
  <c r="AV144" i="1"/>
  <c r="AW144" i="1" s="1"/>
  <c r="Z144" i="1"/>
  <c r="Y144" i="1"/>
  <c r="X144" i="1"/>
  <c r="W144" i="1"/>
  <c r="V144" i="1"/>
  <c r="U144" i="1"/>
  <c r="T144" i="1"/>
  <c r="M144" i="1"/>
  <c r="I144" i="1"/>
  <c r="H144" i="1"/>
  <c r="G144" i="1"/>
  <c r="E144" i="1"/>
  <c r="AW143" i="1"/>
  <c r="AV143" i="1"/>
  <c r="Z143" i="1"/>
  <c r="Y143" i="1"/>
  <c r="X143" i="1"/>
  <c r="W143" i="1"/>
  <c r="V143" i="1"/>
  <c r="U143" i="1"/>
  <c r="T143" i="1"/>
  <c r="M143" i="1"/>
  <c r="L143" i="1"/>
  <c r="K143" i="1"/>
  <c r="I143" i="1"/>
  <c r="H143" i="1"/>
  <c r="G143" i="1"/>
  <c r="E143" i="1"/>
  <c r="AV142" i="1"/>
  <c r="AW142" i="1" s="1"/>
  <c r="AN142" i="1"/>
  <c r="AB142" i="1"/>
  <c r="AI142" i="1" s="1"/>
  <c r="AA142" i="1"/>
  <c r="Z142" i="1"/>
  <c r="Y142" i="1"/>
  <c r="X142" i="1"/>
  <c r="W142" i="1"/>
  <c r="V142" i="1"/>
  <c r="U142" i="1"/>
  <c r="T142" i="1"/>
  <c r="S142" i="1"/>
  <c r="Q142" i="1"/>
  <c r="P142" i="1"/>
  <c r="O142" i="1"/>
  <c r="M142" i="1"/>
  <c r="N142" i="1" s="1"/>
  <c r="R142" i="1" s="1"/>
  <c r="L142" i="1"/>
  <c r="AG142" i="1" s="1"/>
  <c r="K142" i="1"/>
  <c r="AF142" i="1" s="1"/>
  <c r="AM142" i="1" s="1"/>
  <c r="I142" i="1"/>
  <c r="AD142" i="1" s="1"/>
  <c r="AK142" i="1" s="1"/>
  <c r="H142" i="1"/>
  <c r="AC142" i="1" s="1"/>
  <c r="AJ142" i="1" s="1"/>
  <c r="G142" i="1"/>
  <c r="E142" i="1"/>
  <c r="AV141" i="1"/>
  <c r="AW141" i="1" s="1"/>
  <c r="Z141" i="1"/>
  <c r="Y141" i="1"/>
  <c r="X141" i="1"/>
  <c r="W141" i="1"/>
  <c r="V141" i="1"/>
  <c r="U141" i="1"/>
  <c r="T141" i="1"/>
  <c r="Q141" i="1"/>
  <c r="P141" i="1"/>
  <c r="O141" i="1"/>
  <c r="S141" i="1" s="1"/>
  <c r="M141" i="1"/>
  <c r="AA141" i="1" s="1"/>
  <c r="L141" i="1"/>
  <c r="I141" i="1"/>
  <c r="AD141" i="1" s="1"/>
  <c r="AK141" i="1" s="1"/>
  <c r="H141" i="1"/>
  <c r="AC141" i="1" s="1"/>
  <c r="AJ141" i="1" s="1"/>
  <c r="G141" i="1"/>
  <c r="E141" i="1"/>
  <c r="AW140" i="1"/>
  <c r="AV140" i="1"/>
  <c r="AA140" i="1"/>
  <c r="AH140" i="1" s="1"/>
  <c r="Z140" i="1"/>
  <c r="Y140" i="1"/>
  <c r="X140" i="1"/>
  <c r="W140" i="1"/>
  <c r="V140" i="1"/>
  <c r="U140" i="1"/>
  <c r="T140" i="1"/>
  <c r="R140" i="1"/>
  <c r="Q140" i="1"/>
  <c r="N140" i="1"/>
  <c r="AB140" i="1" s="1"/>
  <c r="AI140" i="1" s="1"/>
  <c r="M140" i="1"/>
  <c r="L140" i="1"/>
  <c r="K140" i="1"/>
  <c r="I140" i="1"/>
  <c r="H140" i="1"/>
  <c r="G140" i="1"/>
  <c r="E140" i="1"/>
  <c r="AV139" i="1"/>
  <c r="AW139" i="1" s="1"/>
  <c r="AI139" i="1"/>
  <c r="AF139" i="1"/>
  <c r="AM139" i="1" s="1"/>
  <c r="AB139" i="1"/>
  <c r="AA139" i="1"/>
  <c r="Z139" i="1"/>
  <c r="Y139" i="1"/>
  <c r="X139" i="1"/>
  <c r="W139" i="1"/>
  <c r="V139" i="1"/>
  <c r="U139" i="1"/>
  <c r="T139" i="1"/>
  <c r="R139" i="1"/>
  <c r="Q139" i="1"/>
  <c r="P139" i="1"/>
  <c r="O139" i="1"/>
  <c r="S139" i="1" s="1"/>
  <c r="N139" i="1"/>
  <c r="M139" i="1"/>
  <c r="L139" i="1"/>
  <c r="K139" i="1"/>
  <c r="J139" i="1"/>
  <c r="AE139" i="1" s="1"/>
  <c r="AL139" i="1" s="1"/>
  <c r="I139" i="1"/>
  <c r="AD139" i="1" s="1"/>
  <c r="AK139" i="1" s="1"/>
  <c r="H139" i="1"/>
  <c r="G139" i="1"/>
  <c r="E139" i="1"/>
  <c r="AV138" i="1"/>
  <c r="AW138" i="1" s="1"/>
  <c r="Z138" i="1"/>
  <c r="Y138" i="1"/>
  <c r="X138" i="1"/>
  <c r="W138" i="1"/>
  <c r="V138" i="1"/>
  <c r="U138" i="1"/>
  <c r="T138" i="1"/>
  <c r="Q138" i="1"/>
  <c r="N138" i="1"/>
  <c r="M138" i="1"/>
  <c r="L138" i="1"/>
  <c r="K138" i="1"/>
  <c r="I138" i="1"/>
  <c r="H138" i="1"/>
  <c r="G138" i="1"/>
  <c r="E138" i="1"/>
  <c r="AW137" i="1"/>
  <c r="AV137" i="1"/>
  <c r="AA137" i="1"/>
  <c r="AH137" i="1" s="1"/>
  <c r="Z137" i="1"/>
  <c r="Y137" i="1"/>
  <c r="X137" i="1"/>
  <c r="W137" i="1"/>
  <c r="V137" i="1"/>
  <c r="U137" i="1"/>
  <c r="T137" i="1"/>
  <c r="P137" i="1"/>
  <c r="AD137" i="1" s="1"/>
  <c r="AK137" i="1" s="1"/>
  <c r="N137" i="1"/>
  <c r="M137" i="1"/>
  <c r="L137" i="1"/>
  <c r="K137" i="1"/>
  <c r="J137" i="1"/>
  <c r="I137" i="1"/>
  <c r="H137" i="1"/>
  <c r="G137" i="1"/>
  <c r="E137" i="1"/>
  <c r="AW136" i="1"/>
  <c r="AV136" i="1"/>
  <c r="Z136" i="1"/>
  <c r="Y136" i="1"/>
  <c r="X136" i="1"/>
  <c r="W136" i="1"/>
  <c r="V136" i="1"/>
  <c r="U136" i="1"/>
  <c r="T136" i="1"/>
  <c r="Q136" i="1"/>
  <c r="M136" i="1"/>
  <c r="K136" i="1"/>
  <c r="I136" i="1"/>
  <c r="H136" i="1"/>
  <c r="G136" i="1"/>
  <c r="E136" i="1"/>
  <c r="AW135" i="1"/>
  <c r="AV135" i="1"/>
  <c r="AK135" i="1"/>
  <c r="AC135" i="1"/>
  <c r="AJ135" i="1" s="1"/>
  <c r="AA135" i="1"/>
  <c r="Z135" i="1"/>
  <c r="Y135" i="1"/>
  <c r="X135" i="1"/>
  <c r="W135" i="1"/>
  <c r="V135" i="1"/>
  <c r="U135" i="1"/>
  <c r="T135" i="1"/>
  <c r="S135" i="1"/>
  <c r="P135" i="1"/>
  <c r="AD135" i="1" s="1"/>
  <c r="O135" i="1"/>
  <c r="M135" i="1"/>
  <c r="Q135" i="1" s="1"/>
  <c r="L135" i="1"/>
  <c r="K135" i="1"/>
  <c r="J135" i="1"/>
  <c r="AE135" i="1" s="1"/>
  <c r="AL135" i="1" s="1"/>
  <c r="I135" i="1"/>
  <c r="H135" i="1"/>
  <c r="G135" i="1"/>
  <c r="E135" i="1"/>
  <c r="AV134" i="1"/>
  <c r="AW134" i="1" s="1"/>
  <c r="Z134" i="1"/>
  <c r="Y134" i="1"/>
  <c r="X134" i="1"/>
  <c r="W134" i="1"/>
  <c r="V134" i="1"/>
  <c r="U134" i="1"/>
  <c r="T134" i="1"/>
  <c r="M134" i="1"/>
  <c r="L134" i="1"/>
  <c r="K134" i="1"/>
  <c r="I134" i="1"/>
  <c r="H134" i="1"/>
  <c r="G134" i="1"/>
  <c r="E134" i="1"/>
  <c r="AV133" i="1"/>
  <c r="AW133" i="1" s="1"/>
  <c r="AG133" i="1"/>
  <c r="AN133" i="1" s="1"/>
  <c r="AC133" i="1"/>
  <c r="AJ133" i="1" s="1"/>
  <c r="Z133" i="1"/>
  <c r="Y133" i="1"/>
  <c r="X133" i="1"/>
  <c r="W133" i="1"/>
  <c r="V133" i="1"/>
  <c r="U133" i="1"/>
  <c r="T133" i="1"/>
  <c r="AH133" i="1" s="1"/>
  <c r="Q133" i="1"/>
  <c r="P133" i="1"/>
  <c r="AD133" i="1" s="1"/>
  <c r="O133" i="1"/>
  <c r="S133" i="1" s="1"/>
  <c r="N133" i="1"/>
  <c r="R133" i="1" s="1"/>
  <c r="M133" i="1"/>
  <c r="AA133" i="1" s="1"/>
  <c r="L133" i="1"/>
  <c r="J133" i="1"/>
  <c r="AE133" i="1" s="1"/>
  <c r="AL133" i="1" s="1"/>
  <c r="I133" i="1"/>
  <c r="H133" i="1"/>
  <c r="G133" i="1"/>
  <c r="E133" i="1"/>
  <c r="AW132" i="1"/>
  <c r="AV132" i="1"/>
  <c r="AH132" i="1"/>
  <c r="AA132" i="1"/>
  <c r="Z132" i="1"/>
  <c r="Y132" i="1"/>
  <c r="X132" i="1"/>
  <c r="W132" i="1"/>
  <c r="V132" i="1"/>
  <c r="U132" i="1"/>
  <c r="T132" i="1"/>
  <c r="R132" i="1"/>
  <c r="Q132" i="1"/>
  <c r="O132" i="1"/>
  <c r="S132" i="1" s="1"/>
  <c r="N132" i="1"/>
  <c r="M132" i="1"/>
  <c r="P132" i="1" s="1"/>
  <c r="L132" i="1"/>
  <c r="AG132" i="1" s="1"/>
  <c r="AN132" i="1" s="1"/>
  <c r="K132" i="1"/>
  <c r="I132" i="1"/>
  <c r="AD132" i="1" s="1"/>
  <c r="AK132" i="1" s="1"/>
  <c r="H132" i="1"/>
  <c r="G132" i="1"/>
  <c r="AB132" i="1" s="1"/>
  <c r="AI132" i="1" s="1"/>
  <c r="E132" i="1"/>
  <c r="AV131" i="1"/>
  <c r="AW131" i="1" s="1"/>
  <c r="Z131" i="1"/>
  <c r="Y131" i="1"/>
  <c r="X131" i="1"/>
  <c r="W131" i="1"/>
  <c r="V131" i="1"/>
  <c r="U131" i="1"/>
  <c r="T131" i="1"/>
  <c r="M131" i="1"/>
  <c r="L131" i="1"/>
  <c r="K131" i="1"/>
  <c r="I131" i="1"/>
  <c r="H131" i="1"/>
  <c r="G131" i="1"/>
  <c r="E131" i="1"/>
  <c r="AV130" i="1"/>
  <c r="AW130" i="1" s="1"/>
  <c r="AI130" i="1"/>
  <c r="AD130" i="1"/>
  <c r="AK130" i="1" s="1"/>
  <c r="AA130" i="1"/>
  <c r="AH130" i="1" s="1"/>
  <c r="Z130" i="1"/>
  <c r="Y130" i="1"/>
  <c r="X130" i="1"/>
  <c r="W130" i="1"/>
  <c r="V130" i="1"/>
  <c r="U130" i="1"/>
  <c r="T130" i="1"/>
  <c r="S130" i="1"/>
  <c r="AG130" i="1" s="1"/>
  <c r="AN130" i="1" s="1"/>
  <c r="R130" i="1"/>
  <c r="Q130" i="1"/>
  <c r="P130" i="1"/>
  <c r="O130" i="1"/>
  <c r="N130" i="1"/>
  <c r="AB130" i="1" s="1"/>
  <c r="M130" i="1"/>
  <c r="L130" i="1"/>
  <c r="K130" i="1"/>
  <c r="J130" i="1"/>
  <c r="I130" i="1"/>
  <c r="H130" i="1"/>
  <c r="AC130" i="1" s="1"/>
  <c r="AJ130" i="1" s="1"/>
  <c r="G130" i="1"/>
  <c r="E130" i="1"/>
  <c r="AV129" i="1"/>
  <c r="AW129" i="1" s="1"/>
  <c r="AF129" i="1"/>
  <c r="AM129" i="1" s="1"/>
  <c r="AD129" i="1"/>
  <c r="AA129" i="1"/>
  <c r="AH129" i="1" s="1"/>
  <c r="Z129" i="1"/>
  <c r="Y129" i="1"/>
  <c r="X129" i="1"/>
  <c r="W129" i="1"/>
  <c r="V129" i="1"/>
  <c r="U129" i="1"/>
  <c r="T129" i="1"/>
  <c r="Q129" i="1"/>
  <c r="P129" i="1"/>
  <c r="O129" i="1"/>
  <c r="S129" i="1" s="1"/>
  <c r="AG129" i="1" s="1"/>
  <c r="AN129" i="1" s="1"/>
  <c r="N129" i="1"/>
  <c r="R129" i="1" s="1"/>
  <c r="M129" i="1"/>
  <c r="L129" i="1"/>
  <c r="K129" i="1"/>
  <c r="I129" i="1"/>
  <c r="H129" i="1"/>
  <c r="AC129" i="1" s="1"/>
  <c r="G129" i="1"/>
  <c r="E129" i="1"/>
  <c r="AW128" i="1"/>
  <c r="AV128" i="1"/>
  <c r="AA128" i="1"/>
  <c r="AH128" i="1" s="1"/>
  <c r="Z128" i="1"/>
  <c r="Y128" i="1"/>
  <c r="X128" i="1"/>
  <c r="W128" i="1"/>
  <c r="V128" i="1"/>
  <c r="U128" i="1"/>
  <c r="T128" i="1"/>
  <c r="P128" i="1"/>
  <c r="AD128" i="1" s="1"/>
  <c r="AK128" i="1" s="1"/>
  <c r="M128" i="1"/>
  <c r="L128" i="1"/>
  <c r="K128" i="1"/>
  <c r="I128" i="1"/>
  <c r="H128" i="1"/>
  <c r="G128" i="1"/>
  <c r="E128" i="1"/>
  <c r="AW127" i="1"/>
  <c r="AV127" i="1"/>
  <c r="AK127" i="1"/>
  <c r="Z127" i="1"/>
  <c r="Y127" i="1"/>
  <c r="X127" i="1"/>
  <c r="W127" i="1"/>
  <c r="V127" i="1"/>
  <c r="U127" i="1"/>
  <c r="T127" i="1"/>
  <c r="Q127" i="1"/>
  <c r="P127" i="1"/>
  <c r="M127" i="1"/>
  <c r="L127" i="1"/>
  <c r="K127" i="1"/>
  <c r="J127" i="1"/>
  <c r="I127" i="1"/>
  <c r="AD127" i="1" s="1"/>
  <c r="H127" i="1"/>
  <c r="G127" i="1"/>
  <c r="E127" i="1"/>
  <c r="AW126" i="1"/>
  <c r="AV126" i="1"/>
  <c r="Z126" i="1"/>
  <c r="Y126" i="1"/>
  <c r="X126" i="1"/>
  <c r="W126" i="1"/>
  <c r="V126" i="1"/>
  <c r="U126" i="1"/>
  <c r="T126" i="1"/>
  <c r="M126" i="1"/>
  <c r="L126" i="1"/>
  <c r="K126" i="1"/>
  <c r="J126" i="1"/>
  <c r="I126" i="1"/>
  <c r="H126" i="1"/>
  <c r="G126" i="1"/>
  <c r="E126" i="1"/>
  <c r="AW125" i="1"/>
  <c r="AV125" i="1"/>
  <c r="AA125" i="1"/>
  <c r="AH125" i="1" s="1"/>
  <c r="Z125" i="1"/>
  <c r="Y125" i="1"/>
  <c r="X125" i="1"/>
  <c r="W125" i="1"/>
  <c r="V125" i="1"/>
  <c r="U125" i="1"/>
  <c r="T125" i="1"/>
  <c r="Q125" i="1"/>
  <c r="O125" i="1"/>
  <c r="AC125" i="1" s="1"/>
  <c r="AJ125" i="1" s="1"/>
  <c r="M125" i="1"/>
  <c r="P125" i="1" s="1"/>
  <c r="L125" i="1"/>
  <c r="K125" i="1"/>
  <c r="J125" i="1"/>
  <c r="AE125" i="1" s="1"/>
  <c r="AL125" i="1" s="1"/>
  <c r="I125" i="1"/>
  <c r="AD125" i="1" s="1"/>
  <c r="AK125" i="1" s="1"/>
  <c r="H125" i="1"/>
  <c r="G125" i="1"/>
  <c r="E125" i="1"/>
  <c r="AV124" i="1"/>
  <c r="AW124" i="1" s="1"/>
  <c r="Z124" i="1"/>
  <c r="Y124" i="1"/>
  <c r="X124" i="1"/>
  <c r="W124" i="1"/>
  <c r="V124" i="1"/>
  <c r="U124" i="1"/>
  <c r="T124" i="1"/>
  <c r="M124" i="1"/>
  <c r="Q124" i="1" s="1"/>
  <c r="L124" i="1"/>
  <c r="K124" i="1"/>
  <c r="I124" i="1"/>
  <c r="H124" i="1"/>
  <c r="G124" i="1"/>
  <c r="E124" i="1"/>
  <c r="AW123" i="1"/>
  <c r="AV123" i="1"/>
  <c r="AH123" i="1"/>
  <c r="AO123" i="1" s="1"/>
  <c r="AA123" i="1"/>
  <c r="Z123" i="1"/>
  <c r="Y123" i="1"/>
  <c r="X123" i="1"/>
  <c r="W123" i="1"/>
  <c r="V123" i="1"/>
  <c r="U123" i="1"/>
  <c r="T123" i="1"/>
  <c r="Q123" i="1"/>
  <c r="O123" i="1"/>
  <c r="S123" i="1" s="1"/>
  <c r="M123" i="1"/>
  <c r="P123" i="1" s="1"/>
  <c r="L123" i="1"/>
  <c r="AG123" i="1" s="1"/>
  <c r="AN123" i="1" s="1"/>
  <c r="AU123" i="1" s="1"/>
  <c r="K123" i="1"/>
  <c r="J123" i="1"/>
  <c r="AE123" i="1" s="1"/>
  <c r="AL123" i="1" s="1"/>
  <c r="AS123" i="1" s="1"/>
  <c r="I123" i="1"/>
  <c r="H123" i="1"/>
  <c r="G123" i="1"/>
  <c r="E123" i="1"/>
  <c r="AV122" i="1"/>
  <c r="AW122" i="1" s="1"/>
  <c r="AB122" i="1"/>
  <c r="AI122" i="1" s="1"/>
  <c r="AP122" i="1" s="1"/>
  <c r="AA122" i="1"/>
  <c r="Z122" i="1"/>
  <c r="Y122" i="1"/>
  <c r="X122" i="1"/>
  <c r="W122" i="1"/>
  <c r="V122" i="1"/>
  <c r="U122" i="1"/>
  <c r="T122" i="1"/>
  <c r="N122" i="1"/>
  <c r="R122" i="1" s="1"/>
  <c r="M122" i="1"/>
  <c r="Q122" i="1" s="1"/>
  <c r="L122" i="1"/>
  <c r="K122" i="1"/>
  <c r="AF122" i="1" s="1"/>
  <c r="AM122" i="1" s="1"/>
  <c r="AT122" i="1" s="1"/>
  <c r="I122" i="1"/>
  <c r="H122" i="1"/>
  <c r="G122" i="1"/>
  <c r="E122" i="1"/>
  <c r="AW121" i="1"/>
  <c r="AV121" i="1"/>
  <c r="AA121" i="1"/>
  <c r="AH121" i="1" s="1"/>
  <c r="Z121" i="1"/>
  <c r="Y121" i="1"/>
  <c r="X121" i="1"/>
  <c r="W121" i="1"/>
  <c r="V121" i="1"/>
  <c r="U121" i="1"/>
  <c r="T121" i="1"/>
  <c r="Q121" i="1"/>
  <c r="M121" i="1"/>
  <c r="L121" i="1"/>
  <c r="K121" i="1"/>
  <c r="J121" i="1"/>
  <c r="AE121" i="1" s="1"/>
  <c r="AL121" i="1" s="1"/>
  <c r="I121" i="1"/>
  <c r="H121" i="1"/>
  <c r="G121" i="1"/>
  <c r="E121" i="1"/>
  <c r="AV120" i="1"/>
  <c r="AW120" i="1" s="1"/>
  <c r="AH120" i="1"/>
  <c r="Z120" i="1"/>
  <c r="Y120" i="1"/>
  <c r="X120" i="1"/>
  <c r="W120" i="1"/>
  <c r="V120" i="1"/>
  <c r="U120" i="1"/>
  <c r="T120" i="1"/>
  <c r="Q120" i="1"/>
  <c r="AE120" i="1" s="1"/>
  <c r="AL120" i="1" s="1"/>
  <c r="P120" i="1"/>
  <c r="O120" i="1"/>
  <c r="S120" i="1" s="1"/>
  <c r="AG120" i="1" s="1"/>
  <c r="AN120" i="1" s="1"/>
  <c r="M120" i="1"/>
  <c r="AA120" i="1" s="1"/>
  <c r="L120" i="1"/>
  <c r="K120" i="1"/>
  <c r="J120" i="1"/>
  <c r="I120" i="1"/>
  <c r="AD120" i="1" s="1"/>
  <c r="AK120" i="1" s="1"/>
  <c r="H120" i="1"/>
  <c r="AC120" i="1" s="1"/>
  <c r="AJ120" i="1" s="1"/>
  <c r="G120" i="1"/>
  <c r="E120" i="1"/>
  <c r="AW119" i="1"/>
  <c r="AV119" i="1"/>
  <c r="AA119" i="1"/>
  <c r="AH119" i="1" s="1"/>
  <c r="Z119" i="1"/>
  <c r="Y119" i="1"/>
  <c r="X119" i="1"/>
  <c r="W119" i="1"/>
  <c r="V119" i="1"/>
  <c r="U119" i="1"/>
  <c r="T119" i="1"/>
  <c r="S119" i="1"/>
  <c r="O119" i="1"/>
  <c r="AC119" i="1" s="1"/>
  <c r="AJ119" i="1" s="1"/>
  <c r="M119" i="1"/>
  <c r="L119" i="1"/>
  <c r="AG119" i="1" s="1"/>
  <c r="K119" i="1"/>
  <c r="J119" i="1"/>
  <c r="I119" i="1"/>
  <c r="H119" i="1"/>
  <c r="G119" i="1"/>
  <c r="E119" i="1"/>
  <c r="AV118" i="1"/>
  <c r="AW118" i="1" s="1"/>
  <c r="AA118" i="1"/>
  <c r="AH118" i="1" s="1"/>
  <c r="Z118" i="1"/>
  <c r="Y118" i="1"/>
  <c r="X118" i="1"/>
  <c r="W118" i="1"/>
  <c r="V118" i="1"/>
  <c r="U118" i="1"/>
  <c r="T118" i="1"/>
  <c r="S118" i="1"/>
  <c r="R118" i="1"/>
  <c r="AF118" i="1" s="1"/>
  <c r="AM118" i="1" s="1"/>
  <c r="Q118" i="1"/>
  <c r="AE118" i="1" s="1"/>
  <c r="AL118" i="1" s="1"/>
  <c r="P118" i="1"/>
  <c r="O118" i="1"/>
  <c r="M118" i="1"/>
  <c r="N118" i="1" s="1"/>
  <c r="L118" i="1"/>
  <c r="AG118" i="1" s="1"/>
  <c r="AN118" i="1" s="1"/>
  <c r="K118" i="1"/>
  <c r="J118" i="1"/>
  <c r="I118" i="1"/>
  <c r="AD118" i="1" s="1"/>
  <c r="AK118" i="1" s="1"/>
  <c r="H118" i="1"/>
  <c r="AC118" i="1" s="1"/>
  <c r="AJ118" i="1" s="1"/>
  <c r="G118" i="1"/>
  <c r="AB118" i="1" s="1"/>
  <c r="AI118" i="1" s="1"/>
  <c r="E118" i="1"/>
  <c r="AV117" i="1"/>
  <c r="AW117" i="1" s="1"/>
  <c r="Z117" i="1"/>
  <c r="Y117" i="1"/>
  <c r="X117" i="1"/>
  <c r="W117" i="1"/>
  <c r="V117" i="1"/>
  <c r="U117" i="1"/>
  <c r="T117" i="1"/>
  <c r="M117" i="1"/>
  <c r="Q117" i="1" s="1"/>
  <c r="L117" i="1"/>
  <c r="K117" i="1"/>
  <c r="I117" i="1"/>
  <c r="H117" i="1"/>
  <c r="G117" i="1"/>
  <c r="E117" i="1"/>
  <c r="AV116" i="1"/>
  <c r="AW116" i="1" s="1"/>
  <c r="AJ116" i="1"/>
  <c r="AQ116" i="1" s="1"/>
  <c r="AA116" i="1"/>
  <c r="AH116" i="1" s="1"/>
  <c r="AO116" i="1" s="1"/>
  <c r="Z116" i="1"/>
  <c r="Y116" i="1"/>
  <c r="X116" i="1"/>
  <c r="W116" i="1"/>
  <c r="V116" i="1"/>
  <c r="U116" i="1"/>
  <c r="T116" i="1"/>
  <c r="S116" i="1"/>
  <c r="AG116" i="1" s="1"/>
  <c r="AN116" i="1" s="1"/>
  <c r="AU116" i="1" s="1"/>
  <c r="R116" i="1"/>
  <c r="AF116" i="1" s="1"/>
  <c r="AM116" i="1" s="1"/>
  <c r="AT116" i="1" s="1"/>
  <c r="Q116" i="1"/>
  <c r="P116" i="1"/>
  <c r="O116" i="1"/>
  <c r="M116" i="1"/>
  <c r="N116" i="1" s="1"/>
  <c r="AB116" i="1" s="1"/>
  <c r="AI116" i="1" s="1"/>
  <c r="AP116" i="1" s="1"/>
  <c r="L116" i="1"/>
  <c r="K116" i="1"/>
  <c r="J116" i="1"/>
  <c r="AE116" i="1" s="1"/>
  <c r="AL116" i="1" s="1"/>
  <c r="AS116" i="1" s="1"/>
  <c r="I116" i="1"/>
  <c r="AD116" i="1" s="1"/>
  <c r="AK116" i="1" s="1"/>
  <c r="AR116" i="1" s="1"/>
  <c r="H116" i="1"/>
  <c r="AC116" i="1" s="1"/>
  <c r="G116" i="1"/>
  <c r="E116" i="1"/>
  <c r="AV115" i="1"/>
  <c r="AW115" i="1" s="1"/>
  <c r="Z115" i="1"/>
  <c r="Y115" i="1"/>
  <c r="X115" i="1"/>
  <c r="W115" i="1"/>
  <c r="V115" i="1"/>
  <c r="U115" i="1"/>
  <c r="T115" i="1"/>
  <c r="O115" i="1"/>
  <c r="AC115" i="1" s="1"/>
  <c r="AJ115" i="1" s="1"/>
  <c r="AQ115" i="1" s="1"/>
  <c r="N115" i="1"/>
  <c r="R115" i="1" s="1"/>
  <c r="AF115" i="1" s="1"/>
  <c r="AM115" i="1" s="1"/>
  <c r="AT115" i="1" s="1"/>
  <c r="M115" i="1"/>
  <c r="Q115" i="1" s="1"/>
  <c r="L115" i="1"/>
  <c r="K115" i="1"/>
  <c r="I115" i="1"/>
  <c r="H115" i="1"/>
  <c r="G115" i="1"/>
  <c r="E115" i="1"/>
  <c r="AW114" i="1"/>
  <c r="AV114" i="1"/>
  <c r="AB114" i="1"/>
  <c r="AI114" i="1" s="1"/>
  <c r="AP114" i="1" s="1"/>
  <c r="AA114" i="1"/>
  <c r="AH114" i="1" s="1"/>
  <c r="AO114" i="1" s="1"/>
  <c r="Z114" i="1"/>
  <c r="Y114" i="1"/>
  <c r="X114" i="1"/>
  <c r="W114" i="1"/>
  <c r="V114" i="1"/>
  <c r="U114" i="1"/>
  <c r="T114" i="1"/>
  <c r="S114" i="1"/>
  <c r="AG114" i="1" s="1"/>
  <c r="AN114" i="1" s="1"/>
  <c r="AU114" i="1" s="1"/>
  <c r="R114" i="1"/>
  <c r="Q114" i="1"/>
  <c r="P114" i="1"/>
  <c r="O114" i="1"/>
  <c r="M114" i="1"/>
  <c r="N114" i="1" s="1"/>
  <c r="L114" i="1"/>
  <c r="K114" i="1"/>
  <c r="AF114" i="1" s="1"/>
  <c r="AM114" i="1" s="1"/>
  <c r="AT114" i="1" s="1"/>
  <c r="J114" i="1"/>
  <c r="AE114" i="1" s="1"/>
  <c r="AL114" i="1" s="1"/>
  <c r="AS114" i="1" s="1"/>
  <c r="I114" i="1"/>
  <c r="AD114" i="1" s="1"/>
  <c r="H114" i="1"/>
  <c r="G114" i="1"/>
  <c r="E114" i="1"/>
  <c r="AV113" i="1"/>
  <c r="AW113" i="1" s="1"/>
  <c r="Z113" i="1"/>
  <c r="Y113" i="1"/>
  <c r="X113" i="1"/>
  <c r="W113" i="1"/>
  <c r="V113" i="1"/>
  <c r="U113" i="1"/>
  <c r="T113" i="1"/>
  <c r="P113" i="1"/>
  <c r="AD113" i="1" s="1"/>
  <c r="AK113" i="1" s="1"/>
  <c r="AR113" i="1" s="1"/>
  <c r="O113" i="1"/>
  <c r="AC113" i="1" s="1"/>
  <c r="AJ113" i="1" s="1"/>
  <c r="AQ113" i="1" s="1"/>
  <c r="N113" i="1"/>
  <c r="R113" i="1" s="1"/>
  <c r="M113" i="1"/>
  <c r="Q113" i="1" s="1"/>
  <c r="L113" i="1"/>
  <c r="K113" i="1"/>
  <c r="AF113" i="1" s="1"/>
  <c r="AM113" i="1" s="1"/>
  <c r="AT113" i="1" s="1"/>
  <c r="I113" i="1"/>
  <c r="H113" i="1"/>
  <c r="G113" i="1"/>
  <c r="AB113" i="1" s="1"/>
  <c r="AI113" i="1" s="1"/>
  <c r="AP113" i="1" s="1"/>
  <c r="E113" i="1"/>
  <c r="AW112" i="1"/>
  <c r="AV112" i="1"/>
  <c r="AE112" i="1"/>
  <c r="AL112" i="1" s="1"/>
  <c r="AS112" i="1" s="1"/>
  <c r="AB112" i="1"/>
  <c r="AI112" i="1" s="1"/>
  <c r="AP112" i="1" s="1"/>
  <c r="AA112" i="1"/>
  <c r="Z112" i="1"/>
  <c r="Y112" i="1"/>
  <c r="X112" i="1"/>
  <c r="W112" i="1"/>
  <c r="V112" i="1"/>
  <c r="U112" i="1"/>
  <c r="T112" i="1"/>
  <c r="AH112" i="1" s="1"/>
  <c r="AO112" i="1" s="1"/>
  <c r="S112" i="1"/>
  <c r="R112" i="1"/>
  <c r="Q112" i="1"/>
  <c r="P112" i="1"/>
  <c r="O112" i="1"/>
  <c r="M112" i="1"/>
  <c r="N112" i="1" s="1"/>
  <c r="L112" i="1"/>
  <c r="AG112" i="1" s="1"/>
  <c r="AN112" i="1" s="1"/>
  <c r="AU112" i="1" s="1"/>
  <c r="K112" i="1"/>
  <c r="AF112" i="1" s="1"/>
  <c r="AM112" i="1" s="1"/>
  <c r="AT112" i="1" s="1"/>
  <c r="J112" i="1"/>
  <c r="I112" i="1"/>
  <c r="H112" i="1"/>
  <c r="AC112" i="1" s="1"/>
  <c r="AJ112" i="1" s="1"/>
  <c r="AQ112" i="1" s="1"/>
  <c r="G112" i="1"/>
  <c r="E112" i="1"/>
  <c r="AV111" i="1"/>
  <c r="AW111" i="1" s="1"/>
  <c r="AA111" i="1"/>
  <c r="AH111" i="1" s="1"/>
  <c r="AO111" i="1" s="1"/>
  <c r="Z111" i="1"/>
  <c r="Y111" i="1"/>
  <c r="X111" i="1"/>
  <c r="W111" i="1"/>
  <c r="V111" i="1"/>
  <c r="U111" i="1"/>
  <c r="T111" i="1"/>
  <c r="S111" i="1"/>
  <c r="P111" i="1"/>
  <c r="AD111" i="1" s="1"/>
  <c r="AK111" i="1" s="1"/>
  <c r="AR111" i="1" s="1"/>
  <c r="O111" i="1"/>
  <c r="M111" i="1"/>
  <c r="Q111" i="1" s="1"/>
  <c r="L111" i="1"/>
  <c r="K111" i="1"/>
  <c r="I111" i="1"/>
  <c r="H111" i="1"/>
  <c r="AC111" i="1" s="1"/>
  <c r="AJ111" i="1" s="1"/>
  <c r="AQ111" i="1" s="1"/>
  <c r="G111" i="1"/>
  <c r="E111" i="1"/>
  <c r="AV110" i="1"/>
  <c r="AW110" i="1" s="1"/>
  <c r="Z110" i="1"/>
  <c r="Y110" i="1"/>
  <c r="X110" i="1"/>
  <c r="W110" i="1"/>
  <c r="V110" i="1"/>
  <c r="U110" i="1"/>
  <c r="T110" i="1"/>
  <c r="Q110" i="1"/>
  <c r="P110" i="1"/>
  <c r="M110" i="1"/>
  <c r="AA110" i="1" s="1"/>
  <c r="AH110" i="1" s="1"/>
  <c r="L110" i="1"/>
  <c r="K110" i="1"/>
  <c r="J110" i="1"/>
  <c r="I110" i="1"/>
  <c r="H110" i="1"/>
  <c r="G110" i="1"/>
  <c r="E110" i="1"/>
  <c r="AW109" i="1"/>
  <c r="AV109" i="1"/>
  <c r="AH109" i="1"/>
  <c r="AG109" i="1"/>
  <c r="AN109" i="1" s="1"/>
  <c r="Z109" i="1"/>
  <c r="Y109" i="1"/>
  <c r="X109" i="1"/>
  <c r="W109" i="1"/>
  <c r="V109" i="1"/>
  <c r="U109" i="1"/>
  <c r="T109" i="1"/>
  <c r="O109" i="1"/>
  <c r="S109" i="1" s="1"/>
  <c r="N109" i="1"/>
  <c r="R109" i="1" s="1"/>
  <c r="AF109" i="1" s="1"/>
  <c r="AM109" i="1" s="1"/>
  <c r="M109" i="1"/>
  <c r="AA109" i="1" s="1"/>
  <c r="L109" i="1"/>
  <c r="K109" i="1"/>
  <c r="J109" i="1"/>
  <c r="I109" i="1"/>
  <c r="H109" i="1"/>
  <c r="G109" i="1"/>
  <c r="AB109" i="1" s="1"/>
  <c r="AI109" i="1" s="1"/>
  <c r="E109" i="1"/>
  <c r="AW108" i="1"/>
  <c r="AV108" i="1"/>
  <c r="Z108" i="1"/>
  <c r="Y108" i="1"/>
  <c r="X108" i="1"/>
  <c r="W108" i="1"/>
  <c r="V108" i="1"/>
  <c r="U108" i="1"/>
  <c r="T108" i="1"/>
  <c r="O108" i="1"/>
  <c r="AC108" i="1" s="1"/>
  <c r="AJ108" i="1" s="1"/>
  <c r="N108" i="1"/>
  <c r="R108" i="1" s="1"/>
  <c r="M108" i="1"/>
  <c r="AA108" i="1" s="1"/>
  <c r="AH108" i="1" s="1"/>
  <c r="L108" i="1"/>
  <c r="K108" i="1"/>
  <c r="J108" i="1"/>
  <c r="I108" i="1"/>
  <c r="H108" i="1"/>
  <c r="G108" i="1"/>
  <c r="AB108" i="1" s="1"/>
  <c r="AI108" i="1" s="1"/>
  <c r="E108" i="1"/>
  <c r="AW107" i="1"/>
  <c r="AV107" i="1"/>
  <c r="AH107" i="1"/>
  <c r="AA107" i="1"/>
  <c r="Z107" i="1"/>
  <c r="Y107" i="1"/>
  <c r="X107" i="1"/>
  <c r="W107" i="1"/>
  <c r="V107" i="1"/>
  <c r="U107" i="1"/>
  <c r="T107" i="1"/>
  <c r="Q107" i="1"/>
  <c r="P107" i="1"/>
  <c r="O107" i="1"/>
  <c r="S107" i="1" s="1"/>
  <c r="AG107" i="1" s="1"/>
  <c r="AN107" i="1" s="1"/>
  <c r="M107" i="1"/>
  <c r="N107" i="1" s="1"/>
  <c r="R107" i="1" s="1"/>
  <c r="AF107" i="1" s="1"/>
  <c r="AM107" i="1" s="1"/>
  <c r="L107" i="1"/>
  <c r="K107" i="1"/>
  <c r="J107" i="1"/>
  <c r="AE107" i="1" s="1"/>
  <c r="AL107" i="1" s="1"/>
  <c r="I107" i="1"/>
  <c r="H107" i="1"/>
  <c r="G107" i="1"/>
  <c r="AB107" i="1" s="1"/>
  <c r="AI107" i="1" s="1"/>
  <c r="E107" i="1"/>
  <c r="AV106" i="1"/>
  <c r="AW106" i="1" s="1"/>
  <c r="Z106" i="1"/>
  <c r="Y106" i="1"/>
  <c r="X106" i="1"/>
  <c r="W106" i="1"/>
  <c r="V106" i="1"/>
  <c r="U106" i="1"/>
  <c r="T106" i="1"/>
  <c r="M106" i="1"/>
  <c r="AA106" i="1" s="1"/>
  <c r="AH106" i="1" s="1"/>
  <c r="L106" i="1"/>
  <c r="K106" i="1"/>
  <c r="I106" i="1"/>
  <c r="H106" i="1"/>
  <c r="G106" i="1"/>
  <c r="E106" i="1"/>
  <c r="AV105" i="1"/>
  <c r="AW105" i="1" s="1"/>
  <c r="Z105" i="1"/>
  <c r="Y105" i="1"/>
  <c r="X105" i="1"/>
  <c r="W105" i="1"/>
  <c r="V105" i="1"/>
  <c r="U105" i="1"/>
  <c r="T105" i="1"/>
  <c r="Q105" i="1"/>
  <c r="M105" i="1"/>
  <c r="L105" i="1"/>
  <c r="K105" i="1"/>
  <c r="J105" i="1"/>
  <c r="AE105" i="1" s="1"/>
  <c r="I105" i="1"/>
  <c r="H105" i="1"/>
  <c r="G105" i="1"/>
  <c r="E105" i="1"/>
  <c r="AW104" i="1"/>
  <c r="Z104" i="1"/>
  <c r="Y104" i="1"/>
  <c r="X104" i="1"/>
  <c r="W104" i="1"/>
  <c r="V104" i="1"/>
  <c r="U104" i="1"/>
  <c r="T104" i="1"/>
  <c r="Q104" i="1"/>
  <c r="P104" i="1"/>
  <c r="O104" i="1"/>
  <c r="S104" i="1" s="1"/>
  <c r="N104" i="1"/>
  <c r="R104" i="1" s="1"/>
  <c r="M104" i="1"/>
  <c r="L104" i="1"/>
  <c r="K104" i="1"/>
  <c r="J104" i="1"/>
  <c r="I104" i="1"/>
  <c r="I103" i="1" s="1"/>
  <c r="AD103" i="1" s="1"/>
  <c r="H104" i="1"/>
  <c r="G104" i="1"/>
  <c r="AW103" i="1"/>
  <c r="AV103" i="1"/>
  <c r="AE103" i="1"/>
  <c r="AL103" i="1" s="1"/>
  <c r="AS103" i="1" s="1"/>
  <c r="AB103" i="1"/>
  <c r="AI103" i="1" s="1"/>
  <c r="AA103" i="1"/>
  <c r="AA104" i="1" s="1"/>
  <c r="Z103" i="1"/>
  <c r="Y103" i="1"/>
  <c r="X103" i="1"/>
  <c r="W103" i="1"/>
  <c r="V103" i="1"/>
  <c r="U103" i="1"/>
  <c r="T103" i="1"/>
  <c r="S103" i="1"/>
  <c r="Q103" i="1"/>
  <c r="P103" i="1"/>
  <c r="O103" i="1"/>
  <c r="M103" i="1"/>
  <c r="N103" i="1" s="1"/>
  <c r="R103" i="1" s="1"/>
  <c r="L103" i="1"/>
  <c r="AG103" i="1" s="1"/>
  <c r="K103" i="1"/>
  <c r="AF103" i="1" s="1"/>
  <c r="J103" i="1"/>
  <c r="H103" i="1"/>
  <c r="AC103" i="1" s="1"/>
  <c r="AJ103" i="1" s="1"/>
  <c r="G103" i="1"/>
  <c r="E103" i="1"/>
  <c r="AW102" i="1"/>
  <c r="Z102" i="1"/>
  <c r="Y102" i="1"/>
  <c r="X102" i="1"/>
  <c r="W102" i="1"/>
  <c r="V102" i="1"/>
  <c r="U102" i="1"/>
  <c r="T102" i="1"/>
  <c r="S102" i="1"/>
  <c r="O102" i="1"/>
  <c r="M102" i="1"/>
  <c r="L102" i="1"/>
  <c r="K102" i="1"/>
  <c r="J102" i="1"/>
  <c r="I102" i="1"/>
  <c r="H102" i="1"/>
  <c r="G102" i="1"/>
  <c r="AV101" i="1"/>
  <c r="AW101" i="1" s="1"/>
  <c r="Z101" i="1"/>
  <c r="Y101" i="1"/>
  <c r="X101" i="1"/>
  <c r="W101" i="1"/>
  <c r="V101" i="1"/>
  <c r="U101" i="1"/>
  <c r="T101" i="1"/>
  <c r="M101" i="1"/>
  <c r="AA101" i="1" s="1"/>
  <c r="AH101" i="1" s="1"/>
  <c r="AO101" i="1" s="1"/>
  <c r="J101" i="1"/>
  <c r="I101" i="1"/>
  <c r="H101" i="1"/>
  <c r="G101" i="1"/>
  <c r="E101" i="1"/>
  <c r="AW100" i="1"/>
  <c r="AV100" i="1"/>
  <c r="AO100" i="1"/>
  <c r="AH100" i="1"/>
  <c r="AA100" i="1"/>
  <c r="Z100" i="1"/>
  <c r="Y100" i="1"/>
  <c r="X100" i="1"/>
  <c r="W100" i="1"/>
  <c r="V100" i="1"/>
  <c r="U100" i="1"/>
  <c r="T100" i="1"/>
  <c r="R100" i="1"/>
  <c r="AF100" i="1" s="1"/>
  <c r="Q100" i="1"/>
  <c r="AE100" i="1" s="1"/>
  <c r="AL100" i="1" s="1"/>
  <c r="AS100" i="1" s="1"/>
  <c r="N100" i="1"/>
  <c r="M100" i="1"/>
  <c r="H100" i="1"/>
  <c r="G100" i="1"/>
  <c r="AB100" i="1" s="1"/>
  <c r="AI100" i="1" s="1"/>
  <c r="AP100" i="1" s="1"/>
  <c r="E100" i="1"/>
  <c r="AW99" i="1"/>
  <c r="AV99" i="1"/>
  <c r="AA99" i="1"/>
  <c r="AH99" i="1" s="1"/>
  <c r="AO99" i="1" s="1"/>
  <c r="Z99" i="1"/>
  <c r="Y99" i="1"/>
  <c r="X99" i="1"/>
  <c r="W99" i="1"/>
  <c r="V99" i="1"/>
  <c r="U99" i="1"/>
  <c r="T99" i="1"/>
  <c r="Q99" i="1"/>
  <c r="M99" i="1"/>
  <c r="L99" i="1"/>
  <c r="K99" i="1"/>
  <c r="J99" i="1"/>
  <c r="I99" i="1"/>
  <c r="H99" i="1"/>
  <c r="G99" i="1"/>
  <c r="E99" i="1"/>
  <c r="AV98" i="1"/>
  <c r="AW98" i="1" s="1"/>
  <c r="AI98" i="1"/>
  <c r="AH98" i="1"/>
  <c r="AA98" i="1"/>
  <c r="Z98" i="1"/>
  <c r="Y98" i="1"/>
  <c r="X98" i="1"/>
  <c r="W98" i="1"/>
  <c r="V98" i="1"/>
  <c r="U98" i="1"/>
  <c r="T98" i="1"/>
  <c r="R98" i="1"/>
  <c r="Q98" i="1"/>
  <c r="AE98" i="1" s="1"/>
  <c r="AL98" i="1" s="1"/>
  <c r="P98" i="1"/>
  <c r="O98" i="1"/>
  <c r="S98" i="1" s="1"/>
  <c r="N98" i="1"/>
  <c r="M98" i="1"/>
  <c r="K98" i="1"/>
  <c r="AF98" i="1" s="1"/>
  <c r="AM98" i="1" s="1"/>
  <c r="J98" i="1"/>
  <c r="I98" i="1"/>
  <c r="AD98" i="1" s="1"/>
  <c r="AK98" i="1" s="1"/>
  <c r="H98" i="1"/>
  <c r="AC98" i="1" s="1"/>
  <c r="AJ98" i="1" s="1"/>
  <c r="G98" i="1"/>
  <c r="AB98" i="1" s="1"/>
  <c r="E98" i="1"/>
  <c r="AV97" i="1"/>
  <c r="AW97" i="1" s="1"/>
  <c r="AA97" i="1"/>
  <c r="AH97" i="1" s="1"/>
  <c r="Z97" i="1"/>
  <c r="Y97" i="1"/>
  <c r="X97" i="1"/>
  <c r="W97" i="1"/>
  <c r="V97" i="1"/>
  <c r="U97" i="1"/>
  <c r="T97" i="1"/>
  <c r="P97" i="1"/>
  <c r="AD97" i="1" s="1"/>
  <c r="AK97" i="1" s="1"/>
  <c r="N97" i="1"/>
  <c r="R97" i="1" s="1"/>
  <c r="AF97" i="1" s="1"/>
  <c r="AM97" i="1" s="1"/>
  <c r="M97" i="1"/>
  <c r="Q97" i="1" s="1"/>
  <c r="L97" i="1"/>
  <c r="K97" i="1"/>
  <c r="I97" i="1"/>
  <c r="H97" i="1"/>
  <c r="G97" i="1"/>
  <c r="AB97" i="1" s="1"/>
  <c r="AI97" i="1" s="1"/>
  <c r="E97" i="1"/>
  <c r="AW96" i="1"/>
  <c r="AV96" i="1"/>
  <c r="Z96" i="1"/>
  <c r="Y96" i="1"/>
  <c r="X96" i="1"/>
  <c r="W96" i="1"/>
  <c r="V96" i="1"/>
  <c r="U96" i="1"/>
  <c r="T96" i="1"/>
  <c r="Q96" i="1"/>
  <c r="P96" i="1"/>
  <c r="M96" i="1"/>
  <c r="AA96" i="1" s="1"/>
  <c r="AH96" i="1" s="1"/>
  <c r="L96" i="1"/>
  <c r="K96" i="1"/>
  <c r="J96" i="1"/>
  <c r="I96" i="1"/>
  <c r="H96" i="1"/>
  <c r="G96" i="1"/>
  <c r="E96" i="1"/>
  <c r="AV95" i="1"/>
  <c r="AW95" i="1" s="1"/>
  <c r="AH95" i="1"/>
  <c r="Z95" i="1"/>
  <c r="Y95" i="1"/>
  <c r="X95" i="1"/>
  <c r="W95" i="1"/>
  <c r="V95" i="1"/>
  <c r="U95" i="1"/>
  <c r="T95" i="1"/>
  <c r="O95" i="1"/>
  <c r="S95" i="1" s="1"/>
  <c r="N95" i="1"/>
  <c r="R95" i="1" s="1"/>
  <c r="M95" i="1"/>
  <c r="AA95" i="1" s="1"/>
  <c r="J95" i="1"/>
  <c r="I95" i="1"/>
  <c r="H95" i="1"/>
  <c r="AC95" i="1" s="1"/>
  <c r="AJ95" i="1" s="1"/>
  <c r="G95" i="1"/>
  <c r="E95" i="1"/>
  <c r="AW94" i="1"/>
  <c r="AV94" i="1"/>
  <c r="Z94" i="1"/>
  <c r="Y94" i="1"/>
  <c r="X94" i="1"/>
  <c r="W94" i="1"/>
  <c r="V94" i="1"/>
  <c r="U94" i="1"/>
  <c r="T94" i="1"/>
  <c r="M94" i="1"/>
  <c r="L94" i="1"/>
  <c r="K94" i="1"/>
  <c r="J94" i="1"/>
  <c r="I94" i="1"/>
  <c r="H94" i="1"/>
  <c r="G94" i="1"/>
  <c r="E94" i="1"/>
  <c r="AV93" i="1"/>
  <c r="AW93" i="1" s="1"/>
  <c r="AE93" i="1"/>
  <c r="AL93" i="1" s="1"/>
  <c r="AA93" i="1"/>
  <c r="AH93" i="1" s="1"/>
  <c r="Z93" i="1"/>
  <c r="Y93" i="1"/>
  <c r="X93" i="1"/>
  <c r="W93" i="1"/>
  <c r="V93" i="1"/>
  <c r="U93" i="1"/>
  <c r="T93" i="1"/>
  <c r="Q93" i="1"/>
  <c r="P93" i="1"/>
  <c r="O93" i="1"/>
  <c r="S93" i="1" s="1"/>
  <c r="M93" i="1"/>
  <c r="N93" i="1" s="1"/>
  <c r="AB93" i="1" s="1"/>
  <c r="AI93" i="1" s="1"/>
  <c r="L93" i="1"/>
  <c r="K93" i="1"/>
  <c r="J93" i="1"/>
  <c r="I93" i="1"/>
  <c r="H93" i="1"/>
  <c r="G93" i="1"/>
  <c r="E93" i="1"/>
  <c r="AV92" i="1"/>
  <c r="AW92" i="1" s="1"/>
  <c r="Z92" i="1"/>
  <c r="Y92" i="1"/>
  <c r="X92" i="1"/>
  <c r="W92" i="1"/>
  <c r="V92" i="1"/>
  <c r="U92" i="1"/>
  <c r="T92" i="1"/>
  <c r="M92" i="1"/>
  <c r="AA92" i="1" s="1"/>
  <c r="AH92" i="1" s="1"/>
  <c r="L92" i="1"/>
  <c r="J92" i="1"/>
  <c r="I92" i="1"/>
  <c r="H92" i="1"/>
  <c r="G92" i="1"/>
  <c r="E92" i="1"/>
  <c r="AV91" i="1"/>
  <c r="AW91" i="1" s="1"/>
  <c r="Z91" i="1"/>
  <c r="Y91" i="1"/>
  <c r="X91" i="1"/>
  <c r="W91" i="1"/>
  <c r="V91" i="1"/>
  <c r="U91" i="1"/>
  <c r="T91" i="1"/>
  <c r="M91" i="1"/>
  <c r="P91" i="1" s="1"/>
  <c r="AD91" i="1" s="1"/>
  <c r="AK91" i="1" s="1"/>
  <c r="L91" i="1"/>
  <c r="K91" i="1"/>
  <c r="J91" i="1"/>
  <c r="I91" i="1"/>
  <c r="H91" i="1"/>
  <c r="G91" i="1"/>
  <c r="E91" i="1"/>
  <c r="AV90" i="1"/>
  <c r="AW90" i="1" s="1"/>
  <c r="AH90" i="1"/>
  <c r="AA90" i="1"/>
  <c r="Z90" i="1"/>
  <c r="Y90" i="1"/>
  <c r="X90" i="1"/>
  <c r="W90" i="1"/>
  <c r="V90" i="1"/>
  <c r="U90" i="1"/>
  <c r="T90" i="1"/>
  <c r="Q90" i="1"/>
  <c r="AE90" i="1" s="1"/>
  <c r="AL90" i="1" s="1"/>
  <c r="P90" i="1"/>
  <c r="O90" i="1"/>
  <c r="S90" i="1" s="1"/>
  <c r="AG90" i="1" s="1"/>
  <c r="AN90" i="1" s="1"/>
  <c r="N90" i="1"/>
  <c r="R90" i="1" s="1"/>
  <c r="AF90" i="1" s="1"/>
  <c r="AM90" i="1" s="1"/>
  <c r="M90" i="1"/>
  <c r="L90" i="1"/>
  <c r="K90" i="1"/>
  <c r="J90" i="1"/>
  <c r="I90" i="1"/>
  <c r="AD90" i="1" s="1"/>
  <c r="AK90" i="1" s="1"/>
  <c r="H90" i="1"/>
  <c r="AC90" i="1" s="1"/>
  <c r="AJ90" i="1" s="1"/>
  <c r="G90" i="1"/>
  <c r="AB90" i="1" s="1"/>
  <c r="AI90" i="1" s="1"/>
  <c r="E90" i="1"/>
  <c r="AV89" i="1"/>
  <c r="AW89" i="1" s="1"/>
  <c r="AA89" i="1"/>
  <c r="AH89" i="1" s="1"/>
  <c r="Z89" i="1"/>
  <c r="Y89" i="1"/>
  <c r="X89" i="1"/>
  <c r="W89" i="1"/>
  <c r="V89" i="1"/>
  <c r="U89" i="1"/>
  <c r="T89" i="1"/>
  <c r="S89" i="1"/>
  <c r="AG89" i="1" s="1"/>
  <c r="AN89" i="1" s="1"/>
  <c r="Q89" i="1"/>
  <c r="P89" i="1"/>
  <c r="O89" i="1"/>
  <c r="M89" i="1"/>
  <c r="N89" i="1" s="1"/>
  <c r="L89" i="1"/>
  <c r="K89" i="1"/>
  <c r="I89" i="1"/>
  <c r="AD89" i="1" s="1"/>
  <c r="AK89" i="1" s="1"/>
  <c r="H89" i="1"/>
  <c r="AC89" i="1" s="1"/>
  <c r="AJ89" i="1" s="1"/>
  <c r="G89" i="1"/>
  <c r="E89" i="1"/>
  <c r="AV88" i="1"/>
  <c r="AW88" i="1" s="1"/>
  <c r="AL88" i="1"/>
  <c r="AC88" i="1"/>
  <c r="AJ88" i="1" s="1"/>
  <c r="AB88" i="1"/>
  <c r="AI88" i="1" s="1"/>
  <c r="AA88" i="1"/>
  <c r="AH88" i="1" s="1"/>
  <c r="Z88" i="1"/>
  <c r="Y88" i="1"/>
  <c r="X88" i="1"/>
  <c r="W88" i="1"/>
  <c r="V88" i="1"/>
  <c r="U88" i="1"/>
  <c r="T88" i="1"/>
  <c r="S88" i="1"/>
  <c r="R88" i="1"/>
  <c r="Q88" i="1"/>
  <c r="N88" i="1"/>
  <c r="M88" i="1"/>
  <c r="O88" i="1" s="1"/>
  <c r="L88" i="1"/>
  <c r="AG88" i="1" s="1"/>
  <c r="AN88" i="1" s="1"/>
  <c r="K88" i="1"/>
  <c r="AF88" i="1" s="1"/>
  <c r="AM88" i="1" s="1"/>
  <c r="J88" i="1"/>
  <c r="AE88" i="1" s="1"/>
  <c r="I88" i="1"/>
  <c r="H88" i="1"/>
  <c r="G88" i="1"/>
  <c r="E88" i="1"/>
  <c r="AV87" i="1"/>
  <c r="AW87" i="1" s="1"/>
  <c r="Z87" i="1"/>
  <c r="Y87" i="1"/>
  <c r="X87" i="1"/>
  <c r="W87" i="1"/>
  <c r="V87" i="1"/>
  <c r="U87" i="1"/>
  <c r="T87" i="1"/>
  <c r="O87" i="1"/>
  <c r="AC87" i="1" s="1"/>
  <c r="AJ87" i="1" s="1"/>
  <c r="N87" i="1"/>
  <c r="R87" i="1" s="1"/>
  <c r="AF87" i="1" s="1"/>
  <c r="AM87" i="1" s="1"/>
  <c r="M87" i="1"/>
  <c r="AA87" i="1" s="1"/>
  <c r="AH87" i="1" s="1"/>
  <c r="K87" i="1"/>
  <c r="J87" i="1"/>
  <c r="I87" i="1"/>
  <c r="H87" i="1"/>
  <c r="G87" i="1"/>
  <c r="E87" i="1"/>
  <c r="AW86" i="1"/>
  <c r="AV86" i="1"/>
  <c r="AE86" i="1"/>
  <c r="AL86" i="1" s="1"/>
  <c r="Z86" i="1"/>
  <c r="Y86" i="1"/>
  <c r="X86" i="1"/>
  <c r="W86" i="1"/>
  <c r="V86" i="1"/>
  <c r="U86" i="1"/>
  <c r="T86" i="1"/>
  <c r="R86" i="1"/>
  <c r="AF86" i="1" s="1"/>
  <c r="AM86" i="1" s="1"/>
  <c r="P86" i="1"/>
  <c r="AD86" i="1" s="1"/>
  <c r="AK86" i="1" s="1"/>
  <c r="O86" i="1"/>
  <c r="S86" i="1" s="1"/>
  <c r="N86" i="1"/>
  <c r="M86" i="1"/>
  <c r="Q86" i="1" s="1"/>
  <c r="L86" i="1"/>
  <c r="K86" i="1"/>
  <c r="J86" i="1"/>
  <c r="I86" i="1"/>
  <c r="H86" i="1"/>
  <c r="AC86" i="1" s="1"/>
  <c r="AJ86" i="1" s="1"/>
  <c r="G86" i="1"/>
  <c r="AB86" i="1" s="1"/>
  <c r="AI86" i="1" s="1"/>
  <c r="E86" i="1"/>
  <c r="AW85" i="1"/>
  <c r="AV85" i="1"/>
  <c r="AK85" i="1"/>
  <c r="AB85" i="1"/>
  <c r="AI85" i="1" s="1"/>
  <c r="AA85" i="1"/>
  <c r="Z85" i="1"/>
  <c r="Y85" i="1"/>
  <c r="X85" i="1"/>
  <c r="W85" i="1"/>
  <c r="V85" i="1"/>
  <c r="U85" i="1"/>
  <c r="T85" i="1"/>
  <c r="AH85" i="1" s="1"/>
  <c r="R85" i="1"/>
  <c r="Q85" i="1"/>
  <c r="P85" i="1"/>
  <c r="M85" i="1"/>
  <c r="N85" i="1" s="1"/>
  <c r="L85" i="1"/>
  <c r="K85" i="1"/>
  <c r="AF85" i="1" s="1"/>
  <c r="AM85" i="1" s="1"/>
  <c r="J85" i="1"/>
  <c r="AE85" i="1" s="1"/>
  <c r="AL85" i="1" s="1"/>
  <c r="I85" i="1"/>
  <c r="AD85" i="1" s="1"/>
  <c r="H85" i="1"/>
  <c r="G85" i="1"/>
  <c r="E85" i="1"/>
  <c r="AW84" i="1"/>
  <c r="AV84" i="1"/>
  <c r="Z84" i="1"/>
  <c r="Y84" i="1"/>
  <c r="X84" i="1"/>
  <c r="W84" i="1"/>
  <c r="V84" i="1"/>
  <c r="U84" i="1"/>
  <c r="T84" i="1"/>
  <c r="M84" i="1"/>
  <c r="AA84" i="1" s="1"/>
  <c r="AH84" i="1" s="1"/>
  <c r="L84" i="1"/>
  <c r="J84" i="1"/>
  <c r="I84" i="1"/>
  <c r="H84" i="1"/>
  <c r="G84" i="1"/>
  <c r="E84" i="1"/>
  <c r="AV83" i="1"/>
  <c r="AW83" i="1" s="1"/>
  <c r="Z83" i="1"/>
  <c r="Y83" i="1"/>
  <c r="X83" i="1"/>
  <c r="W83" i="1"/>
  <c r="V83" i="1"/>
  <c r="U83" i="1"/>
  <c r="T83" i="1"/>
  <c r="N83" i="1"/>
  <c r="AB83" i="1" s="1"/>
  <c r="AI83" i="1" s="1"/>
  <c r="M83" i="1"/>
  <c r="P83" i="1" s="1"/>
  <c r="AD83" i="1" s="1"/>
  <c r="AK83" i="1" s="1"/>
  <c r="L83" i="1"/>
  <c r="K83" i="1"/>
  <c r="J83" i="1"/>
  <c r="I83" i="1"/>
  <c r="H83" i="1"/>
  <c r="G83" i="1"/>
  <c r="E83" i="1"/>
  <c r="AW82" i="1"/>
  <c r="AV82" i="1"/>
  <c r="AH82" i="1"/>
  <c r="AA82" i="1"/>
  <c r="Z82" i="1"/>
  <c r="Y82" i="1"/>
  <c r="X82" i="1"/>
  <c r="W82" i="1"/>
  <c r="V82" i="1"/>
  <c r="U82" i="1"/>
  <c r="T82" i="1"/>
  <c r="Q82" i="1"/>
  <c r="AE82" i="1" s="1"/>
  <c r="AL82" i="1" s="1"/>
  <c r="P82" i="1"/>
  <c r="O82" i="1"/>
  <c r="S82" i="1" s="1"/>
  <c r="AG82" i="1" s="1"/>
  <c r="AN82" i="1" s="1"/>
  <c r="N82" i="1"/>
  <c r="R82" i="1" s="1"/>
  <c r="AF82" i="1" s="1"/>
  <c r="AM82" i="1" s="1"/>
  <c r="M82" i="1"/>
  <c r="L82" i="1"/>
  <c r="K82" i="1"/>
  <c r="J82" i="1"/>
  <c r="I82" i="1"/>
  <c r="AD82" i="1" s="1"/>
  <c r="AK82" i="1" s="1"/>
  <c r="H82" i="1"/>
  <c r="AC82" i="1" s="1"/>
  <c r="AJ82" i="1" s="1"/>
  <c r="G82" i="1"/>
  <c r="AB82" i="1" s="1"/>
  <c r="AI82" i="1" s="1"/>
  <c r="E82" i="1"/>
  <c r="AV81" i="1"/>
  <c r="AW81" i="1" s="1"/>
  <c r="AG81" i="1"/>
  <c r="AN81" i="1" s="1"/>
  <c r="AA81" i="1"/>
  <c r="Z81" i="1"/>
  <c r="Y81" i="1"/>
  <c r="X81" i="1"/>
  <c r="W81" i="1"/>
  <c r="V81" i="1"/>
  <c r="U81" i="1"/>
  <c r="T81" i="1"/>
  <c r="S81" i="1"/>
  <c r="Q81" i="1"/>
  <c r="P81" i="1"/>
  <c r="O81" i="1"/>
  <c r="M81" i="1"/>
  <c r="N81" i="1" s="1"/>
  <c r="L81" i="1"/>
  <c r="K81" i="1"/>
  <c r="I81" i="1"/>
  <c r="AD81" i="1" s="1"/>
  <c r="AK81" i="1" s="1"/>
  <c r="H81" i="1"/>
  <c r="AC81" i="1" s="1"/>
  <c r="AJ81" i="1" s="1"/>
  <c r="G81" i="1"/>
  <c r="E81" i="1"/>
  <c r="AV80" i="1"/>
  <c r="AW80" i="1" s="1"/>
  <c r="AC80" i="1"/>
  <c r="AJ80" i="1" s="1"/>
  <c r="AB80" i="1"/>
  <c r="AA80" i="1"/>
  <c r="Z80" i="1"/>
  <c r="Y80" i="1"/>
  <c r="X80" i="1"/>
  <c r="W80" i="1"/>
  <c r="V80" i="1"/>
  <c r="U80" i="1"/>
  <c r="AI80" i="1" s="1"/>
  <c r="T80" i="1"/>
  <c r="AH80" i="1" s="1"/>
  <c r="S80" i="1"/>
  <c r="R80" i="1"/>
  <c r="Q80" i="1"/>
  <c r="N80" i="1"/>
  <c r="M80" i="1"/>
  <c r="O80" i="1" s="1"/>
  <c r="L80" i="1"/>
  <c r="AG80" i="1" s="1"/>
  <c r="AN80" i="1" s="1"/>
  <c r="K80" i="1"/>
  <c r="AF80" i="1" s="1"/>
  <c r="AM80" i="1" s="1"/>
  <c r="J80" i="1"/>
  <c r="I80" i="1"/>
  <c r="H80" i="1"/>
  <c r="G80" i="1"/>
  <c r="E80" i="1"/>
  <c r="AV79" i="1"/>
  <c r="AW79" i="1" s="1"/>
  <c r="Z79" i="1"/>
  <c r="Y79" i="1"/>
  <c r="X79" i="1"/>
  <c r="W79" i="1"/>
  <c r="V79" i="1"/>
  <c r="U79" i="1"/>
  <c r="T79" i="1"/>
  <c r="O79" i="1"/>
  <c r="AC79" i="1" s="1"/>
  <c r="AJ79" i="1" s="1"/>
  <c r="N79" i="1"/>
  <c r="R79" i="1" s="1"/>
  <c r="AF79" i="1" s="1"/>
  <c r="AM79" i="1" s="1"/>
  <c r="M79" i="1"/>
  <c r="AA79" i="1" s="1"/>
  <c r="AH79" i="1" s="1"/>
  <c r="K79" i="1"/>
  <c r="J79" i="1"/>
  <c r="I79" i="1"/>
  <c r="H79" i="1"/>
  <c r="G79" i="1"/>
  <c r="E79" i="1"/>
  <c r="AW78" i="1"/>
  <c r="AV78" i="1"/>
  <c r="AE78" i="1"/>
  <c r="AL78" i="1" s="1"/>
  <c r="Z78" i="1"/>
  <c r="Y78" i="1"/>
  <c r="X78" i="1"/>
  <c r="W78" i="1"/>
  <c r="V78" i="1"/>
  <c r="U78" i="1"/>
  <c r="T78" i="1"/>
  <c r="R78" i="1"/>
  <c r="AF78" i="1" s="1"/>
  <c r="AM78" i="1" s="1"/>
  <c r="P78" i="1"/>
  <c r="AD78" i="1" s="1"/>
  <c r="AK78" i="1" s="1"/>
  <c r="N78" i="1"/>
  <c r="M78" i="1"/>
  <c r="Q78" i="1" s="1"/>
  <c r="L78" i="1"/>
  <c r="K78" i="1"/>
  <c r="J78" i="1"/>
  <c r="I78" i="1"/>
  <c r="H78" i="1"/>
  <c r="G78" i="1"/>
  <c r="AB78" i="1" s="1"/>
  <c r="AI78" i="1" s="1"/>
  <c r="E78" i="1"/>
  <c r="AW77" i="1"/>
  <c r="AV77" i="1"/>
  <c r="AB77" i="1"/>
  <c r="AI77" i="1" s="1"/>
  <c r="AA77" i="1"/>
  <c r="Z77" i="1"/>
  <c r="Y77" i="1"/>
  <c r="X77" i="1"/>
  <c r="W77" i="1"/>
  <c r="V77" i="1"/>
  <c r="U77" i="1"/>
  <c r="T77" i="1"/>
  <c r="AH77" i="1" s="1"/>
  <c r="R77" i="1"/>
  <c r="Q77" i="1"/>
  <c r="P77" i="1"/>
  <c r="M77" i="1"/>
  <c r="N77" i="1" s="1"/>
  <c r="L77" i="1"/>
  <c r="K77" i="1"/>
  <c r="AF77" i="1" s="1"/>
  <c r="AM77" i="1" s="1"/>
  <c r="J77" i="1"/>
  <c r="AE77" i="1" s="1"/>
  <c r="AL77" i="1" s="1"/>
  <c r="I77" i="1"/>
  <c r="H77" i="1"/>
  <c r="G77" i="1"/>
  <c r="E77" i="1"/>
  <c r="AW76" i="1"/>
  <c r="AV76" i="1"/>
  <c r="Z76" i="1"/>
  <c r="Y76" i="1"/>
  <c r="X76" i="1"/>
  <c r="W76" i="1"/>
  <c r="V76" i="1"/>
  <c r="U76" i="1"/>
  <c r="T76" i="1"/>
  <c r="M76" i="1"/>
  <c r="AA76" i="1" s="1"/>
  <c r="AH76" i="1" s="1"/>
  <c r="L76" i="1"/>
  <c r="J76" i="1"/>
  <c r="I76" i="1"/>
  <c r="H76" i="1"/>
  <c r="G76" i="1"/>
  <c r="E76" i="1"/>
  <c r="AV75" i="1"/>
  <c r="AW75" i="1" s="1"/>
  <c r="Z75" i="1"/>
  <c r="Y75" i="1"/>
  <c r="X75" i="1"/>
  <c r="W75" i="1"/>
  <c r="V75" i="1"/>
  <c r="U75" i="1"/>
  <c r="T75" i="1"/>
  <c r="N75" i="1"/>
  <c r="AB75" i="1" s="1"/>
  <c r="AI75" i="1" s="1"/>
  <c r="M75" i="1"/>
  <c r="P75" i="1" s="1"/>
  <c r="AD75" i="1" s="1"/>
  <c r="AK75" i="1" s="1"/>
  <c r="L75" i="1"/>
  <c r="K75" i="1"/>
  <c r="J75" i="1"/>
  <c r="I75" i="1"/>
  <c r="H75" i="1"/>
  <c r="G75" i="1"/>
  <c r="E75" i="1"/>
  <c r="AW74" i="1"/>
  <c r="AV74" i="1"/>
  <c r="AH74" i="1"/>
  <c r="AA74" i="1"/>
  <c r="Z74" i="1"/>
  <c r="Y74" i="1"/>
  <c r="X74" i="1"/>
  <c r="W74" i="1"/>
  <c r="V74" i="1"/>
  <c r="U74" i="1"/>
  <c r="T74" i="1"/>
  <c r="Q74" i="1"/>
  <c r="AE74" i="1" s="1"/>
  <c r="AL74" i="1" s="1"/>
  <c r="P74" i="1"/>
  <c r="O74" i="1"/>
  <c r="S74" i="1" s="1"/>
  <c r="AG74" i="1" s="1"/>
  <c r="AN74" i="1" s="1"/>
  <c r="N74" i="1"/>
  <c r="R74" i="1" s="1"/>
  <c r="AF74" i="1" s="1"/>
  <c r="AM74" i="1" s="1"/>
  <c r="M74" i="1"/>
  <c r="L74" i="1"/>
  <c r="K74" i="1"/>
  <c r="J74" i="1"/>
  <c r="I74" i="1"/>
  <c r="AD74" i="1" s="1"/>
  <c r="AK74" i="1" s="1"/>
  <c r="H74" i="1"/>
  <c r="AC74" i="1" s="1"/>
  <c r="AJ74" i="1" s="1"/>
  <c r="G74" i="1"/>
  <c r="AB74" i="1" s="1"/>
  <c r="AI74" i="1" s="1"/>
  <c r="E74" i="1"/>
  <c r="AV73" i="1"/>
  <c r="AW73" i="1" s="1"/>
  <c r="AG73" i="1"/>
  <c r="AN73" i="1" s="1"/>
  <c r="AA73" i="1"/>
  <c r="Z73" i="1"/>
  <c r="Y73" i="1"/>
  <c r="X73" i="1"/>
  <c r="W73" i="1"/>
  <c r="V73" i="1"/>
  <c r="U73" i="1"/>
  <c r="T73" i="1"/>
  <c r="S73" i="1"/>
  <c r="Q73" i="1"/>
  <c r="P73" i="1"/>
  <c r="O73" i="1"/>
  <c r="M73" i="1"/>
  <c r="N73" i="1" s="1"/>
  <c r="L73" i="1"/>
  <c r="K73" i="1"/>
  <c r="I73" i="1"/>
  <c r="AD73" i="1" s="1"/>
  <c r="AK73" i="1" s="1"/>
  <c r="H73" i="1"/>
  <c r="AC73" i="1" s="1"/>
  <c r="AJ73" i="1" s="1"/>
  <c r="G73" i="1"/>
  <c r="E73" i="1"/>
  <c r="AV72" i="1"/>
  <c r="AW72" i="1" s="1"/>
  <c r="AC72" i="1"/>
  <c r="AJ72" i="1" s="1"/>
  <c r="AB72" i="1"/>
  <c r="AA72" i="1"/>
  <c r="Z72" i="1"/>
  <c r="Y72" i="1"/>
  <c r="X72" i="1"/>
  <c r="W72" i="1"/>
  <c r="V72" i="1"/>
  <c r="U72" i="1"/>
  <c r="AI72" i="1" s="1"/>
  <c r="T72" i="1"/>
  <c r="AH72" i="1" s="1"/>
  <c r="S72" i="1"/>
  <c r="R72" i="1"/>
  <c r="Q72" i="1"/>
  <c r="N72" i="1"/>
  <c r="M72" i="1"/>
  <c r="O72" i="1" s="1"/>
  <c r="L72" i="1"/>
  <c r="AG72" i="1" s="1"/>
  <c r="AN72" i="1" s="1"/>
  <c r="K72" i="1"/>
  <c r="AF72" i="1" s="1"/>
  <c r="AM72" i="1" s="1"/>
  <c r="J72" i="1"/>
  <c r="I72" i="1"/>
  <c r="H72" i="1"/>
  <c r="G72" i="1"/>
  <c r="E72" i="1"/>
  <c r="AV71" i="1"/>
  <c r="AW71" i="1" s="1"/>
  <c r="AA71" i="1"/>
  <c r="AH71" i="1" s="1"/>
  <c r="Z71" i="1"/>
  <c r="Y71" i="1"/>
  <c r="X71" i="1"/>
  <c r="W71" i="1"/>
  <c r="V71" i="1"/>
  <c r="U71" i="1"/>
  <c r="T71" i="1"/>
  <c r="O71" i="1"/>
  <c r="AC71" i="1" s="1"/>
  <c r="AJ71" i="1" s="1"/>
  <c r="N71" i="1"/>
  <c r="R71" i="1" s="1"/>
  <c r="AF71" i="1" s="1"/>
  <c r="AM71" i="1" s="1"/>
  <c r="M71" i="1"/>
  <c r="Q71" i="1" s="1"/>
  <c r="AE71" i="1" s="1"/>
  <c r="AL71" i="1" s="1"/>
  <c r="K71" i="1"/>
  <c r="J71" i="1"/>
  <c r="I71" i="1"/>
  <c r="H71" i="1"/>
  <c r="G71" i="1"/>
  <c r="E71" i="1"/>
  <c r="AW70" i="1"/>
  <c r="AV70" i="1"/>
  <c r="AE70" i="1"/>
  <c r="AL70" i="1" s="1"/>
  <c r="Z70" i="1"/>
  <c r="Y70" i="1"/>
  <c r="X70" i="1"/>
  <c r="W70" i="1"/>
  <c r="V70" i="1"/>
  <c r="U70" i="1"/>
  <c r="T70" i="1"/>
  <c r="R70" i="1"/>
  <c r="AF70" i="1" s="1"/>
  <c r="AM70" i="1" s="1"/>
  <c r="P70" i="1"/>
  <c r="AD70" i="1" s="1"/>
  <c r="AK70" i="1" s="1"/>
  <c r="N70" i="1"/>
  <c r="M70" i="1"/>
  <c r="Q70" i="1" s="1"/>
  <c r="L70" i="1"/>
  <c r="K70" i="1"/>
  <c r="J70" i="1"/>
  <c r="I70" i="1"/>
  <c r="H70" i="1"/>
  <c r="G70" i="1"/>
  <c r="AB70" i="1" s="1"/>
  <c r="AI70" i="1" s="1"/>
  <c r="E70" i="1"/>
  <c r="AW69" i="1"/>
  <c r="AV69" i="1"/>
  <c r="AB69" i="1"/>
  <c r="AI69" i="1" s="1"/>
  <c r="AA69" i="1"/>
  <c r="Z69" i="1"/>
  <c r="Y69" i="1"/>
  <c r="X69" i="1"/>
  <c r="W69" i="1"/>
  <c r="V69" i="1"/>
  <c r="U69" i="1"/>
  <c r="T69" i="1"/>
  <c r="AH69" i="1" s="1"/>
  <c r="R69" i="1"/>
  <c r="Q69" i="1"/>
  <c r="P69" i="1"/>
  <c r="M69" i="1"/>
  <c r="N69" i="1" s="1"/>
  <c r="L69" i="1"/>
  <c r="K69" i="1"/>
  <c r="AF69" i="1" s="1"/>
  <c r="AM69" i="1" s="1"/>
  <c r="J69" i="1"/>
  <c r="AE69" i="1" s="1"/>
  <c r="AL69" i="1" s="1"/>
  <c r="I69" i="1"/>
  <c r="H69" i="1"/>
  <c r="G69" i="1"/>
  <c r="E69" i="1"/>
  <c r="AW68" i="1"/>
  <c r="AV68" i="1"/>
  <c r="Z68" i="1"/>
  <c r="Y68" i="1"/>
  <c r="X68" i="1"/>
  <c r="W68" i="1"/>
  <c r="V68" i="1"/>
  <c r="U68" i="1"/>
  <c r="T68" i="1"/>
  <c r="M68" i="1"/>
  <c r="AA68" i="1" s="1"/>
  <c r="AH68" i="1" s="1"/>
  <c r="L68" i="1"/>
  <c r="J68" i="1"/>
  <c r="I68" i="1"/>
  <c r="H68" i="1"/>
  <c r="G68" i="1"/>
  <c r="E68" i="1"/>
  <c r="AV67" i="1"/>
  <c r="AW67" i="1" s="1"/>
  <c r="Z67" i="1"/>
  <c r="Y67" i="1"/>
  <c r="X67" i="1"/>
  <c r="W67" i="1"/>
  <c r="V67" i="1"/>
  <c r="U67" i="1"/>
  <c r="T67" i="1"/>
  <c r="N67" i="1"/>
  <c r="AB67" i="1" s="1"/>
  <c r="AI67" i="1" s="1"/>
  <c r="M67" i="1"/>
  <c r="P67" i="1" s="1"/>
  <c r="AD67" i="1" s="1"/>
  <c r="AK67" i="1" s="1"/>
  <c r="L67" i="1"/>
  <c r="K67" i="1"/>
  <c r="J67" i="1"/>
  <c r="I67" i="1"/>
  <c r="H67" i="1"/>
  <c r="G67" i="1"/>
  <c r="E67" i="1"/>
  <c r="AW66" i="1"/>
  <c r="AV66" i="1"/>
  <c r="AH66" i="1"/>
  <c r="AA66" i="1"/>
  <c r="Z66" i="1"/>
  <c r="Y66" i="1"/>
  <c r="X66" i="1"/>
  <c r="W66" i="1"/>
  <c r="V66" i="1"/>
  <c r="U66" i="1"/>
  <c r="T66" i="1"/>
  <c r="Q66" i="1"/>
  <c r="AE66" i="1" s="1"/>
  <c r="AL66" i="1" s="1"/>
  <c r="P66" i="1"/>
  <c r="O66" i="1"/>
  <c r="S66" i="1" s="1"/>
  <c r="AG66" i="1" s="1"/>
  <c r="AN66" i="1" s="1"/>
  <c r="N66" i="1"/>
  <c r="R66" i="1" s="1"/>
  <c r="AF66" i="1" s="1"/>
  <c r="AM66" i="1" s="1"/>
  <c r="M66" i="1"/>
  <c r="L66" i="1"/>
  <c r="K66" i="1"/>
  <c r="J66" i="1"/>
  <c r="I66" i="1"/>
  <c r="AD66" i="1" s="1"/>
  <c r="AK66" i="1" s="1"/>
  <c r="H66" i="1"/>
  <c r="AC66" i="1" s="1"/>
  <c r="AJ66" i="1" s="1"/>
  <c r="G66" i="1"/>
  <c r="AB66" i="1" s="1"/>
  <c r="AI66" i="1" s="1"/>
  <c r="E66" i="1"/>
  <c r="AV65" i="1"/>
  <c r="AW65" i="1" s="1"/>
  <c r="AG65" i="1"/>
  <c r="AN65" i="1" s="1"/>
  <c r="AA65" i="1"/>
  <c r="Z65" i="1"/>
  <c r="Y65" i="1"/>
  <c r="X65" i="1"/>
  <c r="W65" i="1"/>
  <c r="V65" i="1"/>
  <c r="U65" i="1"/>
  <c r="T65" i="1"/>
  <c r="S65" i="1"/>
  <c r="Q65" i="1"/>
  <c r="P65" i="1"/>
  <c r="O65" i="1"/>
  <c r="M65" i="1"/>
  <c r="N65" i="1" s="1"/>
  <c r="L65" i="1"/>
  <c r="K65" i="1"/>
  <c r="I65" i="1"/>
  <c r="AD65" i="1" s="1"/>
  <c r="AK65" i="1" s="1"/>
  <c r="H65" i="1"/>
  <c r="AC65" i="1" s="1"/>
  <c r="AJ65" i="1" s="1"/>
  <c r="G65" i="1"/>
  <c r="E65" i="1"/>
  <c r="AV64" i="1"/>
  <c r="AW64" i="1" s="1"/>
  <c r="AC64" i="1"/>
  <c r="AJ64" i="1" s="1"/>
  <c r="AB64" i="1"/>
  <c r="AA64" i="1"/>
  <c r="Z64" i="1"/>
  <c r="Y64" i="1"/>
  <c r="X64" i="1"/>
  <c r="W64" i="1"/>
  <c r="V64" i="1"/>
  <c r="U64" i="1"/>
  <c r="AI64" i="1" s="1"/>
  <c r="T64" i="1"/>
  <c r="AH64" i="1" s="1"/>
  <c r="S64" i="1"/>
  <c r="R64" i="1"/>
  <c r="Q64" i="1"/>
  <c r="N64" i="1"/>
  <c r="M64" i="1"/>
  <c r="O64" i="1" s="1"/>
  <c r="L64" i="1"/>
  <c r="AG64" i="1" s="1"/>
  <c r="AN64" i="1" s="1"/>
  <c r="K64" i="1"/>
  <c r="AF64" i="1" s="1"/>
  <c r="AM64" i="1" s="1"/>
  <c r="J64" i="1"/>
  <c r="I64" i="1"/>
  <c r="H64" i="1"/>
  <c r="G64" i="1"/>
  <c r="E64" i="1"/>
  <c r="AV63" i="1"/>
  <c r="AW63" i="1" s="1"/>
  <c r="AA63" i="1"/>
  <c r="AH63" i="1" s="1"/>
  <c r="Z63" i="1"/>
  <c r="Y63" i="1"/>
  <c r="X63" i="1"/>
  <c r="W63" i="1"/>
  <c r="V63" i="1"/>
  <c r="U63" i="1"/>
  <c r="T63" i="1"/>
  <c r="O63" i="1"/>
  <c r="AC63" i="1" s="1"/>
  <c r="AJ63" i="1" s="1"/>
  <c r="N63" i="1"/>
  <c r="R63" i="1" s="1"/>
  <c r="AF63" i="1" s="1"/>
  <c r="AM63" i="1" s="1"/>
  <c r="M63" i="1"/>
  <c r="Q63" i="1" s="1"/>
  <c r="K63" i="1"/>
  <c r="J63" i="1"/>
  <c r="I63" i="1"/>
  <c r="H63" i="1"/>
  <c r="G63" i="1"/>
  <c r="E63" i="1"/>
  <c r="AW62" i="1"/>
  <c r="AV62" i="1"/>
  <c r="AE62" i="1"/>
  <c r="AL62" i="1" s="1"/>
  <c r="Z62" i="1"/>
  <c r="Y62" i="1"/>
  <c r="X62" i="1"/>
  <c r="W62" i="1"/>
  <c r="V62" i="1"/>
  <c r="U62" i="1"/>
  <c r="T62" i="1"/>
  <c r="R62" i="1"/>
  <c r="AF62" i="1" s="1"/>
  <c r="AM62" i="1" s="1"/>
  <c r="N62" i="1"/>
  <c r="M62" i="1"/>
  <c r="Q62" i="1" s="1"/>
  <c r="L62" i="1"/>
  <c r="K62" i="1"/>
  <c r="J62" i="1"/>
  <c r="I62" i="1"/>
  <c r="H62" i="1"/>
  <c r="G62" i="1"/>
  <c r="AB62" i="1" s="1"/>
  <c r="AI62" i="1" s="1"/>
  <c r="E62" i="1"/>
  <c r="AW61" i="1"/>
  <c r="AV61" i="1"/>
  <c r="AB61" i="1"/>
  <c r="AI61" i="1" s="1"/>
  <c r="AA61" i="1"/>
  <c r="Z61" i="1"/>
  <c r="Y61" i="1"/>
  <c r="X61" i="1"/>
  <c r="W61" i="1"/>
  <c r="V61" i="1"/>
  <c r="U61" i="1"/>
  <c r="T61" i="1"/>
  <c r="AH61" i="1" s="1"/>
  <c r="R61" i="1"/>
  <c r="Q61" i="1"/>
  <c r="P61" i="1"/>
  <c r="M61" i="1"/>
  <c r="N61" i="1" s="1"/>
  <c r="L61" i="1"/>
  <c r="K61" i="1"/>
  <c r="AF61" i="1" s="1"/>
  <c r="AM61" i="1" s="1"/>
  <c r="J61" i="1"/>
  <c r="AE61" i="1" s="1"/>
  <c r="AL61" i="1" s="1"/>
  <c r="I61" i="1"/>
  <c r="H61" i="1"/>
  <c r="G61" i="1"/>
  <c r="E61" i="1"/>
  <c r="AW60" i="1"/>
  <c r="AV60" i="1"/>
  <c r="Z60" i="1"/>
  <c r="Y60" i="1"/>
  <c r="X60" i="1"/>
  <c r="W60" i="1"/>
  <c r="V60" i="1"/>
  <c r="U60" i="1"/>
  <c r="T60" i="1"/>
  <c r="M60" i="1"/>
  <c r="AA60" i="1" s="1"/>
  <c r="AH60" i="1" s="1"/>
  <c r="L60" i="1"/>
  <c r="J60" i="1"/>
  <c r="I60" i="1"/>
  <c r="H60" i="1"/>
  <c r="G60" i="1"/>
  <c r="E60" i="1"/>
  <c r="AV59" i="1"/>
  <c r="AW59" i="1" s="1"/>
  <c r="AA59" i="1"/>
  <c r="AH59" i="1" s="1"/>
  <c r="Z59" i="1"/>
  <c r="Y59" i="1"/>
  <c r="X59" i="1"/>
  <c r="W59" i="1"/>
  <c r="V59" i="1"/>
  <c r="U59" i="1"/>
  <c r="T59" i="1"/>
  <c r="N59" i="1"/>
  <c r="AB59" i="1" s="1"/>
  <c r="AI59" i="1" s="1"/>
  <c r="M59" i="1"/>
  <c r="P59" i="1" s="1"/>
  <c r="AD59" i="1" s="1"/>
  <c r="AK59" i="1" s="1"/>
  <c r="L59" i="1"/>
  <c r="K59" i="1"/>
  <c r="J59" i="1"/>
  <c r="I59" i="1"/>
  <c r="H59" i="1"/>
  <c r="G59" i="1"/>
  <c r="E59" i="1"/>
  <c r="AW58" i="1"/>
  <c r="AV58" i="1"/>
  <c r="AH58" i="1"/>
  <c r="AA58" i="1"/>
  <c r="Z58" i="1"/>
  <c r="Y58" i="1"/>
  <c r="X58" i="1"/>
  <c r="W58" i="1"/>
  <c r="V58" i="1"/>
  <c r="U58" i="1"/>
  <c r="T58" i="1"/>
  <c r="Q58" i="1"/>
  <c r="AE58" i="1" s="1"/>
  <c r="AL58" i="1" s="1"/>
  <c r="P58" i="1"/>
  <c r="O58" i="1"/>
  <c r="S58" i="1" s="1"/>
  <c r="AG58" i="1" s="1"/>
  <c r="AN58" i="1" s="1"/>
  <c r="N58" i="1"/>
  <c r="R58" i="1" s="1"/>
  <c r="AF58" i="1" s="1"/>
  <c r="AM58" i="1" s="1"/>
  <c r="M58" i="1"/>
  <c r="L58" i="1"/>
  <c r="K58" i="1"/>
  <c r="J58" i="1"/>
  <c r="I58" i="1"/>
  <c r="AD58" i="1" s="1"/>
  <c r="AK58" i="1" s="1"/>
  <c r="H58" i="1"/>
  <c r="AC58" i="1" s="1"/>
  <c r="AJ58" i="1" s="1"/>
  <c r="G58" i="1"/>
  <c r="AB58" i="1" s="1"/>
  <c r="AI58" i="1" s="1"/>
  <c r="E58" i="1"/>
  <c r="AV57" i="1"/>
  <c r="AW57" i="1" s="1"/>
  <c r="Z57" i="1"/>
  <c r="Y57" i="1"/>
  <c r="X57" i="1"/>
  <c r="W57" i="1"/>
  <c r="V57" i="1"/>
  <c r="U57" i="1"/>
  <c r="T57" i="1"/>
  <c r="Q57" i="1"/>
  <c r="P57" i="1"/>
  <c r="O57" i="1"/>
  <c r="S57" i="1" s="1"/>
  <c r="M57" i="1"/>
  <c r="N57" i="1" s="1"/>
  <c r="K57" i="1"/>
  <c r="H57" i="1"/>
  <c r="AC57" i="1" s="1"/>
  <c r="AJ57" i="1" s="1"/>
  <c r="G57" i="1"/>
  <c r="F57" i="1"/>
  <c r="L57" i="1" s="1"/>
  <c r="E57" i="1"/>
  <c r="AW56" i="1"/>
  <c r="AV56" i="1"/>
  <c r="Z56" i="1"/>
  <c r="Y56" i="1"/>
  <c r="X56" i="1"/>
  <c r="W56" i="1"/>
  <c r="V56" i="1"/>
  <c r="U56" i="1"/>
  <c r="T56" i="1"/>
  <c r="M56" i="1"/>
  <c r="P56" i="1" s="1"/>
  <c r="AD56" i="1" s="1"/>
  <c r="AK56" i="1" s="1"/>
  <c r="L56" i="1"/>
  <c r="K56" i="1"/>
  <c r="J56" i="1"/>
  <c r="I56" i="1"/>
  <c r="H56" i="1"/>
  <c r="G56" i="1"/>
  <c r="E56" i="1"/>
  <c r="AW55" i="1"/>
  <c r="AV55" i="1"/>
  <c r="AE55" i="1"/>
  <c r="AA55" i="1"/>
  <c r="Z55" i="1"/>
  <c r="Y55" i="1"/>
  <c r="X55" i="1"/>
  <c r="AL55" i="1" s="1"/>
  <c r="W55" i="1"/>
  <c r="V55" i="1"/>
  <c r="U55" i="1"/>
  <c r="T55" i="1"/>
  <c r="AH55" i="1" s="1"/>
  <c r="Q55" i="1"/>
  <c r="P55" i="1"/>
  <c r="AD55" i="1" s="1"/>
  <c r="AK55" i="1" s="1"/>
  <c r="O55" i="1"/>
  <c r="S55" i="1" s="1"/>
  <c r="AG55" i="1" s="1"/>
  <c r="AN55" i="1" s="1"/>
  <c r="N55" i="1"/>
  <c r="R55" i="1" s="1"/>
  <c r="AF55" i="1" s="1"/>
  <c r="AM55" i="1" s="1"/>
  <c r="M55" i="1"/>
  <c r="L55" i="1"/>
  <c r="K55" i="1"/>
  <c r="J55" i="1"/>
  <c r="I55" i="1"/>
  <c r="H55" i="1"/>
  <c r="AC55" i="1" s="1"/>
  <c r="AJ55" i="1" s="1"/>
  <c r="G55" i="1"/>
  <c r="AB55" i="1" s="1"/>
  <c r="AI55" i="1" s="1"/>
  <c r="E55" i="1"/>
  <c r="AV54" i="1"/>
  <c r="AW54" i="1" s="1"/>
  <c r="AF54" i="1"/>
  <c r="AM54" i="1" s="1"/>
  <c r="AA54" i="1"/>
  <c r="AH54" i="1" s="1"/>
  <c r="Z54" i="1"/>
  <c r="Y54" i="1"/>
  <c r="X54" i="1"/>
  <c r="W54" i="1"/>
  <c r="V54" i="1"/>
  <c r="U54" i="1"/>
  <c r="T54" i="1"/>
  <c r="S54" i="1"/>
  <c r="AG54" i="1" s="1"/>
  <c r="AN54" i="1" s="1"/>
  <c r="Q54" i="1"/>
  <c r="P54" i="1"/>
  <c r="O54" i="1"/>
  <c r="N54" i="1"/>
  <c r="R54" i="1" s="1"/>
  <c r="M54" i="1"/>
  <c r="L54" i="1"/>
  <c r="K54" i="1"/>
  <c r="I54" i="1"/>
  <c r="AD54" i="1" s="1"/>
  <c r="AK54" i="1" s="1"/>
  <c r="H54" i="1"/>
  <c r="AC54" i="1" s="1"/>
  <c r="AJ54" i="1" s="1"/>
  <c r="G54" i="1"/>
  <c r="AB54" i="1" s="1"/>
  <c r="AI54" i="1" s="1"/>
  <c r="E54" i="1"/>
  <c r="AW53" i="1"/>
  <c r="AV53" i="1"/>
  <c r="AA53" i="1"/>
  <c r="Z53" i="1"/>
  <c r="Y53" i="1"/>
  <c r="X53" i="1"/>
  <c r="W53" i="1"/>
  <c r="V53" i="1"/>
  <c r="U53" i="1"/>
  <c r="T53" i="1"/>
  <c r="AH53" i="1" s="1"/>
  <c r="S53" i="1"/>
  <c r="AG53" i="1" s="1"/>
  <c r="AN53" i="1" s="1"/>
  <c r="Q53" i="1"/>
  <c r="P53" i="1"/>
  <c r="M53" i="1"/>
  <c r="O53" i="1" s="1"/>
  <c r="L53" i="1"/>
  <c r="K53" i="1"/>
  <c r="J53" i="1"/>
  <c r="I53" i="1"/>
  <c r="AD53" i="1" s="1"/>
  <c r="AK53" i="1" s="1"/>
  <c r="H53" i="1"/>
  <c r="AC53" i="1" s="1"/>
  <c r="AJ53" i="1" s="1"/>
  <c r="G53" i="1"/>
  <c r="E53" i="1"/>
  <c r="AV52" i="1"/>
  <c r="AW52" i="1" s="1"/>
  <c r="AC52" i="1"/>
  <c r="Z52" i="1"/>
  <c r="Y52" i="1"/>
  <c r="X52" i="1"/>
  <c r="W52" i="1"/>
  <c r="V52" i="1"/>
  <c r="U52" i="1"/>
  <c r="T52" i="1"/>
  <c r="AH52" i="1" s="1"/>
  <c r="Q52" i="1"/>
  <c r="P52" i="1"/>
  <c r="O52" i="1"/>
  <c r="S52" i="1" s="1"/>
  <c r="AG52" i="1" s="1"/>
  <c r="M52" i="1"/>
  <c r="AA52" i="1" s="1"/>
  <c r="L52" i="1"/>
  <c r="J52" i="1"/>
  <c r="AE52" i="1" s="1"/>
  <c r="I52" i="1"/>
  <c r="AD52" i="1" s="1"/>
  <c r="H52" i="1"/>
  <c r="G52" i="1"/>
  <c r="E52" i="1"/>
  <c r="AW51" i="1"/>
  <c r="Z51" i="1"/>
  <c r="Y51" i="1"/>
  <c r="X51" i="1"/>
  <c r="W51" i="1"/>
  <c r="V51" i="1"/>
  <c r="U51" i="1"/>
  <c r="T51" i="1"/>
  <c r="R51" i="1"/>
  <c r="O51" i="1"/>
  <c r="S51" i="1" s="1"/>
  <c r="M51" i="1"/>
  <c r="N51" i="1" s="1"/>
  <c r="L51" i="1"/>
  <c r="L43" i="1" s="1"/>
  <c r="K51" i="1"/>
  <c r="K48" i="1" s="1"/>
  <c r="J51" i="1"/>
  <c r="J45" i="1" s="1"/>
  <c r="I51" i="1"/>
  <c r="I50" i="1" s="1"/>
  <c r="AD50" i="1" s="1"/>
  <c r="AK50" i="1" s="1"/>
  <c r="AR50" i="1" s="1"/>
  <c r="H51" i="1"/>
  <c r="G51" i="1"/>
  <c r="AV50" i="1"/>
  <c r="AW50" i="1" s="1"/>
  <c r="Z50" i="1"/>
  <c r="Y50" i="1"/>
  <c r="X50" i="1"/>
  <c r="W50" i="1"/>
  <c r="V50" i="1"/>
  <c r="U50" i="1"/>
  <c r="T50" i="1"/>
  <c r="P50" i="1"/>
  <c r="M50" i="1"/>
  <c r="Q50" i="1" s="1"/>
  <c r="L50" i="1"/>
  <c r="H50" i="1"/>
  <c r="G50" i="1"/>
  <c r="E50" i="1"/>
  <c r="AV49" i="1"/>
  <c r="AW49" i="1" s="1"/>
  <c r="Z49" i="1"/>
  <c r="Y49" i="1"/>
  <c r="X49" i="1"/>
  <c r="W49" i="1"/>
  <c r="V49" i="1"/>
  <c r="U49" i="1"/>
  <c r="T49" i="1"/>
  <c r="R49" i="1"/>
  <c r="AF49" i="1" s="1"/>
  <c r="AM49" i="1" s="1"/>
  <c r="O49" i="1"/>
  <c r="S49" i="1" s="1"/>
  <c r="AG49" i="1" s="1"/>
  <c r="AN49" i="1" s="1"/>
  <c r="M49" i="1"/>
  <c r="N49" i="1" s="1"/>
  <c r="L49" i="1"/>
  <c r="K49" i="1"/>
  <c r="J49" i="1"/>
  <c r="I49" i="1"/>
  <c r="H49" i="1"/>
  <c r="AC49" i="1" s="1"/>
  <c r="AJ49" i="1" s="1"/>
  <c r="G49" i="1"/>
  <c r="AB49" i="1" s="1"/>
  <c r="AI49" i="1" s="1"/>
  <c r="E49" i="1"/>
  <c r="AW48" i="1"/>
  <c r="AV48" i="1"/>
  <c r="AC48" i="1"/>
  <c r="AJ48" i="1" s="1"/>
  <c r="Z48" i="1"/>
  <c r="Y48" i="1"/>
  <c r="X48" i="1"/>
  <c r="W48" i="1"/>
  <c r="V48" i="1"/>
  <c r="U48" i="1"/>
  <c r="T48" i="1"/>
  <c r="AH48" i="1" s="1"/>
  <c r="Q48" i="1"/>
  <c r="P48" i="1"/>
  <c r="O48" i="1"/>
  <c r="S48" i="1" s="1"/>
  <c r="AG48" i="1" s="1"/>
  <c r="AN48" i="1" s="1"/>
  <c r="M48" i="1"/>
  <c r="AA48" i="1" s="1"/>
  <c r="L48" i="1"/>
  <c r="J48" i="1"/>
  <c r="AE48" i="1" s="1"/>
  <c r="AL48" i="1" s="1"/>
  <c r="H48" i="1"/>
  <c r="G48" i="1"/>
  <c r="E48" i="1"/>
  <c r="AV47" i="1"/>
  <c r="AW47" i="1" s="1"/>
  <c r="AH47" i="1"/>
  <c r="AA47" i="1"/>
  <c r="Z47" i="1"/>
  <c r="Y47" i="1"/>
  <c r="X47" i="1"/>
  <c r="W47" i="1"/>
  <c r="V47" i="1"/>
  <c r="U47" i="1"/>
  <c r="T47" i="1"/>
  <c r="Q47" i="1"/>
  <c r="M47" i="1"/>
  <c r="P47" i="1" s="1"/>
  <c r="L47" i="1"/>
  <c r="K47" i="1"/>
  <c r="J47" i="1"/>
  <c r="AE47" i="1" s="1"/>
  <c r="AL47" i="1" s="1"/>
  <c r="I47" i="1"/>
  <c r="AD47" i="1" s="1"/>
  <c r="AK47" i="1" s="1"/>
  <c r="H47" i="1"/>
  <c r="G47" i="1"/>
  <c r="E47" i="1"/>
  <c r="AV46" i="1"/>
  <c r="AW46" i="1" s="1"/>
  <c r="AA46" i="1"/>
  <c r="AH46" i="1" s="1"/>
  <c r="Z46" i="1"/>
  <c r="Y46" i="1"/>
  <c r="X46" i="1"/>
  <c r="W46" i="1"/>
  <c r="V46" i="1"/>
  <c r="U46" i="1"/>
  <c r="T46" i="1"/>
  <c r="Q46" i="1"/>
  <c r="P46" i="1"/>
  <c r="O46" i="1"/>
  <c r="S46" i="1" s="1"/>
  <c r="N46" i="1"/>
  <c r="R46" i="1" s="1"/>
  <c r="AF46" i="1" s="1"/>
  <c r="AM46" i="1" s="1"/>
  <c r="M46" i="1"/>
  <c r="L46" i="1"/>
  <c r="K46" i="1"/>
  <c r="H46" i="1"/>
  <c r="G46" i="1"/>
  <c r="AB46" i="1" s="1"/>
  <c r="AI46" i="1" s="1"/>
  <c r="E46" i="1"/>
  <c r="AV45" i="1"/>
  <c r="AW45" i="1" s="1"/>
  <c r="Z45" i="1"/>
  <c r="Y45" i="1"/>
  <c r="X45" i="1"/>
  <c r="W45" i="1"/>
  <c r="V45" i="1"/>
  <c r="U45" i="1"/>
  <c r="T45" i="1"/>
  <c r="Q45" i="1"/>
  <c r="AE45" i="1" s="1"/>
  <c r="AL45" i="1" s="1"/>
  <c r="N45" i="1"/>
  <c r="R45" i="1" s="1"/>
  <c r="AF45" i="1" s="1"/>
  <c r="AM45" i="1" s="1"/>
  <c r="M45" i="1"/>
  <c r="AA45" i="1" s="1"/>
  <c r="AH45" i="1" s="1"/>
  <c r="L45" i="1"/>
  <c r="K45" i="1"/>
  <c r="H45" i="1"/>
  <c r="G45" i="1"/>
  <c r="AB45" i="1" s="1"/>
  <c r="AI45" i="1" s="1"/>
  <c r="E45" i="1"/>
  <c r="AW44" i="1"/>
  <c r="AV44" i="1"/>
  <c r="AA44" i="1"/>
  <c r="AH44" i="1" s="1"/>
  <c r="Z44" i="1"/>
  <c r="Y44" i="1"/>
  <c r="X44" i="1"/>
  <c r="W44" i="1"/>
  <c r="V44" i="1"/>
  <c r="U44" i="1"/>
  <c r="T44" i="1"/>
  <c r="S44" i="1"/>
  <c r="AG44" i="1" s="1"/>
  <c r="AN44" i="1" s="1"/>
  <c r="R44" i="1"/>
  <c r="AF44" i="1" s="1"/>
  <c r="AM44" i="1" s="1"/>
  <c r="Q44" i="1"/>
  <c r="P44" i="1"/>
  <c r="N44" i="1"/>
  <c r="AB44" i="1" s="1"/>
  <c r="AI44" i="1" s="1"/>
  <c r="M44" i="1"/>
  <c r="O44" i="1" s="1"/>
  <c r="L44" i="1"/>
  <c r="K44" i="1"/>
  <c r="J44" i="1"/>
  <c r="AE44" i="1" s="1"/>
  <c r="AL44" i="1" s="1"/>
  <c r="H44" i="1"/>
  <c r="AC44" i="1" s="1"/>
  <c r="AJ44" i="1" s="1"/>
  <c r="G44" i="1"/>
  <c r="E44" i="1"/>
  <c r="AV43" i="1"/>
  <c r="AW43" i="1" s="1"/>
  <c r="Z43" i="1"/>
  <c r="Y43" i="1"/>
  <c r="X43" i="1"/>
  <c r="W43" i="1"/>
  <c r="V43" i="1"/>
  <c r="U43" i="1"/>
  <c r="T43" i="1"/>
  <c r="M43" i="1"/>
  <c r="Q43" i="1" s="1"/>
  <c r="K43" i="1"/>
  <c r="J43" i="1"/>
  <c r="I43" i="1"/>
  <c r="H43" i="1"/>
  <c r="G43" i="1"/>
  <c r="E43" i="1"/>
  <c r="AW42" i="1"/>
  <c r="Z42" i="1"/>
  <c r="Y42" i="1"/>
  <c r="X42" i="1"/>
  <c r="W42" i="1"/>
  <c r="V42" i="1"/>
  <c r="U42" i="1"/>
  <c r="T42" i="1"/>
  <c r="S42" i="1"/>
  <c r="Q42" i="1"/>
  <c r="P42" i="1"/>
  <c r="M42" i="1"/>
  <c r="O42" i="1" s="1"/>
  <c r="L42" i="1"/>
  <c r="K42" i="1"/>
  <c r="K41" i="1" s="1"/>
  <c r="J42" i="1"/>
  <c r="J36" i="1" s="1"/>
  <c r="I42" i="1"/>
  <c r="I38" i="1" s="1"/>
  <c r="AD38" i="1" s="1"/>
  <c r="AK38" i="1" s="1"/>
  <c r="AR38" i="1" s="1"/>
  <c r="H42" i="1"/>
  <c r="G42" i="1"/>
  <c r="AV41" i="1"/>
  <c r="AW41" i="1" s="1"/>
  <c r="AH41" i="1"/>
  <c r="AD41" i="1"/>
  <c r="AK41" i="1" s="1"/>
  <c r="Z41" i="1"/>
  <c r="Y41" i="1"/>
  <c r="X41" i="1"/>
  <c r="W41" i="1"/>
  <c r="V41" i="1"/>
  <c r="U41" i="1"/>
  <c r="T41" i="1"/>
  <c r="Q41" i="1"/>
  <c r="P41" i="1"/>
  <c r="M41" i="1"/>
  <c r="AA41" i="1" s="1"/>
  <c r="L41" i="1"/>
  <c r="J41" i="1"/>
  <c r="AE41" i="1" s="1"/>
  <c r="AL41" i="1" s="1"/>
  <c r="I41" i="1"/>
  <c r="H41" i="1"/>
  <c r="G41" i="1"/>
  <c r="E41" i="1"/>
  <c r="AV40" i="1"/>
  <c r="AW40" i="1" s="1"/>
  <c r="Z40" i="1"/>
  <c r="Y40" i="1"/>
  <c r="X40" i="1"/>
  <c r="W40" i="1"/>
  <c r="V40" i="1"/>
  <c r="U40" i="1"/>
  <c r="T40" i="1"/>
  <c r="M40" i="1"/>
  <c r="P40" i="1" s="1"/>
  <c r="AD40" i="1" s="1"/>
  <c r="AK40" i="1" s="1"/>
  <c r="L40" i="1"/>
  <c r="J40" i="1"/>
  <c r="I40" i="1"/>
  <c r="H40" i="1"/>
  <c r="G40" i="1"/>
  <c r="E40" i="1"/>
  <c r="AW39" i="1"/>
  <c r="AV39" i="1"/>
  <c r="AA39" i="1"/>
  <c r="AH39" i="1" s="1"/>
  <c r="AO39" i="1" s="1"/>
  <c r="Z39" i="1"/>
  <c r="Y39" i="1"/>
  <c r="X39" i="1"/>
  <c r="W39" i="1"/>
  <c r="V39" i="1"/>
  <c r="U39" i="1"/>
  <c r="T39" i="1"/>
  <c r="N39" i="1"/>
  <c r="R39" i="1" s="1"/>
  <c r="M39" i="1"/>
  <c r="Q39" i="1" s="1"/>
  <c r="AE39" i="1" s="1"/>
  <c r="AL39" i="1" s="1"/>
  <c r="AS39" i="1" s="1"/>
  <c r="J39" i="1"/>
  <c r="I39" i="1"/>
  <c r="H39" i="1"/>
  <c r="G39" i="1"/>
  <c r="E39" i="1"/>
  <c r="AW38" i="1"/>
  <c r="AV38" i="1"/>
  <c r="AA38" i="1"/>
  <c r="AH38" i="1" s="1"/>
  <c r="AO38" i="1" s="1"/>
  <c r="Z38" i="1"/>
  <c r="Y38" i="1"/>
  <c r="X38" i="1"/>
  <c r="W38" i="1"/>
  <c r="V38" i="1"/>
  <c r="U38" i="1"/>
  <c r="T38" i="1"/>
  <c r="N38" i="1"/>
  <c r="AB38" i="1" s="1"/>
  <c r="AI38" i="1" s="1"/>
  <c r="AP38" i="1" s="1"/>
  <c r="M38" i="1"/>
  <c r="P38" i="1" s="1"/>
  <c r="L38" i="1"/>
  <c r="J38" i="1"/>
  <c r="H38" i="1"/>
  <c r="G38" i="1"/>
  <c r="E38" i="1"/>
  <c r="AW37" i="1"/>
  <c r="AV37" i="1"/>
  <c r="AA37" i="1"/>
  <c r="AH37" i="1" s="1"/>
  <c r="AO37" i="1" s="1"/>
  <c r="Z37" i="1"/>
  <c r="Y37" i="1"/>
  <c r="X37" i="1"/>
  <c r="W37" i="1"/>
  <c r="V37" i="1"/>
  <c r="U37" i="1"/>
  <c r="T37" i="1"/>
  <c r="O37" i="1"/>
  <c r="AC37" i="1" s="1"/>
  <c r="AJ37" i="1" s="1"/>
  <c r="AQ37" i="1" s="1"/>
  <c r="N37" i="1"/>
  <c r="R37" i="1" s="1"/>
  <c r="M37" i="1"/>
  <c r="Q37" i="1" s="1"/>
  <c r="J37" i="1"/>
  <c r="AE37" i="1" s="1"/>
  <c r="AL37" i="1" s="1"/>
  <c r="AS37" i="1" s="1"/>
  <c r="H37" i="1"/>
  <c r="G37" i="1"/>
  <c r="E37" i="1"/>
  <c r="AW36" i="1"/>
  <c r="AV36" i="1"/>
  <c r="Z36" i="1"/>
  <c r="Y36" i="1"/>
  <c r="X36" i="1"/>
  <c r="W36" i="1"/>
  <c r="V36" i="1"/>
  <c r="U36" i="1"/>
  <c r="T36" i="1"/>
  <c r="O36" i="1"/>
  <c r="AC36" i="1" s="1"/>
  <c r="AJ36" i="1" s="1"/>
  <c r="AQ36" i="1" s="1"/>
  <c r="N36" i="1"/>
  <c r="R36" i="1" s="1"/>
  <c r="M36" i="1"/>
  <c r="P36" i="1" s="1"/>
  <c r="L36" i="1"/>
  <c r="H36" i="1"/>
  <c r="G36" i="1"/>
  <c r="AB36" i="1" s="1"/>
  <c r="AI36" i="1" s="1"/>
  <c r="AP36" i="1" s="1"/>
  <c r="E36" i="1"/>
  <c r="AV35" i="1"/>
  <c r="AW35" i="1" s="1"/>
  <c r="Z35" i="1"/>
  <c r="Y35" i="1"/>
  <c r="X35" i="1"/>
  <c r="W35" i="1"/>
  <c r="V35" i="1"/>
  <c r="U35" i="1"/>
  <c r="T35" i="1"/>
  <c r="P35" i="1"/>
  <c r="M35" i="1"/>
  <c r="AA35" i="1" s="1"/>
  <c r="AH35" i="1" s="1"/>
  <c r="AO35" i="1" s="1"/>
  <c r="H35" i="1"/>
  <c r="G35" i="1"/>
  <c r="E35" i="1"/>
  <c r="AW34" i="1"/>
  <c r="AV34" i="1"/>
  <c r="Z34" i="1"/>
  <c r="Y34" i="1"/>
  <c r="X34" i="1"/>
  <c r="W34" i="1"/>
  <c r="V34" i="1"/>
  <c r="U34" i="1"/>
  <c r="T34" i="1"/>
  <c r="Q34" i="1"/>
  <c r="M34" i="1"/>
  <c r="P34" i="1" s="1"/>
  <c r="AD34" i="1" s="1"/>
  <c r="AK34" i="1" s="1"/>
  <c r="AR34" i="1" s="1"/>
  <c r="L34" i="1"/>
  <c r="I34" i="1"/>
  <c r="H34" i="1"/>
  <c r="G34" i="1"/>
  <c r="E34" i="1"/>
  <c r="AW33" i="1"/>
  <c r="AV33" i="1"/>
  <c r="Z33" i="1"/>
  <c r="Y33" i="1"/>
  <c r="X33" i="1"/>
  <c r="W33" i="1"/>
  <c r="V33" i="1"/>
  <c r="U33" i="1"/>
  <c r="T33" i="1"/>
  <c r="Q33" i="1"/>
  <c r="P33" i="1"/>
  <c r="AD33" i="1" s="1"/>
  <c r="AK33" i="1" s="1"/>
  <c r="AR33" i="1" s="1"/>
  <c r="N33" i="1"/>
  <c r="R33" i="1" s="1"/>
  <c r="M33" i="1"/>
  <c r="AA33" i="1" s="1"/>
  <c r="AH33" i="1" s="1"/>
  <c r="AO33" i="1" s="1"/>
  <c r="I33" i="1"/>
  <c r="H33" i="1"/>
  <c r="G33" i="1"/>
  <c r="E33" i="1"/>
  <c r="AW32" i="1"/>
  <c r="AV32" i="1"/>
  <c r="AE32" i="1"/>
  <c r="AL32" i="1" s="1"/>
  <c r="Z32" i="1"/>
  <c r="Y32" i="1"/>
  <c r="X32" i="1"/>
  <c r="W32" i="1"/>
  <c r="V32" i="1"/>
  <c r="U32" i="1"/>
  <c r="T32" i="1"/>
  <c r="Q32" i="1"/>
  <c r="N32" i="1"/>
  <c r="R32" i="1" s="1"/>
  <c r="M32" i="1"/>
  <c r="P32" i="1" s="1"/>
  <c r="L32" i="1"/>
  <c r="J32" i="1"/>
  <c r="I32" i="1"/>
  <c r="AD32" i="1" s="1"/>
  <c r="H32" i="1"/>
  <c r="G32" i="1"/>
  <c r="AB32" i="1" s="1"/>
  <c r="E32" i="1"/>
  <c r="AW31" i="1"/>
  <c r="Z31" i="1"/>
  <c r="Y31" i="1"/>
  <c r="X31" i="1"/>
  <c r="W31" i="1"/>
  <c r="V31" i="1"/>
  <c r="U31" i="1"/>
  <c r="T31" i="1"/>
  <c r="M31" i="1"/>
  <c r="L31" i="1"/>
  <c r="L30" i="1" s="1"/>
  <c r="K31" i="1"/>
  <c r="J31" i="1"/>
  <c r="I31" i="1"/>
  <c r="H31" i="1"/>
  <c r="G31" i="1"/>
  <c r="AV30" i="1"/>
  <c r="AW30" i="1" s="1"/>
  <c r="Z30" i="1"/>
  <c r="Y30" i="1"/>
  <c r="X30" i="1"/>
  <c r="W30" i="1"/>
  <c r="V30" i="1"/>
  <c r="U30" i="1"/>
  <c r="T30" i="1"/>
  <c r="Q30" i="1"/>
  <c r="N30" i="1"/>
  <c r="AB30" i="1" s="1"/>
  <c r="AI30" i="1" s="1"/>
  <c r="M30" i="1"/>
  <c r="O30" i="1" s="1"/>
  <c r="S30" i="1" s="1"/>
  <c r="K30" i="1"/>
  <c r="J30" i="1"/>
  <c r="I30" i="1"/>
  <c r="H30" i="1"/>
  <c r="AC30" i="1" s="1"/>
  <c r="AJ30" i="1" s="1"/>
  <c r="G30" i="1"/>
  <c r="E30" i="1"/>
  <c r="AW29" i="1"/>
  <c r="AV29" i="1"/>
  <c r="AH29" i="1"/>
  <c r="AA29" i="1"/>
  <c r="Z29" i="1"/>
  <c r="Y29" i="1"/>
  <c r="X29" i="1"/>
  <c r="W29" i="1"/>
  <c r="V29" i="1"/>
  <c r="U29" i="1"/>
  <c r="T29" i="1"/>
  <c r="Q29" i="1"/>
  <c r="P29" i="1"/>
  <c r="M29" i="1"/>
  <c r="O29" i="1" s="1"/>
  <c r="S29" i="1" s="1"/>
  <c r="K29" i="1"/>
  <c r="J29" i="1"/>
  <c r="AE29" i="1" s="1"/>
  <c r="AL29" i="1" s="1"/>
  <c r="I29" i="1"/>
  <c r="AD29" i="1" s="1"/>
  <c r="AK29" i="1" s="1"/>
  <c r="H29" i="1"/>
  <c r="AC29" i="1" s="1"/>
  <c r="AJ29" i="1" s="1"/>
  <c r="G29" i="1"/>
  <c r="E29" i="1"/>
  <c r="AW28" i="1"/>
  <c r="AV28" i="1"/>
  <c r="AE28" i="1"/>
  <c r="AL28" i="1" s="1"/>
  <c r="AB28" i="1"/>
  <c r="AI28" i="1" s="1"/>
  <c r="Z28" i="1"/>
  <c r="Y28" i="1"/>
  <c r="X28" i="1"/>
  <c r="W28" i="1"/>
  <c r="V28" i="1"/>
  <c r="U28" i="1"/>
  <c r="T28" i="1"/>
  <c r="N28" i="1"/>
  <c r="R28" i="1" s="1"/>
  <c r="M28" i="1"/>
  <c r="Q28" i="1" s="1"/>
  <c r="K28" i="1"/>
  <c r="J28" i="1"/>
  <c r="H28" i="1"/>
  <c r="G28" i="1"/>
  <c r="E28" i="1"/>
  <c r="AW27" i="1"/>
  <c r="AV27" i="1"/>
  <c r="AC27" i="1"/>
  <c r="AJ27" i="1" s="1"/>
  <c r="Z27" i="1"/>
  <c r="Y27" i="1"/>
  <c r="X27" i="1"/>
  <c r="W27" i="1"/>
  <c r="V27" i="1"/>
  <c r="U27" i="1"/>
  <c r="T27" i="1"/>
  <c r="P27" i="1"/>
  <c r="O27" i="1"/>
  <c r="S27" i="1" s="1"/>
  <c r="M27" i="1"/>
  <c r="N27" i="1" s="1"/>
  <c r="R27" i="1" s="1"/>
  <c r="AF27" i="1" s="1"/>
  <c r="AM27" i="1" s="1"/>
  <c r="L27" i="1"/>
  <c r="K27" i="1"/>
  <c r="J27" i="1"/>
  <c r="H27" i="1"/>
  <c r="G27" i="1"/>
  <c r="AB27" i="1" s="1"/>
  <c r="AI27" i="1" s="1"/>
  <c r="E27" i="1"/>
  <c r="AV26" i="1"/>
  <c r="AW26" i="1" s="1"/>
  <c r="AH26" i="1"/>
  <c r="Z26" i="1"/>
  <c r="Y26" i="1"/>
  <c r="X26" i="1"/>
  <c r="W26" i="1"/>
  <c r="V26" i="1"/>
  <c r="U26" i="1"/>
  <c r="T26" i="1"/>
  <c r="Q26" i="1"/>
  <c r="AE26" i="1" s="1"/>
  <c r="AL26" i="1" s="1"/>
  <c r="P26" i="1"/>
  <c r="N26" i="1"/>
  <c r="R26" i="1" s="1"/>
  <c r="AF26" i="1" s="1"/>
  <c r="AM26" i="1" s="1"/>
  <c r="M26" i="1"/>
  <c r="AA26" i="1" s="1"/>
  <c r="K26" i="1"/>
  <c r="J26" i="1"/>
  <c r="I26" i="1"/>
  <c r="AD26" i="1" s="1"/>
  <c r="AK26" i="1" s="1"/>
  <c r="H26" i="1"/>
  <c r="G26" i="1"/>
  <c r="AB26" i="1" s="1"/>
  <c r="AI26" i="1" s="1"/>
  <c r="E26" i="1"/>
  <c r="AW25" i="1"/>
  <c r="AV25" i="1"/>
  <c r="AA25" i="1"/>
  <c r="AH25" i="1" s="1"/>
  <c r="Z25" i="1"/>
  <c r="Y25" i="1"/>
  <c r="X25" i="1"/>
  <c r="W25" i="1"/>
  <c r="V25" i="1"/>
  <c r="U25" i="1"/>
  <c r="T25" i="1"/>
  <c r="S25" i="1"/>
  <c r="Q25" i="1"/>
  <c r="O25" i="1"/>
  <c r="AC25" i="1" s="1"/>
  <c r="AJ25" i="1" s="1"/>
  <c r="M25" i="1"/>
  <c r="P25" i="1" s="1"/>
  <c r="K25" i="1"/>
  <c r="J25" i="1"/>
  <c r="AE25" i="1" s="1"/>
  <c r="AL25" i="1" s="1"/>
  <c r="I25" i="1"/>
  <c r="AD25" i="1" s="1"/>
  <c r="AK25" i="1" s="1"/>
  <c r="H25" i="1"/>
  <c r="G25" i="1"/>
  <c r="E25" i="1"/>
  <c r="AV24" i="1"/>
  <c r="AW24" i="1" s="1"/>
  <c r="AE24" i="1"/>
  <c r="AL24" i="1" s="1"/>
  <c r="AA24" i="1"/>
  <c r="AH24" i="1" s="1"/>
  <c r="Z24" i="1"/>
  <c r="Y24" i="1"/>
  <c r="X24" i="1"/>
  <c r="W24" i="1"/>
  <c r="V24" i="1"/>
  <c r="U24" i="1"/>
  <c r="T24" i="1"/>
  <c r="S24" i="1"/>
  <c r="Q24" i="1"/>
  <c r="P24" i="1"/>
  <c r="O24" i="1"/>
  <c r="N24" i="1"/>
  <c r="R24" i="1" s="1"/>
  <c r="M24" i="1"/>
  <c r="L24" i="1"/>
  <c r="AG24" i="1" s="1"/>
  <c r="AN24" i="1" s="1"/>
  <c r="K24" i="1"/>
  <c r="AF24" i="1" s="1"/>
  <c r="AM24" i="1" s="1"/>
  <c r="J24" i="1"/>
  <c r="H24" i="1"/>
  <c r="G24" i="1"/>
  <c r="E24" i="1"/>
  <c r="AV23" i="1"/>
  <c r="AW23" i="1" s="1"/>
  <c r="Z23" i="1"/>
  <c r="Y23" i="1"/>
  <c r="X23" i="1"/>
  <c r="W23" i="1"/>
  <c r="V23" i="1"/>
  <c r="U23" i="1"/>
  <c r="T23" i="1"/>
  <c r="O23" i="1"/>
  <c r="AC23" i="1" s="1"/>
  <c r="AJ23" i="1" s="1"/>
  <c r="M23" i="1"/>
  <c r="AA23" i="1" s="1"/>
  <c r="AH23" i="1" s="1"/>
  <c r="L23" i="1"/>
  <c r="K23" i="1"/>
  <c r="H23" i="1"/>
  <c r="G23" i="1"/>
  <c r="E23" i="1"/>
  <c r="AV22" i="1"/>
  <c r="AW22" i="1" s="1"/>
  <c r="Z22" i="1"/>
  <c r="Y22" i="1"/>
  <c r="X22" i="1"/>
  <c r="W22" i="1"/>
  <c r="V22" i="1"/>
  <c r="U22" i="1"/>
  <c r="T22" i="1"/>
  <c r="Q22" i="1"/>
  <c r="N22" i="1"/>
  <c r="R22" i="1" s="1"/>
  <c r="AF22" i="1" s="1"/>
  <c r="AM22" i="1" s="1"/>
  <c r="M22" i="1"/>
  <c r="O22" i="1" s="1"/>
  <c r="S22" i="1" s="1"/>
  <c r="K22" i="1"/>
  <c r="J22" i="1"/>
  <c r="I22" i="1"/>
  <c r="H22" i="1"/>
  <c r="AC22" i="1" s="1"/>
  <c r="AJ22" i="1" s="1"/>
  <c r="G22" i="1"/>
  <c r="E22" i="1"/>
  <c r="AW21" i="1"/>
  <c r="AV21" i="1"/>
  <c r="AA21" i="1"/>
  <c r="AH21" i="1" s="1"/>
  <c r="Z21" i="1"/>
  <c r="Y21" i="1"/>
  <c r="X21" i="1"/>
  <c r="W21" i="1"/>
  <c r="V21" i="1"/>
  <c r="U21" i="1"/>
  <c r="T21" i="1"/>
  <c r="Q21" i="1"/>
  <c r="P21" i="1"/>
  <c r="M21" i="1"/>
  <c r="O21" i="1" s="1"/>
  <c r="S21" i="1" s="1"/>
  <c r="K21" i="1"/>
  <c r="J21" i="1"/>
  <c r="AE21" i="1" s="1"/>
  <c r="AL21" i="1" s="1"/>
  <c r="I21" i="1"/>
  <c r="AD21" i="1" s="1"/>
  <c r="AK21" i="1" s="1"/>
  <c r="H21" i="1"/>
  <c r="AC21" i="1" s="1"/>
  <c r="AJ21" i="1" s="1"/>
  <c r="G21" i="1"/>
  <c r="E21" i="1"/>
  <c r="AW20" i="1"/>
  <c r="AV20" i="1"/>
  <c r="Z20" i="1"/>
  <c r="Y20" i="1"/>
  <c r="X20" i="1"/>
  <c r="W20" i="1"/>
  <c r="V20" i="1"/>
  <c r="U20" i="1"/>
  <c r="T20" i="1"/>
  <c r="M20" i="1"/>
  <c r="Q20" i="1" s="1"/>
  <c r="AE20" i="1" s="1"/>
  <c r="AL20" i="1" s="1"/>
  <c r="L20" i="1"/>
  <c r="K20" i="1"/>
  <c r="J20" i="1"/>
  <c r="H20" i="1"/>
  <c r="G20" i="1"/>
  <c r="E20" i="1"/>
  <c r="AV19" i="1"/>
  <c r="AW19" i="1" s="1"/>
  <c r="Z19" i="1"/>
  <c r="Y19" i="1"/>
  <c r="X19" i="1"/>
  <c r="W19" i="1"/>
  <c r="V19" i="1"/>
  <c r="U19" i="1"/>
  <c r="T19" i="1"/>
  <c r="P19" i="1"/>
  <c r="O19" i="1"/>
  <c r="S19" i="1" s="1"/>
  <c r="M19" i="1"/>
  <c r="N19" i="1" s="1"/>
  <c r="R19" i="1" s="1"/>
  <c r="AF19" i="1" s="1"/>
  <c r="AM19" i="1" s="1"/>
  <c r="L19" i="1"/>
  <c r="AG19" i="1" s="1"/>
  <c r="AN19" i="1" s="1"/>
  <c r="K19" i="1"/>
  <c r="J19" i="1"/>
  <c r="H19" i="1"/>
  <c r="G19" i="1"/>
  <c r="AB19" i="1" s="1"/>
  <c r="AI19" i="1" s="1"/>
  <c r="E19" i="1"/>
  <c r="AV18" i="1"/>
  <c r="AW18" i="1" s="1"/>
  <c r="AH18" i="1"/>
  <c r="Z18" i="1"/>
  <c r="Y18" i="1"/>
  <c r="X18" i="1"/>
  <c r="W18" i="1"/>
  <c r="V18" i="1"/>
  <c r="U18" i="1"/>
  <c r="T18" i="1"/>
  <c r="Q18" i="1"/>
  <c r="AE18" i="1" s="1"/>
  <c r="AL18" i="1" s="1"/>
  <c r="P18" i="1"/>
  <c r="N18" i="1"/>
  <c r="R18" i="1" s="1"/>
  <c r="AF18" i="1" s="1"/>
  <c r="AM18" i="1" s="1"/>
  <c r="M18" i="1"/>
  <c r="AA18" i="1" s="1"/>
  <c r="K18" i="1"/>
  <c r="J18" i="1"/>
  <c r="I18" i="1"/>
  <c r="AD18" i="1" s="1"/>
  <c r="AK18" i="1" s="1"/>
  <c r="H18" i="1"/>
  <c r="G18" i="1"/>
  <c r="AB18" i="1" s="1"/>
  <c r="AI18" i="1" s="1"/>
  <c r="E18" i="1"/>
  <c r="AW17" i="1"/>
  <c r="AV17" i="1"/>
  <c r="AA17" i="1"/>
  <c r="AH17" i="1" s="1"/>
  <c r="Z17" i="1"/>
  <c r="Y17" i="1"/>
  <c r="X17" i="1"/>
  <c r="W17" i="1"/>
  <c r="V17" i="1"/>
  <c r="U17" i="1"/>
  <c r="T17" i="1"/>
  <c r="S17" i="1"/>
  <c r="AG17" i="1" s="1"/>
  <c r="AN17" i="1" s="1"/>
  <c r="Q17" i="1"/>
  <c r="O17" i="1"/>
  <c r="AC17" i="1" s="1"/>
  <c r="AJ17" i="1" s="1"/>
  <c r="M17" i="1"/>
  <c r="P17" i="1" s="1"/>
  <c r="L17" i="1"/>
  <c r="K17" i="1"/>
  <c r="J17" i="1"/>
  <c r="AE17" i="1" s="1"/>
  <c r="AL17" i="1" s="1"/>
  <c r="I17" i="1"/>
  <c r="AD17" i="1" s="1"/>
  <c r="AK17" i="1" s="1"/>
  <c r="H17" i="1"/>
  <c r="G17" i="1"/>
  <c r="E17" i="1"/>
  <c r="AV16" i="1"/>
  <c r="AW16" i="1" s="1"/>
  <c r="AE16" i="1"/>
  <c r="AL16" i="1" s="1"/>
  <c r="AD16" i="1"/>
  <c r="AK16" i="1" s="1"/>
  <c r="AA16" i="1"/>
  <c r="AH16" i="1" s="1"/>
  <c r="Z16" i="1"/>
  <c r="Y16" i="1"/>
  <c r="X16" i="1"/>
  <c r="W16" i="1"/>
  <c r="V16" i="1"/>
  <c r="U16" i="1"/>
  <c r="T16" i="1"/>
  <c r="S16" i="1"/>
  <c r="Q16" i="1"/>
  <c r="P16" i="1"/>
  <c r="O16" i="1"/>
  <c r="N16" i="1"/>
  <c r="R16" i="1" s="1"/>
  <c r="M16" i="1"/>
  <c r="L16" i="1"/>
  <c r="AG16" i="1" s="1"/>
  <c r="AN16" i="1" s="1"/>
  <c r="K16" i="1"/>
  <c r="J16" i="1"/>
  <c r="I16" i="1"/>
  <c r="H16" i="1"/>
  <c r="G16" i="1"/>
  <c r="E16" i="1"/>
  <c r="AV15" i="1"/>
  <c r="AW15" i="1" s="1"/>
  <c r="Z15" i="1"/>
  <c r="Y15" i="1"/>
  <c r="X15" i="1"/>
  <c r="W15" i="1"/>
  <c r="V15" i="1"/>
  <c r="U15" i="1"/>
  <c r="T15" i="1"/>
  <c r="O15" i="1"/>
  <c r="AC15" i="1" s="1"/>
  <c r="AJ15" i="1" s="1"/>
  <c r="M15" i="1"/>
  <c r="AA15" i="1" s="1"/>
  <c r="AH15" i="1" s="1"/>
  <c r="L15" i="1"/>
  <c r="K15" i="1"/>
  <c r="I15" i="1"/>
  <c r="H15" i="1"/>
  <c r="G15" i="1"/>
  <c r="E15" i="1"/>
  <c r="AV14" i="1"/>
  <c r="AW14" i="1" s="1"/>
  <c r="Z14" i="1"/>
  <c r="Y14" i="1"/>
  <c r="X14" i="1"/>
  <c r="W14" i="1"/>
  <c r="V14" i="1"/>
  <c r="U14" i="1"/>
  <c r="T14" i="1"/>
  <c r="Q14" i="1"/>
  <c r="N14" i="1"/>
  <c r="AB14" i="1" s="1"/>
  <c r="AI14" i="1" s="1"/>
  <c r="M14" i="1"/>
  <c r="O14" i="1" s="1"/>
  <c r="S14" i="1" s="1"/>
  <c r="K14" i="1"/>
  <c r="J14" i="1"/>
  <c r="I14" i="1"/>
  <c r="H14" i="1"/>
  <c r="AC14" i="1" s="1"/>
  <c r="AJ14" i="1" s="1"/>
  <c r="G14" i="1"/>
  <c r="E14" i="1"/>
  <c r="AW13" i="1"/>
  <c r="AV13" i="1"/>
  <c r="AA13" i="1"/>
  <c r="AH13" i="1" s="1"/>
  <c r="Z13" i="1"/>
  <c r="Y13" i="1"/>
  <c r="X13" i="1"/>
  <c r="W13" i="1"/>
  <c r="V13" i="1"/>
  <c r="U13" i="1"/>
  <c r="T13" i="1"/>
  <c r="Q13" i="1"/>
  <c r="P13" i="1"/>
  <c r="M13" i="1"/>
  <c r="O13" i="1" s="1"/>
  <c r="S13" i="1" s="1"/>
  <c r="K13" i="1"/>
  <c r="J13" i="1"/>
  <c r="AE13" i="1" s="1"/>
  <c r="AL13" i="1" s="1"/>
  <c r="I13" i="1"/>
  <c r="AD13" i="1" s="1"/>
  <c r="AK13" i="1" s="1"/>
  <c r="H13" i="1"/>
  <c r="AC13" i="1" s="1"/>
  <c r="AJ13" i="1" s="1"/>
  <c r="G13" i="1"/>
  <c r="E13" i="1"/>
  <c r="AW12" i="1"/>
  <c r="AV12" i="1"/>
  <c r="Z12" i="1"/>
  <c r="Y12" i="1"/>
  <c r="X12" i="1"/>
  <c r="W12" i="1"/>
  <c r="V12" i="1"/>
  <c r="U12" i="1"/>
  <c r="T12" i="1"/>
  <c r="M12" i="1"/>
  <c r="Q12" i="1" s="1"/>
  <c r="AE12" i="1" s="1"/>
  <c r="AL12" i="1" s="1"/>
  <c r="L12" i="1"/>
  <c r="K12" i="1"/>
  <c r="J12" i="1"/>
  <c r="H12" i="1"/>
  <c r="G12" i="1"/>
  <c r="E12" i="1"/>
  <c r="AV11" i="1"/>
  <c r="AW11" i="1" s="1"/>
  <c r="Z11" i="1"/>
  <c r="Y11" i="1"/>
  <c r="X11" i="1"/>
  <c r="W11" i="1"/>
  <c r="V11" i="1"/>
  <c r="U11" i="1"/>
  <c r="T11" i="1"/>
  <c r="P11" i="1"/>
  <c r="O11" i="1"/>
  <c r="AC11" i="1" s="1"/>
  <c r="AJ11" i="1" s="1"/>
  <c r="M11" i="1"/>
  <c r="N11" i="1" s="1"/>
  <c r="R11" i="1" s="1"/>
  <c r="AF11" i="1" s="1"/>
  <c r="AM11" i="1" s="1"/>
  <c r="L11" i="1"/>
  <c r="K11" i="1"/>
  <c r="J11" i="1"/>
  <c r="I11" i="1"/>
  <c r="H11" i="1"/>
  <c r="G11" i="1"/>
  <c r="AB11" i="1" s="1"/>
  <c r="AI11" i="1" s="1"/>
  <c r="E11" i="1"/>
  <c r="AV10" i="1"/>
  <c r="AW10" i="1" s="1"/>
  <c r="AH10" i="1"/>
  <c r="Z10" i="1"/>
  <c r="Y10" i="1"/>
  <c r="X10" i="1"/>
  <c r="W10" i="1"/>
  <c r="V10" i="1"/>
  <c r="U10" i="1"/>
  <c r="T10" i="1"/>
  <c r="Q10" i="1"/>
  <c r="AE10" i="1" s="1"/>
  <c r="AL10" i="1" s="1"/>
  <c r="P10" i="1"/>
  <c r="N10" i="1"/>
  <c r="R10" i="1" s="1"/>
  <c r="AF10" i="1" s="1"/>
  <c r="AM10" i="1" s="1"/>
  <c r="M10" i="1"/>
  <c r="AA10" i="1" s="1"/>
  <c r="K10" i="1"/>
  <c r="J10" i="1"/>
  <c r="I10" i="1"/>
  <c r="AD10" i="1" s="1"/>
  <c r="AK10" i="1" s="1"/>
  <c r="H10" i="1"/>
  <c r="G10" i="1"/>
  <c r="AB10" i="1" s="1"/>
  <c r="AI10" i="1" s="1"/>
  <c r="E10" i="1"/>
  <c r="AW9" i="1"/>
  <c r="AV9" i="1"/>
  <c r="AA9" i="1"/>
  <c r="AH9" i="1" s="1"/>
  <c r="Z9" i="1"/>
  <c r="Y9" i="1"/>
  <c r="X9" i="1"/>
  <c r="W9" i="1"/>
  <c r="V9" i="1"/>
  <c r="U9" i="1"/>
  <c r="T9" i="1"/>
  <c r="S9" i="1"/>
  <c r="AG9" i="1" s="1"/>
  <c r="AN9" i="1" s="1"/>
  <c r="Q9" i="1"/>
  <c r="O9" i="1"/>
  <c r="AC9" i="1" s="1"/>
  <c r="AJ9" i="1" s="1"/>
  <c r="M9" i="1"/>
  <c r="P9" i="1" s="1"/>
  <c r="L9" i="1"/>
  <c r="K9" i="1"/>
  <c r="J9" i="1"/>
  <c r="AE9" i="1" s="1"/>
  <c r="AL9" i="1" s="1"/>
  <c r="I9" i="1"/>
  <c r="AD9" i="1" s="1"/>
  <c r="AK9" i="1" s="1"/>
  <c r="H9" i="1"/>
  <c r="G9" i="1"/>
  <c r="E9" i="1"/>
  <c r="AV8" i="1"/>
  <c r="AW8" i="1" s="1"/>
  <c r="AE8" i="1"/>
  <c r="AL8" i="1" s="1"/>
  <c r="AD8" i="1"/>
  <c r="AK8" i="1" s="1"/>
  <c r="AA8" i="1"/>
  <c r="AH8" i="1" s="1"/>
  <c r="Z8" i="1"/>
  <c r="Y8" i="1"/>
  <c r="X8" i="1"/>
  <c r="W8" i="1"/>
  <c r="V8" i="1"/>
  <c r="U8" i="1"/>
  <c r="T8" i="1"/>
  <c r="S8" i="1"/>
  <c r="Q8" i="1"/>
  <c r="P8" i="1"/>
  <c r="O8" i="1"/>
  <c r="N8" i="1"/>
  <c r="R8" i="1" s="1"/>
  <c r="M8" i="1"/>
  <c r="L8" i="1"/>
  <c r="AG8" i="1" s="1"/>
  <c r="AN8" i="1" s="1"/>
  <c r="K8" i="1"/>
  <c r="J8" i="1"/>
  <c r="I8" i="1"/>
  <c r="H8" i="1"/>
  <c r="G8" i="1"/>
  <c r="E8" i="1"/>
  <c r="AV7" i="1"/>
  <c r="AW7" i="1" s="1"/>
  <c r="Z7" i="1"/>
  <c r="Y7" i="1"/>
  <c r="X7" i="1"/>
  <c r="W7" i="1"/>
  <c r="V7" i="1"/>
  <c r="U7" i="1"/>
  <c r="T7" i="1"/>
  <c r="M7" i="1"/>
  <c r="Q7" i="1" s="1"/>
  <c r="L7" i="1"/>
  <c r="K7" i="1"/>
  <c r="I7" i="1"/>
  <c r="H7" i="1"/>
  <c r="G7" i="1"/>
  <c r="E7" i="1"/>
  <c r="AV6" i="1"/>
  <c r="AW6" i="1" s="1"/>
  <c r="Z6" i="1"/>
  <c r="Y6" i="1"/>
  <c r="X6" i="1"/>
  <c r="W6" i="1"/>
  <c r="V6" i="1"/>
  <c r="U6" i="1"/>
  <c r="T6" i="1"/>
  <c r="Q6" i="1"/>
  <c r="N6" i="1"/>
  <c r="AB6" i="1" s="1"/>
  <c r="AI6" i="1" s="1"/>
  <c r="M6" i="1"/>
  <c r="O6" i="1" s="1"/>
  <c r="S6" i="1" s="1"/>
  <c r="AG6" i="1" s="1"/>
  <c r="AN6" i="1" s="1"/>
  <c r="L6" i="1"/>
  <c r="K6" i="1"/>
  <c r="J6" i="1"/>
  <c r="I6" i="1"/>
  <c r="H6" i="1"/>
  <c r="AC6" i="1" s="1"/>
  <c r="AJ6" i="1" s="1"/>
  <c r="G6" i="1"/>
  <c r="E6" i="1"/>
  <c r="AW5" i="1"/>
  <c r="AV5" i="1"/>
  <c r="AA5" i="1"/>
  <c r="AH5" i="1" s="1"/>
  <c r="Z5" i="1"/>
  <c r="Y5" i="1"/>
  <c r="X5" i="1"/>
  <c r="W5" i="1"/>
  <c r="V5" i="1"/>
  <c r="U5" i="1"/>
  <c r="T5" i="1"/>
  <c r="Q5" i="1"/>
  <c r="P5" i="1"/>
  <c r="M5" i="1"/>
  <c r="O5" i="1" s="1"/>
  <c r="S5" i="1" s="1"/>
  <c r="K5" i="1"/>
  <c r="J5" i="1"/>
  <c r="AE5" i="1" s="1"/>
  <c r="AL5" i="1" s="1"/>
  <c r="I5" i="1"/>
  <c r="AD5" i="1" s="1"/>
  <c r="AK5" i="1" s="1"/>
  <c r="H5" i="1"/>
  <c r="AC5" i="1" s="1"/>
  <c r="AJ5" i="1" s="1"/>
  <c r="G5" i="1"/>
  <c r="E5" i="1"/>
  <c r="AW4" i="1"/>
  <c r="AV4" i="1"/>
  <c r="Z4" i="1"/>
  <c r="Y4" i="1"/>
  <c r="X4" i="1"/>
  <c r="W4" i="1"/>
  <c r="V4" i="1"/>
  <c r="U4" i="1"/>
  <c r="T4" i="1"/>
  <c r="M4" i="1"/>
  <c r="Q4" i="1" s="1"/>
  <c r="AE4" i="1" s="1"/>
  <c r="AL4" i="1" s="1"/>
  <c r="L4" i="1"/>
  <c r="K4" i="1"/>
  <c r="J4" i="1"/>
  <c r="H4" i="1"/>
  <c r="G4" i="1"/>
  <c r="F4" i="1"/>
  <c r="F299" i="1" s="1"/>
  <c r="E4" i="1"/>
  <c r="AW3" i="1"/>
  <c r="AV3" i="1"/>
  <c r="Z3" i="1"/>
  <c r="Y3" i="1"/>
  <c r="X3" i="1"/>
  <c r="W3" i="1"/>
  <c r="V3" i="1"/>
  <c r="U3" i="1"/>
  <c r="T3" i="1"/>
  <c r="M3" i="1"/>
  <c r="O3" i="1" s="1"/>
  <c r="S3" i="1" s="1"/>
  <c r="AG3" i="1" s="1"/>
  <c r="L3" i="1"/>
  <c r="K3" i="1"/>
  <c r="J3" i="1"/>
  <c r="I3" i="1"/>
  <c r="H3" i="1"/>
  <c r="AC3" i="1" s="1"/>
  <c r="G3" i="1"/>
  <c r="E3" i="1"/>
  <c r="AB1" i="1"/>
  <c r="AI1" i="1" s="1"/>
  <c r="AP1" i="1" s="1"/>
  <c r="AA1" i="1"/>
  <c r="AH1" i="1" s="1"/>
  <c r="AO1" i="1" s="1"/>
  <c r="Y1" i="1"/>
  <c r="AF1" i="1" s="1"/>
  <c r="AM1" i="1" s="1"/>
  <c r="AT1" i="1" s="1"/>
  <c r="T1" i="1"/>
  <c r="R1" i="1"/>
  <c r="Q1" i="1"/>
  <c r="X1" i="1" s="1"/>
  <c r="AE1" i="1" s="1"/>
  <c r="AL1" i="1" s="1"/>
  <c r="AS1" i="1" s="1"/>
  <c r="P1" i="1"/>
  <c r="W1" i="1" s="1"/>
  <c r="AD1" i="1" s="1"/>
  <c r="AK1" i="1" s="1"/>
  <c r="AR1" i="1" s="1"/>
  <c r="O1" i="1"/>
  <c r="V1" i="1" s="1"/>
  <c r="AC1" i="1" s="1"/>
  <c r="AJ1" i="1" s="1"/>
  <c r="AQ1" i="1" s="1"/>
  <c r="N1" i="1"/>
  <c r="U1" i="1" s="1"/>
  <c r="M1" i="1"/>
  <c r="AC10" i="1" l="1"/>
  <c r="AJ10" i="1" s="1"/>
  <c r="AF8" i="1"/>
  <c r="AM8" i="1" s="1"/>
  <c r="AE63" i="1"/>
  <c r="AL63" i="1" s="1"/>
  <c r="AG93" i="1"/>
  <c r="AN93" i="1" s="1"/>
  <c r="AF28" i="1"/>
  <c r="AM28" i="1" s="1"/>
  <c r="AG30" i="1"/>
  <c r="AN30" i="1" s="1"/>
  <c r="AN52" i="1"/>
  <c r="AG57" i="1"/>
  <c r="AN57" i="1" s="1"/>
  <c r="AF81" i="1"/>
  <c r="AM81" i="1" s="1"/>
  <c r="AS32" i="1"/>
  <c r="R65" i="1"/>
  <c r="AF65" i="1" s="1"/>
  <c r="AM65" i="1" s="1"/>
  <c r="AB65" i="1"/>
  <c r="AI65" i="1" s="1"/>
  <c r="AK103" i="1"/>
  <c r="AD104" i="1"/>
  <c r="AI32" i="1"/>
  <c r="AE36" i="1"/>
  <c r="AL36" i="1" s="1"/>
  <c r="AS36" i="1" s="1"/>
  <c r="AG46" i="1"/>
  <c r="AN46" i="1" s="1"/>
  <c r="AO52" i="1"/>
  <c r="AF57" i="1"/>
  <c r="AM57" i="1" s="1"/>
  <c r="R73" i="1"/>
  <c r="AF73" i="1" s="1"/>
  <c r="AM73" i="1" s="1"/>
  <c r="AB73" i="1"/>
  <c r="AI73" i="1" s="1"/>
  <c r="R81" i="1"/>
  <c r="AB81" i="1"/>
  <c r="AI81" i="1" s="1"/>
  <c r="AQ103" i="1"/>
  <c r="AJ104" i="1"/>
  <c r="AB7" i="1"/>
  <c r="AI7" i="1" s="1"/>
  <c r="AK52" i="1"/>
  <c r="R57" i="1"/>
  <c r="AB57" i="1"/>
  <c r="AI57" i="1" s="1"/>
  <c r="AI104" i="1"/>
  <c r="AP103" i="1"/>
  <c r="AN3" i="1"/>
  <c r="AF5" i="1"/>
  <c r="AM5" i="1" s="1"/>
  <c r="AF16" i="1"/>
  <c r="AM16" i="1" s="1"/>
  <c r="AK32" i="1"/>
  <c r="AL52" i="1"/>
  <c r="AM103" i="1"/>
  <c r="AF104" i="1"/>
  <c r="AJ3" i="1"/>
  <c r="AG27" i="1"/>
  <c r="AN27" i="1" s="1"/>
  <c r="AE43" i="1"/>
  <c r="R89" i="1"/>
  <c r="AF89" i="1" s="1"/>
  <c r="AM89" i="1" s="1"/>
  <c r="AB89" i="1"/>
  <c r="AI89" i="1" s="1"/>
  <c r="AG104" i="1"/>
  <c r="AN103" i="1"/>
  <c r="AC19" i="1"/>
  <c r="AJ19" i="1" s="1"/>
  <c r="M299" i="1"/>
  <c r="N3" i="1"/>
  <c r="P6" i="1"/>
  <c r="AD6" i="1" s="1"/>
  <c r="AK6" i="1" s="1"/>
  <c r="N7" i="1"/>
  <c r="R7" i="1" s="1"/>
  <c r="AF7" i="1" s="1"/>
  <c r="AM7" i="1" s="1"/>
  <c r="AB8" i="1"/>
  <c r="AI8" i="1" s="1"/>
  <c r="O10" i="1"/>
  <c r="S10" i="1" s="1"/>
  <c r="P14" i="1"/>
  <c r="AD14" i="1" s="1"/>
  <c r="AK14" i="1" s="1"/>
  <c r="N15" i="1"/>
  <c r="R15" i="1" s="1"/>
  <c r="AF15" i="1" s="1"/>
  <c r="AM15" i="1" s="1"/>
  <c r="AB16" i="1"/>
  <c r="AI16" i="1" s="1"/>
  <c r="O18" i="1"/>
  <c r="S18" i="1" s="1"/>
  <c r="P22" i="1"/>
  <c r="AD22" i="1" s="1"/>
  <c r="AK22" i="1" s="1"/>
  <c r="N23" i="1"/>
  <c r="R23" i="1" s="1"/>
  <c r="AF23" i="1" s="1"/>
  <c r="AM23" i="1" s="1"/>
  <c r="AB24" i="1"/>
  <c r="AI24" i="1" s="1"/>
  <c r="O26" i="1"/>
  <c r="S26" i="1" s="1"/>
  <c r="L28" i="1"/>
  <c r="P30" i="1"/>
  <c r="AD30" i="1" s="1"/>
  <c r="AK30" i="1" s="1"/>
  <c r="N31" i="1"/>
  <c r="O32" i="1"/>
  <c r="O33" i="1"/>
  <c r="S33" i="1" s="1"/>
  <c r="N34" i="1"/>
  <c r="R34" i="1" s="1"/>
  <c r="N35" i="1"/>
  <c r="R35" i="1" s="1"/>
  <c r="K39" i="1"/>
  <c r="AF39" i="1" s="1"/>
  <c r="AM39" i="1" s="1"/>
  <c r="AT39" i="1" s="1"/>
  <c r="K40" i="1"/>
  <c r="AA43" i="1"/>
  <c r="O45" i="1"/>
  <c r="S45" i="1" s="1"/>
  <c r="AG45" i="1" s="1"/>
  <c r="AN45" i="1" s="1"/>
  <c r="P49" i="1"/>
  <c r="N50" i="1"/>
  <c r="R50" i="1" s="1"/>
  <c r="P51" i="1"/>
  <c r="AJ52" i="1"/>
  <c r="AD61" i="1"/>
  <c r="AK61" i="1" s="1"/>
  <c r="O62" i="1"/>
  <c r="S62" i="1" s="1"/>
  <c r="AE64" i="1"/>
  <c r="AL64" i="1" s="1"/>
  <c r="AD69" i="1"/>
  <c r="AK69" i="1" s="1"/>
  <c r="O70" i="1"/>
  <c r="S70" i="1" s="1"/>
  <c r="AE72" i="1"/>
  <c r="AL72" i="1" s="1"/>
  <c r="AD77" i="1"/>
  <c r="AK77" i="1" s="1"/>
  <c r="O78" i="1"/>
  <c r="S78" i="1" s="1"/>
  <c r="AE80" i="1"/>
  <c r="AL80" i="1" s="1"/>
  <c r="AA126" i="1"/>
  <c r="AH126" i="1" s="1"/>
  <c r="Q126" i="1"/>
  <c r="AE126" i="1" s="1"/>
  <c r="AL126" i="1" s="1"/>
  <c r="P126" i="1"/>
  <c r="AD126" i="1" s="1"/>
  <c r="AK126" i="1" s="1"/>
  <c r="R138" i="1"/>
  <c r="AB138" i="1"/>
  <c r="AI138" i="1" s="1"/>
  <c r="AB145" i="1"/>
  <c r="AI145" i="1" s="1"/>
  <c r="AP145" i="1" s="1"/>
  <c r="R145" i="1"/>
  <c r="AK156" i="1"/>
  <c r="AB158" i="1"/>
  <c r="AI158" i="1" s="1"/>
  <c r="AC163" i="1"/>
  <c r="AJ163" i="1" s="1"/>
  <c r="AC180" i="1"/>
  <c r="L180" i="1"/>
  <c r="AG180" i="1" s="1"/>
  <c r="I180" i="1"/>
  <c r="AD180" i="1" s="1"/>
  <c r="K180" i="1"/>
  <c r="AF180" i="1" s="1"/>
  <c r="J180" i="1"/>
  <c r="AE180" i="1" s="1"/>
  <c r="G297" i="1"/>
  <c r="G299" i="1"/>
  <c r="O31" i="1"/>
  <c r="S31" i="1" s="1"/>
  <c r="AB33" i="1"/>
  <c r="AI33" i="1" s="1"/>
  <c r="AP33" i="1" s="1"/>
  <c r="O34" i="1"/>
  <c r="O35" i="1"/>
  <c r="I44" i="1"/>
  <c r="AD44" i="1" s="1"/>
  <c r="AK44" i="1" s="1"/>
  <c r="P45" i="1"/>
  <c r="I48" i="1"/>
  <c r="AD48" i="1" s="1"/>
  <c r="AK48" i="1" s="1"/>
  <c r="Q49" i="1"/>
  <c r="AE49" i="1" s="1"/>
  <c r="AL49" i="1" s="1"/>
  <c r="O50" i="1"/>
  <c r="Q51" i="1"/>
  <c r="AE53" i="1"/>
  <c r="AL53" i="1" s="1"/>
  <c r="I57" i="1"/>
  <c r="AD57" i="1" s="1"/>
  <c r="AK57" i="1" s="1"/>
  <c r="AA57" i="1"/>
  <c r="AH57" i="1" s="1"/>
  <c r="P62" i="1"/>
  <c r="AD62" i="1" s="1"/>
  <c r="AK62" i="1" s="1"/>
  <c r="AH65" i="1"/>
  <c r="AH73" i="1"/>
  <c r="AH81" i="1"/>
  <c r="Q94" i="1"/>
  <c r="AE94" i="1" s="1"/>
  <c r="AL94" i="1" s="1"/>
  <c r="P94" i="1"/>
  <c r="AD94" i="1" s="1"/>
  <c r="AK94" i="1" s="1"/>
  <c r="AM100" i="1"/>
  <c r="AT100" i="1" s="1"/>
  <c r="N106" i="1"/>
  <c r="N117" i="1"/>
  <c r="N126" i="1"/>
  <c r="R126" i="1" s="1"/>
  <c r="AF126" i="1" s="1"/>
  <c r="AM126" i="1" s="1"/>
  <c r="AA131" i="1"/>
  <c r="AH131" i="1" s="1"/>
  <c r="P131" i="1"/>
  <c r="AD131" i="1" s="1"/>
  <c r="AK131" i="1" s="1"/>
  <c r="O131" i="1"/>
  <c r="AA144" i="1"/>
  <c r="AH144" i="1" s="1"/>
  <c r="AO144" i="1" s="1"/>
  <c r="O144" i="1"/>
  <c r="S144" i="1" s="1"/>
  <c r="Q144" i="1"/>
  <c r="N188" i="1"/>
  <c r="R188" i="1" s="1"/>
  <c r="AA188" i="1"/>
  <c r="AH188" i="1" s="1"/>
  <c r="O188" i="1"/>
  <c r="Q188" i="1"/>
  <c r="P188" i="1"/>
  <c r="AN244" i="1"/>
  <c r="AI268" i="1"/>
  <c r="Q3" i="1"/>
  <c r="N4" i="1"/>
  <c r="P15" i="1"/>
  <c r="AD15" i="1" s="1"/>
  <c r="AK15" i="1" s="1"/>
  <c r="AD49" i="1"/>
  <c r="AK49" i="1" s="1"/>
  <c r="N91" i="1"/>
  <c r="N94" i="1"/>
  <c r="P95" i="1"/>
  <c r="AD95" i="1" s="1"/>
  <c r="AK95" i="1" s="1"/>
  <c r="AE99" i="1"/>
  <c r="AL99" i="1" s="1"/>
  <c r="AS99" i="1" s="1"/>
  <c r="N101" i="1"/>
  <c r="R101" i="1" s="1"/>
  <c r="J97" i="1"/>
  <c r="AE97" i="1" s="1"/>
  <c r="AL97" i="1" s="1"/>
  <c r="J89" i="1"/>
  <c r="AE89" i="1" s="1"/>
  <c r="AL89" i="1" s="1"/>
  <c r="J81" i="1"/>
  <c r="AE81" i="1" s="1"/>
  <c r="AL81" i="1" s="1"/>
  <c r="J73" i="1"/>
  <c r="AE73" i="1" s="1"/>
  <c r="AL73" i="1" s="1"/>
  <c r="J65" i="1"/>
  <c r="AE65" i="1" s="1"/>
  <c r="AL65" i="1" s="1"/>
  <c r="J57" i="1"/>
  <c r="AE57" i="1" s="1"/>
  <c r="AL57" i="1" s="1"/>
  <c r="J54" i="1"/>
  <c r="AE54" i="1" s="1"/>
  <c r="AL54" i="1" s="1"/>
  <c r="AB104" i="1"/>
  <c r="AL104" i="1"/>
  <c r="P105" i="1"/>
  <c r="AD105" i="1" s="1"/>
  <c r="O105" i="1"/>
  <c r="O106" i="1"/>
  <c r="S106" i="1" s="1"/>
  <c r="AG106" i="1" s="1"/>
  <c r="AN106" i="1" s="1"/>
  <c r="AC107" i="1"/>
  <c r="AJ107" i="1" s="1"/>
  <c r="P109" i="1"/>
  <c r="AD109" i="1" s="1"/>
  <c r="AK109" i="1" s="1"/>
  <c r="S113" i="1"/>
  <c r="AA113" i="1"/>
  <c r="AH113" i="1" s="1"/>
  <c r="AO113" i="1" s="1"/>
  <c r="P115" i="1"/>
  <c r="AD115" i="1" s="1"/>
  <c r="AK115" i="1" s="1"/>
  <c r="AR115" i="1" s="1"/>
  <c r="O117" i="1"/>
  <c r="S117" i="1" s="1"/>
  <c r="N124" i="1"/>
  <c r="R124" i="1" s="1"/>
  <c r="AF124" i="1" s="1"/>
  <c r="AM124" i="1" s="1"/>
  <c r="AT124" i="1" s="1"/>
  <c r="O126" i="1"/>
  <c r="AE127" i="1"/>
  <c r="AL127" i="1" s="1"/>
  <c r="AE130" i="1"/>
  <c r="AL130" i="1" s="1"/>
  <c r="N131" i="1"/>
  <c r="AG141" i="1"/>
  <c r="AN141" i="1" s="1"/>
  <c r="N144" i="1"/>
  <c r="R144" i="1" s="1"/>
  <c r="P154" i="1"/>
  <c r="AD154" i="1" s="1"/>
  <c r="AK154" i="1" s="1"/>
  <c r="O154" i="1"/>
  <c r="AA154" i="1"/>
  <c r="AH154" i="1" s="1"/>
  <c r="P3" i="1"/>
  <c r="AD3" i="1" s="1"/>
  <c r="O7" i="1"/>
  <c r="N12" i="1"/>
  <c r="R30" i="1"/>
  <c r="AF30" i="1" s="1"/>
  <c r="AM30" i="1" s="1"/>
  <c r="O4" i="1"/>
  <c r="AA6" i="1"/>
  <c r="AH6" i="1" s="1"/>
  <c r="Q11" i="1"/>
  <c r="AE11" i="1" s="1"/>
  <c r="AL11" i="1" s="1"/>
  <c r="AE14" i="1"/>
  <c r="AL14" i="1" s="1"/>
  <c r="AA14" i="1"/>
  <c r="AH14" i="1" s="1"/>
  <c r="Q15" i="1"/>
  <c r="Q19" i="1"/>
  <c r="AE19" i="1" s="1"/>
  <c r="AL19" i="1" s="1"/>
  <c r="O20" i="1"/>
  <c r="AE22" i="1"/>
  <c r="AL22" i="1" s="1"/>
  <c r="AA22" i="1"/>
  <c r="AH22" i="1" s="1"/>
  <c r="Q23" i="1"/>
  <c r="L25" i="1"/>
  <c r="AG25" i="1" s="1"/>
  <c r="AN25" i="1" s="1"/>
  <c r="Q27" i="1"/>
  <c r="AE27" i="1" s="1"/>
  <c r="AL27" i="1" s="1"/>
  <c r="O28" i="1"/>
  <c r="AE30" i="1"/>
  <c r="AL30" i="1" s="1"/>
  <c r="AA30" i="1"/>
  <c r="AH30" i="1" s="1"/>
  <c r="I297" i="1"/>
  <c r="I28" i="1"/>
  <c r="AD28" i="1" s="1"/>
  <c r="AK28" i="1" s="1"/>
  <c r="I20" i="1"/>
  <c r="I12" i="1"/>
  <c r="I4" i="1"/>
  <c r="Q31" i="1"/>
  <c r="AA32" i="1"/>
  <c r="Q35" i="1"/>
  <c r="Q36" i="1"/>
  <c r="AB37" i="1"/>
  <c r="AI37" i="1" s="1"/>
  <c r="AP37" i="1" s="1"/>
  <c r="P37" i="1"/>
  <c r="O38" i="1"/>
  <c r="O39" i="1"/>
  <c r="N40" i="1"/>
  <c r="L39" i="1"/>
  <c r="L37" i="1"/>
  <c r="L35" i="1"/>
  <c r="L33" i="1"/>
  <c r="AG33" i="1" s="1"/>
  <c r="AN33" i="1" s="1"/>
  <c r="AU33" i="1" s="1"/>
  <c r="N43" i="1"/>
  <c r="R43" i="1" s="1"/>
  <c r="AF43" i="1" s="1"/>
  <c r="I45" i="1"/>
  <c r="AD45" i="1" s="1"/>
  <c r="AK45" i="1" s="1"/>
  <c r="AC46" i="1"/>
  <c r="AJ46" i="1" s="1"/>
  <c r="AA49" i="1"/>
  <c r="AH49" i="1" s="1"/>
  <c r="N56" i="1"/>
  <c r="O59" i="1"/>
  <c r="N60" i="1"/>
  <c r="AA62" i="1"/>
  <c r="AH62" i="1" s="1"/>
  <c r="AB63" i="1"/>
  <c r="AI63" i="1" s="1"/>
  <c r="P63" i="1"/>
  <c r="AD63" i="1" s="1"/>
  <c r="AK63" i="1" s="1"/>
  <c r="O67" i="1"/>
  <c r="N68" i="1"/>
  <c r="AA70" i="1"/>
  <c r="AH70" i="1" s="1"/>
  <c r="AB71" i="1"/>
  <c r="AI71" i="1" s="1"/>
  <c r="P71" i="1"/>
  <c r="AD71" i="1" s="1"/>
  <c r="AK71" i="1" s="1"/>
  <c r="O75" i="1"/>
  <c r="N76" i="1"/>
  <c r="AA78" i="1"/>
  <c r="AH78" i="1" s="1"/>
  <c r="AB79" i="1"/>
  <c r="AI79" i="1" s="1"/>
  <c r="P79" i="1"/>
  <c r="AD79" i="1" s="1"/>
  <c r="AK79" i="1" s="1"/>
  <c r="O83" i="1"/>
  <c r="N84" i="1"/>
  <c r="AA86" i="1"/>
  <c r="AH86" i="1" s="1"/>
  <c r="AB87" i="1"/>
  <c r="AI87" i="1" s="1"/>
  <c r="P87" i="1"/>
  <c r="AD87" i="1" s="1"/>
  <c r="AK87" i="1" s="1"/>
  <c r="O91" i="1"/>
  <c r="N92" i="1"/>
  <c r="O94" i="1"/>
  <c r="AB95" i="1"/>
  <c r="AI95" i="1" s="1"/>
  <c r="Q95" i="1"/>
  <c r="AE95" i="1" s="1"/>
  <c r="AL95" i="1" s="1"/>
  <c r="AD96" i="1"/>
  <c r="AK96" i="1" s="1"/>
  <c r="O101" i="1"/>
  <c r="S101" i="1" s="1"/>
  <c r="K92" i="1"/>
  <c r="K84" i="1"/>
  <c r="K76" i="1"/>
  <c r="K68" i="1"/>
  <c r="K60" i="1"/>
  <c r="K52" i="1"/>
  <c r="K101" i="1"/>
  <c r="AF101" i="1" s="1"/>
  <c r="AM101" i="1" s="1"/>
  <c r="AT101" i="1" s="1"/>
  <c r="K95" i="1"/>
  <c r="AF95" i="1" s="1"/>
  <c r="AM95" i="1" s="1"/>
  <c r="AC104" i="1"/>
  <c r="N105" i="1"/>
  <c r="P106" i="1"/>
  <c r="AD106" i="1" s="1"/>
  <c r="AK106" i="1" s="1"/>
  <c r="AD107" i="1"/>
  <c r="AK107" i="1" s="1"/>
  <c r="S108" i="1"/>
  <c r="Q109" i="1"/>
  <c r="AE109" i="1" s="1"/>
  <c r="AL109" i="1" s="1"/>
  <c r="AD110" i="1"/>
  <c r="AK110" i="1" s="1"/>
  <c r="S115" i="1"/>
  <c r="AA115" i="1"/>
  <c r="AH115" i="1" s="1"/>
  <c r="AO115" i="1" s="1"/>
  <c r="P117" i="1"/>
  <c r="AD117" i="1" s="1"/>
  <c r="AK117" i="1" s="1"/>
  <c r="AR117" i="1" s="1"/>
  <c r="AC123" i="1"/>
  <c r="AJ123" i="1" s="1"/>
  <c r="AQ123" i="1" s="1"/>
  <c r="O124" i="1"/>
  <c r="S124" i="1" s="1"/>
  <c r="AG124" i="1" s="1"/>
  <c r="AN124" i="1" s="1"/>
  <c r="AU124" i="1" s="1"/>
  <c r="AB129" i="1"/>
  <c r="AI129" i="1" s="1"/>
  <c r="AF130" i="1"/>
  <c r="AM130" i="1" s="1"/>
  <c r="Q131" i="1"/>
  <c r="AG135" i="1"/>
  <c r="AN135" i="1" s="1"/>
  <c r="P144" i="1"/>
  <c r="AD144" i="1" s="1"/>
  <c r="AK144" i="1" s="1"/>
  <c r="AR144" i="1" s="1"/>
  <c r="O151" i="1"/>
  <c r="S151" i="1" s="1"/>
  <c r="AG151" i="1" s="1"/>
  <c r="AN151" i="1" s="1"/>
  <c r="N151" i="1"/>
  <c r="AA151" i="1"/>
  <c r="AH151" i="1" s="1"/>
  <c r="Q151" i="1"/>
  <c r="AH152" i="1"/>
  <c r="N154" i="1"/>
  <c r="AH159" i="1"/>
  <c r="P162" i="1"/>
  <c r="O162" i="1"/>
  <c r="N162" i="1"/>
  <c r="AA162" i="1"/>
  <c r="AH162" i="1" s="1"/>
  <c r="Q162" i="1"/>
  <c r="AB187" i="1"/>
  <c r="AI187" i="1" s="1"/>
  <c r="R187" i="1"/>
  <c r="AB221" i="1"/>
  <c r="AI221" i="1" s="1"/>
  <c r="AP221" i="1" s="1"/>
  <c r="R221" i="1"/>
  <c r="R6" i="1"/>
  <c r="AF6" i="1" s="1"/>
  <c r="AM6" i="1" s="1"/>
  <c r="R14" i="1"/>
  <c r="AF14" i="1" s="1"/>
  <c r="AM14" i="1" s="1"/>
  <c r="P23" i="1"/>
  <c r="AE6" i="1"/>
  <c r="AL6" i="1" s="1"/>
  <c r="O12" i="1"/>
  <c r="AE3" i="1"/>
  <c r="AA3" i="1"/>
  <c r="P4" i="1"/>
  <c r="N5" i="1"/>
  <c r="R5" i="1" s="1"/>
  <c r="AA7" i="1"/>
  <c r="AH7" i="1" s="1"/>
  <c r="AC8" i="1"/>
  <c r="AJ8" i="1" s="1"/>
  <c r="AD11" i="1"/>
  <c r="AK11" i="1" s="1"/>
  <c r="P12" i="1"/>
  <c r="N13" i="1"/>
  <c r="R13" i="1" s="1"/>
  <c r="AF13" i="1" s="1"/>
  <c r="AM13" i="1" s="1"/>
  <c r="S15" i="1"/>
  <c r="AG15" i="1" s="1"/>
  <c r="AN15" i="1" s="1"/>
  <c r="AC16" i="1"/>
  <c r="AJ16" i="1" s="1"/>
  <c r="I19" i="1"/>
  <c r="AD19" i="1" s="1"/>
  <c r="AK19" i="1" s="1"/>
  <c r="P20" i="1"/>
  <c r="N21" i="1"/>
  <c r="R21" i="1" s="1"/>
  <c r="AF21" i="1" s="1"/>
  <c r="AM21" i="1" s="1"/>
  <c r="AB22" i="1"/>
  <c r="AI22" i="1" s="1"/>
  <c r="I23" i="1"/>
  <c r="AD23" i="1" s="1"/>
  <c r="AK23" i="1" s="1"/>
  <c r="S23" i="1"/>
  <c r="AG23" i="1" s="1"/>
  <c r="AN23" i="1" s="1"/>
  <c r="AC24" i="1"/>
  <c r="AJ24" i="1" s="1"/>
  <c r="I27" i="1"/>
  <c r="AD27" i="1" s="1"/>
  <c r="AK27" i="1" s="1"/>
  <c r="P28" i="1"/>
  <c r="N29" i="1"/>
  <c r="R29" i="1" s="1"/>
  <c r="AF29" i="1" s="1"/>
  <c r="AM29" i="1" s="1"/>
  <c r="J297" i="1"/>
  <c r="J23" i="1"/>
  <c r="AE23" i="1" s="1"/>
  <c r="AL23" i="1" s="1"/>
  <c r="J15" i="1"/>
  <c r="AE15" i="1" s="1"/>
  <c r="AL15" i="1" s="1"/>
  <c r="J7" i="1"/>
  <c r="AE7" i="1" s="1"/>
  <c r="AL7" i="1" s="1"/>
  <c r="K32" i="1"/>
  <c r="AF32" i="1" s="1"/>
  <c r="J33" i="1"/>
  <c r="AE33" i="1" s="1"/>
  <c r="AL33" i="1" s="1"/>
  <c r="AS33" i="1" s="1"/>
  <c r="J34" i="1"/>
  <c r="AE34" i="1" s="1"/>
  <c r="AL34" i="1" s="1"/>
  <c r="AS34" i="1" s="1"/>
  <c r="AA34" i="1"/>
  <c r="AH34" i="1" s="1"/>
  <c r="AO34" i="1" s="1"/>
  <c r="I35" i="1"/>
  <c r="AD35" i="1" s="1"/>
  <c r="AK35" i="1" s="1"/>
  <c r="AR35" i="1" s="1"/>
  <c r="I36" i="1"/>
  <c r="AD36" i="1" s="1"/>
  <c r="AK36" i="1" s="1"/>
  <c r="AR36" i="1" s="1"/>
  <c r="Q38" i="1"/>
  <c r="AE38" i="1" s="1"/>
  <c r="AL38" i="1" s="1"/>
  <c r="AS38" i="1" s="1"/>
  <c r="AB39" i="1"/>
  <c r="AI39" i="1" s="1"/>
  <c r="AP39" i="1" s="1"/>
  <c r="P39" i="1"/>
  <c r="AD39" i="1" s="1"/>
  <c r="AK39" i="1" s="1"/>
  <c r="AR39" i="1" s="1"/>
  <c r="O40" i="1"/>
  <c r="N41" i="1"/>
  <c r="R41" i="1" s="1"/>
  <c r="AF41" i="1" s="1"/>
  <c r="AM41" i="1" s="1"/>
  <c r="O43" i="1"/>
  <c r="S43" i="1" s="1"/>
  <c r="AG43" i="1" s="1"/>
  <c r="I46" i="1"/>
  <c r="AD46" i="1" s="1"/>
  <c r="AK46" i="1" s="1"/>
  <c r="N47" i="1"/>
  <c r="J50" i="1"/>
  <c r="AE50" i="1" s="1"/>
  <c r="AL50" i="1" s="1"/>
  <c r="AS50" i="1" s="1"/>
  <c r="AA50" i="1"/>
  <c r="AH50" i="1" s="1"/>
  <c r="AO50" i="1" s="1"/>
  <c r="O56" i="1"/>
  <c r="Q59" i="1"/>
  <c r="AE59" i="1" s="1"/>
  <c r="AL59" i="1" s="1"/>
  <c r="O60" i="1"/>
  <c r="S60" i="1" s="1"/>
  <c r="AG60" i="1" s="1"/>
  <c r="AN60" i="1" s="1"/>
  <c r="Q67" i="1"/>
  <c r="AE67" i="1" s="1"/>
  <c r="AL67" i="1" s="1"/>
  <c r="O68" i="1"/>
  <c r="S68" i="1" s="1"/>
  <c r="AG68" i="1" s="1"/>
  <c r="AN68" i="1" s="1"/>
  <c r="Q75" i="1"/>
  <c r="AE75" i="1" s="1"/>
  <c r="AL75" i="1" s="1"/>
  <c r="O76" i="1"/>
  <c r="S76" i="1" s="1"/>
  <c r="AG76" i="1" s="1"/>
  <c r="AN76" i="1" s="1"/>
  <c r="Q79" i="1"/>
  <c r="AE79" i="1" s="1"/>
  <c r="AL79" i="1" s="1"/>
  <c r="Q83" i="1"/>
  <c r="AE83" i="1" s="1"/>
  <c r="AL83" i="1" s="1"/>
  <c r="O84" i="1"/>
  <c r="Q87" i="1"/>
  <c r="AE87" i="1" s="1"/>
  <c r="AL87" i="1" s="1"/>
  <c r="Q91" i="1"/>
  <c r="AE91" i="1" s="1"/>
  <c r="AL91" i="1" s="1"/>
  <c r="O92" i="1"/>
  <c r="S92" i="1" s="1"/>
  <c r="AG92" i="1" s="1"/>
  <c r="AN92" i="1" s="1"/>
  <c r="AC93" i="1"/>
  <c r="AJ93" i="1" s="1"/>
  <c r="AE96" i="1"/>
  <c r="AL96" i="1" s="1"/>
  <c r="P101" i="1"/>
  <c r="AD101" i="1" s="1"/>
  <c r="AK101" i="1" s="1"/>
  <c r="AR101" i="1" s="1"/>
  <c r="L101" i="1"/>
  <c r="AG101" i="1" s="1"/>
  <c r="AN101" i="1" s="1"/>
  <c r="AU101" i="1" s="1"/>
  <c r="L95" i="1"/>
  <c r="AG95" i="1" s="1"/>
  <c r="AN95" i="1" s="1"/>
  <c r="L87" i="1"/>
  <c r="L79" i="1"/>
  <c r="L71" i="1"/>
  <c r="AG71" i="1" s="1"/>
  <c r="AN71" i="1" s="1"/>
  <c r="L63" i="1"/>
  <c r="L98" i="1"/>
  <c r="AG98" i="1" s="1"/>
  <c r="AN98" i="1" s="1"/>
  <c r="AH103" i="1"/>
  <c r="Q106" i="1"/>
  <c r="AC109" i="1"/>
  <c r="AJ109" i="1" s="1"/>
  <c r="AE110" i="1"/>
  <c r="AL110" i="1" s="1"/>
  <c r="AG111" i="1"/>
  <c r="AN111" i="1" s="1"/>
  <c r="AU111" i="1" s="1"/>
  <c r="AB115" i="1"/>
  <c r="AI115" i="1" s="1"/>
  <c r="AP115" i="1" s="1"/>
  <c r="AA117" i="1"/>
  <c r="AH117" i="1" s="1"/>
  <c r="AO117" i="1" s="1"/>
  <c r="AN119" i="1"/>
  <c r="AD123" i="1"/>
  <c r="AK123" i="1" s="1"/>
  <c r="AR123" i="1" s="1"/>
  <c r="AB124" i="1"/>
  <c r="AI124" i="1" s="1"/>
  <c r="AP124" i="1" s="1"/>
  <c r="P124" i="1"/>
  <c r="AD124" i="1" s="1"/>
  <c r="AK124" i="1" s="1"/>
  <c r="AR124" i="1" s="1"/>
  <c r="AJ129" i="1"/>
  <c r="N134" i="1"/>
  <c r="R134" i="1" s="1"/>
  <c r="AF134" i="1" s="1"/>
  <c r="AM134" i="1" s="1"/>
  <c r="AA134" i="1"/>
  <c r="AH134" i="1" s="1"/>
  <c r="Q134" i="1"/>
  <c r="P134" i="1"/>
  <c r="AD134" i="1" s="1"/>
  <c r="AK134" i="1" s="1"/>
  <c r="AD155" i="1"/>
  <c r="AK155" i="1" s="1"/>
  <c r="AJ217" i="1"/>
  <c r="P7" i="1"/>
  <c r="AD7" i="1" s="1"/>
  <c r="AK7" i="1" s="1"/>
  <c r="N20" i="1"/>
  <c r="H297" i="1"/>
  <c r="H299" i="1"/>
  <c r="P31" i="1"/>
  <c r="AB35" i="1"/>
  <c r="AI35" i="1" s="1"/>
  <c r="AP35" i="1" s="1"/>
  <c r="N9" i="1"/>
  <c r="L10" i="1"/>
  <c r="AG10" i="1" s="1"/>
  <c r="AN10" i="1" s="1"/>
  <c r="S11" i="1"/>
  <c r="AG11" i="1" s="1"/>
  <c r="AN11" i="1" s="1"/>
  <c r="AA11" i="1"/>
  <c r="AH11" i="1" s="1"/>
  <c r="L14" i="1"/>
  <c r="AG14" i="1" s="1"/>
  <c r="AN14" i="1" s="1"/>
  <c r="N17" i="1"/>
  <c r="L18" i="1"/>
  <c r="AG18" i="1" s="1"/>
  <c r="AN18" i="1" s="1"/>
  <c r="AA19" i="1"/>
  <c r="AH19" i="1" s="1"/>
  <c r="L22" i="1"/>
  <c r="AG22" i="1" s="1"/>
  <c r="AN22" i="1" s="1"/>
  <c r="I24" i="1"/>
  <c r="AD24" i="1" s="1"/>
  <c r="AK24" i="1" s="1"/>
  <c r="N25" i="1"/>
  <c r="L26" i="1"/>
  <c r="AA27" i="1"/>
  <c r="AH27" i="1" s="1"/>
  <c r="K33" i="1"/>
  <c r="AF33" i="1" s="1"/>
  <c r="AM33" i="1" s="1"/>
  <c r="AT33" i="1" s="1"/>
  <c r="K34" i="1"/>
  <c r="AF34" i="1" s="1"/>
  <c r="AM34" i="1" s="1"/>
  <c r="AT34" i="1" s="1"/>
  <c r="J35" i="1"/>
  <c r="AE35" i="1" s="1"/>
  <c r="AL35" i="1" s="1"/>
  <c r="AS35" i="1" s="1"/>
  <c r="S36" i="1"/>
  <c r="AG36" i="1" s="1"/>
  <c r="AN36" i="1" s="1"/>
  <c r="AU36" i="1" s="1"/>
  <c r="AA36" i="1"/>
  <c r="AH36" i="1" s="1"/>
  <c r="AO36" i="1" s="1"/>
  <c r="I37" i="1"/>
  <c r="AD37" i="1" s="1"/>
  <c r="AK37" i="1" s="1"/>
  <c r="AR37" i="1" s="1"/>
  <c r="R38" i="1"/>
  <c r="Q40" i="1"/>
  <c r="AE40" i="1" s="1"/>
  <c r="O41" i="1"/>
  <c r="S41" i="1" s="1"/>
  <c r="AG41" i="1" s="1"/>
  <c r="AN41" i="1" s="1"/>
  <c r="N42" i="1"/>
  <c r="R42" i="1" s="1"/>
  <c r="AB43" i="1"/>
  <c r="P43" i="1"/>
  <c r="AD43" i="1" s="1"/>
  <c r="J46" i="1"/>
  <c r="AE46" i="1" s="1"/>
  <c r="AL46" i="1" s="1"/>
  <c r="O47" i="1"/>
  <c r="N48" i="1"/>
  <c r="R48" i="1" s="1"/>
  <c r="AF48" i="1" s="1"/>
  <c r="AM48" i="1" s="1"/>
  <c r="K50" i="1"/>
  <c r="AF50" i="1" s="1"/>
  <c r="AM50" i="1" s="1"/>
  <c r="AT50" i="1" s="1"/>
  <c r="N52" i="1"/>
  <c r="R52" i="1" s="1"/>
  <c r="N53" i="1"/>
  <c r="Q56" i="1"/>
  <c r="AE56" i="1" s="1"/>
  <c r="AL56" i="1" s="1"/>
  <c r="R59" i="1"/>
  <c r="P60" i="1"/>
  <c r="AD60" i="1" s="1"/>
  <c r="AK60" i="1" s="1"/>
  <c r="O61" i="1"/>
  <c r="S61" i="1" s="1"/>
  <c r="AG61" i="1" s="1"/>
  <c r="AN61" i="1" s="1"/>
  <c r="AG62" i="1"/>
  <c r="AN62" i="1" s="1"/>
  <c r="P64" i="1"/>
  <c r="AD64" i="1" s="1"/>
  <c r="AK64" i="1" s="1"/>
  <c r="R67" i="1"/>
  <c r="P68" i="1"/>
  <c r="AD68" i="1" s="1"/>
  <c r="AK68" i="1" s="1"/>
  <c r="O69" i="1"/>
  <c r="S69" i="1" s="1"/>
  <c r="AG69" i="1" s="1"/>
  <c r="AN69" i="1" s="1"/>
  <c r="AG70" i="1"/>
  <c r="AN70" i="1" s="1"/>
  <c r="P72" i="1"/>
  <c r="AD72" i="1" s="1"/>
  <c r="AK72" i="1" s="1"/>
  <c r="R75" i="1"/>
  <c r="P76" i="1"/>
  <c r="AD76" i="1" s="1"/>
  <c r="AK76" i="1" s="1"/>
  <c r="O77" i="1"/>
  <c r="S77" i="1" s="1"/>
  <c r="AG77" i="1" s="1"/>
  <c r="AN77" i="1" s="1"/>
  <c r="AG78" i="1"/>
  <c r="AN78" i="1" s="1"/>
  <c r="P80" i="1"/>
  <c r="AD80" i="1" s="1"/>
  <c r="AK80" i="1" s="1"/>
  <c r="R83" i="1"/>
  <c r="P84" i="1"/>
  <c r="AD84" i="1" s="1"/>
  <c r="AK84" i="1" s="1"/>
  <c r="O85" i="1"/>
  <c r="S85" i="1" s="1"/>
  <c r="AG85" i="1" s="1"/>
  <c r="AN85" i="1" s="1"/>
  <c r="AG86" i="1"/>
  <c r="AN86" i="1" s="1"/>
  <c r="P88" i="1"/>
  <c r="AD88" i="1" s="1"/>
  <c r="AK88" i="1" s="1"/>
  <c r="P92" i="1"/>
  <c r="AD92" i="1" s="1"/>
  <c r="AK92" i="1" s="1"/>
  <c r="AD93" i="1"/>
  <c r="AK93" i="1" s="1"/>
  <c r="R93" i="1"/>
  <c r="AF93" i="1" s="1"/>
  <c r="AM93" i="1" s="1"/>
  <c r="AA94" i="1"/>
  <c r="AH94" i="1" s="1"/>
  <c r="P99" i="1"/>
  <c r="AD99" i="1" s="1"/>
  <c r="AK99" i="1" s="1"/>
  <c r="AR99" i="1" s="1"/>
  <c r="O99" i="1"/>
  <c r="AB101" i="1"/>
  <c r="AI101" i="1" s="1"/>
  <c r="AP101" i="1" s="1"/>
  <c r="Q101" i="1"/>
  <c r="AE101" i="1" s="1"/>
  <c r="AL101" i="1" s="1"/>
  <c r="AS101" i="1" s="1"/>
  <c r="Q102" i="1"/>
  <c r="P102" i="1"/>
  <c r="AE104" i="1"/>
  <c r="AF108" i="1"/>
  <c r="AM108" i="1" s="1"/>
  <c r="AG113" i="1"/>
  <c r="AN113" i="1" s="1"/>
  <c r="AU113" i="1" s="1"/>
  <c r="Q119" i="1"/>
  <c r="AE119" i="1" s="1"/>
  <c r="AL119" i="1" s="1"/>
  <c r="P119" i="1"/>
  <c r="AD119" i="1" s="1"/>
  <c r="AK119" i="1" s="1"/>
  <c r="O121" i="1"/>
  <c r="S121" i="1" s="1"/>
  <c r="AG121" i="1" s="1"/>
  <c r="AN121" i="1" s="1"/>
  <c r="N121" i="1"/>
  <c r="O122" i="1"/>
  <c r="AA124" i="1"/>
  <c r="AH124" i="1" s="1"/>
  <c r="AO124" i="1" s="1"/>
  <c r="O127" i="1"/>
  <c r="S127" i="1" s="1"/>
  <c r="AG127" i="1" s="1"/>
  <c r="AN127" i="1" s="1"/>
  <c r="N127" i="1"/>
  <c r="R127" i="1" s="1"/>
  <c r="AF127" i="1" s="1"/>
  <c r="AM127" i="1" s="1"/>
  <c r="AA127" i="1"/>
  <c r="AH127" i="1" s="1"/>
  <c r="O134" i="1"/>
  <c r="O136" i="1"/>
  <c r="S136" i="1" s="1"/>
  <c r="N136" i="1"/>
  <c r="R136" i="1" s="1"/>
  <c r="AF136" i="1" s="1"/>
  <c r="AM136" i="1" s="1"/>
  <c r="AA136" i="1"/>
  <c r="AH136" i="1" s="1"/>
  <c r="AF138" i="1"/>
  <c r="AM138" i="1" s="1"/>
  <c r="Q143" i="1"/>
  <c r="P143" i="1"/>
  <c r="AD143" i="1" s="1"/>
  <c r="AK143" i="1" s="1"/>
  <c r="AA143" i="1"/>
  <c r="AH143" i="1" s="1"/>
  <c r="O143" i="1"/>
  <c r="N143" i="1"/>
  <c r="AA150" i="1"/>
  <c r="AH150" i="1" s="1"/>
  <c r="O150" i="1"/>
  <c r="S150" i="1" s="1"/>
  <c r="P150" i="1"/>
  <c r="AD150" i="1" s="1"/>
  <c r="AK150" i="1" s="1"/>
  <c r="N150" i="1"/>
  <c r="R150" i="1" s="1"/>
  <c r="AF152" i="1"/>
  <c r="AM152" i="1" s="1"/>
  <c r="AF157" i="1"/>
  <c r="AM157" i="1" s="1"/>
  <c r="AA4" i="1"/>
  <c r="AH4" i="1" s="1"/>
  <c r="AB5" i="1"/>
  <c r="AI5" i="1" s="1"/>
  <c r="AA12" i="1"/>
  <c r="AH12" i="1" s="1"/>
  <c r="AB13" i="1"/>
  <c r="AI13" i="1" s="1"/>
  <c r="AA20" i="1"/>
  <c r="AH20" i="1" s="1"/>
  <c r="AB21" i="1"/>
  <c r="AI21" i="1" s="1"/>
  <c r="AA28" i="1"/>
  <c r="AH28" i="1" s="1"/>
  <c r="AB29" i="1"/>
  <c r="AI29" i="1" s="1"/>
  <c r="L297" i="1"/>
  <c r="L29" i="1"/>
  <c r="AG29" i="1" s="1"/>
  <c r="AN29" i="1" s="1"/>
  <c r="L21" i="1"/>
  <c r="AG21" i="1" s="1"/>
  <c r="AN21" i="1" s="1"/>
  <c r="L13" i="1"/>
  <c r="AG13" i="1" s="1"/>
  <c r="AN13" i="1" s="1"/>
  <c r="L5" i="1"/>
  <c r="AG5" i="1" s="1"/>
  <c r="AN5" i="1" s="1"/>
  <c r="K35" i="1"/>
  <c r="AF35" i="1" s="1"/>
  <c r="AM35" i="1" s="1"/>
  <c r="AT35" i="1" s="1"/>
  <c r="K36" i="1"/>
  <c r="AF36" i="1" s="1"/>
  <c r="AM36" i="1" s="1"/>
  <c r="AT36" i="1" s="1"/>
  <c r="S37" i="1"/>
  <c r="Q60" i="1"/>
  <c r="AE60" i="1" s="1"/>
  <c r="AL60" i="1" s="1"/>
  <c r="S63" i="1"/>
  <c r="AA67" i="1"/>
  <c r="AH67" i="1" s="1"/>
  <c r="Q68" i="1"/>
  <c r="AE68" i="1" s="1"/>
  <c r="AL68" i="1" s="1"/>
  <c r="S71" i="1"/>
  <c r="AA75" i="1"/>
  <c r="AH75" i="1" s="1"/>
  <c r="Q76" i="1"/>
  <c r="AE76" i="1" s="1"/>
  <c r="AL76" i="1" s="1"/>
  <c r="S79" i="1"/>
  <c r="AA83" i="1"/>
  <c r="AH83" i="1" s="1"/>
  <c r="Q84" i="1"/>
  <c r="AE84" i="1" s="1"/>
  <c r="AL84" i="1" s="1"/>
  <c r="S87" i="1"/>
  <c r="AA91" i="1"/>
  <c r="AH91" i="1" s="1"/>
  <c r="Q92" i="1"/>
  <c r="AE92" i="1" s="1"/>
  <c r="AL92" i="1" s="1"/>
  <c r="N99" i="1"/>
  <c r="P100" i="1"/>
  <c r="AD100" i="1" s="1"/>
  <c r="AK100" i="1" s="1"/>
  <c r="AR100" i="1" s="1"/>
  <c r="O100" i="1"/>
  <c r="N102" i="1"/>
  <c r="R102" i="1" s="1"/>
  <c r="AA105" i="1"/>
  <c r="AG108" i="1"/>
  <c r="AN108" i="1" s="1"/>
  <c r="N111" i="1"/>
  <c r="R111" i="1" s="1"/>
  <c r="AF111" i="1" s="1"/>
  <c r="AM111" i="1" s="1"/>
  <c r="AT111" i="1" s="1"/>
  <c r="AD112" i="1"/>
  <c r="AK112" i="1" s="1"/>
  <c r="AR112" i="1" s="1"/>
  <c r="AC114" i="1"/>
  <c r="AJ114" i="1" s="1"/>
  <c r="AQ114" i="1" s="1"/>
  <c r="AG115" i="1"/>
  <c r="AN115" i="1" s="1"/>
  <c r="AU115" i="1" s="1"/>
  <c r="N119" i="1"/>
  <c r="R119" i="1" s="1"/>
  <c r="AF119" i="1" s="1"/>
  <c r="AM119" i="1" s="1"/>
  <c r="N120" i="1"/>
  <c r="R120" i="1" s="1"/>
  <c r="AF120" i="1" s="1"/>
  <c r="AM120" i="1" s="1"/>
  <c r="P121" i="1"/>
  <c r="AD121" i="1" s="1"/>
  <c r="AK121" i="1" s="1"/>
  <c r="P122" i="1"/>
  <c r="AD122" i="1" s="1"/>
  <c r="AK122" i="1" s="1"/>
  <c r="AR122" i="1" s="1"/>
  <c r="Q128" i="1"/>
  <c r="O128" i="1"/>
  <c r="S128" i="1" s="1"/>
  <c r="AG128" i="1" s="1"/>
  <c r="AN128" i="1" s="1"/>
  <c r="N128" i="1"/>
  <c r="AK129" i="1"/>
  <c r="AC132" i="1"/>
  <c r="AJ132" i="1" s="1"/>
  <c r="AB133" i="1"/>
  <c r="AI133" i="1" s="1"/>
  <c r="AK133" i="1"/>
  <c r="P136" i="1"/>
  <c r="AD136" i="1" s="1"/>
  <c r="AK136" i="1" s="1"/>
  <c r="O137" i="1"/>
  <c r="Q137" i="1"/>
  <c r="AE137" i="1" s="1"/>
  <c r="AL137" i="1" s="1"/>
  <c r="AH139" i="1"/>
  <c r="Q150" i="1"/>
  <c r="AA155" i="1"/>
  <c r="AH155" i="1" s="1"/>
  <c r="N155" i="1"/>
  <c r="P155" i="1"/>
  <c r="O155" i="1"/>
  <c r="S155" i="1" s="1"/>
  <c r="AG155" i="1" s="1"/>
  <c r="AN155" i="1" s="1"/>
  <c r="AG164" i="1"/>
  <c r="AN164" i="1" s="1"/>
  <c r="AU164" i="1" s="1"/>
  <c r="AG172" i="1"/>
  <c r="AN172" i="1" s="1"/>
  <c r="AU172" i="1" s="1"/>
  <c r="P177" i="1"/>
  <c r="O177" i="1"/>
  <c r="N177" i="1"/>
  <c r="AA177" i="1"/>
  <c r="AH177" i="1" s="1"/>
  <c r="AO177" i="1" s="1"/>
  <c r="Q177" i="1"/>
  <c r="J175" i="1"/>
  <c r="AE175" i="1" s="1"/>
  <c r="AL175" i="1" s="1"/>
  <c r="J173" i="1"/>
  <c r="AE173" i="1" s="1"/>
  <c r="AL173" i="1" s="1"/>
  <c r="AS173" i="1" s="1"/>
  <c r="J171" i="1"/>
  <c r="AE171" i="1" s="1"/>
  <c r="AL171" i="1" s="1"/>
  <c r="AS171" i="1" s="1"/>
  <c r="J169" i="1"/>
  <c r="AE169" i="1" s="1"/>
  <c r="AL169" i="1" s="1"/>
  <c r="AS169" i="1" s="1"/>
  <c r="J167" i="1"/>
  <c r="AE167" i="1" s="1"/>
  <c r="AL167" i="1" s="1"/>
  <c r="AS167" i="1" s="1"/>
  <c r="J165" i="1"/>
  <c r="AE165" i="1" s="1"/>
  <c r="AL165" i="1" s="1"/>
  <c r="AS165" i="1" s="1"/>
  <c r="J160" i="1"/>
  <c r="AE160" i="1" s="1"/>
  <c r="AL160" i="1" s="1"/>
  <c r="J152" i="1"/>
  <c r="AE152" i="1" s="1"/>
  <c r="AL152" i="1" s="1"/>
  <c r="J138" i="1"/>
  <c r="AE138" i="1" s="1"/>
  <c r="AL138" i="1" s="1"/>
  <c r="J163" i="1"/>
  <c r="J155" i="1"/>
  <c r="AE155" i="1" s="1"/>
  <c r="AL155" i="1" s="1"/>
  <c r="J141" i="1"/>
  <c r="AE141" i="1" s="1"/>
  <c r="AL141" i="1" s="1"/>
  <c r="J178" i="1"/>
  <c r="J158" i="1"/>
  <c r="AE158" i="1" s="1"/>
  <c r="AL158" i="1" s="1"/>
  <c r="J159" i="1"/>
  <c r="AE159" i="1" s="1"/>
  <c r="AL159" i="1" s="1"/>
  <c r="J151" i="1"/>
  <c r="AE151" i="1" s="1"/>
  <c r="AL151" i="1" s="1"/>
  <c r="J177" i="1"/>
  <c r="J168" i="1"/>
  <c r="AE168" i="1" s="1"/>
  <c r="AL168" i="1" s="1"/>
  <c r="AS168" i="1" s="1"/>
  <c r="J144" i="1"/>
  <c r="AE144" i="1" s="1"/>
  <c r="AL144" i="1" s="1"/>
  <c r="AS144" i="1" s="1"/>
  <c r="J143" i="1"/>
  <c r="AE143" i="1" s="1"/>
  <c r="AL143" i="1" s="1"/>
  <c r="J142" i="1"/>
  <c r="AE142" i="1" s="1"/>
  <c r="AL142" i="1" s="1"/>
  <c r="J128" i="1"/>
  <c r="AE128" i="1" s="1"/>
  <c r="AL128" i="1" s="1"/>
  <c r="J154" i="1"/>
  <c r="AE154" i="1" s="1"/>
  <c r="AL154" i="1" s="1"/>
  <c r="J146" i="1"/>
  <c r="AE146" i="1" s="1"/>
  <c r="AL146" i="1" s="1"/>
  <c r="AS146" i="1" s="1"/>
  <c r="J145" i="1"/>
  <c r="AE145" i="1" s="1"/>
  <c r="AL145" i="1" s="1"/>
  <c r="AS145" i="1" s="1"/>
  <c r="J134" i="1"/>
  <c r="AE134" i="1" s="1"/>
  <c r="AL134" i="1" s="1"/>
  <c r="J131" i="1"/>
  <c r="AE131" i="1" s="1"/>
  <c r="AL131" i="1" s="1"/>
  <c r="J176" i="1"/>
  <c r="AE176" i="1" s="1"/>
  <c r="AL176" i="1" s="1"/>
  <c r="J150" i="1"/>
  <c r="AE150" i="1" s="1"/>
  <c r="AL150" i="1" s="1"/>
  <c r="J149" i="1"/>
  <c r="AE149" i="1" s="1"/>
  <c r="AL149" i="1" s="1"/>
  <c r="AS149" i="1" s="1"/>
  <c r="J129" i="1"/>
  <c r="AE129" i="1" s="1"/>
  <c r="AL129" i="1" s="1"/>
  <c r="J124" i="1"/>
  <c r="AE124" i="1" s="1"/>
  <c r="AL124" i="1" s="1"/>
  <c r="AS124" i="1" s="1"/>
  <c r="J122" i="1"/>
  <c r="AE122" i="1" s="1"/>
  <c r="AL122" i="1" s="1"/>
  <c r="AS122" i="1" s="1"/>
  <c r="J117" i="1"/>
  <c r="AE117" i="1" s="1"/>
  <c r="AL117" i="1" s="1"/>
  <c r="AS117" i="1" s="1"/>
  <c r="J115" i="1"/>
  <c r="AE115" i="1" s="1"/>
  <c r="AL115" i="1" s="1"/>
  <c r="AS115" i="1" s="1"/>
  <c r="J113" i="1"/>
  <c r="AE113" i="1" s="1"/>
  <c r="AL113" i="1" s="1"/>
  <c r="AS113" i="1" s="1"/>
  <c r="J111" i="1"/>
  <c r="AE111" i="1" s="1"/>
  <c r="AL111" i="1" s="1"/>
  <c r="AS111" i="1" s="1"/>
  <c r="J132" i="1"/>
  <c r="AE132" i="1" s="1"/>
  <c r="AL132" i="1" s="1"/>
  <c r="J106" i="1"/>
  <c r="AE106" i="1" s="1"/>
  <c r="AL106" i="1" s="1"/>
  <c r="J172" i="1"/>
  <c r="AE172" i="1" s="1"/>
  <c r="AL172" i="1" s="1"/>
  <c r="AS172" i="1" s="1"/>
  <c r="J164" i="1"/>
  <c r="AE164" i="1" s="1"/>
  <c r="AL164" i="1" s="1"/>
  <c r="AS164" i="1" s="1"/>
  <c r="J162" i="1"/>
  <c r="AE162" i="1" s="1"/>
  <c r="AL162" i="1" s="1"/>
  <c r="J156" i="1"/>
  <c r="AE156" i="1" s="1"/>
  <c r="AL156" i="1" s="1"/>
  <c r="J140" i="1"/>
  <c r="AE140" i="1" s="1"/>
  <c r="AL140" i="1" s="1"/>
  <c r="J136" i="1"/>
  <c r="AE136" i="1" s="1"/>
  <c r="AL136" i="1" s="1"/>
  <c r="AH180" i="1"/>
  <c r="K37" i="1"/>
  <c r="AF37" i="1" s="1"/>
  <c r="AM37" i="1" s="1"/>
  <c r="AT37" i="1" s="1"/>
  <c r="K38" i="1"/>
  <c r="AF38" i="1" s="1"/>
  <c r="AM38" i="1" s="1"/>
  <c r="AT38" i="1" s="1"/>
  <c r="AA40" i="1"/>
  <c r="AH40" i="1" s="1"/>
  <c r="AA56" i="1"/>
  <c r="AH56" i="1" s="1"/>
  <c r="AH102" i="1" s="1"/>
  <c r="AF59" i="1"/>
  <c r="AM59" i="1" s="1"/>
  <c r="AF67" i="1"/>
  <c r="AM67" i="1" s="1"/>
  <c r="AF75" i="1"/>
  <c r="AM75" i="1" s="1"/>
  <c r="AF83" i="1"/>
  <c r="AM83" i="1" s="1"/>
  <c r="O96" i="1"/>
  <c r="N96" i="1"/>
  <c r="O97" i="1"/>
  <c r="S97" i="1" s="1"/>
  <c r="AG97" i="1" s="1"/>
  <c r="AN97" i="1" s="1"/>
  <c r="AL105" i="1"/>
  <c r="Q108" i="1"/>
  <c r="AE108" i="1" s="1"/>
  <c r="AL108" i="1" s="1"/>
  <c r="P108" i="1"/>
  <c r="AD108" i="1" s="1"/>
  <c r="AK108" i="1" s="1"/>
  <c r="O110" i="1"/>
  <c r="S110" i="1" s="1"/>
  <c r="AG110" i="1" s="1"/>
  <c r="AN110" i="1" s="1"/>
  <c r="N110" i="1"/>
  <c r="AK114" i="1"/>
  <c r="AR114" i="1" s="1"/>
  <c r="AG117" i="1"/>
  <c r="AN117" i="1" s="1"/>
  <c r="AU117" i="1" s="1"/>
  <c r="AH122" i="1"/>
  <c r="AO122" i="1" s="1"/>
  <c r="S125" i="1"/>
  <c r="AG125" i="1" s="1"/>
  <c r="AN125" i="1" s="1"/>
  <c r="AB127" i="1"/>
  <c r="AI127" i="1" s="1"/>
  <c r="AB134" i="1"/>
  <c r="AI134" i="1" s="1"/>
  <c r="AH135" i="1"/>
  <c r="AB137" i="1"/>
  <c r="AI137" i="1" s="1"/>
  <c r="R137" i="1"/>
  <c r="AF137" i="1" s="1"/>
  <c r="AM137" i="1" s="1"/>
  <c r="AA138" i="1"/>
  <c r="AH138" i="1" s="1"/>
  <c r="P138" i="1"/>
  <c r="AD138" i="1" s="1"/>
  <c r="AK138" i="1" s="1"/>
  <c r="O138" i="1"/>
  <c r="AG139" i="1"/>
  <c r="AN139" i="1" s="1"/>
  <c r="AH142" i="1"/>
  <c r="AC144" i="1"/>
  <c r="AJ144" i="1" s="1"/>
  <c r="AQ144" i="1" s="1"/>
  <c r="P145" i="1"/>
  <c r="AD145" i="1" s="1"/>
  <c r="AK145" i="1" s="1"/>
  <c r="AR145" i="1" s="1"/>
  <c r="O145" i="1"/>
  <c r="AA145" i="1"/>
  <c r="AH145" i="1" s="1"/>
  <c r="AO145" i="1" s="1"/>
  <c r="AB163" i="1"/>
  <c r="AI163" i="1" s="1"/>
  <c r="AP180" i="1"/>
  <c r="AH165" i="1"/>
  <c r="AO165" i="1" s="1"/>
  <c r="AK166" i="1"/>
  <c r="AR166" i="1" s="1"/>
  <c r="AH173" i="1"/>
  <c r="AO173" i="1" s="1"/>
  <c r="AK174" i="1"/>
  <c r="AR174" i="1" s="1"/>
  <c r="AB178" i="1"/>
  <c r="AI178" i="1" s="1"/>
  <c r="AP178" i="1" s="1"/>
  <c r="Q179" i="1"/>
  <c r="P179" i="1"/>
  <c r="O179" i="1"/>
  <c r="S179" i="1" s="1"/>
  <c r="AG181" i="1"/>
  <c r="AN181" i="1" s="1"/>
  <c r="AU181" i="1" s="1"/>
  <c r="AG185" i="1"/>
  <c r="AN185" i="1" s="1"/>
  <c r="AU185" i="1" s="1"/>
  <c r="AA187" i="1"/>
  <c r="AH187" i="1" s="1"/>
  <c r="Q187" i="1"/>
  <c r="AE187" i="1" s="1"/>
  <c r="AL187" i="1" s="1"/>
  <c r="P187" i="1"/>
  <c r="AD187" i="1" s="1"/>
  <c r="AK187" i="1" s="1"/>
  <c r="O187" i="1"/>
  <c r="J196" i="1"/>
  <c r="I196" i="1"/>
  <c r="AD196" i="1" s="1"/>
  <c r="AK196" i="1" s="1"/>
  <c r="AQ207" i="1"/>
  <c r="AF217" i="1"/>
  <c r="AO217" i="1"/>
  <c r="AH224" i="1"/>
  <c r="AA231" i="1"/>
  <c r="AH231" i="1" s="1"/>
  <c r="Q231" i="1"/>
  <c r="AE231" i="1" s="1"/>
  <c r="AL231" i="1" s="1"/>
  <c r="P231" i="1"/>
  <c r="O231" i="1"/>
  <c r="N231" i="1"/>
  <c r="AI252" i="1"/>
  <c r="AT268" i="1"/>
  <c r="AN202" i="1"/>
  <c r="AG205" i="1"/>
  <c r="AN205" i="1" s="1"/>
  <c r="AK207" i="1"/>
  <c r="AC245" i="1"/>
  <c r="AJ245" i="1" s="1"/>
  <c r="S245" i="1"/>
  <c r="AG245" i="1" s="1"/>
  <c r="AN245" i="1" s="1"/>
  <c r="P249" i="1"/>
  <c r="AD249" i="1" s="1"/>
  <c r="AK249" i="1" s="1"/>
  <c r="AA249" i="1"/>
  <c r="AH249" i="1" s="1"/>
  <c r="Q249" i="1"/>
  <c r="AE249" i="1" s="1"/>
  <c r="AL249" i="1" s="1"/>
  <c r="O249" i="1"/>
  <c r="N249" i="1"/>
  <c r="R249" i="1" s="1"/>
  <c r="K250" i="1"/>
  <c r="K246" i="1"/>
  <c r="AF246" i="1" s="1"/>
  <c r="AM246" i="1" s="1"/>
  <c r="K248" i="1"/>
  <c r="K245" i="1"/>
  <c r="AF245" i="1" s="1"/>
  <c r="AM245" i="1" s="1"/>
  <c r="K244" i="1"/>
  <c r="AF244" i="1" s="1"/>
  <c r="K249" i="1"/>
  <c r="K247" i="1"/>
  <c r="AF247" i="1" s="1"/>
  <c r="AM247" i="1" s="1"/>
  <c r="AB264" i="1"/>
  <c r="AI264" i="1" s="1"/>
  <c r="AP264" i="1" s="1"/>
  <c r="AD159" i="1"/>
  <c r="AK159" i="1" s="1"/>
  <c r="AC160" i="1"/>
  <c r="AJ160" i="1" s="1"/>
  <c r="AH160" i="1"/>
  <c r="AD162" i="1"/>
  <c r="AK162" i="1" s="1"/>
  <c r="AD163" i="1"/>
  <c r="AK163" i="1" s="1"/>
  <c r="AD164" i="1"/>
  <c r="AK164" i="1" s="1"/>
  <c r="AR164" i="1" s="1"/>
  <c r="AF165" i="1"/>
  <c r="AM165" i="1" s="1"/>
  <c r="AT165" i="1" s="1"/>
  <c r="AB170" i="1"/>
  <c r="AI170" i="1" s="1"/>
  <c r="AP170" i="1" s="1"/>
  <c r="AC171" i="1"/>
  <c r="AJ171" i="1" s="1"/>
  <c r="AQ171" i="1" s="1"/>
  <c r="AH171" i="1"/>
  <c r="AO171" i="1" s="1"/>
  <c r="AD172" i="1"/>
  <c r="AK172" i="1" s="1"/>
  <c r="AR172" i="1" s="1"/>
  <c r="K173" i="1"/>
  <c r="AF173" i="1" s="1"/>
  <c r="AM173" i="1" s="1"/>
  <c r="AT173" i="1" s="1"/>
  <c r="AK173" i="1"/>
  <c r="AR173" i="1" s="1"/>
  <c r="K174" i="1"/>
  <c r="AF174" i="1" s="1"/>
  <c r="AM174" i="1" s="1"/>
  <c r="AT174" i="1" s="1"/>
  <c r="AC176" i="1"/>
  <c r="AJ176" i="1" s="1"/>
  <c r="AC184" i="1"/>
  <c r="AJ184" i="1" s="1"/>
  <c r="AQ184" i="1" s="1"/>
  <c r="AK186" i="1"/>
  <c r="AB188" i="1"/>
  <c r="AI188" i="1" s="1"/>
  <c r="AF194" i="1"/>
  <c r="AM194" i="1" s="1"/>
  <c r="AA195" i="1"/>
  <c r="AH195" i="1" s="1"/>
  <c r="Q195" i="1"/>
  <c r="P195" i="1"/>
  <c r="AD195" i="1" s="1"/>
  <c r="AK195" i="1" s="1"/>
  <c r="O195" i="1"/>
  <c r="N195" i="1"/>
  <c r="AF198" i="1"/>
  <c r="AM198" i="1" s="1"/>
  <c r="AF202" i="1"/>
  <c r="AM202" i="1" s="1"/>
  <c r="AE204" i="1"/>
  <c r="AL204" i="1" s="1"/>
  <c r="Q206" i="1"/>
  <c r="P206" i="1"/>
  <c r="O206" i="1"/>
  <c r="S206" i="1" s="1"/>
  <c r="N206" i="1"/>
  <c r="R206" i="1" s="1"/>
  <c r="AL207" i="1"/>
  <c r="AN207" i="1"/>
  <c r="AG216" i="1"/>
  <c r="AA216" i="1"/>
  <c r="AF210" i="1"/>
  <c r="AM210" i="1" s="1"/>
  <c r="AT210" i="1" s="1"/>
  <c r="AB214" i="1"/>
  <c r="AI214" i="1" s="1"/>
  <c r="AP214" i="1" s="1"/>
  <c r="AN215" i="1"/>
  <c r="AU215" i="1" s="1"/>
  <c r="AB220" i="1"/>
  <c r="AI220" i="1" s="1"/>
  <c r="AP220" i="1" s="1"/>
  <c r="AN221" i="1"/>
  <c r="AU221" i="1" s="1"/>
  <c r="AN225" i="1"/>
  <c r="AU225" i="1" s="1"/>
  <c r="AE228" i="1"/>
  <c r="AL228" i="1" s="1"/>
  <c r="AC229" i="1"/>
  <c r="AJ229" i="1" s="1"/>
  <c r="AG234" i="1"/>
  <c r="AN234" i="1" s="1"/>
  <c r="AF238" i="1"/>
  <c r="AM238" i="1" s="1"/>
  <c r="AI244" i="1"/>
  <c r="AB250" i="1"/>
  <c r="AI250" i="1" s="1"/>
  <c r="AP250" i="1" s="1"/>
  <c r="R250" i="1"/>
  <c r="L255" i="1"/>
  <c r="AC264" i="1"/>
  <c r="AJ264" i="1" s="1"/>
  <c r="AQ264" i="1" s="1"/>
  <c r="L24" i="2"/>
  <c r="J24" i="2"/>
  <c r="I24" i="2"/>
  <c r="AD24" i="2" s="1"/>
  <c r="AK24" i="2" s="1"/>
  <c r="AH141" i="1"/>
  <c r="AB146" i="1"/>
  <c r="AI146" i="1" s="1"/>
  <c r="AP146" i="1" s="1"/>
  <c r="AG152" i="1"/>
  <c r="AN152" i="1" s="1"/>
  <c r="AG163" i="1"/>
  <c r="AN163" i="1" s="1"/>
  <c r="AG165" i="1"/>
  <c r="AN165" i="1" s="1"/>
  <c r="AU165" i="1" s="1"/>
  <c r="AG166" i="1"/>
  <c r="AN166" i="1" s="1"/>
  <c r="AU166" i="1" s="1"/>
  <c r="AC170" i="1"/>
  <c r="AJ170" i="1" s="1"/>
  <c r="AQ170" i="1" s="1"/>
  <c r="AG173" i="1"/>
  <c r="AN173" i="1" s="1"/>
  <c r="AU173" i="1" s="1"/>
  <c r="AG174" i="1"/>
  <c r="AN174" i="1" s="1"/>
  <c r="AU174" i="1" s="1"/>
  <c r="AA178" i="1"/>
  <c r="AH178" i="1" s="1"/>
  <c r="AO178" i="1" s="1"/>
  <c r="O178" i="1"/>
  <c r="S178" i="1" s="1"/>
  <c r="AG178" i="1" s="1"/>
  <c r="AN178" i="1" s="1"/>
  <c r="AU178" i="1" s="1"/>
  <c r="AB182" i="1"/>
  <c r="AI182" i="1" s="1"/>
  <c r="AP182" i="1" s="1"/>
  <c r="AK184" i="1"/>
  <c r="AR184" i="1" s="1"/>
  <c r="K188" i="1"/>
  <c r="AF188" i="1" s="1"/>
  <c r="AM188" i="1" s="1"/>
  <c r="J188" i="1"/>
  <c r="AE188" i="1" s="1"/>
  <c r="AL188" i="1" s="1"/>
  <c r="AB191" i="1"/>
  <c r="AI191" i="1" s="1"/>
  <c r="P192" i="1"/>
  <c r="O192" i="1"/>
  <c r="N192" i="1"/>
  <c r="AA192" i="1"/>
  <c r="AH192" i="1" s="1"/>
  <c r="AA203" i="1"/>
  <c r="AH203" i="1" s="1"/>
  <c r="Q203" i="1"/>
  <c r="AE203" i="1" s="1"/>
  <c r="AL203" i="1" s="1"/>
  <c r="P203" i="1"/>
  <c r="O203" i="1"/>
  <c r="N203" i="1"/>
  <c r="AF207" i="1"/>
  <c r="AH216" i="1"/>
  <c r="AO216" i="1" s="1"/>
  <c r="AO207" i="1"/>
  <c r="AB211" i="1"/>
  <c r="AI211" i="1" s="1"/>
  <c r="AP211" i="1" s="1"/>
  <c r="AF215" i="1"/>
  <c r="AM215" i="1" s="1"/>
  <c r="AT215" i="1" s="1"/>
  <c r="R219" i="1"/>
  <c r="AF219" i="1" s="1"/>
  <c r="AM219" i="1" s="1"/>
  <c r="AT219" i="1" s="1"/>
  <c r="AF221" i="1"/>
  <c r="AM221" i="1" s="1"/>
  <c r="AT221" i="1" s="1"/>
  <c r="AF225" i="1"/>
  <c r="AM225" i="1" s="1"/>
  <c r="AT225" i="1" s="1"/>
  <c r="AE227" i="1"/>
  <c r="AL227" i="1" s="1"/>
  <c r="AB230" i="1"/>
  <c r="AI230" i="1" s="1"/>
  <c r="AD235" i="1"/>
  <c r="AK235" i="1" s="1"/>
  <c r="L254" i="1"/>
  <c r="AF273" i="1"/>
  <c r="AM273" i="1" s="1"/>
  <c r="AJ279" i="1"/>
  <c r="AL286" i="1"/>
  <c r="AM3" i="2"/>
  <c r="K297" i="1"/>
  <c r="N123" i="1"/>
  <c r="R123" i="1" s="1"/>
  <c r="AF123" i="1" s="1"/>
  <c r="AM123" i="1" s="1"/>
  <c r="AT123" i="1" s="1"/>
  <c r="N125" i="1"/>
  <c r="AF132" i="1"/>
  <c r="AM132" i="1" s="1"/>
  <c r="N135" i="1"/>
  <c r="AF140" i="1"/>
  <c r="AM140" i="1" s="1"/>
  <c r="N141" i="1"/>
  <c r="R141" i="1" s="1"/>
  <c r="AB144" i="1"/>
  <c r="AI144" i="1" s="1"/>
  <c r="AP144" i="1" s="1"/>
  <c r="Q157" i="1"/>
  <c r="AE157" i="1" s="1"/>
  <c r="AL157" i="1" s="1"/>
  <c r="P157" i="1"/>
  <c r="AD157" i="1" s="1"/>
  <c r="AK157" i="1" s="1"/>
  <c r="O157" i="1"/>
  <c r="AA158" i="1"/>
  <c r="AH158" i="1" s="1"/>
  <c r="O158" i="1"/>
  <c r="S158" i="1" s="1"/>
  <c r="AF160" i="1"/>
  <c r="AM160" i="1" s="1"/>
  <c r="AK160" i="1"/>
  <c r="AA163" i="1"/>
  <c r="AH163" i="1" s="1"/>
  <c r="Q163" i="1"/>
  <c r="N163" i="1"/>
  <c r="R163" i="1" s="1"/>
  <c r="AB168" i="1"/>
  <c r="AI168" i="1" s="1"/>
  <c r="AP168" i="1" s="1"/>
  <c r="AC169" i="1"/>
  <c r="AJ169" i="1" s="1"/>
  <c r="AQ169" i="1" s="1"/>
  <c r="AH169" i="1"/>
  <c r="AO169" i="1" s="1"/>
  <c r="AD170" i="1"/>
  <c r="AK170" i="1" s="1"/>
  <c r="AR170" i="1" s="1"/>
  <c r="K171" i="1"/>
  <c r="AF171" i="1" s="1"/>
  <c r="AM171" i="1" s="1"/>
  <c r="AT171" i="1" s="1"/>
  <c r="AK171" i="1"/>
  <c r="AR171" i="1" s="1"/>
  <c r="N178" i="1"/>
  <c r="R178" i="1" s="1"/>
  <c r="AC182" i="1"/>
  <c r="AJ182" i="1" s="1"/>
  <c r="AQ182" i="1" s="1"/>
  <c r="AF186" i="1"/>
  <c r="AM186" i="1" s="1"/>
  <c r="I188" i="1"/>
  <c r="AD188" i="1" s="1"/>
  <c r="AK188" i="1" s="1"/>
  <c r="AH189" i="1"/>
  <c r="AJ191" i="1"/>
  <c r="Q192" i="1"/>
  <c r="AE192" i="1" s="1"/>
  <c r="AL192" i="1" s="1"/>
  <c r="AC193" i="1"/>
  <c r="AJ193" i="1" s="1"/>
  <c r="AB212" i="1"/>
  <c r="AI212" i="1" s="1"/>
  <c r="AP212" i="1" s="1"/>
  <c r="AN213" i="1"/>
  <c r="AU213" i="1" s="1"/>
  <c r="AB217" i="1"/>
  <c r="AA218" i="1"/>
  <c r="AH218" i="1" s="1"/>
  <c r="AO218" i="1" s="1"/>
  <c r="Q218" i="1"/>
  <c r="AE218" i="1" s="1"/>
  <c r="AL218" i="1" s="1"/>
  <c r="AS218" i="1" s="1"/>
  <c r="P218" i="1"/>
  <c r="AD218" i="1" s="1"/>
  <c r="AK218" i="1" s="1"/>
  <c r="AR218" i="1" s="1"/>
  <c r="O218" i="1"/>
  <c r="N218" i="1"/>
  <c r="AN219" i="1"/>
  <c r="AU219" i="1" s="1"/>
  <c r="AD231" i="1"/>
  <c r="AK231" i="1" s="1"/>
  <c r="AC139" i="1"/>
  <c r="AJ139" i="1" s="1"/>
  <c r="P140" i="1"/>
  <c r="AD140" i="1" s="1"/>
  <c r="AK140" i="1" s="1"/>
  <c r="O140" i="1"/>
  <c r="AA148" i="1"/>
  <c r="AH148" i="1" s="1"/>
  <c r="AO148" i="1" s="1"/>
  <c r="O148" i="1"/>
  <c r="P149" i="1"/>
  <c r="AD149" i="1" s="1"/>
  <c r="AK149" i="1" s="1"/>
  <c r="AR149" i="1" s="1"/>
  <c r="O149" i="1"/>
  <c r="AA149" i="1"/>
  <c r="AH149" i="1" s="1"/>
  <c r="AO149" i="1" s="1"/>
  <c r="AD151" i="1"/>
  <c r="AK151" i="1" s="1"/>
  <c r="AB157" i="1"/>
  <c r="AI157" i="1" s="1"/>
  <c r="AJ161" i="1"/>
  <c r="AH167" i="1"/>
  <c r="AO167" i="1" s="1"/>
  <c r="AF169" i="1"/>
  <c r="AM169" i="1" s="1"/>
  <c r="AT169" i="1" s="1"/>
  <c r="AK169" i="1"/>
  <c r="AR169" i="1" s="1"/>
  <c r="AH175" i="1"/>
  <c r="AD177" i="1"/>
  <c r="AK177" i="1" s="1"/>
  <c r="AR177" i="1" s="1"/>
  <c r="Q178" i="1"/>
  <c r="K163" i="1"/>
  <c r="K155" i="1"/>
  <c r="K141" i="1"/>
  <c r="K133" i="1"/>
  <c r="AF133" i="1" s="1"/>
  <c r="AM133" i="1" s="1"/>
  <c r="K178" i="1"/>
  <c r="AF178" i="1" s="1"/>
  <c r="AM178" i="1" s="1"/>
  <c r="AT178" i="1" s="1"/>
  <c r="K158" i="1"/>
  <c r="AF158" i="1" s="1"/>
  <c r="AM158" i="1" s="1"/>
  <c r="K150" i="1"/>
  <c r="AF150" i="1" s="1"/>
  <c r="AM150" i="1" s="1"/>
  <c r="K148" i="1"/>
  <c r="AF148" i="1" s="1"/>
  <c r="AM148" i="1" s="1"/>
  <c r="AT148" i="1" s="1"/>
  <c r="K146" i="1"/>
  <c r="AF146" i="1" s="1"/>
  <c r="AM146" i="1" s="1"/>
  <c r="AT146" i="1" s="1"/>
  <c r="K144" i="1"/>
  <c r="AF144" i="1" s="1"/>
  <c r="AM144" i="1" s="1"/>
  <c r="AT144" i="1" s="1"/>
  <c r="K176" i="1"/>
  <c r="AF176" i="1" s="1"/>
  <c r="AM176" i="1" s="1"/>
  <c r="K161" i="1"/>
  <c r="AF161" i="1" s="1"/>
  <c r="AM161" i="1" s="1"/>
  <c r="K177" i="1"/>
  <c r="K162" i="1"/>
  <c r="K154" i="1"/>
  <c r="K149" i="1"/>
  <c r="AF149" i="1" s="1"/>
  <c r="AM149" i="1" s="1"/>
  <c r="AT149" i="1" s="1"/>
  <c r="K147" i="1"/>
  <c r="AF147" i="1" s="1"/>
  <c r="AM147" i="1" s="1"/>
  <c r="AT147" i="1" s="1"/>
  <c r="K145" i="1"/>
  <c r="AF145" i="1" s="1"/>
  <c r="AM145" i="1" s="1"/>
  <c r="AT145" i="1" s="1"/>
  <c r="AF182" i="1"/>
  <c r="AM182" i="1" s="1"/>
  <c r="AT182" i="1" s="1"/>
  <c r="AG184" i="1"/>
  <c r="AN184" i="1" s="1"/>
  <c r="AU184" i="1" s="1"/>
  <c r="AF187" i="1"/>
  <c r="AM187" i="1" s="1"/>
  <c r="AG190" i="1"/>
  <c r="AN190" i="1" s="1"/>
  <c r="AE191" i="1"/>
  <c r="AL191" i="1" s="1"/>
  <c r="AB194" i="1"/>
  <c r="AI194" i="1" s="1"/>
  <c r="AE199" i="1"/>
  <c r="AL199" i="1" s="1"/>
  <c r="AB202" i="1"/>
  <c r="AI202" i="1" s="1"/>
  <c r="AB210" i="1"/>
  <c r="AI210" i="1" s="1"/>
  <c r="AP210" i="1" s="1"/>
  <c r="AN211" i="1"/>
  <c r="AU211" i="1" s="1"/>
  <c r="AF214" i="1"/>
  <c r="AM214" i="1" s="1"/>
  <c r="AT214" i="1" s="1"/>
  <c r="AK217" i="1"/>
  <c r="AB224" i="1"/>
  <c r="AN230" i="1"/>
  <c r="AC232" i="1"/>
  <c r="AJ232" i="1" s="1"/>
  <c r="L232" i="1"/>
  <c r="AG232" i="1" s="1"/>
  <c r="AN232" i="1" s="1"/>
  <c r="K232" i="1"/>
  <c r="AF232" i="1" s="1"/>
  <c r="AM232" i="1" s="1"/>
  <c r="J232" i="1"/>
  <c r="AE232" i="1" s="1"/>
  <c r="AL232" i="1" s="1"/>
  <c r="I232" i="1"/>
  <c r="AD232" i="1" s="1"/>
  <c r="AK232" i="1" s="1"/>
  <c r="AB237" i="1"/>
  <c r="AI237" i="1" s="1"/>
  <c r="AC253" i="1"/>
  <c r="AJ253" i="1" s="1"/>
  <c r="S253" i="1"/>
  <c r="AN268" i="1"/>
  <c r="R273" i="1"/>
  <c r="AB273" i="1"/>
  <c r="AI273" i="1" s="1"/>
  <c r="AA146" i="1"/>
  <c r="AH146" i="1" s="1"/>
  <c r="AO146" i="1" s="1"/>
  <c r="O146" i="1"/>
  <c r="P147" i="1"/>
  <c r="AD147" i="1" s="1"/>
  <c r="AK147" i="1" s="1"/>
  <c r="AR147" i="1" s="1"/>
  <c r="O147" i="1"/>
  <c r="AA147" i="1"/>
  <c r="AH147" i="1" s="1"/>
  <c r="AO147" i="1" s="1"/>
  <c r="AC166" i="1"/>
  <c r="AJ166" i="1" s="1"/>
  <c r="AQ166" i="1" s="1"/>
  <c r="AG169" i="1"/>
  <c r="AN169" i="1" s="1"/>
  <c r="AU169" i="1" s="1"/>
  <c r="AG170" i="1"/>
  <c r="AN170" i="1" s="1"/>
  <c r="AU170" i="1" s="1"/>
  <c r="AC174" i="1"/>
  <c r="AJ174" i="1" s="1"/>
  <c r="AQ174" i="1" s="1"/>
  <c r="I189" i="1"/>
  <c r="AD189" i="1" s="1"/>
  <c r="AK189" i="1" s="1"/>
  <c r="J189" i="1"/>
  <c r="AE189" i="1" s="1"/>
  <c r="AL189" i="1" s="1"/>
  <c r="AF190" i="1"/>
  <c r="AM190" i="1" s="1"/>
  <c r="AD192" i="1"/>
  <c r="AK192" i="1" s="1"/>
  <c r="AE195" i="1"/>
  <c r="AL195" i="1" s="1"/>
  <c r="AB196" i="1"/>
  <c r="AI196" i="1" s="1"/>
  <c r="AD203" i="1"/>
  <c r="AK203" i="1" s="1"/>
  <c r="AB207" i="1"/>
  <c r="AF211" i="1"/>
  <c r="AM211" i="1" s="1"/>
  <c r="AT211" i="1" s="1"/>
  <c r="AB215" i="1"/>
  <c r="AI215" i="1" s="1"/>
  <c r="AP215" i="1" s="1"/>
  <c r="Q216" i="1"/>
  <c r="P216" i="1"/>
  <c r="O216" i="1"/>
  <c r="S216" i="1" s="1"/>
  <c r="N216" i="1"/>
  <c r="R216" i="1" s="1"/>
  <c r="AL217" i="1"/>
  <c r="AU217" i="1"/>
  <c r="AN224" i="1"/>
  <c r="AB225" i="1"/>
  <c r="AI225" i="1" s="1"/>
  <c r="AP225" i="1" s="1"/>
  <c r="AF230" i="1"/>
  <c r="AM230" i="1" s="1"/>
  <c r="AD233" i="1"/>
  <c r="AK233" i="1" s="1"/>
  <c r="J256" i="1"/>
  <c r="AE256" i="1" s="1"/>
  <c r="AL256" i="1" s="1"/>
  <c r="I256" i="1"/>
  <c r="AD256" i="1" s="1"/>
  <c r="AK256" i="1" s="1"/>
  <c r="AC256" i="1"/>
  <c r="AJ256" i="1" s="1"/>
  <c r="K253" i="1"/>
  <c r="AF253" i="1" s="1"/>
  <c r="AM253" i="1" s="1"/>
  <c r="L252" i="1"/>
  <c r="AG252" i="1" s="1"/>
  <c r="L256" i="1"/>
  <c r="AG256" i="1" s="1"/>
  <c r="AN256" i="1" s="1"/>
  <c r="K259" i="1"/>
  <c r="AF259" i="1" s="1"/>
  <c r="AM259" i="1" s="1"/>
  <c r="AT259" i="1" s="1"/>
  <c r="AK268" i="1"/>
  <c r="AU279" i="1"/>
  <c r="AC181" i="1"/>
  <c r="AJ181" i="1" s="1"/>
  <c r="AQ181" i="1" s="1"/>
  <c r="I182" i="1"/>
  <c r="AD182" i="1" s="1"/>
  <c r="AK182" i="1" s="1"/>
  <c r="AR182" i="1" s="1"/>
  <c r="AC183" i="1"/>
  <c r="AJ183" i="1" s="1"/>
  <c r="AQ183" i="1" s="1"/>
  <c r="AC185" i="1"/>
  <c r="AJ185" i="1" s="1"/>
  <c r="AQ185" i="1" s="1"/>
  <c r="O196" i="1"/>
  <c r="S196" i="1" s="1"/>
  <c r="J197" i="1"/>
  <c r="AE197" i="1" s="1"/>
  <c r="AL197" i="1" s="1"/>
  <c r="AA200" i="1"/>
  <c r="AH200" i="1" s="1"/>
  <c r="AC208" i="1"/>
  <c r="AJ208" i="1" s="1"/>
  <c r="AQ208" i="1" s="1"/>
  <c r="AC210" i="1"/>
  <c r="AJ210" i="1" s="1"/>
  <c r="AQ210" i="1" s="1"/>
  <c r="AC212" i="1"/>
  <c r="AJ212" i="1" s="1"/>
  <c r="AQ212" i="1" s="1"/>
  <c r="AC214" i="1"/>
  <c r="AJ214" i="1" s="1"/>
  <c r="AQ214" i="1" s="1"/>
  <c r="AC220" i="1"/>
  <c r="AJ220" i="1" s="1"/>
  <c r="AQ220" i="1" s="1"/>
  <c r="AC222" i="1"/>
  <c r="AJ222" i="1" s="1"/>
  <c r="AQ222" i="1" s="1"/>
  <c r="AC224" i="1"/>
  <c r="AC226" i="1"/>
  <c r="AJ226" i="1" s="1"/>
  <c r="AA228" i="1"/>
  <c r="AH228" i="1" s="1"/>
  <c r="AC234" i="1"/>
  <c r="AJ234" i="1" s="1"/>
  <c r="AB247" i="1"/>
  <c r="AI247" i="1" s="1"/>
  <c r="AG248" i="1"/>
  <c r="AN248" i="1" s="1"/>
  <c r="AK248" i="1"/>
  <c r="AA250" i="1"/>
  <c r="AH250" i="1" s="1"/>
  <c r="AO250" i="1" s="1"/>
  <c r="O250" i="1"/>
  <c r="S250" i="1" s="1"/>
  <c r="AG250" i="1" s="1"/>
  <c r="AN250" i="1" s="1"/>
  <c r="AU250" i="1" s="1"/>
  <c r="K255" i="1"/>
  <c r="I257" i="1"/>
  <c r="AD257" i="1" s="1"/>
  <c r="AK257" i="1" s="1"/>
  <c r="AR257" i="1" s="1"/>
  <c r="AJ259" i="1"/>
  <c r="AQ259" i="1" s="1"/>
  <c r="P267" i="1"/>
  <c r="O267" i="1"/>
  <c r="S267" i="1" s="1"/>
  <c r="AB271" i="1"/>
  <c r="AI271" i="1" s="1"/>
  <c r="AC274" i="1"/>
  <c r="AJ274" i="1" s="1"/>
  <c r="AF276" i="1"/>
  <c r="AM276" i="1" s="1"/>
  <c r="K274" i="1"/>
  <c r="AF274" i="1" s="1"/>
  <c r="AM274" i="1" s="1"/>
  <c r="K272" i="1"/>
  <c r="AF272" i="1" s="1"/>
  <c r="AM272" i="1" s="1"/>
  <c r="K270" i="1"/>
  <c r="AF270" i="1" s="1"/>
  <c r="AM270" i="1" s="1"/>
  <c r="AM278" i="1" s="1"/>
  <c r="AC282" i="1"/>
  <c r="AJ282" i="1" s="1"/>
  <c r="AB284" i="1"/>
  <c r="AI284" i="1" s="1"/>
  <c r="R284" i="1"/>
  <c r="J284" i="1"/>
  <c r="AE284" i="1" s="1"/>
  <c r="AL284" i="1" s="1"/>
  <c r="J282" i="1"/>
  <c r="J280" i="1"/>
  <c r="J283" i="1"/>
  <c r="AE283" i="1" s="1"/>
  <c r="AL283" i="1" s="1"/>
  <c r="J281" i="1"/>
  <c r="AE281" i="1" s="1"/>
  <c r="AL281" i="1" s="1"/>
  <c r="AE291" i="1"/>
  <c r="AE295" i="1"/>
  <c r="AL295" i="1" s="1"/>
  <c r="AD3" i="2"/>
  <c r="AC5" i="2"/>
  <c r="AJ5" i="2" s="1"/>
  <c r="S5" i="2"/>
  <c r="AG6" i="2"/>
  <c r="AN6" i="2" s="1"/>
  <c r="AA7" i="2"/>
  <c r="AH7" i="2" s="1"/>
  <c r="Q7" i="2"/>
  <c r="P7" i="2"/>
  <c r="O7" i="2"/>
  <c r="N7" i="2"/>
  <c r="R7" i="2" s="1"/>
  <c r="AB18" i="2"/>
  <c r="AI18" i="2" s="1"/>
  <c r="R18" i="2"/>
  <c r="AB21" i="2"/>
  <c r="AI21" i="2" s="1"/>
  <c r="AB23" i="2"/>
  <c r="AI23" i="2" s="1"/>
  <c r="AB24" i="2"/>
  <c r="AI24" i="2" s="1"/>
  <c r="AB25" i="2"/>
  <c r="AI25" i="2" s="1"/>
  <c r="L40" i="2"/>
  <c r="O54" i="2"/>
  <c r="N54" i="2"/>
  <c r="AA54" i="2"/>
  <c r="AH54" i="2" s="1"/>
  <c r="Q54" i="2"/>
  <c r="P54" i="2"/>
  <c r="I105" i="2"/>
  <c r="I104" i="2"/>
  <c r="AD104" i="2" s="1"/>
  <c r="AK104" i="2" s="1"/>
  <c r="AR104" i="2" s="1"/>
  <c r="I103" i="2"/>
  <c r="Q196" i="1"/>
  <c r="L197" i="1"/>
  <c r="P243" i="1"/>
  <c r="P250" i="1"/>
  <c r="AB253" i="1"/>
  <c r="AI253" i="1" s="1"/>
  <c r="O255" i="1"/>
  <c r="S255" i="1" s="1"/>
  <c r="N255" i="1"/>
  <c r="K256" i="1"/>
  <c r="AF256" i="1" s="1"/>
  <c r="AM256" i="1" s="1"/>
  <c r="K257" i="1"/>
  <c r="AF257" i="1" s="1"/>
  <c r="AM257" i="1" s="1"/>
  <c r="AT257" i="1" s="1"/>
  <c r="O261" i="1"/>
  <c r="S261" i="1" s="1"/>
  <c r="AG261" i="1" s="1"/>
  <c r="N261" i="1"/>
  <c r="AA262" i="1"/>
  <c r="AH262" i="1" s="1"/>
  <c r="AO262" i="1" s="1"/>
  <c r="N262" i="1"/>
  <c r="R262" i="1" s="1"/>
  <c r="AF262" i="1" s="1"/>
  <c r="AM262" i="1" s="1"/>
  <c r="AT262" i="1" s="1"/>
  <c r="O263" i="1"/>
  <c r="S263" i="1" s="1"/>
  <c r="AG263" i="1" s="1"/>
  <c r="AN263" i="1" s="1"/>
  <c r="AU263" i="1" s="1"/>
  <c r="N263" i="1"/>
  <c r="AA264" i="1"/>
  <c r="AH264" i="1" s="1"/>
  <c r="AO264" i="1" s="1"/>
  <c r="N264" i="1"/>
  <c r="R264" i="1" s="1"/>
  <c r="AF264" i="1" s="1"/>
  <c r="AM264" i="1" s="1"/>
  <c r="AT264" i="1" s="1"/>
  <c r="P265" i="1"/>
  <c r="AD265" i="1" s="1"/>
  <c r="AK265" i="1" s="1"/>
  <c r="O265" i="1"/>
  <c r="AA265" i="1"/>
  <c r="AH265" i="1" s="1"/>
  <c r="AG274" i="1"/>
  <c r="AN274" i="1" s="1"/>
  <c r="AH275" i="1"/>
  <c r="AJ277" i="1"/>
  <c r="Q278" i="1"/>
  <c r="P278" i="1"/>
  <c r="N278" i="1"/>
  <c r="R278" i="1" s="1"/>
  <c r="AD279" i="1"/>
  <c r="AB289" i="1"/>
  <c r="AI289" i="1" s="1"/>
  <c r="I288" i="1"/>
  <c r="I286" i="1"/>
  <c r="I287" i="1"/>
  <c r="AD287" i="1" s="1"/>
  <c r="AK287" i="1" s="1"/>
  <c r="AC294" i="1"/>
  <c r="AJ294" i="1" s="1"/>
  <c r="S294" i="1"/>
  <c r="AG294" i="1" s="1"/>
  <c r="AN294" i="1" s="1"/>
  <c r="AB7" i="2"/>
  <c r="AI7" i="2" s="1"/>
  <c r="AB10" i="2"/>
  <c r="AI10" i="2" s="1"/>
  <c r="R10" i="2"/>
  <c r="AF10" i="2" s="1"/>
  <c r="AM10" i="2" s="1"/>
  <c r="AG26" i="2"/>
  <c r="AN26" i="2" s="1"/>
  <c r="AK46" i="2"/>
  <c r="AG52" i="2"/>
  <c r="AC56" i="2"/>
  <c r="AJ56" i="2" s="1"/>
  <c r="L56" i="2"/>
  <c r="AG56" i="2" s="1"/>
  <c r="AN56" i="2" s="1"/>
  <c r="K56" i="2"/>
  <c r="AF56" i="2" s="1"/>
  <c r="AM56" i="2" s="1"/>
  <c r="J56" i="2"/>
  <c r="AE56" i="2" s="1"/>
  <c r="AL56" i="2" s="1"/>
  <c r="I56" i="2"/>
  <c r="AD56" i="2" s="1"/>
  <c r="AK56" i="2" s="1"/>
  <c r="Q60" i="2"/>
  <c r="P60" i="2"/>
  <c r="AD60" i="2" s="1"/>
  <c r="AK60" i="2" s="1"/>
  <c r="AA60" i="2"/>
  <c r="AH60" i="2" s="1"/>
  <c r="O60" i="2"/>
  <c r="N60" i="2"/>
  <c r="R60" i="2" s="1"/>
  <c r="AA82" i="2"/>
  <c r="AH82" i="2" s="1"/>
  <c r="AO82" i="2" s="1"/>
  <c r="Q82" i="2"/>
  <c r="P82" i="2"/>
  <c r="AD82" i="2" s="1"/>
  <c r="AK82" i="2" s="1"/>
  <c r="AR82" i="2" s="1"/>
  <c r="O82" i="2"/>
  <c r="N82" i="2"/>
  <c r="K98" i="2"/>
  <c r="AF98" i="2" s="1"/>
  <c r="AM98" i="2" s="1"/>
  <c r="AT98" i="2" s="1"/>
  <c r="J98" i="2"/>
  <c r="AE98" i="2" s="1"/>
  <c r="AL98" i="2" s="1"/>
  <c r="AS98" i="2" s="1"/>
  <c r="L182" i="1"/>
  <c r="AG182" i="1" s="1"/>
  <c r="AN182" i="1" s="1"/>
  <c r="AU182" i="1" s="1"/>
  <c r="P185" i="1"/>
  <c r="P190" i="1"/>
  <c r="K191" i="1"/>
  <c r="AF191" i="1" s="1"/>
  <c r="AM191" i="1" s="1"/>
  <c r="I193" i="1"/>
  <c r="AD193" i="1" s="1"/>
  <c r="AK193" i="1" s="1"/>
  <c r="P198" i="1"/>
  <c r="K199" i="1"/>
  <c r="AF199" i="1" s="1"/>
  <c r="AM199" i="1" s="1"/>
  <c r="N200" i="1"/>
  <c r="I201" i="1"/>
  <c r="AD201" i="1" s="1"/>
  <c r="AK201" i="1" s="1"/>
  <c r="K204" i="1"/>
  <c r="AF204" i="1" s="1"/>
  <c r="AM204" i="1" s="1"/>
  <c r="I205" i="1"/>
  <c r="AD205" i="1" s="1"/>
  <c r="AK205" i="1" s="1"/>
  <c r="P208" i="1"/>
  <c r="AD208" i="1" s="1"/>
  <c r="AK208" i="1" s="1"/>
  <c r="AR208" i="1" s="1"/>
  <c r="P210" i="1"/>
  <c r="AD210" i="1" s="1"/>
  <c r="AK210" i="1" s="1"/>
  <c r="AR210" i="1" s="1"/>
  <c r="P212" i="1"/>
  <c r="AD212" i="1" s="1"/>
  <c r="AK212" i="1" s="1"/>
  <c r="AR212" i="1" s="1"/>
  <c r="P214" i="1"/>
  <c r="AD214" i="1" s="1"/>
  <c r="AK214" i="1" s="1"/>
  <c r="AR214" i="1" s="1"/>
  <c r="P220" i="1"/>
  <c r="AD220" i="1" s="1"/>
  <c r="AK220" i="1" s="1"/>
  <c r="AR220" i="1" s="1"/>
  <c r="P222" i="1"/>
  <c r="AD222" i="1" s="1"/>
  <c r="AK222" i="1" s="1"/>
  <c r="AR222" i="1" s="1"/>
  <c r="P224" i="1"/>
  <c r="P226" i="1"/>
  <c r="K227" i="1"/>
  <c r="AF227" i="1" s="1"/>
  <c r="AM227" i="1" s="1"/>
  <c r="N228" i="1"/>
  <c r="I229" i="1"/>
  <c r="AD229" i="1" s="1"/>
  <c r="AK229" i="1" s="1"/>
  <c r="P234" i="1"/>
  <c r="K235" i="1"/>
  <c r="AF235" i="1" s="1"/>
  <c r="AM235" i="1" s="1"/>
  <c r="I236" i="1"/>
  <c r="AD236" i="1" s="1"/>
  <c r="AK236" i="1" s="1"/>
  <c r="R236" i="1"/>
  <c r="P237" i="1"/>
  <c r="AF239" i="1"/>
  <c r="AM239" i="1" s="1"/>
  <c r="I240" i="1"/>
  <c r="AD240" i="1" s="1"/>
  <c r="AK240" i="1" s="1"/>
  <c r="I241" i="1"/>
  <c r="AD241" i="1" s="1"/>
  <c r="AK241" i="1" s="1"/>
  <c r="R241" i="1"/>
  <c r="AF241" i="1" s="1"/>
  <c r="AM241" i="1" s="1"/>
  <c r="Q243" i="1"/>
  <c r="I244" i="1"/>
  <c r="AD244" i="1" s="1"/>
  <c r="P246" i="1"/>
  <c r="O247" i="1"/>
  <c r="Q250" i="1"/>
  <c r="I258" i="1"/>
  <c r="AD258" i="1" s="1"/>
  <c r="AK258" i="1" s="1"/>
  <c r="AR258" i="1" s="1"/>
  <c r="AC252" i="1"/>
  <c r="I254" i="1"/>
  <c r="AD254" i="1" s="1"/>
  <c r="AK254" i="1" s="1"/>
  <c r="P255" i="1"/>
  <c r="K258" i="1"/>
  <c r="I259" i="1"/>
  <c r="AD259" i="1" s="1"/>
  <c r="AK259" i="1" s="1"/>
  <c r="AR259" i="1" s="1"/>
  <c r="S259" i="1"/>
  <c r="P261" i="1"/>
  <c r="O262" i="1"/>
  <c r="S262" i="1" s="1"/>
  <c r="AG262" i="1" s="1"/>
  <c r="AN262" i="1" s="1"/>
  <c r="AU262" i="1" s="1"/>
  <c r="P263" i="1"/>
  <c r="O264" i="1"/>
  <c r="S264" i="1" s="1"/>
  <c r="AG264" i="1" s="1"/>
  <c r="AN264" i="1" s="1"/>
  <c r="AU264" i="1" s="1"/>
  <c r="N265" i="1"/>
  <c r="AG269" i="1"/>
  <c r="AN269" i="1" s="1"/>
  <c r="AA280" i="1"/>
  <c r="AH280" i="1" s="1"/>
  <c r="Q280" i="1"/>
  <c r="P280" i="1"/>
  <c r="AD280" i="1" s="1"/>
  <c r="AK280" i="1" s="1"/>
  <c r="N280" i="1"/>
  <c r="R280" i="1" s="1"/>
  <c r="AF280" i="1" s="1"/>
  <c r="AM280" i="1" s="1"/>
  <c r="AB291" i="1"/>
  <c r="R291" i="1"/>
  <c r="AF291" i="1" s="1"/>
  <c r="AD15" i="2"/>
  <c r="AK15" i="2" s="1"/>
  <c r="AA23" i="2"/>
  <c r="AH23" i="2" s="1"/>
  <c r="Q23" i="2"/>
  <c r="AE23" i="2" s="1"/>
  <c r="AL23" i="2" s="1"/>
  <c r="P23" i="2"/>
  <c r="O23" i="2"/>
  <c r="N23" i="2"/>
  <c r="R23" i="2" s="1"/>
  <c r="AF26" i="2"/>
  <c r="AM26" i="2" s="1"/>
  <c r="L33" i="2"/>
  <c r="AG33" i="2" s="1"/>
  <c r="AN33" i="2" s="1"/>
  <c r="AU33" i="2" s="1"/>
  <c r="L32" i="2"/>
  <c r="AG32" i="2" s="1"/>
  <c r="L34" i="2"/>
  <c r="K33" i="2"/>
  <c r="L37" i="2"/>
  <c r="AG37" i="2" s="1"/>
  <c r="AN37" i="2" s="1"/>
  <c r="AU37" i="2" s="1"/>
  <c r="K41" i="2"/>
  <c r="AF41" i="2" s="1"/>
  <c r="AM41" i="2" s="1"/>
  <c r="L39" i="2"/>
  <c r="AG39" i="2" s="1"/>
  <c r="AN39" i="2" s="1"/>
  <c r="AU39" i="2" s="1"/>
  <c r="L38" i="2"/>
  <c r="AG38" i="2" s="1"/>
  <c r="AN38" i="2" s="1"/>
  <c r="AU38" i="2" s="1"/>
  <c r="K37" i="2"/>
  <c r="AF37" i="2" s="1"/>
  <c r="AM37" i="2" s="1"/>
  <c r="AT37" i="2" s="1"/>
  <c r="I34" i="2"/>
  <c r="AD34" i="2" s="1"/>
  <c r="AK34" i="2" s="1"/>
  <c r="AR34" i="2" s="1"/>
  <c r="I33" i="2"/>
  <c r="AD33" i="2" s="1"/>
  <c r="AK33" i="2" s="1"/>
  <c r="AR33" i="2" s="1"/>
  <c r="J41" i="2"/>
  <c r="J38" i="2"/>
  <c r="J37" i="2"/>
  <c r="K53" i="2"/>
  <c r="AF53" i="2" s="1"/>
  <c r="AM53" i="2" s="1"/>
  <c r="AT53" i="2" s="1"/>
  <c r="J53" i="2"/>
  <c r="L53" i="2"/>
  <c r="AG53" i="2" s="1"/>
  <c r="AN53" i="2" s="1"/>
  <c r="AU53" i="2" s="1"/>
  <c r="I53" i="2"/>
  <c r="AD53" i="2" s="1"/>
  <c r="AK53" i="2" s="1"/>
  <c r="AR53" i="2" s="1"/>
  <c r="AM107" i="2"/>
  <c r="L153" i="1"/>
  <c r="AG153" i="1" s="1"/>
  <c r="AN153" i="1" s="1"/>
  <c r="N159" i="1"/>
  <c r="L161" i="1"/>
  <c r="AG161" i="1" s="1"/>
  <c r="AN161" i="1" s="1"/>
  <c r="L176" i="1"/>
  <c r="AG176" i="1" s="1"/>
  <c r="AN176" i="1" s="1"/>
  <c r="I181" i="1"/>
  <c r="AD181" i="1" s="1"/>
  <c r="AK181" i="1" s="1"/>
  <c r="AR181" i="1" s="1"/>
  <c r="I183" i="1"/>
  <c r="AD183" i="1" s="1"/>
  <c r="AK183" i="1" s="1"/>
  <c r="AR183" i="1" s="1"/>
  <c r="I185" i="1"/>
  <c r="AD185" i="1" s="1"/>
  <c r="AK185" i="1" s="1"/>
  <c r="AR185" i="1" s="1"/>
  <c r="N189" i="1"/>
  <c r="I190" i="1"/>
  <c r="AD190" i="1" s="1"/>
  <c r="AK190" i="1" s="1"/>
  <c r="L191" i="1"/>
  <c r="AG191" i="1" s="1"/>
  <c r="AN191" i="1" s="1"/>
  <c r="J193" i="1"/>
  <c r="AE193" i="1" s="1"/>
  <c r="AL193" i="1" s="1"/>
  <c r="K196" i="1"/>
  <c r="AF196" i="1" s="1"/>
  <c r="AM196" i="1" s="1"/>
  <c r="AA196" i="1"/>
  <c r="AH196" i="1" s="1"/>
  <c r="N197" i="1"/>
  <c r="I198" i="1"/>
  <c r="AD198" i="1" s="1"/>
  <c r="AK198" i="1" s="1"/>
  <c r="L199" i="1"/>
  <c r="AG199" i="1" s="1"/>
  <c r="AN199" i="1" s="1"/>
  <c r="O200" i="1"/>
  <c r="J201" i="1"/>
  <c r="AE201" i="1" s="1"/>
  <c r="AL201" i="1" s="1"/>
  <c r="L204" i="1"/>
  <c r="AG204" i="1" s="1"/>
  <c r="AN204" i="1" s="1"/>
  <c r="J205" i="1"/>
  <c r="AE205" i="1" s="1"/>
  <c r="AL205" i="1" s="1"/>
  <c r="R205" i="1"/>
  <c r="AF205" i="1" s="1"/>
  <c r="AM205" i="1" s="1"/>
  <c r="Q208" i="1"/>
  <c r="AE208" i="1" s="1"/>
  <c r="AL208" i="1" s="1"/>
  <c r="AS208" i="1" s="1"/>
  <c r="Q210" i="1"/>
  <c r="AE210" i="1" s="1"/>
  <c r="AL210" i="1" s="1"/>
  <c r="AS210" i="1" s="1"/>
  <c r="Q212" i="1"/>
  <c r="AE212" i="1" s="1"/>
  <c r="AL212" i="1" s="1"/>
  <c r="AS212" i="1" s="1"/>
  <c r="Q214" i="1"/>
  <c r="AE214" i="1" s="1"/>
  <c r="AL214" i="1" s="1"/>
  <c r="AS214" i="1" s="1"/>
  <c r="Q220" i="1"/>
  <c r="AE220" i="1" s="1"/>
  <c r="AL220" i="1" s="1"/>
  <c r="AS220" i="1" s="1"/>
  <c r="Q222" i="1"/>
  <c r="AE222" i="1" s="1"/>
  <c r="AL222" i="1" s="1"/>
  <c r="AS222" i="1" s="1"/>
  <c r="I224" i="1"/>
  <c r="AD224" i="1" s="1"/>
  <c r="Q224" i="1"/>
  <c r="I226" i="1"/>
  <c r="AD226" i="1" s="1"/>
  <c r="AK226" i="1" s="1"/>
  <c r="Q226" i="1"/>
  <c r="L227" i="1"/>
  <c r="AG227" i="1" s="1"/>
  <c r="AN227" i="1" s="1"/>
  <c r="O228" i="1"/>
  <c r="J229" i="1"/>
  <c r="AE229" i="1" s="1"/>
  <c r="AL229" i="1" s="1"/>
  <c r="AA232" i="1"/>
  <c r="AH232" i="1" s="1"/>
  <c r="N233" i="1"/>
  <c r="I234" i="1"/>
  <c r="AD234" i="1" s="1"/>
  <c r="AK234" i="1" s="1"/>
  <c r="Q234" i="1"/>
  <c r="J236" i="1"/>
  <c r="AE236" i="1" s="1"/>
  <c r="AL236" i="1" s="1"/>
  <c r="AA236" i="1"/>
  <c r="AH236" i="1" s="1"/>
  <c r="Q237" i="1"/>
  <c r="L239" i="1"/>
  <c r="AG239" i="1" s="1"/>
  <c r="AN239" i="1" s="1"/>
  <c r="J240" i="1"/>
  <c r="AE240" i="1" s="1"/>
  <c r="AL240" i="1" s="1"/>
  <c r="J241" i="1"/>
  <c r="AE241" i="1" s="1"/>
  <c r="AL241" i="1" s="1"/>
  <c r="AA241" i="1"/>
  <c r="AH241" i="1" s="1"/>
  <c r="I242" i="1"/>
  <c r="AD242" i="1" s="1"/>
  <c r="AK242" i="1" s="1"/>
  <c r="J244" i="1"/>
  <c r="AE244" i="1" s="1"/>
  <c r="AA244" i="1"/>
  <c r="J245" i="1"/>
  <c r="AE245" i="1" s="1"/>
  <c r="AL245" i="1" s="1"/>
  <c r="Q246" i="1"/>
  <c r="AE246" i="1" s="1"/>
  <c r="AL246" i="1" s="1"/>
  <c r="P247" i="1"/>
  <c r="AB249" i="1"/>
  <c r="AI249" i="1" s="1"/>
  <c r="N251" i="1"/>
  <c r="R251" i="1" s="1"/>
  <c r="J252" i="1"/>
  <c r="AE252" i="1" s="1"/>
  <c r="I253" i="1"/>
  <c r="AD253" i="1" s="1"/>
  <c r="AK253" i="1" s="1"/>
  <c r="AA253" i="1"/>
  <c r="AH253" i="1" s="1"/>
  <c r="AH260" i="1" s="1"/>
  <c r="J254" i="1"/>
  <c r="AE254" i="1" s="1"/>
  <c r="AL254" i="1" s="1"/>
  <c r="Q255" i="1"/>
  <c r="Q258" i="1"/>
  <c r="AE258" i="1" s="1"/>
  <c r="AL258" i="1" s="1"/>
  <c r="AS258" i="1" s="1"/>
  <c r="P258" i="1"/>
  <c r="J259" i="1"/>
  <c r="AE259" i="1" s="1"/>
  <c r="AL259" i="1" s="1"/>
  <c r="AS259" i="1" s="1"/>
  <c r="I252" i="1"/>
  <c r="AD252" i="1" s="1"/>
  <c r="Q261" i="1"/>
  <c r="P262" i="1"/>
  <c r="Q263" i="1"/>
  <c r="P264" i="1"/>
  <c r="AD264" i="1" s="1"/>
  <c r="AK264" i="1" s="1"/>
  <c r="AR264" i="1" s="1"/>
  <c r="Q265" i="1"/>
  <c r="AA266" i="1"/>
  <c r="AH266" i="1" s="1"/>
  <c r="O266" i="1"/>
  <c r="S266" i="1" s="1"/>
  <c r="AG266" i="1" s="1"/>
  <c r="AN266" i="1" s="1"/>
  <c r="AC270" i="1"/>
  <c r="AJ270" i="1" s="1"/>
  <c r="AJ278" i="1" s="1"/>
  <c r="AJ276" i="1"/>
  <c r="S277" i="1"/>
  <c r="AG277" i="1" s="1"/>
  <c r="AN277" i="1" s="1"/>
  <c r="O280" i="1"/>
  <c r="AA289" i="1"/>
  <c r="AH289" i="1" s="1"/>
  <c r="Q289" i="1"/>
  <c r="AE289" i="1" s="1"/>
  <c r="AL289" i="1" s="1"/>
  <c r="P289" i="1"/>
  <c r="AD289" i="1" s="1"/>
  <c r="AK289" i="1" s="1"/>
  <c r="O289" i="1"/>
  <c r="N289" i="1"/>
  <c r="R289" i="1" s="1"/>
  <c r="AF289" i="1" s="1"/>
  <c r="AM289" i="1" s="1"/>
  <c r="AA296" i="1"/>
  <c r="AD292" i="1"/>
  <c r="AK292" i="1" s="1"/>
  <c r="AD7" i="2"/>
  <c r="AK7" i="2" s="1"/>
  <c r="L16" i="2"/>
  <c r="AG16" i="2" s="1"/>
  <c r="AN16" i="2" s="1"/>
  <c r="J16" i="2"/>
  <c r="I16" i="2"/>
  <c r="AD16" i="2" s="1"/>
  <c r="AK16" i="2" s="1"/>
  <c r="I40" i="2"/>
  <c r="AD40" i="2" s="1"/>
  <c r="AK40" i="2" s="1"/>
  <c r="AB46" i="2"/>
  <c r="AI46" i="2" s="1"/>
  <c r="R46" i="2"/>
  <c r="AF46" i="2" s="1"/>
  <c r="AM46" i="2" s="1"/>
  <c r="AO52" i="2"/>
  <c r="L136" i="1"/>
  <c r="AG136" i="1" s="1"/>
  <c r="AN136" i="1" s="1"/>
  <c r="L144" i="1"/>
  <c r="AG144" i="1" s="1"/>
  <c r="AN144" i="1" s="1"/>
  <c r="AU144" i="1" s="1"/>
  <c r="L146" i="1"/>
  <c r="L148" i="1"/>
  <c r="L150" i="1"/>
  <c r="AG150" i="1" s="1"/>
  <c r="AN150" i="1" s="1"/>
  <c r="L158" i="1"/>
  <c r="AG158" i="1" s="1"/>
  <c r="AN158" i="1" s="1"/>
  <c r="J183" i="1"/>
  <c r="AE183" i="1" s="1"/>
  <c r="AL183" i="1" s="1"/>
  <c r="AS183" i="1" s="1"/>
  <c r="J185" i="1"/>
  <c r="AE185" i="1" s="1"/>
  <c r="AL185" i="1" s="1"/>
  <c r="AS185" i="1" s="1"/>
  <c r="L188" i="1"/>
  <c r="O189" i="1"/>
  <c r="S189" i="1" s="1"/>
  <c r="AG189" i="1" s="1"/>
  <c r="AN189" i="1" s="1"/>
  <c r="J190" i="1"/>
  <c r="AE190" i="1" s="1"/>
  <c r="AL190" i="1" s="1"/>
  <c r="K193" i="1"/>
  <c r="AF193" i="1" s="1"/>
  <c r="AM193" i="1" s="1"/>
  <c r="L196" i="1"/>
  <c r="O197" i="1"/>
  <c r="S197" i="1" s="1"/>
  <c r="P200" i="1"/>
  <c r="AD200" i="1" s="1"/>
  <c r="AK200" i="1" s="1"/>
  <c r="K201" i="1"/>
  <c r="AF201" i="1" s="1"/>
  <c r="AM201" i="1" s="1"/>
  <c r="J224" i="1"/>
  <c r="AE224" i="1" s="1"/>
  <c r="J226" i="1"/>
  <c r="P228" i="1"/>
  <c r="AD228" i="1" s="1"/>
  <c r="AK228" i="1" s="1"/>
  <c r="K229" i="1"/>
  <c r="AF229" i="1" s="1"/>
  <c r="AM229" i="1" s="1"/>
  <c r="O233" i="1"/>
  <c r="S233" i="1" s="1"/>
  <c r="AG233" i="1" s="1"/>
  <c r="AN233" i="1" s="1"/>
  <c r="J234" i="1"/>
  <c r="AE234" i="1" s="1"/>
  <c r="AL234" i="1" s="1"/>
  <c r="N235" i="1"/>
  <c r="R235" i="1" s="1"/>
  <c r="K236" i="1"/>
  <c r="AF236" i="1" s="1"/>
  <c r="AM236" i="1" s="1"/>
  <c r="I237" i="1"/>
  <c r="AD237" i="1" s="1"/>
  <c r="AK237" i="1" s="1"/>
  <c r="AC238" i="1"/>
  <c r="AJ238" i="1" s="1"/>
  <c r="J242" i="1"/>
  <c r="AE242" i="1" s="1"/>
  <c r="AL242" i="1" s="1"/>
  <c r="AC242" i="1"/>
  <c r="AJ242" i="1" s="1"/>
  <c r="J237" i="1"/>
  <c r="AE237" i="1" s="1"/>
  <c r="AL237" i="1" s="1"/>
  <c r="AC244" i="1"/>
  <c r="I246" i="1"/>
  <c r="AD246" i="1" s="1"/>
  <c r="AK246" i="1" s="1"/>
  <c r="Q247" i="1"/>
  <c r="AC248" i="1"/>
  <c r="AJ248" i="1" s="1"/>
  <c r="R248" i="1"/>
  <c r="I250" i="1"/>
  <c r="AD250" i="1" s="1"/>
  <c r="AK250" i="1" s="1"/>
  <c r="AR250" i="1" s="1"/>
  <c r="O251" i="1"/>
  <c r="S251" i="1" s="1"/>
  <c r="K252" i="1"/>
  <c r="AF252" i="1" s="1"/>
  <c r="J253" i="1"/>
  <c r="AE253" i="1" s="1"/>
  <c r="AL253" i="1" s="1"/>
  <c r="AA255" i="1"/>
  <c r="AH255" i="1" s="1"/>
  <c r="AJ257" i="1"/>
  <c r="AQ257" i="1" s="1"/>
  <c r="N258" i="1"/>
  <c r="R258" i="1" s="1"/>
  <c r="J255" i="1"/>
  <c r="AA261" i="1"/>
  <c r="Q262" i="1"/>
  <c r="AA263" i="1"/>
  <c r="AH263" i="1" s="1"/>
  <c r="AO263" i="1" s="1"/>
  <c r="Q264" i="1"/>
  <c r="N266" i="1"/>
  <c r="J264" i="1"/>
  <c r="J262" i="1"/>
  <c r="J263" i="1"/>
  <c r="AE263" i="1" s="1"/>
  <c r="AL263" i="1" s="1"/>
  <c r="AS263" i="1" s="1"/>
  <c r="J261" i="1"/>
  <c r="AE261" i="1" s="1"/>
  <c r="AB276" i="1"/>
  <c r="AI276" i="1" s="1"/>
  <c r="AA278" i="1"/>
  <c r="AD294" i="1"/>
  <c r="AK294" i="1" s="1"/>
  <c r="AE7" i="2"/>
  <c r="AL7" i="2" s="1"/>
  <c r="AB9" i="2"/>
  <c r="AI9" i="2" s="1"/>
  <c r="AC21" i="2"/>
  <c r="AJ21" i="2" s="1"/>
  <c r="S21" i="2"/>
  <c r="AG21" i="2" s="1"/>
  <c r="AN21" i="2" s="1"/>
  <c r="AN22" i="2"/>
  <c r="AB26" i="2"/>
  <c r="AI26" i="2" s="1"/>
  <c r="R26" i="2"/>
  <c r="AC112" i="2"/>
  <c r="AJ112" i="2" s="1"/>
  <c r="AQ112" i="2" s="1"/>
  <c r="S112" i="2"/>
  <c r="L201" i="1"/>
  <c r="AG201" i="1" s="1"/>
  <c r="AN201" i="1" s="1"/>
  <c r="K224" i="1"/>
  <c r="AF224" i="1" s="1"/>
  <c r="K226" i="1"/>
  <c r="AF226" i="1" s="1"/>
  <c r="AM226" i="1" s="1"/>
  <c r="L229" i="1"/>
  <c r="AG229" i="1" s="1"/>
  <c r="AN229" i="1" s="1"/>
  <c r="P233" i="1"/>
  <c r="K234" i="1"/>
  <c r="AF234" i="1" s="1"/>
  <c r="AM234" i="1" s="1"/>
  <c r="L236" i="1"/>
  <c r="AG236" i="1" s="1"/>
  <c r="AN236" i="1" s="1"/>
  <c r="L241" i="1"/>
  <c r="AG241" i="1" s="1"/>
  <c r="AN241" i="1" s="1"/>
  <c r="K242" i="1"/>
  <c r="AF242" i="1" s="1"/>
  <c r="AM242" i="1" s="1"/>
  <c r="K240" i="1"/>
  <c r="AF240" i="1" s="1"/>
  <c r="AM240" i="1" s="1"/>
  <c r="AC246" i="1"/>
  <c r="AJ246" i="1" s="1"/>
  <c r="AD247" i="1"/>
  <c r="AK247" i="1" s="1"/>
  <c r="AE250" i="1"/>
  <c r="AL250" i="1" s="1"/>
  <c r="AS250" i="1" s="1"/>
  <c r="AA254" i="1"/>
  <c r="AH254" i="1" s="1"/>
  <c r="O254" i="1"/>
  <c r="S254" i="1" s="1"/>
  <c r="K254" i="1"/>
  <c r="AG270" i="1"/>
  <c r="AN270" i="1" s="1"/>
  <c r="AB277" i="1"/>
  <c r="AI277" i="1" s="1"/>
  <c r="AB280" i="1"/>
  <c r="AI280" i="1" s="1"/>
  <c r="AF284" i="1"/>
  <c r="AM284" i="1" s="1"/>
  <c r="AH286" i="1"/>
  <c r="AH290" i="1" s="1"/>
  <c r="AO290" i="1" s="1"/>
  <c r="AA290" i="1"/>
  <c r="AA288" i="1"/>
  <c r="AH288" i="1" s="1"/>
  <c r="Q288" i="1"/>
  <c r="AE288" i="1" s="1"/>
  <c r="P288" i="1"/>
  <c r="O288" i="1"/>
  <c r="N288" i="1"/>
  <c r="R288" i="1" s="1"/>
  <c r="AF288" i="1" s="1"/>
  <c r="AM288" i="1" s="1"/>
  <c r="AM292" i="1"/>
  <c r="AI3" i="2"/>
  <c r="AG5" i="2"/>
  <c r="AN5" i="2" s="1"/>
  <c r="AF7" i="2"/>
  <c r="AM7" i="2" s="1"/>
  <c r="L8" i="2"/>
  <c r="J8" i="2"/>
  <c r="I8" i="2"/>
  <c r="AD8" i="2" s="1"/>
  <c r="AK8" i="2" s="1"/>
  <c r="AC12" i="2"/>
  <c r="AJ12" i="2" s="1"/>
  <c r="AA15" i="2"/>
  <c r="AH15" i="2" s="1"/>
  <c r="Q15" i="2"/>
  <c r="AE15" i="2" s="1"/>
  <c r="AL15" i="2" s="1"/>
  <c r="P15" i="2"/>
  <c r="O15" i="2"/>
  <c r="N15" i="2"/>
  <c r="R15" i="2" s="1"/>
  <c r="AF18" i="2"/>
  <c r="AM18" i="2" s="1"/>
  <c r="AD27" i="2"/>
  <c r="AK27" i="2" s="1"/>
  <c r="AC29" i="2"/>
  <c r="AJ29" i="2" s="1"/>
  <c r="S29" i="2"/>
  <c r="AG29" i="2" s="1"/>
  <c r="AN29" i="2" s="1"/>
  <c r="AG30" i="2"/>
  <c r="AN30" i="2" s="1"/>
  <c r="AB34" i="2"/>
  <c r="AI34" i="2" s="1"/>
  <c r="AP34" i="2" s="1"/>
  <c r="I38" i="2"/>
  <c r="AD38" i="2" s="1"/>
  <c r="AK38" i="2" s="1"/>
  <c r="AR38" i="2" s="1"/>
  <c r="AC43" i="2"/>
  <c r="L43" i="2"/>
  <c r="AG43" i="2" s="1"/>
  <c r="J43" i="2"/>
  <c r="AE43" i="2" s="1"/>
  <c r="I43" i="2"/>
  <c r="AD43" i="2" s="1"/>
  <c r="L44" i="2"/>
  <c r="AG44" i="2" s="1"/>
  <c r="AN44" i="2" s="1"/>
  <c r="AC44" i="2"/>
  <c r="AJ44" i="2" s="1"/>
  <c r="J44" i="2"/>
  <c r="AE44" i="2" s="1"/>
  <c r="AL44" i="2" s="1"/>
  <c r="I44" i="2"/>
  <c r="AC53" i="2"/>
  <c r="AJ53" i="2" s="1"/>
  <c r="AQ53" i="2" s="1"/>
  <c r="AB235" i="1"/>
  <c r="AI235" i="1" s="1"/>
  <c r="L237" i="1"/>
  <c r="AG237" i="1" s="1"/>
  <c r="AN237" i="1" s="1"/>
  <c r="N240" i="1"/>
  <c r="R240" i="1" s="1"/>
  <c r="L235" i="1"/>
  <c r="AG235" i="1" s="1"/>
  <c r="AN235" i="1" s="1"/>
  <c r="J247" i="1"/>
  <c r="AE247" i="1" s="1"/>
  <c r="AL247" i="1" s="1"/>
  <c r="AA247" i="1"/>
  <c r="AH247" i="1" s="1"/>
  <c r="N254" i="1"/>
  <c r="I255" i="1"/>
  <c r="L259" i="1"/>
  <c r="AG259" i="1" s="1"/>
  <c r="AN259" i="1" s="1"/>
  <c r="AU259" i="1" s="1"/>
  <c r="L257" i="1"/>
  <c r="AG257" i="1" s="1"/>
  <c r="AN257" i="1" s="1"/>
  <c r="AU257" i="1" s="1"/>
  <c r="L258" i="1"/>
  <c r="AG258" i="1" s="1"/>
  <c r="AN258" i="1" s="1"/>
  <c r="AU258" i="1" s="1"/>
  <c r="L253" i="1"/>
  <c r="AG253" i="1" s="1"/>
  <c r="AN253" i="1" s="1"/>
  <c r="I261" i="1"/>
  <c r="AD261" i="1" s="1"/>
  <c r="I262" i="1"/>
  <c r="AD262" i="1" s="1"/>
  <c r="AK262" i="1" s="1"/>
  <c r="AR262" i="1" s="1"/>
  <c r="I263" i="1"/>
  <c r="AD263" i="1" s="1"/>
  <c r="AK263" i="1" s="1"/>
  <c r="AR263" i="1" s="1"/>
  <c r="AE265" i="1"/>
  <c r="AL265" i="1" s="1"/>
  <c r="Q266" i="1"/>
  <c r="AE266" i="1" s="1"/>
  <c r="AL266" i="1" s="1"/>
  <c r="AH271" i="1"/>
  <c r="AH278" i="1" s="1"/>
  <c r="AO278" i="1" s="1"/>
  <c r="AG273" i="1"/>
  <c r="AN273" i="1" s="1"/>
  <c r="J275" i="1"/>
  <c r="AE275" i="1" s="1"/>
  <c r="AL275" i="1" s="1"/>
  <c r="J273" i="1"/>
  <c r="AE273" i="1" s="1"/>
  <c r="AL273" i="1" s="1"/>
  <c r="J271" i="1"/>
  <c r="AE271" i="1" s="1"/>
  <c r="AL271" i="1" s="1"/>
  <c r="J269" i="1"/>
  <c r="AE269" i="1" s="1"/>
  <c r="AL269" i="1" s="1"/>
  <c r="J276" i="1"/>
  <c r="AE276" i="1" s="1"/>
  <c r="AL276" i="1" s="1"/>
  <c r="J268" i="1"/>
  <c r="AE268" i="1" s="1"/>
  <c r="AC286" i="1"/>
  <c r="S286" i="1"/>
  <c r="AG286" i="1" s="1"/>
  <c r="AG287" i="1"/>
  <c r="AN287" i="1" s="1"/>
  <c r="AJ3" i="2"/>
  <c r="AF9" i="2"/>
  <c r="AM9" i="2" s="1"/>
  <c r="AC13" i="2"/>
  <c r="AJ13" i="2" s="1"/>
  <c r="S13" i="2"/>
  <c r="AG13" i="2" s="1"/>
  <c r="AN13" i="2" s="1"/>
  <c r="AG14" i="2"/>
  <c r="AN14" i="2" s="1"/>
  <c r="AC32" i="2"/>
  <c r="AC35" i="2"/>
  <c r="AJ35" i="2" s="1"/>
  <c r="AQ35" i="2" s="1"/>
  <c r="L35" i="2"/>
  <c r="AG35" i="2" s="1"/>
  <c r="AN35" i="2" s="1"/>
  <c r="AU35" i="2" s="1"/>
  <c r="K35" i="2"/>
  <c r="J35" i="2"/>
  <c r="AE35" i="2" s="1"/>
  <c r="AL35" i="2" s="1"/>
  <c r="AS35" i="2" s="1"/>
  <c r="I35" i="2"/>
  <c r="L36" i="2"/>
  <c r="AG36" i="2" s="1"/>
  <c r="AN36" i="2" s="1"/>
  <c r="AU36" i="2" s="1"/>
  <c r="AC36" i="2"/>
  <c r="AJ36" i="2" s="1"/>
  <c r="AQ36" i="2" s="1"/>
  <c r="J36" i="2"/>
  <c r="AE36" i="2" s="1"/>
  <c r="AL36" i="2" s="1"/>
  <c r="AS36" i="2" s="1"/>
  <c r="I36" i="2"/>
  <c r="AD36" i="2" s="1"/>
  <c r="AK36" i="2" s="1"/>
  <c r="AR36" i="2" s="1"/>
  <c r="AF47" i="2"/>
  <c r="AM47" i="2" s="1"/>
  <c r="AD57" i="2"/>
  <c r="AK57" i="2" s="1"/>
  <c r="AE60" i="2"/>
  <c r="AL60" i="2" s="1"/>
  <c r="I270" i="1"/>
  <c r="AD270" i="1" s="1"/>
  <c r="AK270" i="1" s="1"/>
  <c r="I272" i="1"/>
  <c r="AD272" i="1" s="1"/>
  <c r="AK272" i="1" s="1"/>
  <c r="I274" i="1"/>
  <c r="AD274" i="1" s="1"/>
  <c r="AK274" i="1" s="1"/>
  <c r="Q279" i="1"/>
  <c r="AE279" i="1" s="1"/>
  <c r="R281" i="1"/>
  <c r="AF281" i="1" s="1"/>
  <c r="AM281" i="1" s="1"/>
  <c r="N282" i="1"/>
  <c r="R282" i="1" s="1"/>
  <c r="AF282" i="1" s="1"/>
  <c r="AM282" i="1" s="1"/>
  <c r="N286" i="1"/>
  <c r="R286" i="1" s="1"/>
  <c r="K293" i="1"/>
  <c r="AF293" i="1" s="1"/>
  <c r="AM293" i="1" s="1"/>
  <c r="N294" i="1"/>
  <c r="R294" i="1" s="1"/>
  <c r="AF294" i="1" s="1"/>
  <c r="AM294" i="1" s="1"/>
  <c r="N296" i="1"/>
  <c r="R296" i="1" s="1"/>
  <c r="K4" i="2"/>
  <c r="AF4" i="2" s="1"/>
  <c r="AM4" i="2" s="1"/>
  <c r="N5" i="2"/>
  <c r="R5" i="2" s="1"/>
  <c r="AF5" i="2" s="1"/>
  <c r="AM5" i="2" s="1"/>
  <c r="I6" i="2"/>
  <c r="AD6" i="2" s="1"/>
  <c r="AK6" i="2" s="1"/>
  <c r="O8" i="2"/>
  <c r="S8" i="2" s="1"/>
  <c r="J9" i="2"/>
  <c r="AE9" i="2" s="1"/>
  <c r="AL9" i="2" s="1"/>
  <c r="K12" i="2"/>
  <c r="AF12" i="2" s="1"/>
  <c r="AM12" i="2" s="1"/>
  <c r="N13" i="2"/>
  <c r="R13" i="2" s="1"/>
  <c r="I14" i="2"/>
  <c r="AD14" i="2" s="1"/>
  <c r="AK14" i="2" s="1"/>
  <c r="O16" i="2"/>
  <c r="S16" i="2" s="1"/>
  <c r="J17" i="2"/>
  <c r="AE17" i="2" s="1"/>
  <c r="AL17" i="2" s="1"/>
  <c r="AC18" i="2"/>
  <c r="AJ18" i="2" s="1"/>
  <c r="K20" i="2"/>
  <c r="AF20" i="2" s="1"/>
  <c r="AM20" i="2" s="1"/>
  <c r="N21" i="2"/>
  <c r="R21" i="2" s="1"/>
  <c r="I22" i="2"/>
  <c r="AD22" i="2" s="1"/>
  <c r="AK22" i="2" s="1"/>
  <c r="O24" i="2"/>
  <c r="S24" i="2" s="1"/>
  <c r="J25" i="2"/>
  <c r="AE25" i="2" s="1"/>
  <c r="AL25" i="2" s="1"/>
  <c r="K28" i="2"/>
  <c r="AF28" i="2" s="1"/>
  <c r="AM28" i="2" s="1"/>
  <c r="AA28" i="2"/>
  <c r="AH28" i="2" s="1"/>
  <c r="N29" i="2"/>
  <c r="R29" i="2" s="1"/>
  <c r="AF29" i="2" s="1"/>
  <c r="AM29" i="2" s="1"/>
  <c r="I30" i="2"/>
  <c r="AD30" i="2" s="1"/>
  <c r="AK30" i="2" s="1"/>
  <c r="N32" i="2"/>
  <c r="R32" i="2" s="1"/>
  <c r="N33" i="2"/>
  <c r="O34" i="2"/>
  <c r="S34" i="2" s="1"/>
  <c r="P35" i="2"/>
  <c r="P36" i="2"/>
  <c r="Q37" i="2"/>
  <c r="Q38" i="2"/>
  <c r="I39" i="2"/>
  <c r="AD39" i="2" s="1"/>
  <c r="AK39" i="2" s="1"/>
  <c r="AR39" i="2" s="1"/>
  <c r="Q41" i="2"/>
  <c r="O42" i="2"/>
  <c r="S42" i="2" s="1"/>
  <c r="P43" i="2"/>
  <c r="P44" i="2"/>
  <c r="O45" i="2"/>
  <c r="J47" i="2"/>
  <c r="AE47" i="2" s="1"/>
  <c r="AL47" i="2" s="1"/>
  <c r="AA47" i="2"/>
  <c r="AH47" i="2" s="1"/>
  <c r="Q48" i="2"/>
  <c r="O49" i="2"/>
  <c r="S49" i="2" s="1"/>
  <c r="P51" i="2"/>
  <c r="K52" i="2"/>
  <c r="Q53" i="2"/>
  <c r="O55" i="2"/>
  <c r="S55" i="2" s="1"/>
  <c r="AB56" i="2"/>
  <c r="AI56" i="2" s="1"/>
  <c r="Q57" i="2"/>
  <c r="AE57" i="2" s="1"/>
  <c r="AL57" i="2" s="1"/>
  <c r="K58" i="2"/>
  <c r="J58" i="2"/>
  <c r="AE58" i="2" s="1"/>
  <c r="AL58" i="2" s="1"/>
  <c r="AB65" i="2"/>
  <c r="AI65" i="2" s="1"/>
  <c r="AF70" i="2"/>
  <c r="AM70" i="2" s="1"/>
  <c r="AH72" i="2"/>
  <c r="AE78" i="2"/>
  <c r="AL78" i="2" s="1"/>
  <c r="AS78" i="2" s="1"/>
  <c r="AH100" i="2"/>
  <c r="AO100" i="2" s="1"/>
  <c r="AD108" i="2"/>
  <c r="AK108" i="2" s="1"/>
  <c r="AR108" i="2" s="1"/>
  <c r="Q133" i="2"/>
  <c r="AA133" i="2"/>
  <c r="AH133" i="2" s="1"/>
  <c r="AO133" i="2" s="1"/>
  <c r="P133" i="2"/>
  <c r="O133" i="2"/>
  <c r="S133" i="2" s="1"/>
  <c r="N133" i="2"/>
  <c r="R133" i="2" s="1"/>
  <c r="AA279" i="1"/>
  <c r="L281" i="1"/>
  <c r="AG281" i="1" s="1"/>
  <c r="AN281" i="1" s="1"/>
  <c r="P282" i="1"/>
  <c r="AD282" i="1" s="1"/>
  <c r="AK282" i="1" s="1"/>
  <c r="L283" i="1"/>
  <c r="O284" i="1"/>
  <c r="S284" i="1" s="1"/>
  <c r="AG284" i="1" s="1"/>
  <c r="AN284" i="1" s="1"/>
  <c r="P286" i="1"/>
  <c r="K287" i="1"/>
  <c r="AF287" i="1" s="1"/>
  <c r="AM287" i="1" s="1"/>
  <c r="O291" i="1"/>
  <c r="S291" i="1" s="1"/>
  <c r="AG291" i="1" s="1"/>
  <c r="P294" i="1"/>
  <c r="L295" i="1"/>
  <c r="J3" i="2"/>
  <c r="AE3" i="2" s="1"/>
  <c r="AH3" i="2"/>
  <c r="P5" i="2"/>
  <c r="AD5" i="2" s="1"/>
  <c r="AK5" i="2" s="1"/>
  <c r="K6" i="2"/>
  <c r="AF6" i="2" s="1"/>
  <c r="AM6" i="2" s="1"/>
  <c r="Q8" i="2"/>
  <c r="L9" i="2"/>
  <c r="AG9" i="2" s="1"/>
  <c r="AN9" i="2" s="1"/>
  <c r="O10" i="2"/>
  <c r="S10" i="2" s="1"/>
  <c r="AG10" i="2" s="1"/>
  <c r="AN10" i="2" s="1"/>
  <c r="J11" i="2"/>
  <c r="AE11" i="2" s="1"/>
  <c r="AL11" i="2" s="1"/>
  <c r="P13" i="2"/>
  <c r="AD13" i="2" s="1"/>
  <c r="AK13" i="2" s="1"/>
  <c r="K14" i="2"/>
  <c r="AF14" i="2" s="1"/>
  <c r="AM14" i="2" s="1"/>
  <c r="Q16" i="2"/>
  <c r="L17" i="2"/>
  <c r="O18" i="2"/>
  <c r="S18" i="2" s="1"/>
  <c r="AG18" i="2" s="1"/>
  <c r="AN18" i="2" s="1"/>
  <c r="J19" i="2"/>
  <c r="AE19" i="2" s="1"/>
  <c r="AL19" i="2" s="1"/>
  <c r="P21" i="2"/>
  <c r="AD21" i="2" s="1"/>
  <c r="AK21" i="2" s="1"/>
  <c r="K22" i="2"/>
  <c r="AF22" i="2" s="1"/>
  <c r="AM22" i="2" s="1"/>
  <c r="Q24" i="2"/>
  <c r="L25" i="2"/>
  <c r="O26" i="2"/>
  <c r="S26" i="2" s="1"/>
  <c r="J27" i="2"/>
  <c r="AE27" i="2" s="1"/>
  <c r="AL27" i="2" s="1"/>
  <c r="P29" i="2"/>
  <c r="AD29" i="2" s="1"/>
  <c r="AK29" i="2" s="1"/>
  <c r="K30" i="2"/>
  <c r="AF30" i="2" s="1"/>
  <c r="AM30" i="2" s="1"/>
  <c r="G299" i="2"/>
  <c r="G297" i="2"/>
  <c r="P32" i="2"/>
  <c r="AH32" i="2"/>
  <c r="Q33" i="2"/>
  <c r="AE33" i="2" s="1"/>
  <c r="AL33" i="2" s="1"/>
  <c r="AS33" i="2" s="1"/>
  <c r="Q34" i="2"/>
  <c r="R36" i="2"/>
  <c r="AC38" i="2"/>
  <c r="AJ38" i="2" s="1"/>
  <c r="AQ38" i="2" s="1"/>
  <c r="Q42" i="2"/>
  <c r="R44" i="2"/>
  <c r="Q45" i="2"/>
  <c r="AE45" i="2" s="1"/>
  <c r="AL45" i="2" s="1"/>
  <c r="AE48" i="2"/>
  <c r="AL48" i="2" s="1"/>
  <c r="Q49" i="2"/>
  <c r="AE49" i="2" s="1"/>
  <c r="AL49" i="2" s="1"/>
  <c r="AB50" i="2"/>
  <c r="AI50" i="2" s="1"/>
  <c r="AP50" i="2" s="1"/>
  <c r="O52" i="2"/>
  <c r="S52" i="2" s="1"/>
  <c r="N52" i="2"/>
  <c r="AA55" i="2"/>
  <c r="AH55" i="2" s="1"/>
  <c r="L61" i="2"/>
  <c r="K61" i="2"/>
  <c r="AF61" i="2" s="1"/>
  <c r="AM61" i="2" s="1"/>
  <c r="AA70" i="2"/>
  <c r="AH70" i="2" s="1"/>
  <c r="Q70" i="2"/>
  <c r="P70" i="2"/>
  <c r="O70" i="2"/>
  <c r="AD72" i="2"/>
  <c r="AK72" i="2" s="1"/>
  <c r="AF77" i="2"/>
  <c r="AM77" i="2" s="1"/>
  <c r="AA80" i="2"/>
  <c r="AH80" i="2" s="1"/>
  <c r="AO80" i="2" s="1"/>
  <c r="Q80" i="2"/>
  <c r="P80" i="2"/>
  <c r="AD80" i="2" s="1"/>
  <c r="AK80" i="2" s="1"/>
  <c r="AR80" i="2" s="1"/>
  <c r="O80" i="2"/>
  <c r="AA105" i="2"/>
  <c r="AH105" i="2" s="1"/>
  <c r="AO105" i="2" s="1"/>
  <c r="Q105" i="2"/>
  <c r="P105" i="2"/>
  <c r="O105" i="2"/>
  <c r="S105" i="2" s="1"/>
  <c r="AG105" i="2" s="1"/>
  <c r="AN105" i="2" s="1"/>
  <c r="AU105" i="2" s="1"/>
  <c r="N105" i="2"/>
  <c r="R105" i="2" s="1"/>
  <c r="Q116" i="2"/>
  <c r="AE116" i="2" s="1"/>
  <c r="AL116" i="2" s="1"/>
  <c r="AS116" i="2" s="1"/>
  <c r="P116" i="2"/>
  <c r="AD116" i="2" s="1"/>
  <c r="AK116" i="2" s="1"/>
  <c r="AR116" i="2" s="1"/>
  <c r="AA116" i="2"/>
  <c r="AH116" i="2" s="1"/>
  <c r="AO116" i="2" s="1"/>
  <c r="O116" i="2"/>
  <c r="N116" i="2"/>
  <c r="R116" i="2" s="1"/>
  <c r="AF116" i="2" s="1"/>
  <c r="AM116" i="2" s="1"/>
  <c r="AT116" i="2" s="1"/>
  <c r="Q282" i="1"/>
  <c r="AC25" i="2"/>
  <c r="AJ25" i="2" s="1"/>
  <c r="K27" i="2"/>
  <c r="AF27" i="2" s="1"/>
  <c r="AM27" i="2" s="1"/>
  <c r="H299" i="2"/>
  <c r="H297" i="2"/>
  <c r="AA35" i="2"/>
  <c r="AH35" i="2" s="1"/>
  <c r="AO35" i="2" s="1"/>
  <c r="AA43" i="2"/>
  <c r="AD45" i="2"/>
  <c r="AK45" i="2" s="1"/>
  <c r="AA49" i="2"/>
  <c r="AH49" i="2" s="1"/>
  <c r="AJ50" i="2"/>
  <c r="AQ50" i="2" s="1"/>
  <c r="K44" i="2"/>
  <c r="AF44" i="2" s="1"/>
  <c r="AM44" i="2" s="1"/>
  <c r="J55" i="2"/>
  <c r="AE55" i="2" s="1"/>
  <c r="AL55" i="2" s="1"/>
  <c r="I55" i="2"/>
  <c r="AD55" i="2" s="1"/>
  <c r="AK55" i="2" s="1"/>
  <c r="I61" i="2"/>
  <c r="AD61" i="2" s="1"/>
  <c r="AK61" i="2" s="1"/>
  <c r="AB70" i="2"/>
  <c r="AI70" i="2" s="1"/>
  <c r="R70" i="2"/>
  <c r="AC71" i="2"/>
  <c r="AJ71" i="2" s="1"/>
  <c r="L71" i="2"/>
  <c r="AG71" i="2" s="1"/>
  <c r="AN71" i="2" s="1"/>
  <c r="K71" i="2"/>
  <c r="AF71" i="2" s="1"/>
  <c r="AM71" i="2" s="1"/>
  <c r="J71" i="2"/>
  <c r="AE71" i="2" s="1"/>
  <c r="AL71" i="2" s="1"/>
  <c r="AC73" i="2"/>
  <c r="AJ73" i="2" s="1"/>
  <c r="S73" i="2"/>
  <c r="AG73" i="2" s="1"/>
  <c r="AN73" i="2" s="1"/>
  <c r="AE75" i="2"/>
  <c r="AL75" i="2" s="1"/>
  <c r="AA78" i="2"/>
  <c r="AH78" i="2" s="1"/>
  <c r="AO78" i="2" s="1"/>
  <c r="Q78" i="2"/>
  <c r="P78" i="2"/>
  <c r="AD78" i="2" s="1"/>
  <c r="AK78" i="2" s="1"/>
  <c r="AR78" i="2" s="1"/>
  <c r="O78" i="2"/>
  <c r="AB80" i="2"/>
  <c r="AI80" i="2" s="1"/>
  <c r="AP80" i="2" s="1"/>
  <c r="R80" i="2"/>
  <c r="AF80" i="2" s="1"/>
  <c r="AM80" i="2" s="1"/>
  <c r="AT80" i="2" s="1"/>
  <c r="AN83" i="2"/>
  <c r="AU83" i="2" s="1"/>
  <c r="AN85" i="2"/>
  <c r="AU85" i="2" s="1"/>
  <c r="AB114" i="2"/>
  <c r="AI114" i="2" s="1"/>
  <c r="AP114" i="2" s="1"/>
  <c r="AE131" i="2"/>
  <c r="AL131" i="2" s="1"/>
  <c r="N283" i="1"/>
  <c r="R283" i="1" s="1"/>
  <c r="AF283" i="1" s="1"/>
  <c r="AM283" i="1" s="1"/>
  <c r="I291" i="1"/>
  <c r="AD291" i="1" s="1"/>
  <c r="L292" i="1"/>
  <c r="AG292" i="1" s="1"/>
  <c r="AN292" i="1" s="1"/>
  <c r="O293" i="1"/>
  <c r="S293" i="1" s="1"/>
  <c r="AG293" i="1" s="1"/>
  <c r="AN293" i="1" s="1"/>
  <c r="N295" i="1"/>
  <c r="R295" i="1" s="1"/>
  <c r="AF295" i="1" s="1"/>
  <c r="AM295" i="1" s="1"/>
  <c r="L3" i="2"/>
  <c r="AG3" i="2" s="1"/>
  <c r="K8" i="2"/>
  <c r="AF8" i="2" s="1"/>
  <c r="AM8" i="2" s="1"/>
  <c r="AA8" i="2"/>
  <c r="AH8" i="2" s="1"/>
  <c r="N9" i="2"/>
  <c r="R9" i="2" s="1"/>
  <c r="I10" i="2"/>
  <c r="AD10" i="2" s="1"/>
  <c r="AK10" i="2" s="1"/>
  <c r="L11" i="2"/>
  <c r="AG11" i="2" s="1"/>
  <c r="AN11" i="2" s="1"/>
  <c r="K16" i="2"/>
  <c r="AF16" i="2" s="1"/>
  <c r="AM16" i="2" s="1"/>
  <c r="AA16" i="2"/>
  <c r="AH16" i="2" s="1"/>
  <c r="N17" i="2"/>
  <c r="R17" i="2" s="1"/>
  <c r="AF17" i="2" s="1"/>
  <c r="AM17" i="2" s="1"/>
  <c r="I18" i="2"/>
  <c r="AD18" i="2" s="1"/>
  <c r="AK18" i="2" s="1"/>
  <c r="L19" i="2"/>
  <c r="AG19" i="2" s="1"/>
  <c r="AN19" i="2" s="1"/>
  <c r="K24" i="2"/>
  <c r="AF24" i="2" s="1"/>
  <c r="AM24" i="2" s="1"/>
  <c r="AA24" i="2"/>
  <c r="AH24" i="2" s="1"/>
  <c r="N25" i="2"/>
  <c r="R25" i="2" s="1"/>
  <c r="AF25" i="2" s="1"/>
  <c r="AM25" i="2" s="1"/>
  <c r="I26" i="2"/>
  <c r="AD26" i="2" s="1"/>
  <c r="AK26" i="2" s="1"/>
  <c r="O28" i="2"/>
  <c r="S28" i="2" s="1"/>
  <c r="AG28" i="2" s="1"/>
  <c r="AN28" i="2" s="1"/>
  <c r="I297" i="2"/>
  <c r="I32" i="2"/>
  <c r="AA33" i="2"/>
  <c r="AH33" i="2" s="1"/>
  <c r="AO33" i="2" s="1"/>
  <c r="J34" i="2"/>
  <c r="AE34" i="2" s="1"/>
  <c r="AL34" i="2" s="1"/>
  <c r="AS34" i="2" s="1"/>
  <c r="N40" i="2"/>
  <c r="R40" i="2" s="1"/>
  <c r="L41" i="2"/>
  <c r="AG41" i="2" s="1"/>
  <c r="AN41" i="2" s="1"/>
  <c r="K40" i="2"/>
  <c r="AF40" i="2" s="1"/>
  <c r="AM40" i="2" s="1"/>
  <c r="K38" i="2"/>
  <c r="AF38" i="2" s="1"/>
  <c r="AM38" i="2" s="1"/>
  <c r="AT38" i="2" s="1"/>
  <c r="K36" i="2"/>
  <c r="AF36" i="2" s="1"/>
  <c r="AM36" i="2" s="1"/>
  <c r="AT36" i="2" s="1"/>
  <c r="K34" i="2"/>
  <c r="K32" i="2"/>
  <c r="K43" i="2"/>
  <c r="AA45" i="2"/>
  <c r="AH45" i="2" s="1"/>
  <c r="O47" i="2"/>
  <c r="L48" i="2"/>
  <c r="AG48" i="2" s="1"/>
  <c r="AN48" i="2" s="1"/>
  <c r="K49" i="2"/>
  <c r="AF49" i="2" s="1"/>
  <c r="AM49" i="2" s="1"/>
  <c r="I50" i="2"/>
  <c r="AD50" i="2" s="1"/>
  <c r="AK50" i="2" s="1"/>
  <c r="AR50" i="2" s="1"/>
  <c r="L47" i="2"/>
  <c r="Q52" i="2"/>
  <c r="AH53" i="2"/>
  <c r="AO53" i="2" s="1"/>
  <c r="K55" i="2"/>
  <c r="AC55" i="2"/>
  <c r="AJ55" i="2" s="1"/>
  <c r="N58" i="2"/>
  <c r="R58" i="2" s="1"/>
  <c r="AB60" i="2"/>
  <c r="AI60" i="2" s="1"/>
  <c r="J61" i="2"/>
  <c r="AE61" i="2" s="1"/>
  <c r="AL61" i="2" s="1"/>
  <c r="I71" i="2"/>
  <c r="AD71" i="2" s="1"/>
  <c r="AK71" i="2" s="1"/>
  <c r="AE74" i="2"/>
  <c r="AL74" i="2" s="1"/>
  <c r="N78" i="2"/>
  <c r="AC84" i="2"/>
  <c r="AJ84" i="2" s="1"/>
  <c r="AQ84" i="2" s="1"/>
  <c r="L84" i="2"/>
  <c r="AG84" i="2" s="1"/>
  <c r="AN84" i="2" s="1"/>
  <c r="AU84" i="2" s="1"/>
  <c r="K84" i="2"/>
  <c r="AF84" i="2" s="1"/>
  <c r="AM84" i="2" s="1"/>
  <c r="AT84" i="2" s="1"/>
  <c r="AC86" i="2"/>
  <c r="AJ86" i="2" s="1"/>
  <c r="AQ86" i="2" s="1"/>
  <c r="L86" i="2"/>
  <c r="AG86" i="2" s="1"/>
  <c r="AN86" i="2" s="1"/>
  <c r="AU86" i="2" s="1"/>
  <c r="K86" i="2"/>
  <c r="AF86" i="2" s="1"/>
  <c r="AM86" i="2" s="1"/>
  <c r="AT86" i="2" s="1"/>
  <c r="AC88" i="2"/>
  <c r="AJ88" i="2" s="1"/>
  <c r="AQ88" i="2" s="1"/>
  <c r="L88" i="2"/>
  <c r="AG88" i="2" s="1"/>
  <c r="AN88" i="2" s="1"/>
  <c r="AU88" i="2" s="1"/>
  <c r="K88" i="2"/>
  <c r="AF88" i="2" s="1"/>
  <c r="AM88" i="2" s="1"/>
  <c r="AT88" i="2" s="1"/>
  <c r="AC90" i="2"/>
  <c r="AJ90" i="2" s="1"/>
  <c r="AQ90" i="2" s="1"/>
  <c r="K90" i="2"/>
  <c r="AF90" i="2" s="1"/>
  <c r="AM90" i="2" s="1"/>
  <c r="AT90" i="2" s="1"/>
  <c r="AC92" i="2"/>
  <c r="AJ92" i="2" s="1"/>
  <c r="AQ92" i="2" s="1"/>
  <c r="K92" i="2"/>
  <c r="AF92" i="2" s="1"/>
  <c r="AM92" i="2" s="1"/>
  <c r="AT92" i="2" s="1"/>
  <c r="AE110" i="2"/>
  <c r="AL110" i="2" s="1"/>
  <c r="AS110" i="2" s="1"/>
  <c r="AH136" i="2"/>
  <c r="AO136" i="2" s="1"/>
  <c r="N279" i="1"/>
  <c r="R279" i="1" s="1"/>
  <c r="AF279" i="1" s="1"/>
  <c r="O283" i="1"/>
  <c r="S283" i="1" s="1"/>
  <c r="K286" i="1"/>
  <c r="AF286" i="1" s="1"/>
  <c r="AH291" i="1"/>
  <c r="AH296" i="1" s="1"/>
  <c r="AO296" i="1" s="1"/>
  <c r="O295" i="1"/>
  <c r="S295" i="1" s="1"/>
  <c r="O9" i="2"/>
  <c r="S9" i="2" s="1"/>
  <c r="J10" i="2"/>
  <c r="AE10" i="2" s="1"/>
  <c r="AL10" i="2" s="1"/>
  <c r="K13" i="2"/>
  <c r="AF13" i="2" s="1"/>
  <c r="AM13" i="2" s="1"/>
  <c r="O17" i="2"/>
  <c r="S17" i="2" s="1"/>
  <c r="J18" i="2"/>
  <c r="AE18" i="2" s="1"/>
  <c r="AL18" i="2" s="1"/>
  <c r="K21" i="2"/>
  <c r="AF21" i="2" s="1"/>
  <c r="AM21" i="2" s="1"/>
  <c r="I23" i="2"/>
  <c r="AD23" i="2" s="1"/>
  <c r="AK23" i="2" s="1"/>
  <c r="O25" i="2"/>
  <c r="S25" i="2" s="1"/>
  <c r="J26" i="2"/>
  <c r="AE26" i="2" s="1"/>
  <c r="AL26" i="2" s="1"/>
  <c r="J297" i="2"/>
  <c r="J32" i="2"/>
  <c r="AE32" i="2" s="1"/>
  <c r="O40" i="2"/>
  <c r="K45" i="2"/>
  <c r="AF45" i="2" s="1"/>
  <c r="AM45" i="2" s="1"/>
  <c r="AB47" i="2"/>
  <c r="AI47" i="2" s="1"/>
  <c r="L49" i="2"/>
  <c r="J50" i="2"/>
  <c r="AE50" i="2" s="1"/>
  <c r="AL50" i="2" s="1"/>
  <c r="AS50" i="2" s="1"/>
  <c r="N53" i="2"/>
  <c r="R53" i="2" s="1"/>
  <c r="AD54" i="2"/>
  <c r="AK54" i="2" s="1"/>
  <c r="L55" i="2"/>
  <c r="AG55" i="2" s="1"/>
  <c r="AN55" i="2" s="1"/>
  <c r="O58" i="2"/>
  <c r="S58" i="2" s="1"/>
  <c r="AG58" i="2" s="1"/>
  <c r="AN58" i="2" s="1"/>
  <c r="AC59" i="2"/>
  <c r="AJ59" i="2" s="1"/>
  <c r="O61" i="2"/>
  <c r="S61" i="2" s="1"/>
  <c r="N61" i="2"/>
  <c r="R61" i="2" s="1"/>
  <c r="AA61" i="2"/>
  <c r="AH61" i="2" s="1"/>
  <c r="Q62" i="2"/>
  <c r="AE62" i="2" s="1"/>
  <c r="AL62" i="2" s="1"/>
  <c r="P62" i="2"/>
  <c r="O62" i="2"/>
  <c r="N62" i="2"/>
  <c r="AE66" i="2"/>
  <c r="AL66" i="2" s="1"/>
  <c r="AE83" i="2"/>
  <c r="AL83" i="2" s="1"/>
  <c r="AS83" i="2" s="1"/>
  <c r="J84" i="2"/>
  <c r="AE84" i="2" s="1"/>
  <c r="AL84" i="2" s="1"/>
  <c r="AS84" i="2" s="1"/>
  <c r="AE85" i="2"/>
  <c r="AL85" i="2" s="1"/>
  <c r="AS85" i="2" s="1"/>
  <c r="J86" i="2"/>
  <c r="AE86" i="2" s="1"/>
  <c r="AL86" i="2" s="1"/>
  <c r="AS86" i="2" s="1"/>
  <c r="AE87" i="2"/>
  <c r="AL87" i="2" s="1"/>
  <c r="AS87" i="2" s="1"/>
  <c r="J88" i="2"/>
  <c r="AE88" i="2" s="1"/>
  <c r="AL88" i="2" s="1"/>
  <c r="AS88" i="2" s="1"/>
  <c r="AE89" i="2"/>
  <c r="AL89" i="2" s="1"/>
  <c r="AS89" i="2" s="1"/>
  <c r="AE91" i="2"/>
  <c r="AL91" i="2" s="1"/>
  <c r="AS91" i="2" s="1"/>
  <c r="AE93" i="2"/>
  <c r="AL93" i="2" s="1"/>
  <c r="AS93" i="2" s="1"/>
  <c r="AC94" i="2"/>
  <c r="AJ94" i="2" s="1"/>
  <c r="AQ94" i="2" s="1"/>
  <c r="K94" i="2"/>
  <c r="AF94" i="2" s="1"/>
  <c r="AM94" i="2" s="1"/>
  <c r="AT94" i="2" s="1"/>
  <c r="Q101" i="2"/>
  <c r="AA101" i="2"/>
  <c r="AH101" i="2" s="1"/>
  <c r="AO101" i="2" s="1"/>
  <c r="P101" i="2"/>
  <c r="O101" i="2"/>
  <c r="N101" i="2"/>
  <c r="AB116" i="2"/>
  <c r="AI116" i="2" s="1"/>
  <c r="AP116" i="2" s="1"/>
  <c r="K297" i="2"/>
  <c r="AK52" i="2"/>
  <c r="AE54" i="2"/>
  <c r="AL54" i="2" s="1"/>
  <c r="P57" i="2"/>
  <c r="O57" i="2"/>
  <c r="P58" i="2"/>
  <c r="AD58" i="2" s="1"/>
  <c r="AK58" i="2" s="1"/>
  <c r="AK59" i="2"/>
  <c r="AB63" i="2"/>
  <c r="AI63" i="2" s="1"/>
  <c r="AP63" i="2" s="1"/>
  <c r="AA75" i="2"/>
  <c r="AH75" i="2" s="1"/>
  <c r="Q75" i="2"/>
  <c r="P75" i="2"/>
  <c r="AD75" i="2" s="1"/>
  <c r="AK75" i="2" s="1"/>
  <c r="O75" i="2"/>
  <c r="N75" i="2"/>
  <c r="AC76" i="2"/>
  <c r="AJ76" i="2" s="1"/>
  <c r="L76" i="2"/>
  <c r="AG76" i="2" s="1"/>
  <c r="AN76" i="2" s="1"/>
  <c r="K76" i="2"/>
  <c r="AF76" i="2" s="1"/>
  <c r="AM76" i="2" s="1"/>
  <c r="J76" i="2"/>
  <c r="AE76" i="2" s="1"/>
  <c r="AL76" i="2" s="1"/>
  <c r="I76" i="2"/>
  <c r="AD76" i="2" s="1"/>
  <c r="AK76" i="2" s="1"/>
  <c r="AE81" i="2"/>
  <c r="AL81" i="2" s="1"/>
  <c r="AS81" i="2" s="1"/>
  <c r="AE82" i="2"/>
  <c r="AL82" i="2" s="1"/>
  <c r="AS82" i="2" s="1"/>
  <c r="AE101" i="2"/>
  <c r="AL101" i="2" s="1"/>
  <c r="AS101" i="2" s="1"/>
  <c r="AF135" i="2"/>
  <c r="AM135" i="2" s="1"/>
  <c r="AT135" i="2" s="1"/>
  <c r="K15" i="2"/>
  <c r="AF15" i="2" s="1"/>
  <c r="AM15" i="2" s="1"/>
  <c r="K23" i="2"/>
  <c r="AF23" i="2" s="1"/>
  <c r="AM23" i="2" s="1"/>
  <c r="J28" i="2"/>
  <c r="AE28" i="2" s="1"/>
  <c r="AL28" i="2" s="1"/>
  <c r="L297" i="2"/>
  <c r="N34" i="2"/>
  <c r="R34" i="2" s="1"/>
  <c r="N35" i="2"/>
  <c r="Q40" i="2"/>
  <c r="AE40" i="2" s="1"/>
  <c r="AL40" i="2" s="1"/>
  <c r="N43" i="2"/>
  <c r="AG46" i="2"/>
  <c r="AN46" i="2" s="1"/>
  <c r="L50" i="2"/>
  <c r="AG50" i="2" s="1"/>
  <c r="AN50" i="2" s="1"/>
  <c r="AU50" i="2" s="1"/>
  <c r="AE52" i="2"/>
  <c r="N55" i="2"/>
  <c r="N57" i="2"/>
  <c r="Q58" i="2"/>
  <c r="AF60" i="2"/>
  <c r="AM60" i="2" s="1"/>
  <c r="AC63" i="2"/>
  <c r="AJ63" i="2" s="1"/>
  <c r="AQ63" i="2" s="1"/>
  <c r="L63" i="2"/>
  <c r="AG63" i="2" s="1"/>
  <c r="AN63" i="2" s="1"/>
  <c r="AU63" i="2" s="1"/>
  <c r="K63" i="2"/>
  <c r="AF63" i="2" s="1"/>
  <c r="AM63" i="2" s="1"/>
  <c r="AT63" i="2" s="1"/>
  <c r="J63" i="2"/>
  <c r="I63" i="2"/>
  <c r="AD63" i="2" s="1"/>
  <c r="AK63" i="2" s="1"/>
  <c r="AR63" i="2" s="1"/>
  <c r="AA67" i="2"/>
  <c r="AH67" i="2" s="1"/>
  <c r="Q67" i="2"/>
  <c r="AE67" i="2" s="1"/>
  <c r="AL67" i="2" s="1"/>
  <c r="P67" i="2"/>
  <c r="AD67" i="2" s="1"/>
  <c r="AK67" i="2" s="1"/>
  <c r="O67" i="2"/>
  <c r="N67" i="2"/>
  <c r="AC68" i="2"/>
  <c r="AJ68" i="2" s="1"/>
  <c r="L68" i="2"/>
  <c r="AG68" i="2" s="1"/>
  <c r="AN68" i="2" s="1"/>
  <c r="K68" i="2"/>
  <c r="AF68" i="2" s="1"/>
  <c r="AM68" i="2" s="1"/>
  <c r="J68" i="2"/>
  <c r="I68" i="2"/>
  <c r="AD68" i="2" s="1"/>
  <c r="AK68" i="2" s="1"/>
  <c r="AE70" i="2"/>
  <c r="AL70" i="2" s="1"/>
  <c r="AF73" i="2"/>
  <c r="AM73" i="2" s="1"/>
  <c r="AB77" i="2"/>
  <c r="AI77" i="2" s="1"/>
  <c r="AE79" i="2"/>
  <c r="AL79" i="2" s="1"/>
  <c r="AS79" i="2" s="1"/>
  <c r="AE80" i="2"/>
  <c r="AL80" i="2" s="1"/>
  <c r="AS80" i="2" s="1"/>
  <c r="AC96" i="2"/>
  <c r="AJ96" i="2" s="1"/>
  <c r="AQ96" i="2" s="1"/>
  <c r="K96" i="2"/>
  <c r="AF96" i="2" s="1"/>
  <c r="AM96" i="2" s="1"/>
  <c r="AT96" i="2" s="1"/>
  <c r="AB105" i="2"/>
  <c r="AI105" i="2" s="1"/>
  <c r="AP105" i="2" s="1"/>
  <c r="AC117" i="2"/>
  <c r="AJ117" i="2" s="1"/>
  <c r="AQ117" i="2" s="1"/>
  <c r="L117" i="2"/>
  <c r="AG117" i="2" s="1"/>
  <c r="AN117" i="2" s="1"/>
  <c r="AU117" i="2" s="1"/>
  <c r="K117" i="2"/>
  <c r="AF117" i="2" s="1"/>
  <c r="AM117" i="2" s="1"/>
  <c r="AT117" i="2" s="1"/>
  <c r="J117" i="2"/>
  <c r="AE117" i="2" s="1"/>
  <c r="AL117" i="2" s="1"/>
  <c r="AS117" i="2" s="1"/>
  <c r="I117" i="2"/>
  <c r="AD117" i="2" s="1"/>
  <c r="AK117" i="2" s="1"/>
  <c r="AR117" i="2" s="1"/>
  <c r="AE127" i="2"/>
  <c r="AL127" i="2" s="1"/>
  <c r="AS127" i="2" s="1"/>
  <c r="AC133" i="2"/>
  <c r="AJ133" i="2" s="1"/>
  <c r="AQ133" i="2" s="1"/>
  <c r="AB138" i="2"/>
  <c r="AI138" i="2" s="1"/>
  <c r="AP138" i="2" s="1"/>
  <c r="N112" i="2"/>
  <c r="R112" i="2" s="1"/>
  <c r="I113" i="2"/>
  <c r="AD113" i="2" s="1"/>
  <c r="AK113" i="2" s="1"/>
  <c r="AR113" i="2" s="1"/>
  <c r="Q114" i="2"/>
  <c r="AE114" i="2" s="1"/>
  <c r="AL114" i="2" s="1"/>
  <c r="AS114" i="2" s="1"/>
  <c r="P114" i="2"/>
  <c r="AD114" i="2" s="1"/>
  <c r="AK114" i="2" s="1"/>
  <c r="AR114" i="2" s="1"/>
  <c r="AC115" i="2"/>
  <c r="AJ115" i="2" s="1"/>
  <c r="AQ115" i="2" s="1"/>
  <c r="L115" i="2"/>
  <c r="AG115" i="2" s="1"/>
  <c r="AN115" i="2" s="1"/>
  <c r="AU115" i="2" s="1"/>
  <c r="L123" i="2"/>
  <c r="K123" i="2"/>
  <c r="L125" i="2"/>
  <c r="K125" i="2"/>
  <c r="L127" i="2"/>
  <c r="K127" i="2"/>
  <c r="L129" i="2"/>
  <c r="K129" i="2"/>
  <c r="AF129" i="2" s="1"/>
  <c r="AM129" i="2" s="1"/>
  <c r="AT129" i="2" s="1"/>
  <c r="L131" i="2"/>
  <c r="K131" i="2"/>
  <c r="P132" i="2"/>
  <c r="K133" i="2"/>
  <c r="AF133" i="2" s="1"/>
  <c r="AM133" i="2" s="1"/>
  <c r="AT133" i="2" s="1"/>
  <c r="L135" i="2"/>
  <c r="J135" i="2"/>
  <c r="AE135" i="2" s="1"/>
  <c r="AL135" i="2" s="1"/>
  <c r="AS135" i="2" s="1"/>
  <c r="I135" i="2"/>
  <c r="AB137" i="2"/>
  <c r="AI137" i="2" s="1"/>
  <c r="AP137" i="2" s="1"/>
  <c r="L145" i="2"/>
  <c r="AG145" i="2" s="1"/>
  <c r="AN145" i="2" s="1"/>
  <c r="I145" i="2"/>
  <c r="AD145" i="2" s="1"/>
  <c r="AK145" i="2" s="1"/>
  <c r="AC145" i="2"/>
  <c r="AJ145" i="2" s="1"/>
  <c r="N146" i="2"/>
  <c r="J150" i="2"/>
  <c r="AE150" i="2" s="1"/>
  <c r="AL150" i="2" s="1"/>
  <c r="AS150" i="2" s="1"/>
  <c r="I152" i="2"/>
  <c r="AD152" i="2" s="1"/>
  <c r="AK152" i="2" s="1"/>
  <c r="AR152" i="2" s="1"/>
  <c r="AC152" i="2"/>
  <c r="AJ152" i="2" s="1"/>
  <c r="AQ152" i="2" s="1"/>
  <c r="L152" i="2"/>
  <c r="AG152" i="2" s="1"/>
  <c r="AN152" i="2" s="1"/>
  <c r="AU152" i="2" s="1"/>
  <c r="K152" i="2"/>
  <c r="AF152" i="2" s="1"/>
  <c r="AM152" i="2" s="1"/>
  <c r="AT152" i="2" s="1"/>
  <c r="N153" i="2"/>
  <c r="R153" i="2" s="1"/>
  <c r="O153" i="2"/>
  <c r="S153" i="2" s="1"/>
  <c r="AA153" i="2"/>
  <c r="AH153" i="2" s="1"/>
  <c r="AO153" i="2" s="1"/>
  <c r="I156" i="2"/>
  <c r="AD156" i="2" s="1"/>
  <c r="AK156" i="2" s="1"/>
  <c r="AR156" i="2" s="1"/>
  <c r="AC156" i="2"/>
  <c r="AJ156" i="2" s="1"/>
  <c r="AQ156" i="2" s="1"/>
  <c r="L156" i="2"/>
  <c r="AG156" i="2" s="1"/>
  <c r="AN156" i="2" s="1"/>
  <c r="AU156" i="2" s="1"/>
  <c r="K156" i="2"/>
  <c r="AF156" i="2" s="1"/>
  <c r="AM156" i="2" s="1"/>
  <c r="AT156" i="2" s="1"/>
  <c r="N157" i="2"/>
  <c r="R157" i="2" s="1"/>
  <c r="O157" i="2"/>
  <c r="S157" i="2" s="1"/>
  <c r="AA157" i="2"/>
  <c r="AH157" i="2" s="1"/>
  <c r="AO157" i="2" s="1"/>
  <c r="I160" i="2"/>
  <c r="AD160" i="2" s="1"/>
  <c r="AK160" i="2" s="1"/>
  <c r="AR160" i="2" s="1"/>
  <c r="AC160" i="2"/>
  <c r="AJ160" i="2" s="1"/>
  <c r="AQ160" i="2" s="1"/>
  <c r="L160" i="2"/>
  <c r="AG160" i="2" s="1"/>
  <c r="AN160" i="2" s="1"/>
  <c r="AU160" i="2" s="1"/>
  <c r="K160" i="2"/>
  <c r="AF160" i="2" s="1"/>
  <c r="AM160" i="2" s="1"/>
  <c r="AT160" i="2" s="1"/>
  <c r="AN217" i="2"/>
  <c r="L137" i="2"/>
  <c r="J137" i="2"/>
  <c r="AE137" i="2" s="1"/>
  <c r="AL137" i="2" s="1"/>
  <c r="AS137" i="2" s="1"/>
  <c r="I137" i="2"/>
  <c r="O141" i="2"/>
  <c r="Q141" i="2"/>
  <c r="P141" i="2"/>
  <c r="AD141" i="2" s="1"/>
  <c r="AK141" i="2" s="1"/>
  <c r="AR141" i="2" s="1"/>
  <c r="AD142" i="2"/>
  <c r="AK142" i="2" s="1"/>
  <c r="N143" i="2"/>
  <c r="AA143" i="2"/>
  <c r="AH143" i="2" s="1"/>
  <c r="Q143" i="2"/>
  <c r="P143" i="2"/>
  <c r="O143" i="2"/>
  <c r="J145" i="2"/>
  <c r="AE145" i="2" s="1"/>
  <c r="AL145" i="2" s="1"/>
  <c r="P65" i="2"/>
  <c r="K66" i="2"/>
  <c r="AF66" i="2" s="1"/>
  <c r="AM66" i="2" s="1"/>
  <c r="Q68" i="2"/>
  <c r="L69" i="2"/>
  <c r="AG69" i="2" s="1"/>
  <c r="AN69" i="2" s="1"/>
  <c r="P73" i="2"/>
  <c r="K74" i="2"/>
  <c r="AF74" i="2" s="1"/>
  <c r="AM74" i="2" s="1"/>
  <c r="Q76" i="2"/>
  <c r="L77" i="2"/>
  <c r="AG77" i="2" s="1"/>
  <c r="AN77" i="2" s="1"/>
  <c r="K79" i="2"/>
  <c r="AF79" i="2" s="1"/>
  <c r="AM79" i="2" s="1"/>
  <c r="AT79" i="2" s="1"/>
  <c r="K81" i="2"/>
  <c r="AF81" i="2" s="1"/>
  <c r="AM81" i="2" s="1"/>
  <c r="AT81" i="2" s="1"/>
  <c r="K83" i="2"/>
  <c r="AF83" i="2" s="1"/>
  <c r="AM83" i="2" s="1"/>
  <c r="AT83" i="2" s="1"/>
  <c r="K85" i="2"/>
  <c r="AF85" i="2" s="1"/>
  <c r="AM85" i="2" s="1"/>
  <c r="AT85" i="2" s="1"/>
  <c r="K87" i="2"/>
  <c r="AF87" i="2" s="1"/>
  <c r="AM87" i="2" s="1"/>
  <c r="AT87" i="2" s="1"/>
  <c r="K89" i="2"/>
  <c r="AF89" i="2" s="1"/>
  <c r="AM89" i="2" s="1"/>
  <c r="AT89" i="2" s="1"/>
  <c r="K91" i="2"/>
  <c r="AF91" i="2" s="1"/>
  <c r="AM91" i="2" s="1"/>
  <c r="AT91" i="2" s="1"/>
  <c r="K93" i="2"/>
  <c r="AF93" i="2" s="1"/>
  <c r="AM93" i="2" s="1"/>
  <c r="AT93" i="2" s="1"/>
  <c r="K95" i="2"/>
  <c r="AF95" i="2" s="1"/>
  <c r="AM95" i="2" s="1"/>
  <c r="AT95" i="2" s="1"/>
  <c r="K97" i="2"/>
  <c r="AF97" i="2" s="1"/>
  <c r="AM97" i="2" s="1"/>
  <c r="AT97" i="2" s="1"/>
  <c r="K99" i="2"/>
  <c r="AF99" i="2" s="1"/>
  <c r="AM99" i="2" s="1"/>
  <c r="AT99" i="2" s="1"/>
  <c r="AH103" i="2"/>
  <c r="J105" i="2"/>
  <c r="J103" i="2"/>
  <c r="Q118" i="2"/>
  <c r="AE118" i="2" s="1"/>
  <c r="AL118" i="2" s="1"/>
  <c r="AS118" i="2" s="1"/>
  <c r="P118" i="2"/>
  <c r="AD118" i="2" s="1"/>
  <c r="AK118" i="2" s="1"/>
  <c r="AR118" i="2" s="1"/>
  <c r="AC119" i="2"/>
  <c r="AJ119" i="2" s="1"/>
  <c r="AQ119" i="2" s="1"/>
  <c r="L119" i="2"/>
  <c r="AG119" i="2" s="1"/>
  <c r="AN119" i="2" s="1"/>
  <c r="AU119" i="2" s="1"/>
  <c r="AC121" i="2"/>
  <c r="AJ121" i="2" s="1"/>
  <c r="L121" i="2"/>
  <c r="AG121" i="2" s="1"/>
  <c r="AN121" i="2" s="1"/>
  <c r="R121" i="2"/>
  <c r="K137" i="2"/>
  <c r="AB140" i="2"/>
  <c r="AI140" i="2" s="1"/>
  <c r="AP140" i="2" s="1"/>
  <c r="AB141" i="2"/>
  <c r="AI141" i="2" s="1"/>
  <c r="AP141" i="2" s="1"/>
  <c r="R141" i="2"/>
  <c r="J147" i="2"/>
  <c r="AE147" i="2" s="1"/>
  <c r="AL147" i="2" s="1"/>
  <c r="AC147" i="2"/>
  <c r="AJ147" i="2" s="1"/>
  <c r="L147" i="2"/>
  <c r="AG147" i="2" s="1"/>
  <c r="AN147" i="2" s="1"/>
  <c r="K147" i="2"/>
  <c r="AC149" i="2"/>
  <c r="AJ149" i="2" s="1"/>
  <c r="AQ149" i="2" s="1"/>
  <c r="S149" i="2"/>
  <c r="Q63" i="2"/>
  <c r="AC64" i="2"/>
  <c r="AJ64" i="2" s="1"/>
  <c r="AQ64" i="2" s="1"/>
  <c r="I65" i="2"/>
  <c r="Q65" i="2"/>
  <c r="L66" i="2"/>
  <c r="AG66" i="2" s="1"/>
  <c r="AN66" i="2" s="1"/>
  <c r="AC69" i="2"/>
  <c r="AJ69" i="2" s="1"/>
  <c r="N72" i="2"/>
  <c r="I73" i="2"/>
  <c r="AD73" i="2" s="1"/>
  <c r="AK73" i="2" s="1"/>
  <c r="Q73" i="2"/>
  <c r="L74" i="2"/>
  <c r="AG74" i="2" s="1"/>
  <c r="AN74" i="2" s="1"/>
  <c r="AC77" i="2"/>
  <c r="AJ77" i="2" s="1"/>
  <c r="L79" i="2"/>
  <c r="AG79" i="2" s="1"/>
  <c r="AN79" i="2" s="1"/>
  <c r="AU79" i="2" s="1"/>
  <c r="L81" i="2"/>
  <c r="AG81" i="2" s="1"/>
  <c r="AN81" i="2" s="1"/>
  <c r="AU81" i="2" s="1"/>
  <c r="L87" i="2"/>
  <c r="AG87" i="2" s="1"/>
  <c r="AN87" i="2" s="1"/>
  <c r="AU87" i="2" s="1"/>
  <c r="L89" i="2"/>
  <c r="AG89" i="2" s="1"/>
  <c r="AN89" i="2" s="1"/>
  <c r="AU89" i="2" s="1"/>
  <c r="L90" i="2"/>
  <c r="AG90" i="2" s="1"/>
  <c r="AN90" i="2" s="1"/>
  <c r="AU90" i="2" s="1"/>
  <c r="L91" i="2"/>
  <c r="AG91" i="2" s="1"/>
  <c r="AN91" i="2" s="1"/>
  <c r="AU91" i="2" s="1"/>
  <c r="L92" i="2"/>
  <c r="AG92" i="2" s="1"/>
  <c r="AN92" i="2" s="1"/>
  <c r="AU92" i="2" s="1"/>
  <c r="L93" i="2"/>
  <c r="AG93" i="2" s="1"/>
  <c r="AN93" i="2" s="1"/>
  <c r="AU93" i="2" s="1"/>
  <c r="L94" i="2"/>
  <c r="AG94" i="2" s="1"/>
  <c r="AN94" i="2" s="1"/>
  <c r="AU94" i="2" s="1"/>
  <c r="L95" i="2"/>
  <c r="AG95" i="2" s="1"/>
  <c r="AN95" i="2" s="1"/>
  <c r="AU95" i="2" s="1"/>
  <c r="L96" i="2"/>
  <c r="AG96" i="2" s="1"/>
  <c r="AN96" i="2" s="1"/>
  <c r="AU96" i="2" s="1"/>
  <c r="L97" i="2"/>
  <c r="AG97" i="2" s="1"/>
  <c r="AN97" i="2" s="1"/>
  <c r="AU97" i="2" s="1"/>
  <c r="L98" i="2"/>
  <c r="N103" i="2"/>
  <c r="R103" i="2" s="1"/>
  <c r="K105" i="2"/>
  <c r="AF105" i="2" s="1"/>
  <c r="AM105" i="2" s="1"/>
  <c r="AT105" i="2" s="1"/>
  <c r="K103" i="2"/>
  <c r="AB107" i="2"/>
  <c r="K115" i="2"/>
  <c r="AF115" i="2" s="1"/>
  <c r="AM115" i="2" s="1"/>
  <c r="AT115" i="2" s="1"/>
  <c r="N118" i="2"/>
  <c r="I119" i="2"/>
  <c r="AD119" i="2" s="1"/>
  <c r="AK119" i="2" s="1"/>
  <c r="AR119" i="2" s="1"/>
  <c r="AF120" i="2"/>
  <c r="AM120" i="2" s="1"/>
  <c r="AT120" i="2" s="1"/>
  <c r="I121" i="2"/>
  <c r="AD121" i="2" s="1"/>
  <c r="AK121" i="2" s="1"/>
  <c r="P122" i="2"/>
  <c r="AD122" i="2" s="1"/>
  <c r="AK122" i="2" s="1"/>
  <c r="AR122" i="2" s="1"/>
  <c r="O122" i="2"/>
  <c r="N123" i="2"/>
  <c r="R123" i="2" s="1"/>
  <c r="AA123" i="2"/>
  <c r="AH123" i="2" s="1"/>
  <c r="AO123" i="2" s="1"/>
  <c r="P124" i="2"/>
  <c r="AD124" i="2" s="1"/>
  <c r="AK124" i="2" s="1"/>
  <c r="AR124" i="2" s="1"/>
  <c r="O124" i="2"/>
  <c r="N125" i="2"/>
  <c r="R125" i="2" s="1"/>
  <c r="AA125" i="2"/>
  <c r="AH125" i="2" s="1"/>
  <c r="AO125" i="2" s="1"/>
  <c r="P126" i="2"/>
  <c r="AD126" i="2" s="1"/>
  <c r="AK126" i="2" s="1"/>
  <c r="AR126" i="2" s="1"/>
  <c r="O126" i="2"/>
  <c r="N127" i="2"/>
  <c r="R127" i="2" s="1"/>
  <c r="AA127" i="2"/>
  <c r="AH127" i="2" s="1"/>
  <c r="AO127" i="2" s="1"/>
  <c r="P128" i="2"/>
  <c r="AD128" i="2" s="1"/>
  <c r="AK128" i="2" s="1"/>
  <c r="AR128" i="2" s="1"/>
  <c r="O128" i="2"/>
  <c r="N129" i="2"/>
  <c r="R129" i="2" s="1"/>
  <c r="AA129" i="2"/>
  <c r="AH129" i="2" s="1"/>
  <c r="AO129" i="2" s="1"/>
  <c r="P130" i="2"/>
  <c r="AD130" i="2" s="1"/>
  <c r="AK130" i="2" s="1"/>
  <c r="AR130" i="2" s="1"/>
  <c r="O130" i="2"/>
  <c r="N131" i="2"/>
  <c r="R131" i="2" s="1"/>
  <c r="AA131" i="2"/>
  <c r="AH131" i="2" s="1"/>
  <c r="AD132" i="2"/>
  <c r="AK132" i="2" s="1"/>
  <c r="N135" i="2"/>
  <c r="R135" i="2" s="1"/>
  <c r="AA141" i="2"/>
  <c r="AH141" i="2" s="1"/>
  <c r="AO141" i="2" s="1"/>
  <c r="I144" i="2"/>
  <c r="L144" i="2"/>
  <c r="AG144" i="2" s="1"/>
  <c r="AN144" i="2" s="1"/>
  <c r="K144" i="2"/>
  <c r="AF144" i="2" s="1"/>
  <c r="AM144" i="2" s="1"/>
  <c r="J144" i="2"/>
  <c r="I147" i="2"/>
  <c r="AD147" i="2" s="1"/>
  <c r="AK147" i="2" s="1"/>
  <c r="AM148" i="2"/>
  <c r="I151" i="2"/>
  <c r="AD151" i="2" s="1"/>
  <c r="AK151" i="2" s="1"/>
  <c r="AR151" i="2" s="1"/>
  <c r="AC151" i="2"/>
  <c r="AJ151" i="2" s="1"/>
  <c r="AQ151" i="2" s="1"/>
  <c r="L151" i="2"/>
  <c r="K151" i="2"/>
  <c r="J151" i="2"/>
  <c r="I155" i="2"/>
  <c r="AD155" i="2" s="1"/>
  <c r="AK155" i="2" s="1"/>
  <c r="AR155" i="2" s="1"/>
  <c r="L155" i="2"/>
  <c r="K155" i="2"/>
  <c r="J155" i="2"/>
  <c r="AE155" i="2" s="1"/>
  <c r="AL155" i="2" s="1"/>
  <c r="AS155" i="2" s="1"/>
  <c r="AB158" i="2"/>
  <c r="AI158" i="2" s="1"/>
  <c r="AP158" i="2" s="1"/>
  <c r="I159" i="2"/>
  <c r="AD159" i="2" s="1"/>
  <c r="AK159" i="2" s="1"/>
  <c r="AR159" i="2" s="1"/>
  <c r="AC159" i="2"/>
  <c r="AJ159" i="2" s="1"/>
  <c r="AQ159" i="2" s="1"/>
  <c r="L159" i="2"/>
  <c r="AG159" i="2" s="1"/>
  <c r="AN159" i="2" s="1"/>
  <c r="AU159" i="2" s="1"/>
  <c r="K159" i="2"/>
  <c r="J159" i="2"/>
  <c r="I165" i="2"/>
  <c r="L165" i="2"/>
  <c r="K165" i="2"/>
  <c r="J165" i="2"/>
  <c r="AE165" i="2" s="1"/>
  <c r="AL165" i="2" s="1"/>
  <c r="AS165" i="2" s="1"/>
  <c r="N167" i="2"/>
  <c r="Q167" i="2"/>
  <c r="AE167" i="2" s="1"/>
  <c r="AL167" i="2" s="1"/>
  <c r="AS167" i="2" s="1"/>
  <c r="P167" i="2"/>
  <c r="AD167" i="2" s="1"/>
  <c r="AK167" i="2" s="1"/>
  <c r="AR167" i="2" s="1"/>
  <c r="O167" i="2"/>
  <c r="S167" i="2" s="1"/>
  <c r="AA167" i="2"/>
  <c r="AH167" i="2" s="1"/>
  <c r="AO167" i="2" s="1"/>
  <c r="N64" i="2"/>
  <c r="J65" i="2"/>
  <c r="AA68" i="2"/>
  <c r="AH68" i="2" s="1"/>
  <c r="AH102" i="2" s="1"/>
  <c r="N69" i="2"/>
  <c r="I70" i="2"/>
  <c r="AD70" i="2" s="1"/>
  <c r="AK70" i="2" s="1"/>
  <c r="O72" i="2"/>
  <c r="J73" i="2"/>
  <c r="AE73" i="2" s="1"/>
  <c r="AL73" i="2" s="1"/>
  <c r="AA76" i="2"/>
  <c r="AH76" i="2" s="1"/>
  <c r="I101" i="2"/>
  <c r="AD101" i="2" s="1"/>
  <c r="AK101" i="2" s="1"/>
  <c r="AR101" i="2" s="1"/>
  <c r="I98" i="2"/>
  <c r="AD98" i="2" s="1"/>
  <c r="AK98" i="2" s="1"/>
  <c r="AR98" i="2" s="1"/>
  <c r="I96" i="2"/>
  <c r="AD96" i="2" s="1"/>
  <c r="AK96" i="2" s="1"/>
  <c r="AR96" i="2" s="1"/>
  <c r="I94" i="2"/>
  <c r="AD94" i="2" s="1"/>
  <c r="AK94" i="2" s="1"/>
  <c r="AR94" i="2" s="1"/>
  <c r="I92" i="2"/>
  <c r="AD92" i="2" s="1"/>
  <c r="AK92" i="2" s="1"/>
  <c r="AR92" i="2" s="1"/>
  <c r="I90" i="2"/>
  <c r="AD90" i="2" s="1"/>
  <c r="AK90" i="2" s="1"/>
  <c r="AR90" i="2" s="1"/>
  <c r="I88" i="2"/>
  <c r="AD88" i="2" s="1"/>
  <c r="AK88" i="2" s="1"/>
  <c r="AR88" i="2" s="1"/>
  <c r="I86" i="2"/>
  <c r="AD86" i="2" s="1"/>
  <c r="AK86" i="2" s="1"/>
  <c r="AR86" i="2" s="1"/>
  <c r="I84" i="2"/>
  <c r="AD84" i="2" s="1"/>
  <c r="AK84" i="2" s="1"/>
  <c r="AR84" i="2" s="1"/>
  <c r="O103" i="2"/>
  <c r="S103" i="2" s="1"/>
  <c r="AG103" i="2" s="1"/>
  <c r="J104" i="2"/>
  <c r="AE104" i="2" s="1"/>
  <c r="AL104" i="2" s="1"/>
  <c r="AS104" i="2" s="1"/>
  <c r="AC107" i="2"/>
  <c r="L107" i="2"/>
  <c r="AG107" i="2" s="1"/>
  <c r="AG108" i="2"/>
  <c r="AN108" i="2" s="1"/>
  <c r="AU108" i="2" s="1"/>
  <c r="AB109" i="2"/>
  <c r="AI109" i="2" s="1"/>
  <c r="AP109" i="2" s="1"/>
  <c r="AF110" i="2"/>
  <c r="AM110" i="2" s="1"/>
  <c r="AT110" i="2" s="1"/>
  <c r="S114" i="2"/>
  <c r="AG114" i="2" s="1"/>
  <c r="AN114" i="2" s="1"/>
  <c r="AU114" i="2" s="1"/>
  <c r="AA114" i="2"/>
  <c r="AH114" i="2" s="1"/>
  <c r="AO114" i="2" s="1"/>
  <c r="O118" i="2"/>
  <c r="J119" i="2"/>
  <c r="AE119" i="2" s="1"/>
  <c r="AL119" i="2" s="1"/>
  <c r="AS119" i="2" s="1"/>
  <c r="J121" i="2"/>
  <c r="AE121" i="2" s="1"/>
  <c r="AL121" i="2" s="1"/>
  <c r="N122" i="2"/>
  <c r="O123" i="2"/>
  <c r="N124" i="2"/>
  <c r="O125" i="2"/>
  <c r="N126" i="2"/>
  <c r="O127" i="2"/>
  <c r="N128" i="2"/>
  <c r="O129" i="2"/>
  <c r="N130" i="2"/>
  <c r="O131" i="2"/>
  <c r="J132" i="2"/>
  <c r="AC132" i="2"/>
  <c r="AJ132" i="2" s="1"/>
  <c r="O135" i="2"/>
  <c r="N137" i="2"/>
  <c r="R137" i="2" s="1"/>
  <c r="O139" i="2"/>
  <c r="Q139" i="2"/>
  <c r="P139" i="2"/>
  <c r="S142" i="2"/>
  <c r="AC142" i="2"/>
  <c r="AJ142" i="2" s="1"/>
  <c r="Q144" i="2"/>
  <c r="N144" i="2"/>
  <c r="R144" i="2" s="1"/>
  <c r="AA144" i="2"/>
  <c r="AH144" i="2" s="1"/>
  <c r="N151" i="2"/>
  <c r="R151" i="2" s="1"/>
  <c r="O151" i="2"/>
  <c r="S151" i="2" s="1"/>
  <c r="AA151" i="2"/>
  <c r="AH151" i="2" s="1"/>
  <c r="AO151" i="2" s="1"/>
  <c r="I154" i="2"/>
  <c r="AD154" i="2" s="1"/>
  <c r="AK154" i="2" s="1"/>
  <c r="AR154" i="2" s="1"/>
  <c r="AC154" i="2"/>
  <c r="AJ154" i="2" s="1"/>
  <c r="AQ154" i="2" s="1"/>
  <c r="L154" i="2"/>
  <c r="AG154" i="2" s="1"/>
  <c r="AN154" i="2" s="1"/>
  <c r="AU154" i="2" s="1"/>
  <c r="K154" i="2"/>
  <c r="AF154" i="2" s="1"/>
  <c r="AM154" i="2" s="1"/>
  <c r="AT154" i="2" s="1"/>
  <c r="N155" i="2"/>
  <c r="R155" i="2" s="1"/>
  <c r="O155" i="2"/>
  <c r="S155" i="2" s="1"/>
  <c r="AA155" i="2"/>
  <c r="AH155" i="2" s="1"/>
  <c r="AO155" i="2" s="1"/>
  <c r="I158" i="2"/>
  <c r="AD158" i="2" s="1"/>
  <c r="AK158" i="2" s="1"/>
  <c r="AR158" i="2" s="1"/>
  <c r="AC158" i="2"/>
  <c r="AJ158" i="2" s="1"/>
  <c r="AQ158" i="2" s="1"/>
  <c r="L158" i="2"/>
  <c r="AG158" i="2" s="1"/>
  <c r="AN158" i="2" s="1"/>
  <c r="AU158" i="2" s="1"/>
  <c r="K158" i="2"/>
  <c r="AF158" i="2" s="1"/>
  <c r="AM158" i="2" s="1"/>
  <c r="AT158" i="2" s="1"/>
  <c r="N159" i="2"/>
  <c r="R159" i="2" s="1"/>
  <c r="O159" i="2"/>
  <c r="S159" i="2" s="1"/>
  <c r="AA159" i="2"/>
  <c r="AH159" i="2" s="1"/>
  <c r="AO159" i="2" s="1"/>
  <c r="I163" i="2"/>
  <c r="L163" i="2"/>
  <c r="AG163" i="2" s="1"/>
  <c r="AN163" i="2" s="1"/>
  <c r="AU163" i="2" s="1"/>
  <c r="K163" i="2"/>
  <c r="J163" i="2"/>
  <c r="AE163" i="2" s="1"/>
  <c r="AL163" i="2" s="1"/>
  <c r="AS163" i="2" s="1"/>
  <c r="N165" i="2"/>
  <c r="P165" i="2"/>
  <c r="O165" i="2"/>
  <c r="S165" i="2" s="1"/>
  <c r="AA165" i="2"/>
  <c r="AH165" i="2" s="1"/>
  <c r="AO165" i="2" s="1"/>
  <c r="AB166" i="2"/>
  <c r="AI166" i="2" s="1"/>
  <c r="AP166" i="2" s="1"/>
  <c r="K65" i="2"/>
  <c r="AF65" i="2" s="1"/>
  <c r="AM65" i="2" s="1"/>
  <c r="P103" i="2"/>
  <c r="K104" i="2"/>
  <c r="P106" i="2"/>
  <c r="O106" i="2"/>
  <c r="S106" i="2" s="1"/>
  <c r="Q108" i="2"/>
  <c r="AE108" i="2" s="1"/>
  <c r="AL108" i="2" s="1"/>
  <c r="AS108" i="2" s="1"/>
  <c r="P108" i="2"/>
  <c r="AC109" i="2"/>
  <c r="AJ109" i="2" s="1"/>
  <c r="AQ109" i="2" s="1"/>
  <c r="L109" i="2"/>
  <c r="AG109" i="2" s="1"/>
  <c r="AN109" i="2" s="1"/>
  <c r="AU109" i="2" s="1"/>
  <c r="AG110" i="2"/>
  <c r="AN110" i="2" s="1"/>
  <c r="AU110" i="2" s="1"/>
  <c r="AB111" i="2"/>
  <c r="AI111" i="2" s="1"/>
  <c r="AP111" i="2" s="1"/>
  <c r="AF112" i="2"/>
  <c r="AM112" i="2" s="1"/>
  <c r="AT112" i="2" s="1"/>
  <c r="K119" i="2"/>
  <c r="AF119" i="2" s="1"/>
  <c r="AM119" i="2" s="1"/>
  <c r="AT119" i="2" s="1"/>
  <c r="AG120" i="2"/>
  <c r="AN120" i="2" s="1"/>
  <c r="AU120" i="2" s="1"/>
  <c r="K121" i="2"/>
  <c r="AF121" i="2" s="1"/>
  <c r="AM121" i="2" s="1"/>
  <c r="Q122" i="2"/>
  <c r="AE122" i="2" s="1"/>
  <c r="AL122" i="2" s="1"/>
  <c r="AS122" i="2" s="1"/>
  <c r="P123" i="2"/>
  <c r="AD123" i="2" s="1"/>
  <c r="AK123" i="2" s="1"/>
  <c r="AR123" i="2" s="1"/>
  <c r="Q124" i="2"/>
  <c r="P125" i="2"/>
  <c r="AD125" i="2" s="1"/>
  <c r="AK125" i="2" s="1"/>
  <c r="AR125" i="2" s="1"/>
  <c r="Q126" i="2"/>
  <c r="P127" i="2"/>
  <c r="AD127" i="2" s="1"/>
  <c r="AK127" i="2" s="1"/>
  <c r="AR127" i="2" s="1"/>
  <c r="Q128" i="2"/>
  <c r="P129" i="2"/>
  <c r="AD129" i="2" s="1"/>
  <c r="AK129" i="2" s="1"/>
  <c r="AR129" i="2" s="1"/>
  <c r="Q130" i="2"/>
  <c r="AE130" i="2" s="1"/>
  <c r="AL130" i="2" s="1"/>
  <c r="AS130" i="2" s="1"/>
  <c r="P131" i="2"/>
  <c r="AD131" i="2" s="1"/>
  <c r="AK131" i="2" s="1"/>
  <c r="K132" i="2"/>
  <c r="P135" i="2"/>
  <c r="O137" i="2"/>
  <c r="S137" i="2" s="1"/>
  <c r="R147" i="2"/>
  <c r="AB147" i="2"/>
  <c r="AI147" i="2" s="1"/>
  <c r="I161" i="2"/>
  <c r="AD161" i="2" s="1"/>
  <c r="AK161" i="2" s="1"/>
  <c r="AR161" i="2" s="1"/>
  <c r="AC161" i="2"/>
  <c r="AJ161" i="2" s="1"/>
  <c r="AQ161" i="2" s="1"/>
  <c r="L161" i="2"/>
  <c r="AG161" i="2" s="1"/>
  <c r="AN161" i="2" s="1"/>
  <c r="AU161" i="2" s="1"/>
  <c r="K161" i="2"/>
  <c r="J161" i="2"/>
  <c r="AE161" i="2" s="1"/>
  <c r="AL161" i="2" s="1"/>
  <c r="AS161" i="2" s="1"/>
  <c r="N163" i="2"/>
  <c r="P163" i="2"/>
  <c r="O163" i="2"/>
  <c r="S163" i="2" s="1"/>
  <c r="AA163" i="2"/>
  <c r="AH163" i="2" s="1"/>
  <c r="AO163" i="2" s="1"/>
  <c r="AK166" i="2"/>
  <c r="AR166" i="2" s="1"/>
  <c r="I62" i="2"/>
  <c r="AD62" i="2" s="1"/>
  <c r="AK62" i="2" s="1"/>
  <c r="L65" i="2"/>
  <c r="AG65" i="2" s="1"/>
  <c r="AN65" i="2" s="1"/>
  <c r="O98" i="2"/>
  <c r="S98" i="2" s="1"/>
  <c r="Q103" i="2"/>
  <c r="N106" i="2"/>
  <c r="R106" i="2" s="1"/>
  <c r="J107" i="2"/>
  <c r="AE107" i="2" s="1"/>
  <c r="N108" i="2"/>
  <c r="R108" i="2" s="1"/>
  <c r="AF108" i="2" s="1"/>
  <c r="I109" i="2"/>
  <c r="AD109" i="2" s="1"/>
  <c r="AK109" i="2" s="1"/>
  <c r="AR109" i="2" s="1"/>
  <c r="Q110" i="2"/>
  <c r="P110" i="2"/>
  <c r="AD110" i="2" s="1"/>
  <c r="AK110" i="2" s="1"/>
  <c r="AR110" i="2" s="1"/>
  <c r="AC111" i="2"/>
  <c r="AJ111" i="2" s="1"/>
  <c r="AQ111" i="2" s="1"/>
  <c r="L111" i="2"/>
  <c r="AG111" i="2" s="1"/>
  <c r="AN111" i="2" s="1"/>
  <c r="AU111" i="2" s="1"/>
  <c r="AG112" i="2"/>
  <c r="AN112" i="2" s="1"/>
  <c r="AU112" i="2" s="1"/>
  <c r="AB113" i="2"/>
  <c r="AI113" i="2" s="1"/>
  <c r="AP113" i="2" s="1"/>
  <c r="AF114" i="2"/>
  <c r="AM114" i="2" s="1"/>
  <c r="AT114" i="2" s="1"/>
  <c r="AA118" i="2"/>
  <c r="AH118" i="2" s="1"/>
  <c r="AO118" i="2" s="1"/>
  <c r="AA120" i="2"/>
  <c r="AH120" i="2" s="1"/>
  <c r="AO120" i="2" s="1"/>
  <c r="Q120" i="2"/>
  <c r="AE120" i="2" s="1"/>
  <c r="AL120" i="2" s="1"/>
  <c r="AS120" i="2" s="1"/>
  <c r="P120" i="2"/>
  <c r="AA122" i="2"/>
  <c r="AH122" i="2" s="1"/>
  <c r="AO122" i="2" s="1"/>
  <c r="Q123" i="2"/>
  <c r="AE123" i="2" s="1"/>
  <c r="AL123" i="2" s="1"/>
  <c r="AS123" i="2" s="1"/>
  <c r="AA124" i="2"/>
  <c r="AH124" i="2" s="1"/>
  <c r="AO124" i="2" s="1"/>
  <c r="Q125" i="2"/>
  <c r="AE125" i="2" s="1"/>
  <c r="AL125" i="2" s="1"/>
  <c r="AS125" i="2" s="1"/>
  <c r="AA126" i="2"/>
  <c r="AH126" i="2" s="1"/>
  <c r="AO126" i="2" s="1"/>
  <c r="Q127" i="2"/>
  <c r="AA128" i="2"/>
  <c r="AH128" i="2" s="1"/>
  <c r="AO128" i="2" s="1"/>
  <c r="Q129" i="2"/>
  <c r="AE129" i="2" s="1"/>
  <c r="AL129" i="2" s="1"/>
  <c r="AS129" i="2" s="1"/>
  <c r="AA130" i="2"/>
  <c r="AH130" i="2" s="1"/>
  <c r="AO130" i="2" s="1"/>
  <c r="Q131" i="2"/>
  <c r="L132" i="2"/>
  <c r="AB133" i="2"/>
  <c r="AI133" i="2" s="1"/>
  <c r="AP133" i="2" s="1"/>
  <c r="AA135" i="2"/>
  <c r="AH135" i="2" s="1"/>
  <c r="AO135" i="2" s="1"/>
  <c r="P137" i="2"/>
  <c r="AA139" i="2"/>
  <c r="AH139" i="2" s="1"/>
  <c r="AO139" i="2" s="1"/>
  <c r="AE141" i="2"/>
  <c r="AL141" i="2" s="1"/>
  <c r="AS141" i="2" s="1"/>
  <c r="P144" i="2"/>
  <c r="AC144" i="2"/>
  <c r="AJ144" i="2" s="1"/>
  <c r="AF149" i="2"/>
  <c r="AM149" i="2" s="1"/>
  <c r="AT149" i="2" s="1"/>
  <c r="Q151" i="2"/>
  <c r="AB153" i="2"/>
  <c r="AI153" i="2" s="1"/>
  <c r="AP153" i="2" s="1"/>
  <c r="Q155" i="2"/>
  <c r="AB157" i="2"/>
  <c r="AI157" i="2" s="1"/>
  <c r="AP157" i="2" s="1"/>
  <c r="Q159" i="2"/>
  <c r="N161" i="2"/>
  <c r="P161" i="2"/>
  <c r="O161" i="2"/>
  <c r="S161" i="2" s="1"/>
  <c r="AA161" i="2"/>
  <c r="AH161" i="2" s="1"/>
  <c r="AO161" i="2" s="1"/>
  <c r="AB162" i="2"/>
  <c r="AI162" i="2" s="1"/>
  <c r="AP162" i="2" s="1"/>
  <c r="I164" i="2"/>
  <c r="AD164" i="2" s="1"/>
  <c r="AK164" i="2" s="1"/>
  <c r="AR164" i="2" s="1"/>
  <c r="AC164" i="2"/>
  <c r="AJ164" i="2" s="1"/>
  <c r="AQ164" i="2" s="1"/>
  <c r="L164" i="2"/>
  <c r="AG164" i="2" s="1"/>
  <c r="AN164" i="2" s="1"/>
  <c r="AU164" i="2" s="1"/>
  <c r="K164" i="2"/>
  <c r="AF164" i="2" s="1"/>
  <c r="AM164" i="2" s="1"/>
  <c r="AT164" i="2" s="1"/>
  <c r="AM182" i="2"/>
  <c r="AC83" i="2"/>
  <c r="AJ83" i="2" s="1"/>
  <c r="AQ83" i="2" s="1"/>
  <c r="AC85" i="2"/>
  <c r="AJ85" i="2" s="1"/>
  <c r="AQ85" i="2" s="1"/>
  <c r="O104" i="2"/>
  <c r="S104" i="2" s="1"/>
  <c r="AG104" i="2" s="1"/>
  <c r="AN104" i="2" s="1"/>
  <c r="AU104" i="2" s="1"/>
  <c r="N104" i="2"/>
  <c r="AK107" i="2"/>
  <c r="Q112" i="2"/>
  <c r="AE112" i="2" s="1"/>
  <c r="AL112" i="2" s="1"/>
  <c r="AS112" i="2" s="1"/>
  <c r="P112" i="2"/>
  <c r="AD112" i="2" s="1"/>
  <c r="AK112" i="2" s="1"/>
  <c r="AR112" i="2" s="1"/>
  <c r="AC113" i="2"/>
  <c r="AJ113" i="2" s="1"/>
  <c r="AQ113" i="2" s="1"/>
  <c r="L113" i="2"/>
  <c r="AG113" i="2" s="1"/>
  <c r="AN113" i="2" s="1"/>
  <c r="AU113" i="2" s="1"/>
  <c r="AB123" i="2"/>
  <c r="AI123" i="2" s="1"/>
  <c r="AP123" i="2" s="1"/>
  <c r="AE124" i="2"/>
  <c r="AL124" i="2" s="1"/>
  <c r="AS124" i="2" s="1"/>
  <c r="AB125" i="2"/>
  <c r="AI125" i="2" s="1"/>
  <c r="AP125" i="2" s="1"/>
  <c r="AE126" i="2"/>
  <c r="AL126" i="2" s="1"/>
  <c r="AS126" i="2" s="1"/>
  <c r="AB127" i="2"/>
  <c r="AI127" i="2" s="1"/>
  <c r="AP127" i="2" s="1"/>
  <c r="AE128" i="2"/>
  <c r="AL128" i="2" s="1"/>
  <c r="AS128" i="2" s="1"/>
  <c r="AB129" i="2"/>
  <c r="AI129" i="2" s="1"/>
  <c r="AP129" i="2" s="1"/>
  <c r="AB131" i="2"/>
  <c r="AI131" i="2" s="1"/>
  <c r="Q132" i="2"/>
  <c r="O132" i="2"/>
  <c r="S132" i="2" s="1"/>
  <c r="N132" i="2"/>
  <c r="L133" i="2"/>
  <c r="AG133" i="2" s="1"/>
  <c r="AN133" i="2" s="1"/>
  <c r="AU133" i="2" s="1"/>
  <c r="J133" i="2"/>
  <c r="AE133" i="2" s="1"/>
  <c r="AL133" i="2" s="1"/>
  <c r="AS133" i="2" s="1"/>
  <c r="I133" i="2"/>
  <c r="AD133" i="2" s="1"/>
  <c r="AK133" i="2" s="1"/>
  <c r="AR133" i="2" s="1"/>
  <c r="AB135" i="2"/>
  <c r="AI135" i="2" s="1"/>
  <c r="AP135" i="2" s="1"/>
  <c r="S140" i="2"/>
  <c r="AC140" i="2"/>
  <c r="AJ140" i="2" s="1"/>
  <c r="AQ140" i="2" s="1"/>
  <c r="AF141" i="2"/>
  <c r="AM141" i="2" s="1"/>
  <c r="AT141" i="2" s="1"/>
  <c r="AE143" i="2"/>
  <c r="AL143" i="2" s="1"/>
  <c r="O146" i="2"/>
  <c r="Q146" i="2"/>
  <c r="AE146" i="2" s="1"/>
  <c r="AL146" i="2" s="1"/>
  <c r="P146" i="2"/>
  <c r="AD146" i="2" s="1"/>
  <c r="AK146" i="2" s="1"/>
  <c r="AG149" i="2"/>
  <c r="AN149" i="2" s="1"/>
  <c r="AU149" i="2" s="1"/>
  <c r="L150" i="2"/>
  <c r="AG150" i="2" s="1"/>
  <c r="AN150" i="2" s="1"/>
  <c r="AU150" i="2" s="1"/>
  <c r="I150" i="2"/>
  <c r="AD150" i="2" s="1"/>
  <c r="AK150" i="2" s="1"/>
  <c r="AR150" i="2" s="1"/>
  <c r="AC150" i="2"/>
  <c r="AJ150" i="2" s="1"/>
  <c r="AQ150" i="2" s="1"/>
  <c r="I153" i="2"/>
  <c r="AD153" i="2" s="1"/>
  <c r="AK153" i="2" s="1"/>
  <c r="AR153" i="2" s="1"/>
  <c r="L153" i="2"/>
  <c r="K153" i="2"/>
  <c r="AF153" i="2" s="1"/>
  <c r="AM153" i="2" s="1"/>
  <c r="AT153" i="2" s="1"/>
  <c r="J153" i="2"/>
  <c r="AE153" i="2" s="1"/>
  <c r="AL153" i="2" s="1"/>
  <c r="AS153" i="2" s="1"/>
  <c r="I157" i="2"/>
  <c r="AD157" i="2" s="1"/>
  <c r="AK157" i="2" s="1"/>
  <c r="AR157" i="2" s="1"/>
  <c r="AC157" i="2"/>
  <c r="AJ157" i="2" s="1"/>
  <c r="AQ157" i="2" s="1"/>
  <c r="L157" i="2"/>
  <c r="AG157" i="2" s="1"/>
  <c r="AN157" i="2" s="1"/>
  <c r="AU157" i="2" s="1"/>
  <c r="K157" i="2"/>
  <c r="AF157" i="2" s="1"/>
  <c r="AM157" i="2" s="1"/>
  <c r="AT157" i="2" s="1"/>
  <c r="J157" i="2"/>
  <c r="AE157" i="2" s="1"/>
  <c r="AL157" i="2" s="1"/>
  <c r="AS157" i="2" s="1"/>
  <c r="I162" i="2"/>
  <c r="AD162" i="2" s="1"/>
  <c r="AK162" i="2" s="1"/>
  <c r="AR162" i="2" s="1"/>
  <c r="AC162" i="2"/>
  <c r="AJ162" i="2" s="1"/>
  <c r="AQ162" i="2" s="1"/>
  <c r="L162" i="2"/>
  <c r="AG162" i="2" s="1"/>
  <c r="AN162" i="2" s="1"/>
  <c r="AU162" i="2" s="1"/>
  <c r="K162" i="2"/>
  <c r="AF162" i="2" s="1"/>
  <c r="AM162" i="2" s="1"/>
  <c r="AT162" i="2" s="1"/>
  <c r="L140" i="2"/>
  <c r="AG140" i="2" s="1"/>
  <c r="AN140" i="2" s="1"/>
  <c r="AU140" i="2" s="1"/>
  <c r="L142" i="2"/>
  <c r="AG142" i="2" s="1"/>
  <c r="AN142" i="2" s="1"/>
  <c r="Q149" i="2"/>
  <c r="AE149" i="2" s="1"/>
  <c r="AL149" i="2" s="1"/>
  <c r="AS149" i="2" s="1"/>
  <c r="K166" i="2"/>
  <c r="AF166" i="2" s="1"/>
  <c r="AM166" i="2" s="1"/>
  <c r="AT166" i="2" s="1"/>
  <c r="N173" i="2"/>
  <c r="Q173" i="2"/>
  <c r="AE173" i="2" s="1"/>
  <c r="AL173" i="2" s="1"/>
  <c r="AS173" i="2" s="1"/>
  <c r="AA173" i="2"/>
  <c r="AH173" i="2" s="1"/>
  <c r="AO173" i="2" s="1"/>
  <c r="AE185" i="2"/>
  <c r="AL185" i="2" s="1"/>
  <c r="AI188" i="2"/>
  <c r="K204" i="2"/>
  <c r="AF204" i="2" s="1"/>
  <c r="AM204" i="2" s="1"/>
  <c r="AC204" i="2"/>
  <c r="AJ204" i="2" s="1"/>
  <c r="L208" i="2"/>
  <c r="I208" i="2"/>
  <c r="AD208" i="2" s="1"/>
  <c r="AK208" i="2" s="1"/>
  <c r="AR208" i="2" s="1"/>
  <c r="K208" i="2"/>
  <c r="AF208" i="2" s="1"/>
  <c r="AM208" i="2" s="1"/>
  <c r="AT208" i="2" s="1"/>
  <c r="J208" i="2"/>
  <c r="I139" i="2"/>
  <c r="L166" i="2"/>
  <c r="AG166" i="2" s="1"/>
  <c r="AN166" i="2" s="1"/>
  <c r="AU166" i="2" s="1"/>
  <c r="AC166" i="2"/>
  <c r="AJ166" i="2" s="1"/>
  <c r="AQ166" i="2" s="1"/>
  <c r="AI170" i="2"/>
  <c r="AP170" i="2" s="1"/>
  <c r="O181" i="2"/>
  <c r="S181" i="2" s="1"/>
  <c r="P181" i="2"/>
  <c r="AH182" i="2"/>
  <c r="AC190" i="2"/>
  <c r="AJ190" i="2" s="1"/>
  <c r="K190" i="2"/>
  <c r="AF190" i="2" s="1"/>
  <c r="AM190" i="2" s="1"/>
  <c r="J190" i="2"/>
  <c r="AE190" i="2" s="1"/>
  <c r="AL190" i="2" s="1"/>
  <c r="I190" i="2"/>
  <c r="AD190" i="2" s="1"/>
  <c r="AK190" i="2" s="1"/>
  <c r="Q196" i="2"/>
  <c r="P196" i="2"/>
  <c r="O196" i="2"/>
  <c r="N196" i="2"/>
  <c r="AA196" i="2"/>
  <c r="AH196" i="2" s="1"/>
  <c r="K198" i="2"/>
  <c r="J198" i="2"/>
  <c r="AE198" i="2" s="1"/>
  <c r="AL198" i="2" s="1"/>
  <c r="AC198" i="2"/>
  <c r="AJ198" i="2" s="1"/>
  <c r="L198" i="2"/>
  <c r="AG198" i="2" s="1"/>
  <c r="AN198" i="2" s="1"/>
  <c r="AD221" i="2"/>
  <c r="AK221" i="2" s="1"/>
  <c r="AR221" i="2" s="1"/>
  <c r="I120" i="2"/>
  <c r="N134" i="2"/>
  <c r="N136" i="2"/>
  <c r="N138" i="2"/>
  <c r="R138" i="2" s="1"/>
  <c r="AF138" i="2" s="1"/>
  <c r="AM138" i="2" s="1"/>
  <c r="AT138" i="2" s="1"/>
  <c r="J139" i="2"/>
  <c r="AE139" i="2" s="1"/>
  <c r="AL139" i="2" s="1"/>
  <c r="AS139" i="2" s="1"/>
  <c r="N140" i="2"/>
  <c r="R140" i="2" s="1"/>
  <c r="AF140" i="2" s="1"/>
  <c r="AM140" i="2" s="1"/>
  <c r="AT140" i="2" s="1"/>
  <c r="N142" i="2"/>
  <c r="R142" i="2" s="1"/>
  <c r="AF142" i="2" s="1"/>
  <c r="AM142" i="2" s="1"/>
  <c r="I143" i="2"/>
  <c r="AD143" i="2" s="1"/>
  <c r="AK143" i="2" s="1"/>
  <c r="AA149" i="2"/>
  <c r="AH149" i="2" s="1"/>
  <c r="AO149" i="2" s="1"/>
  <c r="L167" i="2"/>
  <c r="AG167" i="2" s="1"/>
  <c r="AN167" i="2" s="1"/>
  <c r="AU167" i="2" s="1"/>
  <c r="AC167" i="2"/>
  <c r="AJ167" i="2" s="1"/>
  <c r="AQ167" i="2" s="1"/>
  <c r="O168" i="2"/>
  <c r="S168" i="2" s="1"/>
  <c r="I169" i="2"/>
  <c r="AC169" i="2"/>
  <c r="AJ169" i="2" s="1"/>
  <c r="AQ169" i="2" s="1"/>
  <c r="AB172" i="2"/>
  <c r="AI172" i="2" s="1"/>
  <c r="AP172" i="2" s="1"/>
  <c r="AA172" i="2"/>
  <c r="AH172" i="2" s="1"/>
  <c r="AO172" i="2" s="1"/>
  <c r="P173" i="2"/>
  <c r="N175" i="2"/>
  <c r="R175" i="2" s="1"/>
  <c r="AF175" i="2" s="1"/>
  <c r="AM175" i="2" s="1"/>
  <c r="AT175" i="2" s="1"/>
  <c r="Q175" i="2"/>
  <c r="O175" i="2"/>
  <c r="AA175" i="2"/>
  <c r="AH175" i="2" s="1"/>
  <c r="AO175" i="2" s="1"/>
  <c r="Q176" i="2"/>
  <c r="O176" i="2"/>
  <c r="AA176" i="2"/>
  <c r="AH176" i="2" s="1"/>
  <c r="AO176" i="2" s="1"/>
  <c r="N181" i="2"/>
  <c r="R181" i="2" s="1"/>
  <c r="AF188" i="2"/>
  <c r="AM188" i="2" s="1"/>
  <c r="AC195" i="2"/>
  <c r="AJ195" i="2" s="1"/>
  <c r="S195" i="2"/>
  <c r="AG195" i="2" s="1"/>
  <c r="AN195" i="2" s="1"/>
  <c r="AU207" i="2"/>
  <c r="AL217" i="2"/>
  <c r="P175" i="2"/>
  <c r="N176" i="2"/>
  <c r="R176" i="2" s="1"/>
  <c r="Q181" i="2"/>
  <c r="S182" i="2"/>
  <c r="AC182" i="2"/>
  <c r="O183" i="2"/>
  <c r="Q183" i="2"/>
  <c r="N183" i="2"/>
  <c r="AA183" i="2"/>
  <c r="AH183" i="2" s="1"/>
  <c r="AG191" i="2"/>
  <c r="AN191" i="2" s="1"/>
  <c r="AU191" i="2" s="1"/>
  <c r="AF192" i="2"/>
  <c r="AM192" i="2" s="1"/>
  <c r="AT192" i="2" s="1"/>
  <c r="AC199" i="2"/>
  <c r="AJ199" i="2" s="1"/>
  <c r="P140" i="2"/>
  <c r="AD140" i="2" s="1"/>
  <c r="AK140" i="2" s="1"/>
  <c r="AR140" i="2" s="1"/>
  <c r="P142" i="2"/>
  <c r="AB168" i="2"/>
  <c r="AI168" i="2" s="1"/>
  <c r="AP168" i="2" s="1"/>
  <c r="Q168" i="2"/>
  <c r="L169" i="2"/>
  <c r="AG169" i="2" s="1"/>
  <c r="AN169" i="2" s="1"/>
  <c r="AU169" i="2" s="1"/>
  <c r="AD171" i="2"/>
  <c r="AK171" i="2" s="1"/>
  <c r="AR171" i="2" s="1"/>
  <c r="AC173" i="2"/>
  <c r="AJ173" i="2" s="1"/>
  <c r="AQ173" i="2" s="1"/>
  <c r="N177" i="2"/>
  <c r="R177" i="2" s="1"/>
  <c r="AF177" i="2" s="1"/>
  <c r="AM177" i="2" s="1"/>
  <c r="AT177" i="2" s="1"/>
  <c r="Q177" i="2"/>
  <c r="O177" i="2"/>
  <c r="AA177" i="2"/>
  <c r="AH177" i="2" s="1"/>
  <c r="AO177" i="2" s="1"/>
  <c r="Q178" i="2"/>
  <c r="O178" i="2"/>
  <c r="AA178" i="2"/>
  <c r="AH178" i="2" s="1"/>
  <c r="AO178" i="2" s="1"/>
  <c r="K180" i="2"/>
  <c r="K178" i="2"/>
  <c r="AF178" i="2" s="1"/>
  <c r="AM178" i="2" s="1"/>
  <c r="AT178" i="2" s="1"/>
  <c r="K176" i="2"/>
  <c r="AF176" i="2" s="1"/>
  <c r="AM176" i="2" s="1"/>
  <c r="AT176" i="2" s="1"/>
  <c r="K174" i="2"/>
  <c r="AF174" i="2" s="1"/>
  <c r="AM174" i="2" s="1"/>
  <c r="AT174" i="2" s="1"/>
  <c r="I180" i="2"/>
  <c r="AD180" i="2" s="1"/>
  <c r="AK180" i="2" s="1"/>
  <c r="AR180" i="2" s="1"/>
  <c r="I179" i="2"/>
  <c r="AD179" i="2" s="1"/>
  <c r="AK179" i="2" s="1"/>
  <c r="AR179" i="2" s="1"/>
  <c r="I178" i="2"/>
  <c r="I177" i="2"/>
  <c r="I176" i="2"/>
  <c r="AD176" i="2" s="1"/>
  <c r="AK176" i="2" s="1"/>
  <c r="AR176" i="2" s="1"/>
  <c r="I175" i="2"/>
  <c r="AD175" i="2" s="1"/>
  <c r="AK175" i="2" s="1"/>
  <c r="AR175" i="2" s="1"/>
  <c r="AO217" i="2"/>
  <c r="N169" i="2"/>
  <c r="AA169" i="2"/>
  <c r="AH169" i="2" s="1"/>
  <c r="AO169" i="2" s="1"/>
  <c r="AD173" i="2"/>
  <c r="AK173" i="2" s="1"/>
  <c r="AR173" i="2" s="1"/>
  <c r="P177" i="2"/>
  <c r="N178" i="2"/>
  <c r="R178" i="2" s="1"/>
  <c r="L179" i="2"/>
  <c r="L180" i="2"/>
  <c r="P186" i="2"/>
  <c r="AD186" i="2" s="1"/>
  <c r="AK186" i="2" s="1"/>
  <c r="AA186" i="2"/>
  <c r="AH186" i="2" s="1"/>
  <c r="Q186" i="2"/>
  <c r="AE186" i="2" s="1"/>
  <c r="AL186" i="2" s="1"/>
  <c r="N186" i="2"/>
  <c r="R186" i="2" s="1"/>
  <c r="R191" i="2"/>
  <c r="AB191" i="2"/>
  <c r="AI191" i="2" s="1"/>
  <c r="AP191" i="2" s="1"/>
  <c r="AD201" i="2"/>
  <c r="AK201" i="2" s="1"/>
  <c r="AI207" i="2"/>
  <c r="AN211" i="2"/>
  <c r="AU211" i="2" s="1"/>
  <c r="AH219" i="2"/>
  <c r="AO219" i="2" s="1"/>
  <c r="I168" i="2"/>
  <c r="AD168" i="2" s="1"/>
  <c r="AK168" i="2" s="1"/>
  <c r="AR168" i="2" s="1"/>
  <c r="AC168" i="2"/>
  <c r="AJ168" i="2" s="1"/>
  <c r="AQ168" i="2" s="1"/>
  <c r="P178" i="2"/>
  <c r="N179" i="2"/>
  <c r="R179" i="2" s="1"/>
  <c r="AF179" i="2" s="1"/>
  <c r="AM179" i="2" s="1"/>
  <c r="AT179" i="2" s="1"/>
  <c r="Q179" i="2"/>
  <c r="O179" i="2"/>
  <c r="AA179" i="2"/>
  <c r="AH179" i="2" s="1"/>
  <c r="AO179" i="2" s="1"/>
  <c r="Q180" i="2"/>
  <c r="O180" i="2"/>
  <c r="AA180" i="2"/>
  <c r="AH180" i="2" s="1"/>
  <c r="AO180" i="2" s="1"/>
  <c r="AC185" i="2"/>
  <c r="AJ185" i="2" s="1"/>
  <c r="L185" i="2"/>
  <c r="AG185" i="2" s="1"/>
  <c r="AN185" i="2" s="1"/>
  <c r="K185" i="2"/>
  <c r="AF185" i="2" s="1"/>
  <c r="AM185" i="2" s="1"/>
  <c r="O186" i="2"/>
  <c r="AD194" i="2"/>
  <c r="AK194" i="2" s="1"/>
  <c r="AE196" i="2"/>
  <c r="AL196" i="2" s="1"/>
  <c r="AG202" i="2"/>
  <c r="AN202" i="2" s="1"/>
  <c r="L168" i="2"/>
  <c r="AG168" i="2" s="1"/>
  <c r="AN168" i="2" s="1"/>
  <c r="AU168" i="2" s="1"/>
  <c r="P169" i="2"/>
  <c r="O170" i="2"/>
  <c r="N171" i="2"/>
  <c r="R171" i="2" s="1"/>
  <c r="AF171" i="2" s="1"/>
  <c r="AM171" i="2" s="1"/>
  <c r="AT171" i="2" s="1"/>
  <c r="Q171" i="2"/>
  <c r="AE171" i="2" s="1"/>
  <c r="AL171" i="2" s="1"/>
  <c r="AS171" i="2" s="1"/>
  <c r="AA171" i="2"/>
  <c r="AH171" i="2" s="1"/>
  <c r="AO171" i="2" s="1"/>
  <c r="N172" i="2"/>
  <c r="R172" i="2" s="1"/>
  <c r="AF172" i="2" s="1"/>
  <c r="AM172" i="2" s="1"/>
  <c r="AT172" i="2" s="1"/>
  <c r="L173" i="2"/>
  <c r="AG173" i="2" s="1"/>
  <c r="AN173" i="2" s="1"/>
  <c r="AU173" i="2" s="1"/>
  <c r="Q174" i="2"/>
  <c r="O174" i="2"/>
  <c r="AA174" i="2"/>
  <c r="AH174" i="2" s="1"/>
  <c r="AO174" i="2" s="1"/>
  <c r="P179" i="2"/>
  <c r="N180" i="2"/>
  <c r="R180" i="2" s="1"/>
  <c r="AD182" i="2"/>
  <c r="I185" i="2"/>
  <c r="AD185" i="2" s="1"/>
  <c r="AK185" i="2" s="1"/>
  <c r="AB186" i="2"/>
  <c r="AI186" i="2" s="1"/>
  <c r="L189" i="2"/>
  <c r="J189" i="2"/>
  <c r="AE189" i="2" s="1"/>
  <c r="AL189" i="2" s="1"/>
  <c r="AJ201" i="2"/>
  <c r="AI217" i="2"/>
  <c r="L220" i="2"/>
  <c r="I220" i="2"/>
  <c r="AD220" i="2" s="1"/>
  <c r="AK220" i="2" s="1"/>
  <c r="AR220" i="2" s="1"/>
  <c r="K220" i="2"/>
  <c r="AF220" i="2" s="1"/>
  <c r="AM220" i="2" s="1"/>
  <c r="AT220" i="2" s="1"/>
  <c r="J220" i="2"/>
  <c r="AE220" i="2" s="1"/>
  <c r="AL220" i="2" s="1"/>
  <c r="AS220" i="2" s="1"/>
  <c r="J180" i="2"/>
  <c r="J178" i="2"/>
  <c r="J176" i="2"/>
  <c r="AE176" i="2" s="1"/>
  <c r="AL176" i="2" s="1"/>
  <c r="AS176" i="2" s="1"/>
  <c r="J174" i="2"/>
  <c r="J172" i="2"/>
  <c r="AE172" i="2" s="1"/>
  <c r="AL172" i="2" s="1"/>
  <c r="AS172" i="2" s="1"/>
  <c r="J170" i="2"/>
  <c r="AE170" i="2" s="1"/>
  <c r="AL170" i="2" s="1"/>
  <c r="AS170" i="2" s="1"/>
  <c r="J168" i="2"/>
  <c r="J166" i="2"/>
  <c r="AE166" i="2" s="1"/>
  <c r="AL166" i="2" s="1"/>
  <c r="AS166" i="2" s="1"/>
  <c r="J164" i="2"/>
  <c r="AE164" i="2" s="1"/>
  <c r="AL164" i="2" s="1"/>
  <c r="AS164" i="2" s="1"/>
  <c r="J162" i="2"/>
  <c r="AE162" i="2" s="1"/>
  <c r="AL162" i="2" s="1"/>
  <c r="AS162" i="2" s="1"/>
  <c r="J160" i="2"/>
  <c r="AE160" i="2" s="1"/>
  <c r="AL160" i="2" s="1"/>
  <c r="AS160" i="2" s="1"/>
  <c r="J158" i="2"/>
  <c r="AE158" i="2" s="1"/>
  <c r="AL158" i="2" s="1"/>
  <c r="AS158" i="2" s="1"/>
  <c r="J156" i="2"/>
  <c r="AE156" i="2" s="1"/>
  <c r="AL156" i="2" s="1"/>
  <c r="AS156" i="2" s="1"/>
  <c r="J154" i="2"/>
  <c r="AE154" i="2" s="1"/>
  <c r="AL154" i="2" s="1"/>
  <c r="AS154" i="2" s="1"/>
  <c r="J152" i="2"/>
  <c r="AE152" i="2" s="1"/>
  <c r="AL152" i="2" s="1"/>
  <c r="AS152" i="2" s="1"/>
  <c r="AF186" i="2"/>
  <c r="AM186" i="2" s="1"/>
  <c r="O189" i="2"/>
  <c r="S189" i="2" s="1"/>
  <c r="J191" i="2"/>
  <c r="AA191" i="2"/>
  <c r="AH191" i="2" s="1"/>
  <c r="AO191" i="2" s="1"/>
  <c r="J192" i="2"/>
  <c r="AC192" i="2"/>
  <c r="AJ192" i="2" s="1"/>
  <c r="AQ192" i="2" s="1"/>
  <c r="J195" i="2"/>
  <c r="AA195" i="2"/>
  <c r="AH195" i="2" s="1"/>
  <c r="O197" i="2"/>
  <c r="S197" i="2" s="1"/>
  <c r="K199" i="2"/>
  <c r="I200" i="2"/>
  <c r="AD200" i="2" s="1"/>
  <c r="AK200" i="2" s="1"/>
  <c r="I202" i="2"/>
  <c r="AC202" i="2"/>
  <c r="AJ202" i="2" s="1"/>
  <c r="N204" i="2"/>
  <c r="R204" i="2" s="1"/>
  <c r="O206" i="2"/>
  <c r="S206" i="2" s="1"/>
  <c r="AF207" i="2"/>
  <c r="AA216" i="2"/>
  <c r="AL207" i="2"/>
  <c r="O210" i="2"/>
  <c r="S210" i="2" s="1"/>
  <c r="Q210" i="2"/>
  <c r="J214" i="2"/>
  <c r="N218" i="2"/>
  <c r="AA218" i="2"/>
  <c r="P218" i="2"/>
  <c r="AD218" i="2" s="1"/>
  <c r="AK218" i="2" s="1"/>
  <c r="AR218" i="2" s="1"/>
  <c r="L222" i="2"/>
  <c r="K222" i="2"/>
  <c r="I222" i="2"/>
  <c r="AD222" i="2" s="1"/>
  <c r="AK222" i="2" s="1"/>
  <c r="AR222" i="2" s="1"/>
  <c r="O223" i="2"/>
  <c r="S223" i="2" s="1"/>
  <c r="N223" i="2"/>
  <c r="R223" i="2" s="1"/>
  <c r="L224" i="2"/>
  <c r="I224" i="2"/>
  <c r="AD224" i="2" s="1"/>
  <c r="AE225" i="2"/>
  <c r="AL225" i="2" s="1"/>
  <c r="AS225" i="2" s="1"/>
  <c r="L226" i="2"/>
  <c r="I226" i="2"/>
  <c r="AD226" i="2" s="1"/>
  <c r="AK226" i="2" s="1"/>
  <c r="AB229" i="2"/>
  <c r="AI229" i="2" s="1"/>
  <c r="AP229" i="2" s="1"/>
  <c r="AN233" i="2"/>
  <c r="J175" i="2"/>
  <c r="AE175" i="2" s="1"/>
  <c r="AL175" i="2" s="1"/>
  <c r="AS175" i="2" s="1"/>
  <c r="J177" i="2"/>
  <c r="J179" i="2"/>
  <c r="AE179" i="2" s="1"/>
  <c r="AL179" i="2" s="1"/>
  <c r="AS179" i="2" s="1"/>
  <c r="AE183" i="2"/>
  <c r="AL183" i="2" s="1"/>
  <c r="Q184" i="2"/>
  <c r="P189" i="2"/>
  <c r="K191" i="2"/>
  <c r="AF191" i="2" s="1"/>
  <c r="AM191" i="2" s="1"/>
  <c r="AT191" i="2" s="1"/>
  <c r="L192" i="2"/>
  <c r="AG192" i="2" s="1"/>
  <c r="AN192" i="2" s="1"/>
  <c r="AU192" i="2" s="1"/>
  <c r="L193" i="2"/>
  <c r="AG193" i="2" s="1"/>
  <c r="AN193" i="2" s="1"/>
  <c r="AU193" i="2" s="1"/>
  <c r="AC193" i="2"/>
  <c r="AJ193" i="2" s="1"/>
  <c r="AQ193" i="2" s="1"/>
  <c r="K195" i="2"/>
  <c r="AF195" i="2" s="1"/>
  <c r="AM195" i="2" s="1"/>
  <c r="AB195" i="2"/>
  <c r="AI195" i="2" s="1"/>
  <c r="AB197" i="2"/>
  <c r="AI197" i="2" s="1"/>
  <c r="P197" i="2"/>
  <c r="L199" i="2"/>
  <c r="AG199" i="2" s="1"/>
  <c r="AN199" i="2" s="1"/>
  <c r="J200" i="2"/>
  <c r="AE200" i="2" s="1"/>
  <c r="AL200" i="2" s="1"/>
  <c r="Q203" i="2"/>
  <c r="N203" i="2"/>
  <c r="R203" i="2" s="1"/>
  <c r="AF203" i="2" s="1"/>
  <c r="AM203" i="2" s="1"/>
  <c r="P205" i="2"/>
  <c r="AD205" i="2" s="1"/>
  <c r="AK205" i="2" s="1"/>
  <c r="Q206" i="2"/>
  <c r="N210" i="2"/>
  <c r="O212" i="2"/>
  <c r="S212" i="2" s="1"/>
  <c r="Q212" i="2"/>
  <c r="AF217" i="2"/>
  <c r="O218" i="2"/>
  <c r="J222" i="2"/>
  <c r="P223" i="2"/>
  <c r="J224" i="2"/>
  <c r="J226" i="2"/>
  <c r="K234" i="2"/>
  <c r="K237" i="2"/>
  <c r="K232" i="2"/>
  <c r="K235" i="2"/>
  <c r="AF235" i="2" s="1"/>
  <c r="AM235" i="2" s="1"/>
  <c r="K233" i="2"/>
  <c r="K231" i="2"/>
  <c r="AF231" i="2" s="1"/>
  <c r="AM231" i="2" s="1"/>
  <c r="AT231" i="2" s="1"/>
  <c r="K229" i="2"/>
  <c r="AF229" i="2" s="1"/>
  <c r="AM229" i="2" s="1"/>
  <c r="AT229" i="2" s="1"/>
  <c r="K236" i="2"/>
  <c r="K230" i="2"/>
  <c r="K225" i="2"/>
  <c r="AF225" i="2" s="1"/>
  <c r="AM225" i="2" s="1"/>
  <c r="AT225" i="2" s="1"/>
  <c r="K226" i="2"/>
  <c r="K224" i="2"/>
  <c r="I203" i="2"/>
  <c r="AD203" i="2" s="1"/>
  <c r="AK203" i="2" s="1"/>
  <c r="I204" i="2"/>
  <c r="AD204" i="2" s="1"/>
  <c r="AK204" i="2" s="1"/>
  <c r="I196" i="2"/>
  <c r="AD196" i="2" s="1"/>
  <c r="AK196" i="2" s="1"/>
  <c r="I189" i="2"/>
  <c r="AD216" i="2"/>
  <c r="AK207" i="2"/>
  <c r="O214" i="2"/>
  <c r="S214" i="2" s="1"/>
  <c r="Q214" i="2"/>
  <c r="O222" i="2"/>
  <c r="S222" i="2" s="1"/>
  <c r="AA222" i="2"/>
  <c r="AH222" i="2" s="1"/>
  <c r="AO222" i="2" s="1"/>
  <c r="Q222" i="2"/>
  <c r="O224" i="2"/>
  <c r="N224" i="2"/>
  <c r="AA224" i="2"/>
  <c r="Q224" i="2"/>
  <c r="O226" i="2"/>
  <c r="N226" i="2"/>
  <c r="AA226" i="2"/>
  <c r="AH226" i="2" s="1"/>
  <c r="Q226" i="2"/>
  <c r="Q230" i="2"/>
  <c r="O230" i="2"/>
  <c r="S230" i="2" s="1"/>
  <c r="AA230" i="2"/>
  <c r="AH230" i="2" s="1"/>
  <c r="AO230" i="2" s="1"/>
  <c r="N230" i="2"/>
  <c r="AB233" i="2"/>
  <c r="AI233" i="2" s="1"/>
  <c r="R233" i="2"/>
  <c r="AQ244" i="2"/>
  <c r="AC259" i="2"/>
  <c r="AJ259" i="2" s="1"/>
  <c r="S259" i="2"/>
  <c r="AG259" i="2" s="1"/>
  <c r="AN259" i="2" s="1"/>
  <c r="AA189" i="2"/>
  <c r="AH189" i="2" s="1"/>
  <c r="AB190" i="2"/>
  <c r="AI190" i="2" s="1"/>
  <c r="N192" i="2"/>
  <c r="R192" i="2" s="1"/>
  <c r="N193" i="2"/>
  <c r="I197" i="2"/>
  <c r="N199" i="2"/>
  <c r="R199" i="2" s="1"/>
  <c r="AF201" i="2"/>
  <c r="AM201" i="2" s="1"/>
  <c r="N202" i="2"/>
  <c r="R202" i="2" s="1"/>
  <c r="AF202" i="2" s="1"/>
  <c r="AM202" i="2" s="1"/>
  <c r="AA202" i="2"/>
  <c r="AH202" i="2" s="1"/>
  <c r="AB204" i="2"/>
  <c r="AI204" i="2" s="1"/>
  <c r="J199" i="2"/>
  <c r="AE199" i="2" s="1"/>
  <c r="AL199" i="2" s="1"/>
  <c r="J184" i="2"/>
  <c r="AE184" i="2" s="1"/>
  <c r="AL184" i="2" s="1"/>
  <c r="AF209" i="2"/>
  <c r="AM209" i="2" s="1"/>
  <c r="AT209" i="2" s="1"/>
  <c r="N214" i="2"/>
  <c r="AN231" i="2"/>
  <c r="AU231" i="2" s="1"/>
  <c r="AB244" i="2"/>
  <c r="R244" i="2"/>
  <c r="AE259" i="2"/>
  <c r="AL259" i="2" s="1"/>
  <c r="S257" i="2"/>
  <c r="AC257" i="2"/>
  <c r="AJ257" i="2" s="1"/>
  <c r="AB225" i="2"/>
  <c r="AI225" i="2" s="1"/>
  <c r="AP225" i="2" s="1"/>
  <c r="AA234" i="2"/>
  <c r="AH234" i="2" s="1"/>
  <c r="P234" i="2"/>
  <c r="N234" i="2"/>
  <c r="O234" i="2"/>
  <c r="Q182" i="2"/>
  <c r="AE182" i="2" s="1"/>
  <c r="O187" i="2"/>
  <c r="P191" i="2"/>
  <c r="AD191" i="2" s="1"/>
  <c r="AK191" i="2" s="1"/>
  <c r="AR191" i="2" s="1"/>
  <c r="P192" i="2"/>
  <c r="Q193" i="2"/>
  <c r="AE193" i="2" s="1"/>
  <c r="AL193" i="2" s="1"/>
  <c r="AS193" i="2" s="1"/>
  <c r="Q194" i="2"/>
  <c r="P195" i="2"/>
  <c r="AD195" i="2" s="1"/>
  <c r="AK195" i="2" s="1"/>
  <c r="K197" i="2"/>
  <c r="AF197" i="2" s="1"/>
  <c r="AM197" i="2" s="1"/>
  <c r="I198" i="2"/>
  <c r="AD198" i="2" s="1"/>
  <c r="AK198" i="2" s="1"/>
  <c r="R198" i="2"/>
  <c r="P199" i="2"/>
  <c r="AA201" i="2"/>
  <c r="AH201" i="2" s="1"/>
  <c r="P201" i="2"/>
  <c r="P202" i="2"/>
  <c r="S203" i="2"/>
  <c r="AG203" i="2" s="1"/>
  <c r="AN203" i="2" s="1"/>
  <c r="AA203" i="2"/>
  <c r="AH203" i="2" s="1"/>
  <c r="J204" i="2"/>
  <c r="AE204" i="2" s="1"/>
  <c r="AL204" i="2" s="1"/>
  <c r="J205" i="2"/>
  <c r="AE205" i="2" s="1"/>
  <c r="AL205" i="2" s="1"/>
  <c r="AC205" i="2"/>
  <c r="AJ205" i="2" s="1"/>
  <c r="L204" i="2"/>
  <c r="AG204" i="2" s="1"/>
  <c r="AN204" i="2" s="1"/>
  <c r="L205" i="2"/>
  <c r="AG205" i="2" s="1"/>
  <c r="AN205" i="2" s="1"/>
  <c r="L197" i="2"/>
  <c r="AG197" i="2" s="1"/>
  <c r="AN197" i="2" s="1"/>
  <c r="L190" i="2"/>
  <c r="AG190" i="2" s="1"/>
  <c r="AN190" i="2" s="1"/>
  <c r="L182" i="2"/>
  <c r="AG182" i="2" s="1"/>
  <c r="AC207" i="2"/>
  <c r="AH207" i="2"/>
  <c r="L210" i="2"/>
  <c r="I210" i="2"/>
  <c r="AD210" i="2" s="1"/>
  <c r="AK210" i="2" s="1"/>
  <c r="AR210" i="2" s="1"/>
  <c r="AF213" i="2"/>
  <c r="AM213" i="2" s="1"/>
  <c r="AT213" i="2" s="1"/>
  <c r="R222" i="2"/>
  <c r="AC222" i="2"/>
  <c r="AJ222" i="2" s="1"/>
  <c r="AQ222" i="2" s="1"/>
  <c r="AB231" i="2"/>
  <c r="AI231" i="2" s="1"/>
  <c r="AP231" i="2" s="1"/>
  <c r="R231" i="2"/>
  <c r="Q234" i="2"/>
  <c r="AA252" i="2"/>
  <c r="Q252" i="2"/>
  <c r="O252" i="2"/>
  <c r="P252" i="2"/>
  <c r="N252" i="2"/>
  <c r="AC262" i="2"/>
  <c r="AJ262" i="2" s="1"/>
  <c r="AQ262" i="2" s="1"/>
  <c r="L261" i="2"/>
  <c r="AG261" i="2" s="1"/>
  <c r="L262" i="2"/>
  <c r="AG262" i="2" s="1"/>
  <c r="AN262" i="2" s="1"/>
  <c r="AU262" i="2" s="1"/>
  <c r="J262" i="2"/>
  <c r="I266" i="2"/>
  <c r="K266" i="2"/>
  <c r="K264" i="2"/>
  <c r="AF264" i="2" s="1"/>
  <c r="AM264" i="2" s="1"/>
  <c r="AT264" i="2" s="1"/>
  <c r="K262" i="2"/>
  <c r="AF262" i="2" s="1"/>
  <c r="AM262" i="2" s="1"/>
  <c r="AT262" i="2" s="1"/>
  <c r="K263" i="2"/>
  <c r="AF263" i="2" s="1"/>
  <c r="AM263" i="2" s="1"/>
  <c r="AT263" i="2" s="1"/>
  <c r="K261" i="2"/>
  <c r="AF261" i="2" s="1"/>
  <c r="AA268" i="2"/>
  <c r="Q268" i="2"/>
  <c r="O268" i="2"/>
  <c r="S268" i="2" s="1"/>
  <c r="P268" i="2"/>
  <c r="N268" i="2"/>
  <c r="R268" i="2" s="1"/>
  <c r="P187" i="2"/>
  <c r="AD187" i="2" s="1"/>
  <c r="AK187" i="2" s="1"/>
  <c r="Q191" i="2"/>
  <c r="Q192" i="2"/>
  <c r="Q195" i="2"/>
  <c r="Q199" i="2"/>
  <c r="Q202" i="2"/>
  <c r="AE202" i="2" s="1"/>
  <c r="AL202" i="2" s="1"/>
  <c r="J203" i="2"/>
  <c r="AE203" i="2" s="1"/>
  <c r="AL203" i="2" s="1"/>
  <c r="AE210" i="2"/>
  <c r="AL210" i="2" s="1"/>
  <c r="AS210" i="2" s="1"/>
  <c r="L212" i="2"/>
  <c r="I212" i="2"/>
  <c r="AD212" i="2" s="1"/>
  <c r="AK212" i="2" s="1"/>
  <c r="AR212" i="2" s="1"/>
  <c r="AF215" i="2"/>
  <c r="AM215" i="2" s="1"/>
  <c r="AT215" i="2" s="1"/>
  <c r="N216" i="2"/>
  <c r="R216" i="2" s="1"/>
  <c r="P216" i="2"/>
  <c r="AA237" i="2"/>
  <c r="AH237" i="2" s="1"/>
  <c r="Q237" i="2"/>
  <c r="O237" i="2"/>
  <c r="S237" i="2" s="1"/>
  <c r="N237" i="2"/>
  <c r="AC264" i="2"/>
  <c r="AJ264" i="2" s="1"/>
  <c r="AQ264" i="2" s="1"/>
  <c r="L264" i="2"/>
  <c r="AG264" i="2" s="1"/>
  <c r="AN264" i="2" s="1"/>
  <c r="AU264" i="2" s="1"/>
  <c r="J264" i="2"/>
  <c r="Q187" i="2"/>
  <c r="AE187" i="2" s="1"/>
  <c r="AL187" i="2" s="1"/>
  <c r="P188" i="2"/>
  <c r="AD188" i="2" s="1"/>
  <c r="AK188" i="2" s="1"/>
  <c r="N189" i="2"/>
  <c r="I192" i="2"/>
  <c r="AD192" i="2" s="1"/>
  <c r="AK192" i="2" s="1"/>
  <c r="AR192" i="2" s="1"/>
  <c r="AA193" i="2"/>
  <c r="AH193" i="2" s="1"/>
  <c r="AO193" i="2" s="1"/>
  <c r="J194" i="2"/>
  <c r="AC194" i="2"/>
  <c r="AJ194" i="2" s="1"/>
  <c r="I199" i="2"/>
  <c r="AD199" i="2" s="1"/>
  <c r="AK199" i="2" s="1"/>
  <c r="AC200" i="2"/>
  <c r="AJ200" i="2" s="1"/>
  <c r="N206" i="2"/>
  <c r="R206" i="2" s="1"/>
  <c r="O208" i="2"/>
  <c r="Q208" i="2"/>
  <c r="J212" i="2"/>
  <c r="AE212" i="2" s="1"/>
  <c r="AL212" i="2" s="1"/>
  <c r="AS212" i="2" s="1"/>
  <c r="L214" i="2"/>
  <c r="AG214" i="2" s="1"/>
  <c r="AN214" i="2" s="1"/>
  <c r="AU214" i="2" s="1"/>
  <c r="I214" i="2"/>
  <c r="AD214" i="2" s="1"/>
  <c r="AK214" i="2" s="1"/>
  <c r="AR214" i="2" s="1"/>
  <c r="AC214" i="2"/>
  <c r="AJ214" i="2" s="1"/>
  <c r="AQ214" i="2" s="1"/>
  <c r="R215" i="2"/>
  <c r="O216" i="2"/>
  <c r="S216" i="2" s="1"/>
  <c r="O220" i="2"/>
  <c r="S220" i="2" s="1"/>
  <c r="Q220" i="2"/>
  <c r="Q227" i="2"/>
  <c r="AE227" i="2" s="1"/>
  <c r="AL227" i="2" s="1"/>
  <c r="P227" i="2"/>
  <c r="O227" i="2"/>
  <c r="N227" i="2"/>
  <c r="I228" i="2"/>
  <c r="L228" i="2"/>
  <c r="J228" i="2"/>
  <c r="Q236" i="2"/>
  <c r="AE236" i="2" s="1"/>
  <c r="AL236" i="2" s="1"/>
  <c r="P236" i="2"/>
  <c r="AD236" i="2" s="1"/>
  <c r="AK236" i="2" s="1"/>
  <c r="N236" i="2"/>
  <c r="R236" i="2" s="1"/>
  <c r="AA236" i="2"/>
  <c r="AH236" i="2" s="1"/>
  <c r="O236" i="2"/>
  <c r="P237" i="2"/>
  <c r="AC209" i="2"/>
  <c r="AJ209" i="2" s="1"/>
  <c r="AQ209" i="2" s="1"/>
  <c r="AC211" i="2"/>
  <c r="AJ211" i="2" s="1"/>
  <c r="AQ211" i="2" s="1"/>
  <c r="AC213" i="2"/>
  <c r="AJ213" i="2" s="1"/>
  <c r="AQ213" i="2" s="1"/>
  <c r="AC215" i="2"/>
  <c r="AJ215" i="2" s="1"/>
  <c r="AQ215" i="2" s="1"/>
  <c r="AC217" i="2"/>
  <c r="AC219" i="2"/>
  <c r="AJ219" i="2" s="1"/>
  <c r="AQ219" i="2" s="1"/>
  <c r="L227" i="2"/>
  <c r="L232" i="2"/>
  <c r="I232" i="2"/>
  <c r="O238" i="2"/>
  <c r="S238" i="2" s="1"/>
  <c r="AG238" i="2" s="1"/>
  <c r="AN238" i="2" s="1"/>
  <c r="N238" i="2"/>
  <c r="R238" i="2" s="1"/>
  <c r="AF238" i="2" s="1"/>
  <c r="AM238" i="2" s="1"/>
  <c r="J234" i="2"/>
  <c r="AE234" i="2" s="1"/>
  <c r="AL234" i="2" s="1"/>
  <c r="J238" i="2"/>
  <c r="AE238" i="2" s="1"/>
  <c r="AL238" i="2" s="1"/>
  <c r="AJ246" i="2"/>
  <c r="AG250" i="2"/>
  <c r="AN250" i="2" s="1"/>
  <c r="AU250" i="2" s="1"/>
  <c r="AE252" i="2"/>
  <c r="AA257" i="2"/>
  <c r="AH257" i="2" s="1"/>
  <c r="P257" i="2"/>
  <c r="N257" i="2"/>
  <c r="Q259" i="2"/>
  <c r="P259" i="2"/>
  <c r="N259" i="2"/>
  <c r="R259" i="2" s="1"/>
  <c r="K257" i="2"/>
  <c r="K252" i="2"/>
  <c r="K258" i="2"/>
  <c r="AF258" i="2" s="1"/>
  <c r="AM258" i="2" s="1"/>
  <c r="K256" i="2"/>
  <c r="AF256" i="2" s="1"/>
  <c r="AM256" i="2" s="1"/>
  <c r="L268" i="2"/>
  <c r="AG268" i="2" s="1"/>
  <c r="K268" i="2"/>
  <c r="AF268" i="2" s="1"/>
  <c r="J268" i="2"/>
  <c r="AE268" i="2" s="1"/>
  <c r="I268" i="2"/>
  <c r="O279" i="2"/>
  <c r="S279" i="2" s="1"/>
  <c r="AA279" i="2"/>
  <c r="Q279" i="2"/>
  <c r="P279" i="2"/>
  <c r="N279" i="2"/>
  <c r="L292" i="2"/>
  <c r="I292" i="2"/>
  <c r="AK3" i="3"/>
  <c r="R16" i="3"/>
  <c r="S16" i="3" s="1"/>
  <c r="AG16" i="3" s="1"/>
  <c r="AN16" i="3" s="1"/>
  <c r="AE16" i="3"/>
  <c r="AL16" i="3" s="1"/>
  <c r="J280" i="2"/>
  <c r="AE280" i="2" s="1"/>
  <c r="AL280" i="2" s="1"/>
  <c r="I280" i="2"/>
  <c r="AD280" i="2" s="1"/>
  <c r="AK280" i="2" s="1"/>
  <c r="L282" i="2"/>
  <c r="J281" i="2"/>
  <c r="AE281" i="2" s="1"/>
  <c r="AL281" i="2" s="1"/>
  <c r="L279" i="2"/>
  <c r="AG279" i="2" s="1"/>
  <c r="L287" i="2"/>
  <c r="K287" i="2"/>
  <c r="J287" i="2"/>
  <c r="I287" i="2"/>
  <c r="AD287" i="2" s="1"/>
  <c r="AK287" i="2" s="1"/>
  <c r="O221" i="2"/>
  <c r="S221" i="2" s="1"/>
  <c r="AG221" i="2" s="1"/>
  <c r="AN221" i="2" s="1"/>
  <c r="AU221" i="2" s="1"/>
  <c r="O225" i="2"/>
  <c r="AC229" i="2"/>
  <c r="AJ229" i="2" s="1"/>
  <c r="AQ229" i="2" s="1"/>
  <c r="AA232" i="2"/>
  <c r="AH232" i="2" s="1"/>
  <c r="AO232" i="2" s="1"/>
  <c r="Q232" i="2"/>
  <c r="AE232" i="2" s="1"/>
  <c r="AL232" i="2" s="1"/>
  <c r="AS232" i="2" s="1"/>
  <c r="O232" i="2"/>
  <c r="J248" i="2"/>
  <c r="AE248" i="2" s="1"/>
  <c r="AL248" i="2" s="1"/>
  <c r="L246" i="2"/>
  <c r="AG246" i="2" s="1"/>
  <c r="AN246" i="2" s="1"/>
  <c r="O253" i="2"/>
  <c r="N253" i="2"/>
  <c r="R253" i="2" s="1"/>
  <c r="AF253" i="2" s="1"/>
  <c r="AM253" i="2" s="1"/>
  <c r="AB272" i="2"/>
  <c r="AI272" i="2" s="1"/>
  <c r="AD273" i="2"/>
  <c r="AK273" i="2" s="1"/>
  <c r="AA282" i="2"/>
  <c r="AH282" i="2" s="1"/>
  <c r="P282" i="2"/>
  <c r="AD282" i="2" s="1"/>
  <c r="AK282" i="2" s="1"/>
  <c r="O282" i="2"/>
  <c r="Q282" i="2"/>
  <c r="N282" i="2"/>
  <c r="P217" i="2"/>
  <c r="AD217" i="2" s="1"/>
  <c r="P219" i="2"/>
  <c r="AD219" i="2" s="1"/>
  <c r="AK219" i="2" s="1"/>
  <c r="AR219" i="2" s="1"/>
  <c r="P221" i="2"/>
  <c r="P225" i="2"/>
  <c r="AD225" i="2" s="1"/>
  <c r="AK225" i="2" s="1"/>
  <c r="AR225" i="2" s="1"/>
  <c r="Q228" i="2"/>
  <c r="O228" i="2"/>
  <c r="AI232" i="2"/>
  <c r="AP232" i="2" s="1"/>
  <c r="AC235" i="2"/>
  <c r="AJ235" i="2" s="1"/>
  <c r="I235" i="2"/>
  <c r="AD235" i="2" s="1"/>
  <c r="AK235" i="2" s="1"/>
  <c r="AB236" i="2"/>
  <c r="AI236" i="2" s="1"/>
  <c r="AA238" i="2"/>
  <c r="AH238" i="2" s="1"/>
  <c r="AB240" i="2"/>
  <c r="AI240" i="2" s="1"/>
  <c r="Q243" i="2"/>
  <c r="P243" i="2"/>
  <c r="N243" i="2"/>
  <c r="R243" i="2" s="1"/>
  <c r="J247" i="2"/>
  <c r="AE247" i="2" s="1"/>
  <c r="AL247" i="2" s="1"/>
  <c r="AC249" i="2"/>
  <c r="AJ249" i="2" s="1"/>
  <c r="AQ249" i="2" s="1"/>
  <c r="I250" i="2"/>
  <c r="AD250" i="2" s="1"/>
  <c r="AK250" i="2" s="1"/>
  <c r="AR250" i="2" s="1"/>
  <c r="I245" i="2"/>
  <c r="AD245" i="2" s="1"/>
  <c r="AK245" i="2" s="1"/>
  <c r="I249" i="2"/>
  <c r="AD249" i="2" s="1"/>
  <c r="AK249" i="2" s="1"/>
  <c r="AR249" i="2" s="1"/>
  <c r="I244" i="2"/>
  <c r="AD244" i="2" s="1"/>
  <c r="P253" i="2"/>
  <c r="AD253" i="2" s="1"/>
  <c r="AK253" i="2" s="1"/>
  <c r="R256" i="2"/>
  <c r="AA259" i="2"/>
  <c r="AH259" i="2" s="1"/>
  <c r="AH261" i="2"/>
  <c r="AA266" i="2"/>
  <c r="AH266" i="2" s="1"/>
  <c r="P266" i="2"/>
  <c r="N266" i="2"/>
  <c r="O267" i="2"/>
  <c r="S267" i="2" s="1"/>
  <c r="N267" i="2"/>
  <c r="R267" i="2" s="1"/>
  <c r="AC268" i="2"/>
  <c r="L272" i="2"/>
  <c r="AG272" i="2" s="1"/>
  <c r="AN272" i="2" s="1"/>
  <c r="K272" i="2"/>
  <c r="AF272" i="2" s="1"/>
  <c r="AM272" i="2" s="1"/>
  <c r="J272" i="2"/>
  <c r="AE272" i="2" s="1"/>
  <c r="AL272" i="2" s="1"/>
  <c r="I272" i="2"/>
  <c r="AD272" i="2" s="1"/>
  <c r="AK272" i="2" s="1"/>
  <c r="AC272" i="2"/>
  <c r="AJ272" i="2" s="1"/>
  <c r="N228" i="2"/>
  <c r="L230" i="2"/>
  <c r="I230" i="2"/>
  <c r="AD230" i="2" s="1"/>
  <c r="AK230" i="2" s="1"/>
  <c r="AR230" i="2" s="1"/>
  <c r="AE231" i="2"/>
  <c r="AL231" i="2" s="1"/>
  <c r="AS231" i="2" s="1"/>
  <c r="P232" i="2"/>
  <c r="AE233" i="2"/>
  <c r="AL233" i="2" s="1"/>
  <c r="J235" i="2"/>
  <c r="AC238" i="2"/>
  <c r="AJ238" i="2" s="1"/>
  <c r="AC240" i="2"/>
  <c r="AJ240" i="2" s="1"/>
  <c r="Q253" i="2"/>
  <c r="AB259" i="2"/>
  <c r="AI259" i="2" s="1"/>
  <c r="J261" i="2"/>
  <c r="AE261" i="2" s="1"/>
  <c r="J266" i="2"/>
  <c r="AE266" i="2" s="1"/>
  <c r="AL266" i="2" s="1"/>
  <c r="AC261" i="2"/>
  <c r="AB261" i="2"/>
  <c r="J263" i="2"/>
  <c r="AE263" i="2" s="1"/>
  <c r="AL263" i="2" s="1"/>
  <c r="AS263" i="2" s="1"/>
  <c r="AC263" i="2"/>
  <c r="AJ263" i="2" s="1"/>
  <c r="AQ263" i="2" s="1"/>
  <c r="AB263" i="2"/>
  <c r="AI263" i="2" s="1"/>
  <c r="AP263" i="2" s="1"/>
  <c r="O265" i="2"/>
  <c r="N265" i="2"/>
  <c r="R265" i="2" s="1"/>
  <c r="AF265" i="2" s="1"/>
  <c r="AM265" i="2" s="1"/>
  <c r="O266" i="2"/>
  <c r="P267" i="2"/>
  <c r="L270" i="2"/>
  <c r="K270" i="2"/>
  <c r="AF270" i="2" s="1"/>
  <c r="AM270" i="2" s="1"/>
  <c r="J270" i="2"/>
  <c r="I270" i="2"/>
  <c r="AC270" i="2"/>
  <c r="AJ270" i="2" s="1"/>
  <c r="AH275" i="2"/>
  <c r="AO275" i="2" s="1"/>
  <c r="AA286" i="2"/>
  <c r="Q286" i="2"/>
  <c r="AE286" i="2" s="1"/>
  <c r="P286" i="2"/>
  <c r="O286" i="2"/>
  <c r="N286" i="2"/>
  <c r="R286" i="2" s="1"/>
  <c r="Q15" i="3"/>
  <c r="AD15" i="3"/>
  <c r="AK15" i="3" s="1"/>
  <c r="I227" i="2"/>
  <c r="AD227" i="2" s="1"/>
  <c r="AK227" i="2" s="1"/>
  <c r="P228" i="2"/>
  <c r="AE230" i="2"/>
  <c r="AL230" i="2" s="1"/>
  <c r="AS230" i="2" s="1"/>
  <c r="R232" i="2"/>
  <c r="AD234" i="2"/>
  <c r="AK234" i="2" s="1"/>
  <c r="AG235" i="2"/>
  <c r="AN235" i="2" s="1"/>
  <c r="L237" i="2"/>
  <c r="I237" i="2"/>
  <c r="AD237" i="2" s="1"/>
  <c r="AK237" i="2" s="1"/>
  <c r="AC239" i="2"/>
  <c r="AJ239" i="2" s="1"/>
  <c r="J244" i="2"/>
  <c r="AH245" i="2"/>
  <c r="I248" i="2"/>
  <c r="L249" i="2"/>
  <c r="AG249" i="2" s="1"/>
  <c r="AN249" i="2" s="1"/>
  <c r="AU249" i="2" s="1"/>
  <c r="K248" i="2"/>
  <c r="K249" i="2"/>
  <c r="AF249" i="2" s="1"/>
  <c r="AM249" i="2" s="1"/>
  <c r="AT249" i="2" s="1"/>
  <c r="K244" i="2"/>
  <c r="AF244" i="2" s="1"/>
  <c r="K247" i="2"/>
  <c r="AF247" i="2" s="1"/>
  <c r="AM247" i="2" s="1"/>
  <c r="AA253" i="2"/>
  <c r="AH253" i="2" s="1"/>
  <c r="J256" i="2"/>
  <c r="AE256" i="2" s="1"/>
  <c r="AL256" i="2" s="1"/>
  <c r="J258" i="2"/>
  <c r="AA270" i="2"/>
  <c r="AH270" i="2" s="1"/>
  <c r="Q270" i="2"/>
  <c r="O270" i="2"/>
  <c r="S270" i="2" s="1"/>
  <c r="J237" i="2"/>
  <c r="AE237" i="2" s="1"/>
  <c r="AL237" i="2" s="1"/>
  <c r="I238" i="2"/>
  <c r="AD238" i="2" s="1"/>
  <c r="AK238" i="2" s="1"/>
  <c r="L244" i="2"/>
  <c r="AG244" i="2" s="1"/>
  <c r="L248" i="2"/>
  <c r="AG248" i="2" s="1"/>
  <c r="AN248" i="2" s="1"/>
  <c r="J250" i="2"/>
  <c r="AE250" i="2" s="1"/>
  <c r="AL250" i="2" s="1"/>
  <c r="AS250" i="2" s="1"/>
  <c r="AC250" i="2"/>
  <c r="AJ250" i="2" s="1"/>
  <c r="AQ250" i="2" s="1"/>
  <c r="AB250" i="2"/>
  <c r="AI250" i="2" s="1"/>
  <c r="AP250" i="2" s="1"/>
  <c r="L256" i="2"/>
  <c r="AG256" i="2" s="1"/>
  <c r="AN256" i="2" s="1"/>
  <c r="I257" i="2"/>
  <c r="L258" i="2"/>
  <c r="AG258" i="2" s="1"/>
  <c r="AN258" i="2" s="1"/>
  <c r="I259" i="2"/>
  <c r="AD259" i="2" s="1"/>
  <c r="AK259" i="2" s="1"/>
  <c r="I254" i="2"/>
  <c r="AD254" i="2" s="1"/>
  <c r="AK254" i="2" s="1"/>
  <c r="I252" i="2"/>
  <c r="AD252" i="2" s="1"/>
  <c r="I258" i="2"/>
  <c r="AD258" i="2" s="1"/>
  <c r="AK258" i="2" s="1"/>
  <c r="L263" i="2"/>
  <c r="AG263" i="2" s="1"/>
  <c r="AN263" i="2" s="1"/>
  <c r="AU263" i="2" s="1"/>
  <c r="AE269" i="2"/>
  <c r="AL269" i="2" s="1"/>
  <c r="N270" i="2"/>
  <c r="R270" i="2" s="1"/>
  <c r="AF276" i="2"/>
  <c r="AM276" i="2" s="1"/>
  <c r="AT276" i="2" s="1"/>
  <c r="AC279" i="2"/>
  <c r="J245" i="2"/>
  <c r="AE245" i="2" s="1"/>
  <c r="AL245" i="2" s="1"/>
  <c r="AA248" i="2"/>
  <c r="AH248" i="2" s="1"/>
  <c r="P248" i="2"/>
  <c r="N248" i="2"/>
  <c r="K250" i="2"/>
  <c r="AF250" i="2" s="1"/>
  <c r="AM250" i="2" s="1"/>
  <c r="AT250" i="2" s="1"/>
  <c r="O251" i="2"/>
  <c r="S251" i="2" s="1"/>
  <c r="N251" i="2"/>
  <c r="R251" i="2" s="1"/>
  <c r="L252" i="2"/>
  <c r="J257" i="2"/>
  <c r="AE257" i="2" s="1"/>
  <c r="AL257" i="2" s="1"/>
  <c r="L255" i="2"/>
  <c r="AG255" i="2" s="1"/>
  <c r="AN255" i="2" s="1"/>
  <c r="J255" i="2"/>
  <c r="AE255" i="2" s="1"/>
  <c r="AL255" i="2" s="1"/>
  <c r="L253" i="2"/>
  <c r="J253" i="2"/>
  <c r="AE253" i="2" s="1"/>
  <c r="AL253" i="2" s="1"/>
  <c r="J254" i="2"/>
  <c r="AE254" i="2" s="1"/>
  <c r="AL254" i="2" s="1"/>
  <c r="AC254" i="2"/>
  <c r="AJ254" i="2" s="1"/>
  <c r="AH254" i="2"/>
  <c r="AJ255" i="2"/>
  <c r="L257" i="2"/>
  <c r="AG257" i="2" s="1"/>
  <c r="AN257" i="2" s="1"/>
  <c r="K259" i="2"/>
  <c r="AF259" i="2" s="1"/>
  <c r="AM259" i="2" s="1"/>
  <c r="I263" i="2"/>
  <c r="AD263" i="2" s="1"/>
  <c r="AK263" i="2" s="1"/>
  <c r="AR263" i="2" s="1"/>
  <c r="I261" i="2"/>
  <c r="AD261" i="2" s="1"/>
  <c r="I264" i="2"/>
  <c r="AD264" i="2" s="1"/>
  <c r="AK264" i="2" s="1"/>
  <c r="AR264" i="2" s="1"/>
  <c r="I262" i="2"/>
  <c r="AD262" i="2" s="1"/>
  <c r="AK262" i="2" s="1"/>
  <c r="AR262" i="2" s="1"/>
  <c r="AB268" i="2"/>
  <c r="P270" i="2"/>
  <c r="AE271" i="2"/>
  <c r="AL271" i="2" s="1"/>
  <c r="L274" i="2"/>
  <c r="AG274" i="2" s="1"/>
  <c r="AN274" i="2" s="1"/>
  <c r="K274" i="2"/>
  <c r="AF274" i="2" s="1"/>
  <c r="AM274" i="2" s="1"/>
  <c r="J274" i="2"/>
  <c r="AE274" i="2" s="1"/>
  <c r="AL274" i="2" s="1"/>
  <c r="I274" i="2"/>
  <c r="AD274" i="2" s="1"/>
  <c r="AK274" i="2" s="1"/>
  <c r="AC274" i="2"/>
  <c r="AJ274" i="2" s="1"/>
  <c r="AC277" i="2"/>
  <c r="AJ277" i="2" s="1"/>
  <c r="I276" i="2"/>
  <c r="AD276" i="2" s="1"/>
  <c r="AK276" i="2" s="1"/>
  <c r="AR276" i="2" s="1"/>
  <c r="K271" i="2"/>
  <c r="AF271" i="2" s="1"/>
  <c r="AM271" i="2" s="1"/>
  <c r="K269" i="2"/>
  <c r="AF269" i="2" s="1"/>
  <c r="AM269" i="2" s="1"/>
  <c r="J276" i="2"/>
  <c r="AE276" i="2" s="1"/>
  <c r="AL276" i="2" s="1"/>
  <c r="AS276" i="2" s="1"/>
  <c r="I271" i="2"/>
  <c r="AD271" i="2" s="1"/>
  <c r="AK271" i="2" s="1"/>
  <c r="J279" i="2"/>
  <c r="AB280" i="2"/>
  <c r="AI280" i="2" s="1"/>
  <c r="R280" i="2"/>
  <c r="I281" i="2"/>
  <c r="AD281" i="2" s="1"/>
  <c r="AK281" i="2" s="1"/>
  <c r="Q271" i="2"/>
  <c r="Q273" i="2"/>
  <c r="AE273" i="2" s="1"/>
  <c r="AL273" i="2" s="1"/>
  <c r="Q275" i="2"/>
  <c r="AE275" i="2" s="1"/>
  <c r="AL275" i="2" s="1"/>
  <c r="AS275" i="2" s="1"/>
  <c r="I279" i="2"/>
  <c r="AD279" i="2" s="1"/>
  <c r="AA280" i="2"/>
  <c r="AH280" i="2" s="1"/>
  <c r="O280" i="2"/>
  <c r="K281" i="2"/>
  <c r="K282" i="2"/>
  <c r="O290" i="2"/>
  <c r="S290" i="2" s="1"/>
  <c r="N290" i="2"/>
  <c r="R290" i="2" s="1"/>
  <c r="Q290" i="2"/>
  <c r="AB291" i="2"/>
  <c r="K292" i="2"/>
  <c r="AC3" i="3"/>
  <c r="AC11" i="3"/>
  <c r="AJ11" i="3" s="1"/>
  <c r="AD19" i="3"/>
  <c r="AK19" i="3" s="1"/>
  <c r="R24" i="3"/>
  <c r="S24" i="3" s="1"/>
  <c r="R27" i="3"/>
  <c r="S27" i="3" s="1"/>
  <c r="AE27" i="3"/>
  <c r="AL27" i="3" s="1"/>
  <c r="O35" i="3"/>
  <c r="P35" i="3" s="1"/>
  <c r="AB35" i="3"/>
  <c r="AI35" i="3" s="1"/>
  <c r="AF36" i="3"/>
  <c r="AM36" i="3" s="1"/>
  <c r="AE37" i="3"/>
  <c r="AL37" i="3" s="1"/>
  <c r="AA231" i="2"/>
  <c r="AH231" i="2" s="1"/>
  <c r="AO231" i="2" s="1"/>
  <c r="AA233" i="2"/>
  <c r="AH233" i="2" s="1"/>
  <c r="Q235" i="2"/>
  <c r="L236" i="2"/>
  <c r="Q239" i="2"/>
  <c r="AE239" i="2" s="1"/>
  <c r="AL239" i="2" s="1"/>
  <c r="Q244" i="2"/>
  <c r="Q249" i="2"/>
  <c r="AE249" i="2" s="1"/>
  <c r="AL249" i="2" s="1"/>
  <c r="AS249" i="2" s="1"/>
  <c r="AA256" i="2"/>
  <c r="AH256" i="2" s="1"/>
  <c r="Q258" i="2"/>
  <c r="Q262" i="2"/>
  <c r="Q264" i="2"/>
  <c r="S271" i="2"/>
  <c r="AG271" i="2" s="1"/>
  <c r="AN271" i="2" s="1"/>
  <c r="K273" i="2"/>
  <c r="AF273" i="2" s="1"/>
  <c r="AM273" i="2" s="1"/>
  <c r="S273" i="2"/>
  <c r="AG273" i="2" s="1"/>
  <c r="AN273" i="2" s="1"/>
  <c r="I284" i="2"/>
  <c r="AD284" i="2" s="1"/>
  <c r="AK284" i="2" s="1"/>
  <c r="AR284" i="2" s="1"/>
  <c r="O287" i="2"/>
  <c r="S287" i="2" s="1"/>
  <c r="N287" i="2"/>
  <c r="R287" i="2" s="1"/>
  <c r="AA287" i="2"/>
  <c r="AH287" i="2" s="1"/>
  <c r="Q287" i="2"/>
  <c r="L288" i="2"/>
  <c r="AA5" i="3"/>
  <c r="AH5" i="3" s="1"/>
  <c r="N5" i="3"/>
  <c r="O5" i="3" s="1"/>
  <c r="AA13" i="3"/>
  <c r="AH13" i="3" s="1"/>
  <c r="N13" i="3"/>
  <c r="O13" i="3" s="1"/>
  <c r="AC24" i="3"/>
  <c r="AJ24" i="3" s="1"/>
  <c r="AM291" i="2"/>
  <c r="O9" i="3"/>
  <c r="AB9" i="3"/>
  <c r="AI9" i="3" s="1"/>
  <c r="AD16" i="3"/>
  <c r="AK16" i="3" s="1"/>
  <c r="AG19" i="3"/>
  <c r="AN19" i="3" s="1"/>
  <c r="R23" i="3"/>
  <c r="S23" i="3" s="1"/>
  <c r="AG23" i="3" s="1"/>
  <c r="AN23" i="3" s="1"/>
  <c r="AE23" i="3"/>
  <c r="AL23" i="3" s="1"/>
  <c r="AD24" i="3"/>
  <c r="AK24" i="3" s="1"/>
  <c r="R25" i="3"/>
  <c r="S25" i="3" s="1"/>
  <c r="AG25" i="3" s="1"/>
  <c r="AN25" i="3" s="1"/>
  <c r="AJ43" i="3"/>
  <c r="AA235" i="2"/>
  <c r="AH235" i="2" s="1"/>
  <c r="AA239" i="2"/>
  <c r="AH239" i="2" s="1"/>
  <c r="AA244" i="2"/>
  <c r="O245" i="2"/>
  <c r="S245" i="2" s="1"/>
  <c r="AG245" i="2" s="1"/>
  <c r="AN245" i="2" s="1"/>
  <c r="J246" i="2"/>
  <c r="AE246" i="2" s="1"/>
  <c r="AL246" i="2" s="1"/>
  <c r="AA249" i="2"/>
  <c r="AH249" i="2" s="1"/>
  <c r="AO249" i="2" s="1"/>
  <c r="AA258" i="2"/>
  <c r="AH258" i="2" s="1"/>
  <c r="AA262" i="2"/>
  <c r="AH262" i="2" s="1"/>
  <c r="AO262" i="2" s="1"/>
  <c r="AA264" i="2"/>
  <c r="AH264" i="2" s="1"/>
  <c r="AO264" i="2" s="1"/>
  <c r="O276" i="2"/>
  <c r="P277" i="2"/>
  <c r="AD277" i="2" s="1"/>
  <c r="AK277" i="2" s="1"/>
  <c r="K280" i="2"/>
  <c r="AF280" i="2" s="1"/>
  <c r="AM280" i="2" s="1"/>
  <c r="O281" i="2"/>
  <c r="N281" i="2"/>
  <c r="AA281" i="2"/>
  <c r="AH281" i="2" s="1"/>
  <c r="I288" i="2"/>
  <c r="AD288" i="2" s="1"/>
  <c r="AK288" i="2" s="1"/>
  <c r="AE296" i="2"/>
  <c r="AA296" i="2"/>
  <c r="J292" i="2"/>
  <c r="AE292" i="2" s="1"/>
  <c r="AL292" i="2" s="1"/>
  <c r="AL296" i="2" s="1"/>
  <c r="AS296" i="2" s="1"/>
  <c r="P4" i="3"/>
  <c r="AC4" i="3"/>
  <c r="AJ4" i="3" s="1"/>
  <c r="AG11" i="3"/>
  <c r="AN11" i="3" s="1"/>
  <c r="P12" i="3"/>
  <c r="AC12" i="3"/>
  <c r="AJ12" i="3" s="1"/>
  <c r="AC15" i="3"/>
  <c r="AJ15" i="3" s="1"/>
  <c r="S19" i="3"/>
  <c r="AF19" i="3"/>
  <c r="AM19" i="3" s="1"/>
  <c r="AC19" i="3"/>
  <c r="AJ19" i="3" s="1"/>
  <c r="Q21" i="3"/>
  <c r="AD21" i="3"/>
  <c r="AK21" i="3" s="1"/>
  <c r="AF28" i="3"/>
  <c r="AM28" i="3" s="1"/>
  <c r="O32" i="3"/>
  <c r="P32" i="3" s="1"/>
  <c r="AB32" i="3"/>
  <c r="AC35" i="3"/>
  <c r="AJ35" i="3" s="1"/>
  <c r="P38" i="3"/>
  <c r="Q38" i="3" s="1"/>
  <c r="AC38" i="3"/>
  <c r="AJ38" i="3" s="1"/>
  <c r="AB276" i="2"/>
  <c r="AI276" i="2" s="1"/>
  <c r="AP276" i="2" s="1"/>
  <c r="L283" i="2"/>
  <c r="K283" i="2"/>
  <c r="J283" i="2"/>
  <c r="AE283" i="2" s="1"/>
  <c r="AL283" i="2" s="1"/>
  <c r="I283" i="2"/>
  <c r="J288" i="2"/>
  <c r="AE288" i="2" s="1"/>
  <c r="AL288" i="2" s="1"/>
  <c r="AK291" i="2"/>
  <c r="O296" i="2"/>
  <c r="S296" i="2" s="1"/>
  <c r="N296" i="2"/>
  <c r="R296" i="2" s="1"/>
  <c r="Q296" i="2"/>
  <c r="R8" i="3"/>
  <c r="S8" i="3" s="1"/>
  <c r="AG8" i="3" s="1"/>
  <c r="AN8" i="3" s="1"/>
  <c r="AE8" i="3"/>
  <c r="AL8" i="3" s="1"/>
  <c r="AF16" i="3"/>
  <c r="AM16" i="3" s="1"/>
  <c r="O17" i="3"/>
  <c r="AB17" i="3"/>
  <c r="AI17" i="3" s="1"/>
  <c r="AJ28" i="3"/>
  <c r="AF30" i="3"/>
  <c r="AM30" i="3" s="1"/>
  <c r="S54" i="3"/>
  <c r="AG54" i="3" s="1"/>
  <c r="AN54" i="3" s="1"/>
  <c r="AU54" i="3" s="1"/>
  <c r="AF54" i="3"/>
  <c r="AM54" i="3" s="1"/>
  <c r="AT54" i="3" s="1"/>
  <c r="O283" i="2"/>
  <c r="S283" i="2" s="1"/>
  <c r="N283" i="2"/>
  <c r="R283" i="2" s="1"/>
  <c r="AA283" i="2"/>
  <c r="AH283" i="2" s="1"/>
  <c r="Q283" i="2"/>
  <c r="L284" i="2"/>
  <c r="O285" i="2"/>
  <c r="S285" i="2" s="1"/>
  <c r="N285" i="2"/>
  <c r="R285" i="2" s="1"/>
  <c r="Q285" i="2"/>
  <c r="AB286" i="2"/>
  <c r="S3" i="3"/>
  <c r="AG3" i="3" s="1"/>
  <c r="AF3" i="3"/>
  <c r="AI3" i="3"/>
  <c r="Q7" i="3"/>
  <c r="AD7" i="3"/>
  <c r="AK7" i="3" s="1"/>
  <c r="S11" i="3"/>
  <c r="AF11" i="3"/>
  <c r="AM11" i="3" s="1"/>
  <c r="O22" i="3"/>
  <c r="P22" i="3" s="1"/>
  <c r="Q22" i="3" s="1"/>
  <c r="AB22" i="3"/>
  <c r="AI22" i="3" s="1"/>
  <c r="P30" i="3"/>
  <c r="Q30" i="3" s="1"/>
  <c r="R30" i="3" s="1"/>
  <c r="S30" i="3" s="1"/>
  <c r="AC30" i="3"/>
  <c r="AJ30" i="3" s="1"/>
  <c r="O33" i="3"/>
  <c r="P33" i="3" s="1"/>
  <c r="AB33" i="3"/>
  <c r="AI33" i="3" s="1"/>
  <c r="R41" i="3"/>
  <c r="S41" i="3" s="1"/>
  <c r="AE41" i="3"/>
  <c r="AL41" i="3" s="1"/>
  <c r="AA276" i="2"/>
  <c r="AH276" i="2" s="1"/>
  <c r="AO276" i="2" s="1"/>
  <c r="AB277" i="2"/>
  <c r="AI277" i="2" s="1"/>
  <c r="L276" i="2"/>
  <c r="K279" i="2"/>
  <c r="L280" i="2"/>
  <c r="P283" i="2"/>
  <c r="K284" i="2"/>
  <c r="P285" i="2"/>
  <c r="L286" i="2"/>
  <c r="AH292" i="2"/>
  <c r="AH296" i="2" s="1"/>
  <c r="AO296" i="2" s="1"/>
  <c r="AL293" i="2"/>
  <c r="AE3" i="3"/>
  <c r="N6" i="3"/>
  <c r="AA6" i="3"/>
  <c r="AH6" i="3" s="1"/>
  <c r="AJ8" i="3"/>
  <c r="AD8" i="3"/>
  <c r="AK8" i="3" s="1"/>
  <c r="AE11" i="3"/>
  <c r="AL11" i="3" s="1"/>
  <c r="N14" i="3"/>
  <c r="AA14" i="3"/>
  <c r="AH14" i="3" s="1"/>
  <c r="Q20" i="3"/>
  <c r="R20" i="3" s="1"/>
  <c r="AD20" i="3"/>
  <c r="AK20" i="3" s="1"/>
  <c r="AF23" i="3"/>
  <c r="AM23" i="3" s="1"/>
  <c r="AF27" i="3"/>
  <c r="AM27" i="3" s="1"/>
  <c r="P29" i="3"/>
  <c r="Q29" i="3" s="1"/>
  <c r="AC29" i="3"/>
  <c r="AJ29" i="3" s="1"/>
  <c r="P34" i="3"/>
  <c r="Q34" i="3" s="1"/>
  <c r="R34" i="3" s="1"/>
  <c r="S34" i="3" s="1"/>
  <c r="AC34" i="3"/>
  <c r="AJ34" i="3" s="1"/>
  <c r="R43" i="3"/>
  <c r="AE43" i="3"/>
  <c r="AB19" i="3"/>
  <c r="AI19" i="3" s="1"/>
  <c r="AB21" i="3"/>
  <c r="AI21" i="3" s="1"/>
  <c r="K295" i="3"/>
  <c r="K24" i="3"/>
  <c r="AF24" i="3" s="1"/>
  <c r="AM24" i="3" s="1"/>
  <c r="AC39" i="3"/>
  <c r="AJ39" i="3" s="1"/>
  <c r="K41" i="3"/>
  <c r="AF41" i="3" s="1"/>
  <c r="AM41" i="3" s="1"/>
  <c r="K33" i="3"/>
  <c r="K39" i="3"/>
  <c r="AF39" i="3" s="1"/>
  <c r="AM39" i="3" s="1"/>
  <c r="K40" i="3"/>
  <c r="K35" i="3"/>
  <c r="P59" i="3"/>
  <c r="AC59" i="3"/>
  <c r="AJ59" i="3" s="1"/>
  <c r="AB27" i="3"/>
  <c r="AI27" i="3" s="1"/>
  <c r="AD39" i="3"/>
  <c r="AK39" i="3" s="1"/>
  <c r="AC41" i="3"/>
  <c r="AJ41" i="3" s="1"/>
  <c r="L36" i="3"/>
  <c r="AG36" i="3" s="1"/>
  <c r="AN36" i="3" s="1"/>
  <c r="L34" i="3"/>
  <c r="L38" i="3"/>
  <c r="L41" i="3"/>
  <c r="AG41" i="3" s="1"/>
  <c r="AN41" i="3" s="1"/>
  <c r="N44" i="3"/>
  <c r="AA44" i="3"/>
  <c r="AH44" i="3" s="1"/>
  <c r="AO44" i="3" s="1"/>
  <c r="R45" i="3"/>
  <c r="AE45" i="3"/>
  <c r="AL45" i="3" s="1"/>
  <c r="AS45" i="3" s="1"/>
  <c r="R48" i="3"/>
  <c r="AE48" i="3"/>
  <c r="AL48" i="3" s="1"/>
  <c r="AG67" i="3"/>
  <c r="AN67" i="3" s="1"/>
  <c r="AU67" i="3" s="1"/>
  <c r="N289" i="2"/>
  <c r="N292" i="2"/>
  <c r="N295" i="2"/>
  <c r="N10" i="3"/>
  <c r="N18" i="3"/>
  <c r="O18" i="3" s="1"/>
  <c r="AE28" i="3"/>
  <c r="AL28" i="3" s="1"/>
  <c r="AE39" i="3"/>
  <c r="AL39" i="3" s="1"/>
  <c r="N40" i="3"/>
  <c r="AA40" i="3"/>
  <c r="AH40" i="3" s="1"/>
  <c r="AF62" i="3"/>
  <c r="AM62" i="3" s="1"/>
  <c r="N284" i="2"/>
  <c r="N288" i="2"/>
  <c r="O289" i="2"/>
  <c r="S289" i="2" s="1"/>
  <c r="AG289" i="2" s="1"/>
  <c r="AN289" i="2" s="1"/>
  <c r="O292" i="2"/>
  <c r="N293" i="2"/>
  <c r="R293" i="2" s="1"/>
  <c r="AF293" i="2" s="1"/>
  <c r="AM293" i="2" s="1"/>
  <c r="O295" i="2"/>
  <c r="S295" i="2" s="1"/>
  <c r="AG295" i="2" s="1"/>
  <c r="AN295" i="2" s="1"/>
  <c r="AB25" i="3"/>
  <c r="AI25" i="3" s="1"/>
  <c r="AD30" i="3"/>
  <c r="AK30" i="3" s="1"/>
  <c r="AC37" i="3"/>
  <c r="AJ37" i="3" s="1"/>
  <c r="L39" i="3"/>
  <c r="AG39" i="3" s="1"/>
  <c r="AN39" i="3" s="1"/>
  <c r="AH51" i="3"/>
  <c r="AO51" i="3" s="1"/>
  <c r="R47" i="3"/>
  <c r="AE47" i="3"/>
  <c r="AL47" i="3" s="1"/>
  <c r="AS47" i="3" s="1"/>
  <c r="P49" i="3"/>
  <c r="AC49" i="3"/>
  <c r="AJ49" i="3" s="1"/>
  <c r="AQ49" i="3" s="1"/>
  <c r="AD52" i="3"/>
  <c r="S53" i="3"/>
  <c r="AF53" i="3"/>
  <c r="AM53" i="3" s="1"/>
  <c r="AT53" i="3" s="1"/>
  <c r="AB57" i="3"/>
  <c r="AI57" i="3" s="1"/>
  <c r="AC60" i="3"/>
  <c r="AJ60" i="3" s="1"/>
  <c r="P60" i="3"/>
  <c r="Q60" i="3" s="1"/>
  <c r="AG62" i="3"/>
  <c r="AN62" i="3" s="1"/>
  <c r="AC66" i="3"/>
  <c r="AJ66" i="3" s="1"/>
  <c r="P66" i="3"/>
  <c r="O284" i="2"/>
  <c r="S284" i="2" s="1"/>
  <c r="I286" i="2"/>
  <c r="AD286" i="2" s="1"/>
  <c r="O288" i="2"/>
  <c r="S288" i="2" s="1"/>
  <c r="P289" i="2"/>
  <c r="AD289" i="2" s="1"/>
  <c r="AK289" i="2" s="1"/>
  <c r="P292" i="2"/>
  <c r="O293" i="2"/>
  <c r="S293" i="2" s="1"/>
  <c r="AG293" i="2" s="1"/>
  <c r="AN293" i="2" s="1"/>
  <c r="O294" i="2"/>
  <c r="S294" i="2" s="1"/>
  <c r="AG294" i="2" s="1"/>
  <c r="AN294" i="2" s="1"/>
  <c r="P295" i="2"/>
  <c r="AD295" i="2" s="1"/>
  <c r="AK295" i="2" s="1"/>
  <c r="AA3" i="3"/>
  <c r="AA11" i="3"/>
  <c r="AH11" i="3" s="1"/>
  <c r="AA19" i="3"/>
  <c r="AH19" i="3" s="1"/>
  <c r="AE26" i="3"/>
  <c r="AL26" i="3" s="1"/>
  <c r="AG28" i="3"/>
  <c r="AN28" i="3" s="1"/>
  <c r="G295" i="3"/>
  <c r="F303" i="1" s="1"/>
  <c r="G28" i="3"/>
  <c r="AB28" i="3" s="1"/>
  <c r="AI28" i="3" s="1"/>
  <c r="G20" i="3"/>
  <c r="AB20" i="3" s="1"/>
  <c r="AI20" i="3" s="1"/>
  <c r="G26" i="3"/>
  <c r="AB26" i="3" s="1"/>
  <c r="AI26" i="3" s="1"/>
  <c r="G30" i="3"/>
  <c r="AB30" i="3" s="1"/>
  <c r="AI30" i="3" s="1"/>
  <c r="AH32" i="3"/>
  <c r="AB34" i="3"/>
  <c r="AI34" i="3" s="1"/>
  <c r="AD36" i="3"/>
  <c r="AK36" i="3" s="1"/>
  <c r="AB37" i="3"/>
  <c r="AI37" i="3" s="1"/>
  <c r="AB43" i="3"/>
  <c r="AD45" i="3"/>
  <c r="AK45" i="3" s="1"/>
  <c r="AR45" i="3" s="1"/>
  <c r="AH52" i="3"/>
  <c r="AB61" i="3"/>
  <c r="AI61" i="3" s="1"/>
  <c r="O61" i="3"/>
  <c r="AG69" i="3"/>
  <c r="AN69" i="3" s="1"/>
  <c r="AU69" i="3" s="1"/>
  <c r="J282" i="2"/>
  <c r="AE282" i="2" s="1"/>
  <c r="AL282" i="2" s="1"/>
  <c r="K286" i="2"/>
  <c r="AF286" i="2" s="1"/>
  <c r="O291" i="2"/>
  <c r="S291" i="2" s="1"/>
  <c r="AG291" i="2" s="1"/>
  <c r="AC23" i="3"/>
  <c r="AJ23" i="3" s="1"/>
  <c r="AA25" i="3"/>
  <c r="AH25" i="3" s="1"/>
  <c r="AG26" i="3"/>
  <c r="AN26" i="3" s="1"/>
  <c r="AB29" i="3"/>
  <c r="AI29" i="3" s="1"/>
  <c r="I295" i="3"/>
  <c r="I26" i="3"/>
  <c r="AD26" i="3" s="1"/>
  <c r="AK26" i="3" s="1"/>
  <c r="AD34" i="3"/>
  <c r="AK34" i="3" s="1"/>
  <c r="K37" i="3"/>
  <c r="AF37" i="3" s="1"/>
  <c r="AM37" i="3" s="1"/>
  <c r="AB38" i="3"/>
  <c r="AI38" i="3" s="1"/>
  <c r="AD43" i="3"/>
  <c r="AC47" i="3"/>
  <c r="AJ47" i="3" s="1"/>
  <c r="AQ47" i="3" s="1"/>
  <c r="Q50" i="3"/>
  <c r="AD50" i="3"/>
  <c r="AK50" i="3" s="1"/>
  <c r="AR50" i="3" s="1"/>
  <c r="AG73" i="3"/>
  <c r="AN73" i="3" s="1"/>
  <c r="AU73" i="3" s="1"/>
  <c r="AC22" i="3"/>
  <c r="AJ22" i="3" s="1"/>
  <c r="AG24" i="3"/>
  <c r="AN24" i="3" s="1"/>
  <c r="K25" i="3"/>
  <c r="AF25" i="3" s="1"/>
  <c r="AM25" i="3" s="1"/>
  <c r="AC32" i="3"/>
  <c r="L37" i="3"/>
  <c r="AG37" i="3" s="1"/>
  <c r="AN37" i="3" s="1"/>
  <c r="AO43" i="3"/>
  <c r="N46" i="3"/>
  <c r="AA46" i="3"/>
  <c r="AH46" i="3" s="1"/>
  <c r="AO46" i="3" s="1"/>
  <c r="AD47" i="3"/>
  <c r="AK47" i="3" s="1"/>
  <c r="AR47" i="3" s="1"/>
  <c r="AE54" i="3"/>
  <c r="AL54" i="3" s="1"/>
  <c r="AS54" i="3" s="1"/>
  <c r="S55" i="3"/>
  <c r="AG55" i="3" s="1"/>
  <c r="AN55" i="3" s="1"/>
  <c r="AU55" i="3" s="1"/>
  <c r="AF55" i="3"/>
  <c r="AM55" i="3" s="1"/>
  <c r="AT55" i="3" s="1"/>
  <c r="AD60" i="3"/>
  <c r="AK60" i="3" s="1"/>
  <c r="AA51" i="3"/>
  <c r="J52" i="3"/>
  <c r="AE52" i="3" s="1"/>
  <c r="J53" i="3"/>
  <c r="AE53" i="3" s="1"/>
  <c r="AL53" i="3" s="1"/>
  <c r="AS53" i="3" s="1"/>
  <c r="AC53" i="3"/>
  <c r="AJ53" i="3" s="1"/>
  <c r="AQ53" i="3" s="1"/>
  <c r="AB54" i="3"/>
  <c r="AI54" i="3" s="1"/>
  <c r="AP54" i="3" s="1"/>
  <c r="L56" i="3"/>
  <c r="AG56" i="3" s="1"/>
  <c r="AN56" i="3" s="1"/>
  <c r="AU56" i="3" s="1"/>
  <c r="AC56" i="3"/>
  <c r="AJ56" i="3" s="1"/>
  <c r="AQ56" i="3" s="1"/>
  <c r="AB60" i="3"/>
  <c r="AI60" i="3" s="1"/>
  <c r="AC64" i="3"/>
  <c r="AJ64" i="3" s="1"/>
  <c r="AQ64" i="3" s="1"/>
  <c r="J64" i="3"/>
  <c r="AE64" i="3" s="1"/>
  <c r="AL64" i="3" s="1"/>
  <c r="AS64" i="3" s="1"/>
  <c r="I64" i="3"/>
  <c r="AD64" i="3" s="1"/>
  <c r="AK64" i="3" s="1"/>
  <c r="AR64" i="3" s="1"/>
  <c r="AC67" i="3"/>
  <c r="AJ67" i="3" s="1"/>
  <c r="AQ67" i="3" s="1"/>
  <c r="L295" i="3"/>
  <c r="J40" i="3"/>
  <c r="L48" i="3"/>
  <c r="K52" i="3"/>
  <c r="AF52" i="3" s="1"/>
  <c r="AB52" i="3"/>
  <c r="L53" i="3"/>
  <c r="N57" i="3"/>
  <c r="O57" i="3" s="1"/>
  <c r="P57" i="3" s="1"/>
  <c r="Q57" i="3" s="1"/>
  <c r="R57" i="3" s="1"/>
  <c r="S57" i="3" s="1"/>
  <c r="AE62" i="3"/>
  <c r="AL62" i="3" s="1"/>
  <c r="AI62" i="3"/>
  <c r="K64" i="3"/>
  <c r="AF64" i="3" s="1"/>
  <c r="AM64" i="3" s="1"/>
  <c r="AT64" i="3" s="1"/>
  <c r="AB67" i="3"/>
  <c r="AI67" i="3" s="1"/>
  <c r="AP67" i="3" s="1"/>
  <c r="AD71" i="3"/>
  <c r="AK71" i="3" s="1"/>
  <c r="AR71" i="3" s="1"/>
  <c r="P75" i="3"/>
  <c r="Q75" i="3" s="1"/>
  <c r="R75" i="3" s="1"/>
  <c r="S75" i="3" s="1"/>
  <c r="AC75" i="3"/>
  <c r="AJ75" i="3" s="1"/>
  <c r="AQ75" i="3" s="1"/>
  <c r="P77" i="3"/>
  <c r="Q77" i="3" s="1"/>
  <c r="R77" i="3" s="1"/>
  <c r="S77" i="3" s="1"/>
  <c r="AG77" i="3" s="1"/>
  <c r="AN77" i="3" s="1"/>
  <c r="AU77" i="3" s="1"/>
  <c r="AC77" i="3"/>
  <c r="AJ77" i="3" s="1"/>
  <c r="AQ77" i="3" s="1"/>
  <c r="AB50" i="3"/>
  <c r="AI50" i="3" s="1"/>
  <c r="AP50" i="3" s="1"/>
  <c r="L52" i="3"/>
  <c r="AG52" i="3" s="1"/>
  <c r="AC52" i="3"/>
  <c r="AD62" i="3"/>
  <c r="AK62" i="3" s="1"/>
  <c r="AH63" i="3"/>
  <c r="AO63" i="3" s="1"/>
  <c r="L64" i="3"/>
  <c r="AG64" i="3" s="1"/>
  <c r="AN64" i="3" s="1"/>
  <c r="AU64" i="3" s="1"/>
  <c r="AB69" i="3"/>
  <c r="AI69" i="3" s="1"/>
  <c r="AP69" i="3" s="1"/>
  <c r="AE71" i="3"/>
  <c r="AL71" i="3" s="1"/>
  <c r="AS71" i="3" s="1"/>
  <c r="AB73" i="3"/>
  <c r="AI73" i="3" s="1"/>
  <c r="AP73" i="3" s="1"/>
  <c r="N74" i="3"/>
  <c r="AA74" i="3"/>
  <c r="AH74" i="3" s="1"/>
  <c r="AO74" i="3" s="1"/>
  <c r="AB76" i="3"/>
  <c r="AI76" i="3" s="1"/>
  <c r="AP76" i="3" s="1"/>
  <c r="O76" i="3"/>
  <c r="P78" i="3"/>
  <c r="AC78" i="3"/>
  <c r="AJ78" i="3" s="1"/>
  <c r="AQ78" i="3" s="1"/>
  <c r="P79" i="3"/>
  <c r="Q79" i="3" s="1"/>
  <c r="R79" i="3" s="1"/>
  <c r="S79" i="3" s="1"/>
  <c r="AG79" i="3" s="1"/>
  <c r="AN79" i="3" s="1"/>
  <c r="AU79" i="3" s="1"/>
  <c r="AC79" i="3"/>
  <c r="AJ79" i="3" s="1"/>
  <c r="AQ79" i="3" s="1"/>
  <c r="AA61" i="3"/>
  <c r="AH61" i="3" s="1"/>
  <c r="J63" i="3"/>
  <c r="AE63" i="3" s="1"/>
  <c r="AL63" i="3" s="1"/>
  <c r="AS63" i="3" s="1"/>
  <c r="I63" i="3"/>
  <c r="AD63" i="3" s="1"/>
  <c r="AK63" i="3" s="1"/>
  <c r="AR63" i="3" s="1"/>
  <c r="AC63" i="3"/>
  <c r="AJ63" i="3" s="1"/>
  <c r="AQ63" i="3" s="1"/>
  <c r="AH65" i="3"/>
  <c r="P71" i="3"/>
  <c r="Q71" i="3" s="1"/>
  <c r="R71" i="3" s="1"/>
  <c r="S71" i="3" s="1"/>
  <c r="AG71" i="3" s="1"/>
  <c r="AN71" i="3" s="1"/>
  <c r="AU71" i="3" s="1"/>
  <c r="AC71" i="3"/>
  <c r="AJ71" i="3" s="1"/>
  <c r="AQ71" i="3" s="1"/>
  <c r="AB72" i="3"/>
  <c r="AI72" i="3" s="1"/>
  <c r="AP72" i="3" s="1"/>
  <c r="O72" i="3"/>
  <c r="J65" i="3"/>
  <c r="AE65" i="3" s="1"/>
  <c r="AL65" i="3" s="1"/>
  <c r="I65" i="3"/>
  <c r="AD65" i="3" s="1"/>
  <c r="AK65" i="3" s="1"/>
  <c r="AC65" i="3"/>
  <c r="AJ65" i="3" s="1"/>
  <c r="AE67" i="3"/>
  <c r="AL67" i="3" s="1"/>
  <c r="AS67" i="3" s="1"/>
  <c r="N68" i="3"/>
  <c r="AD73" i="3"/>
  <c r="AK73" i="3" s="1"/>
  <c r="AR73" i="3" s="1"/>
  <c r="L30" i="3"/>
  <c r="AG30" i="3" s="1"/>
  <c r="AN30" i="3" s="1"/>
  <c r="H295" i="3"/>
  <c r="H297" i="3"/>
  <c r="J36" i="3"/>
  <c r="AE36" i="3" s="1"/>
  <c r="AL36" i="3" s="1"/>
  <c r="I41" i="3"/>
  <c r="AD41" i="3" s="1"/>
  <c r="AK41" i="3" s="1"/>
  <c r="I56" i="3"/>
  <c r="AD56" i="3" s="1"/>
  <c r="AK56" i="3" s="1"/>
  <c r="AR56" i="3" s="1"/>
  <c r="I57" i="3"/>
  <c r="AD57" i="3" s="1"/>
  <c r="AK57" i="3" s="1"/>
  <c r="K61" i="3"/>
  <c r="L63" i="3"/>
  <c r="AG63" i="3" s="1"/>
  <c r="AN63" i="3" s="1"/>
  <c r="AU63" i="3" s="1"/>
  <c r="K65" i="3"/>
  <c r="AF65" i="3" s="1"/>
  <c r="AM65" i="3" s="1"/>
  <c r="AB66" i="3"/>
  <c r="AI66" i="3" s="1"/>
  <c r="AE69" i="3"/>
  <c r="AL69" i="3" s="1"/>
  <c r="AS69" i="3" s="1"/>
  <c r="AB75" i="3"/>
  <c r="AI75" i="3" s="1"/>
  <c r="AP75" i="3" s="1"/>
  <c r="AB77" i="3"/>
  <c r="AI77" i="3" s="1"/>
  <c r="AP77" i="3" s="1"/>
  <c r="P82" i="3"/>
  <c r="AC82" i="3"/>
  <c r="AJ82" i="3" s="1"/>
  <c r="AQ82" i="3" s="1"/>
  <c r="AD48" i="3"/>
  <c r="AK48" i="3" s="1"/>
  <c r="AC50" i="3"/>
  <c r="AJ50" i="3" s="1"/>
  <c r="AQ50" i="3" s="1"/>
  <c r="J56" i="3"/>
  <c r="AE56" i="3" s="1"/>
  <c r="AL56" i="3" s="1"/>
  <c r="AS56" i="3" s="1"/>
  <c r="J57" i="3"/>
  <c r="AE57" i="3" s="1"/>
  <c r="AL57" i="3" s="1"/>
  <c r="AC57" i="3"/>
  <c r="AJ57" i="3" s="1"/>
  <c r="AD58" i="3"/>
  <c r="AK58" i="3" s="1"/>
  <c r="L65" i="3"/>
  <c r="AG65" i="3" s="1"/>
  <c r="AN65" i="3" s="1"/>
  <c r="P69" i="3"/>
  <c r="Q69" i="3" s="1"/>
  <c r="R69" i="3" s="1"/>
  <c r="S69" i="3" s="1"/>
  <c r="AC69" i="3"/>
  <c r="AJ69" i="3" s="1"/>
  <c r="AQ69" i="3" s="1"/>
  <c r="AB70" i="3"/>
  <c r="AI70" i="3" s="1"/>
  <c r="AP70" i="3" s="1"/>
  <c r="O70" i="3"/>
  <c r="P73" i="3"/>
  <c r="Q73" i="3" s="1"/>
  <c r="R73" i="3" s="1"/>
  <c r="S73" i="3" s="1"/>
  <c r="AC73" i="3"/>
  <c r="AJ73" i="3" s="1"/>
  <c r="AQ73" i="3" s="1"/>
  <c r="AG75" i="3"/>
  <c r="AN75" i="3" s="1"/>
  <c r="AU75" i="3" s="1"/>
  <c r="S105" i="3"/>
  <c r="AF105" i="3"/>
  <c r="AM105" i="3" s="1"/>
  <c r="AT105" i="3" s="1"/>
  <c r="L27" i="3"/>
  <c r="AG27" i="3" s="1"/>
  <c r="AN27" i="3" s="1"/>
  <c r="J295" i="3"/>
  <c r="L43" i="3"/>
  <c r="L45" i="3"/>
  <c r="AA48" i="3"/>
  <c r="AH48" i="3" s="1"/>
  <c r="I53" i="3"/>
  <c r="AD53" i="3" s="1"/>
  <c r="AK53" i="3" s="1"/>
  <c r="AR53" i="3" s="1"/>
  <c r="J55" i="3"/>
  <c r="AE55" i="3" s="1"/>
  <c r="AL55" i="3" s="1"/>
  <c r="AS55" i="3" s="1"/>
  <c r="AC55" i="3"/>
  <c r="AJ55" i="3" s="1"/>
  <c r="AQ55" i="3" s="1"/>
  <c r="AB56" i="3"/>
  <c r="AI56" i="3" s="1"/>
  <c r="AP56" i="3" s="1"/>
  <c r="L57" i="3"/>
  <c r="AG57" i="3" s="1"/>
  <c r="AN57" i="3" s="1"/>
  <c r="AA58" i="3"/>
  <c r="AH58" i="3" s="1"/>
  <c r="AB71" i="3"/>
  <c r="AI71" i="3" s="1"/>
  <c r="AP71" i="3" s="1"/>
  <c r="AD75" i="3"/>
  <c r="AK75" i="3" s="1"/>
  <c r="AR75" i="3" s="1"/>
  <c r="AD79" i="3"/>
  <c r="AK79" i="3" s="1"/>
  <c r="AR79" i="3" s="1"/>
  <c r="P84" i="3"/>
  <c r="AC84" i="3"/>
  <c r="AJ84" i="3" s="1"/>
  <c r="AQ84" i="3" s="1"/>
  <c r="AE85" i="3"/>
  <c r="AL85" i="3" s="1"/>
  <c r="AS85" i="3" s="1"/>
  <c r="P88" i="3"/>
  <c r="Q88" i="3" s="1"/>
  <c r="AC88" i="3"/>
  <c r="AJ88" i="3" s="1"/>
  <c r="AG91" i="3"/>
  <c r="AN91" i="3" s="1"/>
  <c r="AU91" i="3" s="1"/>
  <c r="K67" i="3"/>
  <c r="AF67" i="3" s="1"/>
  <c r="AM67" i="3" s="1"/>
  <c r="AT67" i="3" s="1"/>
  <c r="K69" i="3"/>
  <c r="AF69" i="3" s="1"/>
  <c r="AM69" i="3" s="1"/>
  <c r="AT69" i="3" s="1"/>
  <c r="AA69" i="3"/>
  <c r="AH69" i="3" s="1"/>
  <c r="AO69" i="3" s="1"/>
  <c r="K71" i="3"/>
  <c r="AF71" i="3" s="1"/>
  <c r="AM71" i="3" s="1"/>
  <c r="AT71" i="3" s="1"/>
  <c r="AA71" i="3"/>
  <c r="AH71" i="3" s="1"/>
  <c r="AO71" i="3" s="1"/>
  <c r="K73" i="3"/>
  <c r="AF73" i="3" s="1"/>
  <c r="AM73" i="3" s="1"/>
  <c r="AT73" i="3" s="1"/>
  <c r="AA73" i="3"/>
  <c r="AH73" i="3" s="1"/>
  <c r="AO73" i="3" s="1"/>
  <c r="K75" i="3"/>
  <c r="AF75" i="3" s="1"/>
  <c r="AM75" i="3" s="1"/>
  <c r="AT75" i="3" s="1"/>
  <c r="AA75" i="3"/>
  <c r="AH75" i="3" s="1"/>
  <c r="AO75" i="3" s="1"/>
  <c r="K77" i="3"/>
  <c r="AA77" i="3"/>
  <c r="AH77" i="3" s="1"/>
  <c r="AO77" i="3" s="1"/>
  <c r="N81" i="3"/>
  <c r="O81" i="3" s="1"/>
  <c r="AB85" i="3"/>
  <c r="AI85" i="3" s="1"/>
  <c r="AP85" i="3" s="1"/>
  <c r="N86" i="3"/>
  <c r="O86" i="3" s="1"/>
  <c r="AF87" i="3"/>
  <c r="AM87" i="3" s="1"/>
  <c r="AT87" i="3" s="1"/>
  <c r="J91" i="3"/>
  <c r="AE91" i="3" s="1"/>
  <c r="AL91" i="3" s="1"/>
  <c r="AS91" i="3" s="1"/>
  <c r="AB92" i="3"/>
  <c r="AI92" i="3" s="1"/>
  <c r="AP92" i="3" s="1"/>
  <c r="AC94" i="3"/>
  <c r="AJ94" i="3" s="1"/>
  <c r="AQ94" i="3" s="1"/>
  <c r="K94" i="3"/>
  <c r="AF94" i="3" s="1"/>
  <c r="AM94" i="3" s="1"/>
  <c r="AT94" i="3" s="1"/>
  <c r="AH97" i="3"/>
  <c r="AO97" i="3" s="1"/>
  <c r="AD117" i="3"/>
  <c r="AK117" i="3" s="1"/>
  <c r="AR117" i="3" s="1"/>
  <c r="O128" i="3"/>
  <c r="AB128" i="3"/>
  <c r="AI128" i="3" s="1"/>
  <c r="AP128" i="3" s="1"/>
  <c r="AA78" i="3"/>
  <c r="AH78" i="3" s="1"/>
  <c r="AO78" i="3" s="1"/>
  <c r="AA79" i="3"/>
  <c r="AH79" i="3" s="1"/>
  <c r="AO79" i="3" s="1"/>
  <c r="AA85" i="3"/>
  <c r="AH85" i="3" s="1"/>
  <c r="AO85" i="3" s="1"/>
  <c r="AB86" i="3"/>
  <c r="AI86" i="3" s="1"/>
  <c r="AP86" i="3" s="1"/>
  <c r="AC89" i="3"/>
  <c r="AJ89" i="3" s="1"/>
  <c r="AQ89" i="3" s="1"/>
  <c r="K89" i="3"/>
  <c r="AF89" i="3" s="1"/>
  <c r="AM89" i="3" s="1"/>
  <c r="AT89" i="3" s="1"/>
  <c r="AE94" i="3"/>
  <c r="AL94" i="3" s="1"/>
  <c r="AS94" i="3" s="1"/>
  <c r="AC98" i="3"/>
  <c r="AJ98" i="3" s="1"/>
  <c r="AQ98" i="3" s="1"/>
  <c r="K98" i="3"/>
  <c r="AF98" i="3" s="1"/>
  <c r="AM98" i="3" s="1"/>
  <c r="AT98" i="3" s="1"/>
  <c r="J98" i="3"/>
  <c r="AE98" i="3" s="1"/>
  <c r="AL98" i="3" s="1"/>
  <c r="AS98" i="3" s="1"/>
  <c r="AE107" i="3"/>
  <c r="AL107" i="3" s="1"/>
  <c r="AS107" i="3" s="1"/>
  <c r="R107" i="3"/>
  <c r="AD113" i="3"/>
  <c r="AK113" i="3" s="1"/>
  <c r="AR113" i="3" s="1"/>
  <c r="S115" i="3"/>
  <c r="AG115" i="3" s="1"/>
  <c r="AN115" i="3" s="1"/>
  <c r="AU115" i="3" s="1"/>
  <c r="AF115" i="3"/>
  <c r="AM115" i="3" s="1"/>
  <c r="AT115" i="3" s="1"/>
  <c r="AE119" i="3"/>
  <c r="AL119" i="3" s="1"/>
  <c r="AS119" i="3" s="1"/>
  <c r="R119" i="3"/>
  <c r="S125" i="3"/>
  <c r="AG125" i="3" s="1"/>
  <c r="AN125" i="3" s="1"/>
  <c r="AU125" i="3" s="1"/>
  <c r="AF125" i="3"/>
  <c r="AM125" i="3" s="1"/>
  <c r="AT125" i="3" s="1"/>
  <c r="AE131" i="3"/>
  <c r="AL131" i="3" s="1"/>
  <c r="AS131" i="3" s="1"/>
  <c r="R131" i="3"/>
  <c r="AB84" i="3"/>
  <c r="AI84" i="3" s="1"/>
  <c r="AP84" i="3" s="1"/>
  <c r="AD85" i="3"/>
  <c r="AK85" i="3" s="1"/>
  <c r="AR85" i="3" s="1"/>
  <c r="AC85" i="3"/>
  <c r="AJ85" i="3" s="1"/>
  <c r="AQ85" i="3" s="1"/>
  <c r="AC92" i="3"/>
  <c r="AJ92" i="3" s="1"/>
  <c r="AQ92" i="3" s="1"/>
  <c r="K92" i="3"/>
  <c r="AF92" i="3" s="1"/>
  <c r="AM92" i="3" s="1"/>
  <c r="AT92" i="3" s="1"/>
  <c r="AG94" i="3"/>
  <c r="AN94" i="3" s="1"/>
  <c r="AU94" i="3" s="1"/>
  <c r="AC96" i="3"/>
  <c r="AJ96" i="3" s="1"/>
  <c r="AQ96" i="3" s="1"/>
  <c r="K96" i="3"/>
  <c r="AF96" i="3" s="1"/>
  <c r="AM96" i="3" s="1"/>
  <c r="AT96" i="3" s="1"/>
  <c r="J96" i="3"/>
  <c r="AE96" i="3" s="1"/>
  <c r="AL96" i="3" s="1"/>
  <c r="AS96" i="3" s="1"/>
  <c r="AG98" i="3"/>
  <c r="AN98" i="3" s="1"/>
  <c r="AU98" i="3" s="1"/>
  <c r="I100" i="3"/>
  <c r="AD100" i="3" s="1"/>
  <c r="AK100" i="3" s="1"/>
  <c r="AR100" i="3" s="1"/>
  <c r="I98" i="3"/>
  <c r="AD98" i="3" s="1"/>
  <c r="AK98" i="3" s="1"/>
  <c r="AR98" i="3" s="1"/>
  <c r="I96" i="3"/>
  <c r="AD96" i="3" s="1"/>
  <c r="AK96" i="3" s="1"/>
  <c r="AR96" i="3" s="1"/>
  <c r="I94" i="3"/>
  <c r="AD94" i="3" s="1"/>
  <c r="AK94" i="3" s="1"/>
  <c r="AR94" i="3" s="1"/>
  <c r="I92" i="3"/>
  <c r="AD92" i="3" s="1"/>
  <c r="AK92" i="3" s="1"/>
  <c r="AR92" i="3" s="1"/>
  <c r="I90" i="3"/>
  <c r="AD90" i="3" s="1"/>
  <c r="AK90" i="3" s="1"/>
  <c r="AR90" i="3" s="1"/>
  <c r="I99" i="3"/>
  <c r="AD99" i="3" s="1"/>
  <c r="AK99" i="3" s="1"/>
  <c r="AR99" i="3" s="1"/>
  <c r="I97" i="3"/>
  <c r="AD97" i="3" s="1"/>
  <c r="AK97" i="3" s="1"/>
  <c r="AR97" i="3" s="1"/>
  <c r="I95" i="3"/>
  <c r="AD95" i="3" s="1"/>
  <c r="AK95" i="3" s="1"/>
  <c r="AR95" i="3" s="1"/>
  <c r="I93" i="3"/>
  <c r="AD93" i="3" s="1"/>
  <c r="AK93" i="3" s="1"/>
  <c r="AR93" i="3" s="1"/>
  <c r="I91" i="3"/>
  <c r="AD91" i="3" s="1"/>
  <c r="AK91" i="3" s="1"/>
  <c r="AR91" i="3" s="1"/>
  <c r="I89" i="3"/>
  <c r="AD89" i="3" s="1"/>
  <c r="AK89" i="3" s="1"/>
  <c r="AR89" i="3" s="1"/>
  <c r="N102" i="3"/>
  <c r="O102" i="3" s="1"/>
  <c r="P102" i="3" s="1"/>
  <c r="Q102" i="3" s="1"/>
  <c r="AA102" i="3"/>
  <c r="S111" i="3"/>
  <c r="AG111" i="3" s="1"/>
  <c r="AN111" i="3" s="1"/>
  <c r="AU111" i="3" s="1"/>
  <c r="AF111" i="3"/>
  <c r="AM111" i="3" s="1"/>
  <c r="AT111" i="3" s="1"/>
  <c r="AE113" i="3"/>
  <c r="AL113" i="3" s="1"/>
  <c r="AS113" i="3" s="1"/>
  <c r="AF79" i="3"/>
  <c r="AM79" i="3" s="1"/>
  <c r="AT79" i="3" s="1"/>
  <c r="N80" i="3"/>
  <c r="O80" i="3" s="1"/>
  <c r="N83" i="3"/>
  <c r="O83" i="3" s="1"/>
  <c r="I86" i="3"/>
  <c r="AG89" i="3"/>
  <c r="AN89" i="3" s="1"/>
  <c r="AU89" i="3" s="1"/>
  <c r="J92" i="3"/>
  <c r="AE92" i="3" s="1"/>
  <c r="AL92" i="3" s="1"/>
  <c r="AS92" i="3" s="1"/>
  <c r="AB93" i="3"/>
  <c r="AI93" i="3" s="1"/>
  <c r="AP93" i="3" s="1"/>
  <c r="AC95" i="3"/>
  <c r="AJ95" i="3" s="1"/>
  <c r="AQ95" i="3" s="1"/>
  <c r="K95" i="3"/>
  <c r="AF95" i="3" s="1"/>
  <c r="AM95" i="3" s="1"/>
  <c r="AT95" i="3" s="1"/>
  <c r="L96" i="3"/>
  <c r="AG96" i="3" s="1"/>
  <c r="AN96" i="3" s="1"/>
  <c r="AU96" i="3" s="1"/>
  <c r="AH98" i="3"/>
  <c r="AO98" i="3" s="1"/>
  <c r="J100" i="3"/>
  <c r="AE100" i="3" s="1"/>
  <c r="AL100" i="3" s="1"/>
  <c r="AS100" i="3" s="1"/>
  <c r="O104" i="3"/>
  <c r="AB104" i="3"/>
  <c r="O108" i="3"/>
  <c r="AB108" i="3"/>
  <c r="AI108" i="3" s="1"/>
  <c r="AP108" i="3" s="1"/>
  <c r="O120" i="3"/>
  <c r="AB120" i="3"/>
  <c r="AI120" i="3" s="1"/>
  <c r="AP120" i="3" s="1"/>
  <c r="AA76" i="3"/>
  <c r="AH76" i="3" s="1"/>
  <c r="AO76" i="3" s="1"/>
  <c r="AB80" i="3"/>
  <c r="AI80" i="3" s="1"/>
  <c r="AP80" i="3" s="1"/>
  <c r="AF85" i="3"/>
  <c r="AM85" i="3" s="1"/>
  <c r="AT85" i="3" s="1"/>
  <c r="AC90" i="3"/>
  <c r="AJ90" i="3" s="1"/>
  <c r="AQ90" i="3" s="1"/>
  <c r="K90" i="3"/>
  <c r="AF90" i="3" s="1"/>
  <c r="AM90" i="3" s="1"/>
  <c r="AT90" i="3" s="1"/>
  <c r="L92" i="3"/>
  <c r="AG92" i="3" s="1"/>
  <c r="AN92" i="3" s="1"/>
  <c r="AU92" i="3" s="1"/>
  <c r="AE95" i="3"/>
  <c r="AL95" i="3" s="1"/>
  <c r="AS95" i="3" s="1"/>
  <c r="AH96" i="3"/>
  <c r="AO96" i="3" s="1"/>
  <c r="AC99" i="3"/>
  <c r="AJ99" i="3" s="1"/>
  <c r="AQ99" i="3" s="1"/>
  <c r="J99" i="3"/>
  <c r="AE99" i="3" s="1"/>
  <c r="AL99" i="3" s="1"/>
  <c r="AS99" i="3" s="1"/>
  <c r="K99" i="3"/>
  <c r="AF99" i="3" s="1"/>
  <c r="AM99" i="3" s="1"/>
  <c r="AT99" i="3" s="1"/>
  <c r="AH104" i="3"/>
  <c r="AD105" i="3"/>
  <c r="AK105" i="3" s="1"/>
  <c r="AR105" i="3" s="1"/>
  <c r="S135" i="3"/>
  <c r="AG135" i="3" s="1"/>
  <c r="AN135" i="3" s="1"/>
  <c r="AU135" i="3" s="1"/>
  <c r="AF135" i="3"/>
  <c r="AM135" i="3" s="1"/>
  <c r="AT135" i="3" s="1"/>
  <c r="AB88" i="3"/>
  <c r="AI88" i="3" s="1"/>
  <c r="J90" i="3"/>
  <c r="AE90" i="3" s="1"/>
  <c r="AL90" i="3" s="1"/>
  <c r="AS90" i="3" s="1"/>
  <c r="AB91" i="3"/>
  <c r="AI91" i="3" s="1"/>
  <c r="AP91" i="3" s="1"/>
  <c r="AC93" i="3"/>
  <c r="AJ93" i="3" s="1"/>
  <c r="AQ93" i="3" s="1"/>
  <c r="K93" i="3"/>
  <c r="AF93" i="3" s="1"/>
  <c r="AM93" i="3" s="1"/>
  <c r="AT93" i="3" s="1"/>
  <c r="AG95" i="3"/>
  <c r="AN95" i="3" s="1"/>
  <c r="AU95" i="3" s="1"/>
  <c r="L99" i="3"/>
  <c r="AG99" i="3" s="1"/>
  <c r="AN99" i="3" s="1"/>
  <c r="AU99" i="3" s="1"/>
  <c r="AB102" i="3"/>
  <c r="AE105" i="3"/>
  <c r="AL105" i="3" s="1"/>
  <c r="AS105" i="3" s="1"/>
  <c r="AD111" i="3"/>
  <c r="AK111" i="3" s="1"/>
  <c r="AR111" i="3" s="1"/>
  <c r="O112" i="3"/>
  <c r="AB112" i="3"/>
  <c r="AI112" i="3" s="1"/>
  <c r="AP112" i="3" s="1"/>
  <c r="AE115" i="3"/>
  <c r="AL115" i="3" s="1"/>
  <c r="AS115" i="3" s="1"/>
  <c r="S117" i="3"/>
  <c r="AG117" i="3" s="1"/>
  <c r="AN117" i="3" s="1"/>
  <c r="AU117" i="3" s="1"/>
  <c r="AF117" i="3"/>
  <c r="AM117" i="3" s="1"/>
  <c r="AT117" i="3" s="1"/>
  <c r="AE123" i="3"/>
  <c r="AL123" i="3" s="1"/>
  <c r="AS123" i="3" s="1"/>
  <c r="R123" i="3"/>
  <c r="S133" i="3"/>
  <c r="AG133" i="3" s="1"/>
  <c r="AN133" i="3" s="1"/>
  <c r="AU133" i="3" s="1"/>
  <c r="AF133" i="3"/>
  <c r="AM133" i="3" s="1"/>
  <c r="AT133" i="3" s="1"/>
  <c r="AD87" i="3"/>
  <c r="AK87" i="3" s="1"/>
  <c r="AR87" i="3" s="1"/>
  <c r="AC87" i="3"/>
  <c r="AJ87" i="3" s="1"/>
  <c r="AQ87" i="3" s="1"/>
  <c r="AC97" i="3"/>
  <c r="AJ97" i="3" s="1"/>
  <c r="AQ97" i="3" s="1"/>
  <c r="K97" i="3"/>
  <c r="AF97" i="3" s="1"/>
  <c r="AM97" i="3" s="1"/>
  <c r="AT97" i="3" s="1"/>
  <c r="J97" i="3"/>
  <c r="AE97" i="3" s="1"/>
  <c r="AL97" i="3" s="1"/>
  <c r="AS97" i="3" s="1"/>
  <c r="AC102" i="3"/>
  <c r="AD109" i="3"/>
  <c r="AK109" i="3" s="1"/>
  <c r="AR109" i="3" s="1"/>
  <c r="Q109" i="3"/>
  <c r="R109" i="3" s="1"/>
  <c r="S113" i="3"/>
  <c r="AG113" i="3" s="1"/>
  <c r="AN113" i="3" s="1"/>
  <c r="AU113" i="3" s="1"/>
  <c r="AF113" i="3"/>
  <c r="AM113" i="3" s="1"/>
  <c r="AT113" i="3" s="1"/>
  <c r="AE127" i="3"/>
  <c r="AL127" i="3" s="1"/>
  <c r="AS127" i="3" s="1"/>
  <c r="R127" i="3"/>
  <c r="AB79" i="3"/>
  <c r="AI79" i="3" s="1"/>
  <c r="AP79" i="3" s="1"/>
  <c r="AB82" i="3"/>
  <c r="AI82" i="3" s="1"/>
  <c r="AP82" i="3" s="1"/>
  <c r="AD88" i="3"/>
  <c r="AK88" i="3" s="1"/>
  <c r="AC91" i="3"/>
  <c r="AJ91" i="3" s="1"/>
  <c r="AQ91" i="3" s="1"/>
  <c r="K91" i="3"/>
  <c r="AF91" i="3" s="1"/>
  <c r="AM91" i="3" s="1"/>
  <c r="AT91" i="3" s="1"/>
  <c r="AG93" i="3"/>
  <c r="AN93" i="3" s="1"/>
  <c r="AU93" i="3" s="1"/>
  <c r="L97" i="3"/>
  <c r="AG97" i="3" s="1"/>
  <c r="AN97" i="3" s="1"/>
  <c r="AU97" i="3" s="1"/>
  <c r="AC100" i="3"/>
  <c r="AJ100" i="3" s="1"/>
  <c r="AQ100" i="3" s="1"/>
  <c r="K100" i="3"/>
  <c r="AF100" i="3" s="1"/>
  <c r="AM100" i="3" s="1"/>
  <c r="AT100" i="3" s="1"/>
  <c r="AD102" i="3"/>
  <c r="AG105" i="3"/>
  <c r="AN105" i="3" s="1"/>
  <c r="AU105" i="3" s="1"/>
  <c r="Q110" i="3"/>
  <c r="R110" i="3" s="1"/>
  <c r="S110" i="3" s="1"/>
  <c r="AD110" i="3"/>
  <c r="AK110" i="3" s="1"/>
  <c r="AR110" i="3" s="1"/>
  <c r="O118" i="3"/>
  <c r="AB118" i="3"/>
  <c r="AI118" i="3" s="1"/>
  <c r="AP118" i="3" s="1"/>
  <c r="S121" i="3"/>
  <c r="AG121" i="3" s="1"/>
  <c r="AN121" i="3" s="1"/>
  <c r="AU121" i="3" s="1"/>
  <c r="AF121" i="3"/>
  <c r="AM121" i="3" s="1"/>
  <c r="AT121" i="3" s="1"/>
  <c r="O124" i="3"/>
  <c r="AB124" i="3"/>
  <c r="AI124" i="3" s="1"/>
  <c r="AP124" i="3" s="1"/>
  <c r="AC113" i="3"/>
  <c r="AJ113" i="3" s="1"/>
  <c r="AQ113" i="3" s="1"/>
  <c r="AD119" i="3"/>
  <c r="AK119" i="3" s="1"/>
  <c r="AR119" i="3" s="1"/>
  <c r="O122" i="3"/>
  <c r="AB122" i="3"/>
  <c r="AI122" i="3" s="1"/>
  <c r="AP122" i="3" s="1"/>
  <c r="AA124" i="3"/>
  <c r="AH124" i="3" s="1"/>
  <c r="AO124" i="3" s="1"/>
  <c r="AA138" i="3"/>
  <c r="AH138" i="3" s="1"/>
  <c r="AO138" i="3" s="1"/>
  <c r="N138" i="3"/>
  <c r="N154" i="3"/>
  <c r="O154" i="3" s="1"/>
  <c r="AA154" i="3"/>
  <c r="AH154" i="3" s="1"/>
  <c r="AO154" i="3" s="1"/>
  <c r="N172" i="3"/>
  <c r="O172" i="3" s="1"/>
  <c r="AA172" i="3"/>
  <c r="AH172" i="3" s="1"/>
  <c r="AO172" i="3" s="1"/>
  <c r="P180" i="3"/>
  <c r="Q180" i="3" s="1"/>
  <c r="AC180" i="3"/>
  <c r="AJ180" i="3" s="1"/>
  <c r="AQ180" i="3" s="1"/>
  <c r="P188" i="3"/>
  <c r="AC188" i="3"/>
  <c r="AJ188" i="3" s="1"/>
  <c r="G99" i="3"/>
  <c r="AB99" i="3" s="1"/>
  <c r="AI99" i="3" s="1"/>
  <c r="AP99" i="3" s="1"/>
  <c r="AA100" i="3"/>
  <c r="AH100" i="3" s="1"/>
  <c r="AO100" i="3" s="1"/>
  <c r="AC105" i="3"/>
  <c r="AJ105" i="3" s="1"/>
  <c r="AQ105" i="3" s="1"/>
  <c r="AB117" i="3"/>
  <c r="AI117" i="3" s="1"/>
  <c r="AP117" i="3" s="1"/>
  <c r="AA118" i="3"/>
  <c r="AH118" i="3" s="1"/>
  <c r="AO118" i="3" s="1"/>
  <c r="AC131" i="3"/>
  <c r="AJ131" i="3" s="1"/>
  <c r="AQ131" i="3" s="1"/>
  <c r="O140" i="3"/>
  <c r="AB140" i="3"/>
  <c r="AI140" i="3" s="1"/>
  <c r="AP140" i="3" s="1"/>
  <c r="Q142" i="3"/>
  <c r="AD142" i="3"/>
  <c r="AK142" i="3" s="1"/>
  <c r="AR142" i="3" s="1"/>
  <c r="AE143" i="3"/>
  <c r="AL143" i="3" s="1"/>
  <c r="AS143" i="3" s="1"/>
  <c r="AA146" i="3"/>
  <c r="AH146" i="3" s="1"/>
  <c r="AO146" i="3" s="1"/>
  <c r="N146" i="3"/>
  <c r="O146" i="3" s="1"/>
  <c r="P146" i="3" s="1"/>
  <c r="AC107" i="3"/>
  <c r="AJ107" i="3" s="1"/>
  <c r="AQ107" i="3" s="1"/>
  <c r="AE110" i="3"/>
  <c r="AL110" i="3" s="1"/>
  <c r="AS110" i="3" s="1"/>
  <c r="AA112" i="3"/>
  <c r="AH112" i="3" s="1"/>
  <c r="AO112" i="3" s="1"/>
  <c r="O116" i="3"/>
  <c r="AB116" i="3"/>
  <c r="AI116" i="3" s="1"/>
  <c r="AP116" i="3" s="1"/>
  <c r="AC117" i="3"/>
  <c r="AJ117" i="3" s="1"/>
  <c r="AQ117" i="3" s="1"/>
  <c r="O137" i="3"/>
  <c r="P137" i="3" s="1"/>
  <c r="Q137" i="3" s="1"/>
  <c r="R137" i="3" s="1"/>
  <c r="S137" i="3" s="1"/>
  <c r="AG137" i="3" s="1"/>
  <c r="AN137" i="3" s="1"/>
  <c r="AU137" i="3" s="1"/>
  <c r="AB137" i="3"/>
  <c r="AI137" i="3" s="1"/>
  <c r="AP137" i="3" s="1"/>
  <c r="P150" i="3"/>
  <c r="AC150" i="3"/>
  <c r="AJ150" i="3" s="1"/>
  <c r="AQ150" i="3" s="1"/>
  <c r="AC109" i="3"/>
  <c r="AJ109" i="3" s="1"/>
  <c r="AQ109" i="3" s="1"/>
  <c r="AC110" i="3"/>
  <c r="AJ110" i="3" s="1"/>
  <c r="AQ110" i="3" s="1"/>
  <c r="AC127" i="3"/>
  <c r="AJ127" i="3" s="1"/>
  <c r="AQ127" i="3" s="1"/>
  <c r="R129" i="3"/>
  <c r="N132" i="3"/>
  <c r="N134" i="3"/>
  <c r="N136" i="3"/>
  <c r="O136" i="3" s="1"/>
  <c r="Q144" i="3"/>
  <c r="AD144" i="3"/>
  <c r="AK144" i="3" s="1"/>
  <c r="AR144" i="3" s="1"/>
  <c r="R165" i="3"/>
  <c r="S165" i="3" s="1"/>
  <c r="AE165" i="3"/>
  <c r="AL165" i="3" s="1"/>
  <c r="AS165" i="3" s="1"/>
  <c r="R169" i="3"/>
  <c r="S169" i="3" s="1"/>
  <c r="AE169" i="3"/>
  <c r="AL169" i="3" s="1"/>
  <c r="AS169" i="3" s="1"/>
  <c r="N106" i="3"/>
  <c r="AG110" i="3"/>
  <c r="AN110" i="3" s="1"/>
  <c r="AU110" i="3" s="1"/>
  <c r="AC111" i="3"/>
  <c r="AJ111" i="3" s="1"/>
  <c r="AQ111" i="3" s="1"/>
  <c r="AB115" i="3"/>
  <c r="AI115" i="3" s="1"/>
  <c r="AP115" i="3" s="1"/>
  <c r="AC125" i="3"/>
  <c r="AJ125" i="3" s="1"/>
  <c r="AQ125" i="3" s="1"/>
  <c r="AD127" i="3"/>
  <c r="AK127" i="3" s="1"/>
  <c r="AR127" i="3" s="1"/>
  <c r="N130" i="3"/>
  <c r="AB136" i="3"/>
  <c r="AI136" i="3" s="1"/>
  <c r="AP136" i="3" s="1"/>
  <c r="AC137" i="3"/>
  <c r="AJ137" i="3" s="1"/>
  <c r="AQ137" i="3" s="1"/>
  <c r="AB144" i="3"/>
  <c r="AI144" i="3" s="1"/>
  <c r="AP144" i="3" s="1"/>
  <c r="G96" i="3"/>
  <c r="AB96" i="3" s="1"/>
  <c r="AI96" i="3" s="1"/>
  <c r="AP96" i="3" s="1"/>
  <c r="G98" i="3"/>
  <c r="AB98" i="3" s="1"/>
  <c r="AI98" i="3" s="1"/>
  <c r="AP98" i="3" s="1"/>
  <c r="N114" i="3"/>
  <c r="AC115" i="3"/>
  <c r="AJ115" i="3" s="1"/>
  <c r="AQ115" i="3" s="1"/>
  <c r="AC123" i="3"/>
  <c r="AJ123" i="3" s="1"/>
  <c r="AQ123" i="3" s="1"/>
  <c r="AD125" i="3"/>
  <c r="AK125" i="3" s="1"/>
  <c r="AR125" i="3" s="1"/>
  <c r="AD137" i="3"/>
  <c r="AK137" i="3" s="1"/>
  <c r="AR137" i="3" s="1"/>
  <c r="R145" i="3"/>
  <c r="AE145" i="3"/>
  <c r="AL145" i="3" s="1"/>
  <c r="AS145" i="3" s="1"/>
  <c r="AK123" i="3"/>
  <c r="AR123" i="3" s="1"/>
  <c r="O126" i="3"/>
  <c r="AB126" i="3"/>
  <c r="AI126" i="3" s="1"/>
  <c r="AP126" i="3" s="1"/>
  <c r="AB113" i="3"/>
  <c r="AI113" i="3" s="1"/>
  <c r="AP113" i="3" s="1"/>
  <c r="AC119" i="3"/>
  <c r="AJ119" i="3" s="1"/>
  <c r="AQ119" i="3" s="1"/>
  <c r="AD121" i="3"/>
  <c r="AK121" i="3" s="1"/>
  <c r="AR121" i="3" s="1"/>
  <c r="AF137" i="3"/>
  <c r="AM137" i="3" s="1"/>
  <c r="AT137" i="3" s="1"/>
  <c r="AD141" i="3"/>
  <c r="AK141" i="3" s="1"/>
  <c r="AF143" i="3"/>
  <c r="AM143" i="3" s="1"/>
  <c r="AT143" i="3" s="1"/>
  <c r="AE147" i="3"/>
  <c r="AL147" i="3" s="1"/>
  <c r="AS147" i="3" s="1"/>
  <c r="AF155" i="3"/>
  <c r="AM155" i="3" s="1"/>
  <c r="AT155" i="3" s="1"/>
  <c r="AB156" i="3"/>
  <c r="AI156" i="3" s="1"/>
  <c r="AP156" i="3" s="1"/>
  <c r="R173" i="3"/>
  <c r="S173" i="3" s="1"/>
  <c r="AE173" i="3"/>
  <c r="AL173" i="3" s="1"/>
  <c r="AS173" i="3" s="1"/>
  <c r="AJ179" i="3"/>
  <c r="AC141" i="3"/>
  <c r="AJ141" i="3" s="1"/>
  <c r="AI142" i="3"/>
  <c r="AP142" i="3" s="1"/>
  <c r="AC144" i="3"/>
  <c r="AJ144" i="3" s="1"/>
  <c r="AQ144" i="3" s="1"/>
  <c r="AB145" i="3"/>
  <c r="AI145" i="3" s="1"/>
  <c r="AP145" i="3" s="1"/>
  <c r="AD153" i="3"/>
  <c r="AK153" i="3" s="1"/>
  <c r="AR153" i="3" s="1"/>
  <c r="Q153" i="3"/>
  <c r="R153" i="3" s="1"/>
  <c r="S153" i="3" s="1"/>
  <c r="AG153" i="3" s="1"/>
  <c r="AN153" i="3" s="1"/>
  <c r="AU153" i="3" s="1"/>
  <c r="AB154" i="3"/>
  <c r="AI154" i="3" s="1"/>
  <c r="AP154" i="3" s="1"/>
  <c r="R163" i="3"/>
  <c r="S163" i="3" s="1"/>
  <c r="AE163" i="3"/>
  <c r="AL163" i="3" s="1"/>
  <c r="AS163" i="3" s="1"/>
  <c r="AE137" i="3"/>
  <c r="AL137" i="3" s="1"/>
  <c r="AS137" i="3" s="1"/>
  <c r="AB139" i="3"/>
  <c r="AI139" i="3" s="1"/>
  <c r="AP139" i="3" s="1"/>
  <c r="O139" i="3"/>
  <c r="P139" i="3" s="1"/>
  <c r="AE141" i="3"/>
  <c r="AL141" i="3" s="1"/>
  <c r="AD145" i="3"/>
  <c r="AK145" i="3" s="1"/>
  <c r="AR145" i="3" s="1"/>
  <c r="AG149" i="3"/>
  <c r="AN149" i="3" s="1"/>
  <c r="AU149" i="3" s="1"/>
  <c r="R161" i="3"/>
  <c r="AE161" i="3"/>
  <c r="AL161" i="3" s="1"/>
  <c r="AS161" i="3" s="1"/>
  <c r="N166" i="3"/>
  <c r="O166" i="3" s="1"/>
  <c r="AA166" i="3"/>
  <c r="AH166" i="3" s="1"/>
  <c r="AO166" i="3" s="1"/>
  <c r="AB146" i="3"/>
  <c r="AI146" i="3" s="1"/>
  <c r="AP146" i="3" s="1"/>
  <c r="Q151" i="3"/>
  <c r="R151" i="3" s="1"/>
  <c r="S151" i="3" s="1"/>
  <c r="AG151" i="3" s="1"/>
  <c r="AN151" i="3" s="1"/>
  <c r="AU151" i="3" s="1"/>
  <c r="AD151" i="3"/>
  <c r="AK151" i="3" s="1"/>
  <c r="AR151" i="3" s="1"/>
  <c r="AE153" i="3"/>
  <c r="AL153" i="3" s="1"/>
  <c r="AS153" i="3" s="1"/>
  <c r="R159" i="3"/>
  <c r="S159" i="3" s="1"/>
  <c r="AG159" i="3" s="1"/>
  <c r="AN159" i="3" s="1"/>
  <c r="AU159" i="3" s="1"/>
  <c r="AE159" i="3"/>
  <c r="AL159" i="3" s="1"/>
  <c r="AS159" i="3" s="1"/>
  <c r="R175" i="3"/>
  <c r="S175" i="3" s="1"/>
  <c r="AE175" i="3"/>
  <c r="AL175" i="3" s="1"/>
  <c r="AS175" i="3" s="1"/>
  <c r="AC139" i="3"/>
  <c r="AJ139" i="3" s="1"/>
  <c r="AQ139" i="3" s="1"/>
  <c r="AG141" i="3"/>
  <c r="AN141" i="3" s="1"/>
  <c r="AC143" i="3"/>
  <c r="AJ143" i="3" s="1"/>
  <c r="AQ143" i="3" s="1"/>
  <c r="AC146" i="3"/>
  <c r="AJ146" i="3" s="1"/>
  <c r="AQ146" i="3" s="1"/>
  <c r="AB147" i="3"/>
  <c r="AI147" i="3" s="1"/>
  <c r="AP147" i="3" s="1"/>
  <c r="AF153" i="3"/>
  <c r="AM153" i="3" s="1"/>
  <c r="AT153" i="3" s="1"/>
  <c r="AE157" i="3"/>
  <c r="AL157" i="3" s="1"/>
  <c r="AS157" i="3" s="1"/>
  <c r="AF163" i="3"/>
  <c r="AM163" i="3" s="1"/>
  <c r="AT163" i="3" s="1"/>
  <c r="AB166" i="3"/>
  <c r="AI166" i="3" s="1"/>
  <c r="AP166" i="3" s="1"/>
  <c r="R171" i="3"/>
  <c r="S171" i="3" s="1"/>
  <c r="AE171" i="3"/>
  <c r="AL171" i="3" s="1"/>
  <c r="AS171" i="3" s="1"/>
  <c r="AF177" i="3"/>
  <c r="AM177" i="3" s="1"/>
  <c r="AT177" i="3" s="1"/>
  <c r="O189" i="3"/>
  <c r="P189" i="3" s="1"/>
  <c r="Q189" i="3" s="1"/>
  <c r="R189" i="3" s="1"/>
  <c r="S189" i="3" s="1"/>
  <c r="AB189" i="3"/>
  <c r="AI189" i="3" s="1"/>
  <c r="AD143" i="3"/>
  <c r="AK143" i="3" s="1"/>
  <c r="AR143" i="3" s="1"/>
  <c r="AD147" i="3"/>
  <c r="AK147" i="3" s="1"/>
  <c r="AR147" i="3" s="1"/>
  <c r="AD155" i="3"/>
  <c r="AK155" i="3" s="1"/>
  <c r="AR155" i="3" s="1"/>
  <c r="N156" i="3"/>
  <c r="O156" i="3" s="1"/>
  <c r="AA156" i="3"/>
  <c r="AH156" i="3" s="1"/>
  <c r="AO156" i="3" s="1"/>
  <c r="N170" i="3"/>
  <c r="O170" i="3" s="1"/>
  <c r="AA170" i="3"/>
  <c r="AH170" i="3" s="1"/>
  <c r="AO170" i="3" s="1"/>
  <c r="AC175" i="3"/>
  <c r="AJ175" i="3" s="1"/>
  <c r="AQ175" i="3" s="1"/>
  <c r="AI179" i="3"/>
  <c r="AG181" i="3"/>
  <c r="AN181" i="3" s="1"/>
  <c r="AU181" i="3" s="1"/>
  <c r="P186" i="3"/>
  <c r="Q186" i="3" s="1"/>
  <c r="R186" i="3" s="1"/>
  <c r="S186" i="3" s="1"/>
  <c r="AG186" i="3" s="1"/>
  <c r="AN186" i="3" s="1"/>
  <c r="AU186" i="3" s="1"/>
  <c r="AC186" i="3"/>
  <c r="AJ186" i="3" s="1"/>
  <c r="AQ186" i="3" s="1"/>
  <c r="N148" i="3"/>
  <c r="O148" i="3" s="1"/>
  <c r="P148" i="3" s="1"/>
  <c r="AE149" i="3"/>
  <c r="AL149" i="3" s="1"/>
  <c r="AS149" i="3" s="1"/>
  <c r="AE155" i="3"/>
  <c r="AL155" i="3" s="1"/>
  <c r="AS155" i="3" s="1"/>
  <c r="AD163" i="3"/>
  <c r="AK163" i="3" s="1"/>
  <c r="AR163" i="3" s="1"/>
  <c r="N164" i="3"/>
  <c r="O164" i="3" s="1"/>
  <c r="AA164" i="3"/>
  <c r="AH164" i="3" s="1"/>
  <c r="AO164" i="3" s="1"/>
  <c r="N168" i="3"/>
  <c r="O168" i="3" s="1"/>
  <c r="AA168" i="3"/>
  <c r="AH168" i="3" s="1"/>
  <c r="AO168" i="3" s="1"/>
  <c r="AD175" i="3"/>
  <c r="AK175" i="3" s="1"/>
  <c r="AR175" i="3" s="1"/>
  <c r="AG179" i="3"/>
  <c r="AD180" i="3"/>
  <c r="AK180" i="3" s="1"/>
  <c r="AR180" i="3" s="1"/>
  <c r="AD181" i="3"/>
  <c r="AK181" i="3" s="1"/>
  <c r="AR181" i="3" s="1"/>
  <c r="AD184" i="3"/>
  <c r="AK184" i="3" s="1"/>
  <c r="AR184" i="3" s="1"/>
  <c r="AB188" i="3"/>
  <c r="AI188" i="3" s="1"/>
  <c r="AB172" i="3"/>
  <c r="AI172" i="3" s="1"/>
  <c r="AP172" i="3" s="1"/>
  <c r="AD173" i="3"/>
  <c r="AK173" i="3" s="1"/>
  <c r="AR173" i="3" s="1"/>
  <c r="AD179" i="3"/>
  <c r="AE181" i="3"/>
  <c r="AL181" i="3" s="1"/>
  <c r="AS181" i="3" s="1"/>
  <c r="AB186" i="3"/>
  <c r="AI186" i="3" s="1"/>
  <c r="AP186" i="3" s="1"/>
  <c r="N162" i="3"/>
  <c r="AA162" i="3"/>
  <c r="AH162" i="3" s="1"/>
  <c r="AO162" i="3" s="1"/>
  <c r="R167" i="3"/>
  <c r="S167" i="3" s="1"/>
  <c r="AE167" i="3"/>
  <c r="AL167" i="3" s="1"/>
  <c r="AS167" i="3" s="1"/>
  <c r="AB170" i="3"/>
  <c r="AI170" i="3" s="1"/>
  <c r="AP170" i="3" s="1"/>
  <c r="AF175" i="3"/>
  <c r="AM175" i="3" s="1"/>
  <c r="AT175" i="3" s="1"/>
  <c r="N176" i="3"/>
  <c r="O176" i="3" s="1"/>
  <c r="AA176" i="3"/>
  <c r="AH176" i="3" s="1"/>
  <c r="AO176" i="3" s="1"/>
  <c r="AL179" i="3"/>
  <c r="P185" i="3"/>
  <c r="Q185" i="3" s="1"/>
  <c r="AC185" i="3"/>
  <c r="AJ185" i="3" s="1"/>
  <c r="AQ185" i="3" s="1"/>
  <c r="P187" i="3"/>
  <c r="Q187" i="3" s="1"/>
  <c r="R187" i="3" s="1"/>
  <c r="S187" i="3" s="1"/>
  <c r="AG187" i="3" s="1"/>
  <c r="AN187" i="3" s="1"/>
  <c r="AU187" i="3" s="1"/>
  <c r="AC187" i="3"/>
  <c r="AJ187" i="3" s="1"/>
  <c r="AQ187" i="3" s="1"/>
  <c r="P196" i="3"/>
  <c r="Q196" i="3" s="1"/>
  <c r="AC196" i="3"/>
  <c r="AJ196" i="3" s="1"/>
  <c r="AQ196" i="3" s="1"/>
  <c r="AC145" i="3"/>
  <c r="AJ145" i="3" s="1"/>
  <c r="AQ145" i="3" s="1"/>
  <c r="AB151" i="3"/>
  <c r="AI151" i="3" s="1"/>
  <c r="AP151" i="3" s="1"/>
  <c r="AD159" i="3"/>
  <c r="AK159" i="3" s="1"/>
  <c r="AR159" i="3" s="1"/>
  <c r="AF173" i="3"/>
  <c r="AM173" i="3" s="1"/>
  <c r="AT173" i="3" s="1"/>
  <c r="AE177" i="3"/>
  <c r="AL177" i="3" s="1"/>
  <c r="AS177" i="3" s="1"/>
  <c r="AM179" i="3"/>
  <c r="AD186" i="3"/>
  <c r="AK186" i="3" s="1"/>
  <c r="AR186" i="3" s="1"/>
  <c r="AC147" i="3"/>
  <c r="AJ147" i="3" s="1"/>
  <c r="AQ147" i="3" s="1"/>
  <c r="AC151" i="3"/>
  <c r="AJ151" i="3" s="1"/>
  <c r="AQ151" i="3" s="1"/>
  <c r="N152" i="3"/>
  <c r="AC157" i="3"/>
  <c r="AJ157" i="3" s="1"/>
  <c r="AQ157" i="3" s="1"/>
  <c r="N160" i="3"/>
  <c r="O160" i="3" s="1"/>
  <c r="AA160" i="3"/>
  <c r="AH160" i="3" s="1"/>
  <c r="AO160" i="3" s="1"/>
  <c r="AD167" i="3"/>
  <c r="AK167" i="3" s="1"/>
  <c r="AR167" i="3" s="1"/>
  <c r="AF171" i="3"/>
  <c r="AM171" i="3" s="1"/>
  <c r="AT171" i="3" s="1"/>
  <c r="AC177" i="3"/>
  <c r="AJ177" i="3" s="1"/>
  <c r="AQ177" i="3" s="1"/>
  <c r="AA181" i="3"/>
  <c r="AH181" i="3" s="1"/>
  <c r="AO181" i="3" s="1"/>
  <c r="AE186" i="3"/>
  <c r="AL186" i="3" s="1"/>
  <c r="AS186" i="3" s="1"/>
  <c r="AB155" i="3"/>
  <c r="AI155" i="3" s="1"/>
  <c r="AP155" i="3" s="1"/>
  <c r="AD157" i="3"/>
  <c r="AK157" i="3" s="1"/>
  <c r="AR157" i="3" s="1"/>
  <c r="N158" i="3"/>
  <c r="AA158" i="3"/>
  <c r="AH158" i="3" s="1"/>
  <c r="AO158" i="3" s="1"/>
  <c r="AF169" i="3"/>
  <c r="AM169" i="3" s="1"/>
  <c r="AT169" i="3" s="1"/>
  <c r="N174" i="3"/>
  <c r="O174" i="3" s="1"/>
  <c r="AA174" i="3"/>
  <c r="AH174" i="3" s="1"/>
  <c r="AO174" i="3" s="1"/>
  <c r="AB176" i="3"/>
  <c r="AI176" i="3" s="1"/>
  <c r="AP176" i="3" s="1"/>
  <c r="AD177" i="3"/>
  <c r="AK177" i="3" s="1"/>
  <c r="AR177" i="3" s="1"/>
  <c r="AA179" i="3"/>
  <c r="AC181" i="3"/>
  <c r="AJ181" i="3" s="1"/>
  <c r="AQ181" i="3" s="1"/>
  <c r="L183" i="3"/>
  <c r="AG183" i="3" s="1"/>
  <c r="AN183" i="3" s="1"/>
  <c r="AU183" i="3" s="1"/>
  <c r="I183" i="3"/>
  <c r="AD183" i="3" s="1"/>
  <c r="AK183" i="3" s="1"/>
  <c r="AR183" i="3" s="1"/>
  <c r="AC183" i="3"/>
  <c r="AJ183" i="3" s="1"/>
  <c r="AQ183" i="3" s="1"/>
  <c r="K183" i="3"/>
  <c r="AF183" i="3" s="1"/>
  <c r="AM183" i="3" s="1"/>
  <c r="AT183" i="3" s="1"/>
  <c r="P184" i="3"/>
  <c r="Q184" i="3" s="1"/>
  <c r="R184" i="3" s="1"/>
  <c r="S184" i="3" s="1"/>
  <c r="AG184" i="3" s="1"/>
  <c r="AN184" i="3" s="1"/>
  <c r="AU184" i="3" s="1"/>
  <c r="AC184" i="3"/>
  <c r="AJ184" i="3" s="1"/>
  <c r="AQ184" i="3" s="1"/>
  <c r="L161" i="3"/>
  <c r="L163" i="3"/>
  <c r="AG163" i="3" s="1"/>
  <c r="AN163" i="3" s="1"/>
  <c r="AU163" i="3" s="1"/>
  <c r="L165" i="3"/>
  <c r="AG165" i="3" s="1"/>
  <c r="AN165" i="3" s="1"/>
  <c r="AU165" i="3" s="1"/>
  <c r="L167" i="3"/>
  <c r="L169" i="3"/>
  <c r="AG169" i="3" s="1"/>
  <c r="AN169" i="3" s="1"/>
  <c r="AU169" i="3" s="1"/>
  <c r="L171" i="3"/>
  <c r="AG171" i="3" s="1"/>
  <c r="AN171" i="3" s="1"/>
  <c r="AU171" i="3" s="1"/>
  <c r="L173" i="3"/>
  <c r="AG173" i="3" s="1"/>
  <c r="AN173" i="3" s="1"/>
  <c r="AU173" i="3" s="1"/>
  <c r="L175" i="3"/>
  <c r="AG175" i="3" s="1"/>
  <c r="AN175" i="3" s="1"/>
  <c r="AU175" i="3" s="1"/>
  <c r="L177" i="3"/>
  <c r="AG177" i="3" s="1"/>
  <c r="AN177" i="3" s="1"/>
  <c r="AU177" i="3" s="1"/>
  <c r="AA186" i="3"/>
  <c r="AH186" i="3" s="1"/>
  <c r="AO186" i="3" s="1"/>
  <c r="AD187" i="3"/>
  <c r="AK187" i="3" s="1"/>
  <c r="AR187" i="3" s="1"/>
  <c r="AA188" i="3"/>
  <c r="AH188" i="3" s="1"/>
  <c r="AF194" i="3"/>
  <c r="AM194" i="3" s="1"/>
  <c r="AT194" i="3" s="1"/>
  <c r="AA180" i="3"/>
  <c r="AH180" i="3" s="1"/>
  <c r="AO180" i="3" s="1"/>
  <c r="AF186" i="3"/>
  <c r="AM186" i="3" s="1"/>
  <c r="AT186" i="3" s="1"/>
  <c r="AG194" i="3"/>
  <c r="AN194" i="3" s="1"/>
  <c r="AU194" i="3" s="1"/>
  <c r="N182" i="3"/>
  <c r="AF187" i="3"/>
  <c r="AM187" i="3" s="1"/>
  <c r="AT187" i="3" s="1"/>
  <c r="AA190" i="3"/>
  <c r="AH190" i="3" s="1"/>
  <c r="R202" i="3"/>
  <c r="AC189" i="3"/>
  <c r="AJ189" i="3" s="1"/>
  <c r="L189" i="3"/>
  <c r="AG189" i="3" s="1"/>
  <c r="AN189" i="3" s="1"/>
  <c r="K189" i="3"/>
  <c r="AF189" i="3" s="1"/>
  <c r="AM189" i="3" s="1"/>
  <c r="AE205" i="3"/>
  <c r="L168" i="3"/>
  <c r="L170" i="3"/>
  <c r="L172" i="3"/>
  <c r="L174" i="3"/>
  <c r="AB183" i="3"/>
  <c r="AI183" i="3" s="1"/>
  <c r="AP183" i="3" s="1"/>
  <c r="I189" i="3"/>
  <c r="AD189" i="3" s="1"/>
  <c r="AK189" i="3" s="1"/>
  <c r="AE190" i="3"/>
  <c r="AL190" i="3" s="1"/>
  <c r="AC190" i="3"/>
  <c r="AJ190" i="3" s="1"/>
  <c r="AC191" i="3"/>
  <c r="AJ191" i="3" s="1"/>
  <c r="AQ191" i="3" s="1"/>
  <c r="K191" i="3"/>
  <c r="AF191" i="3" s="1"/>
  <c r="AM191" i="3" s="1"/>
  <c r="AT191" i="3" s="1"/>
  <c r="J191" i="3"/>
  <c r="AE191" i="3" s="1"/>
  <c r="AL191" i="3" s="1"/>
  <c r="AS191" i="3" s="1"/>
  <c r="I191" i="3"/>
  <c r="AD191" i="3" s="1"/>
  <c r="AK191" i="3" s="1"/>
  <c r="AR191" i="3" s="1"/>
  <c r="AD206" i="3"/>
  <c r="AK206" i="3" s="1"/>
  <c r="AR206" i="3" s="1"/>
  <c r="Q206" i="3"/>
  <c r="AD208" i="3"/>
  <c r="AK208" i="3" s="1"/>
  <c r="AR208" i="3" s="1"/>
  <c r="Q208" i="3"/>
  <c r="AE189" i="3"/>
  <c r="AL189" i="3" s="1"/>
  <c r="AG191" i="3"/>
  <c r="AN191" i="3" s="1"/>
  <c r="AU191" i="3" s="1"/>
  <c r="J192" i="3"/>
  <c r="AE192" i="3" s="1"/>
  <c r="AL192" i="3" s="1"/>
  <c r="AS192" i="3" s="1"/>
  <c r="I192" i="3"/>
  <c r="AD192" i="3" s="1"/>
  <c r="AK192" i="3" s="1"/>
  <c r="AR192" i="3" s="1"/>
  <c r="AC192" i="3"/>
  <c r="AJ192" i="3" s="1"/>
  <c r="AQ192" i="3" s="1"/>
  <c r="N201" i="3"/>
  <c r="O201" i="3" s="1"/>
  <c r="P201" i="3" s="1"/>
  <c r="Q201" i="3" s="1"/>
  <c r="R201" i="3" s="1"/>
  <c r="S201" i="3" s="1"/>
  <c r="AA201" i="3"/>
  <c r="AH201" i="3" s="1"/>
  <c r="AB187" i="3"/>
  <c r="AI187" i="3" s="1"/>
  <c r="AP187" i="3" s="1"/>
  <c r="AF190" i="3"/>
  <c r="AM190" i="3" s="1"/>
  <c r="K192" i="3"/>
  <c r="AF192" i="3" s="1"/>
  <c r="AM192" i="3" s="1"/>
  <c r="AT192" i="3" s="1"/>
  <c r="AC193" i="3"/>
  <c r="AJ193" i="3" s="1"/>
  <c r="AQ193" i="3" s="1"/>
  <c r="K193" i="3"/>
  <c r="AF193" i="3" s="1"/>
  <c r="AM193" i="3" s="1"/>
  <c r="AT193" i="3" s="1"/>
  <c r="J193" i="3"/>
  <c r="AE193" i="3" s="1"/>
  <c r="AL193" i="3" s="1"/>
  <c r="AS193" i="3" s="1"/>
  <c r="I193" i="3"/>
  <c r="AD193" i="3" s="1"/>
  <c r="AK193" i="3" s="1"/>
  <c r="AR193" i="3" s="1"/>
  <c r="AH194" i="3"/>
  <c r="AO194" i="3" s="1"/>
  <c r="AD197" i="3"/>
  <c r="AK197" i="3" s="1"/>
  <c r="AR197" i="3" s="1"/>
  <c r="AC194" i="3"/>
  <c r="AJ194" i="3" s="1"/>
  <c r="AQ194" i="3" s="1"/>
  <c r="I195" i="3"/>
  <c r="AD195" i="3" s="1"/>
  <c r="AK195" i="3" s="1"/>
  <c r="AR195" i="3" s="1"/>
  <c r="K199" i="3"/>
  <c r="AF199" i="3" s="1"/>
  <c r="AM199" i="3" s="1"/>
  <c r="AD202" i="3"/>
  <c r="AK202" i="3" s="1"/>
  <c r="AG205" i="3"/>
  <c r="AE209" i="3"/>
  <c r="AL209" i="3" s="1"/>
  <c r="AS209" i="3" s="1"/>
  <c r="AG215" i="3"/>
  <c r="AO222" i="3"/>
  <c r="J195" i="3"/>
  <c r="AE195" i="3" s="1"/>
  <c r="AL195" i="3" s="1"/>
  <c r="AS195" i="3" s="1"/>
  <c r="J197" i="3"/>
  <c r="AE197" i="3" s="1"/>
  <c r="AL197" i="3" s="1"/>
  <c r="AS197" i="3" s="1"/>
  <c r="J200" i="3"/>
  <c r="Q203" i="3"/>
  <c r="AD203" i="3"/>
  <c r="AK203" i="3" s="1"/>
  <c r="AF211" i="3"/>
  <c r="AM211" i="3" s="1"/>
  <c r="AT211" i="3" s="1"/>
  <c r="AE213" i="3"/>
  <c r="AL213" i="3" s="1"/>
  <c r="AS213" i="3" s="1"/>
  <c r="R213" i="3"/>
  <c r="S213" i="3" s="1"/>
  <c r="P222" i="3"/>
  <c r="AC222" i="3"/>
  <c r="K195" i="3"/>
  <c r="AF195" i="3" s="1"/>
  <c r="AM195" i="3" s="1"/>
  <c r="AT195" i="3" s="1"/>
  <c r="AB201" i="3"/>
  <c r="AI201" i="3" s="1"/>
  <c r="Q205" i="3"/>
  <c r="R205" i="3" s="1"/>
  <c r="S205" i="3" s="1"/>
  <c r="AD205" i="3"/>
  <c r="AG209" i="3"/>
  <c r="AN209" i="3" s="1"/>
  <c r="AU209" i="3" s="1"/>
  <c r="P220" i="3"/>
  <c r="AC220" i="3"/>
  <c r="AJ220" i="3" s="1"/>
  <c r="AQ220" i="3" s="1"/>
  <c r="L195" i="3"/>
  <c r="AG195" i="3" s="1"/>
  <c r="AN195" i="3" s="1"/>
  <c r="AU195" i="3" s="1"/>
  <c r="AG197" i="3"/>
  <c r="AN197" i="3" s="1"/>
  <c r="AU197" i="3" s="1"/>
  <c r="L201" i="3"/>
  <c r="AG201" i="3" s="1"/>
  <c r="AN201" i="3" s="1"/>
  <c r="J201" i="3"/>
  <c r="AE201" i="3" s="1"/>
  <c r="AL201" i="3" s="1"/>
  <c r="AC201" i="3"/>
  <c r="AJ201" i="3" s="1"/>
  <c r="AH205" i="3"/>
  <c r="AA214" i="3"/>
  <c r="Q207" i="3"/>
  <c r="R207" i="3" s="1"/>
  <c r="S207" i="3" s="1"/>
  <c r="AG207" i="3" s="1"/>
  <c r="AN207" i="3" s="1"/>
  <c r="AU207" i="3" s="1"/>
  <c r="AD207" i="3"/>
  <c r="AK207" i="3" s="1"/>
  <c r="AR207" i="3" s="1"/>
  <c r="AI215" i="3"/>
  <c r="AH221" i="3"/>
  <c r="Q223" i="3"/>
  <c r="R223" i="3" s="1"/>
  <c r="S223" i="3" s="1"/>
  <c r="AG223" i="3" s="1"/>
  <c r="AN223" i="3" s="1"/>
  <c r="AU223" i="3" s="1"/>
  <c r="AD223" i="3"/>
  <c r="AK223" i="3" s="1"/>
  <c r="AR223" i="3" s="1"/>
  <c r="I194" i="3"/>
  <c r="AD194" i="3" s="1"/>
  <c r="AK194" i="3" s="1"/>
  <c r="AR194" i="3" s="1"/>
  <c r="G198" i="3"/>
  <c r="AB198" i="3" s="1"/>
  <c r="AI198" i="3" s="1"/>
  <c r="G199" i="3"/>
  <c r="AB199" i="3" s="1"/>
  <c r="AI199" i="3" s="1"/>
  <c r="N200" i="3"/>
  <c r="I201" i="3"/>
  <c r="AD201" i="3" s="1"/>
  <c r="AK201" i="3" s="1"/>
  <c r="AC203" i="3"/>
  <c r="AJ203" i="3" s="1"/>
  <c r="I200" i="3"/>
  <c r="I198" i="3"/>
  <c r="AD198" i="3" s="1"/>
  <c r="AK198" i="3" s="1"/>
  <c r="I196" i="3"/>
  <c r="AD196" i="3" s="1"/>
  <c r="AK196" i="3" s="1"/>
  <c r="AR196" i="3" s="1"/>
  <c r="AC205" i="3"/>
  <c r="AC206" i="3"/>
  <c r="AJ206" i="3" s="1"/>
  <c r="AQ206" i="3" s="1"/>
  <c r="Q209" i="3"/>
  <c r="R209" i="3" s="1"/>
  <c r="S209" i="3" s="1"/>
  <c r="AD209" i="3"/>
  <c r="AK209" i="3" s="1"/>
  <c r="AR209" i="3" s="1"/>
  <c r="Q212" i="3"/>
  <c r="AD212" i="3"/>
  <c r="AK212" i="3" s="1"/>
  <c r="AR212" i="3" s="1"/>
  <c r="AF215" i="3"/>
  <c r="AC198" i="3"/>
  <c r="AJ198" i="3" s="1"/>
  <c r="L199" i="3"/>
  <c r="AG199" i="3" s="1"/>
  <c r="AN199" i="3" s="1"/>
  <c r="AA199" i="3"/>
  <c r="AH199" i="3" s="1"/>
  <c r="K201" i="3"/>
  <c r="AF201" i="3" s="1"/>
  <c r="AM201" i="3" s="1"/>
  <c r="AI205" i="3"/>
  <c r="AC207" i="3"/>
  <c r="AJ207" i="3" s="1"/>
  <c r="AQ207" i="3" s="1"/>
  <c r="AC208" i="3"/>
  <c r="AJ208" i="3" s="1"/>
  <c r="AQ208" i="3" s="1"/>
  <c r="AH209" i="3"/>
  <c r="AO209" i="3" s="1"/>
  <c r="AF213" i="3"/>
  <c r="AM213" i="3" s="1"/>
  <c r="AT213" i="3" s="1"/>
  <c r="AD215" i="3"/>
  <c r="AO215" i="3"/>
  <c r="R211" i="3"/>
  <c r="S211" i="3" s="1"/>
  <c r="AG211" i="3" s="1"/>
  <c r="AN211" i="3" s="1"/>
  <c r="AU211" i="3" s="1"/>
  <c r="AE211" i="3"/>
  <c r="AL211" i="3" s="1"/>
  <c r="AS211" i="3" s="1"/>
  <c r="AC212" i="3"/>
  <c r="AJ212" i="3" s="1"/>
  <c r="AQ212" i="3" s="1"/>
  <c r="AG213" i="3"/>
  <c r="AN213" i="3" s="1"/>
  <c r="AU213" i="3" s="1"/>
  <c r="AE215" i="3"/>
  <c r="AC197" i="3"/>
  <c r="AJ197" i="3" s="1"/>
  <c r="AQ197" i="3" s="1"/>
  <c r="AB202" i="3"/>
  <c r="AI202" i="3" s="1"/>
  <c r="AF205" i="3"/>
  <c r="AK210" i="3"/>
  <c r="AR210" i="3" s="1"/>
  <c r="AA216" i="3"/>
  <c r="AH216" i="3" s="1"/>
  <c r="AO216" i="3" s="1"/>
  <c r="N216" i="3"/>
  <c r="AC215" i="3"/>
  <c r="AF217" i="3"/>
  <c r="AM217" i="3" s="1"/>
  <c r="AT217" i="3" s="1"/>
  <c r="AB220" i="3"/>
  <c r="AI220" i="3" s="1"/>
  <c r="AP220" i="3" s="1"/>
  <c r="AB223" i="3"/>
  <c r="AI223" i="3" s="1"/>
  <c r="AP223" i="3" s="1"/>
  <c r="AB227" i="3"/>
  <c r="AI227" i="3" s="1"/>
  <c r="AP227" i="3" s="1"/>
  <c r="O227" i="3"/>
  <c r="P227" i="3" s="1"/>
  <c r="Q227" i="3" s="1"/>
  <c r="R227" i="3" s="1"/>
  <c r="J238" i="3"/>
  <c r="J236" i="3"/>
  <c r="AE236" i="3" s="1"/>
  <c r="AL236" i="3" s="1"/>
  <c r="AS236" i="3" s="1"/>
  <c r="J230" i="3"/>
  <c r="J237" i="3"/>
  <c r="AE237" i="3" s="1"/>
  <c r="AL237" i="3" s="1"/>
  <c r="J233" i="3"/>
  <c r="AE233" i="3" s="1"/>
  <c r="AL233" i="3" s="1"/>
  <c r="AS233" i="3" s="1"/>
  <c r="J232" i="3"/>
  <c r="J227" i="3"/>
  <c r="J225" i="3"/>
  <c r="AE225" i="3" s="1"/>
  <c r="AL225" i="3" s="1"/>
  <c r="AS225" i="3" s="1"/>
  <c r="J228" i="3"/>
  <c r="J235" i="3"/>
  <c r="AE235" i="3" s="1"/>
  <c r="AL235" i="3" s="1"/>
  <c r="AS235" i="3" s="1"/>
  <c r="J231" i="3"/>
  <c r="AE231" i="3" s="1"/>
  <c r="AL231" i="3" s="1"/>
  <c r="AS231" i="3" s="1"/>
  <c r="J229" i="3"/>
  <c r="AE229" i="3" s="1"/>
  <c r="AL229" i="3" s="1"/>
  <c r="AS229" i="3" s="1"/>
  <c r="AB212" i="3"/>
  <c r="AI212" i="3" s="1"/>
  <c r="AP212" i="3" s="1"/>
  <c r="AC223" i="3"/>
  <c r="AJ223" i="3" s="1"/>
  <c r="AQ223" i="3" s="1"/>
  <c r="AD211" i="3"/>
  <c r="AK211" i="3" s="1"/>
  <c r="AR211" i="3" s="1"/>
  <c r="AB213" i="3"/>
  <c r="AI213" i="3" s="1"/>
  <c r="AP213" i="3" s="1"/>
  <c r="N218" i="3"/>
  <c r="O218" i="3" s="1"/>
  <c r="AB228" i="3"/>
  <c r="AI228" i="3" s="1"/>
  <c r="AP228" i="3" s="1"/>
  <c r="O228" i="3"/>
  <c r="P228" i="3" s="1"/>
  <c r="AE223" i="3"/>
  <c r="AL223" i="3" s="1"/>
  <c r="AS223" i="3" s="1"/>
  <c r="AF223" i="3"/>
  <c r="AM223" i="3" s="1"/>
  <c r="AT223" i="3" s="1"/>
  <c r="P224" i="3"/>
  <c r="AC224" i="3"/>
  <c r="AJ224" i="3" s="1"/>
  <c r="AQ224" i="3" s="1"/>
  <c r="AD225" i="3"/>
  <c r="AK225" i="3" s="1"/>
  <c r="AR225" i="3" s="1"/>
  <c r="Q226" i="3"/>
  <c r="R226" i="3" s="1"/>
  <c r="S226" i="3" s="1"/>
  <c r="AG226" i="3" s="1"/>
  <c r="AN226" i="3" s="1"/>
  <c r="AU226" i="3" s="1"/>
  <c r="AD226" i="3"/>
  <c r="AK226" i="3" s="1"/>
  <c r="AR226" i="3" s="1"/>
  <c r="AD242" i="3"/>
  <c r="Q242" i="3"/>
  <c r="R242" i="3" s="1"/>
  <c r="S242" i="3" s="1"/>
  <c r="AE243" i="3"/>
  <c r="AL243" i="3" s="1"/>
  <c r="R243" i="3"/>
  <c r="AC217" i="3"/>
  <c r="AJ217" i="3" s="1"/>
  <c r="AQ217" i="3" s="1"/>
  <c r="AF219" i="3"/>
  <c r="AM219" i="3" s="1"/>
  <c r="AT219" i="3" s="1"/>
  <c r="AB222" i="3"/>
  <c r="AC225" i="3"/>
  <c r="AJ225" i="3" s="1"/>
  <c r="AQ225" i="3" s="1"/>
  <c r="AC213" i="3"/>
  <c r="AJ213" i="3" s="1"/>
  <c r="AQ213" i="3" s="1"/>
  <c r="AC228" i="3"/>
  <c r="AJ228" i="3" s="1"/>
  <c r="AQ228" i="3" s="1"/>
  <c r="J234" i="3"/>
  <c r="AE234" i="3" s="1"/>
  <c r="AL234" i="3" s="1"/>
  <c r="AS234" i="3" s="1"/>
  <c r="AA228" i="3"/>
  <c r="AH228" i="3" s="1"/>
  <c r="AO228" i="3" s="1"/>
  <c r="AG234" i="3"/>
  <c r="AN234" i="3" s="1"/>
  <c r="AU234" i="3" s="1"/>
  <c r="K238" i="3"/>
  <c r="K236" i="3"/>
  <c r="AF236" i="3" s="1"/>
  <c r="AM236" i="3" s="1"/>
  <c r="AT236" i="3" s="1"/>
  <c r="K234" i="3"/>
  <c r="AF234" i="3" s="1"/>
  <c r="AM234" i="3" s="1"/>
  <c r="AT234" i="3" s="1"/>
  <c r="K232" i="3"/>
  <c r="K230" i="3"/>
  <c r="K237" i="3"/>
  <c r="AF237" i="3" s="1"/>
  <c r="AM237" i="3" s="1"/>
  <c r="K235" i="3"/>
  <c r="AF235" i="3" s="1"/>
  <c r="AM235" i="3" s="1"/>
  <c r="AT235" i="3" s="1"/>
  <c r="K233" i="3"/>
  <c r="AF233" i="3" s="1"/>
  <c r="AM233" i="3" s="1"/>
  <c r="AT233" i="3" s="1"/>
  <c r="K231" i="3"/>
  <c r="AF231" i="3" s="1"/>
  <c r="AM231" i="3" s="1"/>
  <c r="AT231" i="3" s="1"/>
  <c r="K229" i="3"/>
  <c r="AF229" i="3" s="1"/>
  <c r="AM229" i="3" s="1"/>
  <c r="AT229" i="3" s="1"/>
  <c r="AC227" i="3"/>
  <c r="AJ227" i="3" s="1"/>
  <c r="AQ227" i="3" s="1"/>
  <c r="N230" i="3"/>
  <c r="O230" i="3" s="1"/>
  <c r="P230" i="3" s="1"/>
  <c r="AB233" i="3"/>
  <c r="AI233" i="3" s="1"/>
  <c r="AP233" i="3" s="1"/>
  <c r="P247" i="3"/>
  <c r="Q247" i="3" s="1"/>
  <c r="AC247" i="3"/>
  <c r="AJ247" i="3" s="1"/>
  <c r="AC226" i="3"/>
  <c r="AJ226" i="3" s="1"/>
  <c r="AQ226" i="3" s="1"/>
  <c r="AC233" i="3"/>
  <c r="AJ233" i="3" s="1"/>
  <c r="AQ233" i="3" s="1"/>
  <c r="AC236" i="3"/>
  <c r="AJ236" i="3" s="1"/>
  <c r="AQ236" i="3" s="1"/>
  <c r="AB242" i="3"/>
  <c r="R248" i="3"/>
  <c r="AE248" i="3"/>
  <c r="AL248" i="3" s="1"/>
  <c r="AS248" i="3" s="1"/>
  <c r="P251" i="3"/>
  <c r="AC251" i="3"/>
  <c r="AJ251" i="3" s="1"/>
  <c r="AQ251" i="3" s="1"/>
  <c r="AF252" i="3"/>
  <c r="AM252" i="3" s="1"/>
  <c r="AT252" i="3" s="1"/>
  <c r="AB230" i="3"/>
  <c r="AI230" i="3" s="1"/>
  <c r="AP230" i="3" s="1"/>
  <c r="AC234" i="3"/>
  <c r="AJ234" i="3" s="1"/>
  <c r="AQ234" i="3" s="1"/>
  <c r="AD236" i="3"/>
  <c r="AK236" i="3" s="1"/>
  <c r="AR236" i="3" s="1"/>
  <c r="AC242" i="3"/>
  <c r="AI251" i="3"/>
  <c r="AP251" i="3" s="1"/>
  <c r="Q260" i="3"/>
  <c r="R260" i="3" s="1"/>
  <c r="S260" i="3" s="1"/>
  <c r="AG260" i="3" s="1"/>
  <c r="AN260" i="3" s="1"/>
  <c r="AU260" i="3" s="1"/>
  <c r="AD260" i="3"/>
  <c r="AK260" i="3" s="1"/>
  <c r="AR260" i="3" s="1"/>
  <c r="J260" i="3"/>
  <c r="J259" i="3"/>
  <c r="J261" i="3"/>
  <c r="J262" i="3"/>
  <c r="AE262" i="3" s="1"/>
  <c r="AL262" i="3" s="1"/>
  <c r="AS262" i="3" s="1"/>
  <c r="J264" i="3"/>
  <c r="AB231" i="3"/>
  <c r="AI231" i="3" s="1"/>
  <c r="AP231" i="3" s="1"/>
  <c r="AB236" i="3"/>
  <c r="AI236" i="3" s="1"/>
  <c r="AP236" i="3" s="1"/>
  <c r="AA238" i="3"/>
  <c r="AH238" i="3" s="1"/>
  <c r="N238" i="3"/>
  <c r="N239" i="3"/>
  <c r="AE242" i="3"/>
  <c r="S244" i="3"/>
  <c r="AB248" i="3"/>
  <c r="AI248" i="3" s="1"/>
  <c r="AP248" i="3" s="1"/>
  <c r="AC229" i="3"/>
  <c r="AJ229" i="3" s="1"/>
  <c r="AQ229" i="3" s="1"/>
  <c r="AB229" i="3"/>
  <c r="AI229" i="3" s="1"/>
  <c r="AP229" i="3" s="1"/>
  <c r="AC231" i="3"/>
  <c r="AJ231" i="3" s="1"/>
  <c r="AQ231" i="3" s="1"/>
  <c r="N232" i="3"/>
  <c r="O232" i="3" s="1"/>
  <c r="AC235" i="3"/>
  <c r="AJ235" i="3" s="1"/>
  <c r="AQ235" i="3" s="1"/>
  <c r="O240" i="3"/>
  <c r="P240" i="3" s="1"/>
  <c r="AC243" i="3"/>
  <c r="AJ243" i="3" s="1"/>
  <c r="AD247" i="3"/>
  <c r="AK247" i="3" s="1"/>
  <c r="AD246" i="3"/>
  <c r="AK246" i="3" s="1"/>
  <c r="AB259" i="3"/>
  <c r="AC264" i="3"/>
  <c r="AJ264" i="3" s="1"/>
  <c r="AQ264" i="3" s="1"/>
  <c r="AH247" i="3"/>
  <c r="L245" i="3"/>
  <c r="L243" i="3"/>
  <c r="L246" i="3"/>
  <c r="AG246" i="3" s="1"/>
  <c r="AN246" i="3" s="1"/>
  <c r="AF256" i="3"/>
  <c r="AM256" i="3" s="1"/>
  <c r="AT256" i="3" s="1"/>
  <c r="AJ266" i="3"/>
  <c r="Q277" i="3"/>
  <c r="R277" i="3" s="1"/>
  <c r="S277" i="3" s="1"/>
  <c r="AG277" i="3" s="1"/>
  <c r="AD277" i="3"/>
  <c r="AE244" i="3"/>
  <c r="AL244" i="3" s="1"/>
  <c r="AB244" i="3"/>
  <c r="AI244" i="3" s="1"/>
  <c r="AE252" i="3"/>
  <c r="AL252" i="3" s="1"/>
  <c r="AS252" i="3" s="1"/>
  <c r="AA257" i="3"/>
  <c r="AH257" i="3" s="1"/>
  <c r="AO257" i="3" s="1"/>
  <c r="N257" i="3"/>
  <c r="O257" i="3" s="1"/>
  <c r="AF264" i="3"/>
  <c r="AM264" i="3" s="1"/>
  <c r="AT264" i="3" s="1"/>
  <c r="AA242" i="3"/>
  <c r="AD243" i="3"/>
  <c r="AK243" i="3" s="1"/>
  <c r="AA243" i="3"/>
  <c r="AH243" i="3" s="1"/>
  <c r="AC246" i="3"/>
  <c r="AJ246" i="3" s="1"/>
  <c r="AB246" i="3"/>
  <c r="AI246" i="3" s="1"/>
  <c r="O250" i="3"/>
  <c r="P250" i="3" s="1"/>
  <c r="AB250" i="3"/>
  <c r="I275" i="3"/>
  <c r="AD275" i="3" s="1"/>
  <c r="AK275" i="3" s="1"/>
  <c r="I266" i="3"/>
  <c r="AD266" i="3" s="1"/>
  <c r="I267" i="3"/>
  <c r="AD267" i="3" s="1"/>
  <c r="AK267" i="3" s="1"/>
  <c r="AR267" i="3" s="1"/>
  <c r="I269" i="3"/>
  <c r="AD269" i="3" s="1"/>
  <c r="AK269" i="3" s="1"/>
  <c r="AR269" i="3" s="1"/>
  <c r="I268" i="3"/>
  <c r="AF242" i="3"/>
  <c r="L244" i="3"/>
  <c r="N245" i="3"/>
  <c r="O245" i="3" s="1"/>
  <c r="P245" i="3" s="1"/>
  <c r="Q245" i="3" s="1"/>
  <c r="L247" i="3"/>
  <c r="AC248" i="3"/>
  <c r="AJ248" i="3" s="1"/>
  <c r="AQ248" i="3" s="1"/>
  <c r="N255" i="3"/>
  <c r="O255" i="3" s="1"/>
  <c r="AA261" i="3"/>
  <c r="AH261" i="3" s="1"/>
  <c r="AO261" i="3" s="1"/>
  <c r="N261" i="3"/>
  <c r="O261" i="3" s="1"/>
  <c r="L242" i="3"/>
  <c r="AG242" i="3" s="1"/>
  <c r="AE246" i="3"/>
  <c r="AL246" i="3" s="1"/>
  <c r="I244" i="3"/>
  <c r="AD244" i="3" s="1"/>
  <c r="AK244" i="3" s="1"/>
  <c r="I245" i="3"/>
  <c r="AC250" i="3"/>
  <c r="AH253" i="3"/>
  <c r="AO253" i="3" s="1"/>
  <c r="AC256" i="3"/>
  <c r="AJ256" i="3" s="1"/>
  <c r="AQ256" i="3" s="1"/>
  <c r="AB257" i="3"/>
  <c r="AI257" i="3" s="1"/>
  <c r="AP257" i="3" s="1"/>
  <c r="AB263" i="3"/>
  <c r="AI263" i="3" s="1"/>
  <c r="AP263" i="3" s="1"/>
  <c r="O252" i="3"/>
  <c r="P252" i="3" s="1"/>
  <c r="Q252" i="3" s="1"/>
  <c r="R252" i="3" s="1"/>
  <c r="S252" i="3" s="1"/>
  <c r="AG252" i="3" s="1"/>
  <c r="AN252" i="3" s="1"/>
  <c r="AU252" i="3" s="1"/>
  <c r="AB252" i="3"/>
  <c r="AI252" i="3" s="1"/>
  <c r="AP252" i="3" s="1"/>
  <c r="N253" i="3"/>
  <c r="O253" i="3" s="1"/>
  <c r="AC254" i="3"/>
  <c r="AJ254" i="3" s="1"/>
  <c r="AQ254" i="3" s="1"/>
  <c r="AB255" i="3"/>
  <c r="AI255" i="3" s="1"/>
  <c r="AP255" i="3" s="1"/>
  <c r="AD256" i="3"/>
  <c r="AK256" i="3" s="1"/>
  <c r="AR256" i="3" s="1"/>
  <c r="AH259" i="3"/>
  <c r="AL266" i="3"/>
  <c r="L248" i="3"/>
  <c r="AA258" i="3"/>
  <c r="AO250" i="3"/>
  <c r="AD254" i="3"/>
  <c r="AK254" i="3" s="1"/>
  <c r="AR254" i="3" s="1"/>
  <c r="AE256" i="3"/>
  <c r="AL256" i="3" s="1"/>
  <c r="AS256" i="3" s="1"/>
  <c r="N263" i="3"/>
  <c r="O263" i="3" s="1"/>
  <c r="P263" i="3" s="1"/>
  <c r="AA263" i="3"/>
  <c r="AH263" i="3" s="1"/>
  <c r="AO263" i="3" s="1"/>
  <c r="N264" i="3"/>
  <c r="O264" i="3" s="1"/>
  <c r="P264" i="3" s="1"/>
  <c r="Q264" i="3" s="1"/>
  <c r="R264" i="3" s="1"/>
  <c r="S264" i="3" s="1"/>
  <c r="AG264" i="3" s="1"/>
  <c r="AN264" i="3" s="1"/>
  <c r="AU264" i="3" s="1"/>
  <c r="AA264" i="3"/>
  <c r="AH264" i="3" s="1"/>
  <c r="AO264" i="3" s="1"/>
  <c r="AG278" i="3"/>
  <c r="AN278" i="3" s="1"/>
  <c r="AU278" i="3" s="1"/>
  <c r="N259" i="3"/>
  <c r="O259" i="3" s="1"/>
  <c r="AB261" i="3"/>
  <c r="AI261" i="3" s="1"/>
  <c r="AP261" i="3" s="1"/>
  <c r="AF266" i="3"/>
  <c r="P289" i="3"/>
  <c r="Q289" i="3" s="1"/>
  <c r="R289" i="3" s="1"/>
  <c r="S289" i="3" s="1"/>
  <c r="AC289" i="3"/>
  <c r="AB254" i="3"/>
  <c r="AI254" i="3" s="1"/>
  <c r="AP254" i="3" s="1"/>
  <c r="AF262" i="3"/>
  <c r="AM262" i="3" s="1"/>
  <c r="AT262" i="3" s="1"/>
  <c r="AG266" i="3"/>
  <c r="AG267" i="3"/>
  <c r="AN267" i="3" s="1"/>
  <c r="AU267" i="3" s="1"/>
  <c r="AA268" i="3"/>
  <c r="AH268" i="3" s="1"/>
  <c r="AO268" i="3" s="1"/>
  <c r="N268" i="3"/>
  <c r="O268" i="3" s="1"/>
  <c r="AC270" i="3"/>
  <c r="AJ270" i="3" s="1"/>
  <c r="AQ270" i="3" s="1"/>
  <c r="AE275" i="3"/>
  <c r="AL275" i="3" s="1"/>
  <c r="I253" i="3"/>
  <c r="I255" i="3"/>
  <c r="AC260" i="3"/>
  <c r="AJ260" i="3" s="1"/>
  <c r="AQ260" i="3" s="1"/>
  <c r="AG262" i="3"/>
  <c r="AN262" i="3" s="1"/>
  <c r="AU262" i="3" s="1"/>
  <c r="AG270" i="3"/>
  <c r="AN270" i="3" s="1"/>
  <c r="AU270" i="3" s="1"/>
  <c r="AE277" i="3"/>
  <c r="AB264" i="3"/>
  <c r="AI264" i="3" s="1"/>
  <c r="AP264" i="3" s="1"/>
  <c r="AC269" i="3"/>
  <c r="AJ269" i="3" s="1"/>
  <c r="AQ269" i="3" s="1"/>
  <c r="AG273" i="3"/>
  <c r="AN273" i="3" s="1"/>
  <c r="AU273" i="3" s="1"/>
  <c r="AG271" i="3"/>
  <c r="AN271" i="3" s="1"/>
  <c r="AU271" i="3" s="1"/>
  <c r="AD287" i="3"/>
  <c r="AK287" i="3" s="1"/>
  <c r="I286" i="3"/>
  <c r="I284" i="3"/>
  <c r="I285" i="3"/>
  <c r="AD264" i="3"/>
  <c r="AK264" i="3" s="1"/>
  <c r="AR264" i="3" s="1"/>
  <c r="AB266" i="3"/>
  <c r="AA276" i="3"/>
  <c r="J269" i="3"/>
  <c r="AE269" i="3" s="1"/>
  <c r="AL269" i="3" s="1"/>
  <c r="AS269" i="3" s="1"/>
  <c r="AE278" i="3"/>
  <c r="AL278" i="3" s="1"/>
  <c r="AS278" i="3" s="1"/>
  <c r="AF275" i="3"/>
  <c r="AM275" i="3" s="1"/>
  <c r="AH277" i="3"/>
  <c r="P280" i="3"/>
  <c r="Q280" i="3" s="1"/>
  <c r="R280" i="3" s="1"/>
  <c r="S280" i="3" s="1"/>
  <c r="AG280" i="3" s="1"/>
  <c r="AN280" i="3" s="1"/>
  <c r="AU280" i="3" s="1"/>
  <c r="AC280" i="3"/>
  <c r="AJ280" i="3" s="1"/>
  <c r="AQ280" i="3" s="1"/>
  <c r="P282" i="3"/>
  <c r="Q282" i="3" s="1"/>
  <c r="R282" i="3" s="1"/>
  <c r="S282" i="3" s="1"/>
  <c r="AG282" i="3" s="1"/>
  <c r="AN282" i="3" s="1"/>
  <c r="AU282" i="3" s="1"/>
  <c r="AC282" i="3"/>
  <c r="AJ282" i="3" s="1"/>
  <c r="AQ282" i="3" s="1"/>
  <c r="K269" i="3"/>
  <c r="AF269" i="3" s="1"/>
  <c r="AM269" i="3" s="1"/>
  <c r="AT269" i="3" s="1"/>
  <c r="J272" i="3"/>
  <c r="AE272" i="3" s="1"/>
  <c r="AL272" i="3" s="1"/>
  <c r="AS272" i="3" s="1"/>
  <c r="J273" i="3"/>
  <c r="AE273" i="3" s="1"/>
  <c r="AL273" i="3" s="1"/>
  <c r="AS273" i="3" s="1"/>
  <c r="AA273" i="3"/>
  <c r="AH273" i="3" s="1"/>
  <c r="AO273" i="3" s="1"/>
  <c r="J274" i="3"/>
  <c r="AE274" i="3" s="1"/>
  <c r="AL274" i="3" s="1"/>
  <c r="AS274" i="3" s="1"/>
  <c r="AC275" i="3"/>
  <c r="AJ275" i="3" s="1"/>
  <c r="K274" i="3"/>
  <c r="AF274" i="3" s="1"/>
  <c r="AM274" i="3" s="1"/>
  <c r="AT274" i="3" s="1"/>
  <c r="AE291" i="3"/>
  <c r="AL291" i="3" s="1"/>
  <c r="AS291" i="3" s="1"/>
  <c r="J267" i="3"/>
  <c r="AE267" i="3" s="1"/>
  <c r="AL267" i="3" s="1"/>
  <c r="AS267" i="3" s="1"/>
  <c r="G268" i="3"/>
  <c r="K272" i="3"/>
  <c r="AF272" i="3" s="1"/>
  <c r="AM272" i="3" s="1"/>
  <c r="AT272" i="3" s="1"/>
  <c r="AA272" i="3"/>
  <c r="AH272" i="3" s="1"/>
  <c r="AO272" i="3" s="1"/>
  <c r="K273" i="3"/>
  <c r="AF273" i="3" s="1"/>
  <c r="AM273" i="3" s="1"/>
  <c r="AT273" i="3" s="1"/>
  <c r="L274" i="3"/>
  <c r="AG274" i="3" s="1"/>
  <c r="AN274" i="3" s="1"/>
  <c r="AU274" i="3" s="1"/>
  <c r="R290" i="3"/>
  <c r="S290" i="3" s="1"/>
  <c r="AE290" i="3"/>
  <c r="AL290" i="3" s="1"/>
  <c r="AF291" i="3"/>
  <c r="AM291" i="3" s="1"/>
  <c r="AT291" i="3" s="1"/>
  <c r="K267" i="3"/>
  <c r="AF267" i="3" s="1"/>
  <c r="AM267" i="3" s="1"/>
  <c r="AT267" i="3" s="1"/>
  <c r="AA267" i="3"/>
  <c r="AH267" i="3" s="1"/>
  <c r="AO267" i="3" s="1"/>
  <c r="J270" i="3"/>
  <c r="AE270" i="3" s="1"/>
  <c r="AL270" i="3" s="1"/>
  <c r="AS270" i="3" s="1"/>
  <c r="G271" i="3"/>
  <c r="AB271" i="3" s="1"/>
  <c r="AI271" i="3" s="1"/>
  <c r="AP271" i="3" s="1"/>
  <c r="L272" i="3"/>
  <c r="AG272" i="3" s="1"/>
  <c r="AN272" i="3" s="1"/>
  <c r="AU272" i="3" s="1"/>
  <c r="AC278" i="3"/>
  <c r="AJ278" i="3" s="1"/>
  <c r="AQ278" i="3" s="1"/>
  <c r="AD290" i="3"/>
  <c r="AK290" i="3" s="1"/>
  <c r="K270" i="3"/>
  <c r="AF270" i="3" s="1"/>
  <c r="AM270" i="3" s="1"/>
  <c r="AT270" i="3" s="1"/>
  <c r="AD278" i="3"/>
  <c r="AK278" i="3" s="1"/>
  <c r="AR278" i="3" s="1"/>
  <c r="AA279" i="3"/>
  <c r="AH279" i="3" s="1"/>
  <c r="AO279" i="3" s="1"/>
  <c r="N279" i="3"/>
  <c r="O279" i="3" s="1"/>
  <c r="AD280" i="3"/>
  <c r="AK280" i="3" s="1"/>
  <c r="AR280" i="3" s="1"/>
  <c r="G280" i="3"/>
  <c r="AB280" i="3" s="1"/>
  <c r="AI280" i="3" s="1"/>
  <c r="AP280" i="3" s="1"/>
  <c r="G282" i="3"/>
  <c r="AB282" i="3" s="1"/>
  <c r="AI282" i="3" s="1"/>
  <c r="AP282" i="3" s="1"/>
  <c r="G281" i="3"/>
  <c r="AB281" i="3" s="1"/>
  <c r="AI281" i="3" s="1"/>
  <c r="AP281" i="3" s="1"/>
  <c r="AC285" i="3"/>
  <c r="AJ285" i="3" s="1"/>
  <c r="AQ285" i="3" s="1"/>
  <c r="P287" i="3"/>
  <c r="Q287" i="3" s="1"/>
  <c r="R287" i="3" s="1"/>
  <c r="AC287" i="3"/>
  <c r="AJ287" i="3" s="1"/>
  <c r="AD289" i="3"/>
  <c r="AD293" i="3"/>
  <c r="AK293" i="3" s="1"/>
  <c r="AR293" i="3" s="1"/>
  <c r="Q293" i="3"/>
  <c r="J268" i="3"/>
  <c r="G273" i="3"/>
  <c r="AB273" i="3" s="1"/>
  <c r="AI273" i="3" s="1"/>
  <c r="AP273" i="3" s="1"/>
  <c r="G277" i="3"/>
  <c r="AB277" i="3" s="1"/>
  <c r="AE280" i="3"/>
  <c r="AL280" i="3" s="1"/>
  <c r="AS280" i="3" s="1"/>
  <c r="AA288" i="3"/>
  <c r="AH284" i="3"/>
  <c r="AE289" i="3"/>
  <c r="AC290" i="3"/>
  <c r="AJ290" i="3" s="1"/>
  <c r="L292" i="3"/>
  <c r="L290" i="3"/>
  <c r="AG290" i="3" s="1"/>
  <c r="AN290" i="3" s="1"/>
  <c r="L291" i="3"/>
  <c r="AG291" i="3" s="1"/>
  <c r="AN291" i="3" s="1"/>
  <c r="AU291" i="3" s="1"/>
  <c r="L289" i="3"/>
  <c r="AG289" i="3" s="1"/>
  <c r="K268" i="3"/>
  <c r="G272" i="3"/>
  <c r="AB272" i="3" s="1"/>
  <c r="AI272" i="3" s="1"/>
  <c r="AP272" i="3" s="1"/>
  <c r="AC277" i="3"/>
  <c r="AF280" i="3"/>
  <c r="AM280" i="3" s="1"/>
  <c r="AT280" i="3" s="1"/>
  <c r="O285" i="3"/>
  <c r="P285" i="3" s="1"/>
  <c r="Q285" i="3" s="1"/>
  <c r="R285" i="3" s="1"/>
  <c r="AB285" i="3"/>
  <c r="AI285" i="3" s="1"/>
  <c r="AP285" i="3" s="1"/>
  <c r="AF289" i="3"/>
  <c r="AA292" i="3"/>
  <c r="AH292" i="3" s="1"/>
  <c r="AO292" i="3" s="1"/>
  <c r="N292" i="3"/>
  <c r="O292" i="3" s="1"/>
  <c r="AA282" i="3"/>
  <c r="AH282" i="3" s="1"/>
  <c r="AO282" i="3" s="1"/>
  <c r="AA289" i="3"/>
  <c r="G290" i="3"/>
  <c r="AB290" i="3" s="1"/>
  <c r="AI290" i="3" s="1"/>
  <c r="AA280" i="3"/>
  <c r="AH280" i="3" s="1"/>
  <c r="AO280" i="3" s="1"/>
  <c r="N284" i="3"/>
  <c r="J285" i="3"/>
  <c r="AE285" i="3" s="1"/>
  <c r="AL285" i="3" s="1"/>
  <c r="AS285" i="3" s="1"/>
  <c r="N286" i="3"/>
  <c r="G292" i="3"/>
  <c r="AB292" i="3" s="1"/>
  <c r="AI292" i="3" s="1"/>
  <c r="AP292" i="3" s="1"/>
  <c r="J281" i="3"/>
  <c r="AE281" i="3" s="1"/>
  <c r="AL281" i="3" s="1"/>
  <c r="AS281" i="3" s="1"/>
  <c r="AA293" i="3"/>
  <c r="AH293" i="3" s="1"/>
  <c r="AO293" i="3" s="1"/>
  <c r="G289" i="3"/>
  <c r="AB289" i="3" s="1"/>
  <c r="AN3" i="3" l="1"/>
  <c r="AL40" i="1"/>
  <c r="AE42" i="1"/>
  <c r="AM108" i="2"/>
  <c r="AT108" i="2" s="1"/>
  <c r="AN286" i="1"/>
  <c r="AG290" i="1"/>
  <c r="AM43" i="1"/>
  <c r="AL286" i="2"/>
  <c r="AL279" i="1"/>
  <c r="AD223" i="2"/>
  <c r="AK217" i="2"/>
  <c r="AG106" i="2"/>
  <c r="AN103" i="2"/>
  <c r="AN291" i="1"/>
  <c r="AN296" i="1" s="1"/>
  <c r="AL288" i="1"/>
  <c r="AE290" i="1"/>
  <c r="AN277" i="3"/>
  <c r="AF296" i="1"/>
  <c r="AM291" i="1"/>
  <c r="AM296" i="1" s="1"/>
  <c r="AT296" i="1" s="1"/>
  <c r="AN289" i="3"/>
  <c r="AJ215" i="3"/>
  <c r="AP179" i="3"/>
  <c r="Q146" i="3"/>
  <c r="AD146" i="3"/>
  <c r="AK146" i="3" s="1"/>
  <c r="AR146" i="3" s="1"/>
  <c r="AA178" i="3"/>
  <c r="AI104" i="3"/>
  <c r="S285" i="3"/>
  <c r="AG285" i="3" s="1"/>
  <c r="AN285" i="3" s="1"/>
  <c r="AU285" i="3" s="1"/>
  <c r="AF285" i="3"/>
  <c r="AM285" i="3" s="1"/>
  <c r="AT285" i="3" s="1"/>
  <c r="AE282" i="3"/>
  <c r="AL282" i="3" s="1"/>
  <c r="AS282" i="3" s="1"/>
  <c r="AK289" i="3"/>
  <c r="AB268" i="3"/>
  <c r="AI268" i="3" s="1"/>
  <c r="AP268" i="3" s="1"/>
  <c r="AB276" i="3"/>
  <c r="AI266" i="3"/>
  <c r="AB279" i="3"/>
  <c r="AI279" i="3" s="1"/>
  <c r="AP279" i="3" s="1"/>
  <c r="AA265" i="3"/>
  <c r="AN242" i="3"/>
  <c r="AG244" i="3"/>
  <c r="AN244" i="3" s="1"/>
  <c r="I270" i="3"/>
  <c r="AD270" i="3" s="1"/>
  <c r="AK270" i="3" s="1"/>
  <c r="AR270" i="3" s="1"/>
  <c r="Q250" i="3"/>
  <c r="AD250" i="3"/>
  <c r="P257" i="3"/>
  <c r="AC257" i="3"/>
  <c r="AJ257" i="3" s="1"/>
  <c r="AQ257" i="3" s="1"/>
  <c r="AQ266" i="3"/>
  <c r="Q240" i="3"/>
  <c r="AD240" i="3"/>
  <c r="AK240" i="3" s="1"/>
  <c r="AL242" i="3"/>
  <c r="AB253" i="3"/>
  <c r="AI253" i="3" s="1"/>
  <c r="AP253" i="3" s="1"/>
  <c r="AD252" i="3"/>
  <c r="AK252" i="3" s="1"/>
  <c r="AR252" i="3" s="1"/>
  <c r="Q224" i="3"/>
  <c r="AD224" i="3"/>
  <c r="AK224" i="3" s="1"/>
  <c r="AR224" i="3" s="1"/>
  <c r="AE227" i="3"/>
  <c r="AL227" i="3" s="1"/>
  <c r="AS227" i="3" s="1"/>
  <c r="AK215" i="3"/>
  <c r="AB214" i="3"/>
  <c r="AP215" i="3"/>
  <c r="AD214" i="3"/>
  <c r="AK205" i="3"/>
  <c r="AE203" i="3"/>
  <c r="AL203" i="3" s="1"/>
  <c r="R203" i="3"/>
  <c r="AF207" i="3"/>
  <c r="AM207" i="3" s="1"/>
  <c r="AT207" i="3" s="1"/>
  <c r="AF184" i="3"/>
  <c r="AM184" i="3" s="1"/>
  <c r="AT184" i="3" s="1"/>
  <c r="P160" i="3"/>
  <c r="AC160" i="3"/>
  <c r="AJ160" i="3" s="1"/>
  <c r="AQ160" i="3" s="1"/>
  <c r="AT179" i="3"/>
  <c r="AE185" i="3"/>
  <c r="AL185" i="3" s="1"/>
  <c r="AS185" i="3" s="1"/>
  <c r="R185" i="3"/>
  <c r="AE184" i="3"/>
  <c r="AL184" i="3" s="1"/>
  <c r="AS184" i="3" s="1"/>
  <c r="AB174" i="3"/>
  <c r="AI174" i="3" s="1"/>
  <c r="AP174" i="3" s="1"/>
  <c r="P156" i="3"/>
  <c r="AC156" i="3"/>
  <c r="AJ156" i="3" s="1"/>
  <c r="AQ156" i="3" s="1"/>
  <c r="AF161" i="3"/>
  <c r="AM161" i="3" s="1"/>
  <c r="AT161" i="3" s="1"/>
  <c r="S161" i="3"/>
  <c r="AF151" i="3"/>
  <c r="AM151" i="3" s="1"/>
  <c r="AT151" i="3" s="1"/>
  <c r="O114" i="3"/>
  <c r="AB114" i="3"/>
  <c r="AI114" i="3" s="1"/>
  <c r="AP114" i="3" s="1"/>
  <c r="O130" i="3"/>
  <c r="AB130" i="3"/>
  <c r="AI130" i="3" s="1"/>
  <c r="AP130" i="3" s="1"/>
  <c r="AC148" i="3"/>
  <c r="AJ148" i="3" s="1"/>
  <c r="AQ148" i="3" s="1"/>
  <c r="P172" i="3"/>
  <c r="AC172" i="3"/>
  <c r="AJ172" i="3" s="1"/>
  <c r="AQ172" i="3" s="1"/>
  <c r="AB103" i="3"/>
  <c r="AI102" i="3"/>
  <c r="AI103" i="3" s="1"/>
  <c r="P104" i="3"/>
  <c r="AC104" i="3"/>
  <c r="S107" i="3"/>
  <c r="AG107" i="3" s="1"/>
  <c r="AN107" i="3" s="1"/>
  <c r="AU107" i="3" s="1"/>
  <c r="AF107" i="3"/>
  <c r="AM107" i="3" s="1"/>
  <c r="AT107" i="3" s="1"/>
  <c r="P128" i="3"/>
  <c r="AC128" i="3"/>
  <c r="AJ128" i="3" s="1"/>
  <c r="AQ128" i="3" s="1"/>
  <c r="P86" i="3"/>
  <c r="Q86" i="3" s="1"/>
  <c r="AC86" i="3"/>
  <c r="AJ86" i="3" s="1"/>
  <c r="AQ86" i="3" s="1"/>
  <c r="AD69" i="3"/>
  <c r="AK69" i="3" s="1"/>
  <c r="AR69" i="3" s="1"/>
  <c r="P72" i="3"/>
  <c r="AC72" i="3"/>
  <c r="AJ72" i="3" s="1"/>
  <c r="AQ72" i="3" s="1"/>
  <c r="AM52" i="3"/>
  <c r="AE75" i="3"/>
  <c r="AL75" i="3" s="1"/>
  <c r="AS75" i="3" s="1"/>
  <c r="AM286" i="2"/>
  <c r="AA101" i="3"/>
  <c r="AD290" i="2"/>
  <c r="AK286" i="2"/>
  <c r="AK290" i="2" s="1"/>
  <c r="AR290" i="2" s="1"/>
  <c r="S47" i="3"/>
  <c r="AG47" i="3" s="1"/>
  <c r="AN47" i="3" s="1"/>
  <c r="AU47" i="3" s="1"/>
  <c r="AF47" i="3"/>
  <c r="AM47" i="3" s="1"/>
  <c r="AT47" i="3" s="1"/>
  <c r="P18" i="3"/>
  <c r="AC18" i="3"/>
  <c r="AJ18" i="3" s="1"/>
  <c r="AG34" i="3"/>
  <c r="AN34" i="3" s="1"/>
  <c r="AC294" i="2"/>
  <c r="AJ294" i="2" s="1"/>
  <c r="AC293" i="2"/>
  <c r="AJ293" i="2" s="1"/>
  <c r="AE34" i="3"/>
  <c r="AL34" i="3" s="1"/>
  <c r="R21" i="3"/>
  <c r="AE21" i="3"/>
  <c r="AL21" i="3" s="1"/>
  <c r="S281" i="2"/>
  <c r="AG281" i="2" s="1"/>
  <c r="AN281" i="2" s="1"/>
  <c r="AC281" i="2"/>
  <c r="AJ281" i="2" s="1"/>
  <c r="AB287" i="2"/>
  <c r="AI287" i="2" s="1"/>
  <c r="R248" i="2"/>
  <c r="AB248" i="2"/>
  <c r="AI248" i="2" s="1"/>
  <c r="AD260" i="2"/>
  <c r="AK252" i="2"/>
  <c r="AC291" i="2"/>
  <c r="AD270" i="2"/>
  <c r="AK270" i="2" s="1"/>
  <c r="AC228" i="2"/>
  <c r="AJ228" i="2" s="1"/>
  <c r="AQ228" i="2" s="1"/>
  <c r="S228" i="2"/>
  <c r="AC253" i="2"/>
  <c r="AJ253" i="2" s="1"/>
  <c r="S253" i="2"/>
  <c r="AG253" i="2" s="1"/>
  <c r="AN253" i="2" s="1"/>
  <c r="AG282" i="2"/>
  <c r="AN282" i="2" s="1"/>
  <c r="AA285" i="2"/>
  <c r="AH279" i="2"/>
  <c r="AH285" i="2" s="1"/>
  <c r="AD266" i="2"/>
  <c r="AK266" i="2" s="1"/>
  <c r="AN182" i="2"/>
  <c r="AD197" i="2"/>
  <c r="AK197" i="2" s="1"/>
  <c r="S224" i="2"/>
  <c r="AG224" i="2" s="1"/>
  <c r="AC224" i="2"/>
  <c r="AD189" i="2"/>
  <c r="AK189" i="2" s="1"/>
  <c r="AF236" i="2"/>
  <c r="AM236" i="2" s="1"/>
  <c r="AE226" i="2"/>
  <c r="AL226" i="2" s="1"/>
  <c r="AB210" i="2"/>
  <c r="R210" i="2"/>
  <c r="AF210" i="2" s="1"/>
  <c r="AM210" i="2" s="1"/>
  <c r="AT210" i="2" s="1"/>
  <c r="AF222" i="2"/>
  <c r="AM222" i="2" s="1"/>
  <c r="AT222" i="2" s="1"/>
  <c r="AS207" i="2"/>
  <c r="AE191" i="2"/>
  <c r="AL191" i="2" s="1"/>
  <c r="AS191" i="2" s="1"/>
  <c r="AE178" i="2"/>
  <c r="AL178" i="2" s="1"/>
  <c r="AS178" i="2" s="1"/>
  <c r="AB203" i="2"/>
  <c r="AI203" i="2" s="1"/>
  <c r="AB180" i="2"/>
  <c r="AI180" i="2" s="1"/>
  <c r="AP180" i="2" s="1"/>
  <c r="AB199" i="2"/>
  <c r="AI199" i="2" s="1"/>
  <c r="AD120" i="2"/>
  <c r="AK120" i="2" s="1"/>
  <c r="AR120" i="2" s="1"/>
  <c r="AB178" i="2"/>
  <c r="AI178" i="2" s="1"/>
  <c r="AP178" i="2" s="1"/>
  <c r="AB142" i="2"/>
  <c r="AI142" i="2" s="1"/>
  <c r="AB132" i="2"/>
  <c r="AI132" i="2" s="1"/>
  <c r="R132" i="2"/>
  <c r="AC163" i="2"/>
  <c r="AJ163" i="2" s="1"/>
  <c r="AQ163" i="2" s="1"/>
  <c r="AE132" i="2"/>
  <c r="AL132" i="2" s="1"/>
  <c r="R124" i="2"/>
  <c r="AF124" i="2" s="1"/>
  <c r="AM124" i="2" s="1"/>
  <c r="AT124" i="2" s="1"/>
  <c r="AB124" i="2"/>
  <c r="AI124" i="2" s="1"/>
  <c r="AP124" i="2" s="1"/>
  <c r="AF151" i="2"/>
  <c r="AM151" i="2" s="1"/>
  <c r="AT151" i="2" s="1"/>
  <c r="AF147" i="2"/>
  <c r="AM147" i="2" s="1"/>
  <c r="AB179" i="2"/>
  <c r="AI179" i="2" s="1"/>
  <c r="AP179" i="2" s="1"/>
  <c r="AD135" i="2"/>
  <c r="AK135" i="2" s="1"/>
  <c r="AR135" i="2" s="1"/>
  <c r="R67" i="2"/>
  <c r="AF67" i="2" s="1"/>
  <c r="AM67" i="2" s="1"/>
  <c r="AB67" i="2"/>
  <c r="AI67" i="2" s="1"/>
  <c r="R62" i="2"/>
  <c r="AF62" i="2" s="1"/>
  <c r="AM62" i="2" s="1"/>
  <c r="AB62" i="2"/>
  <c r="AI62" i="2" s="1"/>
  <c r="AF290" i="1"/>
  <c r="AM286" i="1"/>
  <c r="AM290" i="1" s="1"/>
  <c r="AT290" i="1" s="1"/>
  <c r="AN3" i="2"/>
  <c r="AC17" i="2"/>
  <c r="AJ17" i="2" s="1"/>
  <c r="AC116" i="2"/>
  <c r="AJ116" i="2" s="1"/>
  <c r="AQ116" i="2" s="1"/>
  <c r="S116" i="2"/>
  <c r="AG116" i="2" s="1"/>
  <c r="AN116" i="2" s="1"/>
  <c r="AU116" i="2" s="1"/>
  <c r="AG61" i="2"/>
  <c r="AN61" i="2" s="1"/>
  <c r="AG295" i="1"/>
  <c r="AN295" i="1" s="1"/>
  <c r="AF58" i="2"/>
  <c r="AM58" i="2" s="1"/>
  <c r="AC10" i="2"/>
  <c r="AJ10" i="2" s="1"/>
  <c r="AC61" i="2"/>
  <c r="AJ61" i="2" s="1"/>
  <c r="AC34" i="2"/>
  <c r="AJ34" i="2" s="1"/>
  <c r="AQ34" i="2" s="1"/>
  <c r="AJ286" i="1"/>
  <c r="AB32" i="2"/>
  <c r="S288" i="1"/>
  <c r="AG288" i="1" s="1"/>
  <c r="AN288" i="1" s="1"/>
  <c r="AC288" i="1"/>
  <c r="AJ288" i="1" s="1"/>
  <c r="AC278" i="1"/>
  <c r="AQ278" i="1" s="1"/>
  <c r="AM252" i="1"/>
  <c r="AG196" i="1"/>
  <c r="AN196" i="1" s="1"/>
  <c r="AC16" i="2"/>
  <c r="AJ16" i="2" s="1"/>
  <c r="AC228" i="1"/>
  <c r="AJ228" i="1" s="1"/>
  <c r="S228" i="1"/>
  <c r="AG228" i="1" s="1"/>
  <c r="AN228" i="1" s="1"/>
  <c r="AC200" i="1"/>
  <c r="AJ200" i="1" s="1"/>
  <c r="S200" i="1"/>
  <c r="AG200" i="1" s="1"/>
  <c r="AN200" i="1" s="1"/>
  <c r="AB286" i="1"/>
  <c r="R200" i="1"/>
  <c r="AF200" i="1" s="1"/>
  <c r="AM200" i="1" s="1"/>
  <c r="AB200" i="1"/>
  <c r="AI200" i="1" s="1"/>
  <c r="AB288" i="1"/>
  <c r="AI288" i="1" s="1"/>
  <c r="AG197" i="1"/>
  <c r="AN197" i="1" s="1"/>
  <c r="AA223" i="1"/>
  <c r="AB15" i="2"/>
  <c r="AI15" i="2" s="1"/>
  <c r="S148" i="1"/>
  <c r="AC148" i="1"/>
  <c r="AJ148" i="1" s="1"/>
  <c r="AQ148" i="1" s="1"/>
  <c r="AB29" i="2"/>
  <c r="AI29" i="2" s="1"/>
  <c r="AM207" i="1"/>
  <c r="AF216" i="1"/>
  <c r="S192" i="1"/>
  <c r="AG192" i="1" s="1"/>
  <c r="AN192" i="1" s="1"/>
  <c r="AC192" i="1"/>
  <c r="AJ192" i="1" s="1"/>
  <c r="AC266" i="1"/>
  <c r="AJ266" i="1" s="1"/>
  <c r="AB262" i="1"/>
  <c r="AI262" i="1" s="1"/>
  <c r="AP262" i="1" s="1"/>
  <c r="AC151" i="1"/>
  <c r="AJ151" i="1" s="1"/>
  <c r="S138" i="1"/>
  <c r="AG138" i="1" s="1"/>
  <c r="AN138" i="1" s="1"/>
  <c r="AC138" i="1"/>
  <c r="AJ138" i="1" s="1"/>
  <c r="AE163" i="1"/>
  <c r="AL163" i="1" s="1"/>
  <c r="AC100" i="1"/>
  <c r="AJ100" i="1" s="1"/>
  <c r="AQ100" i="1" s="1"/>
  <c r="S100" i="1"/>
  <c r="AG100" i="1" s="1"/>
  <c r="AN100" i="1" s="1"/>
  <c r="AU100" i="1" s="1"/>
  <c r="L302" i="1"/>
  <c r="AB53" i="1"/>
  <c r="AI53" i="1" s="1"/>
  <c r="R53" i="1"/>
  <c r="AF53" i="1" s="1"/>
  <c r="AM53" i="1" s="1"/>
  <c r="AC178" i="1"/>
  <c r="AJ178" i="1" s="1"/>
  <c r="AQ178" i="1" s="1"/>
  <c r="AG79" i="1"/>
  <c r="AN79" i="1" s="1"/>
  <c r="J299" i="1"/>
  <c r="AF52" i="1"/>
  <c r="AB60" i="1"/>
  <c r="AI60" i="1" s="1"/>
  <c r="R60" i="1"/>
  <c r="I299" i="1"/>
  <c r="AC136" i="1"/>
  <c r="AJ136" i="1" s="1"/>
  <c r="AS104" i="1"/>
  <c r="R4" i="1"/>
  <c r="AF4" i="1" s="1"/>
  <c r="AM4" i="1" s="1"/>
  <c r="AB4" i="1"/>
  <c r="AI4" i="1" s="1"/>
  <c r="S188" i="1"/>
  <c r="AC188" i="1"/>
  <c r="AJ188" i="1" s="1"/>
  <c r="AN180" i="1"/>
  <c r="AQ52" i="1"/>
  <c r="AB48" i="1"/>
  <c r="AI48" i="1" s="1"/>
  <c r="AL102" i="1"/>
  <c r="AS52" i="1"/>
  <c r="AC43" i="1"/>
  <c r="AC61" i="1"/>
  <c r="AJ61" i="1" s="1"/>
  <c r="AC45" i="1"/>
  <c r="AJ45" i="1" s="1"/>
  <c r="AC41" i="1"/>
  <c r="AJ41" i="1" s="1"/>
  <c r="R245" i="3"/>
  <c r="AE245" i="3"/>
  <c r="AL245" i="3" s="1"/>
  <c r="AF243" i="3"/>
  <c r="AM243" i="3" s="1"/>
  <c r="S243" i="3"/>
  <c r="Q228" i="3"/>
  <c r="R228" i="3" s="1"/>
  <c r="AD228" i="3"/>
  <c r="AK228" i="3" s="1"/>
  <c r="AR228" i="3" s="1"/>
  <c r="Q222" i="3"/>
  <c r="AD222" i="3"/>
  <c r="AL205" i="3"/>
  <c r="O182" i="3"/>
  <c r="AB182" i="3"/>
  <c r="S123" i="3"/>
  <c r="AG123" i="3" s="1"/>
  <c r="AN123" i="3" s="1"/>
  <c r="AU123" i="3" s="1"/>
  <c r="AF123" i="3"/>
  <c r="AM123" i="3" s="1"/>
  <c r="AT123" i="3" s="1"/>
  <c r="AI52" i="3"/>
  <c r="AI289" i="3"/>
  <c r="AB294" i="3"/>
  <c r="AD282" i="3"/>
  <c r="AK282" i="3" s="1"/>
  <c r="AR282" i="3" s="1"/>
  <c r="P279" i="3"/>
  <c r="AC279" i="3"/>
  <c r="AJ279" i="3" s="1"/>
  <c r="AQ279" i="3" s="1"/>
  <c r="AH276" i="3"/>
  <c r="AO276" i="3" s="1"/>
  <c r="AC261" i="3"/>
  <c r="AJ261" i="3" s="1"/>
  <c r="AQ261" i="3" s="1"/>
  <c r="P261" i="3"/>
  <c r="AM242" i="3"/>
  <c r="I271" i="3"/>
  <c r="AD271" i="3" s="1"/>
  <c r="AK271" i="3" s="1"/>
  <c r="AR271" i="3" s="1"/>
  <c r="AB239" i="3"/>
  <c r="AI239" i="3" s="1"/>
  <c r="O239" i="3"/>
  <c r="AC230" i="3"/>
  <c r="AJ230" i="3" s="1"/>
  <c r="AQ230" i="3" s="1"/>
  <c r="AF226" i="3"/>
  <c r="AM226" i="3" s="1"/>
  <c r="AT226" i="3" s="1"/>
  <c r="AB216" i="3"/>
  <c r="O216" i="3"/>
  <c r="AC214" i="3"/>
  <c r="AJ205" i="3"/>
  <c r="R206" i="3"/>
  <c r="AE206" i="3"/>
  <c r="AL206" i="3" s="1"/>
  <c r="AS206" i="3" s="1"/>
  <c r="AG161" i="3"/>
  <c r="AN161" i="3" s="1"/>
  <c r="AU161" i="3" s="1"/>
  <c r="AA204" i="3"/>
  <c r="AH179" i="3"/>
  <c r="AE187" i="3"/>
  <c r="AL187" i="3" s="1"/>
  <c r="AS187" i="3" s="1"/>
  <c r="Q148" i="3"/>
  <c r="AD148" i="3"/>
  <c r="AK148" i="3" s="1"/>
  <c r="AR148" i="3" s="1"/>
  <c r="AF159" i="3"/>
  <c r="AM159" i="3" s="1"/>
  <c r="AT159" i="3" s="1"/>
  <c r="AB83" i="3"/>
  <c r="AI83" i="3" s="1"/>
  <c r="AP83" i="3" s="1"/>
  <c r="S119" i="3"/>
  <c r="AG119" i="3" s="1"/>
  <c r="AN119" i="3" s="1"/>
  <c r="AU119" i="3" s="1"/>
  <c r="AF119" i="3"/>
  <c r="AM119" i="3" s="1"/>
  <c r="AT119" i="3" s="1"/>
  <c r="R88" i="3"/>
  <c r="AE88" i="3"/>
  <c r="AL88" i="3" s="1"/>
  <c r="AD77" i="3"/>
  <c r="AK77" i="3" s="1"/>
  <c r="AR77" i="3" s="1"/>
  <c r="J297" i="3"/>
  <c r="AE73" i="3"/>
  <c r="AL73" i="3" s="1"/>
  <c r="AS73" i="3" s="1"/>
  <c r="AB68" i="3"/>
  <c r="AI68" i="3" s="1"/>
  <c r="AP68" i="3" s="1"/>
  <c r="O68" i="3"/>
  <c r="AE50" i="3"/>
  <c r="AL50" i="3" s="1"/>
  <c r="AS50" i="3" s="1"/>
  <c r="R50" i="3"/>
  <c r="AA31" i="3"/>
  <c r="AH3" i="3"/>
  <c r="AH31" i="3" s="1"/>
  <c r="O10" i="3"/>
  <c r="AB10" i="3"/>
  <c r="AI10" i="3" s="1"/>
  <c r="S48" i="3"/>
  <c r="AG48" i="3" s="1"/>
  <c r="AN48" i="3" s="1"/>
  <c r="AF48" i="3"/>
  <c r="AM48" i="3" s="1"/>
  <c r="Q59" i="3"/>
  <c r="AD59" i="3"/>
  <c r="AK59" i="3" s="1"/>
  <c r="AI286" i="2"/>
  <c r="AI290" i="2" s="1"/>
  <c r="AD283" i="2"/>
  <c r="AK283" i="2" s="1"/>
  <c r="AA42" i="3"/>
  <c r="Q12" i="3"/>
  <c r="AD12" i="3"/>
  <c r="AK12" i="3" s="1"/>
  <c r="AG288" i="2"/>
  <c r="AN288" i="2" s="1"/>
  <c r="Q35" i="3"/>
  <c r="AD35" i="3"/>
  <c r="AK35" i="3" s="1"/>
  <c r="AJ279" i="2"/>
  <c r="AE258" i="2"/>
  <c r="AL258" i="2" s="1"/>
  <c r="AD248" i="2"/>
  <c r="AK248" i="2" s="1"/>
  <c r="AE270" i="2"/>
  <c r="AL270" i="2" s="1"/>
  <c r="AC230" i="2"/>
  <c r="AJ230" i="2" s="1"/>
  <c r="AQ230" i="2" s="1"/>
  <c r="R266" i="2"/>
  <c r="AF266" i="2" s="1"/>
  <c r="AB266" i="2"/>
  <c r="AI266" i="2" s="1"/>
  <c r="AK244" i="2"/>
  <c r="S282" i="2"/>
  <c r="AC282" i="2"/>
  <c r="AJ282" i="2" s="1"/>
  <c r="AD292" i="2"/>
  <c r="AD232" i="2"/>
  <c r="AK232" i="2" s="1"/>
  <c r="AR232" i="2" s="1"/>
  <c r="AE228" i="2"/>
  <c r="AL228" i="2" s="1"/>
  <c r="AS228" i="2" s="1"/>
  <c r="S208" i="2"/>
  <c r="AG208" i="2" s="1"/>
  <c r="AC208" i="2"/>
  <c r="AJ208" i="2" s="1"/>
  <c r="AQ208" i="2" s="1"/>
  <c r="AB189" i="2"/>
  <c r="AI189" i="2" s="1"/>
  <c r="R189" i="2"/>
  <c r="AF189" i="2" s="1"/>
  <c r="AM189" i="2" s="1"/>
  <c r="AB237" i="2"/>
  <c r="AI237" i="2" s="1"/>
  <c r="R237" i="2"/>
  <c r="AE262" i="2"/>
  <c r="AL262" i="2" s="1"/>
  <c r="AS262" i="2" s="1"/>
  <c r="AH252" i="2"/>
  <c r="AH260" i="2" s="1"/>
  <c r="AO260" i="2" s="1"/>
  <c r="AA260" i="2"/>
  <c r="AE224" i="2"/>
  <c r="AG222" i="2"/>
  <c r="AN222" i="2" s="1"/>
  <c r="AU222" i="2" s="1"/>
  <c r="AF199" i="2"/>
  <c r="AM199" i="2" s="1"/>
  <c r="AE180" i="2"/>
  <c r="AL180" i="2" s="1"/>
  <c r="AS180" i="2" s="1"/>
  <c r="AC197" i="2"/>
  <c r="AJ197" i="2" s="1"/>
  <c r="AK182" i="2"/>
  <c r="S180" i="2"/>
  <c r="AC180" i="2"/>
  <c r="AJ180" i="2" s="1"/>
  <c r="AQ180" i="2" s="1"/>
  <c r="AB202" i="2"/>
  <c r="AI202" i="2" s="1"/>
  <c r="S177" i="2"/>
  <c r="AG177" i="2" s="1"/>
  <c r="AN177" i="2" s="1"/>
  <c r="AU177" i="2" s="1"/>
  <c r="AC177" i="2"/>
  <c r="AJ177" i="2" s="1"/>
  <c r="AQ177" i="2" s="1"/>
  <c r="AF198" i="2"/>
  <c r="AM198" i="2" s="1"/>
  <c r="AC220" i="2"/>
  <c r="AJ220" i="2" s="1"/>
  <c r="AQ220" i="2" s="1"/>
  <c r="AD163" i="2"/>
  <c r="AK163" i="2" s="1"/>
  <c r="AR163" i="2" s="1"/>
  <c r="S131" i="2"/>
  <c r="AC131" i="2"/>
  <c r="AJ131" i="2" s="1"/>
  <c r="S123" i="2"/>
  <c r="AC123" i="2"/>
  <c r="AJ123" i="2" s="1"/>
  <c r="AQ123" i="2" s="1"/>
  <c r="AG165" i="2"/>
  <c r="AN165" i="2" s="1"/>
  <c r="AU165" i="2" s="1"/>
  <c r="AG151" i="2"/>
  <c r="AN151" i="2" s="1"/>
  <c r="AU151" i="2" s="1"/>
  <c r="AD144" i="2"/>
  <c r="AK144" i="2" s="1"/>
  <c r="S130" i="2"/>
  <c r="AG130" i="2" s="1"/>
  <c r="AN130" i="2" s="1"/>
  <c r="AU130" i="2" s="1"/>
  <c r="AC130" i="2"/>
  <c r="AJ130" i="2" s="1"/>
  <c r="AQ130" i="2" s="1"/>
  <c r="S126" i="2"/>
  <c r="AG126" i="2" s="1"/>
  <c r="AN126" i="2" s="1"/>
  <c r="AU126" i="2" s="1"/>
  <c r="AC126" i="2"/>
  <c r="AJ126" i="2" s="1"/>
  <c r="AQ126" i="2" s="1"/>
  <c r="S122" i="2"/>
  <c r="AG122" i="2" s="1"/>
  <c r="AN122" i="2" s="1"/>
  <c r="AU122" i="2" s="1"/>
  <c r="AC122" i="2"/>
  <c r="AJ122" i="2" s="1"/>
  <c r="AQ122" i="2" s="1"/>
  <c r="AH181" i="2"/>
  <c r="AO181" i="2" s="1"/>
  <c r="AF137" i="2"/>
  <c r="AM137" i="2" s="1"/>
  <c r="AT137" i="2" s="1"/>
  <c r="AB146" i="2"/>
  <c r="AI146" i="2" s="1"/>
  <c r="R146" i="2"/>
  <c r="AF146" i="2" s="1"/>
  <c r="AM146" i="2" s="1"/>
  <c r="AF127" i="2"/>
  <c r="AM127" i="2" s="1"/>
  <c r="AT127" i="2" s="1"/>
  <c r="AB108" i="2"/>
  <c r="AI108" i="2" s="1"/>
  <c r="AP108" i="2" s="1"/>
  <c r="S67" i="2"/>
  <c r="AG67" i="2" s="1"/>
  <c r="AN67" i="2" s="1"/>
  <c r="AC67" i="2"/>
  <c r="AJ67" i="2" s="1"/>
  <c r="AB43" i="2"/>
  <c r="R43" i="2"/>
  <c r="S62" i="2"/>
  <c r="AG62" i="2" s="1"/>
  <c r="AN62" i="2" s="1"/>
  <c r="AC62" i="2"/>
  <c r="AJ62" i="2" s="1"/>
  <c r="S40" i="2"/>
  <c r="AC40" i="2"/>
  <c r="AJ40" i="2" s="1"/>
  <c r="AC9" i="2"/>
  <c r="AJ9" i="2" s="1"/>
  <c r="AB103" i="2"/>
  <c r="AA285" i="1"/>
  <c r="AH279" i="1"/>
  <c r="AB282" i="1"/>
  <c r="AI282" i="1" s="1"/>
  <c r="AM224" i="1"/>
  <c r="AG148" i="1"/>
  <c r="AN148" i="1" s="1"/>
  <c r="AU148" i="1" s="1"/>
  <c r="S289" i="1"/>
  <c r="AG289" i="1" s="1"/>
  <c r="AN289" i="1" s="1"/>
  <c r="AC289" i="1"/>
  <c r="AJ289" i="1" s="1"/>
  <c r="AH244" i="1"/>
  <c r="AA251" i="1"/>
  <c r="R189" i="1"/>
  <c r="AF189" i="1" s="1"/>
  <c r="AM189" i="1" s="1"/>
  <c r="AB189" i="1"/>
  <c r="AI189" i="1" s="1"/>
  <c r="AE53" i="2"/>
  <c r="AL53" i="2" s="1"/>
  <c r="AS53" i="2" s="1"/>
  <c r="AB17" i="2"/>
  <c r="AI17" i="2" s="1"/>
  <c r="AJ252" i="1"/>
  <c r="AC233" i="1"/>
  <c r="AJ233" i="1" s="1"/>
  <c r="AC293" i="1"/>
  <c r="AJ293" i="1" s="1"/>
  <c r="AJ224" i="1"/>
  <c r="AD278" i="1"/>
  <c r="AB283" i="1"/>
  <c r="AI283" i="1" s="1"/>
  <c r="AC250" i="1"/>
  <c r="AJ250" i="1" s="1"/>
  <c r="AQ250" i="1" s="1"/>
  <c r="AF141" i="1"/>
  <c r="AM141" i="1" s="1"/>
  <c r="R135" i="1"/>
  <c r="AF135" i="1" s="1"/>
  <c r="AM135" i="1" s="1"/>
  <c r="AB135" i="1"/>
  <c r="AI135" i="1" s="1"/>
  <c r="AF31" i="2"/>
  <c r="R203" i="1"/>
  <c r="AF203" i="1" s="1"/>
  <c r="AM203" i="1" s="1"/>
  <c r="AB203" i="1"/>
  <c r="AI203" i="1" s="1"/>
  <c r="AC255" i="1"/>
  <c r="AJ255" i="1" s="1"/>
  <c r="AF250" i="1"/>
  <c r="AM250" i="1" s="1"/>
  <c r="AT250" i="1" s="1"/>
  <c r="R231" i="1"/>
  <c r="AF231" i="1" s="1"/>
  <c r="AM231" i="1" s="1"/>
  <c r="AB231" i="1"/>
  <c r="AI231" i="1" s="1"/>
  <c r="AH223" i="1"/>
  <c r="AO223" i="1" s="1"/>
  <c r="AE196" i="1"/>
  <c r="AL196" i="1" s="1"/>
  <c r="AE177" i="1"/>
  <c r="AL177" i="1" s="1"/>
  <c r="AS177" i="1" s="1"/>
  <c r="R128" i="1"/>
  <c r="AF128" i="1" s="1"/>
  <c r="AM128" i="1" s="1"/>
  <c r="AB128" i="1"/>
  <c r="AI128" i="1" s="1"/>
  <c r="L299" i="1"/>
  <c r="S122" i="1"/>
  <c r="AG122" i="1" s="1"/>
  <c r="AN122" i="1" s="1"/>
  <c r="AU122" i="1" s="1"/>
  <c r="AC122" i="1"/>
  <c r="AJ122" i="1" s="1"/>
  <c r="AQ122" i="1" s="1"/>
  <c r="AB17" i="1"/>
  <c r="AI17" i="1" s="1"/>
  <c r="R17" i="1"/>
  <c r="AF17" i="1" s="1"/>
  <c r="AM17" i="1" s="1"/>
  <c r="AG87" i="1"/>
  <c r="AN87" i="1" s="1"/>
  <c r="AN43" i="1"/>
  <c r="J302" i="1"/>
  <c r="AC155" i="1"/>
  <c r="AJ155" i="1" s="1"/>
  <c r="AF60" i="1"/>
  <c r="AM60" i="1" s="1"/>
  <c r="AB84" i="1"/>
  <c r="AI84" i="1" s="1"/>
  <c r="R84" i="1"/>
  <c r="S59" i="1"/>
  <c r="AG59" i="1" s="1"/>
  <c r="AN59" i="1" s="1"/>
  <c r="AC59" i="1"/>
  <c r="AJ59" i="1" s="1"/>
  <c r="AG37" i="1"/>
  <c r="AN37" i="1" s="1"/>
  <c r="AU37" i="1" s="1"/>
  <c r="I302" i="1"/>
  <c r="S4" i="1"/>
  <c r="AG4" i="1" s="1"/>
  <c r="AC4" i="1"/>
  <c r="R131" i="1"/>
  <c r="AF131" i="1" s="1"/>
  <c r="AM131" i="1" s="1"/>
  <c r="AB131" i="1"/>
  <c r="AI131" i="1" s="1"/>
  <c r="AJ180" i="1"/>
  <c r="AC150" i="1"/>
  <c r="AJ150" i="1" s="1"/>
  <c r="AE51" i="1"/>
  <c r="AL43" i="1"/>
  <c r="AL51" i="1" s="1"/>
  <c r="AE102" i="1"/>
  <c r="AP104" i="1"/>
  <c r="AC60" i="1"/>
  <c r="AJ60" i="1" s="1"/>
  <c r="AR103" i="1"/>
  <c r="AK104" i="1"/>
  <c r="AR104" i="1" s="1"/>
  <c r="AB52" i="1"/>
  <c r="AC121" i="1"/>
  <c r="AJ121" i="1" s="1"/>
  <c r="AB34" i="1"/>
  <c r="AI34" i="1" s="1"/>
  <c r="AP34" i="1" s="1"/>
  <c r="AL277" i="3"/>
  <c r="AB258" i="3"/>
  <c r="AI250" i="3"/>
  <c r="AK266" i="3"/>
  <c r="P116" i="3"/>
  <c r="AC116" i="3"/>
  <c r="AJ116" i="3" s="1"/>
  <c r="AQ116" i="3" s="1"/>
  <c r="AB74" i="3"/>
  <c r="AI74" i="3" s="1"/>
  <c r="AP74" i="3" s="1"/>
  <c r="O74" i="3"/>
  <c r="AI43" i="3"/>
  <c r="Q66" i="3"/>
  <c r="AD66" i="3"/>
  <c r="AK66" i="3" s="1"/>
  <c r="R295" i="2"/>
  <c r="AF295" i="2" s="1"/>
  <c r="AM295" i="2" s="1"/>
  <c r="AB295" i="2"/>
  <c r="AI295" i="2" s="1"/>
  <c r="AL43" i="3"/>
  <c r="Q33" i="3"/>
  <c r="AD33" i="3"/>
  <c r="AK33" i="3" s="1"/>
  <c r="AB42" i="3"/>
  <c r="AI32" i="3"/>
  <c r="AH244" i="2"/>
  <c r="AA251" i="2"/>
  <c r="P13" i="3"/>
  <c r="AC13" i="3"/>
  <c r="AJ13" i="3" s="1"/>
  <c r="AC288" i="2"/>
  <c r="AJ288" i="2" s="1"/>
  <c r="AJ3" i="3"/>
  <c r="S286" i="2"/>
  <c r="AC286" i="2"/>
  <c r="AE260" i="2"/>
  <c r="AL252" i="2"/>
  <c r="AL260" i="2" s="1"/>
  <c r="AS260" i="2" s="1"/>
  <c r="AG228" i="2"/>
  <c r="AN228" i="2" s="1"/>
  <c r="AU228" i="2" s="1"/>
  <c r="AH268" i="2"/>
  <c r="AH278" i="2" s="1"/>
  <c r="AO278" i="2" s="1"/>
  <c r="AA278" i="2"/>
  <c r="S234" i="2"/>
  <c r="AG234" i="2" s="1"/>
  <c r="AN234" i="2" s="1"/>
  <c r="AC234" i="2"/>
  <c r="AJ234" i="2" s="1"/>
  <c r="R193" i="2"/>
  <c r="AF193" i="2" s="1"/>
  <c r="AM193" i="2" s="1"/>
  <c r="AT193" i="2" s="1"/>
  <c r="AB193" i="2"/>
  <c r="AI193" i="2" s="1"/>
  <c r="AP193" i="2" s="1"/>
  <c r="AM207" i="2"/>
  <c r="R183" i="2"/>
  <c r="AF183" i="2" s="1"/>
  <c r="AB183" i="2"/>
  <c r="S176" i="2"/>
  <c r="AG176" i="2" s="1"/>
  <c r="AN176" i="2" s="1"/>
  <c r="AU176" i="2" s="1"/>
  <c r="AC176" i="2"/>
  <c r="AJ176" i="2" s="1"/>
  <c r="AQ176" i="2" s="1"/>
  <c r="R163" i="2"/>
  <c r="AF163" i="2" s="1"/>
  <c r="AM163" i="2" s="1"/>
  <c r="AT163" i="2" s="1"/>
  <c r="AB163" i="2"/>
  <c r="AI163" i="2" s="1"/>
  <c r="AP163" i="2" s="1"/>
  <c r="R130" i="2"/>
  <c r="AF130" i="2" s="1"/>
  <c r="AM130" i="2" s="1"/>
  <c r="AT130" i="2" s="1"/>
  <c r="AB130" i="2"/>
  <c r="AI130" i="2" s="1"/>
  <c r="AP130" i="2" s="1"/>
  <c r="R122" i="2"/>
  <c r="AF122" i="2" s="1"/>
  <c r="AM122" i="2" s="1"/>
  <c r="AT122" i="2" s="1"/>
  <c r="AB122" i="2"/>
  <c r="AI122" i="2" s="1"/>
  <c r="AP122" i="2" s="1"/>
  <c r="AC72" i="2"/>
  <c r="AJ72" i="2" s="1"/>
  <c r="S72" i="2"/>
  <c r="AG72" i="2" s="1"/>
  <c r="AN72" i="2" s="1"/>
  <c r="AC165" i="2"/>
  <c r="AJ165" i="2" s="1"/>
  <c r="AQ165" i="2" s="1"/>
  <c r="AI107" i="2"/>
  <c r="AE103" i="2"/>
  <c r="S143" i="2"/>
  <c r="AG143" i="2" s="1"/>
  <c r="AN143" i="2" s="1"/>
  <c r="AC143" i="2"/>
  <c r="AJ143" i="2" s="1"/>
  <c r="AC141" i="2"/>
  <c r="AJ141" i="2" s="1"/>
  <c r="AQ141" i="2" s="1"/>
  <c r="S141" i="2"/>
  <c r="AG141" i="2" s="1"/>
  <c r="AN141" i="2" s="1"/>
  <c r="AU141" i="2" s="1"/>
  <c r="AG135" i="2"/>
  <c r="AN135" i="2" s="1"/>
  <c r="AU135" i="2" s="1"/>
  <c r="AR52" i="2"/>
  <c r="AL32" i="2"/>
  <c r="AF285" i="1"/>
  <c r="AM279" i="1"/>
  <c r="S47" i="2"/>
  <c r="AG47" i="2" s="1"/>
  <c r="AC47" i="2"/>
  <c r="AJ47" i="2" s="1"/>
  <c r="AH43" i="2"/>
  <c r="AA51" i="2"/>
  <c r="S80" i="2"/>
  <c r="AG80" i="2" s="1"/>
  <c r="AN80" i="2" s="1"/>
  <c r="AU80" i="2" s="1"/>
  <c r="AC80" i="2"/>
  <c r="AJ80" i="2" s="1"/>
  <c r="AQ80" i="2" s="1"/>
  <c r="S70" i="2"/>
  <c r="AG70" i="2" s="1"/>
  <c r="AN70" i="2" s="1"/>
  <c r="AC70" i="2"/>
  <c r="AJ70" i="2" s="1"/>
  <c r="AB52" i="2"/>
  <c r="R52" i="2"/>
  <c r="AJ32" i="2"/>
  <c r="AE278" i="1"/>
  <c r="AL268" i="1"/>
  <c r="AK43" i="2"/>
  <c r="AA31" i="2"/>
  <c r="AL261" i="1"/>
  <c r="AA267" i="1"/>
  <c r="AH261" i="1"/>
  <c r="AL244" i="1"/>
  <c r="AE251" i="1"/>
  <c r="AC283" i="1"/>
  <c r="AJ283" i="1" s="1"/>
  <c r="R263" i="1"/>
  <c r="AF263" i="1" s="1"/>
  <c r="AM263" i="1" s="1"/>
  <c r="AT263" i="1" s="1"/>
  <c r="AB263" i="1"/>
  <c r="AI263" i="1" s="1"/>
  <c r="AP263" i="1" s="1"/>
  <c r="R255" i="1"/>
  <c r="AF255" i="1" s="1"/>
  <c r="AM255" i="1" s="1"/>
  <c r="AB255" i="1"/>
  <c r="AI255" i="1" s="1"/>
  <c r="AD103" i="2"/>
  <c r="AB54" i="2"/>
  <c r="AI54" i="2" s="1"/>
  <c r="R54" i="2"/>
  <c r="AF54" i="2" s="1"/>
  <c r="AM54" i="2" s="1"/>
  <c r="AL291" i="1"/>
  <c r="AL296" i="1" s="1"/>
  <c r="AS296" i="1" s="1"/>
  <c r="AE296" i="1"/>
  <c r="AR268" i="1"/>
  <c r="AK278" i="1"/>
  <c r="AR278" i="1" s="1"/>
  <c r="AI224" i="1"/>
  <c r="AC140" i="1"/>
  <c r="AJ140" i="1" s="1"/>
  <c r="S140" i="1"/>
  <c r="AG140" i="1" s="1"/>
  <c r="AN140" i="1" s="1"/>
  <c r="AI217" i="1"/>
  <c r="AM31" i="2"/>
  <c r="AG254" i="1"/>
  <c r="AN254" i="1" s="1"/>
  <c r="S203" i="1"/>
  <c r="AG203" i="1" s="1"/>
  <c r="AN203" i="1" s="1"/>
  <c r="AC203" i="1"/>
  <c r="AJ203" i="1" s="1"/>
  <c r="AI251" i="1"/>
  <c r="AP251" i="1" s="1"/>
  <c r="AP244" i="1"/>
  <c r="AU207" i="1"/>
  <c r="AN216" i="1"/>
  <c r="AU216" i="1" s="1"/>
  <c r="S231" i="1"/>
  <c r="AG231" i="1" s="1"/>
  <c r="AN231" i="1" s="1"/>
  <c r="AC231" i="1"/>
  <c r="AJ231" i="1" s="1"/>
  <c r="AM217" i="1"/>
  <c r="AC196" i="1"/>
  <c r="AJ196" i="1" s="1"/>
  <c r="S145" i="1"/>
  <c r="AG145" i="1" s="1"/>
  <c r="AN145" i="1" s="1"/>
  <c r="AU145" i="1" s="1"/>
  <c r="AC145" i="1"/>
  <c r="AJ145" i="1" s="1"/>
  <c r="AQ145" i="1" s="1"/>
  <c r="AB99" i="1"/>
  <c r="AI99" i="1" s="1"/>
  <c r="AP99" i="1" s="1"/>
  <c r="R99" i="1"/>
  <c r="AF99" i="1" s="1"/>
  <c r="AM99" i="1" s="1"/>
  <c r="AT99" i="1" s="1"/>
  <c r="AB240" i="1"/>
  <c r="AI240" i="1" s="1"/>
  <c r="AB143" i="1"/>
  <c r="AI143" i="1" s="1"/>
  <c r="R143" i="1"/>
  <c r="AF143" i="1" s="1"/>
  <c r="AM143" i="1" s="1"/>
  <c r="AB121" i="1"/>
  <c r="AI121" i="1" s="1"/>
  <c r="R121" i="1"/>
  <c r="AF121" i="1" s="1"/>
  <c r="AM121" i="1" s="1"/>
  <c r="H302" i="1"/>
  <c r="AB154" i="1"/>
  <c r="AI154" i="1" s="1"/>
  <c r="R154" i="1"/>
  <c r="S83" i="1"/>
  <c r="AG83" i="1" s="1"/>
  <c r="AN83" i="1" s="1"/>
  <c r="AC83" i="1"/>
  <c r="AJ83" i="1" s="1"/>
  <c r="R56" i="1"/>
  <c r="AF56" i="1" s="1"/>
  <c r="AM56" i="1" s="1"/>
  <c r="AB56" i="1"/>
  <c r="AI56" i="1" s="1"/>
  <c r="AA42" i="1"/>
  <c r="AH32" i="1"/>
  <c r="S20" i="1"/>
  <c r="AG20" i="1" s="1"/>
  <c r="AN20" i="1" s="1"/>
  <c r="AC20" i="1"/>
  <c r="AJ20" i="1" s="1"/>
  <c r="S154" i="1"/>
  <c r="AG154" i="1" s="1"/>
  <c r="AN154" i="1" s="1"/>
  <c r="AC154" i="1"/>
  <c r="AJ154" i="1" s="1"/>
  <c r="AP268" i="1"/>
  <c r="AI278" i="1"/>
  <c r="AB136" i="1"/>
  <c r="AI136" i="1" s="1"/>
  <c r="R117" i="1"/>
  <c r="AF117" i="1" s="1"/>
  <c r="AM117" i="1" s="1"/>
  <c r="AT117" i="1" s="1"/>
  <c r="AB117" i="1"/>
  <c r="AI117" i="1" s="1"/>
  <c r="AP117" i="1" s="1"/>
  <c r="AB41" i="1"/>
  <c r="AI41" i="1" s="1"/>
  <c r="AT103" i="1"/>
  <c r="AM104" i="1"/>
  <c r="AT104" i="1" s="1"/>
  <c r="AR32" i="1"/>
  <c r="AK42" i="1"/>
  <c r="AC101" i="1"/>
  <c r="AJ101" i="1" s="1"/>
  <c r="AQ101" i="1" s="1"/>
  <c r="AP32" i="1"/>
  <c r="AC33" i="1"/>
  <c r="AJ33" i="1" s="1"/>
  <c r="AQ33" i="1" s="1"/>
  <c r="AO259" i="3"/>
  <c r="AH265" i="3"/>
  <c r="AO265" i="3" s="1"/>
  <c r="AA283" i="3"/>
  <c r="O238" i="3"/>
  <c r="AB238" i="3"/>
  <c r="AI238" i="3" s="1"/>
  <c r="AE260" i="3"/>
  <c r="AL260" i="3" s="1"/>
  <c r="AS260" i="3" s="1"/>
  <c r="AC245" i="3"/>
  <c r="AJ245" i="3" s="1"/>
  <c r="P124" i="3"/>
  <c r="AC124" i="3"/>
  <c r="AJ124" i="3" s="1"/>
  <c r="AQ124" i="3" s="1"/>
  <c r="S109" i="3"/>
  <c r="AG109" i="3" s="1"/>
  <c r="AN109" i="3" s="1"/>
  <c r="AU109" i="3" s="1"/>
  <c r="AF109" i="3"/>
  <c r="AM109" i="3" s="1"/>
  <c r="AT109" i="3" s="1"/>
  <c r="P81" i="3"/>
  <c r="AC81" i="3"/>
  <c r="AJ81" i="3" s="1"/>
  <c r="AQ81" i="3" s="1"/>
  <c r="P70" i="3"/>
  <c r="AC70" i="3"/>
  <c r="AJ70" i="3" s="1"/>
  <c r="AQ70" i="3" s="1"/>
  <c r="Q263" i="3"/>
  <c r="AD263" i="3"/>
  <c r="AK263" i="3" s="1"/>
  <c r="AR263" i="3" s="1"/>
  <c r="AB245" i="3"/>
  <c r="AI245" i="3" s="1"/>
  <c r="P255" i="3"/>
  <c r="Q255" i="3" s="1"/>
  <c r="AC255" i="3"/>
  <c r="AJ255" i="3" s="1"/>
  <c r="AQ255" i="3" s="1"/>
  <c r="AB265" i="3"/>
  <c r="AI259" i="3"/>
  <c r="AC249" i="3"/>
  <c r="AJ242" i="3"/>
  <c r="AI222" i="3"/>
  <c r="AD227" i="3"/>
  <c r="AK227" i="3" s="1"/>
  <c r="AR227" i="3" s="1"/>
  <c r="AB158" i="3"/>
  <c r="AI158" i="3" s="1"/>
  <c r="AP158" i="3" s="1"/>
  <c r="O158" i="3"/>
  <c r="AK179" i="3"/>
  <c r="O106" i="3"/>
  <c r="AB106" i="3"/>
  <c r="AI106" i="3" s="1"/>
  <c r="AP106" i="3" s="1"/>
  <c r="P136" i="3"/>
  <c r="AC136" i="3"/>
  <c r="AJ136" i="3" s="1"/>
  <c r="AQ136" i="3" s="1"/>
  <c r="R142" i="3"/>
  <c r="AE142" i="3"/>
  <c r="AL142" i="3" s="1"/>
  <c r="AS142" i="3" s="1"/>
  <c r="P154" i="3"/>
  <c r="AC154" i="3"/>
  <c r="AJ154" i="3" s="1"/>
  <c r="AQ154" i="3" s="1"/>
  <c r="AD103" i="3"/>
  <c r="AK102" i="3"/>
  <c r="AK103" i="3" s="1"/>
  <c r="AR103" i="3" s="1"/>
  <c r="P83" i="3"/>
  <c r="AC83" i="3"/>
  <c r="AJ83" i="3" s="1"/>
  <c r="AQ83" i="3" s="1"/>
  <c r="AH102" i="3"/>
  <c r="AH103" i="3" s="1"/>
  <c r="AO103" i="3" s="1"/>
  <c r="AA103" i="3"/>
  <c r="AB81" i="3"/>
  <c r="AI81" i="3" s="1"/>
  <c r="AP81" i="3" s="1"/>
  <c r="AJ32" i="3"/>
  <c r="G297" i="3"/>
  <c r="AK52" i="3"/>
  <c r="O40" i="3"/>
  <c r="AB40" i="3"/>
  <c r="AI40" i="3" s="1"/>
  <c r="R292" i="2"/>
  <c r="AF292" i="2" s="1"/>
  <c r="AB292" i="2"/>
  <c r="AI292" i="2" s="1"/>
  <c r="S45" i="3"/>
  <c r="AF45" i="3"/>
  <c r="AM45" i="3" s="1"/>
  <c r="AT45" i="3" s="1"/>
  <c r="AF34" i="3"/>
  <c r="AM34" i="3" s="1"/>
  <c r="S43" i="3"/>
  <c r="AG43" i="3" s="1"/>
  <c r="AF43" i="3"/>
  <c r="AF20" i="3"/>
  <c r="AM20" i="3" s="1"/>
  <c r="S20" i="3"/>
  <c r="AG20" i="3" s="1"/>
  <c r="AN20" i="3" s="1"/>
  <c r="R7" i="3"/>
  <c r="AE7" i="3"/>
  <c r="AL7" i="3" s="1"/>
  <c r="AF283" i="2"/>
  <c r="AM283" i="2" s="1"/>
  <c r="Q32" i="3"/>
  <c r="AD32" i="3"/>
  <c r="S276" i="2"/>
  <c r="AG276" i="2" s="1"/>
  <c r="AC276" i="2"/>
  <c r="AJ276" i="2" s="1"/>
  <c r="AQ276" i="2" s="1"/>
  <c r="P9" i="3"/>
  <c r="AC9" i="3"/>
  <c r="AJ9" i="3" s="1"/>
  <c r="S280" i="2"/>
  <c r="AG280" i="2" s="1"/>
  <c r="AC280" i="2"/>
  <c r="AJ280" i="2" s="1"/>
  <c r="AC245" i="2"/>
  <c r="AG251" i="2"/>
  <c r="AN244" i="2"/>
  <c r="AE244" i="2"/>
  <c r="AG270" i="2"/>
  <c r="AN270" i="2" s="1"/>
  <c r="AI261" i="2"/>
  <c r="AB238" i="2"/>
  <c r="AI238" i="2" s="1"/>
  <c r="AG230" i="2"/>
  <c r="AN230" i="2" s="1"/>
  <c r="AU230" i="2" s="1"/>
  <c r="S232" i="2"/>
  <c r="AG232" i="2" s="1"/>
  <c r="AN232" i="2" s="1"/>
  <c r="AU232" i="2" s="1"/>
  <c r="AC232" i="2"/>
  <c r="AJ232" i="2" s="1"/>
  <c r="AQ232" i="2" s="1"/>
  <c r="AE287" i="2"/>
  <c r="AL287" i="2" s="1"/>
  <c r="AC295" i="2"/>
  <c r="AJ295" i="2" s="1"/>
  <c r="AD268" i="2"/>
  <c r="AD228" i="2"/>
  <c r="AK228" i="2" s="1"/>
  <c r="AR228" i="2" s="1"/>
  <c r="AC212" i="2"/>
  <c r="AJ212" i="2" s="1"/>
  <c r="AQ212" i="2" s="1"/>
  <c r="AM261" i="2"/>
  <c r="AN261" i="2"/>
  <c r="AC237" i="2"/>
  <c r="AJ237" i="2" s="1"/>
  <c r="AC210" i="2"/>
  <c r="AJ210" i="2" s="1"/>
  <c r="AQ210" i="2" s="1"/>
  <c r="R234" i="2"/>
  <c r="AB234" i="2"/>
  <c r="AI234" i="2" s="1"/>
  <c r="AB226" i="2"/>
  <c r="AI226" i="2" s="1"/>
  <c r="R226" i="2"/>
  <c r="AF226" i="2" s="1"/>
  <c r="AM226" i="2" s="1"/>
  <c r="AF233" i="2"/>
  <c r="AM233" i="2" s="1"/>
  <c r="AE222" i="2"/>
  <c r="AL222" i="2" s="1"/>
  <c r="AS222" i="2" s="1"/>
  <c r="AE177" i="2"/>
  <c r="AL177" i="2" s="1"/>
  <c r="AS177" i="2" s="1"/>
  <c r="AK224" i="2"/>
  <c r="AH218" i="2"/>
  <c r="AA223" i="2"/>
  <c r="AE168" i="2"/>
  <c r="AL168" i="2" s="1"/>
  <c r="AS168" i="2" s="1"/>
  <c r="AF180" i="2"/>
  <c r="AM180" i="2" s="1"/>
  <c r="AT180" i="2" s="1"/>
  <c r="AL223" i="2"/>
  <c r="AS217" i="2"/>
  <c r="AB192" i="2"/>
  <c r="AI192" i="2" s="1"/>
  <c r="AP192" i="2" s="1"/>
  <c r="AB196" i="2"/>
  <c r="AI196" i="2" s="1"/>
  <c r="R196" i="2"/>
  <c r="AF196" i="2" s="1"/>
  <c r="AM196" i="2" s="1"/>
  <c r="AR107" i="2"/>
  <c r="AB177" i="2"/>
  <c r="AI177" i="2" s="1"/>
  <c r="AP177" i="2" s="1"/>
  <c r="S129" i="2"/>
  <c r="AG129" i="2" s="1"/>
  <c r="AN129" i="2" s="1"/>
  <c r="AU129" i="2" s="1"/>
  <c r="AC129" i="2"/>
  <c r="AJ129" i="2" s="1"/>
  <c r="AQ129" i="2" s="1"/>
  <c r="AN107" i="2"/>
  <c r="AD165" i="2"/>
  <c r="AK165" i="2" s="1"/>
  <c r="AR165" i="2" s="1"/>
  <c r="AF155" i="2"/>
  <c r="AM155" i="2" s="1"/>
  <c r="AT155" i="2" s="1"/>
  <c r="AF103" i="2"/>
  <c r="AD65" i="2"/>
  <c r="AK65" i="2" s="1"/>
  <c r="AK102" i="2" s="1"/>
  <c r="AR102" i="2" s="1"/>
  <c r="AB159" i="2"/>
  <c r="AI159" i="2" s="1"/>
  <c r="AP159" i="2" s="1"/>
  <c r="AE105" i="2"/>
  <c r="AL105" i="2" s="1"/>
  <c r="AS105" i="2" s="1"/>
  <c r="AD137" i="2"/>
  <c r="AK137" i="2" s="1"/>
  <c r="AR137" i="2" s="1"/>
  <c r="AB175" i="2"/>
  <c r="AI175" i="2" s="1"/>
  <c r="AP175" i="2" s="1"/>
  <c r="AF125" i="2"/>
  <c r="AM125" i="2" s="1"/>
  <c r="AT125" i="2" s="1"/>
  <c r="AB35" i="2"/>
  <c r="AI35" i="2" s="1"/>
  <c r="AP35" i="2" s="1"/>
  <c r="R35" i="2"/>
  <c r="AF35" i="2" s="1"/>
  <c r="AM35" i="2" s="1"/>
  <c r="AT35" i="2" s="1"/>
  <c r="AA102" i="2"/>
  <c r="AO102" i="2" s="1"/>
  <c r="J299" i="2"/>
  <c r="AB112" i="2"/>
  <c r="AI112" i="2" s="1"/>
  <c r="AP112" i="2" s="1"/>
  <c r="S78" i="2"/>
  <c r="AG78" i="2" s="1"/>
  <c r="AN78" i="2" s="1"/>
  <c r="AU78" i="2" s="1"/>
  <c r="AC78" i="2"/>
  <c r="AJ78" i="2" s="1"/>
  <c r="AQ78" i="2" s="1"/>
  <c r="AC105" i="2"/>
  <c r="AJ105" i="2" s="1"/>
  <c r="AQ105" i="2" s="1"/>
  <c r="AC45" i="2"/>
  <c r="AJ45" i="2" s="1"/>
  <c r="S45" i="2"/>
  <c r="AG45" i="2" s="1"/>
  <c r="AN45" i="2" s="1"/>
  <c r="AD35" i="2"/>
  <c r="AK35" i="2" s="1"/>
  <c r="AR35" i="2" s="1"/>
  <c r="AC295" i="1"/>
  <c r="AJ295" i="1" s="1"/>
  <c r="AD255" i="1"/>
  <c r="AK255" i="1" s="1"/>
  <c r="AB61" i="2"/>
  <c r="AI61" i="2" s="1"/>
  <c r="AE51" i="2"/>
  <c r="AL43" i="2"/>
  <c r="AE255" i="1"/>
  <c r="AL255" i="1" s="1"/>
  <c r="AE226" i="1"/>
  <c r="AL226" i="1" s="1"/>
  <c r="AF278" i="1"/>
  <c r="AT278" i="1" s="1"/>
  <c r="AK252" i="1"/>
  <c r="AK260" i="1" s="1"/>
  <c r="AD260" i="1"/>
  <c r="AL252" i="1"/>
  <c r="AL260" i="1" s="1"/>
  <c r="AE260" i="1"/>
  <c r="AB197" i="1"/>
  <c r="AI197" i="1" s="1"/>
  <c r="R197" i="1"/>
  <c r="AF197" i="1" s="1"/>
  <c r="AM197" i="1" s="1"/>
  <c r="AT107" i="2"/>
  <c r="AE37" i="2"/>
  <c r="AL37" i="2" s="1"/>
  <c r="AS37" i="2" s="1"/>
  <c r="R228" i="1"/>
  <c r="AF228" i="1" s="1"/>
  <c r="AM228" i="1" s="1"/>
  <c r="AB228" i="1"/>
  <c r="AI228" i="1" s="1"/>
  <c r="AC197" i="1"/>
  <c r="AJ197" i="1" s="1"/>
  <c r="AC54" i="2"/>
  <c r="AJ54" i="2" s="1"/>
  <c r="S54" i="2"/>
  <c r="AG54" i="2" s="1"/>
  <c r="AN54" i="2" s="1"/>
  <c r="AB279" i="1"/>
  <c r="AL223" i="1"/>
  <c r="AS217" i="1"/>
  <c r="AK223" i="1"/>
  <c r="AR223" i="1" s="1"/>
  <c r="AR217" i="1"/>
  <c r="AF163" i="1"/>
  <c r="AM163" i="1" s="1"/>
  <c r="S157" i="1"/>
  <c r="AG157" i="1" s="1"/>
  <c r="AN157" i="1" s="1"/>
  <c r="AC157" i="1"/>
  <c r="AJ157" i="1" s="1"/>
  <c r="R125" i="1"/>
  <c r="AF125" i="1" s="1"/>
  <c r="AM125" i="1" s="1"/>
  <c r="AB125" i="1"/>
  <c r="AI125" i="1" s="1"/>
  <c r="AL290" i="1"/>
  <c r="AS290" i="1" s="1"/>
  <c r="AC263" i="1"/>
  <c r="AJ263" i="1" s="1"/>
  <c r="AQ263" i="1" s="1"/>
  <c r="AB251" i="1"/>
  <c r="AE216" i="1"/>
  <c r="AC249" i="1"/>
  <c r="AJ249" i="1" s="1"/>
  <c r="S249" i="1"/>
  <c r="AG249" i="1" s="1"/>
  <c r="AN249" i="1" s="1"/>
  <c r="AD216" i="1"/>
  <c r="AJ216" i="1"/>
  <c r="AH206" i="1"/>
  <c r="AO180" i="1"/>
  <c r="AO206" i="1" s="1"/>
  <c r="AC137" i="1"/>
  <c r="AJ137" i="1" s="1"/>
  <c r="S137" i="1"/>
  <c r="AG137" i="1" s="1"/>
  <c r="AN137" i="1" s="1"/>
  <c r="S143" i="1"/>
  <c r="AG143" i="1" s="1"/>
  <c r="AN143" i="1" s="1"/>
  <c r="AC143" i="1"/>
  <c r="AJ143" i="1" s="1"/>
  <c r="S134" i="1"/>
  <c r="AG134" i="1" s="1"/>
  <c r="AN134" i="1" s="1"/>
  <c r="AC134" i="1"/>
  <c r="AJ134" i="1" s="1"/>
  <c r="AG26" i="1"/>
  <c r="AN26" i="1" s="1"/>
  <c r="AB20" i="1"/>
  <c r="AI20" i="1" s="1"/>
  <c r="R20" i="1"/>
  <c r="AF20" i="1" s="1"/>
  <c r="AM20" i="1" s="1"/>
  <c r="S84" i="1"/>
  <c r="AG84" i="1" s="1"/>
  <c r="AN84" i="1" s="1"/>
  <c r="AC84" i="1"/>
  <c r="AJ84" i="1" s="1"/>
  <c r="S40" i="1"/>
  <c r="AG40" i="1" s="1"/>
  <c r="AN40" i="1" s="1"/>
  <c r="AC40" i="1"/>
  <c r="AJ40" i="1" s="1"/>
  <c r="AC94" i="1"/>
  <c r="AJ94" i="1" s="1"/>
  <c r="S94" i="1"/>
  <c r="AG94" i="1" s="1"/>
  <c r="AN94" i="1" s="1"/>
  <c r="AB68" i="1"/>
  <c r="AI68" i="1" s="1"/>
  <c r="R68" i="1"/>
  <c r="AF68" i="1" s="1"/>
  <c r="AM68" i="1" s="1"/>
  <c r="R40" i="1"/>
  <c r="AB40" i="1"/>
  <c r="AI40" i="1" s="1"/>
  <c r="AB278" i="1"/>
  <c r="AC158" i="1"/>
  <c r="AJ158" i="1" s="1"/>
  <c r="R106" i="1"/>
  <c r="AF106" i="1" s="1"/>
  <c r="AM106" i="1" s="1"/>
  <c r="AB106" i="1"/>
  <c r="AI106" i="1" s="1"/>
  <c r="AA260" i="1"/>
  <c r="AO260" i="1" s="1"/>
  <c r="AC32" i="1"/>
  <c r="S32" i="1"/>
  <c r="AG32" i="1" s="1"/>
  <c r="AC127" i="1"/>
  <c r="AJ127" i="1" s="1"/>
  <c r="AD42" i="1"/>
  <c r="AC92" i="1"/>
  <c r="AJ92" i="1" s="1"/>
  <c r="O284" i="3"/>
  <c r="AB284" i="3"/>
  <c r="P268" i="3"/>
  <c r="Q268" i="3" s="1"/>
  <c r="R268" i="3" s="1"/>
  <c r="S268" i="3" s="1"/>
  <c r="AG268" i="3" s="1"/>
  <c r="AN268" i="3" s="1"/>
  <c r="AU268" i="3" s="1"/>
  <c r="AC268" i="3"/>
  <c r="AF287" i="3"/>
  <c r="AM287" i="3" s="1"/>
  <c r="S287" i="3"/>
  <c r="AG287" i="3" s="1"/>
  <c r="AN287" i="3" s="1"/>
  <c r="AM266" i="3"/>
  <c r="AL215" i="3"/>
  <c r="AM215" i="3"/>
  <c r="AS179" i="3"/>
  <c r="P168" i="3"/>
  <c r="AC168" i="3"/>
  <c r="AJ168" i="3" s="1"/>
  <c r="AQ168" i="3" s="1"/>
  <c r="Q150" i="3"/>
  <c r="AD150" i="3"/>
  <c r="AK150" i="3" s="1"/>
  <c r="AR150" i="3" s="1"/>
  <c r="P292" i="3"/>
  <c r="AC292" i="3"/>
  <c r="AJ292" i="3" s="1"/>
  <c r="AQ292" i="3" s="1"/>
  <c r="AC283" i="3"/>
  <c r="AJ277" i="3"/>
  <c r="AJ283" i="3" s="1"/>
  <c r="AQ283" i="3" s="1"/>
  <c r="AL289" i="3"/>
  <c r="AE268" i="3"/>
  <c r="AL268" i="3" s="1"/>
  <c r="AS268" i="3" s="1"/>
  <c r="AF277" i="3"/>
  <c r="AF290" i="3"/>
  <c r="AM290" i="3" s="1"/>
  <c r="AD285" i="3"/>
  <c r="AK285" i="3" s="1"/>
  <c r="AR285" i="3" s="1"/>
  <c r="P259" i="3"/>
  <c r="AC259" i="3"/>
  <c r="AS266" i="3"/>
  <c r="P253" i="3"/>
  <c r="Q253" i="3" s="1"/>
  <c r="AC253" i="3"/>
  <c r="AJ253" i="3" s="1"/>
  <c r="AQ253" i="3" s="1"/>
  <c r="AJ250" i="3"/>
  <c r="I272" i="3"/>
  <c r="AD272" i="3" s="1"/>
  <c r="AK272" i="3" s="1"/>
  <c r="AR272" i="3" s="1"/>
  <c r="AC240" i="3"/>
  <c r="AJ240" i="3" s="1"/>
  <c r="Q251" i="3"/>
  <c r="AD251" i="3"/>
  <c r="AK251" i="3" s="1"/>
  <c r="AR251" i="3" s="1"/>
  <c r="R247" i="3"/>
  <c r="AE247" i="3"/>
  <c r="AL247" i="3" s="1"/>
  <c r="AB232" i="3"/>
  <c r="AI232" i="3" s="1"/>
  <c r="AP232" i="3" s="1"/>
  <c r="AA241" i="3"/>
  <c r="AE207" i="3"/>
  <c r="AL207" i="3" s="1"/>
  <c r="AS207" i="3" s="1"/>
  <c r="AE212" i="3"/>
  <c r="AL212" i="3" s="1"/>
  <c r="AS212" i="3" s="1"/>
  <c r="R212" i="3"/>
  <c r="AF209" i="3"/>
  <c r="AM209" i="3" s="1"/>
  <c r="AT209" i="3" s="1"/>
  <c r="AH241" i="3"/>
  <c r="AO241" i="3" s="1"/>
  <c r="AF202" i="3"/>
  <c r="AM202" i="3" s="1"/>
  <c r="S202" i="3"/>
  <c r="AG202" i="3" s="1"/>
  <c r="AN202" i="3" s="1"/>
  <c r="O152" i="3"/>
  <c r="AB152" i="3"/>
  <c r="AI152" i="3" s="1"/>
  <c r="AP152" i="3" s="1"/>
  <c r="AE196" i="3"/>
  <c r="AL196" i="3" s="1"/>
  <c r="AS196" i="3" s="1"/>
  <c r="R196" i="3"/>
  <c r="AB162" i="3"/>
  <c r="AI162" i="3" s="1"/>
  <c r="AP162" i="3" s="1"/>
  <c r="O162" i="3"/>
  <c r="P164" i="3"/>
  <c r="AC164" i="3"/>
  <c r="AJ164" i="3" s="1"/>
  <c r="AQ164" i="3" s="1"/>
  <c r="P170" i="3"/>
  <c r="AC170" i="3"/>
  <c r="AJ170" i="3" s="1"/>
  <c r="AQ170" i="3" s="1"/>
  <c r="AD185" i="3"/>
  <c r="AK185" i="3" s="1"/>
  <c r="AR185" i="3" s="1"/>
  <c r="AB160" i="3"/>
  <c r="AI160" i="3" s="1"/>
  <c r="AP160" i="3" s="1"/>
  <c r="AE151" i="3"/>
  <c r="AL151" i="3" s="1"/>
  <c r="AS151" i="3" s="1"/>
  <c r="AF167" i="3"/>
  <c r="AM167" i="3" s="1"/>
  <c r="AT167" i="3" s="1"/>
  <c r="O134" i="3"/>
  <c r="AB134" i="3"/>
  <c r="AI134" i="3" s="1"/>
  <c r="AP134" i="3" s="1"/>
  <c r="Q188" i="3"/>
  <c r="AD188" i="3"/>
  <c r="AK188" i="3" s="1"/>
  <c r="P122" i="3"/>
  <c r="AC122" i="3"/>
  <c r="AJ122" i="3" s="1"/>
  <c r="AQ122" i="3" s="1"/>
  <c r="AF110" i="3"/>
  <c r="AM110" i="3" s="1"/>
  <c r="AT110" i="3" s="1"/>
  <c r="P120" i="3"/>
  <c r="AC120" i="3"/>
  <c r="AJ120" i="3" s="1"/>
  <c r="AQ120" i="3" s="1"/>
  <c r="AE102" i="3"/>
  <c r="R102" i="3"/>
  <c r="AD84" i="3"/>
  <c r="AK84" i="3" s="1"/>
  <c r="AR84" i="3" s="1"/>
  <c r="Q84" i="3"/>
  <c r="AJ52" i="3"/>
  <c r="L297" i="3"/>
  <c r="AK43" i="3"/>
  <c r="AC61" i="3"/>
  <c r="AJ61" i="3" s="1"/>
  <c r="P61" i="3"/>
  <c r="S292" i="2"/>
  <c r="AG292" i="2" s="1"/>
  <c r="AC292" i="2"/>
  <c r="AJ292" i="2" s="1"/>
  <c r="R289" i="2"/>
  <c r="AF289" i="2" s="1"/>
  <c r="AM289" i="2" s="1"/>
  <c r="AB289" i="2"/>
  <c r="AI289" i="2" s="1"/>
  <c r="AC33" i="3"/>
  <c r="AJ33" i="3" s="1"/>
  <c r="O6" i="3"/>
  <c r="AB6" i="3"/>
  <c r="AI6" i="3" s="1"/>
  <c r="AG286" i="2"/>
  <c r="P17" i="3"/>
  <c r="AC17" i="3"/>
  <c r="AJ17" i="3" s="1"/>
  <c r="AG283" i="2"/>
  <c r="AN283" i="2" s="1"/>
  <c r="AE30" i="3"/>
  <c r="AL30" i="3" s="1"/>
  <c r="AB18" i="3"/>
  <c r="AI18" i="3" s="1"/>
  <c r="AB5" i="3"/>
  <c r="AC289" i="2"/>
  <c r="AJ289" i="2" s="1"/>
  <c r="AI291" i="2"/>
  <c r="AI268" i="2"/>
  <c r="AD257" i="2"/>
  <c r="AK257" i="2" s="1"/>
  <c r="AC267" i="2"/>
  <c r="AJ261" i="2"/>
  <c r="R228" i="2"/>
  <c r="AF228" i="2" s="1"/>
  <c r="AM228" i="2" s="1"/>
  <c r="AT228" i="2" s="1"/>
  <c r="AB228" i="2"/>
  <c r="AI228" i="2" s="1"/>
  <c r="AP228" i="2" s="1"/>
  <c r="AO261" i="2"/>
  <c r="AH267" i="2"/>
  <c r="AF287" i="2"/>
  <c r="AM287" i="2" s="1"/>
  <c r="AE278" i="2"/>
  <c r="AL268" i="2"/>
  <c r="AL278" i="2" s="1"/>
  <c r="AS278" i="2" s="1"/>
  <c r="AC221" i="2"/>
  <c r="AJ221" i="2" s="1"/>
  <c r="AQ221" i="2" s="1"/>
  <c r="AC236" i="2"/>
  <c r="AJ236" i="2" s="1"/>
  <c r="S236" i="2"/>
  <c r="AG236" i="2" s="1"/>
  <c r="AN236" i="2" s="1"/>
  <c r="R227" i="2"/>
  <c r="AF227" i="2" s="1"/>
  <c r="AM227" i="2" s="1"/>
  <c r="AB227" i="2"/>
  <c r="AI227" i="2" s="1"/>
  <c r="S226" i="2"/>
  <c r="AG226" i="2" s="1"/>
  <c r="AN226" i="2" s="1"/>
  <c r="AC226" i="2"/>
  <c r="AJ226" i="2" s="1"/>
  <c r="AF224" i="2"/>
  <c r="S218" i="2"/>
  <c r="AG218" i="2" s="1"/>
  <c r="AC218" i="2"/>
  <c r="AJ218" i="2" s="1"/>
  <c r="AQ218" i="2" s="1"/>
  <c r="AB218" i="2"/>
  <c r="R218" i="2"/>
  <c r="AF218" i="2" s="1"/>
  <c r="AM218" i="2" s="1"/>
  <c r="AT218" i="2" s="1"/>
  <c r="AE195" i="2"/>
  <c r="AL195" i="2" s="1"/>
  <c r="AB176" i="2"/>
  <c r="AI176" i="2" s="1"/>
  <c r="AP176" i="2" s="1"/>
  <c r="S186" i="2"/>
  <c r="AG186" i="2" s="1"/>
  <c r="AN186" i="2" s="1"/>
  <c r="AC186" i="2"/>
  <c r="AJ186" i="2" s="1"/>
  <c r="S179" i="2"/>
  <c r="AG179" i="2" s="1"/>
  <c r="AN179" i="2" s="1"/>
  <c r="AU179" i="2" s="1"/>
  <c r="AC179" i="2"/>
  <c r="AJ179" i="2" s="1"/>
  <c r="AQ179" i="2" s="1"/>
  <c r="AD177" i="2"/>
  <c r="AK177" i="2" s="1"/>
  <c r="AR177" i="2" s="1"/>
  <c r="S183" i="2"/>
  <c r="AG183" i="2" s="1"/>
  <c r="AN183" i="2" s="1"/>
  <c r="AC183" i="2"/>
  <c r="AJ183" i="2" s="1"/>
  <c r="AE223" i="2"/>
  <c r="AD169" i="2"/>
  <c r="AK169" i="2" s="1"/>
  <c r="AR169" i="2" s="1"/>
  <c r="AC196" i="2"/>
  <c r="AJ196" i="2" s="1"/>
  <c r="S196" i="2"/>
  <c r="AG196" i="2" s="1"/>
  <c r="AN196" i="2" s="1"/>
  <c r="AH206" i="2"/>
  <c r="AD139" i="2"/>
  <c r="AK139" i="2" s="1"/>
  <c r="AR139" i="2" s="1"/>
  <c r="AB173" i="2"/>
  <c r="AI173" i="2" s="1"/>
  <c r="AP173" i="2" s="1"/>
  <c r="R173" i="2"/>
  <c r="AF173" i="2" s="1"/>
  <c r="AM173" i="2" s="1"/>
  <c r="AT173" i="2" s="1"/>
  <c r="AG132" i="2"/>
  <c r="AN132" i="2" s="1"/>
  <c r="AA181" i="2"/>
  <c r="R165" i="2"/>
  <c r="AF165" i="2" s="1"/>
  <c r="AM165" i="2" s="1"/>
  <c r="AT165" i="2" s="1"/>
  <c r="AB165" i="2"/>
  <c r="AI165" i="2" s="1"/>
  <c r="AP165" i="2" s="1"/>
  <c r="AC139" i="2"/>
  <c r="AJ139" i="2" s="1"/>
  <c r="AQ139" i="2" s="1"/>
  <c r="S139" i="2"/>
  <c r="AG139" i="2" s="1"/>
  <c r="AN139" i="2" s="1"/>
  <c r="AU139" i="2" s="1"/>
  <c r="R128" i="2"/>
  <c r="AF128" i="2" s="1"/>
  <c r="AM128" i="2" s="1"/>
  <c r="AT128" i="2" s="1"/>
  <c r="AB128" i="2"/>
  <c r="AI128" i="2" s="1"/>
  <c r="AP128" i="2" s="1"/>
  <c r="AJ107" i="2"/>
  <c r="AB69" i="2"/>
  <c r="AI69" i="2" s="1"/>
  <c r="R69" i="2"/>
  <c r="AF69" i="2" s="1"/>
  <c r="AM69" i="2" s="1"/>
  <c r="AE159" i="2"/>
  <c r="AL159" i="2" s="1"/>
  <c r="AS159" i="2" s="1"/>
  <c r="AG155" i="2"/>
  <c r="AN155" i="2" s="1"/>
  <c r="AU155" i="2" s="1"/>
  <c r="AB155" i="2"/>
  <c r="AI155" i="2" s="1"/>
  <c r="AP155" i="2" s="1"/>
  <c r="AB144" i="2"/>
  <c r="AI144" i="2" s="1"/>
  <c r="AH106" i="2"/>
  <c r="AO106" i="2" s="1"/>
  <c r="AO103" i="2"/>
  <c r="AE68" i="2"/>
  <c r="AL68" i="2" s="1"/>
  <c r="AB57" i="2"/>
  <c r="AI57" i="2" s="1"/>
  <c r="R57" i="2"/>
  <c r="AF57" i="2" s="1"/>
  <c r="AM57" i="2" s="1"/>
  <c r="AD102" i="2"/>
  <c r="AB101" i="2"/>
  <c r="AI101" i="2" s="1"/>
  <c r="AP101" i="2" s="1"/>
  <c r="R101" i="2"/>
  <c r="AF101" i="2" s="1"/>
  <c r="AM101" i="2" s="1"/>
  <c r="AT101" i="2" s="1"/>
  <c r="AF43" i="2"/>
  <c r="AD296" i="1"/>
  <c r="AK291" i="1"/>
  <c r="AK296" i="1" s="1"/>
  <c r="AR296" i="1" s="1"/>
  <c r="AG17" i="2"/>
  <c r="AN17" i="2" s="1"/>
  <c r="AC26" i="2"/>
  <c r="AJ26" i="2" s="1"/>
  <c r="AC52" i="2"/>
  <c r="AB254" i="1"/>
  <c r="R254" i="1"/>
  <c r="AF254" i="1" s="1"/>
  <c r="AN43" i="2"/>
  <c r="AE262" i="1"/>
  <c r="AL262" i="1" s="1"/>
  <c r="AS262" i="1" s="1"/>
  <c r="AE243" i="1"/>
  <c r="AL224" i="1"/>
  <c r="AG188" i="1"/>
  <c r="AN188" i="1" s="1"/>
  <c r="AE38" i="2"/>
  <c r="AL38" i="2" s="1"/>
  <c r="AS38" i="2" s="1"/>
  <c r="S23" i="2"/>
  <c r="AG23" i="2" s="1"/>
  <c r="AN23" i="2" s="1"/>
  <c r="AC23" i="2"/>
  <c r="AJ23" i="2" s="1"/>
  <c r="AB294" i="1"/>
  <c r="AI294" i="1" s="1"/>
  <c r="S247" i="1"/>
  <c r="AG247" i="1" s="1"/>
  <c r="AN247" i="1" s="1"/>
  <c r="AC247" i="1"/>
  <c r="AJ247" i="1" s="1"/>
  <c r="AC98" i="2"/>
  <c r="AJ98" i="2" s="1"/>
  <c r="AQ98" i="2" s="1"/>
  <c r="AD285" i="1"/>
  <c r="AK279" i="1"/>
  <c r="AC254" i="1"/>
  <c r="AJ254" i="1" s="1"/>
  <c r="AD105" i="2"/>
  <c r="AK105" i="2" s="1"/>
  <c r="AR105" i="2" s="1"/>
  <c r="AG40" i="2"/>
  <c r="AN40" i="2" s="1"/>
  <c r="AE223" i="1"/>
  <c r="AI207" i="1"/>
  <c r="AB216" i="1"/>
  <c r="AC189" i="1"/>
  <c r="AJ189" i="1" s="1"/>
  <c r="S147" i="1"/>
  <c r="AG147" i="1" s="1"/>
  <c r="AN147" i="1" s="1"/>
  <c r="AU147" i="1" s="1"/>
  <c r="AC147" i="1"/>
  <c r="AJ147" i="1" s="1"/>
  <c r="AQ147" i="1" s="1"/>
  <c r="AN278" i="1"/>
  <c r="AU268" i="1"/>
  <c r="AD223" i="1"/>
  <c r="AC262" i="1"/>
  <c r="AJ262" i="1" s="1"/>
  <c r="AQ262" i="1" s="1"/>
  <c r="AS207" i="1"/>
  <c r="AL216" i="1"/>
  <c r="AS216" i="1" s="1"/>
  <c r="AF249" i="1"/>
  <c r="AM249" i="1" s="1"/>
  <c r="AR207" i="1"/>
  <c r="AK216" i="1"/>
  <c r="AR216" i="1" s="1"/>
  <c r="AB120" i="1"/>
  <c r="AI120" i="1" s="1"/>
  <c r="AA206" i="1"/>
  <c r="AB177" i="1"/>
  <c r="AI177" i="1" s="1"/>
  <c r="AP177" i="1" s="1"/>
  <c r="R177" i="1"/>
  <c r="AF177" i="1" s="1"/>
  <c r="AM177" i="1" s="1"/>
  <c r="AT177" i="1" s="1"/>
  <c r="R155" i="1"/>
  <c r="AF155" i="1" s="1"/>
  <c r="AM155" i="1" s="1"/>
  <c r="AB155" i="1"/>
  <c r="AI155" i="1" s="1"/>
  <c r="AC47" i="1"/>
  <c r="AJ47" i="1" s="1"/>
  <c r="S47" i="1"/>
  <c r="AG47" i="1" s="1"/>
  <c r="AN47" i="1" s="1"/>
  <c r="AB25" i="1"/>
  <c r="AI25" i="1" s="1"/>
  <c r="R25" i="1"/>
  <c r="AF25" i="1" s="1"/>
  <c r="AM25" i="1" s="1"/>
  <c r="AH104" i="1"/>
  <c r="AO104" i="1" s="1"/>
  <c r="AO103" i="1"/>
  <c r="S56" i="1"/>
  <c r="AG56" i="1" s="1"/>
  <c r="AC56" i="1"/>
  <c r="AM32" i="1"/>
  <c r="AB105" i="1"/>
  <c r="R105" i="1"/>
  <c r="AF105" i="1" s="1"/>
  <c r="AF84" i="1"/>
  <c r="AM84" i="1" s="1"/>
  <c r="R92" i="1"/>
  <c r="AF92" i="1" s="1"/>
  <c r="AM92" i="1" s="1"/>
  <c r="AB92" i="1"/>
  <c r="AI92" i="1" s="1"/>
  <c r="S67" i="1"/>
  <c r="AG67" i="1" s="1"/>
  <c r="AN67" i="1" s="1"/>
  <c r="AC67" i="1"/>
  <c r="AJ67" i="1" s="1"/>
  <c r="S39" i="1"/>
  <c r="AG39" i="1" s="1"/>
  <c r="AN39" i="1" s="1"/>
  <c r="AU39" i="1" s="1"/>
  <c r="AC39" i="1"/>
  <c r="AJ39" i="1" s="1"/>
  <c r="AQ39" i="1" s="1"/>
  <c r="AD4" i="1"/>
  <c r="AK4" i="1" s="1"/>
  <c r="S28" i="1"/>
  <c r="AC28" i="1"/>
  <c r="AJ28" i="1" s="1"/>
  <c r="AB12" i="1"/>
  <c r="AI12" i="1" s="1"/>
  <c r="R12" i="1"/>
  <c r="AF12" i="1" s="1"/>
  <c r="AM12" i="1" s="1"/>
  <c r="AB150" i="1"/>
  <c r="AI150" i="1" s="1"/>
  <c r="S126" i="1"/>
  <c r="AG126" i="1" s="1"/>
  <c r="AN126" i="1" s="1"/>
  <c r="AC126" i="1"/>
  <c r="AJ126" i="1" s="1"/>
  <c r="AB94" i="1"/>
  <c r="AI94" i="1" s="1"/>
  <c r="R94" i="1"/>
  <c r="AF94" i="1" s="1"/>
  <c r="AM94" i="1" s="1"/>
  <c r="AG251" i="1"/>
  <c r="S131" i="1"/>
  <c r="AG131" i="1" s="1"/>
  <c r="AN131" i="1" s="1"/>
  <c r="AC131" i="1"/>
  <c r="AJ131" i="1" s="1"/>
  <c r="N299" i="1"/>
  <c r="R31" i="1"/>
  <c r="AB23" i="1"/>
  <c r="AI23" i="1" s="1"/>
  <c r="AC97" i="1"/>
  <c r="AJ97" i="1" s="1"/>
  <c r="AB126" i="1"/>
  <c r="AI126" i="1" s="1"/>
  <c r="AC117" i="1"/>
  <c r="AJ117" i="1" s="1"/>
  <c r="AQ117" i="1" s="1"/>
  <c r="AC78" i="1"/>
  <c r="AJ78" i="1" s="1"/>
  <c r="AB119" i="1"/>
  <c r="AI119" i="1" s="1"/>
  <c r="AC18" i="1"/>
  <c r="AJ18" i="1" s="1"/>
  <c r="AG243" i="3"/>
  <c r="AN243" i="3" s="1"/>
  <c r="AB249" i="3"/>
  <c r="AI242" i="3"/>
  <c r="AA294" i="3"/>
  <c r="AH289" i="3"/>
  <c r="AF282" i="3"/>
  <c r="AM282" i="3" s="1"/>
  <c r="AT282" i="3" s="1"/>
  <c r="AB283" i="3"/>
  <c r="AI277" i="3"/>
  <c r="AI283" i="3" s="1"/>
  <c r="AP283" i="3" s="1"/>
  <c r="AN266" i="3"/>
  <c r="AK242" i="3"/>
  <c r="P218" i="3"/>
  <c r="AC218" i="3"/>
  <c r="AJ218" i="3" s="1"/>
  <c r="AQ218" i="3" s="1"/>
  <c r="AN205" i="3"/>
  <c r="AH283" i="3"/>
  <c r="AO283" i="3" s="1"/>
  <c r="AF260" i="3"/>
  <c r="AM260" i="3" s="1"/>
  <c r="AT260" i="3" s="1"/>
  <c r="AD255" i="3"/>
  <c r="AK255" i="3" s="1"/>
  <c r="AR255" i="3" s="1"/>
  <c r="O286" i="3"/>
  <c r="AB286" i="3"/>
  <c r="AI286" i="3" s="1"/>
  <c r="AP286" i="3" s="1"/>
  <c r="R293" i="3"/>
  <c r="AE293" i="3"/>
  <c r="AL293" i="3" s="1"/>
  <c r="AS293" i="3" s="1"/>
  <c r="AE287" i="3"/>
  <c r="AL287" i="3" s="1"/>
  <c r="AJ289" i="3"/>
  <c r="AC294" i="3"/>
  <c r="AD245" i="3"/>
  <c r="AK245" i="3" s="1"/>
  <c r="I273" i="3"/>
  <c r="AD273" i="3" s="1"/>
  <c r="AK273" i="3" s="1"/>
  <c r="AR273" i="3" s="1"/>
  <c r="AC252" i="3"/>
  <c r="AJ252" i="3" s="1"/>
  <c r="AQ252" i="3" s="1"/>
  <c r="AB218" i="3"/>
  <c r="AI218" i="3" s="1"/>
  <c r="AP218" i="3" s="1"/>
  <c r="AM205" i="3"/>
  <c r="AP205" i="3"/>
  <c r="AI214" i="3"/>
  <c r="AP214" i="3" s="1"/>
  <c r="AO205" i="3"/>
  <c r="AH214" i="3"/>
  <c r="AO214" i="3" s="1"/>
  <c r="Q220" i="3"/>
  <c r="AD220" i="3"/>
  <c r="AK220" i="3" s="1"/>
  <c r="AR220" i="3" s="1"/>
  <c r="AE226" i="3"/>
  <c r="AL226" i="3" s="1"/>
  <c r="AS226" i="3" s="1"/>
  <c r="AB168" i="3"/>
  <c r="AI168" i="3" s="1"/>
  <c r="AP168" i="3" s="1"/>
  <c r="P176" i="3"/>
  <c r="AC176" i="3"/>
  <c r="AJ176" i="3" s="1"/>
  <c r="AQ176" i="3" s="1"/>
  <c r="AB164" i="3"/>
  <c r="AI164" i="3" s="1"/>
  <c r="AP164" i="3" s="1"/>
  <c r="P166" i="3"/>
  <c r="AC166" i="3"/>
  <c r="AJ166" i="3" s="1"/>
  <c r="AQ166" i="3" s="1"/>
  <c r="O132" i="3"/>
  <c r="AB132" i="3"/>
  <c r="AI132" i="3" s="1"/>
  <c r="AP132" i="3" s="1"/>
  <c r="P140" i="3"/>
  <c r="AC140" i="3"/>
  <c r="AJ140" i="3" s="1"/>
  <c r="AQ140" i="3" s="1"/>
  <c r="O138" i="3"/>
  <c r="AB138" i="3"/>
  <c r="AI138" i="3" s="1"/>
  <c r="AP138" i="3" s="1"/>
  <c r="AC103" i="3"/>
  <c r="AJ102" i="3"/>
  <c r="AJ103" i="3" s="1"/>
  <c r="AQ103" i="3" s="1"/>
  <c r="AC112" i="3"/>
  <c r="AJ112" i="3" s="1"/>
  <c r="AQ112" i="3" s="1"/>
  <c r="P112" i="3"/>
  <c r="P80" i="3"/>
  <c r="AC80" i="3"/>
  <c r="AJ80" i="3" s="1"/>
  <c r="AQ80" i="3" s="1"/>
  <c r="S131" i="3"/>
  <c r="AG131" i="3" s="1"/>
  <c r="AN131" i="3" s="1"/>
  <c r="AU131" i="3" s="1"/>
  <c r="AF131" i="3"/>
  <c r="AM131" i="3" s="1"/>
  <c r="AT131" i="3" s="1"/>
  <c r="AF77" i="3"/>
  <c r="AM77" i="3" s="1"/>
  <c r="AT77" i="3" s="1"/>
  <c r="AN52" i="3"/>
  <c r="AE79" i="3"/>
  <c r="AL79" i="3" s="1"/>
  <c r="AS79" i="3" s="1"/>
  <c r="AE60" i="3"/>
  <c r="AL60" i="3" s="1"/>
  <c r="R60" i="3"/>
  <c r="O44" i="3"/>
  <c r="AB44" i="3"/>
  <c r="AI44" i="3" s="1"/>
  <c r="AP44" i="3" s="1"/>
  <c r="O14" i="3"/>
  <c r="AB14" i="3"/>
  <c r="AI14" i="3" s="1"/>
  <c r="AG284" i="2"/>
  <c r="AN284" i="2" s="1"/>
  <c r="AU284" i="2" s="1"/>
  <c r="AB293" i="2"/>
  <c r="AI293" i="2" s="1"/>
  <c r="AB283" i="2"/>
  <c r="AI283" i="2" s="1"/>
  <c r="AE20" i="3"/>
  <c r="AL20" i="3" s="1"/>
  <c r="AF8" i="3"/>
  <c r="AM8" i="3" s="1"/>
  <c r="AD285" i="2"/>
  <c r="AK279" i="2"/>
  <c r="AK285" i="2" s="1"/>
  <c r="AR285" i="2" s="1"/>
  <c r="AE279" i="2"/>
  <c r="AD38" i="3"/>
  <c r="AK38" i="3" s="1"/>
  <c r="AA267" i="2"/>
  <c r="AM244" i="2"/>
  <c r="AA290" i="2"/>
  <c r="AH286" i="2"/>
  <c r="AH290" i="2" s="1"/>
  <c r="S266" i="2"/>
  <c r="AG266" i="2" s="1"/>
  <c r="AN266" i="2" s="1"/>
  <c r="AC266" i="2"/>
  <c r="AJ266" i="2" s="1"/>
  <c r="AE235" i="2"/>
  <c r="AL235" i="2" s="1"/>
  <c r="AB270" i="2"/>
  <c r="AI270" i="2" s="1"/>
  <c r="AG287" i="2"/>
  <c r="AN287" i="2" s="1"/>
  <c r="AB279" i="2"/>
  <c r="R279" i="2"/>
  <c r="AF279" i="2" s="1"/>
  <c r="AM268" i="2"/>
  <c r="AM278" i="2" s="1"/>
  <c r="AF278" i="2"/>
  <c r="AC227" i="2"/>
  <c r="AJ227" i="2" s="1"/>
  <c r="S227" i="2"/>
  <c r="AG227" i="2" s="1"/>
  <c r="AN227" i="2" s="1"/>
  <c r="AE264" i="2"/>
  <c r="AL264" i="2" s="1"/>
  <c r="AS264" i="2" s="1"/>
  <c r="AG212" i="2"/>
  <c r="AN212" i="2" s="1"/>
  <c r="AU212" i="2" s="1"/>
  <c r="AB252" i="2"/>
  <c r="R252" i="2"/>
  <c r="AF252" i="2" s="1"/>
  <c r="AG210" i="2"/>
  <c r="AN210" i="2" s="1"/>
  <c r="AU210" i="2" s="1"/>
  <c r="AB251" i="2"/>
  <c r="AI244" i="2"/>
  <c r="AB230" i="2"/>
  <c r="AI230" i="2" s="1"/>
  <c r="AP230" i="2" s="1"/>
  <c r="R230" i="2"/>
  <c r="AF232" i="2"/>
  <c r="AM232" i="2" s="1"/>
  <c r="AT232" i="2" s="1"/>
  <c r="AF223" i="2"/>
  <c r="AM217" i="2"/>
  <c r="AE214" i="2"/>
  <c r="AL214" i="2" s="1"/>
  <c r="AS214" i="2" s="1"/>
  <c r="AG220" i="2"/>
  <c r="AN220" i="2" s="1"/>
  <c r="AU220" i="2" s="1"/>
  <c r="AG189" i="2"/>
  <c r="AN189" i="2" s="1"/>
  <c r="AC170" i="2"/>
  <c r="AJ170" i="2" s="1"/>
  <c r="AQ170" i="2" s="1"/>
  <c r="S170" i="2"/>
  <c r="AG170" i="2" s="1"/>
  <c r="AN170" i="2" s="1"/>
  <c r="AU170" i="2" s="1"/>
  <c r="AB169" i="2"/>
  <c r="AI169" i="2" s="1"/>
  <c r="AP169" i="2" s="1"/>
  <c r="R169" i="2"/>
  <c r="AF169" i="2" s="1"/>
  <c r="AM169" i="2" s="1"/>
  <c r="AT169" i="2" s="1"/>
  <c r="AD178" i="2"/>
  <c r="AK178" i="2" s="1"/>
  <c r="AR178" i="2" s="1"/>
  <c r="AJ182" i="2"/>
  <c r="S175" i="2"/>
  <c r="AG175" i="2" s="1"/>
  <c r="AN175" i="2" s="1"/>
  <c r="AU175" i="2" s="1"/>
  <c r="AC175" i="2"/>
  <c r="AJ175" i="2" s="1"/>
  <c r="AQ175" i="2" s="1"/>
  <c r="AA206" i="2"/>
  <c r="AE208" i="2"/>
  <c r="AG153" i="2"/>
  <c r="AN153" i="2" s="1"/>
  <c r="AU153" i="2" s="1"/>
  <c r="AB104" i="2"/>
  <c r="AI104" i="2" s="1"/>
  <c r="AP104" i="2" s="1"/>
  <c r="R104" i="2"/>
  <c r="AF104" i="2" s="1"/>
  <c r="AM104" i="2" s="1"/>
  <c r="AT104" i="2" s="1"/>
  <c r="R161" i="2"/>
  <c r="AF161" i="2" s="1"/>
  <c r="AM161" i="2" s="1"/>
  <c r="AT161" i="2" s="1"/>
  <c r="AB161" i="2"/>
  <c r="AI161" i="2" s="1"/>
  <c r="AP161" i="2" s="1"/>
  <c r="AL107" i="2"/>
  <c r="AB171" i="2"/>
  <c r="AI171" i="2" s="1"/>
  <c r="AP171" i="2" s="1"/>
  <c r="AF132" i="2"/>
  <c r="AM132" i="2" s="1"/>
  <c r="S127" i="2"/>
  <c r="AG127" i="2" s="1"/>
  <c r="AN127" i="2" s="1"/>
  <c r="AU127" i="2" s="1"/>
  <c r="AC127" i="2"/>
  <c r="AJ127" i="2" s="1"/>
  <c r="AQ127" i="2" s="1"/>
  <c r="S118" i="2"/>
  <c r="AG118" i="2" s="1"/>
  <c r="AN118" i="2" s="1"/>
  <c r="AU118" i="2" s="1"/>
  <c r="AC118" i="2"/>
  <c r="AJ118" i="2" s="1"/>
  <c r="AQ118" i="2" s="1"/>
  <c r="AF159" i="2"/>
  <c r="AM159" i="2" s="1"/>
  <c r="AT159" i="2" s="1"/>
  <c r="AC155" i="2"/>
  <c r="AJ155" i="2" s="1"/>
  <c r="AQ155" i="2" s="1"/>
  <c r="S128" i="2"/>
  <c r="AG128" i="2" s="1"/>
  <c r="AN128" i="2" s="1"/>
  <c r="AU128" i="2" s="1"/>
  <c r="AC128" i="2"/>
  <c r="AJ128" i="2" s="1"/>
  <c r="AQ128" i="2" s="1"/>
  <c r="S124" i="2"/>
  <c r="AG124" i="2" s="1"/>
  <c r="AN124" i="2" s="1"/>
  <c r="AU124" i="2" s="1"/>
  <c r="AC124" i="2"/>
  <c r="AJ124" i="2" s="1"/>
  <c r="AQ124" i="2" s="1"/>
  <c r="AB151" i="2"/>
  <c r="AI151" i="2" s="1"/>
  <c r="AP151" i="2" s="1"/>
  <c r="AG137" i="2"/>
  <c r="AN137" i="2" s="1"/>
  <c r="AU137" i="2" s="1"/>
  <c r="AF131" i="2"/>
  <c r="AM131" i="2" s="1"/>
  <c r="AF123" i="2"/>
  <c r="AM123" i="2" s="1"/>
  <c r="AT123" i="2" s="1"/>
  <c r="R55" i="2"/>
  <c r="AF55" i="2" s="1"/>
  <c r="AM55" i="2" s="1"/>
  <c r="AB55" i="2"/>
  <c r="AI55" i="2" s="1"/>
  <c r="L299" i="2"/>
  <c r="AC104" i="2"/>
  <c r="AJ104" i="2" s="1"/>
  <c r="AQ104" i="2" s="1"/>
  <c r="S101" i="2"/>
  <c r="AG101" i="2" s="1"/>
  <c r="AN101" i="2" s="1"/>
  <c r="AU101" i="2" s="1"/>
  <c r="AC101" i="2"/>
  <c r="AJ101" i="2" s="1"/>
  <c r="AQ101" i="2" s="1"/>
  <c r="AC49" i="2"/>
  <c r="AJ49" i="2" s="1"/>
  <c r="AF32" i="2"/>
  <c r="AC103" i="2"/>
  <c r="AF52" i="2"/>
  <c r="AC291" i="1"/>
  <c r="AJ43" i="2"/>
  <c r="AE8" i="2"/>
  <c r="AL8" i="2" s="1"/>
  <c r="AB295" i="1"/>
  <c r="AI295" i="1" s="1"/>
  <c r="AC284" i="1"/>
  <c r="AJ284" i="1" s="1"/>
  <c r="AE264" i="1"/>
  <c r="AL264" i="1" s="1"/>
  <c r="AS264" i="1" s="1"/>
  <c r="AB233" i="1"/>
  <c r="AI233" i="1" s="1"/>
  <c r="R233" i="1"/>
  <c r="AF233" i="1" s="1"/>
  <c r="AM233" i="1" s="1"/>
  <c r="AD243" i="1"/>
  <c r="AK224" i="1"/>
  <c r="AE41" i="2"/>
  <c r="AL41" i="2" s="1"/>
  <c r="AB82" i="2"/>
  <c r="AI82" i="2" s="1"/>
  <c r="AP82" i="2" s="1"/>
  <c r="R82" i="2"/>
  <c r="AF82" i="2" s="1"/>
  <c r="AM82" i="2" s="1"/>
  <c r="AT82" i="2" s="1"/>
  <c r="AC60" i="2"/>
  <c r="AJ60" i="2" s="1"/>
  <c r="S60" i="2"/>
  <c r="AG60" i="2" s="1"/>
  <c r="AN60" i="2" s="1"/>
  <c r="AD286" i="1"/>
  <c r="AA42" i="2"/>
  <c r="AE280" i="1"/>
  <c r="AL280" i="1" s="1"/>
  <c r="AN252" i="1"/>
  <c r="AN260" i="1" s="1"/>
  <c r="AC216" i="1"/>
  <c r="AG278" i="1"/>
  <c r="AF154" i="1"/>
  <c r="AM154" i="1" s="1"/>
  <c r="R218" i="1"/>
  <c r="AF218" i="1" s="1"/>
  <c r="AM218" i="1" s="1"/>
  <c r="AT218" i="1" s="1"/>
  <c r="AB218" i="1"/>
  <c r="AI218" i="1" s="1"/>
  <c r="AP218" i="1" s="1"/>
  <c r="K299" i="1"/>
  <c r="AQ279" i="1"/>
  <c r="AE24" i="2"/>
  <c r="AL24" i="2" s="1"/>
  <c r="AC261" i="1"/>
  <c r="R195" i="1"/>
  <c r="AF195" i="1" s="1"/>
  <c r="AM195" i="1" s="1"/>
  <c r="AB195" i="1"/>
  <c r="AI195" i="1" s="1"/>
  <c r="AB5" i="2"/>
  <c r="AF251" i="1"/>
  <c r="AM244" i="1"/>
  <c r="S187" i="1"/>
  <c r="AG187" i="1" s="1"/>
  <c r="AN187" i="1" s="1"/>
  <c r="AC187" i="1"/>
  <c r="AJ187" i="1" s="1"/>
  <c r="AP206" i="1"/>
  <c r="AE178" i="1"/>
  <c r="AL178" i="1" s="1"/>
  <c r="AS178" i="1" s="1"/>
  <c r="S177" i="1"/>
  <c r="AG177" i="1" s="1"/>
  <c r="AN177" i="1" s="1"/>
  <c r="AU177" i="1" s="1"/>
  <c r="AC177" i="1"/>
  <c r="AJ177" i="1" s="1"/>
  <c r="AQ177" i="1" s="1"/>
  <c r="AC99" i="1"/>
  <c r="AJ99" i="1" s="1"/>
  <c r="AQ99" i="1" s="1"/>
  <c r="S99" i="1"/>
  <c r="AG99" i="1" s="1"/>
  <c r="AN99" i="1" s="1"/>
  <c r="AU99" i="1" s="1"/>
  <c r="AA31" i="1"/>
  <c r="AA297" i="1" s="1"/>
  <c r="AH3" i="1"/>
  <c r="AH31" i="1" s="1"/>
  <c r="AB162" i="1"/>
  <c r="AI162" i="1" s="1"/>
  <c r="R162" i="1"/>
  <c r="S91" i="1"/>
  <c r="AG91" i="1" s="1"/>
  <c r="AN91" i="1" s="1"/>
  <c r="AC91" i="1"/>
  <c r="AJ91" i="1" s="1"/>
  <c r="S38" i="1"/>
  <c r="AG38" i="1" s="1"/>
  <c r="AN38" i="1" s="1"/>
  <c r="AU38" i="1" s="1"/>
  <c r="AC38" i="1"/>
  <c r="AJ38" i="1" s="1"/>
  <c r="AQ38" i="1" s="1"/>
  <c r="AD12" i="1"/>
  <c r="AK12" i="1" s="1"/>
  <c r="AC7" i="1"/>
  <c r="AJ7" i="1" s="1"/>
  <c r="S7" i="1"/>
  <c r="AG7" i="1" s="1"/>
  <c r="AN7" i="1" s="1"/>
  <c r="AB91" i="1"/>
  <c r="AI91" i="1" s="1"/>
  <c r="R91" i="1"/>
  <c r="AF91" i="1" s="1"/>
  <c r="AM91" i="1" s="1"/>
  <c r="AN251" i="1"/>
  <c r="AU244" i="1"/>
  <c r="AC35" i="1"/>
  <c r="AJ35" i="1" s="1"/>
  <c r="AQ35" i="1" s="1"/>
  <c r="S35" i="1"/>
  <c r="AG35" i="1" s="1"/>
  <c r="AN35" i="1" s="1"/>
  <c r="AU35" i="1" s="1"/>
  <c r="AL180" i="1"/>
  <c r="AE206" i="1"/>
  <c r="AH43" i="1"/>
  <c r="AH51" i="1" s="1"/>
  <c r="AA51" i="1"/>
  <c r="AC106" i="1"/>
  <c r="AJ106" i="1" s="1"/>
  <c r="AB123" i="1"/>
  <c r="AI123" i="1" s="1"/>
  <c r="AP123" i="1" s="1"/>
  <c r="AC85" i="1"/>
  <c r="AJ85" i="1" s="1"/>
  <c r="AR52" i="1"/>
  <c r="AK102" i="1"/>
  <c r="AC110" i="1"/>
  <c r="AJ110" i="1" s="1"/>
  <c r="AB50" i="1"/>
  <c r="AI50" i="1" s="1"/>
  <c r="AP50" i="1" s="1"/>
  <c r="AC128" i="1"/>
  <c r="AJ128" i="1" s="1"/>
  <c r="AL42" i="1"/>
  <c r="AS42" i="1" s="1"/>
  <c r="AC70" i="1"/>
  <c r="AJ70" i="1" s="1"/>
  <c r="P232" i="3"/>
  <c r="AC232" i="3"/>
  <c r="AJ232" i="3" s="1"/>
  <c r="AQ232" i="3" s="1"/>
  <c r="R144" i="3"/>
  <c r="AE144" i="3"/>
  <c r="AL144" i="3" s="1"/>
  <c r="AS144" i="3" s="1"/>
  <c r="AD86" i="3"/>
  <c r="AK86" i="3" s="1"/>
  <c r="AR86" i="3" s="1"/>
  <c r="AM289" i="3"/>
  <c r="AF268" i="3"/>
  <c r="AM268" i="3" s="1"/>
  <c r="AT268" i="3" s="1"/>
  <c r="AH288" i="3"/>
  <c r="AO288" i="3" s="1"/>
  <c r="AO284" i="3"/>
  <c r="AC263" i="3"/>
  <c r="AJ263" i="3" s="1"/>
  <c r="AQ263" i="3" s="1"/>
  <c r="I274" i="3"/>
  <c r="AD274" i="3" s="1"/>
  <c r="AK274" i="3" s="1"/>
  <c r="AR274" i="3" s="1"/>
  <c r="AH258" i="3"/>
  <c r="AO258" i="3" s="1"/>
  <c r="AA249" i="3"/>
  <c r="AH242" i="3"/>
  <c r="AK277" i="3"/>
  <c r="AE264" i="3"/>
  <c r="AL264" i="3" s="1"/>
  <c r="AS264" i="3" s="1"/>
  <c r="S248" i="3"/>
  <c r="AG248" i="3" s="1"/>
  <c r="AN248" i="3" s="1"/>
  <c r="AU248" i="3" s="1"/>
  <c r="AF248" i="3"/>
  <c r="AM248" i="3" s="1"/>
  <c r="AT248" i="3" s="1"/>
  <c r="Q230" i="3"/>
  <c r="R230" i="3" s="1"/>
  <c r="S230" i="3" s="1"/>
  <c r="AG230" i="3" s="1"/>
  <c r="AN230" i="3" s="1"/>
  <c r="AU230" i="3" s="1"/>
  <c r="AD230" i="3"/>
  <c r="AK230" i="3" s="1"/>
  <c r="AR230" i="3" s="1"/>
  <c r="AF230" i="3"/>
  <c r="AM230" i="3" s="1"/>
  <c r="AT230" i="3" s="1"/>
  <c r="AA221" i="3"/>
  <c r="AO221" i="3" s="1"/>
  <c r="AE228" i="3"/>
  <c r="AL228" i="3" s="1"/>
  <c r="AS228" i="3" s="1"/>
  <c r="AJ222" i="3"/>
  <c r="AN215" i="3"/>
  <c r="AG167" i="3"/>
  <c r="AN167" i="3" s="1"/>
  <c r="AU167" i="3" s="1"/>
  <c r="P174" i="3"/>
  <c r="AC174" i="3"/>
  <c r="AJ174" i="3" s="1"/>
  <c r="AQ174" i="3" s="1"/>
  <c r="AN179" i="3"/>
  <c r="AB148" i="3"/>
  <c r="AI148" i="3" s="1"/>
  <c r="AP148" i="3" s="1"/>
  <c r="AF165" i="3"/>
  <c r="AM165" i="3" s="1"/>
  <c r="AT165" i="3" s="1"/>
  <c r="Q139" i="3"/>
  <c r="AD139" i="3"/>
  <c r="AK139" i="3" s="1"/>
  <c r="AR139" i="3" s="1"/>
  <c r="AQ179" i="3"/>
  <c r="AF145" i="3"/>
  <c r="AM145" i="3" s="1"/>
  <c r="AT145" i="3" s="1"/>
  <c r="S145" i="3"/>
  <c r="AG145" i="3" s="1"/>
  <c r="AN145" i="3" s="1"/>
  <c r="AU145" i="3" s="1"/>
  <c r="S129" i="3"/>
  <c r="AG129" i="3" s="1"/>
  <c r="AN129" i="3" s="1"/>
  <c r="AU129" i="3" s="1"/>
  <c r="AF129" i="3"/>
  <c r="AM129" i="3" s="1"/>
  <c r="AT129" i="3" s="1"/>
  <c r="R180" i="3"/>
  <c r="AE180" i="3"/>
  <c r="P118" i="3"/>
  <c r="AC118" i="3"/>
  <c r="AJ118" i="3" s="1"/>
  <c r="AQ118" i="3" s="1"/>
  <c r="S127" i="3"/>
  <c r="AG127" i="3" s="1"/>
  <c r="AN127" i="3" s="1"/>
  <c r="AU127" i="3" s="1"/>
  <c r="AF127" i="3"/>
  <c r="AM127" i="3" s="1"/>
  <c r="AT127" i="3" s="1"/>
  <c r="AH178" i="3"/>
  <c r="AO178" i="3" s="1"/>
  <c r="AO104" i="3"/>
  <c r="P108" i="3"/>
  <c r="AC108" i="3"/>
  <c r="AJ108" i="3" s="1"/>
  <c r="AQ108" i="3" s="1"/>
  <c r="AE109" i="3"/>
  <c r="AL109" i="3" s="1"/>
  <c r="AS109" i="3" s="1"/>
  <c r="AG45" i="3"/>
  <c r="AN45" i="3" s="1"/>
  <c r="AU45" i="3" s="1"/>
  <c r="AD82" i="3"/>
  <c r="AK82" i="3" s="1"/>
  <c r="AR82" i="3" s="1"/>
  <c r="Q82" i="3"/>
  <c r="Q78" i="3"/>
  <c r="AD78" i="3"/>
  <c r="AK78" i="3" s="1"/>
  <c r="AR78" i="3" s="1"/>
  <c r="AG53" i="3"/>
  <c r="AN53" i="3" s="1"/>
  <c r="AU53" i="3" s="1"/>
  <c r="AE77" i="3"/>
  <c r="AL77" i="3" s="1"/>
  <c r="AS77" i="3" s="1"/>
  <c r="AL52" i="3"/>
  <c r="AF57" i="3"/>
  <c r="AM57" i="3" s="1"/>
  <c r="AH42" i="3"/>
  <c r="AO42" i="3" s="1"/>
  <c r="AO32" i="3"/>
  <c r="Q49" i="3"/>
  <c r="AD49" i="3"/>
  <c r="AK49" i="3" s="1"/>
  <c r="AR49" i="3" s="1"/>
  <c r="R288" i="2"/>
  <c r="AF288" i="2" s="1"/>
  <c r="AM288" i="2" s="1"/>
  <c r="AB288" i="2"/>
  <c r="AI288" i="2" s="1"/>
  <c r="AL3" i="3"/>
  <c r="AF284" i="2"/>
  <c r="AM284" i="2" s="1"/>
  <c r="AT284" i="2" s="1"/>
  <c r="R22" i="3"/>
  <c r="AE22" i="3"/>
  <c r="AL22" i="3" s="1"/>
  <c r="AM3" i="3"/>
  <c r="AC284" i="2"/>
  <c r="AJ284" i="2" s="1"/>
  <c r="AQ284" i="2" s="1"/>
  <c r="Q4" i="3"/>
  <c r="AD4" i="3"/>
  <c r="AQ43" i="3"/>
  <c r="P5" i="3"/>
  <c r="AC5" i="3"/>
  <c r="AJ5" i="3" s="1"/>
  <c r="AD22" i="3"/>
  <c r="AK22" i="3" s="1"/>
  <c r="AB253" i="2"/>
  <c r="AI253" i="2" s="1"/>
  <c r="AG237" i="2"/>
  <c r="AN237" i="2" s="1"/>
  <c r="R15" i="3"/>
  <c r="AE15" i="3"/>
  <c r="AL15" i="3" s="1"/>
  <c r="AL261" i="2"/>
  <c r="AC287" i="2"/>
  <c r="AJ287" i="2" s="1"/>
  <c r="AJ268" i="2"/>
  <c r="AB265" i="2"/>
  <c r="AI265" i="2" s="1"/>
  <c r="AN279" i="2"/>
  <c r="AN268" i="2"/>
  <c r="R257" i="2"/>
  <c r="AF257" i="2" s="1"/>
  <c r="AM257" i="2" s="1"/>
  <c r="AB257" i="2"/>
  <c r="AI257" i="2" s="1"/>
  <c r="AJ217" i="2"/>
  <c r="AC223" i="2"/>
  <c r="AE194" i="2"/>
  <c r="AL194" i="2" s="1"/>
  <c r="AH216" i="2"/>
  <c r="AO216" i="2" s="1"/>
  <c r="AO207" i="2"/>
  <c r="S187" i="2"/>
  <c r="AG187" i="2" s="1"/>
  <c r="AN187" i="2" s="1"/>
  <c r="AC187" i="2"/>
  <c r="AJ187" i="2" s="1"/>
  <c r="AA243" i="2"/>
  <c r="AH224" i="2"/>
  <c r="AK216" i="2"/>
  <c r="AR216" i="2" s="1"/>
  <c r="AR207" i="2"/>
  <c r="AF237" i="2"/>
  <c r="AM237" i="2" s="1"/>
  <c r="AE192" i="2"/>
  <c r="AL192" i="2" s="1"/>
  <c r="AS192" i="2" s="1"/>
  <c r="AE174" i="2"/>
  <c r="AL174" i="2" s="1"/>
  <c r="AS174" i="2" s="1"/>
  <c r="AC189" i="2"/>
  <c r="AJ189" i="2" s="1"/>
  <c r="AC174" i="2"/>
  <c r="AJ174" i="2" s="1"/>
  <c r="AQ174" i="2" s="1"/>
  <c r="S174" i="2"/>
  <c r="AG174" i="2" s="1"/>
  <c r="AN174" i="2" s="1"/>
  <c r="AU174" i="2" s="1"/>
  <c r="AP207" i="2"/>
  <c r="S178" i="2"/>
  <c r="AG178" i="2" s="1"/>
  <c r="AN178" i="2" s="1"/>
  <c r="AU178" i="2" s="1"/>
  <c r="AC178" i="2"/>
  <c r="AJ178" i="2" s="1"/>
  <c r="AQ178" i="2" s="1"/>
  <c r="R136" i="2"/>
  <c r="AF136" i="2" s="1"/>
  <c r="AM136" i="2" s="1"/>
  <c r="AT136" i="2" s="1"/>
  <c r="AB136" i="2"/>
  <c r="AI136" i="2" s="1"/>
  <c r="AP136" i="2" s="1"/>
  <c r="AC153" i="2"/>
  <c r="AJ153" i="2" s="1"/>
  <c r="AQ153" i="2" s="1"/>
  <c r="AC146" i="2"/>
  <c r="AJ146" i="2" s="1"/>
  <c r="S146" i="2"/>
  <c r="AG146" i="2" s="1"/>
  <c r="AN146" i="2" s="1"/>
  <c r="AC135" i="2"/>
  <c r="AJ135" i="2" s="1"/>
  <c r="AQ135" i="2" s="1"/>
  <c r="S135" i="2"/>
  <c r="R126" i="2"/>
  <c r="AF126" i="2" s="1"/>
  <c r="AM126" i="2" s="1"/>
  <c r="AT126" i="2" s="1"/>
  <c r="AB126" i="2"/>
  <c r="AI126" i="2" s="1"/>
  <c r="AP126" i="2" s="1"/>
  <c r="AE65" i="2"/>
  <c r="AL65" i="2" s="1"/>
  <c r="R167" i="2"/>
  <c r="AF167" i="2" s="1"/>
  <c r="AM167" i="2" s="1"/>
  <c r="AT167" i="2" s="1"/>
  <c r="AB167" i="2"/>
  <c r="AI167" i="2" s="1"/>
  <c r="AP167" i="2" s="1"/>
  <c r="AE144" i="2"/>
  <c r="AL144" i="2" s="1"/>
  <c r="AB118" i="2"/>
  <c r="AI118" i="2" s="1"/>
  <c r="AP118" i="2" s="1"/>
  <c r="R118" i="2"/>
  <c r="AF118" i="2" s="1"/>
  <c r="AM118" i="2" s="1"/>
  <c r="AT118" i="2" s="1"/>
  <c r="AG98" i="2"/>
  <c r="AN98" i="2" s="1"/>
  <c r="AU98" i="2" s="1"/>
  <c r="AB143" i="2"/>
  <c r="AI143" i="2" s="1"/>
  <c r="R143" i="2"/>
  <c r="AF143" i="2" s="1"/>
  <c r="AM143" i="2" s="1"/>
  <c r="AG131" i="2"/>
  <c r="AN131" i="2" s="1"/>
  <c r="AG123" i="2"/>
  <c r="AN123" i="2" s="1"/>
  <c r="AU123" i="2" s="1"/>
  <c r="AE63" i="2"/>
  <c r="AL63" i="2" s="1"/>
  <c r="AS63" i="2" s="1"/>
  <c r="AE102" i="2"/>
  <c r="AL52" i="2"/>
  <c r="R75" i="2"/>
  <c r="AF75" i="2" s="1"/>
  <c r="AM75" i="2" s="1"/>
  <c r="AB75" i="2"/>
  <c r="AI75" i="2" s="1"/>
  <c r="K299" i="2"/>
  <c r="AG49" i="2"/>
  <c r="AN49" i="2" s="1"/>
  <c r="AF34" i="2"/>
  <c r="AM34" i="2" s="1"/>
  <c r="AT34" i="2" s="1"/>
  <c r="AD32" i="2"/>
  <c r="AC137" i="2"/>
  <c r="AJ137" i="2" s="1"/>
  <c r="AQ137" i="2" s="1"/>
  <c r="AH42" i="2"/>
  <c r="AO42" i="2" s="1"/>
  <c r="AO32" i="2"/>
  <c r="AG25" i="2"/>
  <c r="AN25" i="2" s="1"/>
  <c r="AH31" i="2"/>
  <c r="AG283" i="1"/>
  <c r="AN283" i="1" s="1"/>
  <c r="AC58" i="2"/>
  <c r="AJ58" i="2" s="1"/>
  <c r="AB33" i="2"/>
  <c r="AI33" i="2" s="1"/>
  <c r="AP33" i="2" s="1"/>
  <c r="R33" i="2"/>
  <c r="AF33" i="2" s="1"/>
  <c r="AM33" i="2" s="1"/>
  <c r="AT33" i="2" s="1"/>
  <c r="AB40" i="2"/>
  <c r="AI40" i="2" s="1"/>
  <c r="AD267" i="1"/>
  <c r="AK261" i="1"/>
  <c r="AD44" i="2"/>
  <c r="AK44" i="2" s="1"/>
  <c r="AG8" i="2"/>
  <c r="AN8" i="2" s="1"/>
  <c r="AB266" i="1"/>
  <c r="AI266" i="1" s="1"/>
  <c r="R266" i="1"/>
  <c r="AF266" i="1" s="1"/>
  <c r="AM266" i="1" s="1"/>
  <c r="AE16" i="2"/>
  <c r="AL16" i="2" s="1"/>
  <c r="AG34" i="2"/>
  <c r="AN34" i="2" s="1"/>
  <c r="AU34" i="2" s="1"/>
  <c r="AF258" i="1"/>
  <c r="AM258" i="1" s="1"/>
  <c r="AT258" i="1" s="1"/>
  <c r="AK244" i="1"/>
  <c r="AD251" i="1"/>
  <c r="S82" i="2"/>
  <c r="AG82" i="2" s="1"/>
  <c r="AN82" i="2" s="1"/>
  <c r="AU82" i="2" s="1"/>
  <c r="AC82" i="2"/>
  <c r="AJ82" i="2" s="1"/>
  <c r="AQ82" i="2" s="1"/>
  <c r="AB53" i="2"/>
  <c r="AI53" i="2" s="1"/>
  <c r="AP53" i="2" s="1"/>
  <c r="AB13" i="2"/>
  <c r="AI13" i="2" s="1"/>
  <c r="AD288" i="1"/>
  <c r="AK288" i="1" s="1"/>
  <c r="S265" i="1"/>
  <c r="AG265" i="1" s="1"/>
  <c r="AN265" i="1" s="1"/>
  <c r="AC265" i="1"/>
  <c r="AJ265" i="1" s="1"/>
  <c r="R261" i="1"/>
  <c r="AF261" i="1" s="1"/>
  <c r="AB261" i="1"/>
  <c r="AB58" i="2"/>
  <c r="AI58" i="2" s="1"/>
  <c r="AC28" i="2"/>
  <c r="AJ28" i="2" s="1"/>
  <c r="AD31" i="2"/>
  <c r="AK3" i="2"/>
  <c r="AK31" i="2" s="1"/>
  <c r="AE282" i="1"/>
  <c r="AL282" i="1" s="1"/>
  <c r="AB258" i="1"/>
  <c r="AI258" i="1" s="1"/>
  <c r="AP258" i="1" s="1"/>
  <c r="AG243" i="1"/>
  <c r="S146" i="1"/>
  <c r="AG146" i="1" s="1"/>
  <c r="AN146" i="1" s="1"/>
  <c r="AU146" i="1" s="1"/>
  <c r="AC146" i="1"/>
  <c r="AJ146" i="1" s="1"/>
  <c r="AQ146" i="1" s="1"/>
  <c r="AF162" i="1"/>
  <c r="AM162" i="1" s="1"/>
  <c r="S149" i="1"/>
  <c r="AG149" i="1" s="1"/>
  <c r="AN149" i="1" s="1"/>
  <c r="AU149" i="1" s="1"/>
  <c r="AC149" i="1"/>
  <c r="AJ149" i="1" s="1"/>
  <c r="AQ149" i="1" s="1"/>
  <c r="S218" i="1"/>
  <c r="AG218" i="1" s="1"/>
  <c r="AC218" i="1"/>
  <c r="K302" i="1"/>
  <c r="AG24" i="2"/>
  <c r="AN24" i="2" s="1"/>
  <c r="AG255" i="1"/>
  <c r="AN255" i="1" s="1"/>
  <c r="S195" i="1"/>
  <c r="AG195" i="1" s="1"/>
  <c r="AN195" i="1" s="1"/>
  <c r="AC195" i="1"/>
  <c r="AJ195" i="1" s="1"/>
  <c r="AO224" i="1"/>
  <c r="AH243" i="1"/>
  <c r="AB141" i="1"/>
  <c r="AI141" i="1" s="1"/>
  <c r="AB96" i="1"/>
  <c r="AI96" i="1" s="1"/>
  <c r="R96" i="1"/>
  <c r="AF96" i="1" s="1"/>
  <c r="AM96" i="1" s="1"/>
  <c r="AA179" i="1"/>
  <c r="AH105" i="1"/>
  <c r="AH179" i="1" s="1"/>
  <c r="AD51" i="1"/>
  <c r="AK43" i="1"/>
  <c r="AK51" i="1" s="1"/>
  <c r="AB9" i="1"/>
  <c r="AI9" i="1" s="1"/>
  <c r="R9" i="1"/>
  <c r="AF9" i="1" s="1"/>
  <c r="AM9" i="1" s="1"/>
  <c r="AQ217" i="1"/>
  <c r="AG63" i="1"/>
  <c r="AN63" i="1" s="1"/>
  <c r="AL3" i="1"/>
  <c r="AL31" i="1" s="1"/>
  <c r="AE31" i="1"/>
  <c r="S162" i="1"/>
  <c r="AG162" i="1" s="1"/>
  <c r="AN162" i="1" s="1"/>
  <c r="AC162" i="1"/>
  <c r="AJ162" i="1" s="1"/>
  <c r="R151" i="1"/>
  <c r="AF151" i="1" s="1"/>
  <c r="AM151" i="1" s="1"/>
  <c r="AB151" i="1"/>
  <c r="AI151" i="1" s="1"/>
  <c r="AB76" i="1"/>
  <c r="AI76" i="1" s="1"/>
  <c r="R76" i="1"/>
  <c r="AF76" i="1" s="1"/>
  <c r="AM76" i="1" s="1"/>
  <c r="AD20" i="1"/>
  <c r="AK20" i="1" s="1"/>
  <c r="AK3" i="1"/>
  <c r="S105" i="1"/>
  <c r="AG105" i="1" s="1"/>
  <c r="AC105" i="1"/>
  <c r="AC34" i="1"/>
  <c r="AJ34" i="1" s="1"/>
  <c r="AQ34" i="1" s="1"/>
  <c r="S34" i="1"/>
  <c r="AG34" i="1" s="1"/>
  <c r="AN34" i="1" s="1"/>
  <c r="AU34" i="1" s="1"/>
  <c r="AM180" i="1"/>
  <c r="AF40" i="1"/>
  <c r="AM40" i="1" s="1"/>
  <c r="AG28" i="1"/>
  <c r="AN28" i="1" s="1"/>
  <c r="AB3" i="1"/>
  <c r="R3" i="1"/>
  <c r="AF3" i="1" s="1"/>
  <c r="AU103" i="1"/>
  <c r="AN104" i="1"/>
  <c r="AU104" i="1" s="1"/>
  <c r="AC77" i="1"/>
  <c r="AJ77" i="1" s="1"/>
  <c r="AD102" i="1"/>
  <c r="AQ104" i="1"/>
  <c r="AC69" i="1"/>
  <c r="AJ69" i="1" s="1"/>
  <c r="AC124" i="1"/>
  <c r="AJ124" i="1" s="1"/>
  <c r="AQ124" i="1" s="1"/>
  <c r="AC62" i="1"/>
  <c r="AJ62" i="1" s="1"/>
  <c r="AC26" i="1"/>
  <c r="AJ26" i="1" s="1"/>
  <c r="AA102" i="1"/>
  <c r="AO102" i="1" s="1"/>
  <c r="AB15" i="1"/>
  <c r="AI15" i="1" s="1"/>
  <c r="S227" i="3"/>
  <c r="AG227" i="3" s="1"/>
  <c r="AN227" i="3" s="1"/>
  <c r="AU227" i="3" s="1"/>
  <c r="AF227" i="3"/>
  <c r="AM227" i="3" s="1"/>
  <c r="AT227" i="3" s="1"/>
  <c r="O200" i="3"/>
  <c r="AB200" i="3"/>
  <c r="AI200" i="3" s="1"/>
  <c r="R208" i="3"/>
  <c r="AE208" i="3"/>
  <c r="AL208" i="3" s="1"/>
  <c r="AS208" i="3" s="1"/>
  <c r="P126" i="3"/>
  <c r="AC126" i="3"/>
  <c r="AJ126" i="3" s="1"/>
  <c r="AQ126" i="3" s="1"/>
  <c r="AC76" i="3"/>
  <c r="AJ76" i="3" s="1"/>
  <c r="AQ76" i="3" s="1"/>
  <c r="P76" i="3"/>
  <c r="O46" i="3"/>
  <c r="AB46" i="3"/>
  <c r="AI46" i="3" s="1"/>
  <c r="AP46" i="3" s="1"/>
  <c r="AN291" i="2"/>
  <c r="AH101" i="3"/>
  <c r="AO101" i="3" s="1"/>
  <c r="AO52" i="3"/>
  <c r="R284" i="2"/>
  <c r="AB284" i="2"/>
  <c r="AI284" i="2" s="1"/>
  <c r="AP284" i="2" s="1"/>
  <c r="K297" i="3"/>
  <c r="R29" i="3"/>
  <c r="AE29" i="3"/>
  <c r="AL29" i="3" s="1"/>
  <c r="AC283" i="2"/>
  <c r="AJ283" i="2" s="1"/>
  <c r="R38" i="3"/>
  <c r="AE38" i="3"/>
  <c r="AL38" i="3" s="1"/>
  <c r="AB13" i="3"/>
  <c r="AI13" i="3" s="1"/>
  <c r="AB281" i="2"/>
  <c r="AI281" i="2" s="1"/>
  <c r="R281" i="2"/>
  <c r="AF281" i="2" s="1"/>
  <c r="AM281" i="2" s="1"/>
  <c r="AD29" i="3"/>
  <c r="AK29" i="3" s="1"/>
  <c r="AD267" i="2"/>
  <c r="AK261" i="2"/>
  <c r="AF248" i="2"/>
  <c r="AM248" i="2" s="1"/>
  <c r="S265" i="2"/>
  <c r="AG265" i="2" s="1"/>
  <c r="AN265" i="2" s="1"/>
  <c r="AC265" i="2"/>
  <c r="AJ265" i="2" s="1"/>
  <c r="R282" i="2"/>
  <c r="AF282" i="2" s="1"/>
  <c r="AM282" i="2" s="1"/>
  <c r="AB282" i="2"/>
  <c r="AI282" i="2" s="1"/>
  <c r="S225" i="2"/>
  <c r="AG225" i="2" s="1"/>
  <c r="AN225" i="2" s="1"/>
  <c r="AU225" i="2" s="1"/>
  <c r="AC225" i="2"/>
  <c r="AJ225" i="2" s="1"/>
  <c r="AQ225" i="2" s="1"/>
  <c r="S252" i="2"/>
  <c r="AG252" i="2" s="1"/>
  <c r="AC252" i="2"/>
  <c r="AJ207" i="2"/>
  <c r="AC216" i="2"/>
  <c r="AE206" i="2"/>
  <c r="AL182" i="2"/>
  <c r="AL206" i="2" s="1"/>
  <c r="AB214" i="2"/>
  <c r="AI214" i="2" s="1"/>
  <c r="AP214" i="2" s="1"/>
  <c r="R214" i="2"/>
  <c r="AF214" i="2" s="1"/>
  <c r="AM214" i="2" s="1"/>
  <c r="AT214" i="2" s="1"/>
  <c r="AB224" i="2"/>
  <c r="R224" i="2"/>
  <c r="AF230" i="2"/>
  <c r="AM230" i="2" s="1"/>
  <c r="AT230" i="2" s="1"/>
  <c r="AF234" i="2"/>
  <c r="AM234" i="2" s="1"/>
  <c r="AD202" i="2"/>
  <c r="AK202" i="2" s="1"/>
  <c r="AP217" i="2"/>
  <c r="AG180" i="2"/>
  <c r="AN180" i="2" s="1"/>
  <c r="AU180" i="2" s="1"/>
  <c r="R134" i="2"/>
  <c r="AF134" i="2" s="1"/>
  <c r="AM134" i="2" s="1"/>
  <c r="AT134" i="2" s="1"/>
  <c r="AB134" i="2"/>
  <c r="AI134" i="2" s="1"/>
  <c r="AP134" i="2" s="1"/>
  <c r="S125" i="2"/>
  <c r="AG125" i="2" s="1"/>
  <c r="AN125" i="2" s="1"/>
  <c r="AU125" i="2" s="1"/>
  <c r="AC125" i="2"/>
  <c r="AJ125" i="2" s="1"/>
  <c r="AQ125" i="2" s="1"/>
  <c r="AB64" i="2"/>
  <c r="AI64" i="2" s="1"/>
  <c r="AP64" i="2" s="1"/>
  <c r="R64" i="2"/>
  <c r="AF64" i="2" s="1"/>
  <c r="AM64" i="2" s="1"/>
  <c r="AT64" i="2" s="1"/>
  <c r="AE151" i="2"/>
  <c r="AL151" i="2" s="1"/>
  <c r="AS151" i="2" s="1"/>
  <c r="R72" i="2"/>
  <c r="AF72" i="2" s="1"/>
  <c r="AM72" i="2" s="1"/>
  <c r="AB72" i="2"/>
  <c r="AI72" i="2" s="1"/>
  <c r="AU217" i="2"/>
  <c r="S75" i="2"/>
  <c r="AG75" i="2" s="1"/>
  <c r="AN75" i="2" s="1"/>
  <c r="AC75" i="2"/>
  <c r="AJ75" i="2" s="1"/>
  <c r="AC57" i="2"/>
  <c r="AJ57" i="2" s="1"/>
  <c r="S57" i="2"/>
  <c r="AG57" i="2" s="1"/>
  <c r="AN57" i="2" s="1"/>
  <c r="AB78" i="2"/>
  <c r="AI78" i="2" s="1"/>
  <c r="AP78" i="2" s="1"/>
  <c r="R78" i="2"/>
  <c r="AF78" i="2" s="1"/>
  <c r="AM78" i="2" s="1"/>
  <c r="AT78" i="2" s="1"/>
  <c r="I299" i="2"/>
  <c r="AL3" i="2"/>
  <c r="S15" i="2"/>
  <c r="AG15" i="2" s="1"/>
  <c r="AN15" i="2" s="1"/>
  <c r="AC15" i="2"/>
  <c r="AJ15" i="2" s="1"/>
  <c r="AC8" i="2"/>
  <c r="AJ8" i="2" s="1"/>
  <c r="AJ244" i="1"/>
  <c r="AC251" i="1"/>
  <c r="S280" i="1"/>
  <c r="AG280" i="1" s="1"/>
  <c r="AC280" i="1"/>
  <c r="R159" i="1"/>
  <c r="AF159" i="1" s="1"/>
  <c r="AM159" i="1" s="1"/>
  <c r="AB159" i="1"/>
  <c r="AI159" i="1" s="1"/>
  <c r="AN32" i="2"/>
  <c r="AG42" i="2"/>
  <c r="AB296" i="1"/>
  <c r="AI291" i="1"/>
  <c r="AI296" i="1" s="1"/>
  <c r="AB265" i="1"/>
  <c r="AI265" i="1" s="1"/>
  <c r="R265" i="1"/>
  <c r="AF265" i="1" s="1"/>
  <c r="AM265" i="1" s="1"/>
  <c r="AN52" i="2"/>
  <c r="AG102" i="2"/>
  <c r="AG267" i="1"/>
  <c r="AN261" i="1"/>
  <c r="S7" i="2"/>
  <c r="AG7" i="2" s="1"/>
  <c r="AN7" i="2" s="1"/>
  <c r="AC7" i="2"/>
  <c r="AU224" i="1"/>
  <c r="AN243" i="1"/>
  <c r="AU243" i="1" s="1"/>
  <c r="R192" i="1"/>
  <c r="AF192" i="1" s="1"/>
  <c r="AM192" i="1" s="1"/>
  <c r="AB192" i="1"/>
  <c r="AI192" i="1" s="1"/>
  <c r="AI206" i="1" s="1"/>
  <c r="AC24" i="2"/>
  <c r="AJ24" i="2" s="1"/>
  <c r="AF248" i="1"/>
  <c r="AM248" i="1" s="1"/>
  <c r="AA243" i="1"/>
  <c r="AB110" i="1"/>
  <c r="AI110" i="1" s="1"/>
  <c r="R110" i="1"/>
  <c r="AF110" i="1" s="1"/>
  <c r="AM110" i="1" s="1"/>
  <c r="AC96" i="1"/>
  <c r="AJ96" i="1" s="1"/>
  <c r="S96" i="1"/>
  <c r="AG96" i="1" s="1"/>
  <c r="AN96" i="1" s="1"/>
  <c r="AI43" i="1"/>
  <c r="AI51" i="1" s="1"/>
  <c r="AP51" i="1" s="1"/>
  <c r="AB51" i="1"/>
  <c r="R47" i="1"/>
  <c r="AF47" i="1" s="1"/>
  <c r="AM47" i="1" s="1"/>
  <c r="AB47" i="1"/>
  <c r="AI47" i="1" s="1"/>
  <c r="S12" i="1"/>
  <c r="AG12" i="1" s="1"/>
  <c r="AN12" i="1" s="1"/>
  <c r="AC12" i="1"/>
  <c r="AJ12" i="1" s="1"/>
  <c r="S75" i="1"/>
  <c r="AG75" i="1" s="1"/>
  <c r="AN75" i="1" s="1"/>
  <c r="AC75" i="1"/>
  <c r="AJ75" i="1" s="1"/>
  <c r="AK105" i="1"/>
  <c r="AK179" i="1" s="1"/>
  <c r="AR179" i="1" s="1"/>
  <c r="AD179" i="1"/>
  <c r="AC50" i="1"/>
  <c r="AJ50" i="1" s="1"/>
  <c r="AQ50" i="1" s="1"/>
  <c r="S50" i="1"/>
  <c r="AG50" i="1" s="1"/>
  <c r="AN50" i="1" s="1"/>
  <c r="AU50" i="1" s="1"/>
  <c r="AK180" i="1"/>
  <c r="AD206" i="1"/>
  <c r="AB111" i="1"/>
  <c r="AI111" i="1" s="1"/>
  <c r="AP111" i="1" s="1"/>
  <c r="AC76" i="1"/>
  <c r="AJ76" i="1" s="1"/>
  <c r="AC68" i="1"/>
  <c r="AJ68" i="1" s="1"/>
  <c r="AU52" i="1"/>
  <c r="AM254" i="1" l="1"/>
  <c r="AF260" i="1"/>
  <c r="AN208" i="2"/>
  <c r="AG216" i="2"/>
  <c r="AM266" i="2"/>
  <c r="AF267" i="2"/>
  <c r="AG243" i="2"/>
  <c r="AN224" i="2"/>
  <c r="AM292" i="2"/>
  <c r="AM296" i="2" s="1"/>
  <c r="AT296" i="2" s="1"/>
  <c r="AF296" i="2"/>
  <c r="AN276" i="2"/>
  <c r="AU276" i="2" s="1"/>
  <c r="AG278" i="2"/>
  <c r="AN43" i="3"/>
  <c r="AN47" i="2"/>
  <c r="AG51" i="2"/>
  <c r="AF260" i="2"/>
  <c r="AM252" i="2"/>
  <c r="AM260" i="2" s="1"/>
  <c r="AM279" i="2"/>
  <c r="AM285" i="2" s="1"/>
  <c r="AT285" i="2" s="1"/>
  <c r="AF285" i="2"/>
  <c r="AN292" i="2"/>
  <c r="AG296" i="2"/>
  <c r="AN252" i="2"/>
  <c r="AN260" i="2" s="1"/>
  <c r="AG260" i="2"/>
  <c r="AN280" i="2"/>
  <c r="AG285" i="2"/>
  <c r="S208" i="3"/>
  <c r="AG208" i="3" s="1"/>
  <c r="AN208" i="3" s="1"/>
  <c r="AU208" i="3" s="1"/>
  <c r="AF208" i="3"/>
  <c r="AM208" i="3" s="1"/>
  <c r="AT208" i="3" s="1"/>
  <c r="R49" i="3"/>
  <c r="AE49" i="3"/>
  <c r="AL49" i="3" s="1"/>
  <c r="AS49" i="3" s="1"/>
  <c r="AC138" i="3"/>
  <c r="AJ138" i="3" s="1"/>
  <c r="AQ138" i="3" s="1"/>
  <c r="P138" i="3"/>
  <c r="S212" i="3"/>
  <c r="AG212" i="3" s="1"/>
  <c r="AN212" i="3" s="1"/>
  <c r="AU212" i="3" s="1"/>
  <c r="AF212" i="3"/>
  <c r="AM212" i="3" s="1"/>
  <c r="AT212" i="3" s="1"/>
  <c r="AF106" i="2"/>
  <c r="AM103" i="2"/>
  <c r="AD154" i="3"/>
  <c r="AK154" i="3" s="1"/>
  <c r="AR154" i="3" s="1"/>
  <c r="Q154" i="3"/>
  <c r="AB102" i="2"/>
  <c r="AI52" i="2"/>
  <c r="AJ4" i="1"/>
  <c r="AJ31" i="1" s="1"/>
  <c r="AC31" i="1"/>
  <c r="AN102" i="2"/>
  <c r="AU102" i="2" s="1"/>
  <c r="AU52" i="2"/>
  <c r="AE31" i="2"/>
  <c r="S15" i="3"/>
  <c r="AG15" i="3" s="1"/>
  <c r="AN15" i="3" s="1"/>
  <c r="AF15" i="3"/>
  <c r="AM15" i="3" s="1"/>
  <c r="S22" i="3"/>
  <c r="AG22" i="3" s="1"/>
  <c r="AN22" i="3" s="1"/>
  <c r="AF22" i="3"/>
  <c r="AM22" i="3" s="1"/>
  <c r="R78" i="3"/>
  <c r="AE78" i="3"/>
  <c r="AL78" i="3" s="1"/>
  <c r="AS78" i="3" s="1"/>
  <c r="AT244" i="1"/>
  <c r="AM251" i="1"/>
  <c r="AT251" i="1" s="1"/>
  <c r="AG260" i="1"/>
  <c r="AU260" i="1" s="1"/>
  <c r="AM32" i="2"/>
  <c r="AF42" i="2"/>
  <c r="AL181" i="2"/>
  <c r="AS107" i="2"/>
  <c r="AF251" i="2"/>
  <c r="S60" i="3"/>
  <c r="AG60" i="3" s="1"/>
  <c r="AN60" i="3" s="1"/>
  <c r="AF60" i="3"/>
  <c r="AM60" i="3" s="1"/>
  <c r="Q176" i="3"/>
  <c r="AD176" i="3"/>
  <c r="AK176" i="3" s="1"/>
  <c r="AR176" i="3" s="1"/>
  <c r="AE276" i="3"/>
  <c r="P286" i="3"/>
  <c r="AC286" i="3"/>
  <c r="AJ286" i="3" s="1"/>
  <c r="AQ286" i="3" s="1"/>
  <c r="AK249" i="3"/>
  <c r="AR242" i="3"/>
  <c r="AL243" i="1"/>
  <c r="AS243" i="1" s="1"/>
  <c r="AS224" i="1"/>
  <c r="AD181" i="2"/>
  <c r="P6" i="3"/>
  <c r="AC6" i="3"/>
  <c r="S102" i="3"/>
  <c r="AG102" i="3" s="1"/>
  <c r="AF102" i="3"/>
  <c r="R188" i="3"/>
  <c r="AE188" i="3"/>
  <c r="AL188" i="3" s="1"/>
  <c r="AD170" i="3"/>
  <c r="AK170" i="3" s="1"/>
  <c r="AR170" i="3" s="1"/>
  <c r="Q170" i="3"/>
  <c r="P152" i="3"/>
  <c r="AC152" i="3"/>
  <c r="AJ152" i="3" s="1"/>
  <c r="AQ152" i="3" s="1"/>
  <c r="R251" i="3"/>
  <c r="AE251" i="3"/>
  <c r="AL251" i="3" s="1"/>
  <c r="AS251" i="3" s="1"/>
  <c r="AL276" i="3"/>
  <c r="AS276" i="3" s="1"/>
  <c r="AM276" i="3"/>
  <c r="AT266" i="3"/>
  <c r="P284" i="3"/>
  <c r="AC284" i="3"/>
  <c r="AS260" i="1"/>
  <c r="AS43" i="2"/>
  <c r="AL51" i="2"/>
  <c r="AS51" i="2" s="1"/>
  <c r="AK181" i="2"/>
  <c r="AM267" i="2"/>
  <c r="AT267" i="2" s="1"/>
  <c r="AT261" i="2"/>
  <c r="P158" i="3"/>
  <c r="AC158" i="3"/>
  <c r="AJ158" i="3" s="1"/>
  <c r="AQ158" i="3" s="1"/>
  <c r="AI265" i="3"/>
  <c r="AP265" i="3" s="1"/>
  <c r="AP259" i="3"/>
  <c r="Q70" i="3"/>
  <c r="AD70" i="3"/>
  <c r="AK70" i="3" s="1"/>
  <c r="AR70" i="3" s="1"/>
  <c r="AF223" i="1"/>
  <c r="AS244" i="1"/>
  <c r="AL251" i="1"/>
  <c r="AS251" i="1" s="1"/>
  <c r="AD51" i="2"/>
  <c r="AM285" i="1"/>
  <c r="AT285" i="1" s="1"/>
  <c r="AT279" i="1"/>
  <c r="R66" i="3"/>
  <c r="AE66" i="3"/>
  <c r="AL66" i="3" s="1"/>
  <c r="AR266" i="3"/>
  <c r="AI52" i="1"/>
  <c r="AB102" i="1"/>
  <c r="AS51" i="1"/>
  <c r="AN4" i="1"/>
  <c r="AN31" i="1" s="1"/>
  <c r="AG31" i="1"/>
  <c r="AJ260" i="1"/>
  <c r="AI103" i="2"/>
  <c r="AB106" i="2"/>
  <c r="R35" i="3"/>
  <c r="AE35" i="3"/>
  <c r="AL35" i="3" s="1"/>
  <c r="AA295" i="3"/>
  <c r="AG206" i="1"/>
  <c r="AI286" i="1"/>
  <c r="AI290" i="1" s="1"/>
  <c r="AB290" i="1"/>
  <c r="AM260" i="1"/>
  <c r="AT260" i="1" s="1"/>
  <c r="AN31" i="2"/>
  <c r="AD156" i="3"/>
  <c r="AK156" i="3" s="1"/>
  <c r="AR156" i="3" s="1"/>
  <c r="Q156" i="3"/>
  <c r="AD160" i="3"/>
  <c r="AK160" i="3" s="1"/>
  <c r="AR160" i="3" s="1"/>
  <c r="Q160" i="3"/>
  <c r="AU242" i="3"/>
  <c r="R146" i="3"/>
  <c r="AE146" i="3"/>
  <c r="AL146" i="3" s="1"/>
  <c r="AS146" i="3" s="1"/>
  <c r="AG296" i="1"/>
  <c r="AE285" i="1"/>
  <c r="AN290" i="1"/>
  <c r="AU290" i="1" s="1"/>
  <c r="AD42" i="2"/>
  <c r="AK32" i="2"/>
  <c r="S180" i="3"/>
  <c r="AG180" i="3" s="1"/>
  <c r="AF180" i="3"/>
  <c r="Q232" i="3"/>
  <c r="AD232" i="3"/>
  <c r="AK232" i="3" s="1"/>
  <c r="AR232" i="3" s="1"/>
  <c r="AB288" i="3"/>
  <c r="AI284" i="3"/>
  <c r="AU244" i="2"/>
  <c r="AN251" i="2"/>
  <c r="AU251" i="2" s="1"/>
  <c r="AO31" i="3"/>
  <c r="S206" i="3"/>
  <c r="AG206" i="3" s="1"/>
  <c r="AF206" i="3"/>
  <c r="R222" i="3"/>
  <c r="AE222" i="3"/>
  <c r="P46" i="3"/>
  <c r="AC46" i="3"/>
  <c r="AJ46" i="3" s="1"/>
  <c r="AQ46" i="3" s="1"/>
  <c r="AE181" i="2"/>
  <c r="Q80" i="3"/>
  <c r="AD80" i="3"/>
  <c r="AK80" i="3" s="1"/>
  <c r="AR80" i="3" s="1"/>
  <c r="Q140" i="3"/>
  <c r="AD140" i="3"/>
  <c r="AK140" i="3" s="1"/>
  <c r="AR140" i="3" s="1"/>
  <c r="AD249" i="3"/>
  <c r="AP242" i="3"/>
  <c r="AI249" i="3"/>
  <c r="AP249" i="3" s="1"/>
  <c r="AF179" i="1"/>
  <c r="AM105" i="1"/>
  <c r="AM179" i="1" s="1"/>
  <c r="AT179" i="1" s="1"/>
  <c r="AI216" i="1"/>
  <c r="AP216" i="1" s="1"/>
  <c r="AP207" i="1"/>
  <c r="AR43" i="3"/>
  <c r="AL102" i="3"/>
  <c r="AL103" i="3" s="1"/>
  <c r="AS103" i="3" s="1"/>
  <c r="AE103" i="3"/>
  <c r="AJ259" i="3"/>
  <c r="AC265" i="3"/>
  <c r="AS289" i="3"/>
  <c r="AD168" i="3"/>
  <c r="AK168" i="3" s="1"/>
  <c r="AR168" i="3" s="1"/>
  <c r="Q168" i="3"/>
  <c r="AF276" i="3"/>
  <c r="AL179" i="1"/>
  <c r="AO218" i="2"/>
  <c r="AH223" i="2"/>
  <c r="AO223" i="2" s="1"/>
  <c r="AJ245" i="2"/>
  <c r="AJ251" i="2" s="1"/>
  <c r="AQ251" i="2" s="1"/>
  <c r="AC251" i="2"/>
  <c r="AK32" i="3"/>
  <c r="AM43" i="3"/>
  <c r="P40" i="3"/>
  <c r="AC40" i="3"/>
  <c r="AJ40" i="3" s="1"/>
  <c r="S142" i="3"/>
  <c r="AG142" i="3" s="1"/>
  <c r="AN142" i="3" s="1"/>
  <c r="AU142" i="3" s="1"/>
  <c r="AF142" i="3"/>
  <c r="AM142" i="3" s="1"/>
  <c r="AT142" i="3" s="1"/>
  <c r="AM223" i="1"/>
  <c r="AT223" i="1" s="1"/>
  <c r="AT217" i="1"/>
  <c r="AP224" i="1"/>
  <c r="AI243" i="1"/>
  <c r="AK103" i="2"/>
  <c r="AD106" i="2"/>
  <c r="AS268" i="1"/>
  <c r="AL278" i="1"/>
  <c r="AS278" i="1" s="1"/>
  <c r="R33" i="3"/>
  <c r="AE33" i="3"/>
  <c r="AL33" i="3" s="1"/>
  <c r="AB51" i="3"/>
  <c r="AC260" i="1"/>
  <c r="AK292" i="2"/>
  <c r="AK296" i="2" s="1"/>
  <c r="AD296" i="2"/>
  <c r="I297" i="3"/>
  <c r="R148" i="3"/>
  <c r="AE148" i="3"/>
  <c r="AL148" i="3" s="1"/>
  <c r="AS148" i="3" s="1"/>
  <c r="AJ214" i="3"/>
  <c r="AQ214" i="3" s="1"/>
  <c r="AQ205" i="3"/>
  <c r="P239" i="3"/>
  <c r="AC239" i="3"/>
  <c r="AJ239" i="3" s="1"/>
  <c r="AF228" i="3"/>
  <c r="AM228" i="3" s="1"/>
  <c r="AT228" i="3" s="1"/>
  <c r="S228" i="3"/>
  <c r="AG228" i="3" s="1"/>
  <c r="AN228" i="3" s="1"/>
  <c r="AU228" i="3" s="1"/>
  <c r="AJ43" i="1"/>
  <c r="AJ51" i="1" s="1"/>
  <c r="AQ51" i="1" s="1"/>
  <c r="AC51" i="1"/>
  <c r="AG31" i="2"/>
  <c r="AN206" i="2"/>
  <c r="Q72" i="3"/>
  <c r="AD72" i="3"/>
  <c r="AK72" i="3" s="1"/>
  <c r="AR72" i="3" s="1"/>
  <c r="AJ104" i="3"/>
  <c r="P130" i="3"/>
  <c r="AC130" i="3"/>
  <c r="AJ130" i="3" s="1"/>
  <c r="AQ130" i="3" s="1"/>
  <c r="AF181" i="2"/>
  <c r="AN285" i="2"/>
  <c r="AU285" i="2" s="1"/>
  <c r="Q108" i="3"/>
  <c r="AD108" i="3"/>
  <c r="AK108" i="3" s="1"/>
  <c r="AR108" i="3" s="1"/>
  <c r="AB260" i="2"/>
  <c r="AI252" i="2"/>
  <c r="AI260" i="2" s="1"/>
  <c r="AP260" i="2" s="1"/>
  <c r="P44" i="3"/>
  <c r="AC44" i="3"/>
  <c r="AF243" i="2"/>
  <c r="AM224" i="2"/>
  <c r="AB101" i="3"/>
  <c r="S21" i="3"/>
  <c r="AG21" i="3" s="1"/>
  <c r="AN21" i="3" s="1"/>
  <c r="AF21" i="3"/>
  <c r="AM21" i="3" s="1"/>
  <c r="AR289" i="3"/>
  <c r="AL31" i="2"/>
  <c r="AJ216" i="2"/>
  <c r="AQ216" i="2" s="1"/>
  <c r="AQ207" i="2"/>
  <c r="AM3" i="1"/>
  <c r="AM31" i="1" s="1"/>
  <c r="AF31" i="1"/>
  <c r="AU215" i="3"/>
  <c r="AU251" i="1"/>
  <c r="AC260" i="2"/>
  <c r="AJ252" i="2"/>
  <c r="AJ260" i="2" s="1"/>
  <c r="AC200" i="3"/>
  <c r="AJ200" i="3" s="1"/>
  <c r="P200" i="3"/>
  <c r="AG179" i="1"/>
  <c r="AN105" i="1"/>
  <c r="AN179" i="1" s="1"/>
  <c r="AU179" i="1" s="1"/>
  <c r="AF267" i="1"/>
  <c r="AM261" i="1"/>
  <c r="AO31" i="2"/>
  <c r="AO224" i="2"/>
  <c r="AH243" i="2"/>
  <c r="AO243" i="2" s="1"/>
  <c r="AQ217" i="2"/>
  <c r="AJ223" i="2"/>
  <c r="AQ223" i="2" s="1"/>
  <c r="AC278" i="2"/>
  <c r="AE4" i="3"/>
  <c r="R4" i="3"/>
  <c r="R82" i="3"/>
  <c r="AE82" i="3"/>
  <c r="AL82" i="3" s="1"/>
  <c r="AS82" i="3" s="1"/>
  <c r="AU179" i="3"/>
  <c r="AQ222" i="3"/>
  <c r="AT289" i="3"/>
  <c r="AI5" i="2"/>
  <c r="AI31" i="2" s="1"/>
  <c r="AB31" i="2"/>
  <c r="AR224" i="1"/>
  <c r="AK243" i="1"/>
  <c r="AR243" i="1" s="1"/>
  <c r="AJ51" i="2"/>
  <c r="AQ43" i="2"/>
  <c r="Q112" i="3"/>
  <c r="AD112" i="3"/>
  <c r="AK112" i="3" s="1"/>
  <c r="AR112" i="3" s="1"/>
  <c r="AT205" i="3"/>
  <c r="AQ289" i="3"/>
  <c r="AJ294" i="3"/>
  <c r="AQ294" i="3" s="1"/>
  <c r="AN276" i="3"/>
  <c r="AU266" i="3"/>
  <c r="AB179" i="1"/>
  <c r="AI105" i="1"/>
  <c r="AI179" i="1" s="1"/>
  <c r="AP179" i="1" s="1"/>
  <c r="AE179" i="1"/>
  <c r="AO267" i="2"/>
  <c r="AB278" i="2"/>
  <c r="P134" i="3"/>
  <c r="AC134" i="3"/>
  <c r="AJ134" i="3" s="1"/>
  <c r="AQ134" i="3" s="1"/>
  <c r="AD164" i="3"/>
  <c r="AK164" i="3" s="1"/>
  <c r="AR164" i="3" s="1"/>
  <c r="Q164" i="3"/>
  <c r="AE230" i="3"/>
  <c r="AL230" i="3" s="1"/>
  <c r="AS230" i="3" s="1"/>
  <c r="Q259" i="3"/>
  <c r="AD259" i="3"/>
  <c r="AB206" i="1"/>
  <c r="AR260" i="1"/>
  <c r="AN181" i="2"/>
  <c r="AU107" i="2"/>
  <c r="AK243" i="2"/>
  <c r="AR224" i="2"/>
  <c r="R32" i="3"/>
  <c r="AE32" i="3"/>
  <c r="AR52" i="3"/>
  <c r="AD81" i="3"/>
  <c r="AK81" i="3" s="1"/>
  <c r="AR81" i="3" s="1"/>
  <c r="Q81" i="3"/>
  <c r="AB243" i="1"/>
  <c r="AH267" i="1"/>
  <c r="AO267" i="1" s="1"/>
  <c r="AO261" i="1"/>
  <c r="AL42" i="2"/>
  <c r="AS32" i="2"/>
  <c r="AI51" i="3"/>
  <c r="AP51" i="3" s="1"/>
  <c r="AP43" i="3"/>
  <c r="AI258" i="3"/>
  <c r="AP258" i="3" s="1"/>
  <c r="AP250" i="3"/>
  <c r="AG51" i="1"/>
  <c r="R59" i="3"/>
  <c r="AE59" i="3"/>
  <c r="S50" i="3"/>
  <c r="AG50" i="3" s="1"/>
  <c r="AN50" i="3" s="1"/>
  <c r="AU50" i="3" s="1"/>
  <c r="AF50" i="3"/>
  <c r="AM50" i="3" s="1"/>
  <c r="AT50" i="3" s="1"/>
  <c r="Q279" i="3"/>
  <c r="AD279" i="3"/>
  <c r="AI182" i="3"/>
  <c r="AB204" i="3"/>
  <c r="AI210" i="2"/>
  <c r="AB216" i="2"/>
  <c r="AG206" i="2"/>
  <c r="Q104" i="3"/>
  <c r="AD104" i="3"/>
  <c r="AL249" i="3"/>
  <c r="AS249" i="3" s="1"/>
  <c r="AS242" i="3"/>
  <c r="Q257" i="3"/>
  <c r="AD257" i="3"/>
  <c r="AK257" i="3" s="1"/>
  <c r="AR257" i="3" s="1"/>
  <c r="AL290" i="2"/>
  <c r="R139" i="3"/>
  <c r="AE139" i="3"/>
  <c r="AL139" i="3" s="1"/>
  <c r="AS139" i="3" s="1"/>
  <c r="AJ103" i="2"/>
  <c r="AC106" i="2"/>
  <c r="Q218" i="3"/>
  <c r="AD218" i="3"/>
  <c r="AK218" i="3" s="1"/>
  <c r="AR218" i="3" s="1"/>
  <c r="Q61" i="3"/>
  <c r="AD61" i="3"/>
  <c r="R150" i="3"/>
  <c r="AE150" i="3"/>
  <c r="AL150" i="3" s="1"/>
  <c r="AS150" i="3" s="1"/>
  <c r="AU296" i="1"/>
  <c r="AN280" i="1"/>
  <c r="AN285" i="1" s="1"/>
  <c r="AU285" i="1" s="1"/>
  <c r="AG285" i="1"/>
  <c r="Q76" i="3"/>
  <c r="AD76" i="3"/>
  <c r="AK76" i="3" s="1"/>
  <c r="AR76" i="3" s="1"/>
  <c r="AB31" i="1"/>
  <c r="AI3" i="1"/>
  <c r="AI31" i="1" s="1"/>
  <c r="AJ7" i="2"/>
  <c r="AJ31" i="2" s="1"/>
  <c r="AC31" i="2"/>
  <c r="AP296" i="1"/>
  <c r="AB243" i="2"/>
  <c r="AI224" i="2"/>
  <c r="S38" i="3"/>
  <c r="AG38" i="3" s="1"/>
  <c r="AN38" i="3" s="1"/>
  <c r="AF38" i="3"/>
  <c r="AM38" i="3" s="1"/>
  <c r="AK31" i="1"/>
  <c r="AR51" i="1"/>
  <c r="AO243" i="1"/>
  <c r="AJ218" i="1"/>
  <c r="AC223" i="1"/>
  <c r="AR244" i="1"/>
  <c r="AK251" i="1"/>
  <c r="AR251" i="1" s="1"/>
  <c r="AR261" i="1"/>
  <c r="AK267" i="1"/>
  <c r="AR267" i="1" s="1"/>
  <c r="AJ278" i="2"/>
  <c r="AQ278" i="2" s="1"/>
  <c r="AS52" i="3"/>
  <c r="AO51" i="1"/>
  <c r="AK286" i="1"/>
  <c r="AK290" i="1" s="1"/>
  <c r="AR290" i="1" s="1"/>
  <c r="AD290" i="1"/>
  <c r="AC51" i="2"/>
  <c r="AC206" i="2"/>
  <c r="AI251" i="2"/>
  <c r="AP251" i="2" s="1"/>
  <c r="AP244" i="2"/>
  <c r="AE285" i="2"/>
  <c r="AL279" i="2"/>
  <c r="AL285" i="2" s="1"/>
  <c r="AU52" i="3"/>
  <c r="P132" i="3"/>
  <c r="AC132" i="3"/>
  <c r="AJ132" i="3" s="1"/>
  <c r="AQ132" i="3" s="1"/>
  <c r="AG276" i="3"/>
  <c r="AF42" i="1"/>
  <c r="AU43" i="2"/>
  <c r="AN51" i="2"/>
  <c r="AU51" i="2" s="1"/>
  <c r="AI218" i="2"/>
  <c r="AB223" i="2"/>
  <c r="AI278" i="2"/>
  <c r="AP278" i="2" s="1"/>
  <c r="Q120" i="3"/>
  <c r="AD120" i="3"/>
  <c r="AK120" i="3" s="1"/>
  <c r="AR120" i="3" s="1"/>
  <c r="P162" i="3"/>
  <c r="AC162" i="3"/>
  <c r="AJ162" i="3" s="1"/>
  <c r="AQ162" i="3" s="1"/>
  <c r="AC258" i="3"/>
  <c r="AD253" i="3"/>
  <c r="AK253" i="3" s="1"/>
  <c r="AR253" i="3" s="1"/>
  <c r="AQ216" i="1"/>
  <c r="AS223" i="1"/>
  <c r="AG181" i="2"/>
  <c r="AD243" i="2"/>
  <c r="AP261" i="2"/>
  <c r="AI267" i="2"/>
  <c r="Q83" i="3"/>
  <c r="AD83" i="3"/>
  <c r="AK83" i="3" s="1"/>
  <c r="AR83" i="3" s="1"/>
  <c r="Q136" i="3"/>
  <c r="AD136" i="3"/>
  <c r="AK136" i="3" s="1"/>
  <c r="AR136" i="3" s="1"/>
  <c r="R255" i="3"/>
  <c r="AE255" i="3"/>
  <c r="AL255" i="3" s="1"/>
  <c r="AS255" i="3" s="1"/>
  <c r="P238" i="3"/>
  <c r="AC238" i="3"/>
  <c r="AJ238" i="3" s="1"/>
  <c r="AJ241" i="3" s="1"/>
  <c r="AI42" i="1"/>
  <c r="AH42" i="1"/>
  <c r="AO42" i="1" s="1"/>
  <c r="AO32" i="1"/>
  <c r="AT31" i="2"/>
  <c r="AE42" i="2"/>
  <c r="AI183" i="2"/>
  <c r="AI206" i="2" s="1"/>
  <c r="AB206" i="2"/>
  <c r="AJ286" i="2"/>
  <c r="AJ290" i="2" s="1"/>
  <c r="AQ290" i="2" s="1"/>
  <c r="AC290" i="2"/>
  <c r="Q13" i="3"/>
  <c r="AD13" i="3"/>
  <c r="AK13" i="3" s="1"/>
  <c r="AS43" i="3"/>
  <c r="AB42" i="1"/>
  <c r="AC206" i="1"/>
  <c r="AN51" i="1"/>
  <c r="AU51" i="1" s="1"/>
  <c r="AF243" i="1"/>
  <c r="AE12" i="3"/>
  <c r="AL12" i="3" s="1"/>
  <c r="R12" i="3"/>
  <c r="S88" i="3"/>
  <c r="AG88" i="3" s="1"/>
  <c r="AN88" i="3" s="1"/>
  <c r="AF88" i="3"/>
  <c r="AM88" i="3" s="1"/>
  <c r="AH204" i="3"/>
  <c r="AO204" i="3" s="1"/>
  <c r="AO179" i="3"/>
  <c r="P216" i="3"/>
  <c r="AC216" i="3"/>
  <c r="P182" i="3"/>
  <c r="AC182" i="3"/>
  <c r="AS102" i="1"/>
  <c r="AF102" i="1"/>
  <c r="AM52" i="1"/>
  <c r="AF290" i="2"/>
  <c r="AP103" i="3"/>
  <c r="P114" i="3"/>
  <c r="AC114" i="3"/>
  <c r="AJ114" i="3" s="1"/>
  <c r="AQ114" i="3" s="1"/>
  <c r="AF185" i="3"/>
  <c r="AM185" i="3" s="1"/>
  <c r="AT185" i="3" s="1"/>
  <c r="S185" i="3"/>
  <c r="AG185" i="3" s="1"/>
  <c r="AN185" i="3" s="1"/>
  <c r="AU185" i="3" s="1"/>
  <c r="AF203" i="3"/>
  <c r="AM203" i="3" s="1"/>
  <c r="S203" i="3"/>
  <c r="AG203" i="3" s="1"/>
  <c r="AN203" i="3" s="1"/>
  <c r="AR215" i="3"/>
  <c r="AE249" i="3"/>
  <c r="AK250" i="3"/>
  <c r="AD258" i="3"/>
  <c r="AI276" i="3"/>
  <c r="AP276" i="3" s="1"/>
  <c r="AP266" i="3"/>
  <c r="AQ215" i="3"/>
  <c r="AN106" i="2"/>
  <c r="AU106" i="2" s="1"/>
  <c r="AU103" i="2"/>
  <c r="AE290" i="2"/>
  <c r="AM251" i="2"/>
  <c r="AT251" i="2" s="1"/>
  <c r="AT244" i="2"/>
  <c r="AC102" i="2"/>
  <c r="AJ52" i="2"/>
  <c r="AR43" i="2"/>
  <c r="AK51" i="2"/>
  <c r="AR51" i="2" s="1"/>
  <c r="Q116" i="3"/>
  <c r="AD116" i="3"/>
  <c r="AK116" i="3" s="1"/>
  <c r="AR116" i="3" s="1"/>
  <c r="AH251" i="1"/>
  <c r="AO251" i="1" s="1"/>
  <c r="AO244" i="1"/>
  <c r="AB51" i="2"/>
  <c r="AI43" i="2"/>
  <c r="AN206" i="1"/>
  <c r="AU206" i="1" s="1"/>
  <c r="AU180" i="1"/>
  <c r="AL285" i="1"/>
  <c r="AS285" i="1" s="1"/>
  <c r="AS279" i="1"/>
  <c r="AB267" i="1"/>
  <c r="AI261" i="1"/>
  <c r="AR180" i="1"/>
  <c r="AK206" i="1"/>
  <c r="AR206" i="1" s="1"/>
  <c r="AJ251" i="1"/>
  <c r="AQ251" i="1" s="1"/>
  <c r="AQ244" i="1"/>
  <c r="AD31" i="1"/>
  <c r="AD297" i="1" s="1"/>
  <c r="AN218" i="1"/>
  <c r="AG223" i="1"/>
  <c r="AC296" i="1"/>
  <c r="AJ291" i="1"/>
  <c r="AJ296" i="1" s="1"/>
  <c r="AQ296" i="1" s="1"/>
  <c r="AJ206" i="2"/>
  <c r="P14" i="3"/>
  <c r="AC14" i="3"/>
  <c r="AJ14" i="3" s="1"/>
  <c r="AM42" i="1"/>
  <c r="AT42" i="1" s="1"/>
  <c r="AT32" i="1"/>
  <c r="AU278" i="1"/>
  <c r="AM43" i="2"/>
  <c r="AF51" i="2"/>
  <c r="AJ181" i="2"/>
  <c r="AQ107" i="2"/>
  <c r="AO206" i="2"/>
  <c r="AI296" i="2"/>
  <c r="AP296" i="2" s="1"/>
  <c r="Q17" i="3"/>
  <c r="AD17" i="3"/>
  <c r="AK17" i="3" s="1"/>
  <c r="AQ52" i="3"/>
  <c r="AJ258" i="3"/>
  <c r="AQ258" i="3" s="1"/>
  <c r="AQ250" i="3"/>
  <c r="AT215" i="3"/>
  <c r="AN32" i="1"/>
  <c r="AG42" i="1"/>
  <c r="AB285" i="1"/>
  <c r="AI279" i="1"/>
  <c r="AM181" i="2"/>
  <c r="AT181" i="2" s="1"/>
  <c r="AD278" i="2"/>
  <c r="AK268" i="2"/>
  <c r="AK278" i="2" s="1"/>
  <c r="AR278" i="2" s="1"/>
  <c r="AB267" i="2"/>
  <c r="AI241" i="3"/>
  <c r="AP222" i="3"/>
  <c r="AD268" i="3"/>
  <c r="AI223" i="1"/>
  <c r="AP217" i="1"/>
  <c r="AL267" i="1"/>
  <c r="AS261" i="1"/>
  <c r="AQ32" i="2"/>
  <c r="AJ42" i="2"/>
  <c r="AE106" i="2"/>
  <c r="AL103" i="2"/>
  <c r="AM183" i="2"/>
  <c r="AM206" i="2" s="1"/>
  <c r="AT206" i="2" s="1"/>
  <c r="AF206" i="2"/>
  <c r="AC74" i="3"/>
  <c r="AJ74" i="3" s="1"/>
  <c r="AQ74" i="3" s="1"/>
  <c r="P74" i="3"/>
  <c r="AJ206" i="1"/>
  <c r="AQ206" i="1" s="1"/>
  <c r="AQ180" i="1"/>
  <c r="AQ224" i="1"/>
  <c r="AJ243" i="1"/>
  <c r="AM243" i="1"/>
  <c r="AT243" i="1" s="1"/>
  <c r="AT224" i="1"/>
  <c r="AL224" i="2"/>
  <c r="AE243" i="2"/>
  <c r="AK251" i="2"/>
  <c r="AR244" i="2"/>
  <c r="AJ285" i="2"/>
  <c r="AI216" i="3"/>
  <c r="AB221" i="3"/>
  <c r="AT242" i="3"/>
  <c r="AL214" i="3"/>
  <c r="AS205" i="3"/>
  <c r="AI32" i="2"/>
  <c r="AB42" i="2"/>
  <c r="AO285" i="2"/>
  <c r="AM290" i="2"/>
  <c r="R86" i="3"/>
  <c r="AE86" i="3"/>
  <c r="AL86" i="3" s="1"/>
  <c r="AS86" i="3" s="1"/>
  <c r="R250" i="3"/>
  <c r="AE250" i="3"/>
  <c r="AI178" i="3"/>
  <c r="AP104" i="3"/>
  <c r="AN296" i="2"/>
  <c r="AU296" i="2" s="1"/>
  <c r="AB285" i="2"/>
  <c r="AI279" i="2"/>
  <c r="AI285" i="2" s="1"/>
  <c r="AP285" i="2" s="1"/>
  <c r="AO289" i="3"/>
  <c r="AH294" i="3"/>
  <c r="AO294" i="3" s="1"/>
  <c r="AI5" i="3"/>
  <c r="AI31" i="3" s="1"/>
  <c r="AB31" i="3"/>
  <c r="AU289" i="3"/>
  <c r="AJ280" i="1"/>
  <c r="AJ285" i="1" s="1"/>
  <c r="AC285" i="1"/>
  <c r="AC179" i="1"/>
  <c r="AJ105" i="1"/>
  <c r="AJ179" i="1" s="1"/>
  <c r="AQ179" i="1" s="1"/>
  <c r="AK4" i="3"/>
  <c r="AK267" i="2"/>
  <c r="AR267" i="2" s="1"/>
  <c r="AR261" i="2"/>
  <c r="AN267" i="1"/>
  <c r="AU267" i="1" s="1"/>
  <c r="AU261" i="1"/>
  <c r="Q126" i="3"/>
  <c r="AD126" i="3"/>
  <c r="AK126" i="3" s="1"/>
  <c r="AR126" i="3" s="1"/>
  <c r="AT180" i="1"/>
  <c r="AM206" i="1"/>
  <c r="AL297" i="1"/>
  <c r="AS31" i="1"/>
  <c r="AO179" i="1"/>
  <c r="AR31" i="2"/>
  <c r="AN278" i="2"/>
  <c r="AU278" i="2" s="1"/>
  <c r="AL267" i="2"/>
  <c r="AS261" i="2"/>
  <c r="Q5" i="3"/>
  <c r="AD5" i="3"/>
  <c r="AK5" i="3" s="1"/>
  <c r="Q118" i="3"/>
  <c r="AD118" i="3"/>
  <c r="AK118" i="3" s="1"/>
  <c r="AR118" i="3" s="1"/>
  <c r="Q174" i="3"/>
  <c r="AD174" i="3"/>
  <c r="AK174" i="3" s="1"/>
  <c r="AR174" i="3" s="1"/>
  <c r="S144" i="3"/>
  <c r="AG144" i="3" s="1"/>
  <c r="AN144" i="3" s="1"/>
  <c r="AU144" i="3" s="1"/>
  <c r="AF144" i="3"/>
  <c r="AM144" i="3" s="1"/>
  <c r="AT144" i="3" s="1"/>
  <c r="AR102" i="1"/>
  <c r="AS180" i="1"/>
  <c r="AL206" i="1"/>
  <c r="AS206" i="1" s="1"/>
  <c r="AC267" i="1"/>
  <c r="AJ261" i="1"/>
  <c r="AM223" i="2"/>
  <c r="AT223" i="2" s="1"/>
  <c r="AT217" i="2"/>
  <c r="AT278" i="2"/>
  <c r="AO290" i="2"/>
  <c r="AD166" i="3"/>
  <c r="AK166" i="3" s="1"/>
  <c r="AR166" i="3" s="1"/>
  <c r="Q166" i="3"/>
  <c r="R220" i="3"/>
  <c r="AE220" i="3"/>
  <c r="AL220" i="3" s="1"/>
  <c r="AS220" i="3" s="1"/>
  <c r="AU205" i="3"/>
  <c r="AJ56" i="1"/>
  <c r="AJ102" i="1" s="1"/>
  <c r="AQ102" i="1" s="1"/>
  <c r="AC102" i="1"/>
  <c r="AC181" i="2"/>
  <c r="AB296" i="2"/>
  <c r="AC101" i="3"/>
  <c r="S196" i="3"/>
  <c r="AG196" i="3" s="1"/>
  <c r="AN196" i="3" s="1"/>
  <c r="AU196" i="3" s="1"/>
  <c r="AF196" i="3"/>
  <c r="AM196" i="3" s="1"/>
  <c r="AT196" i="3" s="1"/>
  <c r="Q292" i="3"/>
  <c r="AD292" i="3"/>
  <c r="AJ268" i="3"/>
  <c r="AC276" i="3"/>
  <c r="AC42" i="1"/>
  <c r="AJ32" i="1"/>
  <c r="AS223" i="2"/>
  <c r="AG267" i="2"/>
  <c r="S7" i="3"/>
  <c r="AG7" i="3" s="1"/>
  <c r="AN7" i="3" s="1"/>
  <c r="AF7" i="3"/>
  <c r="AM7" i="3" s="1"/>
  <c r="AJ42" i="3"/>
  <c r="AQ32" i="3"/>
  <c r="P106" i="3"/>
  <c r="AC106" i="3"/>
  <c r="AJ106" i="3" s="1"/>
  <c r="AQ106" i="3" s="1"/>
  <c r="AB241" i="3"/>
  <c r="AR42" i="1"/>
  <c r="AP278" i="1"/>
  <c r="AB223" i="1"/>
  <c r="AE267" i="1"/>
  <c r="AE297" i="1" s="1"/>
  <c r="AC42" i="2"/>
  <c r="AH51" i="2"/>
  <c r="AO51" i="2" s="1"/>
  <c r="AO43" i="2"/>
  <c r="AI181" i="2"/>
  <c r="AP181" i="2" s="1"/>
  <c r="AP107" i="2"/>
  <c r="AT207" i="2"/>
  <c r="AM216" i="2"/>
  <c r="AH251" i="2"/>
  <c r="AO251" i="2" s="1"/>
  <c r="AO244" i="2"/>
  <c r="AC243" i="1"/>
  <c r="AD206" i="2"/>
  <c r="AD251" i="2"/>
  <c r="AD297" i="2" s="1"/>
  <c r="AC285" i="2"/>
  <c r="P68" i="3"/>
  <c r="AC68" i="3"/>
  <c r="AJ68" i="3" s="1"/>
  <c r="AQ68" i="3" s="1"/>
  <c r="AI294" i="3"/>
  <c r="AP294" i="3" s="1"/>
  <c r="AP289" i="3"/>
  <c r="AE214" i="3"/>
  <c r="S245" i="3"/>
  <c r="AG245" i="3" s="1"/>
  <c r="AF245" i="3"/>
  <c r="AT207" i="1"/>
  <c r="AM216" i="1"/>
  <c r="AT216" i="1" s="1"/>
  <c r="AC290" i="1"/>
  <c r="AJ291" i="2"/>
  <c r="AJ296" i="2" s="1"/>
  <c r="AC296" i="2"/>
  <c r="Q18" i="3"/>
  <c r="AD18" i="3"/>
  <c r="AK18" i="3" s="1"/>
  <c r="AK214" i="3"/>
  <c r="AR214" i="3" s="1"/>
  <c r="AR205" i="3"/>
  <c r="R240" i="3"/>
  <c r="AE240" i="3"/>
  <c r="AL240" i="3" s="1"/>
  <c r="AB178" i="3"/>
  <c r="AR217" i="2"/>
  <c r="AK223" i="2"/>
  <c r="AR223" i="2" s="1"/>
  <c r="AM51" i="1"/>
  <c r="AH249" i="3"/>
  <c r="AO249" i="3" s="1"/>
  <c r="AO242" i="3"/>
  <c r="AL208" i="2"/>
  <c r="AE216" i="2"/>
  <c r="AN42" i="2"/>
  <c r="AU42" i="2" s="1"/>
  <c r="AU32" i="2"/>
  <c r="AS206" i="2"/>
  <c r="S29" i="3"/>
  <c r="AG29" i="3" s="1"/>
  <c r="AN29" i="3" s="1"/>
  <c r="AF29" i="3"/>
  <c r="AM29" i="3" s="1"/>
  <c r="AF206" i="1"/>
  <c r="AL102" i="2"/>
  <c r="AS102" i="2" s="1"/>
  <c r="AS52" i="2"/>
  <c r="AE267" i="2"/>
  <c r="AL180" i="3"/>
  <c r="AO31" i="1"/>
  <c r="AM52" i="2"/>
  <c r="AF102" i="2"/>
  <c r="S293" i="3"/>
  <c r="AG293" i="3" s="1"/>
  <c r="AN293" i="3" s="1"/>
  <c r="AU293" i="3" s="1"/>
  <c r="AF293" i="3"/>
  <c r="AM293" i="3" s="1"/>
  <c r="AT293" i="3" s="1"/>
  <c r="AN56" i="1"/>
  <c r="AN102" i="1" s="1"/>
  <c r="AG102" i="1"/>
  <c r="AK285" i="1"/>
  <c r="AR285" i="1" s="1"/>
  <c r="AR279" i="1"/>
  <c r="AI254" i="1"/>
  <c r="AI260" i="1" s="1"/>
  <c r="AB260" i="1"/>
  <c r="AN218" i="2"/>
  <c r="AG223" i="2"/>
  <c r="AJ267" i="2"/>
  <c r="AQ267" i="2" s="1"/>
  <c r="AQ261" i="2"/>
  <c r="AN286" i="2"/>
  <c r="AN290" i="2" s="1"/>
  <c r="AU290" i="2" s="1"/>
  <c r="AG290" i="2"/>
  <c r="R84" i="3"/>
  <c r="AE84" i="3"/>
  <c r="AL84" i="3" s="1"/>
  <c r="AS84" i="3" s="1"/>
  <c r="Q122" i="3"/>
  <c r="AD122" i="3"/>
  <c r="AK122" i="3" s="1"/>
  <c r="AR122" i="3" s="1"/>
  <c r="S247" i="3"/>
  <c r="AG247" i="3" s="1"/>
  <c r="AN247" i="3" s="1"/>
  <c r="AF247" i="3"/>
  <c r="AM247" i="3" s="1"/>
  <c r="R253" i="3"/>
  <c r="AE253" i="3"/>
  <c r="AL253" i="3" s="1"/>
  <c r="AS253" i="3" s="1"/>
  <c r="AM277" i="3"/>
  <c r="AS215" i="3"/>
  <c r="AU261" i="2"/>
  <c r="AN267" i="2"/>
  <c r="AU267" i="2" s="1"/>
  <c r="AE251" i="2"/>
  <c r="AL244" i="2"/>
  <c r="Q9" i="3"/>
  <c r="AD9" i="3"/>
  <c r="AK9" i="3" s="1"/>
  <c r="AC42" i="3"/>
  <c r="AR179" i="3"/>
  <c r="AJ249" i="3"/>
  <c r="AQ249" i="3" s="1"/>
  <c r="AQ242" i="3"/>
  <c r="R263" i="3"/>
  <c r="AE263" i="3"/>
  <c r="AL263" i="3" s="1"/>
  <c r="AS263" i="3" s="1"/>
  <c r="Q124" i="3"/>
  <c r="AD124" i="3"/>
  <c r="AK124" i="3" s="1"/>
  <c r="AR124" i="3" s="1"/>
  <c r="AA297" i="2"/>
  <c r="AB181" i="2"/>
  <c r="AF216" i="2"/>
  <c r="AF297" i="2" s="1"/>
  <c r="AI42" i="3"/>
  <c r="AP42" i="3" s="1"/>
  <c r="AP32" i="3"/>
  <c r="AO279" i="1"/>
  <c r="AH285" i="1"/>
  <c r="AO285" i="1" s="1"/>
  <c r="AK206" i="2"/>
  <c r="AR206" i="2" s="1"/>
  <c r="AB290" i="2"/>
  <c r="AP290" i="2" s="1"/>
  <c r="P10" i="3"/>
  <c r="AC10" i="3"/>
  <c r="AJ10" i="3" s="1"/>
  <c r="Q261" i="3"/>
  <c r="AD261" i="3"/>
  <c r="AK261" i="3" s="1"/>
  <c r="AR261" i="3" s="1"/>
  <c r="AI101" i="3"/>
  <c r="AP101" i="3" s="1"/>
  <c r="AP52" i="3"/>
  <c r="AK222" i="3"/>
  <c r="AJ290" i="1"/>
  <c r="AQ290" i="1" s="1"/>
  <c r="AJ224" i="2"/>
  <c r="AC243" i="2"/>
  <c r="AK260" i="2"/>
  <c r="AR260" i="2" s="1"/>
  <c r="AT52" i="3"/>
  <c r="Q128" i="3"/>
  <c r="AD128" i="3"/>
  <c r="AK128" i="3" s="1"/>
  <c r="AR128" i="3" s="1"/>
  <c r="Q172" i="3"/>
  <c r="AD172" i="3"/>
  <c r="AK172" i="3" s="1"/>
  <c r="AR172" i="3" s="1"/>
  <c r="R224" i="3"/>
  <c r="AE224" i="3"/>
  <c r="AL224" i="3" s="1"/>
  <c r="AS224" i="3" s="1"/>
  <c r="AF51" i="1"/>
  <c r="Q10" i="3" l="1"/>
  <c r="AD10" i="3"/>
  <c r="AK10" i="3" s="1"/>
  <c r="AR222" i="3"/>
  <c r="AU102" i="1"/>
  <c r="AS180" i="3"/>
  <c r="AT51" i="1"/>
  <c r="AN245" i="3"/>
  <c r="AN249" i="3" s="1"/>
  <c r="AG249" i="3"/>
  <c r="AT206" i="1"/>
  <c r="AB295" i="3"/>
  <c r="AQ285" i="2"/>
  <c r="AI51" i="2"/>
  <c r="AP51" i="2" s="1"/>
  <c r="AP43" i="2"/>
  <c r="AJ102" i="2"/>
  <c r="AQ102" i="2" s="1"/>
  <c r="AQ52" i="2"/>
  <c r="AM102" i="1"/>
  <c r="AT102" i="1" s="1"/>
  <c r="AT52" i="1"/>
  <c r="AP206" i="2"/>
  <c r="Q238" i="3"/>
  <c r="AD238" i="3"/>
  <c r="AD162" i="3"/>
  <c r="AK162" i="3" s="1"/>
  <c r="AR162" i="3" s="1"/>
  <c r="Q162" i="3"/>
  <c r="R218" i="3"/>
  <c r="AE218" i="3"/>
  <c r="AL218" i="3" s="1"/>
  <c r="AS218" i="3" s="1"/>
  <c r="AP182" i="3"/>
  <c r="AI204" i="3"/>
  <c r="AP204" i="3" s="1"/>
  <c r="AR243" i="2"/>
  <c r="R164" i="3"/>
  <c r="AE164" i="3"/>
  <c r="AL164" i="3" s="1"/>
  <c r="AS164" i="3" s="1"/>
  <c r="R112" i="3"/>
  <c r="AE112" i="3"/>
  <c r="AL112" i="3" s="1"/>
  <c r="AS112" i="3" s="1"/>
  <c r="AL4" i="3"/>
  <c r="AM267" i="1"/>
  <c r="AT267" i="1" s="1"/>
  <c r="AT261" i="1"/>
  <c r="Q44" i="3"/>
  <c r="AD44" i="3"/>
  <c r="Q130" i="3"/>
  <c r="AD130" i="3"/>
  <c r="AK130" i="3" s="1"/>
  <c r="AR130" i="3" s="1"/>
  <c r="S148" i="3"/>
  <c r="AG148" i="3" s="1"/>
  <c r="AN148" i="3" s="1"/>
  <c r="AU148" i="3" s="1"/>
  <c r="AF148" i="3"/>
  <c r="AM148" i="3" s="1"/>
  <c r="AT148" i="3" s="1"/>
  <c r="R140" i="3"/>
  <c r="AE140" i="3"/>
  <c r="AL140" i="3" s="1"/>
  <c r="AS140" i="3" s="1"/>
  <c r="AM206" i="3"/>
  <c r="AF214" i="3"/>
  <c r="S35" i="3"/>
  <c r="AG35" i="3" s="1"/>
  <c r="AN35" i="3" s="1"/>
  <c r="AF35" i="3"/>
  <c r="AM35" i="3" s="1"/>
  <c r="AI102" i="1"/>
  <c r="AP102" i="1" s="1"/>
  <c r="AP52" i="1"/>
  <c r="AD158" i="3"/>
  <c r="AK158" i="3" s="1"/>
  <c r="AR158" i="3" s="1"/>
  <c r="Q158" i="3"/>
  <c r="Q284" i="3"/>
  <c r="AD284" i="3"/>
  <c r="R170" i="3"/>
  <c r="AE170" i="3"/>
  <c r="AL170" i="3" s="1"/>
  <c r="AS170" i="3" s="1"/>
  <c r="AM42" i="2"/>
  <c r="AT32" i="2"/>
  <c r="AN243" i="2"/>
  <c r="AU243" i="2" s="1"/>
  <c r="AU224" i="2"/>
  <c r="R18" i="3"/>
  <c r="AE18" i="3"/>
  <c r="AL18" i="3" s="1"/>
  <c r="AQ261" i="1"/>
  <c r="AJ267" i="1"/>
  <c r="AQ267" i="1" s="1"/>
  <c r="AS267" i="2"/>
  <c r="AP31" i="3"/>
  <c r="AP178" i="3"/>
  <c r="AI42" i="2"/>
  <c r="AP42" i="2" s="1"/>
  <c r="AP32" i="2"/>
  <c r="AQ42" i="2"/>
  <c r="AP241" i="3"/>
  <c r="AU32" i="1"/>
  <c r="AN42" i="1"/>
  <c r="AU42" i="1" s="1"/>
  <c r="R17" i="3"/>
  <c r="AE17" i="3"/>
  <c r="AL17" i="3" s="1"/>
  <c r="AI267" i="1"/>
  <c r="AP267" i="1" s="1"/>
  <c r="AP261" i="1"/>
  <c r="AQ218" i="1"/>
  <c r="AJ223" i="1"/>
  <c r="AQ223" i="1" s="1"/>
  <c r="AK279" i="3"/>
  <c r="AD283" i="3"/>
  <c r="AE81" i="3"/>
  <c r="AL81" i="3" s="1"/>
  <c r="AS81" i="3" s="1"/>
  <c r="R81" i="3"/>
  <c r="AJ178" i="3"/>
  <c r="AQ104" i="3"/>
  <c r="AN206" i="3"/>
  <c r="AG214" i="3"/>
  <c r="R232" i="3"/>
  <c r="AE232" i="3"/>
  <c r="AL232" i="3" s="1"/>
  <c r="AS232" i="3" s="1"/>
  <c r="AU31" i="2"/>
  <c r="R176" i="3"/>
  <c r="AE176" i="3"/>
  <c r="AL176" i="3" s="1"/>
  <c r="AS176" i="3" s="1"/>
  <c r="AE154" i="3"/>
  <c r="AL154" i="3" s="1"/>
  <c r="AS154" i="3" s="1"/>
  <c r="R154" i="3"/>
  <c r="AU260" i="2"/>
  <c r="R128" i="3"/>
  <c r="AE128" i="3"/>
  <c r="AL128" i="3" s="1"/>
  <c r="AS128" i="3" s="1"/>
  <c r="AL250" i="3"/>
  <c r="AR251" i="2"/>
  <c r="AU218" i="1"/>
  <c r="AN223" i="1"/>
  <c r="AU223" i="1" s="1"/>
  <c r="S255" i="3"/>
  <c r="AG255" i="3" s="1"/>
  <c r="AN255" i="3" s="1"/>
  <c r="AU255" i="3" s="1"/>
  <c r="AF255" i="3"/>
  <c r="AM255" i="3" s="1"/>
  <c r="AT255" i="3" s="1"/>
  <c r="R120" i="3"/>
  <c r="AE120" i="3"/>
  <c r="AL120" i="3" s="1"/>
  <c r="AS120" i="3" s="1"/>
  <c r="AC297" i="2"/>
  <c r="AQ103" i="2"/>
  <c r="AJ106" i="2"/>
  <c r="AQ106" i="2" s="1"/>
  <c r="AK104" i="3"/>
  <c r="R279" i="3"/>
  <c r="AE279" i="3"/>
  <c r="AU181" i="2"/>
  <c r="AU276" i="3"/>
  <c r="AQ51" i="2"/>
  <c r="AC178" i="3"/>
  <c r="R80" i="3"/>
  <c r="AE80" i="3"/>
  <c r="AL80" i="3" s="1"/>
  <c r="AS80" i="3" s="1"/>
  <c r="AM180" i="3"/>
  <c r="S146" i="3"/>
  <c r="AG146" i="3" s="1"/>
  <c r="AN146" i="3" s="1"/>
  <c r="AU146" i="3" s="1"/>
  <c r="AF146" i="3"/>
  <c r="AM146" i="3" s="1"/>
  <c r="AT146" i="3" s="1"/>
  <c r="AP103" i="2"/>
  <c r="AI106" i="2"/>
  <c r="AP106" i="2" s="1"/>
  <c r="AT276" i="3"/>
  <c r="AE297" i="2"/>
  <c r="AU43" i="3"/>
  <c r="AJ42" i="1"/>
  <c r="AQ42" i="1" s="1"/>
  <c r="AQ32" i="1"/>
  <c r="AQ296" i="2"/>
  <c r="Q106" i="3"/>
  <c r="AD106" i="3"/>
  <c r="AK106" i="3" s="1"/>
  <c r="AR106" i="3" s="1"/>
  <c r="R166" i="3"/>
  <c r="AE166" i="3"/>
  <c r="AL166" i="3" s="1"/>
  <c r="AS166" i="3" s="1"/>
  <c r="R126" i="3"/>
  <c r="AE126" i="3"/>
  <c r="AL126" i="3" s="1"/>
  <c r="AS126" i="3" s="1"/>
  <c r="S250" i="3"/>
  <c r="AG250" i="3" s="1"/>
  <c r="AF250" i="3"/>
  <c r="AS214" i="3"/>
  <c r="AD74" i="3"/>
  <c r="AK74" i="3" s="1"/>
  <c r="AR74" i="3" s="1"/>
  <c r="Q74" i="3"/>
  <c r="AJ182" i="3"/>
  <c r="AC204" i="3"/>
  <c r="S12" i="3"/>
  <c r="AG12" i="3" s="1"/>
  <c r="AN12" i="3" s="1"/>
  <c r="AF12" i="3"/>
  <c r="AM12" i="3" s="1"/>
  <c r="Q132" i="3"/>
  <c r="AD132" i="3"/>
  <c r="AK132" i="3" s="1"/>
  <c r="AR132" i="3" s="1"/>
  <c r="AQ31" i="2"/>
  <c r="R104" i="3"/>
  <c r="AE104" i="3"/>
  <c r="Q134" i="3"/>
  <c r="AD134" i="3"/>
  <c r="AK134" i="3" s="1"/>
  <c r="AR134" i="3" s="1"/>
  <c r="AF297" i="1"/>
  <c r="AR296" i="2"/>
  <c r="AR103" i="2"/>
  <c r="AK106" i="2"/>
  <c r="AR106" i="2" s="1"/>
  <c r="Q40" i="3"/>
  <c r="AD40" i="3"/>
  <c r="AJ265" i="3"/>
  <c r="AQ265" i="3" s="1"/>
  <c r="AQ259" i="3"/>
  <c r="AH295" i="3"/>
  <c r="AO295" i="3" s="1"/>
  <c r="AN180" i="3"/>
  <c r="AQ260" i="1"/>
  <c r="AR181" i="2"/>
  <c r="S188" i="3"/>
  <c r="AG188" i="3" s="1"/>
  <c r="AN188" i="3" s="1"/>
  <c r="AF188" i="3"/>
  <c r="AM188" i="3" s="1"/>
  <c r="AM106" i="2"/>
  <c r="AT106" i="2" s="1"/>
  <c r="AT103" i="2"/>
  <c r="S49" i="3"/>
  <c r="AG49" i="3" s="1"/>
  <c r="AN49" i="3" s="1"/>
  <c r="AU49" i="3" s="1"/>
  <c r="AF49" i="3"/>
  <c r="AM49" i="3" s="1"/>
  <c r="AT49" i="3" s="1"/>
  <c r="R172" i="3"/>
  <c r="AE172" i="3"/>
  <c r="AL172" i="3" s="1"/>
  <c r="AS172" i="3" s="1"/>
  <c r="R9" i="3"/>
  <c r="AE9" i="3"/>
  <c r="AL9" i="3" s="1"/>
  <c r="S84" i="3"/>
  <c r="AG84" i="3" s="1"/>
  <c r="AN84" i="3" s="1"/>
  <c r="AU84" i="3" s="1"/>
  <c r="AF84" i="3"/>
  <c r="AM84" i="3" s="1"/>
  <c r="AT84" i="3" s="1"/>
  <c r="AM102" i="2"/>
  <c r="AT102" i="2" s="1"/>
  <c r="AT52" i="2"/>
  <c r="AS208" i="2"/>
  <c r="AL216" i="2"/>
  <c r="AS216" i="2" s="1"/>
  <c r="R118" i="3"/>
  <c r="AE118" i="3"/>
  <c r="AL118" i="3" s="1"/>
  <c r="AS118" i="3" s="1"/>
  <c r="AL243" i="2"/>
  <c r="AS243" i="2" s="1"/>
  <c r="AS224" i="2"/>
  <c r="AS267" i="1"/>
  <c r="AK258" i="3"/>
  <c r="AR258" i="3" s="1"/>
  <c r="AR250" i="3"/>
  <c r="Q182" i="3"/>
  <c r="AD182" i="3"/>
  <c r="R13" i="3"/>
  <c r="AE13" i="3"/>
  <c r="AL13" i="3" s="1"/>
  <c r="R136" i="3"/>
  <c r="AE136" i="3"/>
  <c r="AL136" i="3" s="1"/>
  <c r="AS136" i="3" s="1"/>
  <c r="AK297" i="1"/>
  <c r="AR297" i="1" s="1"/>
  <c r="AR31" i="1"/>
  <c r="AP31" i="1"/>
  <c r="S150" i="3"/>
  <c r="AG150" i="3" s="1"/>
  <c r="AN150" i="3" s="1"/>
  <c r="AU150" i="3" s="1"/>
  <c r="AF150" i="3"/>
  <c r="AM150" i="3" s="1"/>
  <c r="AT150" i="3" s="1"/>
  <c r="S139" i="3"/>
  <c r="AG139" i="3" s="1"/>
  <c r="AN139" i="3" s="1"/>
  <c r="AU139" i="3" s="1"/>
  <c r="AF139" i="3"/>
  <c r="AM139" i="3" s="1"/>
  <c r="AT139" i="3" s="1"/>
  <c r="Q200" i="3"/>
  <c r="AD200" i="3"/>
  <c r="AK200" i="3" s="1"/>
  <c r="AM297" i="1"/>
  <c r="AT297" i="1" s="1"/>
  <c r="AT31" i="1"/>
  <c r="R108" i="3"/>
  <c r="AE108" i="3"/>
  <c r="AL108" i="3" s="1"/>
  <c r="AS108" i="3" s="1"/>
  <c r="R72" i="3"/>
  <c r="AE72" i="3"/>
  <c r="AL72" i="3" s="1"/>
  <c r="AS72" i="3" s="1"/>
  <c r="Q239" i="3"/>
  <c r="AD239" i="3"/>
  <c r="AK239" i="3" s="1"/>
  <c r="AP243" i="1"/>
  <c r="AT43" i="3"/>
  <c r="AS179" i="1"/>
  <c r="AK42" i="2"/>
  <c r="AR32" i="2"/>
  <c r="AP290" i="1"/>
  <c r="AG297" i="1"/>
  <c r="S66" i="3"/>
  <c r="AG66" i="3" s="1"/>
  <c r="AN66" i="3" s="1"/>
  <c r="AF66" i="3"/>
  <c r="AM66" i="3" s="1"/>
  <c r="R70" i="3"/>
  <c r="AE70" i="3"/>
  <c r="AL70" i="3" s="1"/>
  <c r="AS70" i="3" s="1"/>
  <c r="AM102" i="3"/>
  <c r="AM103" i="3" s="1"/>
  <c r="AF103" i="3"/>
  <c r="AR249" i="3"/>
  <c r="AU218" i="2"/>
  <c r="AN223" i="2"/>
  <c r="AU223" i="2" s="1"/>
  <c r="R174" i="3"/>
  <c r="AE174" i="3"/>
  <c r="AL174" i="3" s="1"/>
  <c r="AS174" i="3" s="1"/>
  <c r="AP260" i="1"/>
  <c r="S224" i="3"/>
  <c r="AG224" i="3" s="1"/>
  <c r="AN224" i="3" s="1"/>
  <c r="AU224" i="3" s="1"/>
  <c r="AF224" i="3"/>
  <c r="AM224" i="3" s="1"/>
  <c r="AT224" i="3" s="1"/>
  <c r="R261" i="3"/>
  <c r="AE261" i="3"/>
  <c r="AL261" i="3" s="1"/>
  <c r="AS261" i="3" s="1"/>
  <c r="AF263" i="3"/>
  <c r="AM263" i="3" s="1"/>
  <c r="AT263" i="3" s="1"/>
  <c r="S263" i="3"/>
  <c r="AG263" i="3" s="1"/>
  <c r="AN263" i="3" s="1"/>
  <c r="AU263" i="3" s="1"/>
  <c r="AL251" i="2"/>
  <c r="AS251" i="2" s="1"/>
  <c r="AS244" i="2"/>
  <c r="S240" i="3"/>
  <c r="AG240" i="3" s="1"/>
  <c r="AN240" i="3" s="1"/>
  <c r="AF240" i="3"/>
  <c r="AM240" i="3" s="1"/>
  <c r="Q68" i="3"/>
  <c r="AD68" i="3"/>
  <c r="AK68" i="3" s="1"/>
  <c r="AR68" i="3" s="1"/>
  <c r="AQ42" i="3"/>
  <c r="AQ268" i="3"/>
  <c r="AJ276" i="3"/>
  <c r="AQ276" i="3" s="1"/>
  <c r="AQ285" i="1"/>
  <c r="S86" i="3"/>
  <c r="AG86" i="3" s="1"/>
  <c r="AN86" i="3" s="1"/>
  <c r="AU86" i="3" s="1"/>
  <c r="AF86" i="3"/>
  <c r="AM86" i="3" s="1"/>
  <c r="AT86" i="3" s="1"/>
  <c r="AQ181" i="2"/>
  <c r="Q14" i="3"/>
  <c r="AD14" i="3"/>
  <c r="AK14" i="3" s="1"/>
  <c r="R116" i="3"/>
  <c r="AE116" i="3"/>
  <c r="AL116" i="3" s="1"/>
  <c r="AS116" i="3" s="1"/>
  <c r="Q114" i="3"/>
  <c r="AD114" i="3"/>
  <c r="AK114" i="3" s="1"/>
  <c r="AR114" i="3" s="1"/>
  <c r="AJ216" i="3"/>
  <c r="AC221" i="3"/>
  <c r="AP218" i="2"/>
  <c r="AI223" i="2"/>
  <c r="AP223" i="2" s="1"/>
  <c r="AB297" i="1"/>
  <c r="AK61" i="3"/>
  <c r="AK101" i="3" s="1"/>
  <c r="AS290" i="2"/>
  <c r="AL59" i="3"/>
  <c r="AS42" i="2"/>
  <c r="AL32" i="3"/>
  <c r="AK259" i="3"/>
  <c r="AD265" i="3"/>
  <c r="AB297" i="2"/>
  <c r="AT224" i="2"/>
  <c r="AM243" i="2"/>
  <c r="AT243" i="2" s="1"/>
  <c r="AU206" i="2"/>
  <c r="Q46" i="3"/>
  <c r="AD46" i="3"/>
  <c r="AK46" i="3" s="1"/>
  <c r="AR46" i="3" s="1"/>
  <c r="R160" i="3"/>
  <c r="AE160" i="3"/>
  <c r="AL160" i="3" s="1"/>
  <c r="AS160" i="3" s="1"/>
  <c r="AN297" i="1"/>
  <c r="AU297" i="1" s="1"/>
  <c r="AU31" i="1"/>
  <c r="S251" i="3"/>
  <c r="AG251" i="3" s="1"/>
  <c r="AN251" i="3" s="1"/>
  <c r="AU251" i="3" s="1"/>
  <c r="AF251" i="3"/>
  <c r="AM251" i="3" s="1"/>
  <c r="AT251" i="3" s="1"/>
  <c r="AN102" i="3"/>
  <c r="AN103" i="3" s="1"/>
  <c r="AG103" i="3"/>
  <c r="S78" i="3"/>
  <c r="AG78" i="3" s="1"/>
  <c r="AN78" i="3" s="1"/>
  <c r="AU78" i="3" s="1"/>
  <c r="AF78" i="3"/>
  <c r="AM78" i="3" s="1"/>
  <c r="AT78" i="3" s="1"/>
  <c r="AC297" i="1"/>
  <c r="AU208" i="2"/>
  <c r="AN216" i="2"/>
  <c r="AU216" i="2" s="1"/>
  <c r="R122" i="3"/>
  <c r="AE122" i="3"/>
  <c r="AL122" i="3" s="1"/>
  <c r="AS122" i="3" s="1"/>
  <c r="S220" i="3"/>
  <c r="AG220" i="3" s="1"/>
  <c r="AN220" i="3" s="1"/>
  <c r="AU220" i="3" s="1"/>
  <c r="AF220" i="3"/>
  <c r="AM220" i="3" s="1"/>
  <c r="AT220" i="3" s="1"/>
  <c r="R124" i="3"/>
  <c r="AE124" i="3"/>
  <c r="AL124" i="3" s="1"/>
  <c r="AS124" i="3" s="1"/>
  <c r="AJ243" i="2"/>
  <c r="AQ243" i="2" s="1"/>
  <c r="AQ224" i="2"/>
  <c r="S253" i="3"/>
  <c r="AG253" i="3" s="1"/>
  <c r="AN253" i="3" s="1"/>
  <c r="AU253" i="3" s="1"/>
  <c r="AF253" i="3"/>
  <c r="AM253" i="3" s="1"/>
  <c r="AT253" i="3" s="1"/>
  <c r="AH297" i="1"/>
  <c r="AO297" i="1" s="1"/>
  <c r="AT216" i="2"/>
  <c r="AK292" i="3"/>
  <c r="AD294" i="3"/>
  <c r="AT290" i="2"/>
  <c r="AP223" i="1"/>
  <c r="AI285" i="1"/>
  <c r="AP285" i="1" s="1"/>
  <c r="AP279" i="1"/>
  <c r="AQ206" i="2"/>
  <c r="Q216" i="3"/>
  <c r="AD216" i="3"/>
  <c r="AP42" i="1"/>
  <c r="R83" i="3"/>
  <c r="AE83" i="3"/>
  <c r="AL83" i="3" s="1"/>
  <c r="AS83" i="3" s="1"/>
  <c r="AS285" i="2"/>
  <c r="R61" i="3"/>
  <c r="AE61" i="3"/>
  <c r="AL61" i="3" s="1"/>
  <c r="AP210" i="2"/>
  <c r="AI216" i="2"/>
  <c r="AP216" i="2" s="1"/>
  <c r="S59" i="3"/>
  <c r="AG59" i="3" s="1"/>
  <c r="AF59" i="3"/>
  <c r="AF32" i="3"/>
  <c r="S32" i="3"/>
  <c r="AG32" i="3" s="1"/>
  <c r="R259" i="3"/>
  <c r="AE259" i="3"/>
  <c r="AI297" i="2"/>
  <c r="AP297" i="2" s="1"/>
  <c r="AP31" i="2"/>
  <c r="S82" i="3"/>
  <c r="AG82" i="3" s="1"/>
  <c r="AN82" i="3" s="1"/>
  <c r="AU82" i="3" s="1"/>
  <c r="AF82" i="3"/>
  <c r="AM82" i="3" s="1"/>
  <c r="AT82" i="3" s="1"/>
  <c r="AQ260" i="2"/>
  <c r="AG297" i="2"/>
  <c r="AR32" i="3"/>
  <c r="R168" i="3"/>
  <c r="AE168" i="3"/>
  <c r="AL168" i="3" s="1"/>
  <c r="AS168" i="3" s="1"/>
  <c r="AL222" i="3"/>
  <c r="AI288" i="3"/>
  <c r="AP288" i="3" s="1"/>
  <c r="AP284" i="3"/>
  <c r="AJ6" i="3"/>
  <c r="AJ31" i="3" s="1"/>
  <c r="AC31" i="3"/>
  <c r="Q286" i="3"/>
  <c r="AD286" i="3"/>
  <c r="AK286" i="3" s="1"/>
  <c r="AR286" i="3" s="1"/>
  <c r="AS181" i="2"/>
  <c r="AJ297" i="1"/>
  <c r="AQ297" i="1" s="1"/>
  <c r="AQ31" i="1"/>
  <c r="AT260" i="2"/>
  <c r="AM245" i="3"/>
  <c r="AM249" i="3" s="1"/>
  <c r="AF249" i="3"/>
  <c r="R292" i="3"/>
  <c r="AE292" i="3"/>
  <c r="R5" i="3"/>
  <c r="AE5" i="3"/>
  <c r="AL5" i="3" s="1"/>
  <c r="AS297" i="1"/>
  <c r="AP216" i="3"/>
  <c r="AI221" i="3"/>
  <c r="AP221" i="3" s="1"/>
  <c r="AQ243" i="1"/>
  <c r="AS103" i="2"/>
  <c r="AL106" i="2"/>
  <c r="AS106" i="2" s="1"/>
  <c r="AK268" i="3"/>
  <c r="AD276" i="3"/>
  <c r="AJ101" i="3"/>
  <c r="AQ101" i="3" s="1"/>
  <c r="AT43" i="2"/>
  <c r="AM51" i="2"/>
  <c r="AT51" i="2" s="1"/>
  <c r="AP267" i="2"/>
  <c r="AC241" i="3"/>
  <c r="AQ241" i="3" s="1"/>
  <c r="AI243" i="2"/>
  <c r="AP243" i="2" s="1"/>
  <c r="AP224" i="2"/>
  <c r="R76" i="3"/>
  <c r="AE76" i="3"/>
  <c r="AL76" i="3" s="1"/>
  <c r="AS76" i="3" s="1"/>
  <c r="R257" i="3"/>
  <c r="AE257" i="3"/>
  <c r="AL257" i="3" s="1"/>
  <c r="AS257" i="3" s="1"/>
  <c r="S4" i="3"/>
  <c r="AG4" i="3" s="1"/>
  <c r="AF4" i="3"/>
  <c r="AH297" i="2"/>
  <c r="AO297" i="2" s="1"/>
  <c r="AS31" i="2"/>
  <c r="AJ44" i="3"/>
  <c r="AC51" i="3"/>
  <c r="S33" i="3"/>
  <c r="AG33" i="3" s="1"/>
  <c r="AN33" i="3" s="1"/>
  <c r="AF33" i="3"/>
  <c r="AM33" i="3" s="1"/>
  <c r="S222" i="3"/>
  <c r="AG222" i="3" s="1"/>
  <c r="AF222" i="3"/>
  <c r="R156" i="3"/>
  <c r="AE156" i="3"/>
  <c r="AL156" i="3" s="1"/>
  <c r="AS156" i="3" s="1"/>
  <c r="AC288" i="3"/>
  <c r="AJ284" i="3"/>
  <c r="Q152" i="3"/>
  <c r="AD152" i="3"/>
  <c r="AK152" i="3" s="1"/>
  <c r="AR152" i="3" s="1"/>
  <c r="Q6" i="3"/>
  <c r="AD6" i="3"/>
  <c r="AK6" i="3" s="1"/>
  <c r="AK31" i="3" s="1"/>
  <c r="AI102" i="2"/>
  <c r="AP102" i="2" s="1"/>
  <c r="AP52" i="2"/>
  <c r="Q138" i="3"/>
  <c r="AD138" i="3"/>
  <c r="AK138" i="3" s="1"/>
  <c r="AR138" i="3" s="1"/>
  <c r="AN4" i="3" l="1"/>
  <c r="AC295" i="3"/>
  <c r="AE265" i="3"/>
  <c r="AL259" i="3"/>
  <c r="AS32" i="3"/>
  <c r="S116" i="3"/>
  <c r="AG116" i="3" s="1"/>
  <c r="AN116" i="3" s="1"/>
  <c r="AU116" i="3" s="1"/>
  <c r="AF116" i="3"/>
  <c r="AM116" i="3" s="1"/>
  <c r="AT116" i="3" s="1"/>
  <c r="S174" i="3"/>
  <c r="AG174" i="3" s="1"/>
  <c r="AN174" i="3" s="1"/>
  <c r="AU174" i="3" s="1"/>
  <c r="AF174" i="3"/>
  <c r="AM174" i="3" s="1"/>
  <c r="AT174" i="3" s="1"/>
  <c r="AK182" i="3"/>
  <c r="AD204" i="3"/>
  <c r="S118" i="3"/>
  <c r="AG118" i="3" s="1"/>
  <c r="AN118" i="3" s="1"/>
  <c r="AU118" i="3" s="1"/>
  <c r="AF118" i="3"/>
  <c r="AM118" i="3" s="1"/>
  <c r="AT118" i="3" s="1"/>
  <c r="S9" i="3"/>
  <c r="AG9" i="3" s="1"/>
  <c r="AN9" i="3" s="1"/>
  <c r="AF9" i="3"/>
  <c r="AM9" i="3" s="1"/>
  <c r="R134" i="3"/>
  <c r="AE134" i="3"/>
  <c r="AL134" i="3" s="1"/>
  <c r="AS134" i="3" s="1"/>
  <c r="AE258" i="3"/>
  <c r="S81" i="3"/>
  <c r="AG81" i="3" s="1"/>
  <c r="AN81" i="3" s="1"/>
  <c r="AU81" i="3" s="1"/>
  <c r="AF81" i="3"/>
  <c r="AM81" i="3" s="1"/>
  <c r="AT81" i="3" s="1"/>
  <c r="S18" i="3"/>
  <c r="AG18" i="3" s="1"/>
  <c r="AN18" i="3" s="1"/>
  <c r="AF18" i="3"/>
  <c r="AM18" i="3" s="1"/>
  <c r="R284" i="3"/>
  <c r="AE284" i="3"/>
  <c r="AT206" i="3"/>
  <c r="AM214" i="3"/>
  <c r="AT214" i="3" s="1"/>
  <c r="AE44" i="3"/>
  <c r="R44" i="3"/>
  <c r="S164" i="3"/>
  <c r="AG164" i="3" s="1"/>
  <c r="AN164" i="3" s="1"/>
  <c r="AU164" i="3" s="1"/>
  <c r="AF164" i="3"/>
  <c r="AM164" i="3" s="1"/>
  <c r="AT164" i="3" s="1"/>
  <c r="AK238" i="3"/>
  <c r="AK241" i="3" s="1"/>
  <c r="AR241" i="3" s="1"/>
  <c r="AD241" i="3"/>
  <c r="AE152" i="3"/>
  <c r="AL152" i="3" s="1"/>
  <c r="AS152" i="3" s="1"/>
  <c r="R152" i="3"/>
  <c r="AT249" i="3"/>
  <c r="AQ31" i="3"/>
  <c r="S259" i="3"/>
  <c r="AG259" i="3" s="1"/>
  <c r="AF259" i="3"/>
  <c r="S61" i="3"/>
  <c r="AG61" i="3" s="1"/>
  <c r="AN61" i="3" s="1"/>
  <c r="AF61" i="3"/>
  <c r="AM61" i="3" s="1"/>
  <c r="AU103" i="3"/>
  <c r="AE46" i="3"/>
  <c r="AL46" i="3" s="1"/>
  <c r="AS46" i="3" s="1"/>
  <c r="R46" i="3"/>
  <c r="AI297" i="1"/>
  <c r="AP297" i="1" s="1"/>
  <c r="R182" i="3"/>
  <c r="AE182" i="3"/>
  <c r="AK40" i="3"/>
  <c r="AK42" i="3" s="1"/>
  <c r="AD42" i="3"/>
  <c r="AL104" i="3"/>
  <c r="S126" i="3"/>
  <c r="AG126" i="3" s="1"/>
  <c r="AN126" i="3" s="1"/>
  <c r="AU126" i="3" s="1"/>
  <c r="AF126" i="3"/>
  <c r="AM126" i="3" s="1"/>
  <c r="AT126" i="3" s="1"/>
  <c r="AL279" i="3"/>
  <c r="AE283" i="3"/>
  <c r="S120" i="3"/>
  <c r="AG120" i="3" s="1"/>
  <c r="AN120" i="3" s="1"/>
  <c r="AU120" i="3" s="1"/>
  <c r="AF120" i="3"/>
  <c r="AM120" i="3" s="1"/>
  <c r="AT120" i="3" s="1"/>
  <c r="AN297" i="2"/>
  <c r="AU297" i="2" s="1"/>
  <c r="S17" i="3"/>
  <c r="AG17" i="3" s="1"/>
  <c r="AN17" i="3" s="1"/>
  <c r="AF17" i="3"/>
  <c r="AM17" i="3" s="1"/>
  <c r="R158" i="3"/>
  <c r="AE158" i="3"/>
  <c r="AL158" i="3" s="1"/>
  <c r="AS158" i="3" s="1"/>
  <c r="R238" i="3"/>
  <c r="AE238" i="3"/>
  <c r="AJ288" i="3"/>
  <c r="AQ288" i="3" s="1"/>
  <c r="AQ284" i="3"/>
  <c r="S257" i="3"/>
  <c r="AG257" i="3" s="1"/>
  <c r="AN257" i="3" s="1"/>
  <c r="AU257" i="3" s="1"/>
  <c r="AF257" i="3"/>
  <c r="AM257" i="3" s="1"/>
  <c r="AT257" i="3" s="1"/>
  <c r="AN32" i="3"/>
  <c r="S122" i="3"/>
  <c r="AG122" i="3" s="1"/>
  <c r="AN122" i="3" s="1"/>
  <c r="AU122" i="3" s="1"/>
  <c r="AF122" i="3"/>
  <c r="AM122" i="3" s="1"/>
  <c r="AT122" i="3" s="1"/>
  <c r="R14" i="3"/>
  <c r="AE14" i="3"/>
  <c r="AL14" i="3" s="1"/>
  <c r="R40" i="3"/>
  <c r="AE40" i="3"/>
  <c r="AF104" i="3"/>
  <c r="S104" i="3"/>
  <c r="AG104" i="3" s="1"/>
  <c r="AQ182" i="3"/>
  <c r="AJ204" i="3"/>
  <c r="AQ204" i="3" s="1"/>
  <c r="AT180" i="3"/>
  <c r="S279" i="3"/>
  <c r="AG279" i="3" s="1"/>
  <c r="AF279" i="3"/>
  <c r="S128" i="3"/>
  <c r="AG128" i="3" s="1"/>
  <c r="AN128" i="3" s="1"/>
  <c r="AU128" i="3" s="1"/>
  <c r="AF128" i="3"/>
  <c r="AM128" i="3" s="1"/>
  <c r="AT128" i="3" s="1"/>
  <c r="AI295" i="3"/>
  <c r="AP295" i="3" s="1"/>
  <c r="AF140" i="3"/>
  <c r="AM140" i="3" s="1"/>
  <c r="AT140" i="3" s="1"/>
  <c r="S140" i="3"/>
  <c r="AG140" i="3" s="1"/>
  <c r="AN140" i="3" s="1"/>
  <c r="AU140" i="3" s="1"/>
  <c r="R138" i="3"/>
  <c r="AE138" i="3"/>
  <c r="AL138" i="3" s="1"/>
  <c r="AS138" i="3" s="1"/>
  <c r="AQ44" i="3"/>
  <c r="AJ51" i="3"/>
  <c r="AQ51" i="3" s="1"/>
  <c r="AM32" i="3"/>
  <c r="R68" i="3"/>
  <c r="AE68" i="3"/>
  <c r="AL68" i="3" s="1"/>
  <c r="AS68" i="3" s="1"/>
  <c r="S261" i="3"/>
  <c r="AG261" i="3" s="1"/>
  <c r="AN261" i="3" s="1"/>
  <c r="AU261" i="3" s="1"/>
  <c r="AF261" i="3"/>
  <c r="AM261" i="3" s="1"/>
  <c r="AT261" i="3" s="1"/>
  <c r="R239" i="3"/>
  <c r="AE239" i="3"/>
  <c r="AL239" i="3" s="1"/>
  <c r="R200" i="3"/>
  <c r="AE200" i="3"/>
  <c r="AL200" i="3" s="1"/>
  <c r="S172" i="3"/>
  <c r="AG172" i="3" s="1"/>
  <c r="AN172" i="3" s="1"/>
  <c r="AU172" i="3" s="1"/>
  <c r="AF172" i="3"/>
  <c r="AM172" i="3" s="1"/>
  <c r="AT172" i="3" s="1"/>
  <c r="R74" i="3"/>
  <c r="AE74" i="3"/>
  <c r="AL74" i="3" s="1"/>
  <c r="AS74" i="3" s="1"/>
  <c r="S166" i="3"/>
  <c r="AG166" i="3" s="1"/>
  <c r="AN166" i="3" s="1"/>
  <c r="AU166" i="3" s="1"/>
  <c r="AF166" i="3"/>
  <c r="AM166" i="3" s="1"/>
  <c r="AT166" i="3" s="1"/>
  <c r="AK178" i="3"/>
  <c r="AR104" i="3"/>
  <c r="S232" i="3"/>
  <c r="AG232" i="3" s="1"/>
  <c r="AN232" i="3" s="1"/>
  <c r="AU232" i="3" s="1"/>
  <c r="AF232" i="3"/>
  <c r="AM232" i="3" s="1"/>
  <c r="AT232" i="3" s="1"/>
  <c r="AR279" i="3"/>
  <c r="AK283" i="3"/>
  <c r="AR283" i="3" s="1"/>
  <c r="AD31" i="3"/>
  <c r="S76" i="3"/>
  <c r="AG76" i="3" s="1"/>
  <c r="AN76" i="3" s="1"/>
  <c r="AU76" i="3" s="1"/>
  <c r="AF76" i="3"/>
  <c r="AM76" i="3" s="1"/>
  <c r="AT76" i="3" s="1"/>
  <c r="AS222" i="3"/>
  <c r="AM59" i="3"/>
  <c r="S83" i="3"/>
  <c r="AG83" i="3" s="1"/>
  <c r="AN83" i="3" s="1"/>
  <c r="AU83" i="3" s="1"/>
  <c r="AF83" i="3"/>
  <c r="AM83" i="3" s="1"/>
  <c r="AT83" i="3" s="1"/>
  <c r="AL101" i="3"/>
  <c r="AQ216" i="3"/>
  <c r="AJ221" i="3"/>
  <c r="AQ221" i="3" s="1"/>
  <c r="AJ297" i="2"/>
  <c r="AQ297" i="2" s="1"/>
  <c r="S80" i="3"/>
  <c r="AG80" i="3" s="1"/>
  <c r="AN80" i="3" s="1"/>
  <c r="AU80" i="3" s="1"/>
  <c r="AF80" i="3"/>
  <c r="AM80" i="3" s="1"/>
  <c r="AT80" i="3" s="1"/>
  <c r="AD178" i="3"/>
  <c r="S154" i="3"/>
  <c r="AG154" i="3" s="1"/>
  <c r="AN154" i="3" s="1"/>
  <c r="AU154" i="3" s="1"/>
  <c r="AF154" i="3"/>
  <c r="AM154" i="3" s="1"/>
  <c r="AT154" i="3" s="1"/>
  <c r="AT42" i="2"/>
  <c r="AM297" i="2"/>
  <c r="AT297" i="2" s="1"/>
  <c r="S156" i="3"/>
  <c r="AG156" i="3" s="1"/>
  <c r="AN156" i="3" s="1"/>
  <c r="AU156" i="3" s="1"/>
  <c r="AF156" i="3"/>
  <c r="AM156" i="3" s="1"/>
  <c r="AT156" i="3" s="1"/>
  <c r="AL297" i="2"/>
  <c r="AS297" i="2" s="1"/>
  <c r="AR268" i="3"/>
  <c r="AK276" i="3"/>
  <c r="AR276" i="3" s="1"/>
  <c r="S5" i="3"/>
  <c r="AG5" i="3" s="1"/>
  <c r="AN5" i="3" s="1"/>
  <c r="AF5" i="3"/>
  <c r="AM5" i="3" s="1"/>
  <c r="AN59" i="3"/>
  <c r="AT103" i="3"/>
  <c r="AR42" i="2"/>
  <c r="AK297" i="2"/>
  <c r="AR297" i="2" s="1"/>
  <c r="S72" i="3"/>
  <c r="AG72" i="3" s="1"/>
  <c r="AN72" i="3" s="1"/>
  <c r="AU72" i="3" s="1"/>
  <c r="AF72" i="3"/>
  <c r="AM72" i="3" s="1"/>
  <c r="AT72" i="3" s="1"/>
  <c r="S136" i="3"/>
  <c r="AG136" i="3" s="1"/>
  <c r="AN136" i="3" s="1"/>
  <c r="AU136" i="3" s="1"/>
  <c r="AF136" i="3"/>
  <c r="AM136" i="3" s="1"/>
  <c r="AT136" i="3" s="1"/>
  <c r="AU180" i="3"/>
  <c r="R106" i="3"/>
  <c r="AE106" i="3"/>
  <c r="AL106" i="3" s="1"/>
  <c r="AS106" i="3" s="1"/>
  <c r="AU206" i="3"/>
  <c r="AN214" i="3"/>
  <c r="AU214" i="3" s="1"/>
  <c r="S218" i="3"/>
  <c r="AG218" i="3" s="1"/>
  <c r="AN218" i="3" s="1"/>
  <c r="AU218" i="3" s="1"/>
  <c r="AF218" i="3"/>
  <c r="AM218" i="3" s="1"/>
  <c r="AT218" i="3" s="1"/>
  <c r="AM222" i="3"/>
  <c r="AL292" i="3"/>
  <c r="AE294" i="3"/>
  <c r="AK216" i="3"/>
  <c r="AD221" i="3"/>
  <c r="AR292" i="3"/>
  <c r="AK294" i="3"/>
  <c r="AR294" i="3" s="1"/>
  <c r="S124" i="3"/>
  <c r="AG124" i="3" s="1"/>
  <c r="AN124" i="3" s="1"/>
  <c r="AU124" i="3" s="1"/>
  <c r="AF124" i="3"/>
  <c r="AM124" i="3" s="1"/>
  <c r="AT124" i="3" s="1"/>
  <c r="AD101" i="3"/>
  <c r="R114" i="3"/>
  <c r="AE114" i="3"/>
  <c r="AL114" i="3" s="1"/>
  <c r="AS114" i="3" s="1"/>
  <c r="R132" i="3"/>
  <c r="AE132" i="3"/>
  <c r="AL132" i="3" s="1"/>
  <c r="AS132" i="3" s="1"/>
  <c r="AM250" i="3"/>
  <c r="AF258" i="3"/>
  <c r="S170" i="3"/>
  <c r="AG170" i="3" s="1"/>
  <c r="AN170" i="3" s="1"/>
  <c r="AU170" i="3" s="1"/>
  <c r="AF170" i="3"/>
  <c r="AM170" i="3" s="1"/>
  <c r="AT170" i="3" s="1"/>
  <c r="R130" i="3"/>
  <c r="AE130" i="3"/>
  <c r="AL130" i="3" s="1"/>
  <c r="AS130" i="3" s="1"/>
  <c r="S112" i="3"/>
  <c r="AG112" i="3" s="1"/>
  <c r="AN112" i="3" s="1"/>
  <c r="AU112" i="3" s="1"/>
  <c r="AF112" i="3"/>
  <c r="AM112" i="3" s="1"/>
  <c r="AT112" i="3" s="1"/>
  <c r="R162" i="3"/>
  <c r="AE162" i="3"/>
  <c r="AL162" i="3" s="1"/>
  <c r="AS162" i="3" s="1"/>
  <c r="AU249" i="3"/>
  <c r="R10" i="3"/>
  <c r="AE10" i="3"/>
  <c r="AL10" i="3" s="1"/>
  <c r="R6" i="3"/>
  <c r="AE6" i="3"/>
  <c r="AL6" i="3" s="1"/>
  <c r="AL31" i="3" s="1"/>
  <c r="AN222" i="3"/>
  <c r="AM4" i="3"/>
  <c r="S292" i="3"/>
  <c r="AG292" i="3" s="1"/>
  <c r="AF292" i="3"/>
  <c r="R286" i="3"/>
  <c r="AE286" i="3"/>
  <c r="AL286" i="3" s="1"/>
  <c r="AS286" i="3" s="1"/>
  <c r="S168" i="3"/>
  <c r="AG168" i="3" s="1"/>
  <c r="AN168" i="3" s="1"/>
  <c r="AU168" i="3" s="1"/>
  <c r="AF168" i="3"/>
  <c r="AM168" i="3" s="1"/>
  <c r="AT168" i="3" s="1"/>
  <c r="AE216" i="3"/>
  <c r="R216" i="3"/>
  <c r="S160" i="3"/>
  <c r="AG160" i="3" s="1"/>
  <c r="AN160" i="3" s="1"/>
  <c r="AU160" i="3" s="1"/>
  <c r="AF160" i="3"/>
  <c r="AM160" i="3" s="1"/>
  <c r="AT160" i="3" s="1"/>
  <c r="AR259" i="3"/>
  <c r="AK265" i="3"/>
  <c r="AR265" i="3" s="1"/>
  <c r="AR101" i="3"/>
  <c r="S70" i="3"/>
  <c r="AG70" i="3" s="1"/>
  <c r="AN70" i="3" s="1"/>
  <c r="AU70" i="3" s="1"/>
  <c r="AF70" i="3"/>
  <c r="AM70" i="3" s="1"/>
  <c r="AT70" i="3" s="1"/>
  <c r="S108" i="3"/>
  <c r="AG108" i="3" s="1"/>
  <c r="AN108" i="3" s="1"/>
  <c r="AU108" i="3" s="1"/>
  <c r="AF108" i="3"/>
  <c r="AM108" i="3" s="1"/>
  <c r="AT108" i="3" s="1"/>
  <c r="S13" i="3"/>
  <c r="AG13" i="3" s="1"/>
  <c r="AN13" i="3" s="1"/>
  <c r="AF13" i="3"/>
  <c r="AM13" i="3" s="1"/>
  <c r="AG258" i="3"/>
  <c r="AN250" i="3"/>
  <c r="AS250" i="3"/>
  <c r="AL258" i="3"/>
  <c r="AS258" i="3" s="1"/>
  <c r="S176" i="3"/>
  <c r="AG176" i="3" s="1"/>
  <c r="AN176" i="3" s="1"/>
  <c r="AU176" i="3" s="1"/>
  <c r="AF176" i="3"/>
  <c r="AM176" i="3" s="1"/>
  <c r="AT176" i="3" s="1"/>
  <c r="AQ178" i="3"/>
  <c r="AD288" i="3"/>
  <c r="AK284" i="3"/>
  <c r="AK44" i="3"/>
  <c r="AD51" i="3"/>
  <c r="AF216" i="3" l="1"/>
  <c r="S216" i="3"/>
  <c r="AG216" i="3" s="1"/>
  <c r="AT222" i="3"/>
  <c r="AM279" i="3"/>
  <c r="AF283" i="3"/>
  <c r="AL40" i="3"/>
  <c r="AL42" i="3" s="1"/>
  <c r="AS42" i="3" s="1"/>
  <c r="AE42" i="3"/>
  <c r="S46" i="3"/>
  <c r="AG46" i="3" s="1"/>
  <c r="AN46" i="3" s="1"/>
  <c r="AU46" i="3" s="1"/>
  <c r="AF46" i="3"/>
  <c r="AM46" i="3" s="1"/>
  <c r="AT46" i="3" s="1"/>
  <c r="AJ295" i="3"/>
  <c r="AQ295" i="3" s="1"/>
  <c r="S44" i="3"/>
  <c r="AG44" i="3" s="1"/>
  <c r="AF44" i="3"/>
  <c r="AL216" i="3"/>
  <c r="AE221" i="3"/>
  <c r="S74" i="3"/>
  <c r="AG74" i="3" s="1"/>
  <c r="AN74" i="3" s="1"/>
  <c r="AU74" i="3" s="1"/>
  <c r="AF74" i="3"/>
  <c r="AM74" i="3" s="1"/>
  <c r="AT74" i="3" s="1"/>
  <c r="AN279" i="3"/>
  <c r="AG283" i="3"/>
  <c r="S40" i="3"/>
  <c r="AG40" i="3" s="1"/>
  <c r="AF40" i="3"/>
  <c r="AL178" i="3"/>
  <c r="AS104" i="3"/>
  <c r="AL44" i="3"/>
  <c r="AE51" i="3"/>
  <c r="AS259" i="3"/>
  <c r="AL265" i="3"/>
  <c r="AS265" i="3" s="1"/>
  <c r="AU222" i="3"/>
  <c r="S162" i="3"/>
  <c r="AG162" i="3" s="1"/>
  <c r="AN162" i="3" s="1"/>
  <c r="AU162" i="3" s="1"/>
  <c r="AF162" i="3"/>
  <c r="AM162" i="3" s="1"/>
  <c r="AT162" i="3" s="1"/>
  <c r="AM258" i="3"/>
  <c r="AT258" i="3" s="1"/>
  <c r="AT250" i="3"/>
  <c r="S138" i="3"/>
  <c r="AG138" i="3" s="1"/>
  <c r="AN138" i="3" s="1"/>
  <c r="AU138" i="3" s="1"/>
  <c r="AF138" i="3"/>
  <c r="AM138" i="3" s="1"/>
  <c r="AT138" i="3" s="1"/>
  <c r="AE178" i="3"/>
  <c r="S152" i="3"/>
  <c r="AG152" i="3" s="1"/>
  <c r="AN152" i="3" s="1"/>
  <c r="AU152" i="3" s="1"/>
  <c r="AF152" i="3"/>
  <c r="AM152" i="3" s="1"/>
  <c r="AT152" i="3" s="1"/>
  <c r="AR182" i="3"/>
  <c r="AK204" i="3"/>
  <c r="AR204" i="3" s="1"/>
  <c r="AR44" i="3"/>
  <c r="AK51" i="3"/>
  <c r="AR51" i="3" s="1"/>
  <c r="AU250" i="3"/>
  <c r="AN258" i="3"/>
  <c r="AU258" i="3" s="1"/>
  <c r="S68" i="3"/>
  <c r="AG68" i="3" s="1"/>
  <c r="AF68" i="3"/>
  <c r="S14" i="3"/>
  <c r="AG14" i="3" s="1"/>
  <c r="AN14" i="3" s="1"/>
  <c r="AF14" i="3"/>
  <c r="AM14" i="3" s="1"/>
  <c r="AK288" i="3"/>
  <c r="AR288" i="3" s="1"/>
  <c r="AR284" i="3"/>
  <c r="S132" i="3"/>
  <c r="AG132" i="3" s="1"/>
  <c r="AN132" i="3" s="1"/>
  <c r="AU132" i="3" s="1"/>
  <c r="AF132" i="3"/>
  <c r="AM132" i="3" s="1"/>
  <c r="AT132" i="3" s="1"/>
  <c r="AE101" i="3"/>
  <c r="AL238" i="3"/>
  <c r="AL241" i="3" s="1"/>
  <c r="AS241" i="3" s="1"/>
  <c r="AE241" i="3"/>
  <c r="AR42" i="3"/>
  <c r="AE288" i="3"/>
  <c r="AL284" i="3"/>
  <c r="S134" i="3"/>
  <c r="AG134" i="3" s="1"/>
  <c r="AN134" i="3" s="1"/>
  <c r="AU134" i="3" s="1"/>
  <c r="AF134" i="3"/>
  <c r="AM134" i="3" s="1"/>
  <c r="AT134" i="3" s="1"/>
  <c r="S286" i="3"/>
  <c r="AG286" i="3" s="1"/>
  <c r="AN286" i="3" s="1"/>
  <c r="AU286" i="3" s="1"/>
  <c r="AF286" i="3"/>
  <c r="AM286" i="3" s="1"/>
  <c r="AT286" i="3" s="1"/>
  <c r="S6" i="3"/>
  <c r="AG6" i="3" s="1"/>
  <c r="AN6" i="3" s="1"/>
  <c r="AF6" i="3"/>
  <c r="AR216" i="3"/>
  <c r="AK221" i="3"/>
  <c r="AR221" i="3" s="1"/>
  <c r="AS101" i="3"/>
  <c r="AR178" i="3"/>
  <c r="S200" i="3"/>
  <c r="AG200" i="3" s="1"/>
  <c r="AN200" i="3" s="1"/>
  <c r="AF200" i="3"/>
  <c r="AM200" i="3" s="1"/>
  <c r="S238" i="3"/>
  <c r="AG238" i="3" s="1"/>
  <c r="AF238" i="3"/>
  <c r="AL182" i="3"/>
  <c r="AE204" i="3"/>
  <c r="AF265" i="3"/>
  <c r="AM259" i="3"/>
  <c r="S284" i="3"/>
  <c r="AG284" i="3" s="1"/>
  <c r="AF284" i="3"/>
  <c r="AM292" i="3"/>
  <c r="AF294" i="3"/>
  <c r="S130" i="3"/>
  <c r="AG130" i="3" s="1"/>
  <c r="AN130" i="3" s="1"/>
  <c r="AU130" i="3" s="1"/>
  <c r="AF130" i="3"/>
  <c r="AM130" i="3" s="1"/>
  <c r="AT130" i="3" s="1"/>
  <c r="S114" i="3"/>
  <c r="AG114" i="3" s="1"/>
  <c r="AN114" i="3" s="1"/>
  <c r="AU114" i="3" s="1"/>
  <c r="AF114" i="3"/>
  <c r="AM114" i="3" s="1"/>
  <c r="AT114" i="3" s="1"/>
  <c r="AD295" i="3"/>
  <c r="AT32" i="3"/>
  <c r="AN104" i="3"/>
  <c r="AU32" i="3"/>
  <c r="AS279" i="3"/>
  <c r="AL283" i="3"/>
  <c r="AS283" i="3" s="1"/>
  <c r="S182" i="3"/>
  <c r="AG182" i="3" s="1"/>
  <c r="AF182" i="3"/>
  <c r="AG265" i="3"/>
  <c r="AN259" i="3"/>
  <c r="AR31" i="3"/>
  <c r="AN292" i="3"/>
  <c r="AG294" i="3"/>
  <c r="S10" i="3"/>
  <c r="AG10" i="3" s="1"/>
  <c r="AN10" i="3" s="1"/>
  <c r="AN31" i="3" s="1"/>
  <c r="AF10" i="3"/>
  <c r="AM10" i="3" s="1"/>
  <c r="AS292" i="3"/>
  <c r="AL294" i="3"/>
  <c r="AS294" i="3" s="1"/>
  <c r="S106" i="3"/>
  <c r="AG106" i="3" s="1"/>
  <c r="AN106" i="3" s="1"/>
  <c r="AU106" i="3" s="1"/>
  <c r="AF106" i="3"/>
  <c r="AM106" i="3" s="1"/>
  <c r="AT106" i="3" s="1"/>
  <c r="AE31" i="3"/>
  <c r="S239" i="3"/>
  <c r="AG239" i="3" s="1"/>
  <c r="AN239" i="3" s="1"/>
  <c r="AF239" i="3"/>
  <c r="AM239" i="3" s="1"/>
  <c r="AM104" i="3"/>
  <c r="S158" i="3"/>
  <c r="AG158" i="3" s="1"/>
  <c r="AN158" i="3" s="1"/>
  <c r="AU158" i="3" s="1"/>
  <c r="AF158" i="3"/>
  <c r="AM158" i="3" s="1"/>
  <c r="AT158" i="3" s="1"/>
  <c r="AK295" i="3"/>
  <c r="AR295" i="3" s="1"/>
  <c r="AN265" i="3" l="1"/>
  <c r="AU265" i="3" s="1"/>
  <c r="AU259" i="3"/>
  <c r="AN178" i="3"/>
  <c r="AU178" i="3" s="1"/>
  <c r="AU104" i="3"/>
  <c r="AN40" i="3"/>
  <c r="AN42" i="3" s="1"/>
  <c r="AU42" i="3" s="1"/>
  <c r="AG42" i="3"/>
  <c r="AS216" i="3"/>
  <c r="AL221" i="3"/>
  <c r="AS221" i="3" s="1"/>
  <c r="AG178" i="3"/>
  <c r="AS182" i="3"/>
  <c r="AL204" i="3"/>
  <c r="AS204" i="3" s="1"/>
  <c r="AL288" i="3"/>
  <c r="AS288" i="3" s="1"/>
  <c r="AS284" i="3"/>
  <c r="AM44" i="3"/>
  <c r="AF51" i="3"/>
  <c r="AT279" i="3"/>
  <c r="AM283" i="3"/>
  <c r="AT283" i="3" s="1"/>
  <c r="AM178" i="3"/>
  <c r="AT104" i="3"/>
  <c r="AM182" i="3"/>
  <c r="AF204" i="3"/>
  <c r="AT292" i="3"/>
  <c r="AM294" i="3"/>
  <c r="AT294" i="3" s="1"/>
  <c r="AM238" i="3"/>
  <c r="AM241" i="3" s="1"/>
  <c r="AF241" i="3"/>
  <c r="AM6" i="3"/>
  <c r="AM31" i="3" s="1"/>
  <c r="AF31" i="3"/>
  <c r="AU279" i="3"/>
  <c r="AN283" i="3"/>
  <c r="AU283" i="3" s="1"/>
  <c r="AN44" i="3"/>
  <c r="AG51" i="3"/>
  <c r="AF178" i="3"/>
  <c r="AN182" i="3"/>
  <c r="AG204" i="3"/>
  <c r="AN238" i="3"/>
  <c r="AN241" i="3" s="1"/>
  <c r="AG241" i="3"/>
  <c r="AF288" i="3"/>
  <c r="AM284" i="3"/>
  <c r="AS44" i="3"/>
  <c r="AL51" i="3"/>
  <c r="AS51" i="3" s="1"/>
  <c r="AN216" i="3"/>
  <c r="AG221" i="3"/>
  <c r="AG288" i="3"/>
  <c r="AN284" i="3"/>
  <c r="AM68" i="3"/>
  <c r="AF101" i="3"/>
  <c r="AM216" i="3"/>
  <c r="AF221" i="3"/>
  <c r="AE295" i="3"/>
  <c r="AU292" i="3"/>
  <c r="AN294" i="3"/>
  <c r="AU294" i="3" s="1"/>
  <c r="AM265" i="3"/>
  <c r="AT265" i="3" s="1"/>
  <c r="AT259" i="3"/>
  <c r="AG31" i="3"/>
  <c r="AG295" i="3" s="1"/>
  <c r="AN68" i="3"/>
  <c r="AG101" i="3"/>
  <c r="AS178" i="3"/>
  <c r="AS31" i="3"/>
  <c r="AM40" i="3"/>
  <c r="AM42" i="3" s="1"/>
  <c r="AF42" i="3"/>
  <c r="AL295" i="3"/>
  <c r="AS295" i="3" s="1"/>
  <c r="AM288" i="3" l="1"/>
  <c r="AT288" i="3" s="1"/>
  <c r="AT284" i="3"/>
  <c r="AU44" i="3"/>
  <c r="AN51" i="3"/>
  <c r="AU51" i="3" s="1"/>
  <c r="AT44" i="3"/>
  <c r="AM51" i="3"/>
  <c r="AT51" i="3" s="1"/>
  <c r="AT68" i="3"/>
  <c r="AM101" i="3"/>
  <c r="AT101" i="3" s="1"/>
  <c r="AN288" i="3"/>
  <c r="AU288" i="3" s="1"/>
  <c r="AU284" i="3"/>
  <c r="AT182" i="3"/>
  <c r="AM204" i="3"/>
  <c r="AT204" i="3" s="1"/>
  <c r="AT42" i="3"/>
  <c r="AU241" i="3"/>
  <c r="AF295" i="3"/>
  <c r="AM295" i="3"/>
  <c r="AT295" i="3" s="1"/>
  <c r="AT31" i="3"/>
  <c r="AT178" i="3"/>
  <c r="AU216" i="3"/>
  <c r="AN221" i="3"/>
  <c r="AU221" i="3" s="1"/>
  <c r="AU182" i="3"/>
  <c r="AN204" i="3"/>
  <c r="AU204" i="3" s="1"/>
  <c r="AT241" i="3"/>
  <c r="AU31" i="3"/>
  <c r="AU68" i="3"/>
  <c r="AN101" i="3"/>
  <c r="AU101" i="3" s="1"/>
  <c r="AT216" i="3"/>
  <c r="AM221" i="3"/>
  <c r="AT221" i="3" s="1"/>
  <c r="AN295" i="3" l="1"/>
  <c r="AU295" i="3" s="1"/>
</calcChain>
</file>

<file path=xl/sharedStrings.xml><?xml version="1.0" encoding="utf-8"?>
<sst xmlns="http://schemas.openxmlformats.org/spreadsheetml/2006/main" count="3555" uniqueCount="590">
  <si>
    <t>Series /Segments</t>
  </si>
  <si>
    <t>Description</t>
  </si>
  <si>
    <t>Plant</t>
  </si>
  <si>
    <t>Brand</t>
  </si>
  <si>
    <t>Planform</t>
  </si>
  <si>
    <t>Qty</t>
  </si>
  <si>
    <t>DN</t>
  </si>
  <si>
    <t xml:space="preserve">M % </t>
  </si>
  <si>
    <t>Book Rev</t>
  </si>
  <si>
    <t>Book Margin $</t>
  </si>
  <si>
    <t>Book Margin %</t>
  </si>
  <si>
    <t>Segment</t>
  </si>
  <si>
    <t>881</t>
  </si>
  <si>
    <t>FB15-18PYE/PGYE</t>
  </si>
  <si>
    <t>SN</t>
  </si>
  <si>
    <t>Yale</t>
  </si>
  <si>
    <t>225</t>
  </si>
  <si>
    <t>J1.50-1.75EX/HEX</t>
  </si>
  <si>
    <t>Hyster</t>
  </si>
  <si>
    <t>935</t>
  </si>
  <si>
    <t>J1.6-2.0XN</t>
  </si>
  <si>
    <t>Craigavon</t>
  </si>
  <si>
    <t>955</t>
  </si>
  <si>
    <t>ERP16-20VF</t>
  </si>
  <si>
    <t>114</t>
  </si>
  <si>
    <t>E25-40ZS</t>
  </si>
  <si>
    <t>Greenville</t>
  </si>
  <si>
    <t>269</t>
  </si>
  <si>
    <t>E30XN</t>
  </si>
  <si>
    <t>H</t>
  </si>
  <si>
    <t>814</t>
  </si>
  <si>
    <t>ERC030-040 AH</t>
  </si>
  <si>
    <t>969</t>
  </si>
  <si>
    <t>ERC040VA</t>
  </si>
  <si>
    <t>Y</t>
  </si>
  <si>
    <t>021</t>
  </si>
  <si>
    <t>E40-60XM2G</t>
  </si>
  <si>
    <t>108</t>
  </si>
  <si>
    <t>E45-65Z</t>
  </si>
  <si>
    <t>268</t>
  </si>
  <si>
    <t>E45-70XN</t>
  </si>
  <si>
    <t>908</t>
  </si>
  <si>
    <t>ERC040-065GH</t>
  </si>
  <si>
    <t>968</t>
  </si>
  <si>
    <t>ERC045-070VG</t>
  </si>
  <si>
    <t>203</t>
  </si>
  <si>
    <t>A1.00-1.50XL</t>
  </si>
  <si>
    <t>EUR-IRV</t>
  </si>
  <si>
    <t>888</t>
  </si>
  <si>
    <t>ERP10-15 RCF</t>
  </si>
  <si>
    <t>160</t>
  </si>
  <si>
    <t>J1.6-2.0XNT</t>
  </si>
  <si>
    <t>807</t>
  </si>
  <si>
    <t xml:space="preserve">ERP15-20VT </t>
  </si>
  <si>
    <t>219</t>
  </si>
  <si>
    <t>E30-40HSD2</t>
  </si>
  <si>
    <t>883</t>
  </si>
  <si>
    <t>ESC030-040AC</t>
  </si>
  <si>
    <t>943</t>
  </si>
  <si>
    <t>MO20F</t>
  </si>
  <si>
    <t>Masate</t>
  </si>
  <si>
    <t>945</t>
  </si>
  <si>
    <t>ESCEA</t>
  </si>
  <si>
    <t>824</t>
  </si>
  <si>
    <t>ESCAB</t>
  </si>
  <si>
    <t>216</t>
  </si>
  <si>
    <t>J2.00-3.20XM</t>
  </si>
  <si>
    <t>226</t>
  </si>
  <si>
    <t>J2.00-3.00EX/HEX</t>
  </si>
  <si>
    <t>276</t>
  </si>
  <si>
    <t>J2.2-3.5XN</t>
  </si>
  <si>
    <t>416</t>
  </si>
  <si>
    <t>J40-65Z</t>
  </si>
  <si>
    <t>882</t>
  </si>
  <si>
    <t>FB20-30PYE/PGYE</t>
  </si>
  <si>
    <t>976</t>
  </si>
  <si>
    <t>ERP22-35VL</t>
  </si>
  <si>
    <t>C1 1-3.5T - Standard and Premium</t>
  </si>
  <si>
    <t>370</t>
  </si>
  <si>
    <t>UT18PTE</t>
  </si>
  <si>
    <t>Hangcha</t>
  </si>
  <si>
    <t>377</t>
  </si>
  <si>
    <t>UT18_PTE</t>
  </si>
  <si>
    <t>379</t>
  </si>
  <si>
    <t>UT1.5-1.8PFE</t>
  </si>
  <si>
    <t>374</t>
  </si>
  <si>
    <t>402</t>
  </si>
  <si>
    <t>J2.00-2.5EX</t>
  </si>
  <si>
    <t>Shanghai</t>
  </si>
  <si>
    <t>396</t>
  </si>
  <si>
    <t>UT 30PFE</t>
  </si>
  <si>
    <t>3C5</t>
  </si>
  <si>
    <t>J1.6-2.0UTT</t>
  </si>
  <si>
    <t>Maximal</t>
  </si>
  <si>
    <t>7S5</t>
  </si>
  <si>
    <t>ERP16-20UXT</t>
  </si>
  <si>
    <t>3C4</t>
  </si>
  <si>
    <t>J1.5-3.5UT</t>
  </si>
  <si>
    <t>7S4</t>
  </si>
  <si>
    <t>ERP1.5-3.5UX</t>
  </si>
  <si>
    <t>C1 1-3.5T - Low Intensity</t>
  </si>
  <si>
    <t>098</t>
  </si>
  <si>
    <t>E70-120Z</t>
  </si>
  <si>
    <t>099</t>
  </si>
  <si>
    <t>E70-120XN</t>
  </si>
  <si>
    <t>839</t>
  </si>
  <si>
    <t>ERC070-120HH</t>
  </si>
  <si>
    <t>938</t>
  </si>
  <si>
    <t>ERC080-120VH</t>
  </si>
  <si>
    <t>970</t>
  </si>
  <si>
    <t>J4.0-5.0XN</t>
  </si>
  <si>
    <t>985</t>
  </si>
  <si>
    <t>ERP40-50VM</t>
  </si>
  <si>
    <t>901</t>
  </si>
  <si>
    <t>FB35-40PYE</t>
  </si>
  <si>
    <t>920</t>
  </si>
  <si>
    <t>J3.50-4.00EX</t>
  </si>
  <si>
    <t>C1 4-9T - Standard and Premium</t>
  </si>
  <si>
    <t>138</t>
  </si>
  <si>
    <t>N30-45XMR3</t>
  </si>
  <si>
    <t>224</t>
  </si>
  <si>
    <t>FBR20-30 STY</t>
  </si>
  <si>
    <t>264</t>
  </si>
  <si>
    <t>N35ZDR/N45ZR</t>
  </si>
  <si>
    <t>816</t>
  </si>
  <si>
    <t>NSAF</t>
  </si>
  <si>
    <t>829</t>
  </si>
  <si>
    <t>861</t>
  </si>
  <si>
    <t>NDR035EA/NR045EA</t>
  </si>
  <si>
    <t>900</t>
  </si>
  <si>
    <t>FBR13-18SY/WY</t>
  </si>
  <si>
    <t>915</t>
  </si>
  <si>
    <t>R1.25-1.80EX/WEX</t>
  </si>
  <si>
    <t>265</t>
  </si>
  <si>
    <t>N35ZRS-40ZRS</t>
  </si>
  <si>
    <t>295</t>
  </si>
  <si>
    <t>NR035DA-40DA/NDR030DA</t>
  </si>
  <si>
    <t>435</t>
  </si>
  <si>
    <t>R1.4/1.6/1.8/2.0/PLU</t>
  </si>
  <si>
    <t>470</t>
  </si>
  <si>
    <t>N30ZDR/N35ZR/N40ZR</t>
  </si>
  <si>
    <t>471</t>
  </si>
  <si>
    <t>N50XMA3</t>
  </si>
  <si>
    <t>815</t>
  </si>
  <si>
    <t>NDR030EA/NR035EA/NR040EA</t>
  </si>
  <si>
    <t>849</t>
  </si>
  <si>
    <t>MR14/16/18/20/MR15PL</t>
  </si>
  <si>
    <t>925</t>
  </si>
  <si>
    <t>R2.00-3.00EX *</t>
  </si>
  <si>
    <t>432</t>
  </si>
  <si>
    <t>R1.0-1.4E</t>
  </si>
  <si>
    <t>118</t>
  </si>
  <si>
    <t>R30XM2/R30XMA2/R30XMF2</t>
  </si>
  <si>
    <t>457</t>
  </si>
  <si>
    <t>K1.0-L/SL/WP</t>
  </si>
  <si>
    <t>460</t>
  </si>
  <si>
    <t>K1.0H</t>
  </si>
  <si>
    <t>826</t>
  </si>
  <si>
    <t>OS030BE/SS030BE</t>
  </si>
  <si>
    <t>862</t>
  </si>
  <si>
    <t>MO10-E/SL/WP</t>
  </si>
  <si>
    <t>865</t>
  </si>
  <si>
    <t>MO10-S</t>
  </si>
  <si>
    <t>474</t>
  </si>
  <si>
    <t>SS030BF</t>
  </si>
  <si>
    <t>169</t>
  </si>
  <si>
    <t>R30XMF3</t>
  </si>
  <si>
    <t>185</t>
  </si>
  <si>
    <t>217</t>
  </si>
  <si>
    <t>N30FR</t>
  </si>
  <si>
    <t>497</t>
  </si>
  <si>
    <t>FS030BF</t>
  </si>
  <si>
    <t>174</t>
  </si>
  <si>
    <t>R30XMS2</t>
  </si>
  <si>
    <t>801</t>
  </si>
  <si>
    <t>OS030EC</t>
  </si>
  <si>
    <t>463</t>
  </si>
  <si>
    <t>C1.0-1.3L</t>
  </si>
  <si>
    <t>464</t>
  </si>
  <si>
    <t>C1.3-1.5</t>
  </si>
  <si>
    <t>465</t>
  </si>
  <si>
    <t>V40XMU</t>
  </si>
  <si>
    <t>467</t>
  </si>
  <si>
    <t>V30XMU</t>
  </si>
  <si>
    <t>468</t>
  </si>
  <si>
    <t>V35XMU</t>
  </si>
  <si>
    <t>469</t>
  </si>
  <si>
    <t>868</t>
  </si>
  <si>
    <t>MTC10-13L</t>
  </si>
  <si>
    <t>869</t>
  </si>
  <si>
    <t>MTC13-15L</t>
  </si>
  <si>
    <t>210</t>
  </si>
  <si>
    <t>N30XMH2</t>
  </si>
  <si>
    <t>448</t>
  </si>
  <si>
    <t>RP3.0A</t>
  </si>
  <si>
    <t>449</t>
  </si>
  <si>
    <t>RP2.0NA</t>
  </si>
  <si>
    <t>450</t>
  </si>
  <si>
    <t>RS1.5</t>
  </si>
  <si>
    <t>853</t>
  </si>
  <si>
    <t>MP 20-30 S</t>
  </si>
  <si>
    <t>854</t>
  </si>
  <si>
    <t>MP20T</t>
  </si>
  <si>
    <t>855</t>
  </si>
  <si>
    <t>MS/MOS 10-15 S</t>
  </si>
  <si>
    <t>284</t>
  </si>
  <si>
    <t>MPR080VG</t>
  </si>
  <si>
    <t>244</t>
  </si>
  <si>
    <t xml:space="preserve">BE80-100ZHD         </t>
  </si>
  <si>
    <t>254</t>
  </si>
  <si>
    <t>AP20Z</t>
  </si>
  <si>
    <t>Berea</t>
  </si>
  <si>
    <t>961</t>
  </si>
  <si>
    <t>Reachtruck R1.6/MR16</t>
  </si>
  <si>
    <t>944</t>
  </si>
  <si>
    <t>C2 - Standard and Premium</t>
  </si>
  <si>
    <t>406</t>
  </si>
  <si>
    <t>R1.6</t>
  </si>
  <si>
    <t>C2 - Low Intensity</t>
  </si>
  <si>
    <t>218</t>
  </si>
  <si>
    <t>W40Z</t>
  </si>
  <si>
    <t>437</t>
  </si>
  <si>
    <t>P1.8</t>
  </si>
  <si>
    <t>827</t>
  </si>
  <si>
    <t>MPB040-E</t>
  </si>
  <si>
    <t>841</t>
  </si>
  <si>
    <t>MP 13-16</t>
  </si>
  <si>
    <t>428</t>
  </si>
  <si>
    <t>MP20</t>
  </si>
  <si>
    <t>472</t>
  </si>
  <si>
    <t>P2.0HL</t>
  </si>
  <si>
    <t>473</t>
  </si>
  <si>
    <t>MP20DL</t>
  </si>
  <si>
    <t>215</t>
  </si>
  <si>
    <t>W50Z</t>
  </si>
  <si>
    <t>438</t>
  </si>
  <si>
    <t>P1.8 AC</t>
  </si>
  <si>
    <t>443</t>
  </si>
  <si>
    <t>MP 25-30HD</t>
  </si>
  <si>
    <t>802</t>
  </si>
  <si>
    <t>MPW050-E</t>
  </si>
  <si>
    <t>842</t>
  </si>
  <si>
    <t>MP22</t>
  </si>
  <si>
    <t>856</t>
  </si>
  <si>
    <t>245</t>
  </si>
  <si>
    <t xml:space="preserve">MPB045VG        </t>
  </si>
  <si>
    <t>419</t>
  </si>
  <si>
    <t>W45ZHD</t>
  </si>
  <si>
    <t>447</t>
  </si>
  <si>
    <t>S1.2C</t>
  </si>
  <si>
    <t>454</t>
  </si>
  <si>
    <t>W20-40XTC</t>
  </si>
  <si>
    <t>819</t>
  </si>
  <si>
    <t>MCW040-E</t>
  </si>
  <si>
    <t>860</t>
  </si>
  <si>
    <t>MC15</t>
  </si>
  <si>
    <t>440</t>
  </si>
  <si>
    <t>S1.2E</t>
  </si>
  <si>
    <t>441</t>
  </si>
  <si>
    <t>S1.0 - 1.2</t>
  </si>
  <si>
    <t>442</t>
  </si>
  <si>
    <t>S1.2S-S1.5S</t>
  </si>
  <si>
    <t>453</t>
  </si>
  <si>
    <t>W40ZA</t>
  </si>
  <si>
    <t>456</t>
  </si>
  <si>
    <t>S1.4 -1.6</t>
  </si>
  <si>
    <t>495</t>
  </si>
  <si>
    <t>W25ZA2-W30ZA2</t>
  </si>
  <si>
    <t>820</t>
  </si>
  <si>
    <t>MSW040-E</t>
  </si>
  <si>
    <t>845</t>
  </si>
  <si>
    <t>MS10E</t>
  </si>
  <si>
    <t>846</t>
  </si>
  <si>
    <t>MS10</t>
  </si>
  <si>
    <t>847</t>
  </si>
  <si>
    <t>MS12-15X/XIL</t>
  </si>
  <si>
    <t>852</t>
  </si>
  <si>
    <t>MS14-16</t>
  </si>
  <si>
    <t>895</t>
  </si>
  <si>
    <t>MSW025-030-F</t>
  </si>
  <si>
    <t>455</t>
  </si>
  <si>
    <t>W20-30ZR</t>
  </si>
  <si>
    <t>821</t>
  </si>
  <si>
    <t>MRW020-030-E</t>
  </si>
  <si>
    <t>433</t>
  </si>
  <si>
    <t>P2.0SD</t>
  </si>
  <si>
    <t>439</t>
  </si>
  <si>
    <t>P2.0S</t>
  </si>
  <si>
    <t>444</t>
  </si>
  <si>
    <t>LO2.0</t>
  </si>
  <si>
    <t>445</t>
  </si>
  <si>
    <t>LO2.0L</t>
  </si>
  <si>
    <t>843</t>
  </si>
  <si>
    <t>MP20X</t>
  </si>
  <si>
    <t>857</t>
  </si>
  <si>
    <t>MO20</t>
  </si>
  <si>
    <t>892</t>
  </si>
  <si>
    <t>MP20XD</t>
  </si>
  <si>
    <t>939</t>
  </si>
  <si>
    <t>LO2.0M</t>
  </si>
  <si>
    <t>978</t>
  </si>
  <si>
    <t>P2.0SE</t>
  </si>
  <si>
    <t>979</t>
  </si>
  <si>
    <t>MP20XV</t>
  </si>
  <si>
    <t>858</t>
  </si>
  <si>
    <t>MO20S</t>
  </si>
  <si>
    <t>230</t>
  </si>
  <si>
    <t>B60ZAC</t>
  </si>
  <si>
    <t>262</t>
  </si>
  <si>
    <t>B60ZHD</t>
  </si>
  <si>
    <t>292</t>
  </si>
  <si>
    <t>MPE060-VG</t>
  </si>
  <si>
    <t>478</t>
  </si>
  <si>
    <t>C60ZAC</t>
  </si>
  <si>
    <t>896</t>
  </si>
  <si>
    <t>MPE060-F</t>
  </si>
  <si>
    <t>904</t>
  </si>
  <si>
    <t>MPC060LE</t>
  </si>
  <si>
    <t>828</t>
  </si>
  <si>
    <t>MLW</t>
  </si>
  <si>
    <t>135</t>
  </si>
  <si>
    <t>W60-80XT</t>
  </si>
  <si>
    <t>229</t>
  </si>
  <si>
    <t>W65Z</t>
  </si>
  <si>
    <t>894</t>
  </si>
  <si>
    <t>MPW065E</t>
  </si>
  <si>
    <t>231</t>
  </si>
  <si>
    <t>W60Z</t>
  </si>
  <si>
    <t>897</t>
  </si>
  <si>
    <t>MPW060-E</t>
  </si>
  <si>
    <t>234</t>
  </si>
  <si>
    <t>W80Z</t>
  </si>
  <si>
    <t>891</t>
  </si>
  <si>
    <t>MPW080-E</t>
  </si>
  <si>
    <t>199</t>
  </si>
  <si>
    <t>B60-80XT</t>
  </si>
  <si>
    <t>499</t>
  </si>
  <si>
    <t>C60-80XT2</t>
  </si>
  <si>
    <t>898</t>
  </si>
  <si>
    <t>MPCAD</t>
  </si>
  <si>
    <t>899</t>
  </si>
  <si>
    <t>MPC080LD</t>
  </si>
  <si>
    <t>233</t>
  </si>
  <si>
    <t>B80Z</t>
  </si>
  <si>
    <t>257</t>
  </si>
  <si>
    <t>B80ZHD</t>
  </si>
  <si>
    <t>287</t>
  </si>
  <si>
    <t>MPE080-VG</t>
  </si>
  <si>
    <t>479</t>
  </si>
  <si>
    <t>C80ZAC</t>
  </si>
  <si>
    <t>890</t>
  </si>
  <si>
    <t>MPE080-F</t>
  </si>
  <si>
    <t>905</t>
  </si>
  <si>
    <t>MPC080-F</t>
  </si>
  <si>
    <t>283</t>
  </si>
  <si>
    <t>MPC080-VG</t>
  </si>
  <si>
    <t>142</t>
  </si>
  <si>
    <t>T5XT</t>
  </si>
  <si>
    <t>476</t>
  </si>
  <si>
    <t>T5ZAC</t>
  </si>
  <si>
    <t>477</t>
  </si>
  <si>
    <t>T7Z</t>
  </si>
  <si>
    <t>902</t>
  </si>
  <si>
    <t>MTR005-F</t>
  </si>
  <si>
    <t>903</t>
  </si>
  <si>
    <t>MTR007-E</t>
  </si>
  <si>
    <t>C3 - Standard and Premium</t>
  </si>
  <si>
    <t>290</t>
  </si>
  <si>
    <t>P2.0</t>
  </si>
  <si>
    <t>249</t>
  </si>
  <si>
    <t>485</t>
  </si>
  <si>
    <t>MP20AP</t>
  </si>
  <si>
    <t>280</t>
  </si>
  <si>
    <t>AP2.0MS</t>
  </si>
  <si>
    <t>3B5</t>
  </si>
  <si>
    <t xml:space="preserve">P2.0UT </t>
  </si>
  <si>
    <t>Ruyi</t>
  </si>
  <si>
    <t>3B0</t>
  </si>
  <si>
    <t>P2.0KUT</t>
  </si>
  <si>
    <t>3B1</t>
  </si>
  <si>
    <t>P2.0RUT</t>
  </si>
  <si>
    <t>7R5</t>
  </si>
  <si>
    <t xml:space="preserve">MP20UX </t>
  </si>
  <si>
    <t>7R0</t>
  </si>
  <si>
    <t>MP20KUX</t>
  </si>
  <si>
    <t>7R1</t>
  </si>
  <si>
    <t>MP20XUX</t>
  </si>
  <si>
    <t>956</t>
  </si>
  <si>
    <t>UT15WE</t>
  </si>
  <si>
    <t>378</t>
  </si>
  <si>
    <t>3C3</t>
  </si>
  <si>
    <t>S1.5WUT</t>
  </si>
  <si>
    <t>3C2</t>
  </si>
  <si>
    <t>S1.5WLUT</t>
  </si>
  <si>
    <t>3B3</t>
  </si>
  <si>
    <t>S1.5RUT</t>
  </si>
  <si>
    <t>3B6</t>
  </si>
  <si>
    <t>SL1.5WUT</t>
  </si>
  <si>
    <t>3B7</t>
  </si>
  <si>
    <t>SL1.5RUT</t>
  </si>
  <si>
    <t>7S3</t>
  </si>
  <si>
    <t>MS15UX</t>
  </si>
  <si>
    <t>7S2</t>
  </si>
  <si>
    <t>MS15LUX</t>
  </si>
  <si>
    <t>7R3</t>
  </si>
  <si>
    <t>MS15XUX</t>
  </si>
  <si>
    <t>7R6</t>
  </si>
  <si>
    <t>MSL15WUX</t>
  </si>
  <si>
    <t>7R7</t>
  </si>
  <si>
    <t>MSL15XUX</t>
  </si>
  <si>
    <t>3D4</t>
  </si>
  <si>
    <t>MPC15</t>
  </si>
  <si>
    <t>Staxx</t>
  </si>
  <si>
    <t>6W9</t>
  </si>
  <si>
    <t>PC1.5</t>
  </si>
  <si>
    <t>3D1</t>
  </si>
  <si>
    <t>7T1</t>
  </si>
  <si>
    <t>C3 - Low Intensity</t>
  </si>
  <si>
    <t>010</t>
  </si>
  <si>
    <t>S25-40XM</t>
  </si>
  <si>
    <t>809</t>
  </si>
  <si>
    <t>073</t>
  </si>
  <si>
    <t>S40-70FT,S55FTS</t>
  </si>
  <si>
    <t>074</t>
  </si>
  <si>
    <t>173</t>
  </si>
  <si>
    <t>187</t>
  </si>
  <si>
    <t>S40-70FT / 55FTS</t>
  </si>
  <si>
    <t>910</t>
  </si>
  <si>
    <t>GC 040-070VX</t>
  </si>
  <si>
    <t>267</t>
  </si>
  <si>
    <t>967</t>
  </si>
  <si>
    <t>GC050LX</t>
  </si>
  <si>
    <t>C4 1-3.5T - Standard and Premium</t>
  </si>
  <si>
    <t>273</t>
  </si>
  <si>
    <t>UT25C</t>
  </si>
  <si>
    <t>C4 1-3.5T - Low Intensity</t>
  </si>
  <si>
    <t>004</t>
  </si>
  <si>
    <t>S80-120FT-BCS</t>
  </si>
  <si>
    <t>818</t>
  </si>
  <si>
    <t>GC080-120VX-BCS</t>
  </si>
  <si>
    <t>024</t>
  </si>
  <si>
    <t>S135FT/S155FT</t>
  </si>
  <si>
    <t>879</t>
  </si>
  <si>
    <t>GC/GDC 135-155VX</t>
  </si>
  <si>
    <t>C4 4-9T - Standard and Premium</t>
  </si>
  <si>
    <t>001old</t>
  </si>
  <si>
    <t>H1.6 -2.0FTS</t>
  </si>
  <si>
    <t>GDP/GLP16-20AF</t>
  </si>
  <si>
    <t>475</t>
  </si>
  <si>
    <t>H1.5-1.8TX, H2.0TXS</t>
  </si>
  <si>
    <t>812</t>
  </si>
  <si>
    <t>GP/GDP 15-20AK</t>
  </si>
  <si>
    <t>027</t>
  </si>
  <si>
    <t>H40-70FT</t>
  </si>
  <si>
    <t>070</t>
  </si>
  <si>
    <t>072</t>
  </si>
  <si>
    <t>170</t>
  </si>
  <si>
    <t>172</t>
  </si>
  <si>
    <t>177</t>
  </si>
  <si>
    <t>H2.0-3.5FT/H40-70FT</t>
  </si>
  <si>
    <t>806</t>
  </si>
  <si>
    <t>875</t>
  </si>
  <si>
    <t>GP20-35VX</t>
  </si>
  <si>
    <t>887</t>
  </si>
  <si>
    <t>GPZG</t>
  </si>
  <si>
    <t>974</t>
  </si>
  <si>
    <t>GP040-50LX</t>
  </si>
  <si>
    <t>274</t>
  </si>
  <si>
    <t>H40-50CT</t>
  </si>
  <si>
    <t>466</t>
  </si>
  <si>
    <t>H2.0-2.5-3.0-3.5TX</t>
  </si>
  <si>
    <t>871</t>
  </si>
  <si>
    <t>GP/GDP 20-35RK/TK</t>
  </si>
  <si>
    <t>001</t>
  </si>
  <si>
    <t>IRIS</t>
  </si>
  <si>
    <t>C5 1-3.5 T</t>
  </si>
  <si>
    <t>810</t>
  </si>
  <si>
    <t>C5 1-3.5T - Standard and Premium</t>
  </si>
  <si>
    <t>281</t>
  </si>
  <si>
    <t>UT20P-35P</t>
  </si>
  <si>
    <t>285</t>
  </si>
  <si>
    <t>966</t>
  </si>
  <si>
    <t>H3.00 DX</t>
  </si>
  <si>
    <t>3C1</t>
  </si>
  <si>
    <t>UT2.0-3.5UT</t>
  </si>
  <si>
    <t>7S1</t>
  </si>
  <si>
    <t>GP20-35UX</t>
  </si>
  <si>
    <t>261</t>
  </si>
  <si>
    <t>UT15P-18P</t>
  </si>
  <si>
    <t>266</t>
  </si>
  <si>
    <t>C5 1-3.5T - Low Intensity</t>
  </si>
  <si>
    <t>005</t>
  </si>
  <si>
    <t>H4.0FT5-H5.5FT</t>
  </si>
  <si>
    <t>232</t>
  </si>
  <si>
    <t>H3.50-5.00DX</t>
  </si>
  <si>
    <t>813</t>
  </si>
  <si>
    <t>GDP 40-55VX</t>
  </si>
  <si>
    <t>889</t>
  </si>
  <si>
    <t>GP/GDP 35-40LH/45-50MH</t>
  </si>
  <si>
    <t>002</t>
  </si>
  <si>
    <t>H135-155FT</t>
  </si>
  <si>
    <t>006</t>
  </si>
  <si>
    <t>H135FT-H155FT</t>
  </si>
  <si>
    <t>029</t>
  </si>
  <si>
    <t>878</t>
  </si>
  <si>
    <t>GP/GDP 135VX-155VX</t>
  </si>
  <si>
    <t>C5 4-9T - Standard and Premium</t>
  </si>
  <si>
    <t>411</t>
  </si>
  <si>
    <t xml:space="preserve">UT 40P          </t>
  </si>
  <si>
    <t>408</t>
  </si>
  <si>
    <t>413</t>
  </si>
  <si>
    <t>UT50-70P</t>
  </si>
  <si>
    <t>417</t>
  </si>
  <si>
    <t>3D0</t>
  </si>
  <si>
    <t>H5.0-7.0UT</t>
  </si>
  <si>
    <t>C5 &gt;3.5 T</t>
  </si>
  <si>
    <t>3C6</t>
  </si>
  <si>
    <t>GP50-70UX</t>
  </si>
  <si>
    <t>C5 4-9T - Low Intensity</t>
  </si>
  <si>
    <t>003</t>
  </si>
  <si>
    <t>H170-280HD</t>
  </si>
  <si>
    <t>Nijmegen</t>
  </si>
  <si>
    <t>Big Forklift Trucks 10-16T_AM &amp; EMEA</t>
  </si>
  <si>
    <t>007</t>
  </si>
  <si>
    <t>H8.00-12.00XM</t>
  </si>
  <si>
    <t>876</t>
  </si>
  <si>
    <t>GP190-280DB</t>
  </si>
  <si>
    <t>019</t>
  </si>
  <si>
    <t>H13.0-16.0XM</t>
  </si>
  <si>
    <t>877</t>
  </si>
  <si>
    <t>GP300-360EB</t>
  </si>
  <si>
    <t>299</t>
  </si>
  <si>
    <t>H170FT-H190FT</t>
  </si>
  <si>
    <t>909</t>
  </si>
  <si>
    <t>GP/GDP 170VX-190VX</t>
  </si>
  <si>
    <t>253</t>
  </si>
  <si>
    <t xml:space="preserve">395 TIL 8-10t </t>
  </si>
  <si>
    <t>India</t>
  </si>
  <si>
    <t>973</t>
  </si>
  <si>
    <t>UT80-100P</t>
  </si>
  <si>
    <t>TBD</t>
  </si>
  <si>
    <t xml:space="preserve">TIL 8-10t </t>
  </si>
  <si>
    <t>C5 BT 8-16T</t>
  </si>
  <si>
    <t>Big Forklift Trucks 10-16T</t>
  </si>
  <si>
    <t>236</t>
  </si>
  <si>
    <t>H16.00XM-12</t>
  </si>
  <si>
    <t>Big Forklift Trucks &gt;16T_AM &amp; EMEA</t>
  </si>
  <si>
    <t>238</t>
  </si>
  <si>
    <t>H16XM-12</t>
  </si>
  <si>
    <t>008</t>
  </si>
  <si>
    <t>H20.00-32.00F</t>
  </si>
  <si>
    <t>917</t>
  </si>
  <si>
    <t>H800-1050HD(H40-48XM)</t>
  </si>
  <si>
    <t>227</t>
  </si>
  <si>
    <t>HR45-25, 31, 40S, 36L, 40LS</t>
  </si>
  <si>
    <t>Terex</t>
  </si>
  <si>
    <t>228</t>
  </si>
  <si>
    <t>HR45-EC/HR48-EC</t>
  </si>
  <si>
    <t>Big Forklift Trucks &gt;16T</t>
  </si>
  <si>
    <t>214</t>
  </si>
  <si>
    <t>H16.00-22.00XM</t>
  </si>
  <si>
    <t>3C0</t>
  </si>
  <si>
    <t>H9XM-EC7</t>
  </si>
  <si>
    <t>117</t>
  </si>
  <si>
    <t>H40.00-52.00XM-16CH</t>
  </si>
  <si>
    <t>BC3</t>
  </si>
  <si>
    <t>BC30</t>
  </si>
  <si>
    <t>C5 BT &gt;16T</t>
  </si>
  <si>
    <t>Port Equipment - Empty Container Handlers</t>
  </si>
  <si>
    <t>222</t>
  </si>
  <si>
    <t>RS45-30CH/RS46-30IH</t>
  </si>
  <si>
    <t>289</t>
  </si>
  <si>
    <t>RS45-31CH</t>
  </si>
  <si>
    <t>404</t>
  </si>
  <si>
    <t>RS45-27CH</t>
  </si>
  <si>
    <t>366</t>
  </si>
  <si>
    <t>921</t>
  </si>
  <si>
    <t>HYM RS</t>
  </si>
  <si>
    <t>Port Equipment - Reachstackers</t>
  </si>
  <si>
    <t>Total</t>
  </si>
  <si>
    <t>Check</t>
  </si>
  <si>
    <t>3D5</t>
  </si>
  <si>
    <t>AP10Z</t>
  </si>
  <si>
    <t>7T5</t>
  </si>
  <si>
    <t>AER010</t>
  </si>
  <si>
    <t>810old</t>
  </si>
  <si>
    <t>HYM</t>
  </si>
  <si>
    <t>7T0</t>
  </si>
  <si>
    <t>P1.5UT</t>
  </si>
  <si>
    <t>C3 Walkies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</si>
</sst>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</cellStyleXfs>
  <cellXfs count="111">
    <xf numFmtId="0" fontId="0" fillId="0" borderId="0" xfId="0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left" wrapText="1"/>
    </xf>
    <xf numFmtId="0" fontId="2" fillId="0" borderId="0" xfId="2" applyFont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0" borderId="5" xfId="0" applyFont="1" applyBorder="1" applyAlignment="1">
      <alignment horizontal="left" wrapText="1"/>
    </xf>
    <xf numFmtId="4" fontId="2" fillId="0" borderId="0" xfId="2" applyNumberFormat="1" applyFont="1" applyAlignment="1">
      <alignment horizontal="left" wrapText="1"/>
    </xf>
    <xf numFmtId="4" fontId="2" fillId="0" borderId="5" xfId="2" applyNumberFormat="1" applyFont="1" applyBorder="1" applyAlignment="1">
      <alignment horizontal="left" wrapText="1"/>
    </xf>
    <xf numFmtId="164" fontId="2" fillId="0" borderId="4" xfId="2" applyNumberFormat="1" applyFont="1" applyBorder="1" applyAlignment="1">
      <alignment horizontal="left" wrapText="1"/>
    </xf>
    <xf numFmtId="164" fontId="2" fillId="0" borderId="0" xfId="2" applyNumberFormat="1" applyFont="1" applyAlignment="1">
      <alignment horizontal="left" wrapText="1"/>
    </xf>
    <xf numFmtId="164" fontId="2" fillId="0" borderId="5" xfId="2" applyNumberFormat="1" applyFont="1" applyBorder="1" applyAlignment="1">
      <alignment horizontal="left" wrapText="1"/>
    </xf>
    <xf numFmtId="3" fontId="2" fillId="0" borderId="4" xfId="0" applyNumberFormat="1" applyFont="1" applyBorder="1" applyAlignment="1">
      <alignment horizontal="left" wrapText="1"/>
    </xf>
    <xf numFmtId="3" fontId="2" fillId="0" borderId="0" xfId="0" applyNumberFormat="1" applyFont="1" applyAlignment="1">
      <alignment horizontal="left" wrapText="1"/>
    </xf>
    <xf numFmtId="3" fontId="2" fillId="0" borderId="5" xfId="0" applyNumberFormat="1" applyFont="1" applyBorder="1" applyAlignment="1">
      <alignment horizontal="left" wrapText="1"/>
    </xf>
    <xf numFmtId="164" fontId="2" fillId="0" borderId="4" xfId="1" applyNumberFormat="1" applyFont="1" applyBorder="1" applyAlignment="1">
      <alignment horizontal="left" wrapText="1"/>
    </xf>
    <xf numFmtId="164" fontId="2" fillId="0" borderId="0" xfId="1" applyNumberFormat="1" applyFont="1" applyBorder="1" applyAlignment="1">
      <alignment horizontal="left" wrapText="1"/>
    </xf>
    <xf numFmtId="164" fontId="2" fillId="0" borderId="5" xfId="1" applyNumberFormat="1" applyFont="1" applyBorder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0" xfId="3" applyFont="1" applyAlignment="1">
      <alignment horizontal="left" indent="3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5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5" xfId="0" applyNumberFormat="1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Fill="1" applyBorder="1" applyAlignment="1">
      <alignment horizontal="center"/>
    </xf>
    <xf numFmtId="0" fontId="5" fillId="0" borderId="0" xfId="3" applyFont="1" applyAlignment="1">
      <alignment horizontal="left" inden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5" xfId="0" applyNumberFormat="1" applyFont="1" applyBorder="1" applyAlignment="1">
      <alignment horizontal="center"/>
    </xf>
    <xf numFmtId="164" fontId="2" fillId="0" borderId="4" xfId="1" applyNumberFormat="1" applyFont="1" applyBorder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0" fontId="4" fillId="0" borderId="0" xfId="3" quotePrefix="1" applyFont="1" applyAlignment="1">
      <alignment horizontal="left" indent="3"/>
    </xf>
    <xf numFmtId="0" fontId="4" fillId="2" borderId="0" xfId="3" applyFont="1" applyFill="1" applyAlignment="1">
      <alignment horizontal="left" indent="3"/>
    </xf>
    <xf numFmtId="0" fontId="3" fillId="2" borderId="0" xfId="0" applyFont="1" applyFill="1"/>
    <xf numFmtId="0" fontId="0" fillId="2" borderId="0" xfId="0" applyFill="1"/>
    <xf numFmtId="164" fontId="0" fillId="0" borderId="0" xfId="1" applyNumberFormat="1" applyFont="1"/>
    <xf numFmtId="0" fontId="4" fillId="2" borderId="0" xfId="3" quotePrefix="1" applyFont="1" applyFill="1" applyAlignment="1">
      <alignment horizontal="left" indent="3"/>
    </xf>
    <xf numFmtId="1" fontId="2" fillId="0" borderId="0" xfId="0" applyNumberFormat="1" applyFont="1" applyAlignment="1">
      <alignment horizontal="center"/>
    </xf>
    <xf numFmtId="1" fontId="2" fillId="0" borderId="5" xfId="0" applyNumberFormat="1" applyFont="1" applyBorder="1" applyAlignment="1">
      <alignment horizontal="center"/>
    </xf>
    <xf numFmtId="3" fontId="2" fillId="0" borderId="6" xfId="0" applyNumberFormat="1" applyFont="1" applyBorder="1" applyAlignment="1">
      <alignment horizontal="center"/>
    </xf>
    <xf numFmtId="3" fontId="2" fillId="0" borderId="7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4" fontId="2" fillId="0" borderId="7" xfId="0" applyNumberFormat="1" applyFont="1" applyBorder="1" applyAlignment="1">
      <alignment horizontal="center"/>
    </xf>
    <xf numFmtId="4" fontId="2" fillId="0" borderId="8" xfId="0" applyNumberFormat="1" applyFont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4" fontId="2" fillId="0" borderId="6" xfId="1" applyNumberFormat="1" applyFont="1" applyBorder="1" applyAlignment="1">
      <alignment horizontal="center"/>
    </xf>
    <xf numFmtId="164" fontId="2" fillId="0" borderId="7" xfId="1" applyNumberFormat="1" applyFont="1" applyBorder="1" applyAlignment="1">
      <alignment horizontal="center"/>
    </xf>
    <xf numFmtId="4" fontId="0" fillId="0" borderId="0" xfId="0" applyNumberFormat="1"/>
    <xf numFmtId="164" fontId="0" fillId="0" borderId="0" xfId="0" applyNumberFormat="1"/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2" fillId="0" borderId="0" xfId="0" applyFont="1" applyAlignment="1">
      <alignment horizontal="center" wrapText="1"/>
    </xf>
    <xf numFmtId="0" fontId="2" fillId="0" borderId="0" xfId="2" applyFont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4" fontId="2" fillId="0" borderId="4" xfId="2" applyNumberFormat="1" applyFont="1" applyBorder="1" applyAlignment="1">
      <alignment horizontal="center" wrapText="1"/>
    </xf>
    <xf numFmtId="4" fontId="2" fillId="0" borderId="0" xfId="2" applyNumberFormat="1" applyFont="1" applyAlignment="1">
      <alignment horizontal="center" wrapText="1"/>
    </xf>
    <xf numFmtId="4" fontId="2" fillId="0" borderId="5" xfId="2" applyNumberFormat="1" applyFont="1" applyBorder="1" applyAlignment="1">
      <alignment horizontal="center" wrapText="1"/>
    </xf>
    <xf numFmtId="164" fontId="2" fillId="0" borderId="4" xfId="2" applyNumberFormat="1" applyFont="1" applyBorder="1" applyAlignment="1">
      <alignment horizontal="center" wrapText="1"/>
    </xf>
    <xf numFmtId="164" fontId="2" fillId="0" borderId="0" xfId="2" applyNumberFormat="1" applyFont="1" applyAlignment="1">
      <alignment horizontal="center" wrapText="1"/>
    </xf>
    <xf numFmtId="164" fontId="2" fillId="0" borderId="5" xfId="2" applyNumberFormat="1" applyFont="1" applyBorder="1" applyAlignment="1">
      <alignment horizontal="center" wrapText="1"/>
    </xf>
    <xf numFmtId="3" fontId="2" fillId="0" borderId="4" xfId="0" applyNumberFormat="1" applyFont="1" applyBorder="1" applyAlignment="1">
      <alignment horizontal="center" wrapText="1"/>
    </xf>
    <xf numFmtId="3" fontId="2" fillId="0" borderId="0" xfId="0" applyNumberFormat="1" applyFont="1" applyAlignment="1">
      <alignment horizontal="center" wrapText="1"/>
    </xf>
    <xf numFmtId="3" fontId="2" fillId="0" borderId="5" xfId="0" applyNumberFormat="1" applyFont="1" applyBorder="1" applyAlignment="1">
      <alignment horizontal="center" wrapText="1"/>
    </xf>
    <xf numFmtId="164" fontId="2" fillId="0" borderId="4" xfId="1" applyNumberFormat="1" applyFont="1" applyBorder="1" applyAlignment="1">
      <alignment horizontal="center" wrapText="1"/>
    </xf>
    <xf numFmtId="164" fontId="2" fillId="0" borderId="0" xfId="1" applyNumberFormat="1" applyFont="1" applyBorder="1" applyAlignment="1">
      <alignment horizontal="center" wrapText="1"/>
    </xf>
    <xf numFmtId="164" fontId="2" fillId="0" borderId="5" xfId="1" applyNumberFormat="1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0" xfId="4" applyFont="1" applyAlignment="1">
      <alignment horizontal="left" indent="3"/>
    </xf>
    <xf numFmtId="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5" fillId="0" borderId="0" xfId="4" applyFont="1" applyAlignment="1">
      <alignment horizontal="left" indent="1"/>
    </xf>
    <xf numFmtId="164" fontId="2" fillId="0" borderId="5" xfId="1" applyNumberFormat="1" applyFont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4" fillId="0" borderId="0" xfId="4" quotePrefix="1" applyFont="1" applyAlignment="1">
      <alignment horizontal="left" indent="3"/>
    </xf>
    <xf numFmtId="0" fontId="4" fillId="2" borderId="0" xfId="4" applyFont="1" applyFill="1" applyAlignment="1">
      <alignment horizontal="left" indent="3"/>
    </xf>
    <xf numFmtId="0" fontId="0" fillId="0" borderId="0" xfId="0" applyAlignment="1">
      <alignment horizontal="left" indent="3"/>
    </xf>
    <xf numFmtId="4" fontId="2" fillId="0" borderId="6" xfId="0" applyNumberFormat="1" applyFont="1" applyBorder="1" applyAlignment="1">
      <alignment horizontal="center"/>
    </xf>
    <xf numFmtId="164" fontId="2" fillId="0" borderId="8" xfId="1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1" fontId="2" fillId="0" borderId="5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" fontId="3" fillId="0" borderId="0" xfId="0" applyNumberFormat="1" applyFont="1"/>
  </cellXfs>
  <cellStyles count="5">
    <cellStyle name="Normal" xfId="0" builtinId="0"/>
    <cellStyle name="Normal 3" xfId="3" xr:uid="{D1F0D6BF-5391-4049-B2D9-0CC5077B672E}"/>
    <cellStyle name="Normal 3 14" xfId="4" xr:uid="{BC7E120C-9C7D-4FAC-998B-390C177B1B74}"/>
    <cellStyle name="Normal_Sheet1" xfId="2" xr:uid="{5ADA0139-D173-4F60-B484-7947F3ECC57D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117" Type="http://schemas.openxmlformats.org/officeDocument/2006/relationships/externalLink" Target="externalLinks/externalLink114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84" Type="http://schemas.openxmlformats.org/officeDocument/2006/relationships/externalLink" Target="externalLinks/externalLink81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33" Type="http://schemas.openxmlformats.org/officeDocument/2006/relationships/externalLink" Target="externalLinks/externalLink130.xml"/><Relationship Id="rId138" Type="http://schemas.openxmlformats.org/officeDocument/2006/relationships/externalLink" Target="externalLinks/externalLink135.xml"/><Relationship Id="rId154" Type="http://schemas.openxmlformats.org/officeDocument/2006/relationships/calcChain" Target="calcChain.xml"/><Relationship Id="rId16" Type="http://schemas.openxmlformats.org/officeDocument/2006/relationships/externalLink" Target="externalLinks/externalLink13.xml"/><Relationship Id="rId107" Type="http://schemas.openxmlformats.org/officeDocument/2006/relationships/externalLink" Target="externalLinks/externalLink104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123" Type="http://schemas.openxmlformats.org/officeDocument/2006/relationships/externalLink" Target="externalLinks/externalLink120.xml"/><Relationship Id="rId128" Type="http://schemas.openxmlformats.org/officeDocument/2006/relationships/externalLink" Target="externalLinks/externalLink125.xml"/><Relationship Id="rId144" Type="http://schemas.openxmlformats.org/officeDocument/2006/relationships/externalLink" Target="externalLinks/externalLink141.xml"/><Relationship Id="rId149" Type="http://schemas.openxmlformats.org/officeDocument/2006/relationships/externalLink" Target="externalLinks/externalLink146.xml"/><Relationship Id="rId5" Type="http://schemas.openxmlformats.org/officeDocument/2006/relationships/externalLink" Target="externalLinks/externalLink2.xml"/><Relationship Id="rId90" Type="http://schemas.openxmlformats.org/officeDocument/2006/relationships/externalLink" Target="externalLinks/externalLink87.xml"/><Relationship Id="rId95" Type="http://schemas.openxmlformats.org/officeDocument/2006/relationships/externalLink" Target="externalLinks/externalLink92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113" Type="http://schemas.openxmlformats.org/officeDocument/2006/relationships/externalLink" Target="externalLinks/externalLink110.xml"/><Relationship Id="rId118" Type="http://schemas.openxmlformats.org/officeDocument/2006/relationships/externalLink" Target="externalLinks/externalLink115.xml"/><Relationship Id="rId134" Type="http://schemas.openxmlformats.org/officeDocument/2006/relationships/externalLink" Target="externalLinks/externalLink131.xml"/><Relationship Id="rId139" Type="http://schemas.openxmlformats.org/officeDocument/2006/relationships/externalLink" Target="externalLinks/externalLink136.xml"/><Relationship Id="rId80" Type="http://schemas.openxmlformats.org/officeDocument/2006/relationships/externalLink" Target="externalLinks/externalLink77.xml"/><Relationship Id="rId85" Type="http://schemas.openxmlformats.org/officeDocument/2006/relationships/externalLink" Target="externalLinks/externalLink82.xml"/><Relationship Id="rId150" Type="http://schemas.openxmlformats.org/officeDocument/2006/relationships/externalLink" Target="externalLinks/externalLink147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103" Type="http://schemas.openxmlformats.org/officeDocument/2006/relationships/externalLink" Target="externalLinks/externalLink100.xml"/><Relationship Id="rId108" Type="http://schemas.openxmlformats.org/officeDocument/2006/relationships/externalLink" Target="externalLinks/externalLink105.xml"/><Relationship Id="rId116" Type="http://schemas.openxmlformats.org/officeDocument/2006/relationships/externalLink" Target="externalLinks/externalLink113.xml"/><Relationship Id="rId124" Type="http://schemas.openxmlformats.org/officeDocument/2006/relationships/externalLink" Target="externalLinks/externalLink121.xml"/><Relationship Id="rId129" Type="http://schemas.openxmlformats.org/officeDocument/2006/relationships/externalLink" Target="externalLinks/externalLink126.xml"/><Relationship Id="rId137" Type="http://schemas.openxmlformats.org/officeDocument/2006/relationships/externalLink" Target="externalLinks/externalLink13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externalLink" Target="externalLinks/externalLink85.xml"/><Relationship Id="rId91" Type="http://schemas.openxmlformats.org/officeDocument/2006/relationships/externalLink" Target="externalLinks/externalLink88.xml"/><Relationship Id="rId96" Type="http://schemas.openxmlformats.org/officeDocument/2006/relationships/externalLink" Target="externalLinks/externalLink93.xml"/><Relationship Id="rId111" Type="http://schemas.openxmlformats.org/officeDocument/2006/relationships/externalLink" Target="externalLinks/externalLink108.xml"/><Relationship Id="rId132" Type="http://schemas.openxmlformats.org/officeDocument/2006/relationships/externalLink" Target="externalLinks/externalLink129.xml"/><Relationship Id="rId140" Type="http://schemas.openxmlformats.org/officeDocument/2006/relationships/externalLink" Target="externalLinks/externalLink137.xml"/><Relationship Id="rId145" Type="http://schemas.openxmlformats.org/officeDocument/2006/relationships/externalLink" Target="externalLinks/externalLink142.xml"/><Relationship Id="rId15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6" Type="http://schemas.openxmlformats.org/officeDocument/2006/relationships/externalLink" Target="externalLinks/externalLink103.xml"/><Relationship Id="rId114" Type="http://schemas.openxmlformats.org/officeDocument/2006/relationships/externalLink" Target="externalLinks/externalLink111.xml"/><Relationship Id="rId119" Type="http://schemas.openxmlformats.org/officeDocument/2006/relationships/externalLink" Target="externalLinks/externalLink116.xml"/><Relationship Id="rId127" Type="http://schemas.openxmlformats.org/officeDocument/2006/relationships/externalLink" Target="externalLinks/externalLink12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94" Type="http://schemas.openxmlformats.org/officeDocument/2006/relationships/externalLink" Target="externalLinks/externalLink91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122" Type="http://schemas.openxmlformats.org/officeDocument/2006/relationships/externalLink" Target="externalLinks/externalLink119.xml"/><Relationship Id="rId130" Type="http://schemas.openxmlformats.org/officeDocument/2006/relationships/externalLink" Target="externalLinks/externalLink127.xml"/><Relationship Id="rId135" Type="http://schemas.openxmlformats.org/officeDocument/2006/relationships/externalLink" Target="externalLinks/externalLink132.xml"/><Relationship Id="rId143" Type="http://schemas.openxmlformats.org/officeDocument/2006/relationships/externalLink" Target="externalLinks/externalLink140.xml"/><Relationship Id="rId148" Type="http://schemas.openxmlformats.org/officeDocument/2006/relationships/externalLink" Target="externalLinks/externalLink145.xml"/><Relationship Id="rId151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109" Type="http://schemas.openxmlformats.org/officeDocument/2006/relationships/externalLink" Target="externalLinks/externalLink10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04" Type="http://schemas.openxmlformats.org/officeDocument/2006/relationships/externalLink" Target="externalLinks/externalLink101.xml"/><Relationship Id="rId120" Type="http://schemas.openxmlformats.org/officeDocument/2006/relationships/externalLink" Target="externalLinks/externalLink117.xml"/><Relationship Id="rId125" Type="http://schemas.openxmlformats.org/officeDocument/2006/relationships/externalLink" Target="externalLinks/externalLink122.xml"/><Relationship Id="rId141" Type="http://schemas.openxmlformats.org/officeDocument/2006/relationships/externalLink" Target="externalLinks/externalLink138.xml"/><Relationship Id="rId146" Type="http://schemas.openxmlformats.org/officeDocument/2006/relationships/externalLink" Target="externalLinks/externalLink143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4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externalLink" Target="externalLinks/externalLink84.xml"/><Relationship Id="rId110" Type="http://schemas.openxmlformats.org/officeDocument/2006/relationships/externalLink" Target="externalLinks/externalLink107.xml"/><Relationship Id="rId115" Type="http://schemas.openxmlformats.org/officeDocument/2006/relationships/externalLink" Target="externalLinks/externalLink112.xml"/><Relationship Id="rId131" Type="http://schemas.openxmlformats.org/officeDocument/2006/relationships/externalLink" Target="externalLinks/externalLink128.xml"/><Relationship Id="rId136" Type="http://schemas.openxmlformats.org/officeDocument/2006/relationships/externalLink" Target="externalLinks/externalLink133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52" Type="http://schemas.openxmlformats.org/officeDocument/2006/relationships/styles" Target="styles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53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105" Type="http://schemas.openxmlformats.org/officeDocument/2006/relationships/externalLink" Target="externalLinks/externalLink102.xml"/><Relationship Id="rId126" Type="http://schemas.openxmlformats.org/officeDocument/2006/relationships/externalLink" Target="externalLinks/externalLink123.xml"/><Relationship Id="rId147" Type="http://schemas.openxmlformats.org/officeDocument/2006/relationships/externalLink" Target="externalLinks/externalLink144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98" Type="http://schemas.openxmlformats.org/officeDocument/2006/relationships/externalLink" Target="externalLinks/externalLink95.xml"/><Relationship Id="rId121" Type="http://schemas.openxmlformats.org/officeDocument/2006/relationships/externalLink" Target="externalLinks/externalLink118.xml"/><Relationship Id="rId142" Type="http://schemas.openxmlformats.org/officeDocument/2006/relationships/externalLink" Target="externalLinks/externalLink139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p-Level%20LRFF%20Assumptions_Template_2024-27_Asia%20Pacific%20India%20V4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IVFIN\LRP96\EDDIE\12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UREN%20INPU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IVFIN/LRP96/EDDIE/12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leServer\DIVFIN\LRP96\EDDIE\12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IVFIN\LRP96\EDDIE\12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IVFIN\LRP96\EDDIE\1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IVFIN\LRP98\FINCLS\INCFD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E_fincls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\2003%20Bank%20Covenants\Jan%2003\Covenant%20Ratios_Q4%202002_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ocuments%20and%20Settings\cplhandl\Local%20Settings\Temporary%20Internet%20Files\OLK43D5\Consolidating%20Balance%20Sheet-Europ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file1\DIVFIN\LRP96\EDDIE\12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%20and%20Settings\fstranf1\My%20Documents\Download\STF1%202006%20COPS%20PRELI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SAP\Closing\2010\02_2010\Analysis%20Reports\Wholesale%20IS%20Variance%20Analysis%20Report%2002_1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Rpt\2003\Wholesale%20Mgmt%20Book\03_Mar\Wholesale-Consolidated\Global%20Debt%20Repor-PG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98\MNF\COST\MACHUTI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WINDOWS\TEMP\AP99EO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\Finance\2010Report\Dec10\TPM-Dec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Users\&#20446;&#23567;&#32418;\AppData\Local\Microsoft\Windows\INetCache\Content.Outlook\WX75K5KM\PPT%20for%20Tony%20Feb%20LE%202018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IVFIN\FINANCE\STFs\STF-1%202003\Cost%20Ops\Division\10560951%20STF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Startup" Target="Acct/MGNTRPT/2002/0402/1200EOCValue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Rpt\2003\Wholesale%20Mgmt%20Book\03_Mar\Wholesale\First%20Look%20-%20Wholesale%20Page%203%20Revised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slok1/Local%20Settings/Temporary%20Internet%20Files/OLK12/2008%20ACTUAL%20FEB%204%20FINAL%20-%20IC%20-%20Management%20Boo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Hyster\Forecast\2021%20STF2\Top%20level\Top-Level%20LRFF%20Assumptions_Template_SHFL%20STF2P%20v3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FP&amp;A\GUM\Sep%202020\Cluster\Cluster%20Template%20database%20STF2%202020Aug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&amp;A\Rolling%20Forecast\2017%20Rolling%20Forecast\2017%20STF1\Budget%20Cycle%20Package%20-%20STF1%20F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CCT\MGTRPT\CONTEN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schuj1\Desktop\WORK%20MAT%20LEAVE\Employee%20Costs%20Planning\2021%20STF3%20AOP\Payroll%202021%20STF3%20Summary%20V2%20(version%201%20recovered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Analysis/MARKET%20SIZE%20BKGS%20&amp;%20SHARE/PLANNING%20&amp;%20FORECASTS/2013/STF2/STF2F/Market%20Size%20Alloc_STF2P_2013%20v2%20(May%20actuals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00/Sr%20Mgmt%20Present/Q1SrMeet/Div-Plant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080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0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20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0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40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300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320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0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Yale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_1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_3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80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0_3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_2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z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m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0_7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yster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_4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40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0_6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90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310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0_5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ial%20Analysis\MARKET%20SIZE%20BKGS%20&amp;%20SHARE\DATABASE\2011\AP%20Actual%20Industry%20&amp;%20Share%20data%202006-%20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sfp02200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windows\TEMP\1299E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SHARED\DATA\FIN\DATA\AOP95\E_OTHE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AOP%202007\Incentive%20Comp%20IS\BT%20AND%20PART%20INCOME%20STATEMENTS%202006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ial%20Analysis\AOP_STF_LRFF\2010%20AOP_STF_LRFF\STF3%202010\Prelim\01.Backlog%20&amp;%20Booking\PAP%20Package%202010_0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viewer\Local%20Settings\Temporary%20Internet%20Files\Content.IE5\R4ATEONE\CAPEX%20STF2P%20(2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Analysis/AOP_STF_LRFF/2012%20AOP-STF-LRFF/2012%20STF3/Prelim/2012_08_14%20Backlog%20Report%20%20work%20file%20(Leadtime)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cjawei\Desktop\Orders%20and%20Backlog%20margin%20Estimation%202020-6-04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wangc1/Documents/Retail/2012/2012%20STF2/Wholesale%20STF2/2012%20STF2/Prelim/07%20Income%20Statement/Wholesale%20IS%20Trend%20-%20Summary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cial%20Analysis\2005\Wholesale%20Mgmt%20Book\05_May\May-Consolidated\First%20Look%20-%20Consolidated%20Income%20Statement%20Workshee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Users\clsross\Documents\Data\Maximal%20Misc\Maximal%20Input%20Format%20BalSheet%20Trend%20-%20Summary.xlsm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Users\clsross\Documents\Data\Maximal%20Misc\Maximal%20Input%20Format%20IS%20Trend%20-%20Detail.xlsm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ATA\EXCEL\1995AOP\AOTHER04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mhq\DeptShares\Financial%20Analysis\2005\Wholesale%20Mgmt%20Book\07_Jul\July-Wholesale\First%20Look%20-%20Wholesale%20Page%203%20Revised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fsmestj1\Local%20Settings\Temporary%20Internet%20Files\Content.Outlook\UGTSJ9W2\2012_STF1_Headcount%20Wholesale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\2003\Incentive%20Comp\2003%20AOP\2003%20AOP%20Incentive%20Comp%20Chart-graphs%20R3%20Mike's%20use%20only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ATA\FIN\DATA\05%20Actual\March\Yale\EOC\Mar%20EOC%20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slyud1/AppData/Local/Microsoft/Windows/Temporary%20Internet%20Files/Content.Outlook/ZWXYT2LA/Waterfall%20Chart%20Exampl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STER\Finance\MARK\STF-2\IMPSTF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Accounts%20Receivable/Forecast/SEP%202012%20@%2017%2010%201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ocuments%20and%20Settings\aamhoch\Local%20Settings\Temporary%20Internet%20Files\OLK2\RATE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ce\data\FINANCE\AOP2000\AOP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fcaleong\AppData\Local\Microsoft\Windows\Temporary%20Internet%20Files\Content.Outlook\KKV5AG63\FX%20rate%20for%20February%202018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windows\TEMP\0999EOC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na\Ad.hoc\presentation\Meeting%20for%20Vickie\2014\PPT%20for%20Vickie%20Forcast-Mar%202014%20Est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9604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Analysis/AOP_STF_LRFF/2013%20AOP-STF-LRFF/2013%20AOP/Prelim/08%20Cash%20Flow/Whsle%20Cash%20Flow%20Trend%20-%20Detail%202012%20STF3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Rpt\2007\AOP\Prelim_AOP\Incentive%20Comp\2007%20Prelim%20AOP%20STIC%20Projection%20Oct%2019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%20and%20Settings\Eiicampb\Local%20Settings\Temporary%20Internet%20Files\OLK18\2002%20SummaryDataFinal%20221002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Users\fmehou\AppData\Local\Microsoft\Windows\INetCache\Content.Outlook\Z438MNGU\CashFlow%20Forecast%202020-2023%20Template%20(3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2001%20AOP\Templates\Americas\Wholesale\AM-SCHEDULES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%20and%20Settings\cptbrenn\My%20Documents\Q3%20Board%20materials\Q3%20Board%20Templates%20-%20Wholesal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Startup" Target="DATA/AOP/1995AOP/AFINCLS/A_FINCL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TEMP\E_OTHE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echo\account\200408\0408TC\0408material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mdc02\Shared\Finance\2008Report\Mar08\Documents%20and%20Settings\FCJPENG\Local%20Settings\Temporary%20Internet%20Files\OLK12\Group%20&#20027;&#33829;&#19994;&#21153;&#25910;&#20837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Forecast\DEPTFCS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Young\joanna\Payroll\Salary2000mgr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Rpt\Report%20Templates\FDC%20Spreadsheet%20Reports\2005%20Reports\Retail%20Management%20Book\Consolidating%20Statement%20of%20Income-WW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STF\STF%202005\STF3%202005\FINAL\SALARIES\2006%20Wholesale%20Payroll%20templat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Analysis/AOP_STF_LRFF/2014%20AOP-STF-LRFF/2014%20STF3/Prelim/05%20Balance%20sheet/2014%20STF3F%20Working%20Capital%20forecast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/FCST2001/062001/LAO200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S\E_OTHER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nnt5\datanw1\DIVFIN\FINANCE\AOPs\AOP%202002\Presentations\Eu-Mfg%20Presentation%23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Rpt\Report%20Templates\FDC%20Spreadsheet%20Reports\2004%20Actual%20Reports\Retail%20Management%20Book\New%20Templates\Consolidating%20Statement%20of%20Income-Europe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\2001\MGMTBOOK\08_AUG\Wholesale\Wholesale%20Cashflow_Aug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SAP/Closing/2013/2013_05/Analysis%20Reports/Whsle%20IS%20Variance%20Analysis%20Report%202012_12%20(Wholesale).xlsm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SAP/Closing/2009/GUM%20&amp;%20MOR%20Packs/MOR%2020090821/Parts%20sales%20ACT%20&amp;%20STF2%20(extracts%20from%20KE3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TEMP\COPS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STF\2004\2-2004\STF2%202004%20Model%20Revisio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USERS\JJOWICZ\E_OTHER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AOP%202008\Payroll%20Budget\2008%20AOP%20Wholesale_NFN%20Payroll%20template%20V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2002\Sept02\SHA-MGT%20BOOK-sept02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ial%20Analysis\AOP_STF_LRFF\2012%20AOP-STF-LRFF\2012%20AOP\Final\05.%20COPS%20&amp;%20OCOS\2012%20AOP-F%20Wholesale%20Payroll%20template%20(removed%20Icentive%20Comp).xlsm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fcehuang\AppData\Local\Microsoft\Windows\Temporary%20Internet%20Files\Content.Outlook\W3MAR42R\Cost\Masate%20AOP17-P%20Cost%20Inflators%20(UPLIFT_Template)%20(excl.%20battery)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/1999AOP/Pap7/INCST99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MAN\TREASURY\GUARANTE\MARCH97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microsoft.com/office/2006/relationships/xlExternalLinkPath/xlStartup" Target="MAN/TREASURY/GUARANTE/MARCH97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Users\cljtrice\AppData\Local\Microsoft\Windows\INetCache\Content.Outlook\VYAXLGAX\Asia%20Pacific%20IS%20Variances%20Analysis%202020%20ACT%20vs%20AOP%20-%20Q1%20v2.xls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ocuments%20and%20Settings\cpaahuja\Local%20Settings\Temporary%20Internet%20Files\OLK2\Wholesale\NSOPNI-2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mdc02\Shared\Finance\2008Report\Mar08\2005\Jun05\Sales%20analysis%20report%20of%20Jun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ance\LRFF\LRFF%202010\Bellwether%20Work%20files\Workfile%20using%20Base%20FX%20Currency%20-%20Oct%20fx%20rate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tail/2007/Month%20End/12%202007/Reporting/Management/Retail%20Balance%20Sheet%20for%20ECCS%20by%20Deal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ocuments%20and%20Settings\aasgriff\Local%20Settings\Temporary%20Internet%20Files\OLKE\EOCYTD_AOPA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viewer\Local%20Settings\Temporary%20Internet%20Files\Content.IE5\R4ATEONE\working%20files\2006%20STF3P%20CDA%20Summary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IVFIN\FINANCE\EUMGTRPT\2002\EOC%20@%2035%25%20tax%20SAP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~1\EIICAM~1.NMH\LOCALS~1\Temp\Craigavon%20MDP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viewer\Local%20Settings\Temporary%20Internet%20Files\Content.IE5\R4ATEONE\AOP&#65286;STF\2006\06AOP\Final%20AOP\Revised%20AOP\2006%20AOP%20BS_TREND_China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IVFIN\FINANCE\EUMGTRPT\2005\Balance%20Sheet\Capita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IVFIN\FINANCE\EUMGTRPT\2005\Balance%20Sheet\Inventory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%20and%20Settings\fsscarr1\Local%20Settings\Temporary%20Internet%20Files\OLKB8\Whsle%20%20BalSheet%20Trend-Detail%20-%202006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Retail/2007/Month%20End/07%202007/Reporting/Financial/Retail%20Variance%20IS%20-Summary%20Jul%202007%20vs%20STF2%20ECCS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e\data\FINANCE\STF\STF_2002\2002%20ECCS%20IS%20by%20Month%20Quarter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~1\EIICAM~1.NMH\LOCALS~1\Temp\Income%20Stat%20ECCS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ata\xls%20docs\AOP%202005\EOC%20Vs%20Act%202004%20FY%20mode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SAP\Closing\2019\2019%2009\Analysis\Asia%20Pacific%20Consolidated%20IS%20Variance%20Analysis%202019_09.xlsm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Finance\FP&amp;A\Rolling%20forecast%20-%20New\2020\STF2\PPT\SHFL_Prelim%20LRFF%202020%20STF2P%20PL%20draft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FINANCIAL%20ANALYSIS/GUM%20&amp;%20MOR/2021/2021_02_GUM%20Pack%201/APIC/2020%20GUM%20AP%20Market%20Share%20F%20_slides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ATA\FIN\DATA\99ACTUAL\MAR99\YALE\YE03EOCM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&amp;A\Rolling%20Forecast\2017%20Rolling%20Forecast\2017%20AOP\AOPF\PL%20&amp;%20BS\Budget%20Cycle%20Package%20-%202017%20AOPF%20-Unit%20V3-Backlog%20Adj.xlsm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%20and%20Settings\cpsmille.NMHGMCZ1\Local%20Settings\Temporary%20Internet%20Files\OLK8\Received%20from%20Divisions\LRBFModel2003-2007%20-%20AOP%202003%20base%20R3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wang\Documents\Karen\Refer\2014%20Budget%20Package%20Final%20(China)%20TLC-0916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Documents%20and%20Settings\EIFCummi\Local%20Settings\Temporary%20Internet%20Files\OLK68A\Hyster%20Mar%20YTD%20TPM%20V%20AOP%20(2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FinRpt\2002\Actuals\External\Q2\Board%20Mailout\Q2%20Quarterly%20Board%20Mailout%20-%20Retail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AN\2002\MgmtBook\02_Feb\Retail-First%20Look\PV%20%20February%20First%20Look-%20Retail%20Consolidating%20IS%20-%20Current%20Month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Rpt\2004\Wholesale%20Mgmt%20Book\01_Jan\Jan%20-Wholesale\Wholesale%20Cashflow-Month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mmsfile\Documents\Finance\2016Report\Jun16\SAP%20Worksheet\fincls-Jun16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Analysis/MARKET%20SIZE%20BKGS%20&amp;%20SHARE/DATABASE/2020/Asia%20Pacific%20Industry%20Size%20and%20Share%202006-2020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msvr01\%23departments\Finshare\TRS\COMPLY\Q_2_2002\Debt%20Compliance-Q2_2002%20Preli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of Assumptions"/>
      <sheetName val="Asia Pacific India_Y"/>
      <sheetName val="Rev_Margin"/>
      <sheetName val="New_product_Summary"/>
      <sheetName val="New_Products_Inputs_updated"/>
      <sheetName val="New_Products_Inputs"/>
      <sheetName val="Comments"/>
      <sheetName val="Assumptions_API"/>
      <sheetName val="Asia Pacific India"/>
      <sheetName val="Asia Pacific"/>
      <sheetName val="Asia"/>
      <sheetName val="Pacific"/>
      <sheetName val="ISC"/>
      <sheetName val="Financials&gt;&gt;&gt;"/>
      <sheetName val="Summary_Bookings_Financials"/>
      <sheetName val="P&amp;L Asia-Pac_Wholesale_Scenario"/>
      <sheetName val="Asia_Fin"/>
      <sheetName val="Pac_Fin"/>
      <sheetName val="ISC_Fin"/>
      <sheetName val="Sheet1"/>
      <sheetName val="API-TM1"/>
      <sheetName val="P&amp;L_DIV"/>
      <sheetName val="PT_Cluster_Asia"/>
      <sheetName val="PT_Cluster_Pac"/>
      <sheetName val="PT_Cluster_ISC"/>
      <sheetName val="Parts Rev &amp; Margin"/>
      <sheetName val="Parts_Opportunity"/>
      <sheetName val="Inputs&gt;&gt;&gt;"/>
      <sheetName val="VLookup"/>
      <sheetName val="Asia_bookings_input"/>
      <sheetName val="Pacific_bookings_input"/>
      <sheetName val="ISC_bookings_input"/>
      <sheetName val="Revenue_Margin_input_Asia"/>
      <sheetName val="Revenue_Margin_input_Pac"/>
      <sheetName val="Revenue_Margin_input_ISC"/>
      <sheetName val="Bookings"/>
      <sheetName val="PT_Boo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1">
          <cell r="BE61">
            <v>5567</v>
          </cell>
          <cell r="BF61">
            <v>7343</v>
          </cell>
          <cell r="BG61">
            <v>8369</v>
          </cell>
          <cell r="BH61">
            <v>8582</v>
          </cell>
          <cell r="BI61">
            <v>8788</v>
          </cell>
        </row>
      </sheetData>
      <sheetData sheetId="9"/>
      <sheetData sheetId="10">
        <row r="35">
          <cell r="BD35">
            <v>103</v>
          </cell>
          <cell r="BE35">
            <v>169</v>
          </cell>
          <cell r="BF35">
            <v>300</v>
          </cell>
          <cell r="BG35">
            <v>310</v>
          </cell>
          <cell r="BH35">
            <v>310</v>
          </cell>
          <cell r="BI35">
            <v>310</v>
          </cell>
        </row>
        <row r="36">
          <cell r="BD36">
            <v>287</v>
          </cell>
          <cell r="BE36">
            <v>233</v>
          </cell>
          <cell r="BF36">
            <v>250</v>
          </cell>
          <cell r="BG36">
            <v>280</v>
          </cell>
          <cell r="BH36">
            <v>280</v>
          </cell>
          <cell r="BI36">
            <v>280</v>
          </cell>
        </row>
        <row r="37">
          <cell r="BD37">
            <v>18</v>
          </cell>
          <cell r="BE37">
            <v>10</v>
          </cell>
          <cell r="BF37">
            <v>20</v>
          </cell>
          <cell r="BG37">
            <v>22</v>
          </cell>
          <cell r="BH37">
            <v>22</v>
          </cell>
          <cell r="BI37">
            <v>22</v>
          </cell>
        </row>
        <row r="40">
          <cell r="BD40">
            <v>386</v>
          </cell>
          <cell r="BE40">
            <v>300</v>
          </cell>
          <cell r="BF40">
            <v>710</v>
          </cell>
          <cell r="BG40">
            <v>775</v>
          </cell>
          <cell r="BH40">
            <v>775</v>
          </cell>
          <cell r="BI40">
            <v>775</v>
          </cell>
        </row>
        <row r="41">
          <cell r="BD41">
            <v>3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</row>
        <row r="43">
          <cell r="BD43">
            <v>31</v>
          </cell>
          <cell r="BE43">
            <v>141</v>
          </cell>
          <cell r="BF43">
            <v>150</v>
          </cell>
          <cell r="BG43">
            <v>155</v>
          </cell>
          <cell r="BH43">
            <v>152</v>
          </cell>
          <cell r="BI43">
            <v>155</v>
          </cell>
        </row>
        <row r="44">
          <cell r="BD44">
            <v>655</v>
          </cell>
          <cell r="BE44">
            <v>554</v>
          </cell>
          <cell r="BF44">
            <v>650</v>
          </cell>
          <cell r="BG44">
            <v>700</v>
          </cell>
          <cell r="BH44">
            <v>650</v>
          </cell>
          <cell r="BI44">
            <v>693</v>
          </cell>
        </row>
        <row r="51">
          <cell r="BD51">
            <v>219</v>
          </cell>
          <cell r="BE51">
            <v>163</v>
          </cell>
          <cell r="BF51">
            <v>385</v>
          </cell>
          <cell r="BG51">
            <v>435</v>
          </cell>
          <cell r="BH51">
            <v>434</v>
          </cell>
          <cell r="BI51">
            <v>435</v>
          </cell>
        </row>
        <row r="52">
          <cell r="BD52">
            <v>264</v>
          </cell>
          <cell r="BE52">
            <v>468</v>
          </cell>
          <cell r="BF52">
            <v>700</v>
          </cell>
          <cell r="BG52">
            <v>830</v>
          </cell>
          <cell r="BH52">
            <v>877</v>
          </cell>
          <cell r="BI52">
            <v>830</v>
          </cell>
        </row>
        <row r="53">
          <cell r="BD53">
            <v>19</v>
          </cell>
          <cell r="BE53">
            <v>159</v>
          </cell>
          <cell r="BF53">
            <v>120</v>
          </cell>
          <cell r="BG53">
            <v>127</v>
          </cell>
          <cell r="BH53">
            <v>127</v>
          </cell>
          <cell r="BI53">
            <v>127</v>
          </cell>
        </row>
        <row r="54">
          <cell r="BD54">
            <v>20</v>
          </cell>
          <cell r="BE54">
            <v>100</v>
          </cell>
          <cell r="BF54">
            <v>130</v>
          </cell>
          <cell r="BG54">
            <v>140</v>
          </cell>
          <cell r="BH54">
            <v>140</v>
          </cell>
          <cell r="BI54">
            <v>140</v>
          </cell>
        </row>
        <row r="56">
          <cell r="BD56">
            <v>5</v>
          </cell>
          <cell r="BE56">
            <v>20</v>
          </cell>
          <cell r="BF56">
            <v>12</v>
          </cell>
          <cell r="BG56">
            <v>14</v>
          </cell>
          <cell r="BH56">
            <v>16</v>
          </cell>
          <cell r="BI56">
            <v>16</v>
          </cell>
        </row>
        <row r="57">
          <cell r="BD57">
            <v>0</v>
          </cell>
          <cell r="BE57">
            <v>8</v>
          </cell>
          <cell r="BF57">
            <v>12</v>
          </cell>
          <cell r="BG57">
            <v>14</v>
          </cell>
          <cell r="BH57">
            <v>16</v>
          </cell>
          <cell r="BI57">
            <v>16</v>
          </cell>
        </row>
        <row r="58">
          <cell r="BD58">
            <v>3</v>
          </cell>
          <cell r="BE58">
            <v>0</v>
          </cell>
          <cell r="BF58">
            <v>16</v>
          </cell>
          <cell r="BG58">
            <v>17</v>
          </cell>
          <cell r="BH58">
            <v>17</v>
          </cell>
          <cell r="BI58">
            <v>17</v>
          </cell>
        </row>
        <row r="59">
          <cell r="BD59">
            <v>1</v>
          </cell>
          <cell r="BE59">
            <v>18</v>
          </cell>
          <cell r="BF59">
            <v>20</v>
          </cell>
          <cell r="BG59">
            <v>35</v>
          </cell>
          <cell r="BH59">
            <v>38</v>
          </cell>
          <cell r="BI59">
            <v>38</v>
          </cell>
        </row>
      </sheetData>
      <sheetData sheetId="11">
        <row r="35">
          <cell r="BD35">
            <v>93</v>
          </cell>
          <cell r="BE35">
            <v>134</v>
          </cell>
          <cell r="BF35">
            <v>130</v>
          </cell>
          <cell r="BG35">
            <v>150</v>
          </cell>
          <cell r="BH35">
            <v>150</v>
          </cell>
          <cell r="BI35">
            <v>150</v>
          </cell>
        </row>
        <row r="36">
          <cell r="BD36">
            <v>192</v>
          </cell>
          <cell r="BE36">
            <v>171</v>
          </cell>
          <cell r="BF36">
            <v>270</v>
          </cell>
          <cell r="BG36">
            <v>300</v>
          </cell>
          <cell r="BH36">
            <v>300</v>
          </cell>
          <cell r="BI36">
            <v>300</v>
          </cell>
        </row>
        <row r="37">
          <cell r="BD37">
            <v>15</v>
          </cell>
          <cell r="BE37">
            <v>12</v>
          </cell>
          <cell r="BF37">
            <v>21</v>
          </cell>
          <cell r="BG37">
            <v>22</v>
          </cell>
          <cell r="BH37">
            <v>21</v>
          </cell>
          <cell r="BI37">
            <v>22</v>
          </cell>
        </row>
        <row r="40">
          <cell r="BD40">
            <v>156</v>
          </cell>
          <cell r="BE40">
            <v>158</v>
          </cell>
          <cell r="BF40">
            <v>340</v>
          </cell>
          <cell r="BG40">
            <v>405</v>
          </cell>
          <cell r="BH40">
            <v>406</v>
          </cell>
          <cell r="BI40">
            <v>405</v>
          </cell>
        </row>
        <row r="41">
          <cell r="BD41">
            <v>7</v>
          </cell>
          <cell r="BE41">
            <v>0</v>
          </cell>
          <cell r="BF41">
            <v>0</v>
          </cell>
          <cell r="BG41">
            <v>0</v>
          </cell>
        </row>
        <row r="43">
          <cell r="BD43">
            <v>67</v>
          </cell>
          <cell r="BE43">
            <v>45</v>
          </cell>
          <cell r="BF43">
            <v>50</v>
          </cell>
          <cell r="BG43">
            <v>55</v>
          </cell>
          <cell r="BH43">
            <v>55</v>
          </cell>
          <cell r="BI43">
            <v>56</v>
          </cell>
        </row>
        <row r="44">
          <cell r="BD44">
            <v>856</v>
          </cell>
          <cell r="BE44">
            <v>740</v>
          </cell>
          <cell r="BF44">
            <v>800</v>
          </cell>
          <cell r="BG44">
            <v>840</v>
          </cell>
          <cell r="BH44">
            <v>860</v>
          </cell>
          <cell r="BI44">
            <v>839</v>
          </cell>
        </row>
        <row r="51">
          <cell r="BD51">
            <v>688</v>
          </cell>
          <cell r="BE51">
            <v>425</v>
          </cell>
          <cell r="BF51">
            <v>510</v>
          </cell>
          <cell r="BG51">
            <v>635</v>
          </cell>
          <cell r="BH51">
            <v>632</v>
          </cell>
          <cell r="BI51">
            <v>635</v>
          </cell>
        </row>
        <row r="52">
          <cell r="BD52">
            <v>541</v>
          </cell>
          <cell r="BE52">
            <v>609</v>
          </cell>
          <cell r="BF52">
            <v>500</v>
          </cell>
          <cell r="BG52">
            <v>550</v>
          </cell>
          <cell r="BH52">
            <v>550</v>
          </cell>
          <cell r="BI52">
            <v>550</v>
          </cell>
        </row>
        <row r="53">
          <cell r="BD53">
            <v>101</v>
          </cell>
          <cell r="BE53">
            <v>159</v>
          </cell>
          <cell r="BF53">
            <v>100</v>
          </cell>
          <cell r="BG53">
            <v>120</v>
          </cell>
          <cell r="BH53">
            <v>120</v>
          </cell>
          <cell r="BI53">
            <v>120</v>
          </cell>
        </row>
        <row r="54">
          <cell r="BD54">
            <v>50</v>
          </cell>
          <cell r="BE54">
            <v>0</v>
          </cell>
          <cell r="BF54">
            <v>90</v>
          </cell>
          <cell r="BG54">
            <v>95</v>
          </cell>
          <cell r="BH54">
            <v>95</v>
          </cell>
          <cell r="BI54">
            <v>95</v>
          </cell>
        </row>
        <row r="56">
          <cell r="BD56">
            <v>61</v>
          </cell>
          <cell r="BE56">
            <v>35</v>
          </cell>
          <cell r="BF56">
            <v>35</v>
          </cell>
          <cell r="BG56">
            <v>51</v>
          </cell>
          <cell r="BH56">
            <v>53</v>
          </cell>
          <cell r="BI56">
            <v>53</v>
          </cell>
        </row>
        <row r="57">
          <cell r="BD57">
            <v>11</v>
          </cell>
          <cell r="BE57">
            <v>16</v>
          </cell>
          <cell r="BF57">
            <v>30</v>
          </cell>
          <cell r="BG57">
            <v>35</v>
          </cell>
          <cell r="BH57">
            <v>36</v>
          </cell>
          <cell r="BI57">
            <v>37</v>
          </cell>
        </row>
        <row r="58">
          <cell r="BD58">
            <v>24</v>
          </cell>
          <cell r="BE58">
            <v>13</v>
          </cell>
          <cell r="BF58">
            <v>26</v>
          </cell>
          <cell r="BG58">
            <v>29</v>
          </cell>
          <cell r="BH58">
            <v>31</v>
          </cell>
          <cell r="BI58">
            <v>32</v>
          </cell>
        </row>
        <row r="59">
          <cell r="BD59">
            <v>26</v>
          </cell>
          <cell r="BE59">
            <v>19</v>
          </cell>
          <cell r="BF59">
            <v>24</v>
          </cell>
          <cell r="BG59">
            <v>25</v>
          </cell>
          <cell r="BH59">
            <v>29</v>
          </cell>
          <cell r="BI59">
            <v>31</v>
          </cell>
        </row>
      </sheetData>
      <sheetData sheetId="12">
        <row r="35">
          <cell r="BD35">
            <v>1</v>
          </cell>
        </row>
        <row r="36">
          <cell r="BD36">
            <v>139</v>
          </cell>
          <cell r="BE36">
            <v>174</v>
          </cell>
          <cell r="BF36">
            <v>223</v>
          </cell>
          <cell r="BG36">
            <v>277</v>
          </cell>
          <cell r="BH36">
            <v>330</v>
          </cell>
          <cell r="BI36">
            <v>379</v>
          </cell>
        </row>
        <row r="37">
          <cell r="BD37">
            <v>0</v>
          </cell>
          <cell r="BE37">
            <v>9</v>
          </cell>
          <cell r="BG37">
            <v>23</v>
          </cell>
          <cell r="BH37">
            <v>34</v>
          </cell>
          <cell r="BI37">
            <v>36</v>
          </cell>
        </row>
        <row r="40">
          <cell r="BD40">
            <v>25</v>
          </cell>
          <cell r="BE40">
            <v>18</v>
          </cell>
          <cell r="BF40">
            <v>30</v>
          </cell>
          <cell r="BG40">
            <v>70</v>
          </cell>
          <cell r="BH40">
            <v>80</v>
          </cell>
          <cell r="BI40">
            <v>84</v>
          </cell>
        </row>
        <row r="41">
          <cell r="BD41">
            <v>45</v>
          </cell>
        </row>
        <row r="43">
          <cell r="BD43">
            <v>5</v>
          </cell>
          <cell r="BE43">
            <v>0</v>
          </cell>
        </row>
        <row r="44">
          <cell r="BD44">
            <v>334</v>
          </cell>
          <cell r="BE44">
            <v>351</v>
          </cell>
          <cell r="BF44">
            <v>467</v>
          </cell>
          <cell r="BG44">
            <v>560</v>
          </cell>
          <cell r="BH44">
            <v>650</v>
          </cell>
          <cell r="BI44">
            <v>799</v>
          </cell>
        </row>
        <row r="51">
          <cell r="BD51">
            <v>12</v>
          </cell>
          <cell r="BE51">
            <v>8</v>
          </cell>
          <cell r="BF51">
            <v>12</v>
          </cell>
          <cell r="BG51">
            <v>38</v>
          </cell>
          <cell r="BH51">
            <v>40</v>
          </cell>
          <cell r="BI51">
            <v>42</v>
          </cell>
        </row>
        <row r="52">
          <cell r="BD52">
            <v>41</v>
          </cell>
          <cell r="BE52">
            <v>125</v>
          </cell>
          <cell r="BF52">
            <v>206</v>
          </cell>
          <cell r="BG52">
            <v>230</v>
          </cell>
          <cell r="BH52">
            <v>250</v>
          </cell>
          <cell r="BI52">
            <v>263</v>
          </cell>
        </row>
        <row r="53"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</row>
        <row r="54">
          <cell r="BD54">
            <v>5</v>
          </cell>
          <cell r="BE54">
            <v>0</v>
          </cell>
        </row>
        <row r="56">
          <cell r="BD56">
            <v>0</v>
          </cell>
        </row>
        <row r="57">
          <cell r="BD57">
            <v>0</v>
          </cell>
          <cell r="BE57">
            <v>3</v>
          </cell>
          <cell r="BF57">
            <v>4</v>
          </cell>
          <cell r="BG57">
            <v>5</v>
          </cell>
          <cell r="BH57">
            <v>6</v>
          </cell>
          <cell r="BI57">
            <v>6</v>
          </cell>
        </row>
        <row r="58">
          <cell r="BD58">
            <v>0</v>
          </cell>
        </row>
        <row r="59">
          <cell r="BD59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G1" t="str">
            <v>Meta series</v>
          </cell>
          <cell r="H1" t="str">
            <v>Family</v>
          </cell>
          <cell r="I1" t="str">
            <v>Total by Product Platform</v>
          </cell>
        </row>
        <row r="2">
          <cell r="G2" t="str">
            <v xml:space="preserve">C1 </v>
          </cell>
          <cell r="H2" t="str">
            <v>Family</v>
          </cell>
          <cell r="I2" t="str">
            <v>C1 1-3.5T</v>
          </cell>
        </row>
        <row r="3">
          <cell r="G3" t="str">
            <v>Fam</v>
          </cell>
          <cell r="H3" t="str">
            <v>Fam 110</v>
          </cell>
          <cell r="I3" t="str">
            <v>C1 1-3.5T</v>
          </cell>
        </row>
        <row r="4">
          <cell r="G4" t="str">
            <v>114</v>
          </cell>
          <cell r="H4" t="str">
            <v>Fam 110</v>
          </cell>
          <cell r="I4" t="str">
            <v>C1 1-3.5T</v>
          </cell>
        </row>
        <row r="5">
          <cell r="G5" t="str">
            <v>814</v>
          </cell>
          <cell r="H5" t="str">
            <v>Fam 110</v>
          </cell>
          <cell r="I5" t="str">
            <v>C1 1-3.5T</v>
          </cell>
        </row>
        <row r="6">
          <cell r="G6" t="str">
            <v>269</v>
          </cell>
          <cell r="H6" t="str">
            <v>Fam 110</v>
          </cell>
          <cell r="I6" t="str">
            <v>C1 1-3.5T</v>
          </cell>
        </row>
        <row r="7">
          <cell r="G7" t="str">
            <v>969</v>
          </cell>
          <cell r="H7" t="str">
            <v>Fam 110</v>
          </cell>
          <cell r="I7" t="str">
            <v>C1 1-3.5T</v>
          </cell>
        </row>
        <row r="8">
          <cell r="G8" t="str">
            <v>Fam</v>
          </cell>
          <cell r="H8" t="str">
            <v>Fam 120</v>
          </cell>
          <cell r="I8" t="str">
            <v>C1 1-3.5T</v>
          </cell>
        </row>
        <row r="9">
          <cell r="G9" t="str">
            <v>021</v>
          </cell>
          <cell r="H9" t="str">
            <v>Fam 120</v>
          </cell>
          <cell r="I9" t="str">
            <v>C1 1-3.5T</v>
          </cell>
        </row>
        <row r="10">
          <cell r="G10" t="str">
            <v>108</v>
          </cell>
          <cell r="H10" t="str">
            <v>Fam 120</v>
          </cell>
          <cell r="I10" t="str">
            <v>C1 1-3.5T</v>
          </cell>
        </row>
        <row r="11">
          <cell r="G11" t="str">
            <v>268</v>
          </cell>
          <cell r="H11" t="str">
            <v>Fam 120</v>
          </cell>
          <cell r="I11" t="str">
            <v>C1 1-3.5T</v>
          </cell>
        </row>
        <row r="12">
          <cell r="G12" t="str">
            <v>908</v>
          </cell>
          <cell r="H12" t="str">
            <v>Fam 120</v>
          </cell>
          <cell r="I12" t="str">
            <v>C1 1-3.5T</v>
          </cell>
        </row>
        <row r="13">
          <cell r="G13" t="str">
            <v>968</v>
          </cell>
          <cell r="H13" t="str">
            <v>Fam 120</v>
          </cell>
          <cell r="I13" t="str">
            <v>C1 1-3.5T</v>
          </cell>
        </row>
        <row r="14">
          <cell r="G14" t="str">
            <v>Fam</v>
          </cell>
          <cell r="H14" t="str">
            <v>Fam 150</v>
          </cell>
          <cell r="I14" t="str">
            <v>C1 1-3.5T</v>
          </cell>
        </row>
        <row r="15">
          <cell r="G15" t="str">
            <v>807</v>
          </cell>
          <cell r="H15" t="str">
            <v>Fam 150</v>
          </cell>
          <cell r="I15" t="str">
            <v>C1 1-3.5T</v>
          </cell>
        </row>
        <row r="16">
          <cell r="G16" t="str">
            <v>160</v>
          </cell>
          <cell r="H16" t="str">
            <v>Fam 150</v>
          </cell>
          <cell r="I16" t="str">
            <v>C1 1-3.5T</v>
          </cell>
        </row>
        <row r="17">
          <cell r="G17" t="str">
            <v>Fam</v>
          </cell>
          <cell r="H17" t="str">
            <v>Fam 175</v>
          </cell>
          <cell r="I17" t="str">
            <v>C1 1-3.5T</v>
          </cell>
        </row>
        <row r="18">
          <cell r="G18" t="str">
            <v>955</v>
          </cell>
          <cell r="H18" t="str">
            <v>Fam 175</v>
          </cell>
          <cell r="I18" t="str">
            <v>C1 1-3.5T</v>
          </cell>
        </row>
        <row r="19">
          <cell r="G19" t="str">
            <v>935</v>
          </cell>
          <cell r="H19" t="str">
            <v>Fam 175</v>
          </cell>
          <cell r="I19" t="str">
            <v>C1 1-3.5T</v>
          </cell>
        </row>
        <row r="20">
          <cell r="G20" t="str">
            <v>881</v>
          </cell>
          <cell r="H20" t="str">
            <v>Fam 175</v>
          </cell>
          <cell r="I20" t="str">
            <v>C1 1-3.5T</v>
          </cell>
        </row>
        <row r="21">
          <cell r="G21" t="str">
            <v>225</v>
          </cell>
          <cell r="H21" t="str">
            <v>Fam 175</v>
          </cell>
          <cell r="I21" t="str">
            <v>C1 1-3.5T</v>
          </cell>
        </row>
        <row r="22">
          <cell r="G22" t="str">
            <v>Fam</v>
          </cell>
          <cell r="H22" t="str">
            <v>Fam 180</v>
          </cell>
          <cell r="I22" t="str">
            <v>C1 1-3.5T</v>
          </cell>
        </row>
        <row r="23">
          <cell r="G23" t="str">
            <v>216</v>
          </cell>
          <cell r="H23" t="str">
            <v>Fam 180</v>
          </cell>
          <cell r="I23" t="str">
            <v>C1 1-3.5T</v>
          </cell>
        </row>
        <row r="24">
          <cell r="G24" t="str">
            <v>976</v>
          </cell>
          <cell r="H24" t="str">
            <v>Fam 180</v>
          </cell>
          <cell r="I24" t="str">
            <v>C1 1-3.5T</v>
          </cell>
        </row>
        <row r="25">
          <cell r="G25" t="str">
            <v>226</v>
          </cell>
          <cell r="H25" t="str">
            <v>Fam 180</v>
          </cell>
          <cell r="I25" t="str">
            <v>C1 1-3.5T</v>
          </cell>
        </row>
        <row r="26">
          <cell r="G26" t="str">
            <v>416</v>
          </cell>
          <cell r="H26" t="str">
            <v>Fam 180</v>
          </cell>
          <cell r="I26" t="str">
            <v>C1 1-3.5T</v>
          </cell>
        </row>
        <row r="27">
          <cell r="G27" t="str">
            <v>276</v>
          </cell>
          <cell r="H27" t="str">
            <v>Fam 180</v>
          </cell>
          <cell r="I27" t="str">
            <v>C1 1-3.5T</v>
          </cell>
        </row>
        <row r="28">
          <cell r="G28" t="str">
            <v>882</v>
          </cell>
          <cell r="H28" t="str">
            <v>Fam 180</v>
          </cell>
          <cell r="I28" t="str">
            <v>C1 1-3.5T</v>
          </cell>
        </row>
        <row r="29">
          <cell r="G29" t="str">
            <v>402</v>
          </cell>
          <cell r="H29" t="str">
            <v>Fam 180</v>
          </cell>
          <cell r="I29" t="str">
            <v>C1 1-3.5T</v>
          </cell>
        </row>
        <row r="30">
          <cell r="G30" t="str">
            <v>Fam</v>
          </cell>
          <cell r="H30" t="str">
            <v>Fam 112</v>
          </cell>
          <cell r="I30" t="str">
            <v>C1 1-3.5T</v>
          </cell>
        </row>
        <row r="31">
          <cell r="G31" t="str">
            <v>370</v>
          </cell>
          <cell r="H31" t="str">
            <v>Fam 112</v>
          </cell>
          <cell r="I31" t="str">
            <v>C1 1-3.5T</v>
          </cell>
        </row>
        <row r="32">
          <cell r="G32" t="str">
            <v>3C4</v>
          </cell>
          <cell r="H32" t="str">
            <v>Fam 112</v>
          </cell>
          <cell r="I32" t="str">
            <v>C1 1-3.5T</v>
          </cell>
        </row>
        <row r="33">
          <cell r="G33" t="str">
            <v>7S4</v>
          </cell>
          <cell r="H33" t="str">
            <v>Fam 112</v>
          </cell>
          <cell r="I33" t="str">
            <v>C1 1-3.5T</v>
          </cell>
        </row>
        <row r="34">
          <cell r="G34" t="str">
            <v>377</v>
          </cell>
          <cell r="H34" t="str">
            <v>Fam 112</v>
          </cell>
          <cell r="I34" t="str">
            <v>C1 1-3.5T</v>
          </cell>
        </row>
        <row r="35">
          <cell r="G35" t="str">
            <v>379</v>
          </cell>
          <cell r="H35" t="str">
            <v>Fam 112</v>
          </cell>
          <cell r="I35" t="str">
            <v>C1 1-3.5T</v>
          </cell>
        </row>
        <row r="36">
          <cell r="G36" t="str">
            <v>374</v>
          </cell>
          <cell r="H36" t="str">
            <v>Fam 112</v>
          </cell>
          <cell r="I36" t="str">
            <v>C1 1-3.5T</v>
          </cell>
        </row>
        <row r="37">
          <cell r="G37" t="str">
            <v>Fam</v>
          </cell>
          <cell r="H37" t="str">
            <v>Fam 140</v>
          </cell>
          <cell r="I37" t="str">
            <v>C1 1-3.5T</v>
          </cell>
        </row>
        <row r="38">
          <cell r="G38" t="str">
            <v>203</v>
          </cell>
          <cell r="H38" t="str">
            <v>Fam 140</v>
          </cell>
          <cell r="I38" t="str">
            <v>C1 1-3.5T</v>
          </cell>
        </row>
        <row r="39">
          <cell r="G39" t="str">
            <v>888</v>
          </cell>
          <cell r="H39" t="str">
            <v>Fam 140</v>
          </cell>
          <cell r="I39" t="str">
            <v>C1 1-3.5T</v>
          </cell>
        </row>
        <row r="40">
          <cell r="G40" t="str">
            <v>Fam</v>
          </cell>
          <cell r="H40" t="str">
            <v>Fam 122</v>
          </cell>
          <cell r="I40" t="str">
            <v>C1 1-3.5T</v>
          </cell>
        </row>
        <row r="41">
          <cell r="G41" t="str">
            <v>396</v>
          </cell>
          <cell r="H41" t="str">
            <v>Fam 122</v>
          </cell>
          <cell r="I41" t="str">
            <v>C1 1-3.5T</v>
          </cell>
        </row>
        <row r="42">
          <cell r="G42" t="str">
            <v xml:space="preserve">C1 </v>
          </cell>
          <cell r="H42" t="str">
            <v>Fam 122</v>
          </cell>
          <cell r="I42" t="str">
            <v>C1 &gt;3.5T</v>
          </cell>
        </row>
        <row r="43">
          <cell r="G43" t="str">
            <v>Fam</v>
          </cell>
          <cell r="H43" t="str">
            <v>Fam 130</v>
          </cell>
          <cell r="I43" t="str">
            <v>C1 &gt;3.5T</v>
          </cell>
        </row>
        <row r="44">
          <cell r="G44" t="str">
            <v>098</v>
          </cell>
          <cell r="H44" t="str">
            <v>Fam 130</v>
          </cell>
          <cell r="I44" t="str">
            <v>C1 &gt;3.5T</v>
          </cell>
        </row>
        <row r="45">
          <cell r="G45" t="str">
            <v>839</v>
          </cell>
          <cell r="H45" t="str">
            <v>Fam 130</v>
          </cell>
          <cell r="I45" t="str">
            <v>C1 &gt;3.5T</v>
          </cell>
        </row>
        <row r="46">
          <cell r="G46" t="str">
            <v>099</v>
          </cell>
          <cell r="H46" t="str">
            <v>Fam 130</v>
          </cell>
          <cell r="I46" t="str">
            <v>C1 &gt;3.5T</v>
          </cell>
        </row>
        <row r="47">
          <cell r="G47" t="str">
            <v>938</v>
          </cell>
          <cell r="H47" t="str">
            <v>Fam 130</v>
          </cell>
          <cell r="I47" t="str">
            <v>C1 &gt;3.5T</v>
          </cell>
        </row>
        <row r="48">
          <cell r="G48" t="str">
            <v>Fam</v>
          </cell>
          <cell r="H48" t="str">
            <v>Fam 185</v>
          </cell>
          <cell r="I48" t="str">
            <v>C1 &gt;3.5T</v>
          </cell>
        </row>
        <row r="49">
          <cell r="G49" t="str">
            <v>920</v>
          </cell>
          <cell r="H49" t="str">
            <v>Fam 185</v>
          </cell>
          <cell r="I49" t="str">
            <v>C1 &gt;3.5T</v>
          </cell>
        </row>
        <row r="50">
          <cell r="G50" t="str">
            <v>901</v>
          </cell>
          <cell r="H50" t="str">
            <v>Fam 185</v>
          </cell>
          <cell r="I50" t="str">
            <v>C1 &gt;3.5T</v>
          </cell>
        </row>
        <row r="51">
          <cell r="G51" t="str">
            <v>970</v>
          </cell>
          <cell r="H51" t="str">
            <v>Fam 185</v>
          </cell>
          <cell r="I51" t="str">
            <v>C1 &gt;3.5T</v>
          </cell>
        </row>
        <row r="52">
          <cell r="G52" t="str">
            <v>985</v>
          </cell>
          <cell r="H52" t="str">
            <v>Fam 185</v>
          </cell>
          <cell r="I52" t="str">
            <v>C1 &gt;3.5T</v>
          </cell>
        </row>
        <row r="53">
          <cell r="G53" t="str">
            <v xml:space="preserve">C1 </v>
          </cell>
          <cell r="H53" t="str">
            <v>Fam 185</v>
          </cell>
          <cell r="I53" t="str">
            <v>C1 3W Stand</v>
          </cell>
        </row>
        <row r="54">
          <cell r="G54" t="str">
            <v>Fam</v>
          </cell>
          <cell r="H54" t="str">
            <v>Fam 160</v>
          </cell>
          <cell r="I54" t="str">
            <v>C1 3W Stand</v>
          </cell>
        </row>
        <row r="55">
          <cell r="G55" t="str">
            <v>219</v>
          </cell>
          <cell r="H55" t="str">
            <v>Fam 160</v>
          </cell>
          <cell r="I55" t="str">
            <v>C1 3W Stand</v>
          </cell>
        </row>
        <row r="56">
          <cell r="G56" t="str">
            <v>883</v>
          </cell>
          <cell r="H56" t="str">
            <v>Fam 160</v>
          </cell>
          <cell r="I56" t="str">
            <v>C1 3W Stand</v>
          </cell>
        </row>
        <row r="57">
          <cell r="G57" t="str">
            <v>943</v>
          </cell>
          <cell r="H57" t="str">
            <v>Fam 160</v>
          </cell>
          <cell r="I57" t="str">
            <v>C1 3W Stand</v>
          </cell>
        </row>
        <row r="58">
          <cell r="G58" t="str">
            <v>945</v>
          </cell>
          <cell r="H58" t="str">
            <v>Fam 160</v>
          </cell>
          <cell r="I58" t="str">
            <v>C1 3W Stand</v>
          </cell>
        </row>
        <row r="59">
          <cell r="G59" t="str">
            <v>Fam</v>
          </cell>
          <cell r="H59" t="str">
            <v>Fam 170</v>
          </cell>
          <cell r="I59" t="str">
            <v>C1 3W Stand</v>
          </cell>
        </row>
        <row r="60">
          <cell r="G60" t="str">
            <v>824</v>
          </cell>
          <cell r="H60" t="str">
            <v>Fam 170</v>
          </cell>
          <cell r="I60" t="str">
            <v>C1 3W Stand</v>
          </cell>
        </row>
        <row r="61">
          <cell r="G61" t="str">
            <v xml:space="preserve">C3 </v>
          </cell>
          <cell r="H61" t="str">
            <v>Fam 170</v>
          </cell>
          <cell r="I61" t="str">
            <v>C3 Walkies</v>
          </cell>
        </row>
        <row r="62">
          <cell r="G62" t="str">
            <v>Fam</v>
          </cell>
          <cell r="H62" t="str">
            <v>Fam 310</v>
          </cell>
          <cell r="I62" t="str">
            <v>C3 Walkies</v>
          </cell>
        </row>
        <row r="63">
          <cell r="G63" t="str">
            <v>218</v>
          </cell>
          <cell r="H63" t="str">
            <v>Fam 310</v>
          </cell>
          <cell r="I63" t="str">
            <v>C3 Walkies</v>
          </cell>
        </row>
        <row r="64">
          <cell r="G64" t="str">
            <v>437</v>
          </cell>
          <cell r="H64" t="str">
            <v>Fam 310</v>
          </cell>
          <cell r="I64" t="str">
            <v>C3 Walkies</v>
          </cell>
        </row>
        <row r="65">
          <cell r="G65" t="str">
            <v>827</v>
          </cell>
          <cell r="H65" t="str">
            <v>Fam 310</v>
          </cell>
          <cell r="I65" t="str">
            <v>C3 Walkies</v>
          </cell>
        </row>
        <row r="66">
          <cell r="G66" t="str">
            <v>841</v>
          </cell>
          <cell r="H66" t="str">
            <v>Fam 310</v>
          </cell>
          <cell r="I66" t="str">
            <v>C3 Walkies</v>
          </cell>
        </row>
        <row r="67">
          <cell r="G67" t="str">
            <v>3C3</v>
          </cell>
          <cell r="I67" t="str">
            <v>C3 Walkies</v>
          </cell>
        </row>
        <row r="68">
          <cell r="G68" t="str">
            <v>3C2</v>
          </cell>
          <cell r="I68" t="str">
            <v>C3 Walkies</v>
          </cell>
        </row>
        <row r="69">
          <cell r="G69" t="str">
            <v>3B3</v>
          </cell>
          <cell r="I69" t="str">
            <v>C3 Walkies</v>
          </cell>
        </row>
        <row r="70">
          <cell r="G70" t="str">
            <v>3B1</v>
          </cell>
          <cell r="I70" t="str">
            <v>C3 Walkies</v>
          </cell>
        </row>
        <row r="71">
          <cell r="G71" t="str">
            <v>7R5</v>
          </cell>
          <cell r="I71" t="str">
            <v>C3 Walkies</v>
          </cell>
        </row>
        <row r="72">
          <cell r="G72" t="str">
            <v>7R1</v>
          </cell>
          <cell r="I72" t="str">
            <v>C3 Walkies</v>
          </cell>
        </row>
        <row r="73">
          <cell r="G73" t="str">
            <v>428</v>
          </cell>
          <cell r="H73" t="str">
            <v>Fam 310</v>
          </cell>
          <cell r="I73" t="str">
            <v>C3 Walkies</v>
          </cell>
        </row>
        <row r="74">
          <cell r="G74" t="str">
            <v>Fam</v>
          </cell>
          <cell r="H74" t="str">
            <v>Fam 335</v>
          </cell>
          <cell r="I74" t="str">
            <v>C3 Walkies</v>
          </cell>
        </row>
        <row r="75">
          <cell r="G75" t="str">
            <v>215</v>
          </cell>
          <cell r="H75" t="str">
            <v>Fam 335</v>
          </cell>
          <cell r="I75" t="str">
            <v>C3 Walkies</v>
          </cell>
        </row>
        <row r="76">
          <cell r="G76" t="str">
            <v>438</v>
          </cell>
          <cell r="H76" t="str">
            <v>Fam 335</v>
          </cell>
          <cell r="I76" t="str">
            <v>C3 Walkies</v>
          </cell>
        </row>
        <row r="77">
          <cell r="G77" t="str">
            <v>802</v>
          </cell>
          <cell r="H77" t="str">
            <v>Fam 335</v>
          </cell>
          <cell r="I77" t="str">
            <v>C3 Walkies</v>
          </cell>
        </row>
        <row r="78">
          <cell r="G78" t="str">
            <v>443</v>
          </cell>
          <cell r="H78" t="str">
            <v>Fam 335</v>
          </cell>
          <cell r="I78" t="str">
            <v>C3 Walkies</v>
          </cell>
        </row>
        <row r="79">
          <cell r="G79" t="str">
            <v>856</v>
          </cell>
          <cell r="H79" t="str">
            <v>Fam 335</v>
          </cell>
          <cell r="I79" t="str">
            <v>C3 Walkies</v>
          </cell>
        </row>
        <row r="80">
          <cell r="G80" t="str">
            <v>842</v>
          </cell>
          <cell r="H80" t="str">
            <v>Fam 335</v>
          </cell>
          <cell r="I80" t="str">
            <v>C3 Walkies</v>
          </cell>
        </row>
        <row r="81">
          <cell r="G81" t="str">
            <v>245</v>
          </cell>
          <cell r="H81" t="str">
            <v>Fam 335</v>
          </cell>
          <cell r="I81" t="str">
            <v>C3 Walkies</v>
          </cell>
        </row>
        <row r="82">
          <cell r="G82" t="str">
            <v>419</v>
          </cell>
          <cell r="H82" t="str">
            <v>Fam 335</v>
          </cell>
          <cell r="I82" t="str">
            <v>C3 Walkies</v>
          </cell>
        </row>
        <row r="83">
          <cell r="G83" t="str">
            <v>472</v>
          </cell>
          <cell r="H83" t="str">
            <v>Fam 335</v>
          </cell>
          <cell r="I83" t="str">
            <v>C3 Walkies</v>
          </cell>
        </row>
        <row r="84">
          <cell r="G84" t="str">
            <v>473</v>
          </cell>
          <cell r="H84" t="str">
            <v>Fam 335</v>
          </cell>
          <cell r="I84" t="str">
            <v>C3 Walkies</v>
          </cell>
        </row>
        <row r="85">
          <cell r="G85" t="str">
            <v>Fam</v>
          </cell>
          <cell r="H85" t="str">
            <v>Fam 350</v>
          </cell>
          <cell r="I85" t="str">
            <v>C3 Walkies</v>
          </cell>
        </row>
        <row r="86">
          <cell r="G86" t="str">
            <v>135</v>
          </cell>
          <cell r="H86" t="str">
            <v>Fam 350</v>
          </cell>
          <cell r="I86" t="str">
            <v>C3 Walkies</v>
          </cell>
        </row>
        <row r="87">
          <cell r="G87" t="str">
            <v>229</v>
          </cell>
          <cell r="H87" t="str">
            <v>Fam 350</v>
          </cell>
          <cell r="I87" t="str">
            <v>C3 Walkies</v>
          </cell>
        </row>
        <row r="88">
          <cell r="G88" t="str">
            <v>894</v>
          </cell>
          <cell r="H88" t="str">
            <v>Fam 350</v>
          </cell>
          <cell r="I88" t="str">
            <v>C3 Walkies</v>
          </cell>
        </row>
        <row r="89">
          <cell r="G89" t="str">
            <v>Fam</v>
          </cell>
          <cell r="H89" t="str">
            <v>Fam 351</v>
          </cell>
          <cell r="I89" t="str">
            <v>C3 Walkies</v>
          </cell>
        </row>
        <row r="90">
          <cell r="G90" t="str">
            <v>231</v>
          </cell>
          <cell r="H90" t="str">
            <v>Fam 351</v>
          </cell>
          <cell r="I90" t="str">
            <v>C3 Walkies</v>
          </cell>
        </row>
        <row r="91">
          <cell r="G91" t="str">
            <v>897</v>
          </cell>
          <cell r="H91" t="str">
            <v>Fam 351</v>
          </cell>
          <cell r="I91" t="str">
            <v>C3 Walkies</v>
          </cell>
        </row>
        <row r="92">
          <cell r="G92" t="str">
            <v>Fam</v>
          </cell>
          <cell r="H92" t="str">
            <v>Fam 352</v>
          </cell>
          <cell r="I92" t="str">
            <v>C3 Walkies</v>
          </cell>
        </row>
        <row r="93">
          <cell r="G93" t="str">
            <v>234</v>
          </cell>
          <cell r="H93" t="str">
            <v>Fam 352</v>
          </cell>
          <cell r="I93" t="str">
            <v>C3 Walkies</v>
          </cell>
        </row>
        <row r="94">
          <cell r="G94" t="str">
            <v>891</v>
          </cell>
          <cell r="H94" t="str">
            <v>Fam 352</v>
          </cell>
          <cell r="I94" t="str">
            <v>C3 Walkies</v>
          </cell>
        </row>
        <row r="95">
          <cell r="G95" t="str">
            <v>Fam</v>
          </cell>
          <cell r="H95" t="str">
            <v>Fam 345</v>
          </cell>
          <cell r="I95" t="str">
            <v>C3 Walkies</v>
          </cell>
        </row>
        <row r="96">
          <cell r="G96" t="str">
            <v>828</v>
          </cell>
          <cell r="H96" t="str">
            <v>Fam 345</v>
          </cell>
          <cell r="I96" t="str">
            <v>C3 Walkies</v>
          </cell>
        </row>
        <row r="97">
          <cell r="G97" t="str">
            <v>Fam</v>
          </cell>
          <cell r="H97" t="str">
            <v>Fam 378</v>
          </cell>
          <cell r="I97" t="str">
            <v>C3 Walkies</v>
          </cell>
        </row>
        <row r="98">
          <cell r="G98" t="str">
            <v>956</v>
          </cell>
          <cell r="H98" t="str">
            <v>Fam 378</v>
          </cell>
          <cell r="I98" t="str">
            <v>C3 Walkies</v>
          </cell>
        </row>
        <row r="99">
          <cell r="G99" t="str">
            <v>378</v>
          </cell>
          <cell r="H99" t="str">
            <v>Fam 378</v>
          </cell>
          <cell r="I99" t="str">
            <v>C3 Walkies</v>
          </cell>
        </row>
        <row r="100">
          <cell r="G100" t="str">
            <v>290</v>
          </cell>
          <cell r="H100" t="str">
            <v>Fam 378</v>
          </cell>
          <cell r="I100" t="str">
            <v>C3 Walkies</v>
          </cell>
        </row>
        <row r="101">
          <cell r="G101" t="str">
            <v>249</v>
          </cell>
          <cell r="H101" t="str">
            <v>Fam 378</v>
          </cell>
          <cell r="I101" t="str">
            <v>C3 Walkies</v>
          </cell>
        </row>
        <row r="102">
          <cell r="G102" t="str">
            <v xml:space="preserve">C3 </v>
          </cell>
          <cell r="H102" t="str">
            <v>Fam 378</v>
          </cell>
          <cell r="I102" t="str">
            <v>C3 Ride-On</v>
          </cell>
        </row>
        <row r="103">
          <cell r="G103" t="str">
            <v>Fam</v>
          </cell>
          <cell r="H103" t="str">
            <v>Fam 320</v>
          </cell>
          <cell r="I103" t="str">
            <v>C3 Ride-On</v>
          </cell>
        </row>
        <row r="104">
          <cell r="G104" t="str">
            <v>454</v>
          </cell>
          <cell r="H104" t="str">
            <v>Fam 320</v>
          </cell>
          <cell r="I104" t="str">
            <v>C3 Ride-On</v>
          </cell>
        </row>
        <row r="105">
          <cell r="G105" t="str">
            <v>819</v>
          </cell>
          <cell r="H105" t="str">
            <v>Fam 320</v>
          </cell>
          <cell r="I105" t="str">
            <v>C3 Ride-On</v>
          </cell>
        </row>
        <row r="106">
          <cell r="G106" t="str">
            <v>447</v>
          </cell>
          <cell r="H106" t="str">
            <v>Fam 320</v>
          </cell>
          <cell r="I106" t="str">
            <v>C3 Ride-On</v>
          </cell>
        </row>
        <row r="107">
          <cell r="G107" t="str">
            <v>860</v>
          </cell>
          <cell r="H107" t="str">
            <v>Fam 320</v>
          </cell>
          <cell r="I107" t="str">
            <v>C3 Ride-On</v>
          </cell>
        </row>
        <row r="108">
          <cell r="G108" t="str">
            <v>Fam</v>
          </cell>
          <cell r="H108" t="str">
            <v>Fam 325</v>
          </cell>
          <cell r="I108" t="str">
            <v>C3 Ride-On</v>
          </cell>
        </row>
        <row r="109">
          <cell r="G109" t="str">
            <v>441</v>
          </cell>
          <cell r="H109" t="str">
            <v>Fam 325</v>
          </cell>
          <cell r="I109" t="str">
            <v>C3 Ride-On</v>
          </cell>
        </row>
        <row r="110">
          <cell r="G110" t="str">
            <v>442</v>
          </cell>
          <cell r="H110" t="str">
            <v>Fam 325</v>
          </cell>
          <cell r="I110" t="str">
            <v>C3 Ride-On</v>
          </cell>
        </row>
        <row r="111">
          <cell r="G111" t="str">
            <v>453</v>
          </cell>
          <cell r="H111" t="str">
            <v>Fam 325</v>
          </cell>
          <cell r="I111" t="str">
            <v>C3 Ride-On</v>
          </cell>
        </row>
        <row r="112">
          <cell r="G112" t="str">
            <v>456</v>
          </cell>
          <cell r="H112" t="str">
            <v>Fam 325</v>
          </cell>
          <cell r="I112" t="str">
            <v>C3 Ride-On</v>
          </cell>
        </row>
        <row r="113">
          <cell r="G113" t="str">
            <v>495</v>
          </cell>
          <cell r="H113" t="str">
            <v>Fam 325</v>
          </cell>
          <cell r="I113" t="str">
            <v>C3 Ride-On</v>
          </cell>
        </row>
        <row r="114">
          <cell r="G114" t="str">
            <v>820</v>
          </cell>
          <cell r="H114" t="str">
            <v>Fam 325</v>
          </cell>
          <cell r="I114" t="str">
            <v>C3 Ride-On</v>
          </cell>
        </row>
        <row r="115">
          <cell r="G115" t="str">
            <v>845</v>
          </cell>
          <cell r="H115" t="str">
            <v>Fam 325</v>
          </cell>
          <cell r="I115" t="str">
            <v>C3 Ride-On</v>
          </cell>
        </row>
        <row r="116">
          <cell r="G116" t="str">
            <v>846</v>
          </cell>
          <cell r="H116" t="str">
            <v>Fam 325</v>
          </cell>
          <cell r="I116" t="str">
            <v>C3 Ride-On</v>
          </cell>
        </row>
        <row r="117">
          <cell r="G117" t="str">
            <v>847</v>
          </cell>
          <cell r="H117" t="str">
            <v>Fam 325</v>
          </cell>
          <cell r="I117" t="str">
            <v>C3 Ride-On</v>
          </cell>
        </row>
        <row r="118">
          <cell r="G118" t="str">
            <v>852</v>
          </cell>
          <cell r="H118" t="str">
            <v>Fam 325</v>
          </cell>
          <cell r="I118" t="str">
            <v>C3 Ride-On</v>
          </cell>
        </row>
        <row r="119">
          <cell r="G119" t="str">
            <v>895</v>
          </cell>
          <cell r="H119" t="str">
            <v>Fam 325</v>
          </cell>
          <cell r="I119" t="str">
            <v>C3 Ride-On</v>
          </cell>
        </row>
        <row r="120">
          <cell r="G120" t="str">
            <v>440</v>
          </cell>
          <cell r="H120" t="str">
            <v>Fam 325</v>
          </cell>
          <cell r="I120" t="str">
            <v>C3 Ride-On</v>
          </cell>
        </row>
        <row r="121">
          <cell r="G121" t="str">
            <v>Fam</v>
          </cell>
          <cell r="H121" t="str">
            <v>Fam 330</v>
          </cell>
          <cell r="I121" t="str">
            <v>C3 Ride-On</v>
          </cell>
        </row>
        <row r="122">
          <cell r="G122" t="str">
            <v>455</v>
          </cell>
          <cell r="H122" t="str">
            <v>Fam 330</v>
          </cell>
          <cell r="I122" t="str">
            <v>C3 Ride-On</v>
          </cell>
        </row>
        <row r="123">
          <cell r="G123" t="str">
            <v>821</v>
          </cell>
          <cell r="H123" t="str">
            <v>Fam 330</v>
          </cell>
          <cell r="I123" t="str">
            <v>C3 Ride-On</v>
          </cell>
        </row>
        <row r="124">
          <cell r="G124" t="str">
            <v>Fam</v>
          </cell>
          <cell r="H124" t="str">
            <v>Fam 340</v>
          </cell>
          <cell r="I124" t="str">
            <v>C3 Ride-On</v>
          </cell>
        </row>
        <row r="125">
          <cell r="G125" t="str">
            <v>843</v>
          </cell>
          <cell r="H125" t="str">
            <v>Fam 340</v>
          </cell>
          <cell r="I125" t="str">
            <v>C3 Ride-On</v>
          </cell>
        </row>
        <row r="126">
          <cell r="G126" t="str">
            <v>439</v>
          </cell>
          <cell r="H126" t="str">
            <v>Fam 340</v>
          </cell>
          <cell r="I126" t="str">
            <v>C3 Ride-On</v>
          </cell>
        </row>
        <row r="127">
          <cell r="G127" t="str">
            <v>978</v>
          </cell>
          <cell r="H127" t="str">
            <v>Fam 340</v>
          </cell>
          <cell r="I127" t="str">
            <v>C3 Ride-On</v>
          </cell>
        </row>
        <row r="128">
          <cell r="G128" t="str">
            <v>433</v>
          </cell>
          <cell r="H128" t="str">
            <v>Fam 340</v>
          </cell>
          <cell r="I128" t="str">
            <v>C3 Ride-On</v>
          </cell>
        </row>
        <row r="129">
          <cell r="G129" t="str">
            <v>444</v>
          </cell>
          <cell r="H129" t="str">
            <v>Fam 340</v>
          </cell>
          <cell r="I129" t="str">
            <v>C3 Ride-On</v>
          </cell>
        </row>
        <row r="130">
          <cell r="G130" t="str">
            <v>939</v>
          </cell>
          <cell r="H130" t="str">
            <v>Fam 340</v>
          </cell>
          <cell r="I130" t="str">
            <v>C3 Ride-On</v>
          </cell>
        </row>
        <row r="131">
          <cell r="G131" t="str">
            <v>892</v>
          </cell>
          <cell r="H131" t="str">
            <v>Fam 340</v>
          </cell>
          <cell r="I131" t="str">
            <v>C3 Ride-On</v>
          </cell>
        </row>
        <row r="132">
          <cell r="G132" t="str">
            <v>979</v>
          </cell>
          <cell r="H132" t="str">
            <v>Fam 340</v>
          </cell>
          <cell r="I132" t="str">
            <v>C3 Ride-On</v>
          </cell>
        </row>
        <row r="133">
          <cell r="G133" t="str">
            <v>857</v>
          </cell>
          <cell r="H133" t="str">
            <v>Fam 340</v>
          </cell>
          <cell r="I133" t="str">
            <v>C3 Ride-On</v>
          </cell>
        </row>
        <row r="134">
          <cell r="G134" t="str">
            <v>943</v>
          </cell>
          <cell r="H134" t="str">
            <v>Fam 340</v>
          </cell>
          <cell r="I134" t="str">
            <v>C3 Ride-On</v>
          </cell>
        </row>
        <row r="135">
          <cell r="G135" t="str">
            <v>445</v>
          </cell>
          <cell r="H135" t="str">
            <v>Fam 340</v>
          </cell>
          <cell r="I135" t="str">
            <v>C3 Ride-On</v>
          </cell>
        </row>
        <row r="136">
          <cell r="G136" t="str">
            <v>858</v>
          </cell>
          <cell r="H136" t="str">
            <v>Fam 340</v>
          </cell>
          <cell r="I136" t="str">
            <v>C3 Ride-On</v>
          </cell>
        </row>
        <row r="137">
          <cell r="G137" t="str">
            <v>Fam</v>
          </cell>
          <cell r="H137" t="str">
            <v>Fam 342</v>
          </cell>
          <cell r="I137" t="str">
            <v>C3 Ride-On</v>
          </cell>
        </row>
        <row r="138">
          <cell r="G138" t="str">
            <v>230</v>
          </cell>
          <cell r="H138" t="str">
            <v>Fam 342</v>
          </cell>
          <cell r="I138" t="str">
            <v>C3 Ride-On</v>
          </cell>
        </row>
        <row r="139">
          <cell r="G139" t="str">
            <v>478</v>
          </cell>
          <cell r="H139" t="str">
            <v>Fam 342</v>
          </cell>
          <cell r="I139" t="str">
            <v>C3 Ride-On</v>
          </cell>
        </row>
        <row r="140">
          <cell r="G140" t="str">
            <v>896</v>
          </cell>
          <cell r="H140" t="str">
            <v>Fam 342</v>
          </cell>
          <cell r="I140" t="str">
            <v>C3 Ride-On</v>
          </cell>
        </row>
        <row r="141">
          <cell r="G141" t="str">
            <v>904</v>
          </cell>
          <cell r="H141" t="str">
            <v>Fam 342</v>
          </cell>
          <cell r="I141" t="str">
            <v>C3 Ride-On</v>
          </cell>
        </row>
        <row r="142">
          <cell r="G142" t="str">
            <v>262</v>
          </cell>
          <cell r="H142" t="str">
            <v>Fam 342</v>
          </cell>
          <cell r="I142" t="str">
            <v>C3 Ride-On</v>
          </cell>
        </row>
        <row r="143">
          <cell r="G143" t="str">
            <v>292</v>
          </cell>
          <cell r="H143" t="str">
            <v>Fam 342</v>
          </cell>
          <cell r="I143" t="str">
            <v>C3 Ride-On</v>
          </cell>
        </row>
        <row r="144">
          <cell r="G144" t="str">
            <v>Fam</v>
          </cell>
          <cell r="H144" t="str">
            <v>Fam 357</v>
          </cell>
          <cell r="I144" t="str">
            <v>C3 Ride-On</v>
          </cell>
        </row>
        <row r="145">
          <cell r="G145" t="str">
            <v>233</v>
          </cell>
          <cell r="H145" t="str">
            <v>Fam 357</v>
          </cell>
          <cell r="I145" t="str">
            <v>C3 Ride-On</v>
          </cell>
        </row>
        <row r="146">
          <cell r="G146" t="str">
            <v>479</v>
          </cell>
          <cell r="H146" t="str">
            <v>Fam 357</v>
          </cell>
          <cell r="I146" t="str">
            <v>C3 Ride-On</v>
          </cell>
        </row>
        <row r="147">
          <cell r="G147" t="str">
            <v>890</v>
          </cell>
          <cell r="H147" t="str">
            <v>Fam 357</v>
          </cell>
          <cell r="I147" t="str">
            <v>C3 Ride-On</v>
          </cell>
        </row>
        <row r="148">
          <cell r="G148" t="str">
            <v>905</v>
          </cell>
          <cell r="H148" t="str">
            <v>Fam 357</v>
          </cell>
          <cell r="I148" t="str">
            <v>C3 Ride-On</v>
          </cell>
        </row>
        <row r="149">
          <cell r="G149" t="str">
            <v>257</v>
          </cell>
          <cell r="H149" t="str">
            <v>Fam 357</v>
          </cell>
          <cell r="I149" t="str">
            <v>C3 Ride-On</v>
          </cell>
        </row>
        <row r="150">
          <cell r="G150" t="str">
            <v>287</v>
          </cell>
          <cell r="H150" t="str">
            <v>Fam 357</v>
          </cell>
          <cell r="I150" t="str">
            <v>C3 Ride-On</v>
          </cell>
        </row>
        <row r="151">
          <cell r="G151" t="str">
            <v>283</v>
          </cell>
          <cell r="H151" t="str">
            <v>Fam 357</v>
          </cell>
          <cell r="I151" t="str">
            <v>C3 Ride-On</v>
          </cell>
        </row>
        <row r="152">
          <cell r="G152" t="str">
            <v>Fam</v>
          </cell>
          <cell r="H152" t="str">
            <v>Fam 360</v>
          </cell>
          <cell r="I152" t="str">
            <v>C3 Ride-On</v>
          </cell>
        </row>
        <row r="153">
          <cell r="G153" t="str">
            <v>142</v>
          </cell>
          <cell r="H153" t="str">
            <v>Fam 360</v>
          </cell>
          <cell r="I153" t="str">
            <v>C3 Ride-On</v>
          </cell>
        </row>
        <row r="154">
          <cell r="G154" t="str">
            <v>476</v>
          </cell>
          <cell r="H154" t="str">
            <v>Fam 360</v>
          </cell>
          <cell r="I154" t="str">
            <v>C3 Ride-On</v>
          </cell>
        </row>
        <row r="155">
          <cell r="G155" t="str">
            <v>477</v>
          </cell>
          <cell r="H155" t="str">
            <v>Fam 360</v>
          </cell>
          <cell r="I155" t="str">
            <v>C3 Ride-On</v>
          </cell>
        </row>
        <row r="156">
          <cell r="G156" t="str">
            <v>902</v>
          </cell>
          <cell r="H156" t="str">
            <v>Fam 360</v>
          </cell>
          <cell r="I156" t="str">
            <v>C3 Ride-On</v>
          </cell>
        </row>
        <row r="157">
          <cell r="G157" t="str">
            <v>903</v>
          </cell>
          <cell r="H157" t="str">
            <v>Fam 360</v>
          </cell>
          <cell r="I157" t="str">
            <v>C3 Ride-On</v>
          </cell>
        </row>
        <row r="158">
          <cell r="G158" t="str">
            <v>Fam</v>
          </cell>
          <cell r="H158" t="str">
            <v>Fam 355</v>
          </cell>
          <cell r="I158" t="str">
            <v>C3 Ride-On</v>
          </cell>
        </row>
        <row r="159">
          <cell r="G159" t="str">
            <v>199</v>
          </cell>
          <cell r="H159" t="str">
            <v>Fam 355</v>
          </cell>
          <cell r="I159" t="str">
            <v>C3 Ride-On</v>
          </cell>
        </row>
        <row r="160">
          <cell r="G160" t="str">
            <v>499</v>
          </cell>
          <cell r="H160" t="str">
            <v>Fam 355</v>
          </cell>
          <cell r="I160" t="str">
            <v>C3 Ride-On</v>
          </cell>
        </row>
        <row r="161">
          <cell r="G161" t="str">
            <v>898</v>
          </cell>
          <cell r="H161" t="str">
            <v>Fam 355</v>
          </cell>
          <cell r="I161" t="str">
            <v>C3 Ride-On</v>
          </cell>
        </row>
        <row r="162">
          <cell r="G162" t="str">
            <v>899</v>
          </cell>
          <cell r="H162" t="str">
            <v>Fam 355</v>
          </cell>
          <cell r="I162" t="str">
            <v>C3 Ride-On</v>
          </cell>
        </row>
        <row r="163">
          <cell r="G163" t="str">
            <v>485</v>
          </cell>
          <cell r="H163" t="str">
            <v>Fam 355</v>
          </cell>
          <cell r="I163" t="str">
            <v>C3 Ride-On</v>
          </cell>
        </row>
        <row r="164">
          <cell r="G164" t="str">
            <v>280</v>
          </cell>
          <cell r="H164" t="str">
            <v>Fam 355</v>
          </cell>
          <cell r="I164" t="str">
            <v>C3 Ride-On</v>
          </cell>
        </row>
        <row r="165">
          <cell r="G165" t="str">
            <v xml:space="preserve">C4 </v>
          </cell>
          <cell r="H165" t="str">
            <v>Fam 355</v>
          </cell>
          <cell r="I165" t="str">
            <v>C4 1-3.5 T</v>
          </cell>
        </row>
        <row r="166">
          <cell r="G166" t="str">
            <v>Fam</v>
          </cell>
          <cell r="H166" t="str">
            <v>Fam 410</v>
          </cell>
          <cell r="I166" t="str">
            <v>C4 1-3.5 T</v>
          </cell>
        </row>
        <row r="167">
          <cell r="G167" t="str">
            <v>010</v>
          </cell>
          <cell r="H167" t="str">
            <v>Fam 410</v>
          </cell>
          <cell r="I167" t="str">
            <v>C4 1-3.5 T</v>
          </cell>
        </row>
        <row r="168">
          <cell r="G168" t="str">
            <v>809</v>
          </cell>
          <cell r="H168" t="str">
            <v>Fam 410</v>
          </cell>
          <cell r="I168" t="str">
            <v>C4 1-3.5 T</v>
          </cell>
        </row>
        <row r="169">
          <cell r="G169" t="str">
            <v>Fam</v>
          </cell>
          <cell r="H169" t="str">
            <v>Fam 415</v>
          </cell>
          <cell r="I169" t="str">
            <v>C4 1-3.5 T</v>
          </cell>
        </row>
        <row r="170">
          <cell r="G170" t="str">
            <v>073</v>
          </cell>
          <cell r="H170" t="str">
            <v>Fam 415</v>
          </cell>
          <cell r="I170" t="str">
            <v>C4 1-3.5 T</v>
          </cell>
        </row>
        <row r="171">
          <cell r="G171" t="str">
            <v>074</v>
          </cell>
          <cell r="H171" t="str">
            <v>Fam 415</v>
          </cell>
          <cell r="I171" t="str">
            <v>C4 1-3.5 T</v>
          </cell>
        </row>
        <row r="172">
          <cell r="G172" t="str">
            <v>173</v>
          </cell>
          <cell r="H172" t="str">
            <v>Fam 415</v>
          </cell>
          <cell r="I172" t="str">
            <v>C4 1-3.5 T</v>
          </cell>
        </row>
        <row r="173">
          <cell r="G173" t="str">
            <v>187</v>
          </cell>
          <cell r="H173" t="str">
            <v>Fam 415</v>
          </cell>
          <cell r="I173" t="str">
            <v>C4 1-3.5 T</v>
          </cell>
        </row>
        <row r="174">
          <cell r="G174" t="str">
            <v>910</v>
          </cell>
          <cell r="H174" t="str">
            <v>Fam 415</v>
          </cell>
          <cell r="I174" t="str">
            <v>C4 1-3.5 T</v>
          </cell>
        </row>
        <row r="175">
          <cell r="G175" t="str">
            <v>267</v>
          </cell>
          <cell r="H175" t="str">
            <v>Fam 415</v>
          </cell>
          <cell r="I175" t="str">
            <v>C4 1-3.5 T</v>
          </cell>
        </row>
        <row r="176">
          <cell r="G176" t="str">
            <v>Fam</v>
          </cell>
          <cell r="H176" t="str">
            <v>Fam 416</v>
          </cell>
          <cell r="I176" t="str">
            <v>C4 1-3.5 T</v>
          </cell>
        </row>
        <row r="177">
          <cell r="G177" t="str">
            <v>267</v>
          </cell>
          <cell r="H177" t="str">
            <v>Fam 416</v>
          </cell>
          <cell r="I177" t="str">
            <v>C4 1-3.5 T</v>
          </cell>
        </row>
        <row r="178">
          <cell r="G178" t="str">
            <v>967</v>
          </cell>
          <cell r="H178" t="str">
            <v>Fam 416</v>
          </cell>
          <cell r="I178" t="str">
            <v>C4 1-3.5 T</v>
          </cell>
        </row>
        <row r="179">
          <cell r="G179" t="str">
            <v>Fam</v>
          </cell>
          <cell r="H179" t="str">
            <v>Fam 417</v>
          </cell>
          <cell r="I179" t="str">
            <v>C4 1-3.5 T</v>
          </cell>
        </row>
        <row r="180">
          <cell r="G180" t="str">
            <v>273</v>
          </cell>
          <cell r="H180" t="str">
            <v>Fam 417</v>
          </cell>
          <cell r="I180" t="str">
            <v>C4 1-3.5 T</v>
          </cell>
        </row>
        <row r="181">
          <cell r="G181" t="str">
            <v xml:space="preserve">C4 </v>
          </cell>
          <cell r="H181" t="str">
            <v>Fam 417</v>
          </cell>
          <cell r="I181" t="str">
            <v>C4 &gt;3.5 T</v>
          </cell>
        </row>
        <row r="182">
          <cell r="G182" t="str">
            <v>Fam</v>
          </cell>
          <cell r="H182" t="str">
            <v>Fam 420</v>
          </cell>
          <cell r="I182" t="str">
            <v>C4 &gt;3.5 T</v>
          </cell>
        </row>
        <row r="183">
          <cell r="G183" t="str">
            <v>004</v>
          </cell>
          <cell r="H183" t="str">
            <v>Fam 420</v>
          </cell>
          <cell r="I183" t="str">
            <v>C4 &gt;3.5 T</v>
          </cell>
        </row>
        <row r="184">
          <cell r="G184" t="str">
            <v>818</v>
          </cell>
          <cell r="H184" t="str">
            <v>Fam 420</v>
          </cell>
          <cell r="I184" t="str">
            <v>C4 &gt;3.5 T</v>
          </cell>
        </row>
        <row r="185">
          <cell r="G185" t="str">
            <v>Fam</v>
          </cell>
          <cell r="H185" t="str">
            <v>Fam 425</v>
          </cell>
          <cell r="I185" t="str">
            <v>C4 &gt;3.5 T</v>
          </cell>
        </row>
        <row r="186">
          <cell r="G186" t="str">
            <v>024</v>
          </cell>
          <cell r="H186" t="str">
            <v>Fam 425</v>
          </cell>
          <cell r="I186" t="str">
            <v>C4 &gt;3.5 T</v>
          </cell>
        </row>
        <row r="187">
          <cell r="G187" t="str">
            <v>879</v>
          </cell>
          <cell r="H187" t="str">
            <v>Fam 425</v>
          </cell>
          <cell r="I187" t="str">
            <v>C4 &gt;3.5 T</v>
          </cell>
        </row>
        <row r="188">
          <cell r="G188" t="str">
            <v xml:space="preserve">C5 </v>
          </cell>
          <cell r="H188" t="str">
            <v>Fam 425</v>
          </cell>
          <cell r="I188" t="str">
            <v>C5 1-3.5 T</v>
          </cell>
        </row>
        <row r="189">
          <cell r="G189" t="str">
            <v>Fam</v>
          </cell>
          <cell r="H189" t="str">
            <v>Fam 530</v>
          </cell>
          <cell r="I189" t="str">
            <v>C5 1-3.5 T</v>
          </cell>
        </row>
        <row r="190">
          <cell r="G190" t="str">
            <v>001</v>
          </cell>
          <cell r="H190" t="str">
            <v>Fam 530</v>
          </cell>
          <cell r="I190" t="str">
            <v>C5 1-3.5 T</v>
          </cell>
        </row>
        <row r="191">
          <cell r="G191" t="str">
            <v>810</v>
          </cell>
          <cell r="H191" t="str">
            <v>Fam 530</v>
          </cell>
          <cell r="I191" t="str">
            <v>C5 1-3.5 T</v>
          </cell>
        </row>
        <row r="192">
          <cell r="G192" t="str">
            <v>261</v>
          </cell>
          <cell r="H192" t="str">
            <v>Fam 530</v>
          </cell>
          <cell r="I192" t="str">
            <v>C5 1-3.5 T</v>
          </cell>
        </row>
        <row r="193">
          <cell r="G193" t="str">
            <v>266</v>
          </cell>
          <cell r="H193" t="str">
            <v>Fam 530</v>
          </cell>
          <cell r="I193" t="str">
            <v>C5 1-3.5 T</v>
          </cell>
        </row>
        <row r="194">
          <cell r="G194" t="str">
            <v>Fam</v>
          </cell>
          <cell r="H194" t="str">
            <v>Fam 532</v>
          </cell>
          <cell r="I194" t="str">
            <v>C5 1-3.5 T</v>
          </cell>
        </row>
        <row r="195">
          <cell r="G195" t="str">
            <v>475</v>
          </cell>
          <cell r="H195" t="str">
            <v>Fam 532</v>
          </cell>
          <cell r="I195" t="str">
            <v>C5 1-3.5 T</v>
          </cell>
        </row>
        <row r="196">
          <cell r="G196" t="str">
            <v>812</v>
          </cell>
          <cell r="H196" t="str">
            <v>Fam 532</v>
          </cell>
          <cell r="I196" t="str">
            <v>C5 1-3.5 T</v>
          </cell>
        </row>
        <row r="197">
          <cell r="G197" t="str">
            <v>Fam</v>
          </cell>
          <cell r="H197" t="str">
            <v>Fam 535</v>
          </cell>
          <cell r="I197" t="str">
            <v>C5 1-3.5 T</v>
          </cell>
        </row>
        <row r="198">
          <cell r="G198" t="str">
            <v>027</v>
          </cell>
          <cell r="H198" t="str">
            <v>Fam 535</v>
          </cell>
          <cell r="I198" t="str">
            <v>C5 1-3.5 T</v>
          </cell>
        </row>
        <row r="199">
          <cell r="G199" t="str">
            <v>070</v>
          </cell>
          <cell r="H199" t="str">
            <v>Fam 535</v>
          </cell>
          <cell r="I199" t="str">
            <v>C5 1-3.5 T</v>
          </cell>
        </row>
        <row r="200">
          <cell r="G200" t="str">
            <v>072</v>
          </cell>
          <cell r="H200" t="str">
            <v>Fam 535</v>
          </cell>
          <cell r="I200" t="str">
            <v>C5 1-3.5 T</v>
          </cell>
        </row>
        <row r="201">
          <cell r="G201" t="str">
            <v>170</v>
          </cell>
          <cell r="H201" t="str">
            <v>Fam 535</v>
          </cell>
          <cell r="I201" t="str">
            <v>C5 1-3.5 T</v>
          </cell>
        </row>
        <row r="202">
          <cell r="G202" t="str">
            <v>172</v>
          </cell>
          <cell r="H202" t="str">
            <v>Fam 535</v>
          </cell>
          <cell r="I202" t="str">
            <v>C5 1-3.5 T</v>
          </cell>
        </row>
        <row r="203">
          <cell r="G203" t="str">
            <v>177</v>
          </cell>
          <cell r="H203" t="str">
            <v>Fam 535</v>
          </cell>
          <cell r="I203" t="str">
            <v>C5 1-3.5 T</v>
          </cell>
        </row>
        <row r="204">
          <cell r="G204" t="str">
            <v>806</v>
          </cell>
          <cell r="H204" t="str">
            <v>Fam 535</v>
          </cell>
          <cell r="I204" t="str">
            <v>C5 1-3.5 T</v>
          </cell>
        </row>
        <row r="205">
          <cell r="G205" t="str">
            <v>875</v>
          </cell>
          <cell r="H205" t="str">
            <v>Fam 535</v>
          </cell>
          <cell r="I205" t="str">
            <v>C5 1-3.5 T</v>
          </cell>
        </row>
        <row r="206">
          <cell r="G206" t="str">
            <v>887</v>
          </cell>
          <cell r="H206" t="str">
            <v>Fam 535</v>
          </cell>
          <cell r="I206" t="str">
            <v>C5 1-3.5 T</v>
          </cell>
        </row>
        <row r="207">
          <cell r="G207" t="str">
            <v>Fam</v>
          </cell>
          <cell r="H207" t="str">
            <v>Fam 536</v>
          </cell>
          <cell r="I207" t="str">
            <v>C5 1-3.5 T</v>
          </cell>
        </row>
        <row r="208">
          <cell r="G208" t="str">
            <v>274</v>
          </cell>
          <cell r="H208" t="str">
            <v>Fam 536</v>
          </cell>
          <cell r="I208" t="str">
            <v>C5 1-3.5 T</v>
          </cell>
        </row>
        <row r="209">
          <cell r="G209" t="str">
            <v>974</v>
          </cell>
          <cell r="H209" t="str">
            <v>Fam 536</v>
          </cell>
          <cell r="I209" t="str">
            <v>C5 1-3.5 T</v>
          </cell>
        </row>
        <row r="210">
          <cell r="G210" t="str">
            <v>Fam</v>
          </cell>
          <cell r="H210" t="str">
            <v>Fam 537</v>
          </cell>
          <cell r="I210" t="str">
            <v>C5 1-3.5 T</v>
          </cell>
        </row>
        <row r="211">
          <cell r="G211" t="str">
            <v>966</v>
          </cell>
          <cell r="H211" t="str">
            <v>Fam 537</v>
          </cell>
          <cell r="I211" t="str">
            <v>C5 1-3.5 T</v>
          </cell>
        </row>
        <row r="212">
          <cell r="G212" t="str">
            <v>281</v>
          </cell>
          <cell r="H212" t="str">
            <v>Fam 537</v>
          </cell>
          <cell r="I212" t="str">
            <v>C5 1-3.5 T</v>
          </cell>
        </row>
        <row r="213">
          <cell r="G213" t="str">
            <v>285</v>
          </cell>
          <cell r="H213" t="str">
            <v>Fam 537</v>
          </cell>
          <cell r="I213" t="str">
            <v>C5 1-3.5 T</v>
          </cell>
        </row>
        <row r="214">
          <cell r="G214" t="str">
            <v>Fam</v>
          </cell>
          <cell r="H214" t="str">
            <v>Fam 538</v>
          </cell>
          <cell r="I214" t="str">
            <v>C5 1-3.5 T</v>
          </cell>
        </row>
        <row r="215">
          <cell r="G215" t="str">
            <v>466</v>
          </cell>
          <cell r="H215" t="str">
            <v>Fam 538</v>
          </cell>
          <cell r="I215" t="str">
            <v>C5 1-3.5 T</v>
          </cell>
        </row>
        <row r="216">
          <cell r="G216" t="str">
            <v>871</v>
          </cell>
          <cell r="H216" t="str">
            <v>Fam 538</v>
          </cell>
          <cell r="I216" t="str">
            <v>C5 1-3.5 T</v>
          </cell>
        </row>
        <row r="217">
          <cell r="G217" t="str">
            <v xml:space="preserve">C5 </v>
          </cell>
          <cell r="H217" t="str">
            <v>Fam 538</v>
          </cell>
          <cell r="I217" t="str">
            <v>C5 &gt;3.5 T</v>
          </cell>
        </row>
        <row r="218">
          <cell r="G218" t="str">
            <v>Fam</v>
          </cell>
          <cell r="H218" t="str">
            <v>Fam 540</v>
          </cell>
          <cell r="I218" t="str">
            <v>C5 &gt;3.5 T</v>
          </cell>
        </row>
        <row r="219">
          <cell r="G219" t="str">
            <v>005</v>
          </cell>
          <cell r="H219" t="str">
            <v>Fam 540</v>
          </cell>
          <cell r="I219" t="str">
            <v>C5 &gt;3.5 T</v>
          </cell>
        </row>
        <row r="220">
          <cell r="G220" t="str">
            <v>813</v>
          </cell>
          <cell r="H220" t="str">
            <v>Fam 540</v>
          </cell>
          <cell r="I220" t="str">
            <v>C5 &gt;3.5 T</v>
          </cell>
        </row>
        <row r="221">
          <cell r="G221" t="str">
            <v>232</v>
          </cell>
          <cell r="H221" t="str">
            <v>Fam 540</v>
          </cell>
          <cell r="I221" t="str">
            <v>C5 &gt;3.5 T</v>
          </cell>
        </row>
        <row r="222">
          <cell r="G222" t="str">
            <v>889</v>
          </cell>
          <cell r="H222" t="str">
            <v>Fam 540</v>
          </cell>
          <cell r="I222" t="str">
            <v>C5 &gt;3.5 T</v>
          </cell>
        </row>
        <row r="223">
          <cell r="G223" t="str">
            <v>Fam</v>
          </cell>
          <cell r="H223" t="str">
            <v>Fam 542</v>
          </cell>
          <cell r="I223" t="str">
            <v>C5 &gt;3.5 T</v>
          </cell>
        </row>
        <row r="224">
          <cell r="G224" t="str">
            <v>408</v>
          </cell>
          <cell r="H224" t="str">
            <v>Fam 542</v>
          </cell>
          <cell r="I224" t="str">
            <v>C5 &gt;3.5 T</v>
          </cell>
        </row>
        <row r="225">
          <cell r="G225" t="str">
            <v>411</v>
          </cell>
          <cell r="H225" t="str">
            <v>Fam 542</v>
          </cell>
          <cell r="I225" t="str">
            <v>C5 &gt;3.5 T</v>
          </cell>
        </row>
        <row r="226">
          <cell r="G226" t="str">
            <v>Fam</v>
          </cell>
          <cell r="H226" t="str">
            <v>Fam 545</v>
          </cell>
          <cell r="I226" t="str">
            <v>C5 &gt;3.5 T</v>
          </cell>
        </row>
        <row r="227">
          <cell r="G227" t="str">
            <v>002</v>
          </cell>
          <cell r="H227" t="str">
            <v>Fam 545</v>
          </cell>
          <cell r="I227" t="str">
            <v>C5 &gt;3.5 T</v>
          </cell>
        </row>
        <row r="228">
          <cell r="G228" t="str">
            <v>006</v>
          </cell>
          <cell r="H228" t="str">
            <v>Fam 545</v>
          </cell>
          <cell r="I228" t="str">
            <v>C5 &gt;3.5 T</v>
          </cell>
        </row>
        <row r="229">
          <cell r="G229" t="str">
            <v>029</v>
          </cell>
          <cell r="H229" t="str">
            <v>Fam 545</v>
          </cell>
          <cell r="I229" t="str">
            <v>C5 &gt;3.5 T</v>
          </cell>
        </row>
        <row r="230">
          <cell r="G230" t="str">
            <v>878</v>
          </cell>
          <cell r="H230" t="str">
            <v>Fam 545</v>
          </cell>
          <cell r="I230" t="str">
            <v>C5 &gt;3.5 T</v>
          </cell>
        </row>
        <row r="231">
          <cell r="G231" t="str">
            <v>Fam</v>
          </cell>
          <cell r="H231" t="str">
            <v>Fam 547</v>
          </cell>
          <cell r="I231" t="str">
            <v>C5 &gt;3.5 T</v>
          </cell>
        </row>
        <row r="232">
          <cell r="G232" t="str">
            <v>413</v>
          </cell>
          <cell r="H232" t="str">
            <v>Fam 547</v>
          </cell>
          <cell r="I232" t="str">
            <v>C5 &gt;3.5 T</v>
          </cell>
        </row>
        <row r="233">
          <cell r="G233" t="str">
            <v>417</v>
          </cell>
          <cell r="H233" t="str">
            <v>Fam 547</v>
          </cell>
          <cell r="I233" t="str">
            <v>C5 &gt;3.5 T</v>
          </cell>
        </row>
        <row r="234">
          <cell r="G234" t="str">
            <v xml:space="preserve">C5 </v>
          </cell>
          <cell r="H234" t="str">
            <v>Fam 547</v>
          </cell>
          <cell r="I234" t="str">
            <v>C5 BT 8-16T</v>
          </cell>
        </row>
        <row r="235">
          <cell r="G235" t="str">
            <v>Fam</v>
          </cell>
          <cell r="H235" t="str">
            <v>Fam 549</v>
          </cell>
          <cell r="I235" t="str">
            <v>C5 BT 8-16T</v>
          </cell>
        </row>
        <row r="236">
          <cell r="G236" t="str">
            <v>909</v>
          </cell>
          <cell r="H236" t="str">
            <v>Fam 549</v>
          </cell>
          <cell r="I236" t="str">
            <v>C5 BT 8-16T</v>
          </cell>
        </row>
        <row r="237">
          <cell r="G237" t="str">
            <v>299</v>
          </cell>
          <cell r="H237" t="str">
            <v>Fam 549</v>
          </cell>
          <cell r="I237" t="str">
            <v>C5 BT 8-16T</v>
          </cell>
        </row>
        <row r="238">
          <cell r="G238" t="str">
            <v>Fam</v>
          </cell>
          <cell r="H238" t="str">
            <v>Fam 548</v>
          </cell>
          <cell r="I238" t="str">
            <v>C5 BT 8-16T</v>
          </cell>
        </row>
        <row r="239">
          <cell r="G239" t="str">
            <v>253</v>
          </cell>
          <cell r="H239" t="str">
            <v>Fam 548</v>
          </cell>
          <cell r="I239" t="str">
            <v>C5 BT 8-16T</v>
          </cell>
        </row>
        <row r="240">
          <cell r="G240" t="str">
            <v>973</v>
          </cell>
          <cell r="H240" t="str">
            <v>Fam 548</v>
          </cell>
          <cell r="I240" t="str">
            <v>C5 BT 8-16T</v>
          </cell>
        </row>
        <row r="241">
          <cell r="G241" t="str">
            <v>Fam</v>
          </cell>
          <cell r="H241" t="str">
            <v>Fam 550</v>
          </cell>
          <cell r="I241" t="str">
            <v>C5 BT 8-16T</v>
          </cell>
        </row>
        <row r="242">
          <cell r="G242" t="str">
            <v>003</v>
          </cell>
          <cell r="H242" t="str">
            <v>Fam 550</v>
          </cell>
          <cell r="I242" t="str">
            <v>C5 BT 8-16T</v>
          </cell>
        </row>
        <row r="243">
          <cell r="G243" t="str">
            <v>007</v>
          </cell>
          <cell r="H243" t="str">
            <v>Fam 550</v>
          </cell>
          <cell r="I243" t="str">
            <v>C5 BT 8-16T</v>
          </cell>
        </row>
        <row r="244">
          <cell r="G244" t="str">
            <v>876</v>
          </cell>
          <cell r="H244" t="str">
            <v>Fam 550</v>
          </cell>
          <cell r="I244" t="str">
            <v>C5 BT 8-16T</v>
          </cell>
        </row>
        <row r="245">
          <cell r="G245" t="str">
            <v>Fam</v>
          </cell>
          <cell r="H245" t="str">
            <v>Fam 555</v>
          </cell>
          <cell r="I245" t="str">
            <v>C5 BT 8-16T</v>
          </cell>
        </row>
        <row r="246">
          <cell r="G246" t="str">
            <v>019</v>
          </cell>
          <cell r="H246" t="str">
            <v>Fam 555</v>
          </cell>
          <cell r="I246" t="str">
            <v>C5 BT 8-16T</v>
          </cell>
        </row>
        <row r="247">
          <cell r="G247" t="str">
            <v>877</v>
          </cell>
          <cell r="H247" t="str">
            <v>Fam 555</v>
          </cell>
          <cell r="I247" t="str">
            <v>C5 BT 8-16T</v>
          </cell>
        </row>
        <row r="248">
          <cell r="G248" t="str">
            <v>Fam</v>
          </cell>
          <cell r="H248" t="str">
            <v>Fam 556</v>
          </cell>
          <cell r="I248" t="str">
            <v>C5 BT 8-16T</v>
          </cell>
        </row>
        <row r="249">
          <cell r="G249" t="str">
            <v>019</v>
          </cell>
          <cell r="H249" t="str">
            <v>Fam 556</v>
          </cell>
          <cell r="I249" t="str">
            <v>C5 BT 8-16T</v>
          </cell>
        </row>
        <row r="250">
          <cell r="G250" t="str">
            <v xml:space="preserve">C5 </v>
          </cell>
          <cell r="H250" t="str">
            <v>Fam 556</v>
          </cell>
          <cell r="I250" t="str">
            <v>C5 BT &gt;16T</v>
          </cell>
        </row>
        <row r="251">
          <cell r="G251" t="str">
            <v>Fam</v>
          </cell>
          <cell r="H251" t="str">
            <v>Fam 560</v>
          </cell>
          <cell r="I251" t="str">
            <v>C5 BT &gt;16T</v>
          </cell>
        </row>
        <row r="252">
          <cell r="G252" t="str">
            <v>236</v>
          </cell>
          <cell r="H252" t="str">
            <v>Fam 560</v>
          </cell>
          <cell r="I252" t="str">
            <v>C5 BT &gt;16T</v>
          </cell>
        </row>
        <row r="253">
          <cell r="G253" t="str">
            <v>238</v>
          </cell>
          <cell r="H253" t="str">
            <v>Fam 560</v>
          </cell>
          <cell r="I253" t="str">
            <v>C5 BT &gt;16T</v>
          </cell>
        </row>
        <row r="254">
          <cell r="G254" t="str">
            <v>Fam</v>
          </cell>
          <cell r="H254" t="str">
            <v>Fam 561</v>
          </cell>
          <cell r="I254" t="str">
            <v>C5 BT &gt;16T</v>
          </cell>
        </row>
        <row r="255">
          <cell r="G255" t="str">
            <v>214</v>
          </cell>
          <cell r="H255" t="str">
            <v>Fam 561</v>
          </cell>
          <cell r="I255" t="str">
            <v>C5 BT &gt;16T</v>
          </cell>
        </row>
        <row r="256">
          <cell r="G256" t="str">
            <v>Fam</v>
          </cell>
          <cell r="H256" t="str">
            <v>Fam 565</v>
          </cell>
          <cell r="I256" t="str">
            <v>C5 BT &gt;16T</v>
          </cell>
        </row>
        <row r="257">
          <cell r="G257" t="str">
            <v>008</v>
          </cell>
          <cell r="H257" t="str">
            <v>Fam 565</v>
          </cell>
          <cell r="I257" t="str">
            <v>C5 BT &gt;16T</v>
          </cell>
        </row>
        <row r="258">
          <cell r="G258" t="str">
            <v>Fam</v>
          </cell>
          <cell r="H258" t="str">
            <v>Fam 570</v>
          </cell>
          <cell r="I258" t="str">
            <v>C5 BT &gt;16T</v>
          </cell>
        </row>
        <row r="259">
          <cell r="G259" t="str">
            <v>917</v>
          </cell>
          <cell r="H259" t="str">
            <v>Fam 570</v>
          </cell>
          <cell r="I259" t="str">
            <v>C5 BT &gt;16T</v>
          </cell>
        </row>
        <row r="260">
          <cell r="G260" t="str">
            <v>Fam</v>
          </cell>
          <cell r="H260" t="str">
            <v>Fam 571</v>
          </cell>
          <cell r="I260" t="str">
            <v>C5 BT &gt;16T</v>
          </cell>
        </row>
        <row r="261">
          <cell r="G261" t="str">
            <v>117</v>
          </cell>
          <cell r="H261" t="str">
            <v>Fam 571</v>
          </cell>
          <cell r="I261" t="str">
            <v>C5 BT &gt;16T</v>
          </cell>
        </row>
        <row r="262">
          <cell r="G262" t="str">
            <v>Fam</v>
          </cell>
          <cell r="H262" t="str">
            <v>Fam 575</v>
          </cell>
          <cell r="I262" t="str">
            <v>C5 BT &gt;16T</v>
          </cell>
        </row>
        <row r="263">
          <cell r="G263" t="str">
            <v>222</v>
          </cell>
          <cell r="H263" t="str">
            <v>Fam 575</v>
          </cell>
          <cell r="I263" t="str">
            <v>C5 BT &gt;16T</v>
          </cell>
        </row>
        <row r="264">
          <cell r="G264" t="str">
            <v>289</v>
          </cell>
          <cell r="H264" t="str">
            <v>Fam 575</v>
          </cell>
          <cell r="I264" t="str">
            <v>C5 BT &gt;16T</v>
          </cell>
        </row>
        <row r="265">
          <cell r="G265" t="str">
            <v>404</v>
          </cell>
          <cell r="H265" t="str">
            <v>Fam 575</v>
          </cell>
          <cell r="I265" t="str">
            <v>C5 BT &gt;16T</v>
          </cell>
        </row>
        <row r="266">
          <cell r="G266" t="str">
            <v>366</v>
          </cell>
          <cell r="H266" t="str">
            <v>Fam 575</v>
          </cell>
          <cell r="I266" t="str">
            <v>C5 BT &gt;16T</v>
          </cell>
        </row>
        <row r="267">
          <cell r="G267" t="str">
            <v>Fam</v>
          </cell>
          <cell r="H267" t="str">
            <v>Fam 580</v>
          </cell>
          <cell r="I267" t="str">
            <v>C5 BT &gt;16T</v>
          </cell>
        </row>
        <row r="268">
          <cell r="G268" t="str">
            <v>227</v>
          </cell>
          <cell r="H268" t="str">
            <v>Fam 580</v>
          </cell>
          <cell r="I268" t="str">
            <v>C5 BT &gt;16T</v>
          </cell>
        </row>
        <row r="269">
          <cell r="G269" t="str">
            <v>228</v>
          </cell>
          <cell r="H269" t="str">
            <v>Fam 580</v>
          </cell>
          <cell r="I269" t="str">
            <v>C5 BT &gt;16T</v>
          </cell>
        </row>
        <row r="270">
          <cell r="G270" t="str">
            <v xml:space="preserve">C2 </v>
          </cell>
          <cell r="H270" t="str">
            <v>Fam 580</v>
          </cell>
          <cell r="I270" t="str">
            <v>C2 Reach</v>
          </cell>
        </row>
        <row r="271">
          <cell r="G271" t="str">
            <v>Fam</v>
          </cell>
          <cell r="H271" t="str">
            <v>Fam 210</v>
          </cell>
          <cell r="I271" t="str">
            <v>C2 Reach</v>
          </cell>
        </row>
        <row r="272">
          <cell r="G272" t="str">
            <v>138</v>
          </cell>
          <cell r="H272" t="str">
            <v>Fam 210</v>
          </cell>
          <cell r="I272" t="str">
            <v>C2 Reach</v>
          </cell>
        </row>
        <row r="273">
          <cell r="G273" t="str">
            <v>264</v>
          </cell>
          <cell r="H273" t="str">
            <v>Fam 210</v>
          </cell>
          <cell r="I273" t="str">
            <v>C2 Reach</v>
          </cell>
        </row>
        <row r="274">
          <cell r="G274" t="str">
            <v>816</v>
          </cell>
          <cell r="H274" t="str">
            <v>Fam 210</v>
          </cell>
          <cell r="I274" t="str">
            <v>C2 Reach</v>
          </cell>
        </row>
        <row r="275">
          <cell r="G275" t="str">
            <v>829</v>
          </cell>
          <cell r="H275" t="str">
            <v>Fam 210</v>
          </cell>
          <cell r="I275" t="str">
            <v>C2 Reach</v>
          </cell>
        </row>
        <row r="276">
          <cell r="G276" t="str">
            <v>861</v>
          </cell>
          <cell r="H276" t="str">
            <v>Fam 210</v>
          </cell>
          <cell r="I276" t="str">
            <v>C2 Reach</v>
          </cell>
        </row>
        <row r="277">
          <cell r="G277" t="str">
            <v>915</v>
          </cell>
          <cell r="H277" t="str">
            <v>Fam 210</v>
          </cell>
          <cell r="I277" t="str">
            <v>C2 Reach</v>
          </cell>
        </row>
        <row r="278">
          <cell r="G278" t="str">
            <v>224</v>
          </cell>
          <cell r="H278" t="str">
            <v>Fam 210</v>
          </cell>
          <cell r="I278" t="str">
            <v>C2 Reach</v>
          </cell>
        </row>
        <row r="279">
          <cell r="G279" t="str">
            <v>900</v>
          </cell>
          <cell r="H279" t="str">
            <v>Fam 210</v>
          </cell>
          <cell r="I279" t="str">
            <v>C2 Reach</v>
          </cell>
        </row>
        <row r="280">
          <cell r="G280" t="str">
            <v>Fam</v>
          </cell>
          <cell r="H280" t="str">
            <v>Fam 220</v>
          </cell>
          <cell r="I280" t="str">
            <v>C2 Reach</v>
          </cell>
        </row>
        <row r="281">
          <cell r="G281" t="str">
            <v>265</v>
          </cell>
          <cell r="H281" t="str">
            <v>Fam 220</v>
          </cell>
          <cell r="I281" t="str">
            <v>C2 Reach</v>
          </cell>
        </row>
        <row r="282">
          <cell r="G282" t="str">
            <v>849</v>
          </cell>
          <cell r="H282" t="str">
            <v>Fam 220</v>
          </cell>
          <cell r="I282" t="str">
            <v>C2 Reach</v>
          </cell>
        </row>
        <row r="283">
          <cell r="G283" t="str">
            <v>295</v>
          </cell>
          <cell r="H283" t="str">
            <v>Fam 220</v>
          </cell>
          <cell r="I283" t="str">
            <v>C2 Reach</v>
          </cell>
        </row>
        <row r="284">
          <cell r="G284" t="str">
            <v>470</v>
          </cell>
          <cell r="H284" t="str">
            <v>Fam 220</v>
          </cell>
          <cell r="I284" t="str">
            <v>C2 Reach</v>
          </cell>
        </row>
        <row r="285">
          <cell r="G285" t="str">
            <v>471</v>
          </cell>
          <cell r="H285" t="str">
            <v>Fam 220</v>
          </cell>
          <cell r="I285" t="str">
            <v>C2 Reach</v>
          </cell>
        </row>
        <row r="286">
          <cell r="G286" t="str">
            <v>815</v>
          </cell>
          <cell r="H286" t="str">
            <v>Fam 220</v>
          </cell>
          <cell r="I286" t="str">
            <v>C2 Reach</v>
          </cell>
        </row>
        <row r="287">
          <cell r="G287" t="str">
            <v>435</v>
          </cell>
          <cell r="H287" t="str">
            <v>Fam 220</v>
          </cell>
          <cell r="I287" t="str">
            <v>C2 Reach</v>
          </cell>
        </row>
        <row r="288">
          <cell r="G288" t="str">
            <v>925</v>
          </cell>
          <cell r="H288" t="str">
            <v>Fam 220</v>
          </cell>
          <cell r="I288" t="str">
            <v>C2 Reach</v>
          </cell>
        </row>
        <row r="289">
          <cell r="G289" t="str">
            <v xml:space="preserve">C2 </v>
          </cell>
          <cell r="H289" t="str">
            <v>Fam 220</v>
          </cell>
          <cell r="I289" t="str">
            <v>C2 Order Picker</v>
          </cell>
        </row>
        <row r="290">
          <cell r="G290" t="str">
            <v>Fam</v>
          </cell>
          <cell r="H290" t="str">
            <v>Fam 230</v>
          </cell>
          <cell r="I290" t="str">
            <v>C2 Order Picker</v>
          </cell>
        </row>
        <row r="291">
          <cell r="G291" t="str">
            <v>118</v>
          </cell>
          <cell r="H291" t="str">
            <v>Fam 230</v>
          </cell>
          <cell r="I291" t="str">
            <v>C2 Order Picker</v>
          </cell>
        </row>
        <row r="292">
          <cell r="G292" t="str">
            <v>826</v>
          </cell>
          <cell r="H292" t="str">
            <v>Fam 230</v>
          </cell>
          <cell r="I292" t="str">
            <v>C2 Order Picker</v>
          </cell>
        </row>
        <row r="293">
          <cell r="G293" t="str">
            <v>457</v>
          </cell>
          <cell r="H293" t="str">
            <v>Fam 230</v>
          </cell>
          <cell r="I293" t="str">
            <v>C2 Order Picker</v>
          </cell>
        </row>
        <row r="294">
          <cell r="G294" t="str">
            <v>460</v>
          </cell>
          <cell r="H294" t="str">
            <v>Fam 230</v>
          </cell>
          <cell r="I294" t="str">
            <v>C2 Order Picker</v>
          </cell>
        </row>
        <row r="295">
          <cell r="G295" t="str">
            <v>862</v>
          </cell>
          <cell r="H295" t="str">
            <v>Fam 230</v>
          </cell>
          <cell r="I295" t="str">
            <v>C2 Order Picker</v>
          </cell>
        </row>
        <row r="296">
          <cell r="G296" t="str">
            <v>865</v>
          </cell>
          <cell r="H296" t="str">
            <v>Fam 230</v>
          </cell>
          <cell r="I296" t="str">
            <v>C2 Order Picker</v>
          </cell>
        </row>
        <row r="297">
          <cell r="G297" t="str">
            <v>474</v>
          </cell>
          <cell r="H297" t="str">
            <v>Fam 230</v>
          </cell>
          <cell r="I297" t="str">
            <v>C2 Order Picker</v>
          </cell>
        </row>
        <row r="298">
          <cell r="G298" t="str">
            <v>169</v>
          </cell>
          <cell r="H298" t="str">
            <v>Fam 230</v>
          </cell>
          <cell r="I298" t="str">
            <v>C2 Order Picker</v>
          </cell>
        </row>
        <row r="299">
          <cell r="G299" t="str">
            <v>185</v>
          </cell>
          <cell r="H299" t="str">
            <v>Fam 230</v>
          </cell>
          <cell r="I299" t="str">
            <v>C2 Order Picker</v>
          </cell>
        </row>
        <row r="300">
          <cell r="G300" t="str">
            <v>217</v>
          </cell>
          <cell r="H300" t="str">
            <v>Fam 230</v>
          </cell>
          <cell r="I300" t="str">
            <v>C2 Order Picker</v>
          </cell>
        </row>
        <row r="301">
          <cell r="G301" t="str">
            <v>497</v>
          </cell>
          <cell r="H301" t="str">
            <v>Fam 230</v>
          </cell>
          <cell r="I301" t="str">
            <v>C2 Order Picker</v>
          </cell>
        </row>
        <row r="302">
          <cell r="G302" t="str">
            <v>Fam</v>
          </cell>
          <cell r="H302" t="str">
            <v>Fam 240</v>
          </cell>
          <cell r="I302" t="str">
            <v>C2 Order Picker</v>
          </cell>
        </row>
        <row r="303">
          <cell r="G303" t="str">
            <v>174</v>
          </cell>
          <cell r="H303" t="str">
            <v>Fam 240</v>
          </cell>
          <cell r="I303" t="str">
            <v>C2 Order Picker</v>
          </cell>
        </row>
        <row r="304">
          <cell r="G304" t="str">
            <v>801</v>
          </cell>
          <cell r="H304" t="str">
            <v>Fam 240</v>
          </cell>
          <cell r="I304" t="str">
            <v>C2 Order Picker</v>
          </cell>
        </row>
        <row r="305">
          <cell r="G305" t="str">
            <v>Fam</v>
          </cell>
          <cell r="H305" t="str">
            <v>Fam 250</v>
          </cell>
          <cell r="I305" t="str">
            <v>C2 Order Picker</v>
          </cell>
        </row>
        <row r="306">
          <cell r="G306" t="str">
            <v>463</v>
          </cell>
          <cell r="H306" t="str">
            <v>Fam 250</v>
          </cell>
          <cell r="I306" t="str">
            <v>C2 Order Picker</v>
          </cell>
        </row>
        <row r="307">
          <cell r="G307" t="str">
            <v>464</v>
          </cell>
          <cell r="H307" t="str">
            <v>Fam 250</v>
          </cell>
          <cell r="I307" t="str">
            <v>C2 Order Picker</v>
          </cell>
        </row>
        <row r="308">
          <cell r="G308" t="str">
            <v>465</v>
          </cell>
          <cell r="H308" t="str">
            <v>Fam 250</v>
          </cell>
          <cell r="I308" t="str">
            <v>C2 Order Picker</v>
          </cell>
        </row>
        <row r="309">
          <cell r="G309" t="str">
            <v>467</v>
          </cell>
          <cell r="H309" t="str">
            <v>Fam 250</v>
          </cell>
          <cell r="I309" t="str">
            <v>C2 Order Picker</v>
          </cell>
        </row>
        <row r="310">
          <cell r="G310" t="str">
            <v>468</v>
          </cell>
          <cell r="H310" t="str">
            <v>Fam 250</v>
          </cell>
          <cell r="I310" t="str">
            <v>C2 Order Picker</v>
          </cell>
        </row>
        <row r="311">
          <cell r="G311" t="str">
            <v>469</v>
          </cell>
          <cell r="H311" t="str">
            <v>Fam 250</v>
          </cell>
          <cell r="I311" t="str">
            <v>C2 Order Picker</v>
          </cell>
        </row>
        <row r="312">
          <cell r="G312" t="str">
            <v>868</v>
          </cell>
          <cell r="H312" t="str">
            <v>Fam 250</v>
          </cell>
          <cell r="I312" t="str">
            <v>C2 Order Picker</v>
          </cell>
        </row>
        <row r="313">
          <cell r="G313" t="str">
            <v>869</v>
          </cell>
          <cell r="H313" t="str">
            <v>Fam 250</v>
          </cell>
          <cell r="I313" t="str">
            <v>C2 Order Picker</v>
          </cell>
        </row>
        <row r="314">
          <cell r="G314" t="str">
            <v>Fam</v>
          </cell>
          <cell r="H314" t="str">
            <v>Fam 275</v>
          </cell>
          <cell r="I314" t="str">
            <v>C2 Order Picker</v>
          </cell>
        </row>
        <row r="315">
          <cell r="G315" t="str">
            <v>450</v>
          </cell>
          <cell r="H315" t="str">
            <v>Fam 275</v>
          </cell>
          <cell r="I315" t="str">
            <v>C2 Order Picker</v>
          </cell>
        </row>
        <row r="316">
          <cell r="G316" t="str">
            <v>853</v>
          </cell>
          <cell r="H316" t="str">
            <v>Fam 275</v>
          </cell>
          <cell r="I316" t="str">
            <v>C2 Order Picker</v>
          </cell>
        </row>
        <row r="317">
          <cell r="G317" t="str">
            <v>854</v>
          </cell>
          <cell r="H317" t="str">
            <v>Fam 275</v>
          </cell>
          <cell r="I317" t="str">
            <v>C2 Order Picker</v>
          </cell>
        </row>
        <row r="318">
          <cell r="G318" t="str">
            <v>855</v>
          </cell>
          <cell r="H318" t="str">
            <v>Fam 275</v>
          </cell>
          <cell r="I318" t="str">
            <v>C2 Order Picker</v>
          </cell>
        </row>
        <row r="319">
          <cell r="G319" t="str">
            <v>448</v>
          </cell>
          <cell r="H319" t="str">
            <v>Fam 275</v>
          </cell>
          <cell r="I319" t="str">
            <v>C2 Order Picker</v>
          </cell>
        </row>
        <row r="320">
          <cell r="G320" t="str">
            <v>449</v>
          </cell>
          <cell r="H320" t="str">
            <v>Fam 275</v>
          </cell>
          <cell r="I320" t="str">
            <v>C2 Order Picker</v>
          </cell>
        </row>
        <row r="321">
          <cell r="G321" t="str">
            <v>Fam</v>
          </cell>
          <cell r="H321" t="str">
            <v>Fam 280</v>
          </cell>
          <cell r="I321" t="str">
            <v>C2 Order Picker</v>
          </cell>
        </row>
        <row r="322">
          <cell r="G322" t="str">
            <v>284</v>
          </cell>
          <cell r="H322" t="str">
            <v>Fam 280</v>
          </cell>
          <cell r="I322" t="str">
            <v>C2 Order Picker</v>
          </cell>
        </row>
        <row r="323">
          <cell r="G323" t="str">
            <v>244</v>
          </cell>
          <cell r="H323" t="str">
            <v>Fam 280</v>
          </cell>
          <cell r="I323" t="str">
            <v>C2 Order Picker</v>
          </cell>
        </row>
        <row r="324">
          <cell r="G324" t="str">
            <v>Fam</v>
          </cell>
          <cell r="H324" t="str">
            <v>Fam 260</v>
          </cell>
          <cell r="I324" t="str">
            <v>C2 Order Picker</v>
          </cell>
        </row>
        <row r="325">
          <cell r="G325" t="str">
            <v>210</v>
          </cell>
          <cell r="H325" t="str">
            <v>Fam 260</v>
          </cell>
          <cell r="I325" t="str">
            <v>C2 Order Picker</v>
          </cell>
        </row>
        <row r="326">
          <cell r="G326" t="str">
            <v>288</v>
          </cell>
          <cell r="I326" t="str">
            <v>C1 1-3.5T</v>
          </cell>
        </row>
        <row r="327">
          <cell r="G327" t="str">
            <v>100</v>
          </cell>
          <cell r="I327" t="str">
            <v>C2 Reach</v>
          </cell>
        </row>
        <row r="328">
          <cell r="G328" t="str">
            <v>964</v>
          </cell>
          <cell r="I328" t="str">
            <v>C5 1-3.5 T</v>
          </cell>
        </row>
        <row r="329">
          <cell r="G329" t="str">
            <v>3C1</v>
          </cell>
          <cell r="I329" t="str">
            <v>C5 1-3.5 T</v>
          </cell>
        </row>
        <row r="330">
          <cell r="G330" t="str">
            <v>7S1</v>
          </cell>
          <cell r="I330" t="str">
            <v>C5 1-3.5 T</v>
          </cell>
        </row>
        <row r="331">
          <cell r="G331" t="str">
            <v>3C0</v>
          </cell>
          <cell r="I331" t="str">
            <v>C5 BT &gt;16T</v>
          </cell>
        </row>
        <row r="332">
          <cell r="G332" t="str">
            <v>3B6</v>
          </cell>
          <cell r="I332" t="str">
            <v>C3 Walkies</v>
          </cell>
        </row>
        <row r="333">
          <cell r="G333" t="str">
            <v>3B5</v>
          </cell>
          <cell r="I333" t="str">
            <v>C3 Walkies</v>
          </cell>
        </row>
        <row r="334">
          <cell r="G334" t="str">
            <v>3B0</v>
          </cell>
          <cell r="I334" t="str">
            <v>C3 Walkies</v>
          </cell>
        </row>
        <row r="335">
          <cell r="G335" t="str">
            <v>7R0</v>
          </cell>
          <cell r="I335" t="str">
            <v>C3 Walkies</v>
          </cell>
        </row>
        <row r="336">
          <cell r="G336" t="str">
            <v>7R3</v>
          </cell>
          <cell r="I336" t="str">
            <v>C3 Walkies</v>
          </cell>
        </row>
        <row r="337">
          <cell r="G337" t="str">
            <v>3B7</v>
          </cell>
          <cell r="I337" t="str">
            <v>C3 Walkies</v>
          </cell>
        </row>
        <row r="338">
          <cell r="G338" t="str">
            <v>7S3</v>
          </cell>
          <cell r="I338" t="str">
            <v>C3 Walkies</v>
          </cell>
        </row>
        <row r="339">
          <cell r="G339" t="str">
            <v>7S2</v>
          </cell>
          <cell r="I339" t="str">
            <v>C3 Walkies</v>
          </cell>
        </row>
        <row r="340">
          <cell r="G340" t="str">
            <v>7R6</v>
          </cell>
          <cell r="I340" t="str">
            <v>C3 Walkies</v>
          </cell>
        </row>
        <row r="341">
          <cell r="G341" t="str">
            <v>7R7</v>
          </cell>
          <cell r="I341" t="str">
            <v>C3 Walkies</v>
          </cell>
        </row>
        <row r="342">
          <cell r="G342" t="str">
            <v>3D1</v>
          </cell>
          <cell r="I342" t="str">
            <v>C3 Walkies</v>
          </cell>
        </row>
        <row r="343">
          <cell r="G343" t="str">
            <v>432</v>
          </cell>
          <cell r="I343" t="str">
            <v>C2 Reach</v>
          </cell>
        </row>
        <row r="344">
          <cell r="G344" t="str">
            <v>254</v>
          </cell>
          <cell r="I344" t="str">
            <v>C2 Order Picker</v>
          </cell>
        </row>
        <row r="345">
          <cell r="G345" t="str">
            <v>944</v>
          </cell>
          <cell r="I345" t="str">
            <v>C2 Order Picker</v>
          </cell>
        </row>
        <row r="346">
          <cell r="G346" t="str">
            <v>406</v>
          </cell>
          <cell r="I346" t="str">
            <v>C2 Reach</v>
          </cell>
        </row>
        <row r="347">
          <cell r="G347" t="str">
            <v>3C5</v>
          </cell>
          <cell r="I347" t="str">
            <v>C1 1-3.5T</v>
          </cell>
        </row>
        <row r="348">
          <cell r="G348" t="str">
            <v>7S5</v>
          </cell>
          <cell r="I348" t="str">
            <v>C1 1-3.5T</v>
          </cell>
        </row>
        <row r="349">
          <cell r="G349" t="str">
            <v>3D5</v>
          </cell>
          <cell r="I349" t="str">
            <v>C2 Order Picker</v>
          </cell>
        </row>
        <row r="350">
          <cell r="G350" t="str">
            <v>7T5</v>
          </cell>
          <cell r="I350" t="str">
            <v>C2 Order Picker</v>
          </cell>
        </row>
        <row r="351">
          <cell r="G351" t="str">
            <v>7T1</v>
          </cell>
          <cell r="I351" t="str">
            <v>C3 Walkies</v>
          </cell>
        </row>
        <row r="352">
          <cell r="G352" t="str">
            <v>3D4</v>
          </cell>
          <cell r="I352" t="str">
            <v>C3 Walkies</v>
          </cell>
        </row>
        <row r="353">
          <cell r="G353" t="str">
            <v>6W9</v>
          </cell>
          <cell r="I353" t="str">
            <v>C3 Walkies</v>
          </cell>
        </row>
        <row r="354">
          <cell r="G354" t="str">
            <v>961</v>
          </cell>
          <cell r="I354" t="str">
            <v>C2 Reach</v>
          </cell>
        </row>
      </sheetData>
      <sheetData sheetId="29">
        <row r="1">
          <cell r="B1" t="str">
            <v>2021.FY</v>
          </cell>
          <cell r="C1" t="str">
            <v>2022.FY</v>
          </cell>
          <cell r="L1" t="str">
            <v>2023.FY</v>
          </cell>
        </row>
        <row r="2">
          <cell r="A2" t="str">
            <v>AP Total by Segment</v>
          </cell>
          <cell r="C2">
            <v>1889</v>
          </cell>
          <cell r="K2" t="str">
            <v>AP Total by Segment</v>
          </cell>
          <cell r="L2">
            <v>2343</v>
          </cell>
        </row>
        <row r="3">
          <cell r="A3" t="str">
            <v>C1 1-3.5T - Standard and Premium</v>
          </cell>
          <cell r="C3">
            <v>153</v>
          </cell>
          <cell r="K3" t="str">
            <v>C1 1-3.5T - Standard and Premium</v>
          </cell>
          <cell r="L3">
            <v>169</v>
          </cell>
        </row>
        <row r="4">
          <cell r="A4" t="str">
            <v>Fam 175_Std</v>
          </cell>
          <cell r="C4">
            <v>94</v>
          </cell>
        </row>
        <row r="5">
          <cell r="A5" t="str">
            <v>881</v>
          </cell>
          <cell r="C5">
            <v>41</v>
          </cell>
          <cell r="K5" t="str">
            <v>881</v>
          </cell>
          <cell r="L5">
            <v>42</v>
          </cell>
        </row>
        <row r="6">
          <cell r="A6" t="str">
            <v>225</v>
          </cell>
          <cell r="C6">
            <v>58</v>
          </cell>
          <cell r="K6" t="str">
            <v>225</v>
          </cell>
          <cell r="L6">
            <v>39</v>
          </cell>
        </row>
        <row r="7">
          <cell r="A7" t="str">
            <v>955</v>
          </cell>
          <cell r="C7">
            <v>6</v>
          </cell>
          <cell r="K7" t="str">
            <v>955</v>
          </cell>
          <cell r="L7">
            <v>12</v>
          </cell>
        </row>
        <row r="8">
          <cell r="A8" t="str">
            <v>Fam 120_Std</v>
          </cell>
          <cell r="C8">
            <v>11</v>
          </cell>
        </row>
        <row r="9">
          <cell r="A9" t="str">
            <v>268</v>
          </cell>
          <cell r="C9">
            <v>6</v>
          </cell>
          <cell r="K9" t="str">
            <v>268</v>
          </cell>
          <cell r="L9">
            <v>22</v>
          </cell>
        </row>
        <row r="10">
          <cell r="A10" t="str">
            <v>968</v>
          </cell>
          <cell r="C10">
            <v>5</v>
          </cell>
        </row>
        <row r="11">
          <cell r="A11" t="str">
            <v>Fam 150_Std</v>
          </cell>
          <cell r="C11">
            <v>18</v>
          </cell>
          <cell r="K11" t="str">
            <v>160</v>
          </cell>
          <cell r="L11">
            <v>10</v>
          </cell>
        </row>
        <row r="12">
          <cell r="A12" t="str">
            <v>160</v>
          </cell>
          <cell r="C12">
            <v>9</v>
          </cell>
          <cell r="K12" t="str">
            <v>807</v>
          </cell>
          <cell r="L12">
            <v>12</v>
          </cell>
        </row>
        <row r="13">
          <cell r="A13" t="str">
            <v>807</v>
          </cell>
          <cell r="C13">
            <v>9</v>
          </cell>
        </row>
        <row r="14">
          <cell r="A14" t="str">
            <v>Fam 180_Std</v>
          </cell>
          <cell r="C14">
            <v>30</v>
          </cell>
          <cell r="K14" t="str">
            <v>226</v>
          </cell>
          <cell r="L14">
            <v>5</v>
          </cell>
        </row>
        <row r="15">
          <cell r="A15" t="str">
            <v>226</v>
          </cell>
          <cell r="C15">
            <v>0</v>
          </cell>
          <cell r="K15" t="str">
            <v>276</v>
          </cell>
          <cell r="L15">
            <v>10</v>
          </cell>
        </row>
        <row r="16">
          <cell r="A16" t="str">
            <v>276</v>
          </cell>
          <cell r="C16">
            <v>10</v>
          </cell>
          <cell r="K16" t="str">
            <v>882</v>
          </cell>
          <cell r="L16">
            <v>6</v>
          </cell>
        </row>
        <row r="17">
          <cell r="A17" t="str">
            <v>882</v>
          </cell>
          <cell r="C17">
            <v>0</v>
          </cell>
          <cell r="K17" t="str">
            <v>976</v>
          </cell>
          <cell r="L17">
            <v>11</v>
          </cell>
        </row>
        <row r="18">
          <cell r="A18" t="str">
            <v>976</v>
          </cell>
          <cell r="C18">
            <v>9</v>
          </cell>
          <cell r="K18" t="str">
            <v>C1 4-9T - Standard and Premium</v>
          </cell>
          <cell r="L18">
            <v>10</v>
          </cell>
        </row>
        <row r="19">
          <cell r="A19" t="str">
            <v>C1 1-3.5T - Low Intensity</v>
          </cell>
          <cell r="C19">
            <v>160</v>
          </cell>
        </row>
        <row r="20">
          <cell r="A20" t="str">
            <v>Fam 122_Low</v>
          </cell>
          <cell r="C20">
            <v>160</v>
          </cell>
          <cell r="K20" t="str">
            <v>099</v>
          </cell>
          <cell r="L20">
            <v>6</v>
          </cell>
        </row>
        <row r="21">
          <cell r="A21" t="str">
            <v>3C4</v>
          </cell>
          <cell r="C21">
            <v>123</v>
          </cell>
        </row>
        <row r="22">
          <cell r="A22" t="str">
            <v>7S4</v>
          </cell>
          <cell r="C22">
            <v>37</v>
          </cell>
          <cell r="K22" t="str">
            <v>970</v>
          </cell>
          <cell r="L22">
            <v>4</v>
          </cell>
        </row>
        <row r="23">
          <cell r="A23" t="str">
            <v>C1 4-9T - Standard and Premium</v>
          </cell>
          <cell r="C23">
            <v>8</v>
          </cell>
          <cell r="K23" t="str">
            <v>C2 - Standard and Premium</v>
          </cell>
          <cell r="L23">
            <v>300</v>
          </cell>
        </row>
        <row r="24">
          <cell r="A24" t="str">
            <v>Fam 130_Std</v>
          </cell>
          <cell r="C24">
            <v>4</v>
          </cell>
        </row>
        <row r="25">
          <cell r="A25" t="str">
            <v>099</v>
          </cell>
          <cell r="C25">
            <v>4</v>
          </cell>
          <cell r="K25" t="str">
            <v>224</v>
          </cell>
          <cell r="L25">
            <v>2</v>
          </cell>
        </row>
        <row r="26">
          <cell r="A26" t="str">
            <v>Fam 185_Std</v>
          </cell>
          <cell r="C26">
            <v>4</v>
          </cell>
          <cell r="K26" t="str">
            <v>264</v>
          </cell>
          <cell r="L26">
            <v>20</v>
          </cell>
        </row>
        <row r="27">
          <cell r="A27" t="str">
            <v>970</v>
          </cell>
          <cell r="C27">
            <v>4</v>
          </cell>
          <cell r="K27" t="str">
            <v>861</v>
          </cell>
          <cell r="L27">
            <v>4</v>
          </cell>
        </row>
        <row r="28">
          <cell r="A28" t="str">
            <v>C2 - Standard and Premium</v>
          </cell>
          <cell r="C28">
            <v>187</v>
          </cell>
          <cell r="K28" t="str">
            <v>900</v>
          </cell>
          <cell r="L28">
            <v>38</v>
          </cell>
        </row>
        <row r="29">
          <cell r="A29" t="str">
            <v>Fam 210_Std</v>
          </cell>
          <cell r="C29">
            <v>86</v>
          </cell>
          <cell r="K29" t="str">
            <v>915</v>
          </cell>
          <cell r="L29">
            <v>100</v>
          </cell>
        </row>
        <row r="30">
          <cell r="A30" t="str">
            <v>224</v>
          </cell>
          <cell r="C30">
            <v>12</v>
          </cell>
        </row>
        <row r="31">
          <cell r="A31" t="str">
            <v>264</v>
          </cell>
          <cell r="C31">
            <v>21</v>
          </cell>
          <cell r="K31" t="str">
            <v>435</v>
          </cell>
          <cell r="L31">
            <v>18</v>
          </cell>
        </row>
        <row r="32">
          <cell r="A32" t="str">
            <v>861</v>
          </cell>
          <cell r="C32">
            <v>13</v>
          </cell>
          <cell r="K32" t="str">
            <v>470</v>
          </cell>
          <cell r="L32">
            <v>13</v>
          </cell>
        </row>
        <row r="33">
          <cell r="A33" t="str">
            <v>900</v>
          </cell>
          <cell r="C33">
            <v>28</v>
          </cell>
          <cell r="K33" t="str">
            <v>815</v>
          </cell>
          <cell r="L33">
            <v>2</v>
          </cell>
        </row>
        <row r="34">
          <cell r="A34" t="str">
            <v>915</v>
          </cell>
          <cell r="C34">
            <v>27</v>
          </cell>
          <cell r="K34" t="str">
            <v>849</v>
          </cell>
          <cell r="L34">
            <v>33</v>
          </cell>
        </row>
        <row r="35">
          <cell r="A35" t="str">
            <v>Fam 220_Std</v>
          </cell>
          <cell r="C35">
            <v>51</v>
          </cell>
          <cell r="K35" t="str">
            <v>925</v>
          </cell>
          <cell r="L35">
            <v>9</v>
          </cell>
        </row>
        <row r="36">
          <cell r="A36" t="str">
            <v>295</v>
          </cell>
          <cell r="C36">
            <v>3</v>
          </cell>
          <cell r="K36" t="str">
            <v>432</v>
          </cell>
          <cell r="L36">
            <v>1</v>
          </cell>
        </row>
        <row r="37">
          <cell r="A37" t="str">
            <v>435</v>
          </cell>
          <cell r="C37">
            <v>10</v>
          </cell>
        </row>
        <row r="38">
          <cell r="A38" t="str">
            <v>470</v>
          </cell>
          <cell r="C38">
            <v>0</v>
          </cell>
          <cell r="K38" t="str">
            <v>118</v>
          </cell>
          <cell r="L38">
            <v>7</v>
          </cell>
        </row>
        <row r="39">
          <cell r="A39" t="str">
            <v>815</v>
          </cell>
          <cell r="C39">
            <v>0</v>
          </cell>
          <cell r="K39" t="str">
            <v>460</v>
          </cell>
          <cell r="L39">
            <v>2</v>
          </cell>
        </row>
        <row r="40">
          <cell r="A40" t="str">
            <v>849</v>
          </cell>
          <cell r="C40">
            <v>11</v>
          </cell>
          <cell r="K40" t="str">
            <v>826</v>
          </cell>
          <cell r="L40">
            <v>14</v>
          </cell>
        </row>
        <row r="41">
          <cell r="A41" t="str">
            <v>925</v>
          </cell>
          <cell r="C41">
            <v>10</v>
          </cell>
          <cell r="K41" t="str">
            <v>474</v>
          </cell>
          <cell r="L41">
            <v>9</v>
          </cell>
        </row>
        <row r="42">
          <cell r="A42" t="str">
            <v>432</v>
          </cell>
          <cell r="C42">
            <v>2</v>
          </cell>
        </row>
        <row r="43">
          <cell r="A43" t="str">
            <v>Fam 230_Std</v>
          </cell>
          <cell r="C43">
            <v>27</v>
          </cell>
          <cell r="K43" t="str">
            <v>464</v>
          </cell>
          <cell r="L43">
            <v>11</v>
          </cell>
        </row>
        <row r="44">
          <cell r="A44" t="str">
            <v>118</v>
          </cell>
          <cell r="C44">
            <v>6</v>
          </cell>
          <cell r="K44" t="str">
            <v>869</v>
          </cell>
          <cell r="L44">
            <v>17</v>
          </cell>
        </row>
        <row r="45">
          <cell r="A45" t="str">
            <v>460</v>
          </cell>
          <cell r="C45">
            <v>2</v>
          </cell>
          <cell r="K45" t="str">
            <v>C3 - Standard and Premium</v>
          </cell>
          <cell r="L45">
            <v>141</v>
          </cell>
        </row>
        <row r="46">
          <cell r="A46" t="str">
            <v>826</v>
          </cell>
          <cell r="C46">
            <v>11</v>
          </cell>
        </row>
        <row r="47">
          <cell r="A47" t="str">
            <v>474</v>
          </cell>
          <cell r="C47">
            <v>8</v>
          </cell>
          <cell r="K47" t="str">
            <v>827</v>
          </cell>
          <cell r="L47">
            <v>9</v>
          </cell>
        </row>
        <row r="48">
          <cell r="A48" t="str">
            <v>Fam 250_Std</v>
          </cell>
          <cell r="C48">
            <v>23</v>
          </cell>
        </row>
        <row r="49">
          <cell r="A49" t="str">
            <v>463</v>
          </cell>
          <cell r="C49">
            <v>2</v>
          </cell>
          <cell r="K49" t="str">
            <v>245</v>
          </cell>
          <cell r="L49">
            <v>15</v>
          </cell>
        </row>
        <row r="50">
          <cell r="A50" t="str">
            <v>464</v>
          </cell>
          <cell r="C50">
            <v>9</v>
          </cell>
          <cell r="K50" t="str">
            <v>419</v>
          </cell>
          <cell r="L50">
            <v>7</v>
          </cell>
        </row>
        <row r="51">
          <cell r="A51" t="str">
            <v>868</v>
          </cell>
          <cell r="C51">
            <v>2</v>
          </cell>
        </row>
        <row r="52">
          <cell r="A52" t="str">
            <v>869</v>
          </cell>
          <cell r="C52">
            <v>10</v>
          </cell>
          <cell r="K52" t="str">
            <v>441</v>
          </cell>
          <cell r="L52">
            <v>9</v>
          </cell>
        </row>
        <row r="53">
          <cell r="A53" t="str">
            <v>C3 - Standard and Premium</v>
          </cell>
          <cell r="C53">
            <v>100</v>
          </cell>
          <cell r="K53" t="str">
            <v>456</v>
          </cell>
          <cell r="L53">
            <v>8</v>
          </cell>
        </row>
        <row r="54">
          <cell r="A54" t="str">
            <v>Fam 310_Std</v>
          </cell>
          <cell r="C54">
            <v>8</v>
          </cell>
        </row>
        <row r="55">
          <cell r="A55" t="str">
            <v>827</v>
          </cell>
          <cell r="C55">
            <v>8</v>
          </cell>
          <cell r="K55" t="str">
            <v>455</v>
          </cell>
          <cell r="L55">
            <v>16</v>
          </cell>
        </row>
        <row r="56">
          <cell r="A56" t="str">
            <v>Fam 335_Std</v>
          </cell>
          <cell r="C56">
            <v>15</v>
          </cell>
        </row>
        <row r="57">
          <cell r="A57" t="str">
            <v>245</v>
          </cell>
          <cell r="C57">
            <v>9</v>
          </cell>
          <cell r="K57" t="str">
            <v>439</v>
          </cell>
          <cell r="L57">
            <v>12</v>
          </cell>
        </row>
        <row r="58">
          <cell r="A58" t="str">
            <v>419</v>
          </cell>
          <cell r="C58">
            <v>6</v>
          </cell>
          <cell r="K58" t="str">
            <v>444</v>
          </cell>
          <cell r="L58">
            <v>5</v>
          </cell>
        </row>
        <row r="59">
          <cell r="A59" t="str">
            <v>Fam 325_Std</v>
          </cell>
          <cell r="C59">
            <v>16</v>
          </cell>
          <cell r="K59" t="str">
            <v>843</v>
          </cell>
          <cell r="L59">
            <v>7</v>
          </cell>
        </row>
        <row r="60">
          <cell r="A60" t="str">
            <v>441</v>
          </cell>
          <cell r="C60">
            <v>8</v>
          </cell>
        </row>
        <row r="61">
          <cell r="A61" t="str">
            <v>456</v>
          </cell>
          <cell r="C61">
            <v>8</v>
          </cell>
          <cell r="K61" t="str">
            <v>292</v>
          </cell>
          <cell r="L61">
            <v>13</v>
          </cell>
        </row>
        <row r="62">
          <cell r="A62" t="str">
            <v>Fam 330_Std</v>
          </cell>
          <cell r="C62">
            <v>4</v>
          </cell>
          <cell r="K62" t="str">
            <v>896</v>
          </cell>
          <cell r="L62">
            <v>10</v>
          </cell>
        </row>
        <row r="63">
          <cell r="A63" t="str">
            <v>455</v>
          </cell>
          <cell r="C63">
            <v>4</v>
          </cell>
        </row>
        <row r="64">
          <cell r="A64" t="str">
            <v>Fam 340_Std</v>
          </cell>
          <cell r="C64">
            <v>21</v>
          </cell>
          <cell r="K64" t="str">
            <v>891</v>
          </cell>
          <cell r="L64">
            <v>5</v>
          </cell>
        </row>
        <row r="65">
          <cell r="A65" t="str">
            <v>439</v>
          </cell>
          <cell r="C65">
            <v>10</v>
          </cell>
        </row>
        <row r="66">
          <cell r="A66" t="str">
            <v>444</v>
          </cell>
          <cell r="C66">
            <v>4</v>
          </cell>
          <cell r="K66" t="str">
            <v>476</v>
          </cell>
          <cell r="L66">
            <v>7</v>
          </cell>
        </row>
        <row r="67">
          <cell r="A67" t="str">
            <v>843</v>
          </cell>
          <cell r="C67">
            <v>7</v>
          </cell>
          <cell r="K67" t="str">
            <v>477</v>
          </cell>
          <cell r="L67">
            <v>18</v>
          </cell>
        </row>
        <row r="68">
          <cell r="A68" t="str">
            <v>Fam 342_Std</v>
          </cell>
          <cell r="C68">
            <v>19</v>
          </cell>
          <cell r="K68" t="str">
            <v>Big Forklift Trucks 10-16T</v>
          </cell>
          <cell r="L68">
            <v>20</v>
          </cell>
        </row>
        <row r="69">
          <cell r="A69" t="str">
            <v>292</v>
          </cell>
          <cell r="C69">
            <v>9</v>
          </cell>
        </row>
        <row r="70">
          <cell r="A70" t="str">
            <v>896</v>
          </cell>
          <cell r="C70">
            <v>10</v>
          </cell>
          <cell r="K70" t="str">
            <v>253</v>
          </cell>
          <cell r="L70">
            <v>20</v>
          </cell>
        </row>
        <row r="71">
          <cell r="A71" t="str">
            <v>Fam 352_Std</v>
          </cell>
          <cell r="C71">
            <v>4</v>
          </cell>
          <cell r="K71" t="str">
            <v>Big Forklift Trucks &gt;16T</v>
          </cell>
          <cell r="L71">
            <v>8</v>
          </cell>
        </row>
        <row r="72">
          <cell r="A72" t="str">
            <v>891</v>
          </cell>
          <cell r="C72">
            <v>4</v>
          </cell>
        </row>
        <row r="73">
          <cell r="A73" t="str">
            <v>Fam 360_Std</v>
          </cell>
          <cell r="C73">
            <v>13</v>
          </cell>
          <cell r="K73" t="str">
            <v>008</v>
          </cell>
          <cell r="L73">
            <v>4</v>
          </cell>
        </row>
        <row r="74">
          <cell r="A74" t="str">
            <v>476</v>
          </cell>
          <cell r="C74">
            <v>6</v>
          </cell>
        </row>
        <row r="75">
          <cell r="A75" t="str">
            <v>477</v>
          </cell>
          <cell r="C75">
            <v>7</v>
          </cell>
          <cell r="K75" t="str">
            <v>917</v>
          </cell>
          <cell r="L75">
            <v>4</v>
          </cell>
        </row>
        <row r="76">
          <cell r="A76" t="str">
            <v>C3 - Low Intensity</v>
          </cell>
          <cell r="C76">
            <v>422</v>
          </cell>
          <cell r="K76" t="str">
            <v>Port Equipment - Reachstackers</v>
          </cell>
          <cell r="L76">
            <v>18</v>
          </cell>
        </row>
        <row r="77">
          <cell r="A77" t="str">
            <v>Fam 312_Low</v>
          </cell>
          <cell r="C77">
            <v>120</v>
          </cell>
        </row>
        <row r="78">
          <cell r="A78" t="str">
            <v>3B1</v>
          </cell>
          <cell r="C78">
            <v>77</v>
          </cell>
          <cell r="K78" t="str">
            <v>921</v>
          </cell>
          <cell r="L78">
            <v>18</v>
          </cell>
        </row>
        <row r="79">
          <cell r="A79" t="str">
            <v>7R5</v>
          </cell>
          <cell r="C79">
            <v>3</v>
          </cell>
          <cell r="K79" t="str">
            <v>C1 1-3.5T - Low Intensity</v>
          </cell>
          <cell r="L79">
            <v>233</v>
          </cell>
        </row>
        <row r="80">
          <cell r="A80" t="str">
            <v>7R1</v>
          </cell>
          <cell r="C80">
            <v>54</v>
          </cell>
        </row>
        <row r="81">
          <cell r="A81" t="str">
            <v>Fam 378_Low</v>
          </cell>
          <cell r="C81">
            <v>14</v>
          </cell>
          <cell r="K81" t="str">
            <v>3C5</v>
          </cell>
          <cell r="L81">
            <v>55</v>
          </cell>
        </row>
        <row r="82">
          <cell r="A82" t="str">
            <v>378</v>
          </cell>
          <cell r="C82">
            <v>0</v>
          </cell>
          <cell r="K82" t="str">
            <v>7S5</v>
          </cell>
          <cell r="L82">
            <v>26</v>
          </cell>
        </row>
        <row r="83">
          <cell r="A83" t="str">
            <v>Fam 325_Low</v>
          </cell>
          <cell r="C83">
            <v>20</v>
          </cell>
        </row>
        <row r="84">
          <cell r="A84" t="str">
            <v>3C3</v>
          </cell>
          <cell r="C84">
            <v>5</v>
          </cell>
          <cell r="K84" t="str">
            <v>3C4</v>
          </cell>
          <cell r="L84">
            <v>95</v>
          </cell>
        </row>
        <row r="85">
          <cell r="A85" t="str">
            <v>3B3</v>
          </cell>
          <cell r="C85">
            <v>11</v>
          </cell>
          <cell r="K85" t="str">
            <v>7S4</v>
          </cell>
          <cell r="L85">
            <v>57</v>
          </cell>
        </row>
        <row r="86">
          <cell r="A86" t="str">
            <v>7S3</v>
          </cell>
          <cell r="C86">
            <v>2</v>
          </cell>
          <cell r="K86" t="str">
            <v>C3 - Low Intensity</v>
          </cell>
          <cell r="L86">
            <v>554</v>
          </cell>
        </row>
        <row r="87">
          <cell r="A87" t="str">
            <v>7R6</v>
          </cell>
          <cell r="C87">
            <v>2</v>
          </cell>
        </row>
        <row r="88">
          <cell r="A88" t="str">
            <v>Fam 305_Low</v>
          </cell>
          <cell r="C88">
            <v>268</v>
          </cell>
          <cell r="K88" t="str">
            <v>3B1</v>
          </cell>
          <cell r="L88">
            <v>95</v>
          </cell>
        </row>
        <row r="89">
          <cell r="A89" t="str">
            <v>3D4</v>
          </cell>
          <cell r="C89">
            <v>205</v>
          </cell>
          <cell r="K89" t="str">
            <v>7R5</v>
          </cell>
          <cell r="L89">
            <v>4</v>
          </cell>
        </row>
        <row r="90">
          <cell r="A90" t="str">
            <v>6W9</v>
          </cell>
          <cell r="C90">
            <v>63</v>
          </cell>
          <cell r="K90" t="str">
            <v>7R1</v>
          </cell>
          <cell r="L90">
            <v>51</v>
          </cell>
        </row>
        <row r="91">
          <cell r="A91" t="str">
            <v>C5 1-3.5T - Standard and Premium</v>
          </cell>
          <cell r="C91">
            <v>182</v>
          </cell>
        </row>
        <row r="92">
          <cell r="A92" t="str">
            <v>Fam 532_Std</v>
          </cell>
          <cell r="C92">
            <v>27</v>
          </cell>
          <cell r="K92" t="str">
            <v>378</v>
          </cell>
          <cell r="L92">
            <v>15</v>
          </cell>
        </row>
        <row r="93">
          <cell r="A93" t="str">
            <v>475</v>
          </cell>
          <cell r="C93">
            <v>15</v>
          </cell>
        </row>
        <row r="94">
          <cell r="A94" t="str">
            <v>812</v>
          </cell>
          <cell r="C94">
            <v>12</v>
          </cell>
          <cell r="K94" t="str">
            <v>3C3</v>
          </cell>
          <cell r="L94">
            <v>9</v>
          </cell>
        </row>
        <row r="95">
          <cell r="A95" t="str">
            <v>Fam 535_Std</v>
          </cell>
          <cell r="C95">
            <v>4</v>
          </cell>
          <cell r="K95" t="str">
            <v>3B3</v>
          </cell>
          <cell r="L95">
            <v>20</v>
          </cell>
        </row>
        <row r="96">
          <cell r="A96" t="str">
            <v>177</v>
          </cell>
          <cell r="C96">
            <v>4</v>
          </cell>
          <cell r="K96" t="str">
            <v>7S3</v>
          </cell>
          <cell r="L96">
            <v>1</v>
          </cell>
        </row>
        <row r="97">
          <cell r="A97" t="str">
            <v>Fam 538_Std</v>
          </cell>
          <cell r="C97">
            <v>151</v>
          </cell>
          <cell r="K97" t="str">
            <v>7R3</v>
          </cell>
          <cell r="L97">
            <v>61</v>
          </cell>
        </row>
        <row r="98">
          <cell r="A98" t="str">
            <v>466</v>
          </cell>
          <cell r="C98">
            <v>86</v>
          </cell>
          <cell r="K98" t="str">
            <v>7R6</v>
          </cell>
          <cell r="L98">
            <v>3</v>
          </cell>
        </row>
        <row r="99">
          <cell r="A99" t="str">
            <v>871</v>
          </cell>
          <cell r="C99">
            <v>65</v>
          </cell>
        </row>
        <row r="100">
          <cell r="A100" t="str">
            <v>C5 1-3.5T - Low Intensity</v>
          </cell>
          <cell r="C100">
            <v>450</v>
          </cell>
          <cell r="K100" t="str">
            <v>3D1</v>
          </cell>
          <cell r="L100">
            <v>137</v>
          </cell>
        </row>
        <row r="101">
          <cell r="A101" t="str">
            <v>Fam 537_Low</v>
          </cell>
          <cell r="C101">
            <v>450</v>
          </cell>
          <cell r="K101" t="str">
            <v>3D4</v>
          </cell>
          <cell r="L101">
            <v>42</v>
          </cell>
        </row>
        <row r="102">
          <cell r="A102" t="str">
            <v>3C1</v>
          </cell>
          <cell r="C102">
            <v>251</v>
          </cell>
          <cell r="K102" t="str">
            <v>7T1</v>
          </cell>
          <cell r="L102">
            <v>55</v>
          </cell>
        </row>
        <row r="103">
          <cell r="A103" t="str">
            <v>7S1</v>
          </cell>
          <cell r="C103">
            <v>199</v>
          </cell>
          <cell r="K103" t="str">
            <v>6W9</v>
          </cell>
          <cell r="L103">
            <v>61</v>
          </cell>
        </row>
        <row r="104">
          <cell r="A104" t="str">
            <v>C5 4-9T - Standard and Premium</v>
          </cell>
          <cell r="C104">
            <v>58</v>
          </cell>
          <cell r="K104" t="str">
            <v>C5 1-3.5T - Standard and Premium</v>
          </cell>
          <cell r="L104">
            <v>163</v>
          </cell>
        </row>
        <row r="105">
          <cell r="A105" t="str">
            <v>Fam 540_Std</v>
          </cell>
          <cell r="C105">
            <v>58</v>
          </cell>
        </row>
        <row r="106">
          <cell r="A106" t="str">
            <v>005</v>
          </cell>
          <cell r="C106">
            <v>39</v>
          </cell>
          <cell r="K106" t="str">
            <v>475</v>
          </cell>
          <cell r="L106">
            <v>14</v>
          </cell>
        </row>
        <row r="107">
          <cell r="A107" t="str">
            <v>813</v>
          </cell>
          <cell r="C107">
            <v>19</v>
          </cell>
          <cell r="K107" t="str">
            <v>812</v>
          </cell>
          <cell r="L107">
            <v>12</v>
          </cell>
        </row>
        <row r="108">
          <cell r="A108" t="str">
            <v>C5 4-9T - Low Intensity</v>
          </cell>
          <cell r="C108">
            <v>139</v>
          </cell>
        </row>
        <row r="109">
          <cell r="A109" t="str">
            <v>Fam 547_Low</v>
          </cell>
          <cell r="C109">
            <v>139</v>
          </cell>
          <cell r="K109" t="str">
            <v>177</v>
          </cell>
          <cell r="L109">
            <v>125</v>
          </cell>
        </row>
        <row r="110">
          <cell r="A110" t="str">
            <v>3D0</v>
          </cell>
          <cell r="C110">
            <v>89</v>
          </cell>
        </row>
        <row r="111">
          <cell r="A111" t="str">
            <v>7T0</v>
          </cell>
          <cell r="C111">
            <v>50</v>
          </cell>
          <cell r="K111" t="str">
            <v>871</v>
          </cell>
          <cell r="L111">
            <v>12</v>
          </cell>
        </row>
        <row r="112">
          <cell r="A112" t="str">
            <v>Big Forklift Trucks 10-16T</v>
          </cell>
          <cell r="C112">
            <v>3</v>
          </cell>
          <cell r="K112" t="str">
            <v>C5 1-3.5T - Low Intensity</v>
          </cell>
          <cell r="L112">
            <v>468</v>
          </cell>
        </row>
        <row r="113">
          <cell r="A113" t="str">
            <v>Fam 550_BT</v>
          </cell>
          <cell r="C113">
            <v>1</v>
          </cell>
        </row>
        <row r="114">
          <cell r="A114" t="str">
            <v>007</v>
          </cell>
          <cell r="C114">
            <v>1</v>
          </cell>
          <cell r="K114" t="str">
            <v>3C1</v>
          </cell>
          <cell r="L114">
            <v>245</v>
          </cell>
        </row>
        <row r="115">
          <cell r="A115" t="str">
            <v>Fam 555_BT</v>
          </cell>
          <cell r="C115">
            <v>2</v>
          </cell>
          <cell r="K115" t="str">
            <v>7S1</v>
          </cell>
          <cell r="L115">
            <v>223</v>
          </cell>
        </row>
        <row r="116">
          <cell r="A116" t="str">
            <v>019</v>
          </cell>
          <cell r="C116">
            <v>2</v>
          </cell>
          <cell r="K116" t="str">
            <v>C5 4-9T - Standard and Premium</v>
          </cell>
          <cell r="L116">
            <v>159</v>
          </cell>
        </row>
        <row r="117">
          <cell r="A117" t="str">
            <v>Big Forklift Trucks &gt;16T</v>
          </cell>
          <cell r="C117">
            <v>8</v>
          </cell>
        </row>
        <row r="118">
          <cell r="A118" t="str">
            <v>Fam 560_BT</v>
          </cell>
          <cell r="C118">
            <v>2</v>
          </cell>
          <cell r="K118" t="str">
            <v>005</v>
          </cell>
          <cell r="L118">
            <v>51</v>
          </cell>
        </row>
        <row r="119">
          <cell r="A119" t="str">
            <v>238</v>
          </cell>
          <cell r="C119">
            <v>0</v>
          </cell>
          <cell r="K119" t="str">
            <v>813</v>
          </cell>
          <cell r="L119">
            <v>108</v>
          </cell>
        </row>
        <row r="120">
          <cell r="A120" t="str">
            <v>Fam 565_BT</v>
          </cell>
          <cell r="C120">
            <v>3</v>
          </cell>
          <cell r="K120" t="str">
            <v>C5 4-9T - Low Intensity</v>
          </cell>
          <cell r="L120">
            <v>100</v>
          </cell>
        </row>
        <row r="121">
          <cell r="A121" t="str">
            <v>008</v>
          </cell>
          <cell r="C121">
            <v>3</v>
          </cell>
        </row>
        <row r="122">
          <cell r="A122" t="str">
            <v>Fam 570_BT</v>
          </cell>
          <cell r="C122">
            <v>3</v>
          </cell>
          <cell r="K122" t="str">
            <v>3C6</v>
          </cell>
          <cell r="L122">
            <v>55</v>
          </cell>
        </row>
        <row r="123">
          <cell r="A123" t="str">
            <v>917</v>
          </cell>
          <cell r="C123">
            <v>3</v>
          </cell>
        </row>
        <row r="124">
          <cell r="A124" t="str">
            <v>Port Equipment - Empty Container Handlers</v>
          </cell>
          <cell r="C124">
            <v>5</v>
          </cell>
          <cell r="K124" t="str">
            <v>3D0</v>
          </cell>
          <cell r="L124">
            <v>45</v>
          </cell>
        </row>
        <row r="125">
          <cell r="A125" t="str">
            <v>Fam 561_BT</v>
          </cell>
          <cell r="C125">
            <v>5</v>
          </cell>
        </row>
        <row r="126">
          <cell r="A126" t="str">
            <v>214</v>
          </cell>
          <cell r="C126">
            <v>2</v>
          </cell>
        </row>
        <row r="127">
          <cell r="A127" t="str">
            <v>3C0</v>
          </cell>
          <cell r="C127">
            <v>3</v>
          </cell>
        </row>
        <row r="128">
          <cell r="A128" t="str">
            <v>Port Equipment - Reachstackers</v>
          </cell>
          <cell r="C128">
            <v>14</v>
          </cell>
        </row>
        <row r="129">
          <cell r="A129" t="str">
            <v>Fam 575_BT</v>
          </cell>
          <cell r="C129">
            <v>14</v>
          </cell>
        </row>
        <row r="130">
          <cell r="A130" t="str">
            <v>222</v>
          </cell>
          <cell r="C130">
            <v>3</v>
          </cell>
        </row>
        <row r="131">
          <cell r="A131" t="str">
            <v>289</v>
          </cell>
          <cell r="C131">
            <v>1</v>
          </cell>
        </row>
        <row r="132">
          <cell r="A132" t="str">
            <v>404</v>
          </cell>
          <cell r="C132">
            <v>2</v>
          </cell>
        </row>
        <row r="133">
          <cell r="A133" t="str">
            <v>366</v>
          </cell>
          <cell r="C133">
            <v>4</v>
          </cell>
        </row>
      </sheetData>
      <sheetData sheetId="30">
        <row r="1">
          <cell r="B1" t="str">
            <v>2021.FY</v>
          </cell>
          <cell r="C1" t="str">
            <v>2022.FY</v>
          </cell>
          <cell r="I1" t="str">
            <v>2023.FY</v>
          </cell>
        </row>
        <row r="2">
          <cell r="A2" t="str">
            <v>AP Total by Segment</v>
          </cell>
          <cell r="C2">
            <v>2064</v>
          </cell>
          <cell r="H2" t="str">
            <v>AP Total by Segment</v>
          </cell>
          <cell r="I2">
            <v>2536</v>
          </cell>
        </row>
        <row r="3">
          <cell r="A3" t="str">
            <v>C1 1-3.5T - Standard and Premium</v>
          </cell>
          <cell r="C3">
            <v>105</v>
          </cell>
          <cell r="H3" t="str">
            <v>C1 1-3.5T - Standard and Premium</v>
          </cell>
          <cell r="I3">
            <v>134</v>
          </cell>
        </row>
        <row r="4">
          <cell r="A4" t="str">
            <v>Fam 175_Std</v>
          </cell>
          <cell r="C4">
            <v>29</v>
          </cell>
          <cell r="H4" t="str">
            <v>Fam 175_Std</v>
          </cell>
          <cell r="I4">
            <v>20</v>
          </cell>
        </row>
        <row r="5">
          <cell r="A5" t="str">
            <v>881</v>
          </cell>
          <cell r="C5">
            <v>6</v>
          </cell>
          <cell r="H5" t="str">
            <v>881</v>
          </cell>
          <cell r="I5">
            <v>2</v>
          </cell>
        </row>
        <row r="6">
          <cell r="A6" t="str">
            <v>225</v>
          </cell>
          <cell r="C6">
            <v>6</v>
          </cell>
          <cell r="H6" t="str">
            <v>225</v>
          </cell>
          <cell r="I6">
            <v>6</v>
          </cell>
        </row>
        <row r="7">
          <cell r="A7" t="str">
            <v>935</v>
          </cell>
          <cell r="C7">
            <v>11</v>
          </cell>
          <cell r="H7" t="str">
            <v>935</v>
          </cell>
          <cell r="I7">
            <v>10</v>
          </cell>
        </row>
        <row r="8">
          <cell r="A8" t="str">
            <v>955</v>
          </cell>
          <cell r="C8">
            <v>6</v>
          </cell>
          <cell r="H8" t="str">
            <v>955</v>
          </cell>
          <cell r="I8">
            <v>2</v>
          </cell>
        </row>
        <row r="9">
          <cell r="A9" t="str">
            <v>Fam 120_Std</v>
          </cell>
          <cell r="C9">
            <v>28</v>
          </cell>
          <cell r="H9" t="str">
            <v>Fam 120_Std</v>
          </cell>
          <cell r="I9">
            <v>20</v>
          </cell>
        </row>
        <row r="10">
          <cell r="A10" t="str">
            <v>268</v>
          </cell>
          <cell r="C10">
            <v>11</v>
          </cell>
          <cell r="H10" t="str">
            <v>268</v>
          </cell>
          <cell r="I10">
            <v>11</v>
          </cell>
        </row>
        <row r="11">
          <cell r="A11" t="str">
            <v>968</v>
          </cell>
          <cell r="C11">
            <v>17</v>
          </cell>
          <cell r="H11" t="str">
            <v>968</v>
          </cell>
          <cell r="I11">
            <v>9</v>
          </cell>
        </row>
        <row r="12">
          <cell r="A12" t="str">
            <v>Fam 150_Std</v>
          </cell>
          <cell r="C12">
            <v>37</v>
          </cell>
          <cell r="H12" t="str">
            <v>Fam 150_Std</v>
          </cell>
          <cell r="I12">
            <v>87</v>
          </cell>
        </row>
        <row r="13">
          <cell r="A13" t="str">
            <v>160</v>
          </cell>
          <cell r="C13">
            <v>21</v>
          </cell>
          <cell r="H13" t="str">
            <v>160</v>
          </cell>
          <cell r="I13">
            <v>82</v>
          </cell>
        </row>
        <row r="14">
          <cell r="A14" t="str">
            <v>807</v>
          </cell>
          <cell r="C14">
            <v>16</v>
          </cell>
          <cell r="H14" t="str">
            <v>807</v>
          </cell>
          <cell r="I14">
            <v>5</v>
          </cell>
        </row>
        <row r="15">
          <cell r="A15" t="str">
            <v>Fam 180_Std</v>
          </cell>
          <cell r="C15">
            <v>11</v>
          </cell>
          <cell r="H15" t="str">
            <v>Fam 180_Std</v>
          </cell>
          <cell r="I15">
            <v>7</v>
          </cell>
        </row>
        <row r="16">
          <cell r="A16" t="str">
            <v>276</v>
          </cell>
          <cell r="C16">
            <v>5</v>
          </cell>
          <cell r="H16" t="str">
            <v>276</v>
          </cell>
          <cell r="I16">
            <v>5</v>
          </cell>
        </row>
        <row r="17">
          <cell r="A17" t="str">
            <v>976</v>
          </cell>
          <cell r="C17">
            <v>6</v>
          </cell>
          <cell r="H17" t="str">
            <v>976</v>
          </cell>
          <cell r="I17">
            <v>2</v>
          </cell>
        </row>
        <row r="18">
          <cell r="A18" t="str">
            <v>C1 1-3.5T - Low Intensity</v>
          </cell>
          <cell r="C18">
            <v>200</v>
          </cell>
          <cell r="H18" t="str">
            <v>C1 4-9T - Standard and Premium</v>
          </cell>
          <cell r="I18">
            <v>12</v>
          </cell>
        </row>
        <row r="19">
          <cell r="A19" t="str">
            <v>Fam 122_Low</v>
          </cell>
          <cell r="C19">
            <v>200</v>
          </cell>
          <cell r="H19" t="str">
            <v>Fam 130_Std</v>
          </cell>
          <cell r="I19">
            <v>3</v>
          </cell>
        </row>
        <row r="20">
          <cell r="A20" t="str">
            <v>3C4</v>
          </cell>
          <cell r="C20">
            <v>139</v>
          </cell>
          <cell r="H20" t="str">
            <v>099</v>
          </cell>
          <cell r="I20">
            <v>3</v>
          </cell>
        </row>
        <row r="21">
          <cell r="A21" t="str">
            <v>7S4</v>
          </cell>
          <cell r="C21">
            <v>61</v>
          </cell>
          <cell r="H21" t="str">
            <v>Fam 185_Std</v>
          </cell>
          <cell r="I21">
            <v>9</v>
          </cell>
        </row>
        <row r="22">
          <cell r="A22" t="str">
            <v>C1 4-9T - Standard and Premium</v>
          </cell>
          <cell r="C22">
            <v>6</v>
          </cell>
          <cell r="H22" t="str">
            <v>970</v>
          </cell>
          <cell r="I22">
            <v>9</v>
          </cell>
        </row>
        <row r="23">
          <cell r="A23" t="str">
            <v>Fam 130_Std</v>
          </cell>
          <cell r="C23">
            <v>2</v>
          </cell>
          <cell r="H23" t="str">
            <v>C2 - Standard and Premium</v>
          </cell>
          <cell r="I23">
            <v>158</v>
          </cell>
        </row>
        <row r="24">
          <cell r="A24" t="str">
            <v>099</v>
          </cell>
          <cell r="C24">
            <v>2</v>
          </cell>
          <cell r="H24" t="str">
            <v>Fam 210_Std</v>
          </cell>
          <cell r="I24">
            <v>33</v>
          </cell>
        </row>
        <row r="25">
          <cell r="A25" t="str">
            <v>Fam 185_Std</v>
          </cell>
          <cell r="C25">
            <v>4</v>
          </cell>
          <cell r="H25" t="str">
            <v>264</v>
          </cell>
          <cell r="I25">
            <v>29</v>
          </cell>
        </row>
        <row r="26">
          <cell r="A26" t="str">
            <v>970</v>
          </cell>
          <cell r="C26">
            <v>2</v>
          </cell>
          <cell r="H26" t="str">
            <v>861</v>
          </cell>
          <cell r="I26">
            <v>4</v>
          </cell>
        </row>
        <row r="27">
          <cell r="A27" t="str">
            <v>985</v>
          </cell>
          <cell r="C27">
            <v>2</v>
          </cell>
          <cell r="H27" t="str">
            <v>Fam 220_Std</v>
          </cell>
          <cell r="I27">
            <v>90</v>
          </cell>
        </row>
        <row r="28">
          <cell r="A28" t="str">
            <v>C2 - Standard and Premium</v>
          </cell>
          <cell r="C28">
            <v>142</v>
          </cell>
          <cell r="H28" t="str">
            <v>265</v>
          </cell>
          <cell r="I28">
            <v>2</v>
          </cell>
        </row>
        <row r="29">
          <cell r="A29" t="str">
            <v>Fam 210_Std</v>
          </cell>
          <cell r="C29">
            <v>39</v>
          </cell>
          <cell r="H29" t="str">
            <v>435</v>
          </cell>
          <cell r="I29">
            <v>79</v>
          </cell>
        </row>
        <row r="30">
          <cell r="A30" t="str">
            <v>264</v>
          </cell>
          <cell r="C30">
            <v>27</v>
          </cell>
          <cell r="H30" t="str">
            <v>815</v>
          </cell>
          <cell r="I30">
            <v>1</v>
          </cell>
        </row>
        <row r="31">
          <cell r="A31" t="str">
            <v>861</v>
          </cell>
          <cell r="C31">
            <v>18</v>
          </cell>
          <cell r="H31" t="str">
            <v>849</v>
          </cell>
          <cell r="I31">
            <v>8</v>
          </cell>
        </row>
        <row r="32">
          <cell r="A32" t="str">
            <v>Fam 220_Std</v>
          </cell>
          <cell r="C32">
            <v>86</v>
          </cell>
          <cell r="H32" t="str">
            <v>Fam 230_Std</v>
          </cell>
          <cell r="I32">
            <v>35</v>
          </cell>
        </row>
        <row r="33">
          <cell r="A33" t="str">
            <v>265</v>
          </cell>
          <cell r="C33">
            <v>1</v>
          </cell>
          <cell r="H33" t="str">
            <v>118</v>
          </cell>
          <cell r="I33">
            <v>1</v>
          </cell>
        </row>
        <row r="34">
          <cell r="A34" t="str">
            <v>435</v>
          </cell>
          <cell r="C34">
            <v>51</v>
          </cell>
          <cell r="H34" t="str">
            <v>457</v>
          </cell>
          <cell r="I34">
            <v>7</v>
          </cell>
        </row>
        <row r="35">
          <cell r="A35" t="str">
            <v>815</v>
          </cell>
          <cell r="C35">
            <v>0</v>
          </cell>
          <cell r="H35" t="str">
            <v>826</v>
          </cell>
          <cell r="I35">
            <v>24</v>
          </cell>
        </row>
        <row r="36">
          <cell r="A36" t="str">
            <v>849</v>
          </cell>
          <cell r="C36">
            <v>28</v>
          </cell>
          <cell r="H36" t="str">
            <v>474</v>
          </cell>
          <cell r="I36">
            <v>2</v>
          </cell>
        </row>
        <row r="37">
          <cell r="A37" t="str">
            <v>Fam 230_Std</v>
          </cell>
          <cell r="C37">
            <v>17</v>
          </cell>
          <cell r="H37" t="str">
            <v>185</v>
          </cell>
          <cell r="I37">
            <v>1</v>
          </cell>
        </row>
        <row r="38">
          <cell r="A38" t="str">
            <v>118</v>
          </cell>
          <cell r="C38">
            <v>1</v>
          </cell>
          <cell r="H38" t="str">
            <v>C3 - Standard and Premium</v>
          </cell>
          <cell r="I38">
            <v>45</v>
          </cell>
        </row>
        <row r="39">
          <cell r="A39" t="str">
            <v>457</v>
          </cell>
          <cell r="C39">
            <v>6</v>
          </cell>
          <cell r="H39" t="str">
            <v>Fam 335_Std</v>
          </cell>
          <cell r="I39">
            <v>3</v>
          </cell>
        </row>
        <row r="40">
          <cell r="A40" t="str">
            <v>826</v>
          </cell>
          <cell r="C40">
            <v>6</v>
          </cell>
          <cell r="H40" t="str">
            <v>419</v>
          </cell>
          <cell r="I40">
            <v>3</v>
          </cell>
        </row>
        <row r="41">
          <cell r="A41" t="str">
            <v>474</v>
          </cell>
          <cell r="C41">
            <v>3</v>
          </cell>
          <cell r="H41" t="str">
            <v>Fam 325_Std</v>
          </cell>
          <cell r="I41">
            <v>12</v>
          </cell>
        </row>
        <row r="42">
          <cell r="A42" t="str">
            <v>185</v>
          </cell>
          <cell r="C42">
            <v>1</v>
          </cell>
          <cell r="H42" t="str">
            <v>495</v>
          </cell>
          <cell r="I42">
            <v>3</v>
          </cell>
        </row>
        <row r="43">
          <cell r="A43" t="str">
            <v>C3 - Standard and Premium</v>
          </cell>
          <cell r="C43">
            <v>40</v>
          </cell>
          <cell r="H43" t="str">
            <v>820</v>
          </cell>
          <cell r="I43">
            <v>9</v>
          </cell>
        </row>
        <row r="44">
          <cell r="A44" t="str">
            <v>Fam 335_Std</v>
          </cell>
          <cell r="C44">
            <v>3</v>
          </cell>
          <cell r="H44" t="str">
            <v>Fam 340_Std</v>
          </cell>
          <cell r="I44">
            <v>30</v>
          </cell>
        </row>
        <row r="45">
          <cell r="A45" t="str">
            <v>419</v>
          </cell>
          <cell r="C45">
            <v>3</v>
          </cell>
          <cell r="H45" t="str">
            <v>444</v>
          </cell>
          <cell r="I45">
            <v>24</v>
          </cell>
        </row>
        <row r="46">
          <cell r="A46" t="str">
            <v>Fam 325_Std</v>
          </cell>
          <cell r="C46">
            <v>11</v>
          </cell>
          <cell r="H46" t="str">
            <v>857</v>
          </cell>
          <cell r="I46">
            <v>6</v>
          </cell>
        </row>
        <row r="47">
          <cell r="A47" t="str">
            <v>495</v>
          </cell>
          <cell r="C47">
            <v>3</v>
          </cell>
          <cell r="H47" t="str">
            <v>Big Forklift Trucks 10-16T</v>
          </cell>
          <cell r="I47">
            <v>35</v>
          </cell>
        </row>
        <row r="48">
          <cell r="A48" t="str">
            <v>820</v>
          </cell>
          <cell r="C48">
            <v>8</v>
          </cell>
          <cell r="H48" t="str">
            <v>Fam 550_BT</v>
          </cell>
          <cell r="I48">
            <v>10</v>
          </cell>
        </row>
        <row r="49">
          <cell r="A49" t="str">
            <v>Fam 340_Std</v>
          </cell>
          <cell r="C49">
            <v>26</v>
          </cell>
          <cell r="H49" t="str">
            <v>876</v>
          </cell>
          <cell r="I49">
            <v>10</v>
          </cell>
        </row>
        <row r="50">
          <cell r="A50" t="str">
            <v>444</v>
          </cell>
          <cell r="C50">
            <v>21</v>
          </cell>
          <cell r="H50" t="str">
            <v>Fam 555_BT</v>
          </cell>
          <cell r="I50">
            <v>10</v>
          </cell>
        </row>
        <row r="51">
          <cell r="A51" t="str">
            <v>857</v>
          </cell>
          <cell r="C51">
            <v>5</v>
          </cell>
          <cell r="H51" t="str">
            <v>019</v>
          </cell>
          <cell r="I51">
            <v>6</v>
          </cell>
        </row>
        <row r="52">
          <cell r="A52" t="str">
            <v>C3 - Low Intensity</v>
          </cell>
          <cell r="C52">
            <v>700</v>
          </cell>
          <cell r="H52" t="str">
            <v>877</v>
          </cell>
          <cell r="I52">
            <v>4</v>
          </cell>
        </row>
        <row r="53">
          <cell r="A53" t="str">
            <v>Fam 312_Low</v>
          </cell>
          <cell r="C53">
            <v>152</v>
          </cell>
          <cell r="H53" t="str">
            <v>Fam 549_BT</v>
          </cell>
          <cell r="I53">
            <v>6</v>
          </cell>
        </row>
        <row r="54">
          <cell r="A54" t="str">
            <v>290</v>
          </cell>
          <cell r="C54">
            <v>0</v>
          </cell>
          <cell r="H54" t="str">
            <v>909</v>
          </cell>
          <cell r="I54">
            <v>6</v>
          </cell>
        </row>
        <row r="55">
          <cell r="A55" t="str">
            <v>280</v>
          </cell>
          <cell r="C55">
            <v>0</v>
          </cell>
          <cell r="H55" t="str">
            <v>Fam 548_BT</v>
          </cell>
          <cell r="I55">
            <v>9</v>
          </cell>
        </row>
        <row r="56">
          <cell r="A56" t="str">
            <v>3B5</v>
          </cell>
          <cell r="C56">
            <v>106</v>
          </cell>
          <cell r="H56" t="str">
            <v>253</v>
          </cell>
          <cell r="I56">
            <v>9</v>
          </cell>
        </row>
        <row r="57">
          <cell r="A57" t="str">
            <v>3B0</v>
          </cell>
          <cell r="C57">
            <v>30</v>
          </cell>
          <cell r="H57" t="str">
            <v>Big Forklift Trucks &gt;16T</v>
          </cell>
          <cell r="I57">
            <v>16</v>
          </cell>
        </row>
        <row r="58">
          <cell r="A58" t="str">
            <v>7R5</v>
          </cell>
          <cell r="C58">
            <v>7</v>
          </cell>
          <cell r="H58" t="str">
            <v>Fam 560_BT</v>
          </cell>
          <cell r="I58">
            <v>11</v>
          </cell>
        </row>
        <row r="59">
          <cell r="A59" t="str">
            <v>7R0</v>
          </cell>
          <cell r="C59">
            <v>9</v>
          </cell>
          <cell r="H59" t="str">
            <v>236</v>
          </cell>
          <cell r="I59">
            <v>7</v>
          </cell>
        </row>
        <row r="60">
          <cell r="A60" t="str">
            <v>Fam 325_Low</v>
          </cell>
          <cell r="C60">
            <v>10</v>
          </cell>
          <cell r="H60" t="str">
            <v>238</v>
          </cell>
          <cell r="I60">
            <v>4</v>
          </cell>
        </row>
        <row r="61">
          <cell r="A61" t="str">
            <v>3C3</v>
          </cell>
          <cell r="C61">
            <v>1</v>
          </cell>
          <cell r="H61" t="str">
            <v>Fam 565_BT</v>
          </cell>
          <cell r="I61">
            <v>4</v>
          </cell>
        </row>
        <row r="62">
          <cell r="A62" t="str">
            <v>3B6</v>
          </cell>
          <cell r="C62">
            <v>2</v>
          </cell>
          <cell r="H62" t="str">
            <v>008</v>
          </cell>
          <cell r="I62">
            <v>4</v>
          </cell>
        </row>
        <row r="63">
          <cell r="A63" t="str">
            <v>7R6</v>
          </cell>
          <cell r="C63">
            <v>7</v>
          </cell>
          <cell r="H63" t="str">
            <v>Fam 570_BT</v>
          </cell>
          <cell r="I63">
            <v>1</v>
          </cell>
        </row>
        <row r="64">
          <cell r="A64" t="str">
            <v>Fam 305_Low</v>
          </cell>
          <cell r="C64">
            <v>538</v>
          </cell>
          <cell r="H64" t="str">
            <v>917</v>
          </cell>
          <cell r="I64">
            <v>1</v>
          </cell>
        </row>
        <row r="65">
          <cell r="A65" t="str">
            <v>3D4</v>
          </cell>
          <cell r="C65">
            <v>269</v>
          </cell>
          <cell r="H65" t="str">
            <v>Port Equipment - Empty Container Handlers</v>
          </cell>
          <cell r="I65">
            <v>13</v>
          </cell>
        </row>
        <row r="66">
          <cell r="A66" t="str">
            <v>6W9</v>
          </cell>
          <cell r="C66">
            <v>269</v>
          </cell>
          <cell r="H66" t="str">
            <v>Fam 561_BT</v>
          </cell>
          <cell r="I66">
            <v>7</v>
          </cell>
        </row>
        <row r="67">
          <cell r="A67" t="str">
            <v>C5 1-3.5T - Standard and Premium</v>
          </cell>
          <cell r="C67">
            <v>246</v>
          </cell>
          <cell r="H67" t="str">
            <v>214</v>
          </cell>
          <cell r="I67">
            <v>4</v>
          </cell>
        </row>
        <row r="68">
          <cell r="A68" t="str">
            <v>Fam 532_Std</v>
          </cell>
          <cell r="C68">
            <v>38</v>
          </cell>
          <cell r="H68" t="str">
            <v>3C0</v>
          </cell>
          <cell r="I68">
            <v>3</v>
          </cell>
        </row>
        <row r="69">
          <cell r="A69" t="str">
            <v>475</v>
          </cell>
          <cell r="C69">
            <v>20</v>
          </cell>
          <cell r="H69" t="str">
            <v>Fam 571_BT</v>
          </cell>
          <cell r="I69">
            <v>6</v>
          </cell>
        </row>
        <row r="70">
          <cell r="A70" t="str">
            <v>812</v>
          </cell>
          <cell r="C70">
            <v>18</v>
          </cell>
          <cell r="H70" t="str">
            <v>117</v>
          </cell>
          <cell r="I70">
            <v>6</v>
          </cell>
        </row>
        <row r="71">
          <cell r="A71" t="str">
            <v>Fam 535_Std</v>
          </cell>
          <cell r="C71">
            <v>10</v>
          </cell>
          <cell r="H71" t="str">
            <v>Port Equipment - Reachstackers</v>
          </cell>
          <cell r="I71">
            <v>19</v>
          </cell>
        </row>
        <row r="72">
          <cell r="A72" t="str">
            <v>177</v>
          </cell>
          <cell r="C72">
            <v>7</v>
          </cell>
          <cell r="H72" t="str">
            <v>Fam 575_BT</v>
          </cell>
          <cell r="I72">
            <v>19</v>
          </cell>
        </row>
        <row r="73">
          <cell r="A73" t="str">
            <v>875</v>
          </cell>
          <cell r="C73">
            <v>3</v>
          </cell>
          <cell r="H73" t="str">
            <v>222</v>
          </cell>
          <cell r="I73">
            <v>9</v>
          </cell>
        </row>
        <row r="74">
          <cell r="A74" t="str">
            <v>Fam 538_Std</v>
          </cell>
          <cell r="C74">
            <v>198</v>
          </cell>
          <cell r="H74" t="str">
            <v>404</v>
          </cell>
          <cell r="I74">
            <v>1</v>
          </cell>
        </row>
        <row r="75">
          <cell r="A75" t="str">
            <v>466</v>
          </cell>
          <cell r="C75">
            <v>132</v>
          </cell>
          <cell r="H75" t="str">
            <v>921</v>
          </cell>
          <cell r="I75">
            <v>9</v>
          </cell>
        </row>
        <row r="76">
          <cell r="A76" t="str">
            <v>871</v>
          </cell>
          <cell r="C76">
            <v>66</v>
          </cell>
          <cell r="H76" t="str">
            <v>C1 1-3.5T - Low Intensity</v>
          </cell>
          <cell r="I76">
            <v>171</v>
          </cell>
        </row>
        <row r="77">
          <cell r="A77" t="str">
            <v>C5 1-3.5T - Low Intensity</v>
          </cell>
          <cell r="C77">
            <v>385</v>
          </cell>
          <cell r="H77" t="str">
            <v>Fam 122_Low</v>
          </cell>
          <cell r="I77">
            <v>171</v>
          </cell>
        </row>
        <row r="78">
          <cell r="A78" t="str">
            <v>Fam 537_Low</v>
          </cell>
          <cell r="C78">
            <v>385</v>
          </cell>
          <cell r="H78" t="str">
            <v>3C4</v>
          </cell>
          <cell r="I78">
            <v>113</v>
          </cell>
        </row>
        <row r="79">
          <cell r="A79" t="str">
            <v>3C1</v>
          </cell>
          <cell r="C79">
            <v>224</v>
          </cell>
          <cell r="H79" t="str">
            <v>7S4</v>
          </cell>
          <cell r="I79">
            <v>58</v>
          </cell>
        </row>
        <row r="80">
          <cell r="A80" t="str">
            <v>7S1</v>
          </cell>
          <cell r="C80">
            <v>161</v>
          </cell>
          <cell r="H80" t="str">
            <v>C3 - Low Intensity</v>
          </cell>
          <cell r="I80">
            <v>740</v>
          </cell>
        </row>
        <row r="81">
          <cell r="A81" t="str">
            <v>C5 4-9T - Standard and Premium</v>
          </cell>
          <cell r="C81">
            <v>82</v>
          </cell>
          <cell r="H81" t="str">
            <v>Fam 312_Low</v>
          </cell>
          <cell r="I81">
            <v>368</v>
          </cell>
        </row>
        <row r="82">
          <cell r="A82" t="str">
            <v>Fam 540_Std</v>
          </cell>
          <cell r="C82">
            <v>67</v>
          </cell>
          <cell r="H82" t="str">
            <v>290</v>
          </cell>
          <cell r="I82">
            <v>4</v>
          </cell>
        </row>
        <row r="83">
          <cell r="A83" t="str">
            <v>005</v>
          </cell>
          <cell r="C83">
            <v>46</v>
          </cell>
          <cell r="H83" t="str">
            <v>280</v>
          </cell>
          <cell r="I83">
            <v>1</v>
          </cell>
        </row>
        <row r="84">
          <cell r="A84" t="str">
            <v>813</v>
          </cell>
          <cell r="C84">
            <v>21</v>
          </cell>
          <cell r="H84" t="str">
            <v>3B5</v>
          </cell>
          <cell r="I84">
            <v>313</v>
          </cell>
        </row>
        <row r="85">
          <cell r="A85" t="str">
            <v>Fam 545_Std</v>
          </cell>
          <cell r="C85">
            <v>15</v>
          </cell>
          <cell r="H85" t="str">
            <v>3B0</v>
          </cell>
          <cell r="I85">
            <v>32</v>
          </cell>
        </row>
        <row r="86">
          <cell r="A86" t="str">
            <v>006</v>
          </cell>
          <cell r="C86">
            <v>10</v>
          </cell>
          <cell r="H86" t="str">
            <v>7R5</v>
          </cell>
          <cell r="I86">
            <v>8</v>
          </cell>
        </row>
        <row r="87">
          <cell r="A87" t="str">
            <v>878</v>
          </cell>
          <cell r="C87">
            <v>5</v>
          </cell>
          <cell r="H87" t="str">
            <v>7R0</v>
          </cell>
          <cell r="I87">
            <v>10</v>
          </cell>
        </row>
        <row r="88">
          <cell r="A88" t="str">
            <v>C5 4-9T - Low Intensity</v>
          </cell>
          <cell r="C88">
            <v>70</v>
          </cell>
          <cell r="H88" t="str">
            <v>Fam 325_Low</v>
          </cell>
          <cell r="I88">
            <v>11</v>
          </cell>
        </row>
        <row r="89">
          <cell r="A89" t="str">
            <v>Fam 547_Low</v>
          </cell>
          <cell r="C89">
            <v>70</v>
          </cell>
          <cell r="H89" t="str">
            <v>3C3</v>
          </cell>
          <cell r="I89">
            <v>1</v>
          </cell>
        </row>
        <row r="90">
          <cell r="A90" t="str">
            <v>3D0</v>
          </cell>
          <cell r="C90">
            <v>36</v>
          </cell>
          <cell r="H90" t="str">
            <v>3B6</v>
          </cell>
          <cell r="I90">
            <v>2</v>
          </cell>
        </row>
        <row r="91">
          <cell r="A91" t="str">
            <v>7T0</v>
          </cell>
          <cell r="C91">
            <v>34</v>
          </cell>
          <cell r="H91" t="str">
            <v>7R6</v>
          </cell>
          <cell r="I91">
            <v>8</v>
          </cell>
        </row>
        <row r="92">
          <cell r="A92" t="str">
            <v>Big Forklift Trucks 10-16T</v>
          </cell>
          <cell r="C92">
            <v>15</v>
          </cell>
          <cell r="H92" t="str">
            <v>Fam 305_Low</v>
          </cell>
          <cell r="I92">
            <v>361</v>
          </cell>
        </row>
        <row r="93">
          <cell r="A93" t="str">
            <v>Fam 550_BT</v>
          </cell>
          <cell r="C93">
            <v>2</v>
          </cell>
          <cell r="H93" t="str">
            <v>3D4</v>
          </cell>
          <cell r="I93">
            <v>151</v>
          </cell>
        </row>
        <row r="94">
          <cell r="A94" t="str">
            <v>876</v>
          </cell>
          <cell r="C94">
            <v>2</v>
          </cell>
          <cell r="H94" t="str">
            <v>6W9</v>
          </cell>
          <cell r="I94">
            <v>210</v>
          </cell>
        </row>
        <row r="95">
          <cell r="A95" t="str">
            <v>Fam 555_BT</v>
          </cell>
          <cell r="C95">
            <v>11</v>
          </cell>
          <cell r="H95" t="str">
            <v>C5 1-3.5T - Standard and Premium</v>
          </cell>
          <cell r="I95">
            <v>425</v>
          </cell>
        </row>
        <row r="96">
          <cell r="A96" t="str">
            <v>019</v>
          </cell>
          <cell r="C96">
            <v>6</v>
          </cell>
          <cell r="H96" t="str">
            <v>Fam 532_Std</v>
          </cell>
          <cell r="I96">
            <v>38</v>
          </cell>
        </row>
        <row r="97">
          <cell r="A97" t="str">
            <v>877</v>
          </cell>
          <cell r="C97">
            <v>5</v>
          </cell>
          <cell r="H97" t="str">
            <v>475</v>
          </cell>
          <cell r="I97">
            <v>20</v>
          </cell>
        </row>
        <row r="98">
          <cell r="A98" t="str">
            <v>Fam 549_BT</v>
          </cell>
          <cell r="C98">
            <v>2</v>
          </cell>
          <cell r="H98" t="str">
            <v>812</v>
          </cell>
          <cell r="I98">
            <v>18</v>
          </cell>
        </row>
        <row r="99">
          <cell r="A99" t="str">
            <v>299</v>
          </cell>
          <cell r="C99">
            <v>2</v>
          </cell>
          <cell r="H99" t="str">
            <v>Fam 535_Std</v>
          </cell>
          <cell r="I99">
            <v>138</v>
          </cell>
        </row>
        <row r="100">
          <cell r="A100" t="str">
            <v>Big Forklift Trucks &gt;16T</v>
          </cell>
          <cell r="C100">
            <v>12</v>
          </cell>
          <cell r="H100" t="str">
            <v>177</v>
          </cell>
          <cell r="I100">
            <v>127</v>
          </cell>
        </row>
        <row r="101">
          <cell r="A101" t="str">
            <v>Fam 560_BT</v>
          </cell>
          <cell r="C101">
            <v>8</v>
          </cell>
          <cell r="H101" t="str">
            <v>875</v>
          </cell>
          <cell r="I101">
            <v>11</v>
          </cell>
        </row>
        <row r="102">
          <cell r="A102" t="str">
            <v>236</v>
          </cell>
          <cell r="C102">
            <v>4</v>
          </cell>
          <cell r="H102" t="str">
            <v>Fam 538_Std</v>
          </cell>
          <cell r="I102">
            <v>249</v>
          </cell>
        </row>
        <row r="103">
          <cell r="A103" t="str">
            <v>238</v>
          </cell>
          <cell r="C103">
            <v>4</v>
          </cell>
          <cell r="H103" t="str">
            <v>466</v>
          </cell>
          <cell r="I103">
            <v>209</v>
          </cell>
        </row>
        <row r="104">
          <cell r="A104" t="str">
            <v>Fam 565_BT</v>
          </cell>
          <cell r="C104">
            <v>3</v>
          </cell>
          <cell r="H104" t="str">
            <v>871</v>
          </cell>
          <cell r="I104">
            <v>40</v>
          </cell>
        </row>
        <row r="105">
          <cell r="A105" t="str">
            <v>008</v>
          </cell>
          <cell r="C105">
            <v>3</v>
          </cell>
          <cell r="H105" t="str">
            <v>C5 1-3.5T - Low Intensity</v>
          </cell>
          <cell r="I105">
            <v>609</v>
          </cell>
        </row>
        <row r="106">
          <cell r="A106" t="str">
            <v>Fam 570_BT</v>
          </cell>
          <cell r="C106">
            <v>1</v>
          </cell>
          <cell r="H106" t="str">
            <v>Fam 537_Low</v>
          </cell>
          <cell r="I106">
            <v>609</v>
          </cell>
        </row>
        <row r="107">
          <cell r="A107" t="str">
            <v>917</v>
          </cell>
          <cell r="C107">
            <v>1</v>
          </cell>
          <cell r="H107" t="str">
            <v>3C1</v>
          </cell>
          <cell r="I107">
            <v>460</v>
          </cell>
        </row>
        <row r="108">
          <cell r="A108" t="str">
            <v>Port Equipment - Empty Container Handlers</v>
          </cell>
          <cell r="C108">
            <v>10</v>
          </cell>
          <cell r="H108" t="str">
            <v>7S1</v>
          </cell>
          <cell r="I108">
            <v>149</v>
          </cell>
        </row>
        <row r="109">
          <cell r="A109" t="str">
            <v>Fam 561_BT</v>
          </cell>
          <cell r="C109">
            <v>6</v>
          </cell>
          <cell r="H109" t="str">
            <v>C5 4-9T - Standard and Premium</v>
          </cell>
          <cell r="I109">
            <v>159</v>
          </cell>
        </row>
        <row r="110">
          <cell r="A110" t="str">
            <v>214</v>
          </cell>
          <cell r="C110">
            <v>6</v>
          </cell>
          <cell r="H110" t="str">
            <v>Fam 540_Std</v>
          </cell>
          <cell r="I110">
            <v>115</v>
          </cell>
        </row>
        <row r="111">
          <cell r="A111" t="str">
            <v>Fam 571_BT</v>
          </cell>
          <cell r="C111">
            <v>4</v>
          </cell>
          <cell r="H111" t="str">
            <v>005</v>
          </cell>
          <cell r="I111">
            <v>54</v>
          </cell>
        </row>
        <row r="112">
          <cell r="A112" t="str">
            <v>117</v>
          </cell>
          <cell r="C112">
            <v>4</v>
          </cell>
          <cell r="H112" t="str">
            <v>813</v>
          </cell>
          <cell r="I112">
            <v>61</v>
          </cell>
        </row>
        <row r="113">
          <cell r="A113" t="str">
            <v>Port Equipment - Reachstackers</v>
          </cell>
          <cell r="C113">
            <v>10</v>
          </cell>
          <cell r="H113" t="str">
            <v>Fam 545_Std</v>
          </cell>
          <cell r="I113">
            <v>44</v>
          </cell>
        </row>
        <row r="114">
          <cell r="A114" t="str">
            <v>Fam 575_BT</v>
          </cell>
          <cell r="C114">
            <v>10</v>
          </cell>
          <cell r="H114" t="str">
            <v>006</v>
          </cell>
          <cell r="I114">
            <v>39</v>
          </cell>
        </row>
        <row r="115">
          <cell r="A115" t="str">
            <v>222</v>
          </cell>
          <cell r="C115">
            <v>5</v>
          </cell>
          <cell r="H115" t="str">
            <v>878</v>
          </cell>
          <cell r="I115">
            <v>5</v>
          </cell>
        </row>
        <row r="116">
          <cell r="A116" t="str">
            <v>404</v>
          </cell>
          <cell r="C116">
            <v>1</v>
          </cell>
        </row>
        <row r="117">
          <cell r="A117" t="str">
            <v>366</v>
          </cell>
          <cell r="C117">
            <v>4</v>
          </cell>
        </row>
      </sheetData>
      <sheetData sheetId="31">
        <row r="1">
          <cell r="I1" t="str">
            <v>2023.FY</v>
          </cell>
        </row>
        <row r="2">
          <cell r="H2" t="str">
            <v>AP Total by Segment</v>
          </cell>
          <cell r="I2">
            <v>688</v>
          </cell>
        </row>
        <row r="3">
          <cell r="H3" t="str">
            <v>C1 1-3.5T - Standard and Premium</v>
          </cell>
          <cell r="I3">
            <v>13</v>
          </cell>
        </row>
        <row r="4">
          <cell r="H4" t="str">
            <v>Fam 180_Std</v>
          </cell>
          <cell r="I4">
            <v>13</v>
          </cell>
        </row>
        <row r="5">
          <cell r="H5" t="str">
            <v>976</v>
          </cell>
          <cell r="I5">
            <v>13</v>
          </cell>
        </row>
        <row r="6">
          <cell r="H6" t="str">
            <v>C1 4-9T - Standard and Premium</v>
          </cell>
          <cell r="I6">
            <v>9</v>
          </cell>
        </row>
        <row r="7">
          <cell r="H7" t="str">
            <v>Fam 185_Std</v>
          </cell>
          <cell r="I7">
            <v>9</v>
          </cell>
        </row>
        <row r="8">
          <cell r="H8" t="str">
            <v>985</v>
          </cell>
          <cell r="I8">
            <v>9</v>
          </cell>
        </row>
        <row r="9">
          <cell r="H9" t="str">
            <v>C2 - Standard and Premium</v>
          </cell>
          <cell r="I9">
            <v>18</v>
          </cell>
        </row>
        <row r="10">
          <cell r="H10" t="str">
            <v>Fam 220_Std</v>
          </cell>
          <cell r="I10">
            <v>18</v>
          </cell>
        </row>
        <row r="11">
          <cell r="H11" t="str">
            <v>435</v>
          </cell>
          <cell r="I11">
            <v>18</v>
          </cell>
        </row>
        <row r="12">
          <cell r="H12" t="str">
            <v>Big Forklift Trucks &gt;16T</v>
          </cell>
          <cell r="I12">
            <v>3</v>
          </cell>
        </row>
        <row r="13">
          <cell r="H13" t="str">
            <v>Fam 560_BT</v>
          </cell>
          <cell r="I13">
            <v>3</v>
          </cell>
        </row>
        <row r="14">
          <cell r="H14" t="str">
            <v>236</v>
          </cell>
          <cell r="I14">
            <v>3</v>
          </cell>
        </row>
        <row r="15">
          <cell r="H15" t="str">
            <v>C1 1-3.5T - Low Intensity</v>
          </cell>
          <cell r="I15">
            <v>161</v>
          </cell>
        </row>
        <row r="16">
          <cell r="H16" t="str">
            <v>Fam 112_Low</v>
          </cell>
          <cell r="I16">
            <v>29</v>
          </cell>
        </row>
        <row r="17">
          <cell r="H17" t="str">
            <v>7S5</v>
          </cell>
          <cell r="I17">
            <v>29</v>
          </cell>
        </row>
        <row r="18">
          <cell r="H18" t="str">
            <v>Fam 122_Low</v>
          </cell>
          <cell r="I18">
            <v>132</v>
          </cell>
        </row>
        <row r="19">
          <cell r="H19" t="str">
            <v>7S4</v>
          </cell>
          <cell r="I19">
            <v>132</v>
          </cell>
        </row>
        <row r="20">
          <cell r="H20" t="str">
            <v>C3 - Low Intensity</v>
          </cell>
          <cell r="I20">
            <v>351</v>
          </cell>
        </row>
        <row r="21">
          <cell r="H21" t="str">
            <v>Fam 312_Low</v>
          </cell>
          <cell r="I21">
            <v>120</v>
          </cell>
        </row>
        <row r="22">
          <cell r="H22" t="str">
            <v>7R1</v>
          </cell>
          <cell r="I22">
            <v>120</v>
          </cell>
        </row>
        <row r="23">
          <cell r="H23" t="str">
            <v>Fam 378_Low</v>
          </cell>
          <cell r="I23">
            <v>19</v>
          </cell>
        </row>
        <row r="24">
          <cell r="H24" t="str">
            <v>956</v>
          </cell>
          <cell r="I24">
            <v>19</v>
          </cell>
        </row>
        <row r="25">
          <cell r="H25" t="str">
            <v>Fam 325_Low</v>
          </cell>
          <cell r="I25">
            <v>72</v>
          </cell>
        </row>
        <row r="26">
          <cell r="H26" t="str">
            <v>7R3</v>
          </cell>
          <cell r="I26">
            <v>72</v>
          </cell>
        </row>
        <row r="27">
          <cell r="H27" t="str">
            <v>Fam 305_Low</v>
          </cell>
          <cell r="I27">
            <v>140</v>
          </cell>
        </row>
        <row r="28">
          <cell r="H28" t="str">
            <v>3D4</v>
          </cell>
          <cell r="I28">
            <v>140</v>
          </cell>
        </row>
        <row r="29">
          <cell r="H29" t="str">
            <v>C5 1-3.5T - Standard and Premium</v>
          </cell>
          <cell r="I29">
            <v>8</v>
          </cell>
        </row>
        <row r="30">
          <cell r="H30" t="str">
            <v>Fam 538_Std</v>
          </cell>
          <cell r="I30">
            <v>8</v>
          </cell>
        </row>
        <row r="31">
          <cell r="H31" t="str">
            <v>466</v>
          </cell>
          <cell r="I31">
            <v>8</v>
          </cell>
        </row>
        <row r="32">
          <cell r="H32" t="str">
            <v>C5 1-3.5T - Low Intensity</v>
          </cell>
          <cell r="I32">
            <v>125</v>
          </cell>
        </row>
        <row r="33">
          <cell r="H33" t="str">
            <v>Fam 537_Low</v>
          </cell>
          <cell r="I33">
            <v>125</v>
          </cell>
        </row>
        <row r="34">
          <cell r="H34" t="str">
            <v>3C1</v>
          </cell>
          <cell r="I34">
            <v>23</v>
          </cell>
        </row>
        <row r="35">
          <cell r="H35" t="str">
            <v>7S1</v>
          </cell>
          <cell r="I35">
            <v>102</v>
          </cell>
        </row>
      </sheetData>
      <sheetData sheetId="32">
        <row r="1">
          <cell r="G1">
            <v>2021</v>
          </cell>
          <cell r="H1">
            <v>2022</v>
          </cell>
          <cell r="I1">
            <v>2023</v>
          </cell>
          <cell r="J1">
            <v>2024</v>
          </cell>
          <cell r="K1">
            <v>2025</v>
          </cell>
          <cell r="L1">
            <v>2026</v>
          </cell>
          <cell r="M1">
            <v>2027</v>
          </cell>
        </row>
        <row r="2">
          <cell r="A2" t="str">
            <v>Series /Segments</v>
          </cell>
          <cell r="B2" t="str">
            <v>Description</v>
          </cell>
          <cell r="C2" t="str">
            <v>Plant</v>
          </cell>
          <cell r="D2" t="str">
            <v>Brand</v>
          </cell>
          <cell r="E2" t="str">
            <v>Planform</v>
          </cell>
          <cell r="F2" t="str">
            <v>DN</v>
          </cell>
          <cell r="G2" t="str">
            <v xml:space="preserve">M % </v>
          </cell>
          <cell r="H2" t="str">
            <v xml:space="preserve">M % </v>
          </cell>
          <cell r="I2" t="str">
            <v xml:space="preserve">M % </v>
          </cell>
          <cell r="J2" t="str">
            <v xml:space="preserve">M % </v>
          </cell>
          <cell r="K2" t="str">
            <v xml:space="preserve">M % </v>
          </cell>
          <cell r="L2" t="str">
            <v xml:space="preserve">M % </v>
          </cell>
          <cell r="M2" t="str">
            <v xml:space="preserve">M % </v>
          </cell>
        </row>
        <row r="3">
          <cell r="A3" t="str">
            <v>881</v>
          </cell>
          <cell r="B3" t="str">
            <v>FB15-18PYE/PGYE</v>
          </cell>
          <cell r="C3" t="str">
            <v>SN</v>
          </cell>
          <cell r="D3" t="str">
            <v>Yale</v>
          </cell>
          <cell r="E3" t="str">
            <v>C1 1-3.5T</v>
          </cell>
          <cell r="F3">
            <v>20.997870833333334</v>
          </cell>
          <cell r="G3">
            <v>7.4881311596153619E-2</v>
          </cell>
          <cell r="H3">
            <v>8.4881312472402617E-2</v>
          </cell>
          <cell r="I3">
            <v>0.1</v>
          </cell>
          <cell r="J3">
            <v>0.1</v>
          </cell>
          <cell r="K3">
            <v>0.15</v>
          </cell>
          <cell r="L3">
            <v>0.15</v>
          </cell>
          <cell r="M3">
            <v>0.15</v>
          </cell>
          <cell r="N3" t="str">
            <v>IRIS</v>
          </cell>
          <cell r="O3">
            <v>20.997870833333334</v>
          </cell>
          <cell r="P3">
            <v>0.16938209397751175</v>
          </cell>
          <cell r="Q3">
            <v>0</v>
          </cell>
        </row>
        <row r="4">
          <cell r="A4" t="str">
            <v>225</v>
          </cell>
          <cell r="B4" t="str">
            <v>J1.50-1.75EX/HEX</v>
          </cell>
          <cell r="C4" t="str">
            <v>SN</v>
          </cell>
          <cell r="D4" t="str">
            <v>Hyster</v>
          </cell>
          <cell r="E4" t="str">
            <v>C1 1-3.5T</v>
          </cell>
          <cell r="F4">
            <v>22.851805444901885</v>
          </cell>
          <cell r="G4">
            <v>7.4881311596153619E-2</v>
          </cell>
          <cell r="H4">
            <v>8.4881312472402645E-2</v>
          </cell>
          <cell r="I4">
            <v>0.12</v>
          </cell>
          <cell r="J4">
            <v>0.12</v>
          </cell>
          <cell r="K4">
            <v>0.15</v>
          </cell>
          <cell r="L4">
            <v>0.15</v>
          </cell>
          <cell r="M4">
            <v>0.15</v>
          </cell>
          <cell r="N4" t="str">
            <v>IRIS</v>
          </cell>
          <cell r="O4">
            <v>22.851805444901885</v>
          </cell>
          <cell r="P4">
            <v>0.18932406739059726</v>
          </cell>
          <cell r="Q4">
            <v>0</v>
          </cell>
        </row>
        <row r="5">
          <cell r="A5" t="str">
            <v>955</v>
          </cell>
          <cell r="B5" t="str">
            <v>ERP16-20VF</v>
          </cell>
          <cell r="C5" t="str">
            <v>Craigavon</v>
          </cell>
          <cell r="D5" t="str">
            <v>Yale</v>
          </cell>
          <cell r="E5" t="str">
            <v>C1 1-3.5T</v>
          </cell>
          <cell r="F5">
            <v>20.1525</v>
          </cell>
          <cell r="G5">
            <v>9.6861224637978277E-2</v>
          </cell>
          <cell r="H5">
            <v>0.11853067529454714</v>
          </cell>
          <cell r="I5">
            <v>9.9055310357780119E-2</v>
          </cell>
          <cell r="J5">
            <v>9.9055310357780119E-2</v>
          </cell>
          <cell r="K5">
            <v>0.15</v>
          </cell>
          <cell r="L5">
            <v>0.15</v>
          </cell>
          <cell r="M5">
            <v>0.15</v>
          </cell>
          <cell r="O5">
            <v>20.1525</v>
          </cell>
          <cell r="P5">
            <v>9.9055310357780119E-2</v>
          </cell>
          <cell r="Q5">
            <v>0</v>
          </cell>
        </row>
        <row r="6">
          <cell r="A6" t="str">
            <v>268</v>
          </cell>
          <cell r="B6" t="str">
            <v>E45-70XN</v>
          </cell>
          <cell r="C6" t="str">
            <v>Greenville</v>
          </cell>
          <cell r="D6" t="str">
            <v>Hyster</v>
          </cell>
          <cell r="E6" t="str">
            <v>C1 1-3.5T</v>
          </cell>
          <cell r="F6">
            <v>36.807341999999991</v>
          </cell>
          <cell r="G6">
            <v>9.4942842867353064E-2</v>
          </cell>
          <cell r="H6">
            <v>0.16294284704536438</v>
          </cell>
          <cell r="I6">
            <v>0.12962778651623813</v>
          </cell>
          <cell r="J6">
            <v>0.12962778651623813</v>
          </cell>
          <cell r="K6">
            <v>0.15</v>
          </cell>
          <cell r="L6">
            <v>0.15</v>
          </cell>
          <cell r="M6">
            <v>0.15</v>
          </cell>
          <cell r="O6">
            <v>36.807341999999991</v>
          </cell>
          <cell r="P6">
            <v>0.12962778651623813</v>
          </cell>
          <cell r="Q6">
            <v>0</v>
          </cell>
        </row>
        <row r="7">
          <cell r="A7" t="str">
            <v>968</v>
          </cell>
          <cell r="B7" t="str">
            <v>ERC045-070VG</v>
          </cell>
          <cell r="C7" t="str">
            <v>Greenville</v>
          </cell>
          <cell r="D7" t="str">
            <v>Yale</v>
          </cell>
          <cell r="E7" t="str">
            <v>C1 1-3.5T</v>
          </cell>
          <cell r="F7">
            <v>21.965199999999999</v>
          </cell>
          <cell r="G7">
            <v>0</v>
          </cell>
          <cell r="H7">
            <v>0.16294284704536424</v>
          </cell>
          <cell r="I7">
            <v>0.12962778651623813</v>
          </cell>
          <cell r="J7">
            <v>0.12962778651623813</v>
          </cell>
          <cell r="K7">
            <v>0.15</v>
          </cell>
          <cell r="L7">
            <v>0.15</v>
          </cell>
          <cell r="M7">
            <v>0.15</v>
          </cell>
          <cell r="O7">
            <v>21.965199999999999</v>
          </cell>
          <cell r="P7">
            <v>0.12962778651623813</v>
          </cell>
          <cell r="Q7">
            <v>0</v>
          </cell>
        </row>
        <row r="8">
          <cell r="A8" t="str">
            <v>160</v>
          </cell>
          <cell r="B8" t="str">
            <v>J1.6-2.0XNT</v>
          </cell>
          <cell r="C8" t="str">
            <v>Craigavon</v>
          </cell>
          <cell r="D8" t="str">
            <v>Hyster</v>
          </cell>
          <cell r="E8" t="str">
            <v>C1 1-3.5T</v>
          </cell>
          <cell r="F8">
            <v>26.443020046171608</v>
          </cell>
          <cell r="G8">
            <v>1.93396315646573E-2</v>
          </cell>
          <cell r="H8">
            <v>0.11900908121370433</v>
          </cell>
          <cell r="I8">
            <v>8.8853599171121372E-2</v>
          </cell>
          <cell r="J8">
            <v>8.8853599171121372E-2</v>
          </cell>
          <cell r="K8">
            <v>0.15</v>
          </cell>
          <cell r="L8">
            <v>0.15</v>
          </cell>
          <cell r="M8">
            <v>0.15</v>
          </cell>
          <cell r="O8">
            <v>26.443020046171608</v>
          </cell>
          <cell r="P8">
            <v>8.8853599171121372E-2</v>
          </cell>
          <cell r="Q8">
            <v>0</v>
          </cell>
        </row>
        <row r="9">
          <cell r="A9" t="str">
            <v>807</v>
          </cell>
          <cell r="B9" t="str">
            <v xml:space="preserve">ERP15-20VT </v>
          </cell>
          <cell r="C9" t="str">
            <v>Craigavon</v>
          </cell>
          <cell r="D9" t="str">
            <v>Yale</v>
          </cell>
          <cell r="E9" t="str">
            <v>C1 1-3.5T</v>
          </cell>
          <cell r="F9">
            <v>24.037303404001012</v>
          </cell>
          <cell r="G9">
            <v>1.8165730607255407E-2</v>
          </cell>
          <cell r="H9">
            <v>0.11783517935230001</v>
          </cell>
          <cell r="I9">
            <v>8.46631641163407E-2</v>
          </cell>
          <cell r="J9">
            <v>8.46631641163407E-2</v>
          </cell>
          <cell r="K9">
            <v>0.15</v>
          </cell>
          <cell r="L9">
            <v>0.15</v>
          </cell>
          <cell r="M9">
            <v>0.15</v>
          </cell>
          <cell r="O9">
            <v>24.037303404001012</v>
          </cell>
          <cell r="P9">
            <v>8.46631641163407E-2</v>
          </cell>
          <cell r="Q9">
            <v>0</v>
          </cell>
        </row>
        <row r="10">
          <cell r="A10" t="str">
            <v>226</v>
          </cell>
          <cell r="B10" t="str">
            <v>J2.00-3.00EX/HEX</v>
          </cell>
          <cell r="C10" t="str">
            <v>SN</v>
          </cell>
          <cell r="D10" t="str">
            <v>Hyster</v>
          </cell>
          <cell r="E10" t="str">
            <v>C1 1-3.5T</v>
          </cell>
          <cell r="F10">
            <v>20.708078125814872</v>
          </cell>
          <cell r="G10">
            <v>9.4899427538182674E-2</v>
          </cell>
          <cell r="H10">
            <v>9.9899425915411344E-2</v>
          </cell>
          <cell r="I10">
            <v>9.9899427538182678E-2</v>
          </cell>
          <cell r="J10">
            <v>9.9899427538182678E-2</v>
          </cell>
          <cell r="K10">
            <v>0.15</v>
          </cell>
          <cell r="L10">
            <v>0.15</v>
          </cell>
          <cell r="M10">
            <v>0.15</v>
          </cell>
          <cell r="O10">
            <v>20.708078125814872</v>
          </cell>
          <cell r="P10">
            <v>9.9899427538182678E-2</v>
          </cell>
          <cell r="Q10">
            <v>0</v>
          </cell>
        </row>
        <row r="11">
          <cell r="A11" t="str">
            <v>276</v>
          </cell>
          <cell r="B11" t="str">
            <v>J2.2-3.5XN</v>
          </cell>
          <cell r="C11" t="str">
            <v>Craigavon</v>
          </cell>
          <cell r="D11" t="str">
            <v>Hyster</v>
          </cell>
          <cell r="E11" t="str">
            <v>C1 1-3.5T</v>
          </cell>
          <cell r="F11">
            <v>63.61762499999999</v>
          </cell>
          <cell r="G11">
            <v>1.3763957613690717E-2</v>
          </cell>
          <cell r="H11">
            <v>0.10943337302628134</v>
          </cell>
          <cell r="I11">
            <v>9.7754867480838226E-2</v>
          </cell>
          <cell r="J11">
            <v>9.7754867480838226E-2</v>
          </cell>
          <cell r="K11">
            <v>0.15</v>
          </cell>
          <cell r="L11">
            <v>0.15</v>
          </cell>
          <cell r="M11">
            <v>0.15</v>
          </cell>
          <cell r="O11">
            <v>63.61762499999999</v>
          </cell>
          <cell r="P11">
            <v>9.7754867480838226E-2</v>
          </cell>
          <cell r="Q11">
            <v>0</v>
          </cell>
        </row>
        <row r="12">
          <cell r="A12" t="str">
            <v>882</v>
          </cell>
          <cell r="B12" t="str">
            <v>FB20-30PYE/PGYE</v>
          </cell>
          <cell r="C12" t="str">
            <v>SN</v>
          </cell>
          <cell r="D12" t="str">
            <v>Yale</v>
          </cell>
          <cell r="E12" t="str">
            <v>C1 1-3.5T</v>
          </cell>
          <cell r="F12">
            <v>20.319163570239962</v>
          </cell>
          <cell r="G12">
            <v>6.1860211851908153E-2</v>
          </cell>
          <cell r="H12">
            <v>8.1860211979828415E-2</v>
          </cell>
          <cell r="I12">
            <v>8.1860211851908157E-2</v>
          </cell>
          <cell r="J12">
            <v>8.1860211851908157E-2</v>
          </cell>
          <cell r="K12">
            <v>0.15</v>
          </cell>
          <cell r="L12">
            <v>0.15</v>
          </cell>
          <cell r="M12">
            <v>0.15</v>
          </cell>
          <cell r="O12">
            <v>20.319163570239962</v>
          </cell>
          <cell r="P12">
            <v>8.1860211851908157E-2</v>
          </cell>
          <cell r="Q12">
            <v>0</v>
          </cell>
        </row>
        <row r="13">
          <cell r="A13" t="str">
            <v>976</v>
          </cell>
          <cell r="B13" t="str">
            <v>ERP22-35VL</v>
          </cell>
          <cell r="C13" t="str">
            <v>Craigavon</v>
          </cell>
          <cell r="D13" t="str">
            <v>Yale</v>
          </cell>
          <cell r="E13" t="str">
            <v>C1 1-3.5T</v>
          </cell>
          <cell r="F13">
            <v>37.49315</v>
          </cell>
          <cell r="G13">
            <v>3.7759505088127976E-2</v>
          </cell>
          <cell r="H13">
            <v>0.11742894883542408</v>
          </cell>
          <cell r="I13">
            <v>5.9804675922286291E-2</v>
          </cell>
          <cell r="J13">
            <v>5.9804675922286291E-2</v>
          </cell>
          <cell r="K13">
            <v>0.15</v>
          </cell>
          <cell r="L13">
            <v>0.15</v>
          </cell>
          <cell r="M13">
            <v>0.15</v>
          </cell>
          <cell r="O13">
            <v>37.49315</v>
          </cell>
          <cell r="P13">
            <v>5.9804675922286291E-2</v>
          </cell>
          <cell r="Q13">
            <v>0</v>
          </cell>
        </row>
        <row r="14">
          <cell r="A14" t="str">
            <v>3C5</v>
          </cell>
          <cell r="B14" t="str">
            <v>J1.6-2.0UTT</v>
          </cell>
          <cell r="C14" t="str">
            <v>Maximal</v>
          </cell>
          <cell r="D14" t="str">
            <v>Hyster</v>
          </cell>
          <cell r="E14" t="str">
            <v>C1 1-3.5T</v>
          </cell>
          <cell r="F14">
            <v>21.848560718545592</v>
          </cell>
          <cell r="G14">
            <v>0.15</v>
          </cell>
          <cell r="H14">
            <v>0.1</v>
          </cell>
          <cell r="I14">
            <v>0.14540425234367549</v>
          </cell>
          <cell r="J14">
            <v>0.14540425234367549</v>
          </cell>
          <cell r="K14">
            <v>0.15</v>
          </cell>
          <cell r="L14">
            <v>0.15</v>
          </cell>
          <cell r="M14">
            <v>0.15</v>
          </cell>
          <cell r="O14">
            <v>21.848560718545592</v>
          </cell>
          <cell r="P14">
            <v>0.14540425234367549</v>
          </cell>
          <cell r="Q14">
            <v>0</v>
          </cell>
        </row>
        <row r="15">
          <cell r="A15" t="str">
            <v>3C4</v>
          </cell>
          <cell r="B15" t="str">
            <v>J1.5-3.5UT</v>
          </cell>
          <cell r="C15" t="str">
            <v>Maximal</v>
          </cell>
          <cell r="D15" t="str">
            <v>Hyster</v>
          </cell>
          <cell r="E15" t="str">
            <v>C1 1-3.5T</v>
          </cell>
          <cell r="F15">
            <v>16.650427041666674</v>
          </cell>
          <cell r="G15">
            <v>7.5000000000000011E-2</v>
          </cell>
          <cell r="H15">
            <v>0.1002250927644</v>
          </cell>
          <cell r="I15">
            <v>0.11584479128101205</v>
          </cell>
          <cell r="J15">
            <v>0.11584479128101205</v>
          </cell>
          <cell r="K15">
            <v>0.15</v>
          </cell>
          <cell r="L15">
            <v>0.15</v>
          </cell>
          <cell r="M15">
            <v>0.15</v>
          </cell>
          <cell r="O15">
            <v>16.650427041666674</v>
          </cell>
          <cell r="P15">
            <v>0.11584479128101205</v>
          </cell>
          <cell r="Q15">
            <v>0</v>
          </cell>
        </row>
        <row r="16">
          <cell r="A16" t="str">
            <v>7S4</v>
          </cell>
          <cell r="B16" t="str">
            <v>ERP1.5-3.5UX</v>
          </cell>
          <cell r="C16" t="str">
            <v>Maximal</v>
          </cell>
          <cell r="D16" t="str">
            <v>Yale</v>
          </cell>
          <cell r="E16" t="str">
            <v>C1 1-3.5T</v>
          </cell>
          <cell r="F16">
            <v>20.87962604708795</v>
          </cell>
          <cell r="G16">
            <v>7.5000000000000011E-2</v>
          </cell>
          <cell r="H16">
            <v>0.10022509276440025</v>
          </cell>
          <cell r="I16">
            <v>0.10294804194167169</v>
          </cell>
          <cell r="J16">
            <v>0.10294804194167169</v>
          </cell>
          <cell r="K16">
            <v>0.15</v>
          </cell>
          <cell r="L16">
            <v>0.15</v>
          </cell>
          <cell r="M16">
            <v>0.15</v>
          </cell>
          <cell r="O16">
            <v>20.87962604708795</v>
          </cell>
          <cell r="P16">
            <v>0.10294804194167169</v>
          </cell>
          <cell r="Q16">
            <v>0</v>
          </cell>
        </row>
        <row r="17">
          <cell r="A17" t="str">
            <v>099</v>
          </cell>
          <cell r="B17" t="str">
            <v>E70-120XN</v>
          </cell>
          <cell r="C17" t="str">
            <v>Greenville</v>
          </cell>
          <cell r="D17" t="str">
            <v>Hyster</v>
          </cell>
          <cell r="E17" t="str">
            <v>C1 &gt;3.5T</v>
          </cell>
          <cell r="F17">
            <v>41.061</v>
          </cell>
          <cell r="G17">
            <v>0.16383494416834743</v>
          </cell>
          <cell r="H17">
            <v>0.1468349428859764</v>
          </cell>
          <cell r="I17">
            <v>5.0161200000000059E-2</v>
          </cell>
          <cell r="J17">
            <v>5.0161200000000059E-2</v>
          </cell>
          <cell r="K17">
            <v>0.15</v>
          </cell>
          <cell r="L17">
            <v>0.15</v>
          </cell>
          <cell r="M17">
            <v>0.15</v>
          </cell>
          <cell r="O17">
            <v>41.061</v>
          </cell>
          <cell r="P17">
            <v>5.0161200000000059E-2</v>
          </cell>
          <cell r="Q17">
            <v>0</v>
          </cell>
        </row>
        <row r="18">
          <cell r="A18" t="str">
            <v>970</v>
          </cell>
          <cell r="B18" t="str">
            <v>J4.0-5.0XN</v>
          </cell>
          <cell r="C18" t="str">
            <v>Craigavon</v>
          </cell>
          <cell r="D18" t="str">
            <v>Hyster</v>
          </cell>
          <cell r="E18" t="str">
            <v>C1 &gt;3.5T</v>
          </cell>
          <cell r="F18">
            <v>91.999000000000009</v>
          </cell>
          <cell r="G18">
            <v>0.11331348154959658</v>
          </cell>
          <cell r="H18">
            <v>0.13798299507931375</v>
          </cell>
          <cell r="I18">
            <v>0.12412421001899138</v>
          </cell>
          <cell r="J18">
            <v>0.12412421001899138</v>
          </cell>
          <cell r="K18">
            <v>0.15</v>
          </cell>
          <cell r="L18">
            <v>0.15</v>
          </cell>
          <cell r="M18">
            <v>0.15</v>
          </cell>
          <cell r="O18">
            <v>91.999000000000009</v>
          </cell>
          <cell r="P18">
            <v>0.12412421001899138</v>
          </cell>
          <cell r="Q18">
            <v>0</v>
          </cell>
        </row>
        <row r="19">
          <cell r="A19" t="str">
            <v>224</v>
          </cell>
          <cell r="B19" t="str">
            <v>FBR20-30 STY</v>
          </cell>
          <cell r="C19" t="str">
            <v>SN</v>
          </cell>
          <cell r="D19" t="str">
            <v>Yale</v>
          </cell>
          <cell r="E19" t="str">
            <v>C2 Reach</v>
          </cell>
          <cell r="F19">
            <v>22.933450000000001</v>
          </cell>
          <cell r="G19">
            <v>9.5660942048493187E-3</v>
          </cell>
          <cell r="H19">
            <v>2.4566092120319499E-2</v>
          </cell>
          <cell r="I19">
            <v>0.1</v>
          </cell>
          <cell r="J19">
            <v>0.1</v>
          </cell>
          <cell r="K19">
            <v>0.1</v>
          </cell>
          <cell r="L19">
            <v>0.1</v>
          </cell>
          <cell r="M19">
            <v>0.1</v>
          </cell>
          <cell r="O19">
            <v>22.933450000000001</v>
          </cell>
          <cell r="P19">
            <v>0.27700000000000008</v>
          </cell>
          <cell r="Q19">
            <v>0</v>
          </cell>
        </row>
        <row r="20">
          <cell r="A20" t="str">
            <v>264</v>
          </cell>
          <cell r="B20" t="str">
            <v>N35ZDR/N45ZR</v>
          </cell>
          <cell r="C20" t="str">
            <v>Greenville</v>
          </cell>
          <cell r="D20" t="str">
            <v>Hyster</v>
          </cell>
          <cell r="E20" t="str">
            <v>C2 Reach</v>
          </cell>
          <cell r="F20">
            <v>43.896200000000007</v>
          </cell>
          <cell r="G20">
            <v>6.2509489856568345E-2</v>
          </cell>
          <cell r="H20">
            <v>5.5509491936706797E-2</v>
          </cell>
          <cell r="I20">
            <v>8.4295892278970427E-2</v>
          </cell>
          <cell r="J20">
            <v>8.4295892278970427E-2</v>
          </cell>
          <cell r="K20">
            <v>0.08</v>
          </cell>
          <cell r="L20">
            <v>0.08</v>
          </cell>
          <cell r="M20">
            <v>0.08</v>
          </cell>
          <cell r="O20">
            <v>43.896200000000007</v>
          </cell>
          <cell r="P20">
            <v>8.4295892278970427E-2</v>
          </cell>
          <cell r="Q20">
            <v>0</v>
          </cell>
        </row>
        <row r="21">
          <cell r="A21" t="str">
            <v>861</v>
          </cell>
          <cell r="B21" t="str">
            <v>NDR035EA/NR045EA</v>
          </cell>
          <cell r="C21" t="str">
            <v>Greenville</v>
          </cell>
          <cell r="D21" t="str">
            <v>Yale</v>
          </cell>
          <cell r="E21" t="str">
            <v>C2 Reach</v>
          </cell>
          <cell r="F21">
            <v>43.03428104142619</v>
          </cell>
          <cell r="G21">
            <v>6.2949124147757954E-2</v>
          </cell>
          <cell r="H21">
            <v>9.9491242019159876E-3</v>
          </cell>
          <cell r="I21">
            <v>7.0645218191384543E-2</v>
          </cell>
          <cell r="J21">
            <v>7.0645218191384543E-2</v>
          </cell>
          <cell r="K21">
            <v>0.08</v>
          </cell>
          <cell r="L21">
            <v>0.08</v>
          </cell>
          <cell r="M21">
            <v>0.08</v>
          </cell>
          <cell r="O21">
            <v>43.03428104142619</v>
          </cell>
          <cell r="P21">
            <v>7.0645218191384543E-2</v>
          </cell>
          <cell r="Q21">
            <v>0</v>
          </cell>
        </row>
        <row r="22">
          <cell r="A22" t="str">
            <v>900</v>
          </cell>
          <cell r="B22" t="str">
            <v>FBR13-18SY/WY</v>
          </cell>
          <cell r="C22" t="str">
            <v>SN</v>
          </cell>
          <cell r="D22" t="str">
            <v>Yale</v>
          </cell>
          <cell r="E22" t="str">
            <v>C2 Reach</v>
          </cell>
          <cell r="F22">
            <v>16.210707999999993</v>
          </cell>
          <cell r="G22">
            <v>3.9649427538182652E-2</v>
          </cell>
          <cell r="H22">
            <v>5.4649427409677778E-2</v>
          </cell>
          <cell r="I22">
            <v>0.1</v>
          </cell>
          <cell r="J22">
            <v>0.1</v>
          </cell>
          <cell r="K22">
            <v>0.1</v>
          </cell>
          <cell r="L22">
            <v>0.1</v>
          </cell>
          <cell r="M22">
            <v>0.1</v>
          </cell>
          <cell r="O22">
            <v>16.210707999999993</v>
          </cell>
          <cell r="P22">
            <v>0.17388125909485466</v>
          </cell>
          <cell r="Q22">
            <v>0</v>
          </cell>
        </row>
        <row r="23">
          <cell r="A23" t="str">
            <v>915</v>
          </cell>
          <cell r="B23" t="str">
            <v>R1.25-1.80EX/WEX</v>
          </cell>
          <cell r="C23" t="str">
            <v>SN</v>
          </cell>
          <cell r="D23" t="str">
            <v>Hyster</v>
          </cell>
          <cell r="E23" t="str">
            <v>C2 Reach</v>
          </cell>
          <cell r="F23">
            <v>14.661161896551725</v>
          </cell>
          <cell r="G23">
            <v>3.9649427538182652E-2</v>
          </cell>
          <cell r="H23">
            <v>5.4649427409677945E-2</v>
          </cell>
          <cell r="I23">
            <v>0.1</v>
          </cell>
          <cell r="J23">
            <v>0.1</v>
          </cell>
          <cell r="K23">
            <v>0.1</v>
          </cell>
          <cell r="L23">
            <v>0.1</v>
          </cell>
          <cell r="M23">
            <v>0.1</v>
          </cell>
          <cell r="O23">
            <v>14.661161896551725</v>
          </cell>
          <cell r="P23">
            <v>0.17168497018309065</v>
          </cell>
          <cell r="Q23">
            <v>0</v>
          </cell>
        </row>
        <row r="24">
          <cell r="A24" t="str">
            <v>295</v>
          </cell>
          <cell r="B24" t="str">
            <v>NR035DA-40DA/NDR030DA</v>
          </cell>
          <cell r="C24" t="str">
            <v>Greenville</v>
          </cell>
          <cell r="D24" t="str">
            <v>Yale</v>
          </cell>
          <cell r="E24" t="str">
            <v>C2 Reach</v>
          </cell>
          <cell r="F24">
            <v>24.610000069999998</v>
          </cell>
          <cell r="G24">
            <v>0</v>
          </cell>
          <cell r="H24">
            <v>7.3449414303577487E-2</v>
          </cell>
          <cell r="I24">
            <v>0.08</v>
          </cell>
          <cell r="J24">
            <v>0.08</v>
          </cell>
          <cell r="K24">
            <v>0.08</v>
          </cell>
          <cell r="L24">
            <v>0.08</v>
          </cell>
          <cell r="M24">
            <v>0.08</v>
          </cell>
          <cell r="O24">
            <v>0</v>
          </cell>
          <cell r="P24">
            <v>0.6310926089734743</v>
          </cell>
          <cell r="Q24">
            <v>24.610000069999998</v>
          </cell>
        </row>
        <row r="25">
          <cell r="A25" t="str">
            <v>435</v>
          </cell>
          <cell r="B25" t="str">
            <v>R1.4/1.6/1.8/2.0/PLU</v>
          </cell>
          <cell r="C25" t="str">
            <v>Masate</v>
          </cell>
          <cell r="D25" t="str">
            <v>Hyster</v>
          </cell>
          <cell r="E25" t="str">
            <v>C2 Reach</v>
          </cell>
          <cell r="F25">
            <v>42.292300000000004</v>
          </cell>
          <cell r="G25">
            <v>2.4498003174227706E-2</v>
          </cell>
          <cell r="H25">
            <v>7.8167318461372065E-2</v>
          </cell>
          <cell r="I25">
            <v>0.1297283628373786</v>
          </cell>
          <cell r="J25">
            <v>0.1297283628373786</v>
          </cell>
          <cell r="K25">
            <v>0.1297283628373786</v>
          </cell>
          <cell r="L25">
            <v>0.1297283628373786</v>
          </cell>
          <cell r="M25">
            <v>0.1297283628373786</v>
          </cell>
          <cell r="O25">
            <v>42.292300000000004</v>
          </cell>
          <cell r="P25">
            <v>0.1297283628373786</v>
          </cell>
          <cell r="Q25">
            <v>0</v>
          </cell>
        </row>
        <row r="26">
          <cell r="A26" t="str">
            <v>470</v>
          </cell>
          <cell r="B26" t="str">
            <v>N30ZDR/N35ZR/N40ZR</v>
          </cell>
          <cell r="C26" t="str">
            <v>Greenville</v>
          </cell>
          <cell r="D26" t="str">
            <v>Hyster</v>
          </cell>
          <cell r="E26" t="str">
            <v>C2 Reach</v>
          </cell>
          <cell r="F26">
            <v>29.011347244555392</v>
          </cell>
          <cell r="G26">
            <v>3.0242561296145498E-2</v>
          </cell>
          <cell r="H26">
            <v>4.8242558670396271E-2</v>
          </cell>
          <cell r="I26">
            <v>4.8242561296145486E-2</v>
          </cell>
          <cell r="J26">
            <v>4.8242561296145486E-2</v>
          </cell>
          <cell r="K26">
            <v>0.08</v>
          </cell>
          <cell r="L26">
            <v>0.08</v>
          </cell>
          <cell r="M26">
            <v>0.08</v>
          </cell>
          <cell r="O26">
            <v>29.011347244555392</v>
          </cell>
          <cell r="P26">
            <v>4.8242561296145486E-2</v>
          </cell>
          <cell r="Q26">
            <v>0</v>
          </cell>
        </row>
        <row r="27">
          <cell r="A27" t="str">
            <v>815</v>
          </cell>
          <cell r="B27" t="str">
            <v>NDR030EA/NR035EA/NR040EA</v>
          </cell>
          <cell r="C27" t="str">
            <v>Greenville</v>
          </cell>
          <cell r="D27" t="str">
            <v>Yale</v>
          </cell>
          <cell r="E27" t="str">
            <v>C2 Reach</v>
          </cell>
          <cell r="F27">
            <v>25.240499989999996</v>
          </cell>
          <cell r="G27">
            <v>0</v>
          </cell>
          <cell r="H27">
            <v>0.1136802713291854</v>
          </cell>
          <cell r="I27">
            <v>0.1136802713291854</v>
          </cell>
          <cell r="J27">
            <v>0.1136802713291854</v>
          </cell>
          <cell r="K27">
            <v>0.1136802713291854</v>
          </cell>
          <cell r="L27">
            <v>0.1136802713291854</v>
          </cell>
          <cell r="M27">
            <v>0.1136802713291854</v>
          </cell>
          <cell r="O27">
            <v>0</v>
          </cell>
          <cell r="P27">
            <v>0.57568027281182177</v>
          </cell>
          <cell r="Q27">
            <v>25.240499989999996</v>
          </cell>
        </row>
        <row r="28">
          <cell r="A28" t="str">
            <v>849</v>
          </cell>
          <cell r="B28" t="str">
            <v>MR14/16/18/20/MR15PL</v>
          </cell>
          <cell r="C28" t="str">
            <v>Masate</v>
          </cell>
          <cell r="D28" t="str">
            <v>Yale</v>
          </cell>
          <cell r="E28" t="str">
            <v>C2 Reach</v>
          </cell>
          <cell r="F28">
            <v>41.48943663118294</v>
          </cell>
          <cell r="G28">
            <v>2.4679821356045937E-2</v>
          </cell>
          <cell r="H28">
            <v>7.8349133074969241E-2</v>
          </cell>
          <cell r="I28">
            <v>0.1</v>
          </cell>
          <cell r="J28">
            <v>0.1</v>
          </cell>
          <cell r="K28">
            <v>0.1</v>
          </cell>
          <cell r="L28">
            <v>0.1</v>
          </cell>
          <cell r="M28">
            <v>0.1</v>
          </cell>
          <cell r="O28">
            <v>41.48943663118294</v>
          </cell>
          <cell r="P28">
            <v>0.17091687087099502</v>
          </cell>
          <cell r="Q28">
            <v>0</v>
          </cell>
        </row>
        <row r="29">
          <cell r="A29" t="str">
            <v>925</v>
          </cell>
          <cell r="B29" t="str">
            <v>R2.00-3.00EX *</v>
          </cell>
          <cell r="C29" t="str">
            <v>SN</v>
          </cell>
          <cell r="D29" t="str">
            <v>Hyster</v>
          </cell>
          <cell r="E29" t="str">
            <v>C2 Reach</v>
          </cell>
          <cell r="F29">
            <v>20.528849999999998</v>
          </cell>
          <cell r="G29">
            <v>9.5660942048493049E-3</v>
          </cell>
          <cell r="H29">
            <v>2.9566091079008521E-2</v>
          </cell>
          <cell r="I29">
            <v>0.1</v>
          </cell>
          <cell r="J29">
            <v>0.1</v>
          </cell>
          <cell r="K29">
            <v>0.1</v>
          </cell>
          <cell r="L29">
            <v>0.1</v>
          </cell>
          <cell r="M29">
            <v>0.1</v>
          </cell>
          <cell r="O29">
            <v>20.528849999999998</v>
          </cell>
          <cell r="P29">
            <v>0.26199531529655778</v>
          </cell>
          <cell r="Q29">
            <v>0</v>
          </cell>
        </row>
        <row r="30">
          <cell r="A30" t="str">
            <v>432</v>
          </cell>
          <cell r="B30" t="str">
            <v>R1.0-1.4E</v>
          </cell>
          <cell r="C30" t="str">
            <v>Masate</v>
          </cell>
          <cell r="D30" t="str">
            <v>Hyster</v>
          </cell>
          <cell r="E30" t="str">
            <v>C2 Reach</v>
          </cell>
          <cell r="F30">
            <v>34.884899999999995</v>
          </cell>
          <cell r="G30">
            <v>2.9714671154040133E-2</v>
          </cell>
          <cell r="H30">
            <v>6.3383934188468161E-2</v>
          </cell>
          <cell r="I30">
            <v>1.3807474489626451E-2</v>
          </cell>
          <cell r="J30">
            <v>1.3807474489626451E-2</v>
          </cell>
          <cell r="K30">
            <v>0.08</v>
          </cell>
          <cell r="L30">
            <v>0.08</v>
          </cell>
          <cell r="M30">
            <v>0.08</v>
          </cell>
          <cell r="O30">
            <v>34.884899999999995</v>
          </cell>
          <cell r="P30">
            <v>1.3807474489626451E-2</v>
          </cell>
          <cell r="Q30">
            <v>0</v>
          </cell>
        </row>
        <row r="31">
          <cell r="A31" t="str">
            <v>118</v>
          </cell>
          <cell r="B31" t="str">
            <v>R30XM2/R30XMA2/R30XMF2</v>
          </cell>
          <cell r="C31" t="str">
            <v>Greenville</v>
          </cell>
          <cell r="D31" t="str">
            <v>Hyster</v>
          </cell>
          <cell r="E31" t="str">
            <v>C2 Order Picker</v>
          </cell>
          <cell r="F31">
            <v>24.659613623509049</v>
          </cell>
          <cell r="G31">
            <v>0.23093550103065355</v>
          </cell>
          <cell r="H31">
            <v>0.22393549969569534</v>
          </cell>
          <cell r="I31">
            <v>0.13841990670891635</v>
          </cell>
          <cell r="J31">
            <v>0.13841990670891635</v>
          </cell>
          <cell r="K31">
            <v>0.13841990670891635</v>
          </cell>
          <cell r="L31">
            <v>0.13841990670891635</v>
          </cell>
          <cell r="M31">
            <v>0.13841990670891635</v>
          </cell>
          <cell r="O31">
            <v>24.659613623509049</v>
          </cell>
          <cell r="P31">
            <v>0.13841990670891635</v>
          </cell>
          <cell r="Q31">
            <v>0</v>
          </cell>
        </row>
        <row r="32">
          <cell r="A32" t="str">
            <v>460</v>
          </cell>
          <cell r="B32" t="str">
            <v>K1.0H</v>
          </cell>
          <cell r="C32" t="str">
            <v>Masate</v>
          </cell>
          <cell r="D32" t="str">
            <v>Hyster</v>
          </cell>
          <cell r="E32" t="str">
            <v>C2 Order Picker</v>
          </cell>
          <cell r="F32">
            <v>45.070059999999998</v>
          </cell>
          <cell r="G32">
            <v>5.9156539466413582E-2</v>
          </cell>
          <cell r="H32">
            <v>0.15282610178045539</v>
          </cell>
          <cell r="I32">
            <v>0.1</v>
          </cell>
          <cell r="J32">
            <v>0.1</v>
          </cell>
          <cell r="K32">
            <v>0.1</v>
          </cell>
          <cell r="L32">
            <v>0.1</v>
          </cell>
          <cell r="M32">
            <v>0.1</v>
          </cell>
          <cell r="O32">
            <v>45.070059999999998</v>
          </cell>
          <cell r="P32">
            <v>0.27747520867532477</v>
          </cell>
          <cell r="Q32">
            <v>0</v>
          </cell>
        </row>
        <row r="33">
          <cell r="A33" t="str">
            <v>826</v>
          </cell>
          <cell r="B33" t="str">
            <v>OS030BE/SS030BE</v>
          </cell>
          <cell r="C33" t="str">
            <v>Greenville</v>
          </cell>
          <cell r="D33" t="str">
            <v>Yale</v>
          </cell>
          <cell r="E33" t="str">
            <v>C2 Order Picker</v>
          </cell>
          <cell r="F33">
            <v>30.621699999999993</v>
          </cell>
          <cell r="G33">
            <v>0.1498358931908734</v>
          </cell>
          <cell r="H33">
            <v>0.14283589586141607</v>
          </cell>
          <cell r="I33">
            <v>0.14283589586141607</v>
          </cell>
          <cell r="J33">
            <v>0.14283589586141607</v>
          </cell>
          <cell r="K33">
            <v>0.14283589586141607</v>
          </cell>
          <cell r="L33">
            <v>0.14283589586141607</v>
          </cell>
          <cell r="M33">
            <v>0.14283589586141607</v>
          </cell>
          <cell r="O33">
            <v>30.621699999999993</v>
          </cell>
          <cell r="P33">
            <v>0.26102411280037902</v>
          </cell>
          <cell r="Q33">
            <v>0</v>
          </cell>
        </row>
        <row r="34">
          <cell r="A34" t="str">
            <v>474</v>
          </cell>
          <cell r="B34" t="str">
            <v>SS030BF</v>
          </cell>
          <cell r="C34" t="str">
            <v>Greenville</v>
          </cell>
          <cell r="D34" t="str">
            <v>Yale</v>
          </cell>
          <cell r="E34" t="str">
            <v>C2 Order Picker</v>
          </cell>
          <cell r="F34">
            <v>22.270500000000002</v>
          </cell>
          <cell r="G34">
            <v>0.16</v>
          </cell>
          <cell r="H34">
            <v>0.16299999874553803</v>
          </cell>
          <cell r="I34">
            <v>0.1</v>
          </cell>
          <cell r="J34">
            <v>0.1</v>
          </cell>
          <cell r="K34">
            <v>0.1</v>
          </cell>
          <cell r="L34">
            <v>0.1</v>
          </cell>
          <cell r="M34">
            <v>0.1</v>
          </cell>
          <cell r="O34">
            <v>23.883699756542534</v>
          </cell>
          <cell r="P34">
            <v>-0.18449930426579814</v>
          </cell>
        </row>
        <row r="35">
          <cell r="A35" t="str">
            <v>463</v>
          </cell>
          <cell r="B35" t="str">
            <v>C1.0-1.3L</v>
          </cell>
          <cell r="C35" t="str">
            <v>Masate</v>
          </cell>
          <cell r="D35" t="str">
            <v>Hyster</v>
          </cell>
          <cell r="E35" t="str">
            <v>C2 Order Picker</v>
          </cell>
          <cell r="F35">
            <v>105.22289649865334</v>
          </cell>
          <cell r="G35">
            <v>0</v>
          </cell>
          <cell r="H35">
            <v>5.2996844608878053E-2</v>
          </cell>
          <cell r="I35">
            <v>5.2999999999999999E-2</v>
          </cell>
          <cell r="J35">
            <v>5.2999999999999999E-2</v>
          </cell>
          <cell r="K35">
            <v>0.08</v>
          </cell>
          <cell r="L35">
            <v>0.08</v>
          </cell>
          <cell r="M35">
            <v>0.08</v>
          </cell>
          <cell r="O35">
            <v>105.22289649865334</v>
          </cell>
          <cell r="P35">
            <v>5.2999999999999999E-2</v>
          </cell>
          <cell r="Q35">
            <v>0</v>
          </cell>
        </row>
        <row r="36">
          <cell r="A36" t="str">
            <v>464</v>
          </cell>
          <cell r="B36" t="str">
            <v>C1.3-1.5</v>
          </cell>
          <cell r="C36" t="str">
            <v>Masate</v>
          </cell>
          <cell r="D36" t="str">
            <v>Hyster</v>
          </cell>
          <cell r="E36" t="str">
            <v>C2 Order Picker</v>
          </cell>
          <cell r="F36">
            <v>74.454130000000021</v>
          </cell>
          <cell r="G36">
            <v>-1.9199247105111713E-3</v>
          </cell>
          <cell r="H36">
            <v>2.1749200310384464E-2</v>
          </cell>
          <cell r="I36">
            <v>0.1</v>
          </cell>
          <cell r="J36">
            <v>0.1</v>
          </cell>
          <cell r="K36">
            <v>0.1</v>
          </cell>
          <cell r="L36">
            <v>0.1</v>
          </cell>
          <cell r="M36">
            <v>0.1</v>
          </cell>
          <cell r="O36">
            <v>74.454130000000021</v>
          </cell>
          <cell r="P36">
            <v>0.25450963032081997</v>
          </cell>
          <cell r="Q36">
            <v>0</v>
          </cell>
        </row>
        <row r="37">
          <cell r="A37" t="str">
            <v>868</v>
          </cell>
          <cell r="B37" t="str">
            <v>MTC10-13L</v>
          </cell>
          <cell r="C37" t="str">
            <v>Masate</v>
          </cell>
          <cell r="D37" t="str">
            <v>Yale</v>
          </cell>
          <cell r="E37" t="str">
            <v>C2 Order Picker</v>
          </cell>
          <cell r="F37">
            <v>51.999999989999999</v>
          </cell>
          <cell r="G37">
            <v>0</v>
          </cell>
          <cell r="H37">
            <v>1.699672380941428E-2</v>
          </cell>
          <cell r="I37">
            <v>0.08</v>
          </cell>
          <cell r="J37">
            <v>0.08</v>
          </cell>
          <cell r="K37">
            <v>0.08</v>
          </cell>
          <cell r="L37">
            <v>0.08</v>
          </cell>
          <cell r="M37">
            <v>0.08</v>
          </cell>
          <cell r="O37">
            <v>0</v>
          </cell>
          <cell r="P37">
            <v>1.7000000000000001E-2</v>
          </cell>
          <cell r="Q37">
            <v>51.999999989999999</v>
          </cell>
        </row>
        <row r="38">
          <cell r="A38" t="str">
            <v>869</v>
          </cell>
          <cell r="B38" t="str">
            <v>MTC13-15L</v>
          </cell>
          <cell r="C38" t="str">
            <v>Masate</v>
          </cell>
          <cell r="D38" t="str">
            <v>Yale</v>
          </cell>
          <cell r="E38" t="str">
            <v>C2 Order Picker</v>
          </cell>
          <cell r="F38">
            <v>89.431571428571445</v>
          </cell>
          <cell r="G38">
            <v>-1.49591842853526E-3</v>
          </cell>
          <cell r="H38">
            <v>2.2173208205574987E-2</v>
          </cell>
          <cell r="I38">
            <v>8.58967253832435E-2</v>
          </cell>
          <cell r="J38">
            <v>8.58967253832435E-2</v>
          </cell>
          <cell r="K38">
            <v>0.08</v>
          </cell>
          <cell r="L38">
            <v>0.08</v>
          </cell>
          <cell r="M38">
            <v>0.08</v>
          </cell>
          <cell r="O38">
            <v>89.431571428571445</v>
          </cell>
          <cell r="P38">
            <v>8.58967253832435E-2</v>
          </cell>
          <cell r="Q38">
            <v>0</v>
          </cell>
        </row>
        <row r="39">
          <cell r="A39" t="str">
            <v>827</v>
          </cell>
          <cell r="B39" t="str">
            <v>MPB040-E</v>
          </cell>
          <cell r="C39" t="str">
            <v>Greenville</v>
          </cell>
          <cell r="D39" t="str">
            <v>Yale</v>
          </cell>
          <cell r="E39" t="str">
            <v>C3 Walkies</v>
          </cell>
          <cell r="F39">
            <v>5.2840829085599994</v>
          </cell>
          <cell r="G39">
            <v>9.8999999999999991E-2</v>
          </cell>
          <cell r="H39">
            <v>0.15199998471096898</v>
          </cell>
          <cell r="I39">
            <v>0.152</v>
          </cell>
          <cell r="J39">
            <v>0.152</v>
          </cell>
          <cell r="K39">
            <v>0.152</v>
          </cell>
          <cell r="L39">
            <v>0.152</v>
          </cell>
          <cell r="M39">
            <v>0.152</v>
          </cell>
          <cell r="O39">
            <v>5.2840829085599994</v>
          </cell>
          <cell r="P39">
            <v>0.152</v>
          </cell>
          <cell r="Q39">
            <v>0</v>
          </cell>
        </row>
        <row r="40">
          <cell r="A40" t="str">
            <v>245</v>
          </cell>
          <cell r="B40" t="str">
            <v xml:space="preserve">MPB045VG        </v>
          </cell>
          <cell r="C40" t="str">
            <v>Greenville</v>
          </cell>
          <cell r="D40" t="str">
            <v>Yale</v>
          </cell>
          <cell r="E40" t="str">
            <v>C3 Walkies</v>
          </cell>
          <cell r="F40">
            <v>5.8361500000000008</v>
          </cell>
          <cell r="G40">
            <v>6.6185143965975843E-2</v>
          </cell>
          <cell r="H40">
            <v>9.9185144242944473E-2</v>
          </cell>
          <cell r="I40">
            <v>0.2</v>
          </cell>
          <cell r="J40">
            <v>0.2</v>
          </cell>
          <cell r="K40">
            <v>0.2</v>
          </cell>
          <cell r="L40">
            <v>0.2</v>
          </cell>
          <cell r="M40">
            <v>0.2</v>
          </cell>
          <cell r="O40">
            <v>5.8361500000000008</v>
          </cell>
          <cell r="P40">
            <v>0.30505416907155924</v>
          </cell>
          <cell r="Q40">
            <v>0</v>
          </cell>
        </row>
        <row r="41">
          <cell r="A41" t="str">
            <v>419</v>
          </cell>
          <cell r="B41" t="str">
            <v>W45ZHD</v>
          </cell>
          <cell r="C41" t="str">
            <v>Greenville</v>
          </cell>
          <cell r="D41" t="str">
            <v>Hyster</v>
          </cell>
          <cell r="E41" t="str">
            <v>C3 Walkies</v>
          </cell>
          <cell r="F41">
            <v>4.2516376000000013</v>
          </cell>
          <cell r="G41">
            <v>9.5848310507069184E-2</v>
          </cell>
          <cell r="H41">
            <v>0.10384831536500228</v>
          </cell>
          <cell r="I41">
            <v>0.10384831536500228</v>
          </cell>
          <cell r="J41">
            <v>0.10384831536500228</v>
          </cell>
          <cell r="K41">
            <v>0.10384831536500228</v>
          </cell>
          <cell r="L41">
            <v>0.10384831536500228</v>
          </cell>
          <cell r="M41">
            <v>0.10384831536500228</v>
          </cell>
          <cell r="O41">
            <v>5.0739999999999998</v>
          </cell>
          <cell r="P41">
            <v>-2.5440347735233605E-2</v>
          </cell>
        </row>
        <row r="42">
          <cell r="A42" t="str">
            <v>441</v>
          </cell>
          <cell r="B42" t="str">
            <v>S1.0 - 1.2</v>
          </cell>
          <cell r="C42" t="str">
            <v>Masate</v>
          </cell>
          <cell r="D42" t="str">
            <v>Hyster</v>
          </cell>
          <cell r="E42" t="str">
            <v>C3 Ride-On</v>
          </cell>
          <cell r="F42">
            <v>7.9934184475214201</v>
          </cell>
          <cell r="G42">
            <v>-9.3348281356636954E-3</v>
          </cell>
          <cell r="H42">
            <v>9.9334563119298863E-2</v>
          </cell>
          <cell r="I42">
            <v>0.19933755730215164</v>
          </cell>
          <cell r="J42">
            <v>0.19933755730215164</v>
          </cell>
          <cell r="K42">
            <v>0.19933755730215164</v>
          </cell>
          <cell r="L42">
            <v>0.19933755730215164</v>
          </cell>
          <cell r="M42">
            <v>0.19933755730215164</v>
          </cell>
          <cell r="O42">
            <v>7.9934184475214201</v>
          </cell>
          <cell r="P42">
            <v>0.19933755730215164</v>
          </cell>
          <cell r="Q42">
            <v>0</v>
          </cell>
        </row>
        <row r="43">
          <cell r="A43" t="str">
            <v>456</v>
          </cell>
          <cell r="B43" t="str">
            <v>S1.4 -1.6</v>
          </cell>
          <cell r="C43" t="str">
            <v>Masate</v>
          </cell>
          <cell r="D43" t="str">
            <v>Hyster</v>
          </cell>
          <cell r="E43" t="str">
            <v>C3 Ride-On</v>
          </cell>
          <cell r="F43">
            <v>18.804235475182761</v>
          </cell>
          <cell r="G43">
            <v>5.0327037707877595E-2</v>
          </cell>
          <cell r="H43">
            <v>0.12399650449506311</v>
          </cell>
          <cell r="I43">
            <v>0.10624525047675853</v>
          </cell>
          <cell r="J43">
            <v>0.10624525047675853</v>
          </cell>
          <cell r="K43">
            <v>0.10624525047675853</v>
          </cell>
          <cell r="L43">
            <v>0.10624525047675853</v>
          </cell>
          <cell r="M43">
            <v>0.10624525047675853</v>
          </cell>
          <cell r="O43">
            <v>18.804235475182761</v>
          </cell>
          <cell r="P43">
            <v>0.10624525047675853</v>
          </cell>
          <cell r="Q43">
            <v>0</v>
          </cell>
        </row>
        <row r="44">
          <cell r="A44" t="str">
            <v>455</v>
          </cell>
          <cell r="B44" t="str">
            <v>W20-30ZR</v>
          </cell>
          <cell r="C44" t="str">
            <v>Greenville</v>
          </cell>
          <cell r="D44" t="str">
            <v>Hyster</v>
          </cell>
          <cell r="E44" t="str">
            <v>C3 Ride-On</v>
          </cell>
          <cell r="F44">
            <v>26.715983816852635</v>
          </cell>
          <cell r="G44">
            <v>8.3053385406362173E-2</v>
          </cell>
          <cell r="H44">
            <v>0.10105338695017205</v>
          </cell>
          <cell r="I44">
            <v>8.7184611004087947E-2</v>
          </cell>
          <cell r="J44">
            <v>8.7184611004087947E-2</v>
          </cell>
          <cell r="K44">
            <v>0.08</v>
          </cell>
          <cell r="L44">
            <v>0.08</v>
          </cell>
          <cell r="M44">
            <v>0.08</v>
          </cell>
          <cell r="O44">
            <v>26.715983816852635</v>
          </cell>
          <cell r="P44">
            <v>8.7184611004087947E-2</v>
          </cell>
          <cell r="Q44">
            <v>0</v>
          </cell>
        </row>
        <row r="45">
          <cell r="A45" t="str">
            <v>439</v>
          </cell>
          <cell r="B45" t="str">
            <v>P2.0S</v>
          </cell>
          <cell r="C45" t="str">
            <v>Masate</v>
          </cell>
          <cell r="D45" t="str">
            <v>Hyster</v>
          </cell>
          <cell r="E45" t="str">
            <v>C3 Ride-On</v>
          </cell>
          <cell r="F45">
            <v>7.1375999999999999</v>
          </cell>
          <cell r="G45">
            <v>3.3099641568090823E-2</v>
          </cell>
          <cell r="H45">
            <v>9.6769029437676665E-2</v>
          </cell>
          <cell r="I45">
            <v>9.4861932724748466E-2</v>
          </cell>
          <cell r="J45">
            <v>9.4861932724748466E-2</v>
          </cell>
          <cell r="K45">
            <v>0.08</v>
          </cell>
          <cell r="L45">
            <v>0.08</v>
          </cell>
          <cell r="M45">
            <v>0.08</v>
          </cell>
          <cell r="O45">
            <v>7.1375999999999999</v>
          </cell>
          <cell r="P45">
            <v>9.4861932724748466E-2</v>
          </cell>
          <cell r="Q45">
            <v>0</v>
          </cell>
        </row>
        <row r="46">
          <cell r="A46" t="str">
            <v>444</v>
          </cell>
          <cell r="B46" t="str">
            <v>LO2.0</v>
          </cell>
          <cell r="C46" t="str">
            <v>Masate</v>
          </cell>
          <cell r="D46" t="str">
            <v>Hyster</v>
          </cell>
          <cell r="E46" t="str">
            <v>C3 Ride-On</v>
          </cell>
          <cell r="F46">
            <v>13.062493395193759</v>
          </cell>
          <cell r="G46">
            <v>-7.72434379547721E-3</v>
          </cell>
          <cell r="H46">
            <v>9.5945017462925816E-2</v>
          </cell>
          <cell r="I46">
            <v>0.18</v>
          </cell>
          <cell r="J46">
            <v>0.18</v>
          </cell>
          <cell r="K46">
            <v>0.18</v>
          </cell>
          <cell r="L46">
            <v>0.18</v>
          </cell>
          <cell r="M46">
            <v>0.18</v>
          </cell>
          <cell r="O46">
            <v>13.062493395193759</v>
          </cell>
          <cell r="P46">
            <v>0.21936270652871109</v>
          </cell>
          <cell r="Q46">
            <v>0</v>
          </cell>
        </row>
        <row r="47">
          <cell r="A47" t="str">
            <v>843</v>
          </cell>
          <cell r="B47" t="str">
            <v>MP20X</v>
          </cell>
          <cell r="C47" t="str">
            <v>Masate</v>
          </cell>
          <cell r="D47" t="str">
            <v>Yale</v>
          </cell>
          <cell r="E47" t="str">
            <v>C3 Ride-On</v>
          </cell>
          <cell r="F47">
            <v>7.5754999999999999</v>
          </cell>
          <cell r="G47">
            <v>3.7843466006518486E-2</v>
          </cell>
          <cell r="H47">
            <v>0.10151285237777495</v>
          </cell>
          <cell r="I47">
            <v>0.2</v>
          </cell>
          <cell r="J47">
            <v>0.2</v>
          </cell>
          <cell r="K47">
            <v>0.2</v>
          </cell>
          <cell r="L47">
            <v>0.2</v>
          </cell>
          <cell r="M47">
            <v>0.2</v>
          </cell>
          <cell r="O47">
            <v>7.5754999999999999</v>
          </cell>
          <cell r="P47">
            <v>0.26390197481508304</v>
          </cell>
          <cell r="Q47">
            <v>0</v>
          </cell>
        </row>
        <row r="48">
          <cell r="A48" t="str">
            <v>292</v>
          </cell>
          <cell r="B48" t="str">
            <v>MPE060-VG</v>
          </cell>
          <cell r="C48" t="str">
            <v>Greenville</v>
          </cell>
          <cell r="D48" t="str">
            <v>Yale</v>
          </cell>
          <cell r="E48" t="str">
            <v>C3 Ride-On</v>
          </cell>
          <cell r="F48">
            <v>10.279420522145506</v>
          </cell>
          <cell r="G48">
            <v>4.4520796976048993E-2</v>
          </cell>
          <cell r="H48">
            <v>9.7520803088828031E-2</v>
          </cell>
          <cell r="I48">
            <v>9.7520796976049012E-2</v>
          </cell>
          <cell r="J48">
            <v>9.7520796976049012E-2</v>
          </cell>
          <cell r="K48">
            <v>0.08</v>
          </cell>
          <cell r="L48">
            <v>0.08</v>
          </cell>
          <cell r="M48">
            <v>0.08</v>
          </cell>
          <cell r="O48">
            <v>10.279420522145506</v>
          </cell>
          <cell r="P48">
            <v>9.7520796976049012E-2</v>
          </cell>
          <cell r="Q48">
            <v>0</v>
          </cell>
        </row>
        <row r="49">
          <cell r="A49" t="str">
            <v>896</v>
          </cell>
          <cell r="B49" t="str">
            <v>MPE060-F</v>
          </cell>
          <cell r="C49" t="str">
            <v>Greenville</v>
          </cell>
          <cell r="D49" t="str">
            <v>Yale</v>
          </cell>
          <cell r="E49" t="str">
            <v>C3 Ride-On</v>
          </cell>
          <cell r="F49">
            <v>10.826949825</v>
          </cell>
          <cell r="G49">
            <v>4.5629662874950683E-2</v>
          </cell>
          <cell r="H49">
            <v>0.18862966066183839</v>
          </cell>
          <cell r="I49">
            <v>0.18862966066183839</v>
          </cell>
          <cell r="J49">
            <v>0.18862966066183839</v>
          </cell>
          <cell r="K49">
            <v>0.18862966066183839</v>
          </cell>
          <cell r="L49">
            <v>0.18862966066183839</v>
          </cell>
          <cell r="M49">
            <v>0.18862966066183839</v>
          </cell>
          <cell r="O49">
            <v>8.7355</v>
          </cell>
          <cell r="P49">
            <v>-1.0923596019138502E-2</v>
          </cell>
        </row>
        <row r="50">
          <cell r="A50" t="str">
            <v>891</v>
          </cell>
          <cell r="B50" t="str">
            <v>MPW080-E</v>
          </cell>
          <cell r="C50" t="str">
            <v>Greenville</v>
          </cell>
          <cell r="D50" t="str">
            <v>Yale</v>
          </cell>
          <cell r="E50" t="str">
            <v>C3 Walkies</v>
          </cell>
          <cell r="F50">
            <v>8.2600882033568723</v>
          </cell>
          <cell r="G50">
            <v>0.17532889992708847</v>
          </cell>
          <cell r="H50">
            <v>0.1833289024357988</v>
          </cell>
          <cell r="I50">
            <v>0.18332889992708848</v>
          </cell>
          <cell r="J50">
            <v>0.18332889992708848</v>
          </cell>
          <cell r="K50">
            <v>0.18332889992708848</v>
          </cell>
          <cell r="L50">
            <v>0.18332889992708848</v>
          </cell>
          <cell r="M50">
            <v>0.18332889992708848</v>
          </cell>
          <cell r="O50">
            <v>8.2600882033568723</v>
          </cell>
          <cell r="P50">
            <v>0.18332889992708848</v>
          </cell>
          <cell r="Q50">
            <v>0</v>
          </cell>
        </row>
        <row r="51">
          <cell r="A51" t="str">
            <v>476</v>
          </cell>
          <cell r="B51" t="str">
            <v>T5ZAC</v>
          </cell>
          <cell r="C51" t="str">
            <v>Greenville</v>
          </cell>
          <cell r="D51" t="str">
            <v>Hyster</v>
          </cell>
          <cell r="E51" t="str">
            <v>C3 Ride-On</v>
          </cell>
          <cell r="F51">
            <v>7.5168721223819972</v>
          </cell>
          <cell r="G51">
            <v>0.12659495192307679</v>
          </cell>
          <cell r="H51">
            <v>0.13459494811734063</v>
          </cell>
          <cell r="I51">
            <v>0.13459495192307674</v>
          </cell>
          <cell r="J51">
            <v>0.13459495192307674</v>
          </cell>
          <cell r="K51">
            <v>0.13459495192307674</v>
          </cell>
          <cell r="L51">
            <v>0.13459495192307674</v>
          </cell>
          <cell r="M51">
            <v>0.13459495192307674</v>
          </cell>
          <cell r="O51">
            <v>7.5168721223819972</v>
          </cell>
          <cell r="P51">
            <v>0.13459495192307674</v>
          </cell>
          <cell r="Q51">
            <v>0</v>
          </cell>
        </row>
        <row r="52">
          <cell r="A52" t="str">
            <v>477</v>
          </cell>
          <cell r="B52" t="str">
            <v>T7Z</v>
          </cell>
          <cell r="C52" t="str">
            <v>Greenville</v>
          </cell>
          <cell r="D52" t="str">
            <v>Hyster</v>
          </cell>
          <cell r="E52" t="str">
            <v>C3 Ride-On</v>
          </cell>
          <cell r="F52">
            <v>7.421624050000001</v>
          </cell>
          <cell r="G52">
            <v>4.0281963891618852E-2</v>
          </cell>
          <cell r="H52">
            <v>0.10328196068891367</v>
          </cell>
          <cell r="I52">
            <v>0.10328196068891367</v>
          </cell>
          <cell r="J52">
            <v>0.10328196068891367</v>
          </cell>
          <cell r="K52">
            <v>0.10328196068891367</v>
          </cell>
          <cell r="L52">
            <v>0.10328196068891367</v>
          </cell>
          <cell r="M52">
            <v>0.10328196068891367</v>
          </cell>
          <cell r="O52">
            <v>6.5262000000000002</v>
          </cell>
          <cell r="P52">
            <v>-0.24747218867683479</v>
          </cell>
        </row>
        <row r="53">
          <cell r="A53" t="str">
            <v>3B5</v>
          </cell>
          <cell r="B53" t="str">
            <v xml:space="preserve">P2.0UT </v>
          </cell>
          <cell r="C53" t="str">
            <v>Ruyi</v>
          </cell>
          <cell r="D53" t="str">
            <v>Hyster</v>
          </cell>
          <cell r="E53" t="str">
            <v>C3 Walkies</v>
          </cell>
          <cell r="F53">
            <v>3.3207345421315906</v>
          </cell>
          <cell r="G53">
            <v>0.10500000000000001</v>
          </cell>
          <cell r="H53">
            <v>0.17435036058141007</v>
          </cell>
          <cell r="I53">
            <v>0.28103997956591453</v>
          </cell>
          <cell r="J53">
            <v>0.28103997956591453</v>
          </cell>
          <cell r="K53">
            <v>0.28103997956591453</v>
          </cell>
          <cell r="L53">
            <v>0.28103997956591453</v>
          </cell>
          <cell r="M53">
            <v>0.28103997956591453</v>
          </cell>
          <cell r="O53">
            <v>3.3207345421315906</v>
          </cell>
          <cell r="P53">
            <v>0.28103997956591453</v>
          </cell>
          <cell r="Q53">
            <v>0</v>
          </cell>
        </row>
        <row r="54">
          <cell r="A54" t="str">
            <v>3B1</v>
          </cell>
          <cell r="B54" t="str">
            <v>P2.0RUT</v>
          </cell>
          <cell r="C54" t="str">
            <v>Ruyi</v>
          </cell>
          <cell r="D54" t="str">
            <v>Hyster</v>
          </cell>
          <cell r="E54" t="str">
            <v>C3 Walkies</v>
          </cell>
          <cell r="F54">
            <v>4.6730071428571422</v>
          </cell>
          <cell r="G54">
            <v>0.10500000000000001</v>
          </cell>
          <cell r="H54">
            <v>0.17435036438913354</v>
          </cell>
          <cell r="I54">
            <v>0.24263165563901806</v>
          </cell>
          <cell r="J54">
            <v>0.24263165563901806</v>
          </cell>
          <cell r="K54">
            <v>0.24263165563901806</v>
          </cell>
          <cell r="L54">
            <v>0.24263165563901806</v>
          </cell>
          <cell r="M54">
            <v>0.24263165563901806</v>
          </cell>
          <cell r="O54">
            <v>4.6730071428571422</v>
          </cell>
          <cell r="P54">
            <v>0.24263165563901806</v>
          </cell>
          <cell r="Q54">
            <v>0</v>
          </cell>
        </row>
        <row r="55">
          <cell r="A55" t="str">
            <v>7R5</v>
          </cell>
          <cell r="B55" t="str">
            <v xml:space="preserve">MP20UX </v>
          </cell>
          <cell r="C55" t="str">
            <v>Ruyi</v>
          </cell>
          <cell r="D55" t="str">
            <v>Yale</v>
          </cell>
          <cell r="E55" t="str">
            <v>C3 Walkies</v>
          </cell>
          <cell r="F55">
            <v>2.470565450427781</v>
          </cell>
          <cell r="G55">
            <v>0.10500000000000001</v>
          </cell>
          <cell r="H55">
            <v>0.17435036058141007</v>
          </cell>
          <cell r="I55">
            <v>0.24263165563901806</v>
          </cell>
          <cell r="J55">
            <v>0.24263165563901806</v>
          </cell>
          <cell r="K55">
            <v>0.24263165563901806</v>
          </cell>
          <cell r="L55">
            <v>0.24263165563901806</v>
          </cell>
          <cell r="M55">
            <v>0.24263165563901806</v>
          </cell>
          <cell r="O55">
            <v>2.470565450427781</v>
          </cell>
          <cell r="P55">
            <v>0.24263165563901806</v>
          </cell>
          <cell r="Q55">
            <v>0</v>
          </cell>
        </row>
        <row r="56">
          <cell r="A56" t="str">
            <v>7R0</v>
          </cell>
          <cell r="B56" t="str">
            <v>MP20KUX</v>
          </cell>
          <cell r="C56" t="str">
            <v>Ruyi</v>
          </cell>
          <cell r="D56" t="str">
            <v>Yale</v>
          </cell>
          <cell r="E56" t="str">
            <v>C3 Walkies</v>
          </cell>
          <cell r="F56">
            <v>5.0703187572143129</v>
          </cell>
          <cell r="G56">
            <v>0.10500000000000001</v>
          </cell>
          <cell r="H56">
            <v>0.17435036058141007</v>
          </cell>
          <cell r="I56">
            <v>0.2636212995602133</v>
          </cell>
          <cell r="J56">
            <v>0.2636212995602133</v>
          </cell>
          <cell r="K56">
            <v>0.2636212995602133</v>
          </cell>
          <cell r="L56">
            <v>0.2636212995602133</v>
          </cell>
          <cell r="M56">
            <v>0.2636212995602133</v>
          </cell>
          <cell r="O56">
            <v>5.0703187572143129</v>
          </cell>
          <cell r="P56">
            <v>0.2636212995602133</v>
          </cell>
          <cell r="Q56">
            <v>0</v>
          </cell>
        </row>
        <row r="57">
          <cell r="A57" t="str">
            <v>7R1</v>
          </cell>
          <cell r="B57" t="str">
            <v>MP20XUX</v>
          </cell>
          <cell r="C57" t="str">
            <v>Ruyi</v>
          </cell>
          <cell r="D57" t="str">
            <v>Yale</v>
          </cell>
          <cell r="E57" t="str">
            <v>C3 Walkies</v>
          </cell>
          <cell r="F57">
            <v>7.2271068590483516</v>
          </cell>
          <cell r="G57">
            <v>0.10500000000000001</v>
          </cell>
          <cell r="H57">
            <v>0.17435036438913362</v>
          </cell>
          <cell r="I57">
            <v>0.24263165563901806</v>
          </cell>
          <cell r="J57">
            <v>0.24263165563901806</v>
          </cell>
          <cell r="K57">
            <v>0.24263165563901806</v>
          </cell>
          <cell r="L57">
            <v>0.24263165563901806</v>
          </cell>
          <cell r="M57">
            <v>0.24263165563901806</v>
          </cell>
          <cell r="O57">
            <v>7.2271068590483516</v>
          </cell>
          <cell r="P57">
            <v>0.24263165563901806</v>
          </cell>
          <cell r="Q57">
            <v>0</v>
          </cell>
        </row>
        <row r="58">
          <cell r="A58" t="str">
            <v>378</v>
          </cell>
          <cell r="B58" t="str">
            <v>UT15WE</v>
          </cell>
          <cell r="C58" t="str">
            <v>Ruyi</v>
          </cell>
          <cell r="D58" t="str">
            <v>Hyster</v>
          </cell>
          <cell r="E58" t="str">
            <v>C3 Walkies</v>
          </cell>
          <cell r="F58">
            <v>0.91361400000000004</v>
          </cell>
          <cell r="G58">
            <v>0.10500000000000001</v>
          </cell>
          <cell r="H58">
            <v>0.15000002462746848</v>
          </cell>
          <cell r="I58">
            <v>0.15</v>
          </cell>
          <cell r="J58">
            <v>0.15</v>
          </cell>
          <cell r="K58">
            <v>0.15</v>
          </cell>
          <cell r="L58">
            <v>0.15</v>
          </cell>
          <cell r="M58">
            <v>0.15</v>
          </cell>
          <cell r="O58">
            <v>0.91361400000000004</v>
          </cell>
          <cell r="P58">
            <v>0.15</v>
          </cell>
          <cell r="Q58">
            <v>0</v>
          </cell>
        </row>
        <row r="59">
          <cell r="A59" t="str">
            <v>3C3</v>
          </cell>
          <cell r="B59" t="str">
            <v>S1.5WUT</v>
          </cell>
          <cell r="C59" t="str">
            <v>Ruyi</v>
          </cell>
          <cell r="D59" t="str">
            <v>Hyster</v>
          </cell>
          <cell r="E59" t="str">
            <v>C3 Walkies</v>
          </cell>
          <cell r="F59">
            <v>6.7387107499999992</v>
          </cell>
          <cell r="G59">
            <v>0.10500000000000001</v>
          </cell>
          <cell r="H59">
            <v>0.17435036058141015</v>
          </cell>
          <cell r="I59">
            <v>0.23366516943095519</v>
          </cell>
          <cell r="J59">
            <v>0.23366516943095519</v>
          </cell>
          <cell r="K59">
            <v>0.23366516943095519</v>
          </cell>
          <cell r="L59">
            <v>0.23366516943095519</v>
          </cell>
          <cell r="M59">
            <v>0.23366516943095519</v>
          </cell>
          <cell r="O59">
            <v>6.7387107499999992</v>
          </cell>
          <cell r="P59">
            <v>0.23366516943095519</v>
          </cell>
          <cell r="Q59">
            <v>0</v>
          </cell>
        </row>
        <row r="60">
          <cell r="A60" t="str">
            <v>3B3</v>
          </cell>
          <cell r="B60" t="str">
            <v>S1.5RUT</v>
          </cell>
          <cell r="C60" t="str">
            <v>Ruyi</v>
          </cell>
          <cell r="D60" t="str">
            <v>Hyster</v>
          </cell>
          <cell r="E60" t="str">
            <v>C3 Walkies</v>
          </cell>
          <cell r="F60">
            <v>7.9390499999999999</v>
          </cell>
          <cell r="G60">
            <v>0.10500000000000001</v>
          </cell>
          <cell r="H60">
            <v>0.17435036058141007</v>
          </cell>
          <cell r="I60">
            <v>0.35018234209464694</v>
          </cell>
          <cell r="J60">
            <v>0.35018234209464694</v>
          </cell>
          <cell r="K60">
            <v>0.35018234209464694</v>
          </cell>
          <cell r="L60">
            <v>0.35018234209464694</v>
          </cell>
          <cell r="M60">
            <v>0.35018234209464694</v>
          </cell>
          <cell r="O60">
            <v>7.9390499999999999</v>
          </cell>
          <cell r="P60">
            <v>0.35018234209464694</v>
          </cell>
          <cell r="Q60">
            <v>0</v>
          </cell>
        </row>
        <row r="61">
          <cell r="A61" t="str">
            <v>3B6</v>
          </cell>
          <cell r="B61" t="str">
            <v>SL1.5WUT</v>
          </cell>
          <cell r="C61" t="str">
            <v>Ruyi</v>
          </cell>
          <cell r="D61" t="str">
            <v>Hyster</v>
          </cell>
          <cell r="E61" t="str">
            <v>C3 Walkies</v>
          </cell>
          <cell r="F61">
            <v>5.6210000000000004</v>
          </cell>
          <cell r="G61">
            <v>0.10500000000000001</v>
          </cell>
          <cell r="H61">
            <v>0.17435036058141007</v>
          </cell>
          <cell r="I61">
            <v>0.16390320062223873</v>
          </cell>
          <cell r="J61">
            <v>0.16390320062223873</v>
          </cell>
          <cell r="K61">
            <v>0.16390320062223873</v>
          </cell>
          <cell r="L61">
            <v>0.16390320062223873</v>
          </cell>
          <cell r="M61">
            <v>0.16390320062223873</v>
          </cell>
          <cell r="O61">
            <v>5.6210000000000004</v>
          </cell>
          <cell r="P61">
            <v>0.16390320062223873</v>
          </cell>
          <cell r="Q61">
            <v>0</v>
          </cell>
        </row>
        <row r="62">
          <cell r="A62" t="str">
            <v>3B7</v>
          </cell>
          <cell r="B62" t="str">
            <v>SL1.5RUT</v>
          </cell>
          <cell r="C62" t="str">
            <v>Ruyi</v>
          </cell>
          <cell r="D62" t="str">
            <v>Hyster</v>
          </cell>
          <cell r="E62" t="str">
            <v>C3 Walkies</v>
          </cell>
          <cell r="F62">
            <v>4.3367099799999993</v>
          </cell>
          <cell r="G62">
            <v>0.10500000000000001</v>
          </cell>
          <cell r="H62">
            <v>0.17435036058141007</v>
          </cell>
          <cell r="I62">
            <v>0.17435036058141007</v>
          </cell>
          <cell r="J62">
            <v>0.17435036058141007</v>
          </cell>
          <cell r="K62">
            <v>0.17435036058141007</v>
          </cell>
          <cell r="L62">
            <v>0.17435036058141007</v>
          </cell>
          <cell r="M62">
            <v>0.17435036058141007</v>
          </cell>
          <cell r="O62" t="e">
            <v>#N/A</v>
          </cell>
          <cell r="P62" t="e">
            <v>#N/A</v>
          </cell>
        </row>
        <row r="63">
          <cell r="A63" t="str">
            <v>7S3</v>
          </cell>
          <cell r="B63" t="str">
            <v>MS15UX</v>
          </cell>
          <cell r="C63" t="str">
            <v>Ruyi</v>
          </cell>
          <cell r="D63" t="str">
            <v>Yale</v>
          </cell>
          <cell r="E63" t="str">
            <v>C3 Walkies</v>
          </cell>
          <cell r="F63">
            <v>5.7300624999999998</v>
          </cell>
          <cell r="G63">
            <v>0.10500000000000001</v>
          </cell>
          <cell r="H63">
            <v>0.17435036058141007</v>
          </cell>
          <cell r="I63">
            <v>8.1602844531362836E-2</v>
          </cell>
          <cell r="J63">
            <v>8.1602844531362836E-2</v>
          </cell>
          <cell r="K63">
            <v>0.08</v>
          </cell>
          <cell r="L63">
            <v>0.08</v>
          </cell>
          <cell r="M63">
            <v>0.08</v>
          </cell>
          <cell r="O63">
            <v>5.7300624999999998</v>
          </cell>
          <cell r="P63">
            <v>8.1602844531362836E-2</v>
          </cell>
          <cell r="Q63">
            <v>0</v>
          </cell>
        </row>
        <row r="64">
          <cell r="A64" t="str">
            <v>7R6</v>
          </cell>
          <cell r="B64" t="str">
            <v>MSL15WUX</v>
          </cell>
          <cell r="C64" t="str">
            <v>Ruyi</v>
          </cell>
          <cell r="D64" t="str">
            <v>Yale</v>
          </cell>
          <cell r="E64" t="str">
            <v>C3 Walkies</v>
          </cell>
          <cell r="F64">
            <v>7.2355258048797033</v>
          </cell>
          <cell r="G64">
            <v>0.10500000000000001</v>
          </cell>
          <cell r="H64">
            <v>0.17435036058141007</v>
          </cell>
          <cell r="I64">
            <v>0.24420562790202635</v>
          </cell>
          <cell r="J64">
            <v>0.2</v>
          </cell>
          <cell r="K64">
            <v>0.2</v>
          </cell>
          <cell r="L64">
            <v>0.2</v>
          </cell>
          <cell r="M64">
            <v>0.2</v>
          </cell>
          <cell r="O64">
            <v>7.2355258048797033</v>
          </cell>
          <cell r="P64">
            <v>0.24420562790202635</v>
          </cell>
          <cell r="Q64">
            <v>0</v>
          </cell>
        </row>
        <row r="65">
          <cell r="A65" t="str">
            <v>3D4</v>
          </cell>
          <cell r="B65" t="str">
            <v>MPC15</v>
          </cell>
          <cell r="C65" t="str">
            <v>Staxx</v>
          </cell>
          <cell r="D65" t="str">
            <v>Yale</v>
          </cell>
          <cell r="E65" t="str">
            <v>C3 Walkies</v>
          </cell>
          <cell r="F65">
            <v>1.1456126126126149</v>
          </cell>
          <cell r="G65">
            <v>0.10000000000000002</v>
          </cell>
          <cell r="H65">
            <v>0.14999996190476</v>
          </cell>
          <cell r="I65">
            <v>0.22193948940623487</v>
          </cell>
          <cell r="J65">
            <v>0.2</v>
          </cell>
          <cell r="K65">
            <v>0.2</v>
          </cell>
          <cell r="L65">
            <v>0.2</v>
          </cell>
          <cell r="M65">
            <v>0.2</v>
          </cell>
          <cell r="O65">
            <v>1.1456126126126149</v>
          </cell>
          <cell r="P65">
            <v>0.22193948940623487</v>
          </cell>
          <cell r="Q65">
            <v>0</v>
          </cell>
        </row>
        <row r="66">
          <cell r="A66" t="str">
            <v>6W9</v>
          </cell>
          <cell r="B66" t="str">
            <v>PC1.5</v>
          </cell>
          <cell r="C66" t="str">
            <v>Staxx</v>
          </cell>
          <cell r="D66" t="str">
            <v>Hyster</v>
          </cell>
          <cell r="E66" t="str">
            <v>C3 Walkies</v>
          </cell>
          <cell r="F66">
            <v>1.1748888888888886</v>
          </cell>
          <cell r="G66">
            <v>0.10000000000000002</v>
          </cell>
          <cell r="H66">
            <v>0.14999996190475992</v>
          </cell>
          <cell r="I66">
            <v>0.24373220879125046</v>
          </cell>
          <cell r="J66">
            <v>0.2</v>
          </cell>
          <cell r="K66">
            <v>0.2</v>
          </cell>
          <cell r="L66">
            <v>0.2</v>
          </cell>
          <cell r="M66">
            <v>0.2</v>
          </cell>
          <cell r="O66">
            <v>1.1748888888888886</v>
          </cell>
          <cell r="P66">
            <v>0.24373220879125046</v>
          </cell>
          <cell r="Q66">
            <v>0</v>
          </cell>
        </row>
        <row r="67">
          <cell r="A67" t="str">
            <v>475</v>
          </cell>
          <cell r="B67" t="str">
            <v>H1.5-1.8TX, H2.0TXS</v>
          </cell>
          <cell r="C67" t="str">
            <v>SN</v>
          </cell>
          <cell r="D67" t="str">
            <v>Hyster</v>
          </cell>
          <cell r="E67" t="str">
            <v>C5 1-3.5 T</v>
          </cell>
          <cell r="F67">
            <v>21.479200000000009</v>
          </cell>
          <cell r="G67">
            <v>1.4799812626718123E-2</v>
          </cell>
          <cell r="H67">
            <v>4.9799811475601384E-2</v>
          </cell>
          <cell r="I67">
            <v>0.1</v>
          </cell>
          <cell r="J67">
            <v>0.1</v>
          </cell>
          <cell r="K67">
            <v>0.12</v>
          </cell>
          <cell r="L67">
            <v>0.12</v>
          </cell>
          <cell r="M67">
            <v>0.12</v>
          </cell>
          <cell r="N67" t="str">
            <v>IRIS</v>
          </cell>
          <cell r="O67">
            <v>21.479200000000009</v>
          </cell>
          <cell r="P67">
            <v>0.22582180033927143</v>
          </cell>
          <cell r="Q67">
            <v>0</v>
          </cell>
        </row>
        <row r="68">
          <cell r="A68" t="str">
            <v>812</v>
          </cell>
          <cell r="B68" t="str">
            <v>GP/GDP 15-20AK</v>
          </cell>
          <cell r="C68" t="str">
            <v>SN</v>
          </cell>
          <cell r="D68" t="str">
            <v>Yale</v>
          </cell>
          <cell r="E68" t="str">
            <v>C5 1-3.5 T</v>
          </cell>
          <cell r="F68">
            <v>18.10084730582917</v>
          </cell>
          <cell r="G68">
            <v>1.4799812626718124E-2</v>
          </cell>
          <cell r="H68">
            <v>4.9799811475601086E-2</v>
          </cell>
          <cell r="I68">
            <v>0.1</v>
          </cell>
          <cell r="J68">
            <v>0.1</v>
          </cell>
          <cell r="K68">
            <v>0.12</v>
          </cell>
          <cell r="L68">
            <v>0.12</v>
          </cell>
          <cell r="M68">
            <v>0.12</v>
          </cell>
          <cell r="N68" t="str">
            <v>IRIS</v>
          </cell>
          <cell r="O68">
            <v>18.10084730582917</v>
          </cell>
          <cell r="P68">
            <v>0.22025296475202236</v>
          </cell>
          <cell r="Q68">
            <v>0</v>
          </cell>
        </row>
        <row r="69">
          <cell r="A69" t="str">
            <v>177</v>
          </cell>
          <cell r="B69" t="str">
            <v>H2.0-3.5FT/H40-70FT</v>
          </cell>
          <cell r="C69" t="str">
            <v>Craigavon</v>
          </cell>
          <cell r="D69" t="str">
            <v>Hyster</v>
          </cell>
          <cell r="E69" t="str">
            <v>C5 1-3.5 T</v>
          </cell>
          <cell r="F69">
            <v>21.622108888207116</v>
          </cell>
          <cell r="G69">
            <v>8.7310222040199212E-2</v>
          </cell>
          <cell r="H69">
            <v>0.11697966495002214</v>
          </cell>
          <cell r="I69">
            <v>3.9055310357780121E-2</v>
          </cell>
          <cell r="J69">
            <v>3.9055310357780121E-2</v>
          </cell>
          <cell r="K69">
            <v>0.12</v>
          </cell>
          <cell r="L69">
            <v>0.12</v>
          </cell>
          <cell r="M69">
            <v>0.12</v>
          </cell>
          <cell r="O69">
            <v>21.622108888207116</v>
          </cell>
          <cell r="P69">
            <v>3.9055310357780121E-2</v>
          </cell>
          <cell r="Q69">
            <v>0</v>
          </cell>
        </row>
        <row r="70">
          <cell r="A70" t="str">
            <v>466</v>
          </cell>
          <cell r="B70" t="str">
            <v>H2.0-2.5-3.0-3.5TX</v>
          </cell>
          <cell r="C70" t="str">
            <v>SN</v>
          </cell>
          <cell r="D70" t="str">
            <v>Hyster</v>
          </cell>
          <cell r="E70" t="str">
            <v>C5 1-3.5 T</v>
          </cell>
          <cell r="F70">
            <v>25.129635471806651</v>
          </cell>
          <cell r="G70">
            <v>-1.0200187373281877E-2</v>
          </cell>
          <cell r="H70">
            <v>3.979981169791489E-2</v>
          </cell>
          <cell r="I70">
            <v>6.4999999999999961E-2</v>
          </cell>
          <cell r="J70">
            <v>6.4999999999999961E-2</v>
          </cell>
          <cell r="K70">
            <v>0.12</v>
          </cell>
          <cell r="L70">
            <v>0.12</v>
          </cell>
          <cell r="M70">
            <v>0.12</v>
          </cell>
          <cell r="N70" t="str">
            <v>IRIS</v>
          </cell>
          <cell r="O70">
            <v>25.129635471806651</v>
          </cell>
          <cell r="P70">
            <v>6.4999999999999961E-2</v>
          </cell>
          <cell r="Q70">
            <v>0</v>
          </cell>
        </row>
        <row r="71">
          <cell r="A71" t="str">
            <v>871</v>
          </cell>
          <cell r="B71" t="str">
            <v>GP/GDP 20-35RK/TK</v>
          </cell>
          <cell r="C71" t="str">
            <v>SN</v>
          </cell>
          <cell r="D71" t="str">
            <v>Yale</v>
          </cell>
          <cell r="E71" t="str">
            <v>C5 1-3.5 T</v>
          </cell>
          <cell r="F71">
            <v>31.660467342824166</v>
          </cell>
          <cell r="G71">
            <v>-1.0200187373281879E-2</v>
          </cell>
          <cell r="H71">
            <v>3.9799811697914945E-2</v>
          </cell>
          <cell r="I71">
            <v>0.1</v>
          </cell>
          <cell r="J71">
            <v>0.1</v>
          </cell>
          <cell r="K71">
            <v>0.12</v>
          </cell>
          <cell r="L71">
            <v>0.12</v>
          </cell>
          <cell r="M71">
            <v>0.12</v>
          </cell>
          <cell r="N71" t="str">
            <v>IRIS</v>
          </cell>
          <cell r="O71">
            <v>31.660467342824166</v>
          </cell>
          <cell r="P71">
            <v>0.21946839464273585</v>
          </cell>
          <cell r="Q71">
            <v>0</v>
          </cell>
        </row>
        <row r="72">
          <cell r="A72" t="str">
            <v>001</v>
          </cell>
          <cell r="B72" t="str">
            <v>IRIS</v>
          </cell>
          <cell r="C72" t="str">
            <v>Craigavon</v>
          </cell>
          <cell r="D72" t="str">
            <v>Hyster</v>
          </cell>
          <cell r="E72" t="str">
            <v>C5 1-3.5 T</v>
          </cell>
          <cell r="F72">
            <v>24.030355807121285</v>
          </cell>
          <cell r="G72">
            <v>0</v>
          </cell>
          <cell r="H72">
            <v>0.123</v>
          </cell>
          <cell r="I72">
            <v>0.08</v>
          </cell>
          <cell r="J72">
            <v>0.08</v>
          </cell>
          <cell r="K72">
            <v>0.12</v>
          </cell>
          <cell r="L72">
            <v>0.12</v>
          </cell>
          <cell r="M72">
            <v>0.12</v>
          </cell>
          <cell r="O72">
            <v>24.030355807121285</v>
          </cell>
          <cell r="P72">
            <v>0.08</v>
          </cell>
          <cell r="Q72">
            <v>0</v>
          </cell>
        </row>
        <row r="73">
          <cell r="A73" t="str">
            <v>810</v>
          </cell>
          <cell r="B73" t="str">
            <v>IRIS</v>
          </cell>
          <cell r="C73" t="str">
            <v>Craigavon</v>
          </cell>
          <cell r="D73" t="str">
            <v>Yale</v>
          </cell>
          <cell r="E73" t="str">
            <v>C5 1-3.5 T</v>
          </cell>
          <cell r="F73">
            <v>17</v>
          </cell>
          <cell r="G73">
            <v>0</v>
          </cell>
          <cell r="H73">
            <v>0.123</v>
          </cell>
          <cell r="I73">
            <v>0.08</v>
          </cell>
          <cell r="J73">
            <v>0.08</v>
          </cell>
          <cell r="K73">
            <v>0.12</v>
          </cell>
          <cell r="L73">
            <v>0.12</v>
          </cell>
          <cell r="M73">
            <v>0.12</v>
          </cell>
          <cell r="O73">
            <v>17</v>
          </cell>
          <cell r="P73">
            <v>0.08</v>
          </cell>
          <cell r="Q73">
            <v>0</v>
          </cell>
        </row>
        <row r="74">
          <cell r="A74" t="str">
            <v>3C1</v>
          </cell>
          <cell r="B74" t="str">
            <v>UT2.0-3.5UT</v>
          </cell>
          <cell r="C74" t="str">
            <v>Maximal</v>
          </cell>
          <cell r="D74" t="str">
            <v>Hyster</v>
          </cell>
          <cell r="E74" t="str">
            <v>C5 1-3.5 T</v>
          </cell>
          <cell r="F74">
            <v>15.653196584000836</v>
          </cell>
          <cell r="G74">
            <v>0.14000000000000001</v>
          </cell>
          <cell r="H74">
            <v>0.120225091982867</v>
          </cell>
          <cell r="I74">
            <v>0.12</v>
          </cell>
          <cell r="J74">
            <v>0.12</v>
          </cell>
          <cell r="K74">
            <v>0.12</v>
          </cell>
          <cell r="L74">
            <v>0.12</v>
          </cell>
          <cell r="M74">
            <v>0.12</v>
          </cell>
          <cell r="O74">
            <v>15.653196584000836</v>
          </cell>
          <cell r="P74">
            <v>0.18846972089596517</v>
          </cell>
          <cell r="Q74">
            <v>0</v>
          </cell>
        </row>
        <row r="75">
          <cell r="A75" t="str">
            <v>7S1</v>
          </cell>
          <cell r="B75" t="str">
            <v>GP20-35UX</v>
          </cell>
          <cell r="C75" t="str">
            <v>Maximal</v>
          </cell>
          <cell r="D75" t="str">
            <v>Yale</v>
          </cell>
          <cell r="E75" t="str">
            <v>C5 1-3.5 T</v>
          </cell>
          <cell r="F75">
            <v>16.358373316497214</v>
          </cell>
          <cell r="G75">
            <v>0.14000000000000001</v>
          </cell>
          <cell r="H75">
            <v>0.1202250919828672</v>
          </cell>
          <cell r="I75">
            <v>0.12792109035854779</v>
          </cell>
          <cell r="J75">
            <v>0.12792109035854779</v>
          </cell>
          <cell r="K75">
            <v>0.12792109035854779</v>
          </cell>
          <cell r="L75">
            <v>0.12792109035854779</v>
          </cell>
          <cell r="M75">
            <v>0.12792109035854779</v>
          </cell>
          <cell r="O75">
            <v>16.358373316497214</v>
          </cell>
          <cell r="P75">
            <v>0.12792109035854779</v>
          </cell>
          <cell r="Q75">
            <v>0</v>
          </cell>
        </row>
        <row r="76">
          <cell r="A76" t="str">
            <v>005</v>
          </cell>
          <cell r="B76" t="str">
            <v>H4.0FT5-H5.5FT</v>
          </cell>
          <cell r="C76" t="str">
            <v>Craigavon</v>
          </cell>
          <cell r="D76" t="str">
            <v>Hyster</v>
          </cell>
          <cell r="E76" t="str">
            <v>C5 &gt;3.5 T</v>
          </cell>
          <cell r="F76">
            <v>54.969323550831497</v>
          </cell>
          <cell r="G76">
            <v>0.10437801098740436</v>
          </cell>
          <cell r="H76">
            <v>8.5047348090279279E-2</v>
          </cell>
          <cell r="I76">
            <v>0.12165597986934382</v>
          </cell>
          <cell r="J76">
            <v>0.12165597986934382</v>
          </cell>
          <cell r="K76">
            <v>0.12165597986934382</v>
          </cell>
          <cell r="L76">
            <v>0.12165597986934382</v>
          </cell>
          <cell r="M76">
            <v>0.12165597986934382</v>
          </cell>
          <cell r="O76">
            <v>54.969323550831497</v>
          </cell>
          <cell r="P76">
            <v>0.12165597986934382</v>
          </cell>
          <cell r="Q76">
            <v>0</v>
          </cell>
        </row>
        <row r="77">
          <cell r="A77" t="str">
            <v>813</v>
          </cell>
          <cell r="B77" t="str">
            <v>GDP 40-55VX</v>
          </cell>
          <cell r="C77" t="str">
            <v>Craigavon</v>
          </cell>
          <cell r="D77" t="str">
            <v>Yale</v>
          </cell>
          <cell r="E77" t="str">
            <v>C5 &gt;3.5 T</v>
          </cell>
          <cell r="F77">
            <v>88.695750000000004</v>
          </cell>
          <cell r="G77">
            <v>0.1053101871467144</v>
          </cell>
          <cell r="H77">
            <v>0.10497959096913334</v>
          </cell>
          <cell r="I77">
            <v>0.11934093866552573</v>
          </cell>
          <cell r="J77">
            <v>0.11934093866552573</v>
          </cell>
          <cell r="K77">
            <v>0.11934093866552573</v>
          </cell>
          <cell r="L77">
            <v>0.11934093866552573</v>
          </cell>
          <cell r="M77">
            <v>0.11934093866552573</v>
          </cell>
          <cell r="O77">
            <v>88.695750000000004</v>
          </cell>
          <cell r="P77">
            <v>0.11934093866552573</v>
          </cell>
          <cell r="Q77">
            <v>0</v>
          </cell>
        </row>
        <row r="78">
          <cell r="A78" t="str">
            <v>3D0</v>
          </cell>
          <cell r="B78" t="str">
            <v>H5.0-7.0UT</v>
          </cell>
          <cell r="C78" t="str">
            <v>Maximal</v>
          </cell>
          <cell r="D78" t="str">
            <v>Hyster</v>
          </cell>
          <cell r="E78" t="str">
            <v>C5 &gt;3.5 T</v>
          </cell>
          <cell r="F78">
            <v>45.571861788050349</v>
          </cell>
          <cell r="G78">
            <v>0.13200000000000001</v>
          </cell>
          <cell r="H78">
            <v>0.14722509244445073</v>
          </cell>
          <cell r="I78">
            <v>0.20993357678129218</v>
          </cell>
          <cell r="J78">
            <v>0.20993357678129218</v>
          </cell>
          <cell r="K78">
            <v>0.20993357678129218</v>
          </cell>
          <cell r="L78">
            <v>0.20993357678129218</v>
          </cell>
          <cell r="M78">
            <v>0.20993357678129218</v>
          </cell>
          <cell r="O78">
            <v>45.571861788050349</v>
          </cell>
          <cell r="P78">
            <v>0.20993357678129218</v>
          </cell>
          <cell r="Q78">
            <v>0</v>
          </cell>
        </row>
        <row r="79">
          <cell r="A79" t="str">
            <v>7T0</v>
          </cell>
          <cell r="B79" t="str">
            <v>GP50-70UX</v>
          </cell>
          <cell r="C79" t="str">
            <v>Maximal</v>
          </cell>
          <cell r="D79" t="str">
            <v>Yale</v>
          </cell>
          <cell r="E79" t="str">
            <v>C5 &gt;3.5 T</v>
          </cell>
          <cell r="F79">
            <v>41.960938976529434</v>
          </cell>
          <cell r="G79">
            <v>0.13200000000000001</v>
          </cell>
          <cell r="H79">
            <v>0.14722509244445056</v>
          </cell>
          <cell r="I79">
            <v>0.32909990463000405</v>
          </cell>
          <cell r="J79">
            <v>0.32909990463000405</v>
          </cell>
          <cell r="K79">
            <v>0.32909990463000405</v>
          </cell>
          <cell r="L79">
            <v>0.32909990463000405</v>
          </cell>
          <cell r="M79">
            <v>0.32909990463000405</v>
          </cell>
          <cell r="O79">
            <v>41.960938976529434</v>
          </cell>
          <cell r="P79">
            <v>0.32909990463000405</v>
          </cell>
          <cell r="Q79">
            <v>0</v>
          </cell>
        </row>
        <row r="80">
          <cell r="A80" t="str">
            <v>019</v>
          </cell>
          <cell r="B80" t="str">
            <v>H13.0-16.0XM</v>
          </cell>
          <cell r="C80" t="str">
            <v>Nijmegen</v>
          </cell>
          <cell r="D80" t="str">
            <v>Hyster</v>
          </cell>
          <cell r="E80" t="str">
            <v>C5 BT 8-16T</v>
          </cell>
          <cell r="F80">
            <v>185.25954766512621</v>
          </cell>
          <cell r="G80">
            <v>-1.180967234502159E-2</v>
          </cell>
          <cell r="H80">
            <v>2.485946449672756E-2</v>
          </cell>
          <cell r="I80">
            <v>1.4512679609381018E-2</v>
          </cell>
          <cell r="J80">
            <v>1.4512679609381018E-2</v>
          </cell>
          <cell r="K80">
            <v>0.1</v>
          </cell>
          <cell r="L80">
            <v>0.1</v>
          </cell>
          <cell r="M80">
            <v>0.1</v>
          </cell>
          <cell r="O80">
            <v>185.25954766512621</v>
          </cell>
          <cell r="P80">
            <v>1.4512679609381018E-2</v>
          </cell>
          <cell r="Q80">
            <v>0</v>
          </cell>
        </row>
        <row r="81">
          <cell r="A81" t="str">
            <v>299</v>
          </cell>
          <cell r="B81" t="str">
            <v>H170FT-H190FT</v>
          </cell>
          <cell r="C81" t="str">
            <v>Berea</v>
          </cell>
          <cell r="D81" t="str">
            <v>Hyster</v>
          </cell>
          <cell r="E81" t="str">
            <v>C5 BT 8-16T</v>
          </cell>
          <cell r="F81">
            <v>114.3450055224537</v>
          </cell>
          <cell r="G81">
            <v>0</v>
          </cell>
          <cell r="H81">
            <v>0.1</v>
          </cell>
          <cell r="I81">
            <v>0.27843788210292747</v>
          </cell>
          <cell r="J81">
            <v>0.27843788210292747</v>
          </cell>
          <cell r="K81">
            <v>0.27843788210292747</v>
          </cell>
          <cell r="L81">
            <v>0.27843788210292747</v>
          </cell>
          <cell r="M81">
            <v>0.27843788210292747</v>
          </cell>
          <cell r="O81">
            <v>114.3450055224537</v>
          </cell>
          <cell r="P81">
            <v>0.27843788210292747</v>
          </cell>
          <cell r="Q81">
            <v>0</v>
          </cell>
        </row>
        <row r="82">
          <cell r="A82" t="str">
            <v>253</v>
          </cell>
          <cell r="B82" t="str">
            <v>UT80-100P</v>
          </cell>
          <cell r="C82" t="str">
            <v>Hangcha</v>
          </cell>
          <cell r="D82" t="str">
            <v>Hyster</v>
          </cell>
          <cell r="E82" t="str">
            <v>C5 BT 8-16T</v>
          </cell>
          <cell r="F82">
            <v>51</v>
          </cell>
          <cell r="G82">
            <v>0.1</v>
          </cell>
          <cell r="H82">
            <v>0.1</v>
          </cell>
          <cell r="I82">
            <v>0.1</v>
          </cell>
          <cell r="J82">
            <v>0.1</v>
          </cell>
          <cell r="K82">
            <v>0.1</v>
          </cell>
          <cell r="L82">
            <v>0.1</v>
          </cell>
          <cell r="M82">
            <v>0.1</v>
          </cell>
          <cell r="O82">
            <v>0</v>
          </cell>
          <cell r="P82">
            <v>0.1</v>
          </cell>
          <cell r="Q82">
            <v>51</v>
          </cell>
        </row>
        <row r="83">
          <cell r="A83" t="str">
            <v>TBD</v>
          </cell>
          <cell r="B83" t="str">
            <v xml:space="preserve">TIL 8-10t </v>
          </cell>
          <cell r="C83" t="str">
            <v>India</v>
          </cell>
          <cell r="D83" t="str">
            <v>Hyster</v>
          </cell>
          <cell r="E83" t="str">
            <v>C5 BT 8-16T</v>
          </cell>
          <cell r="F83">
            <v>51</v>
          </cell>
          <cell r="G83">
            <v>0.1</v>
          </cell>
          <cell r="H83">
            <v>0.1</v>
          </cell>
          <cell r="I83">
            <v>0.1</v>
          </cell>
          <cell r="J83">
            <v>0.1</v>
          </cell>
          <cell r="K83">
            <v>0.1</v>
          </cell>
          <cell r="L83">
            <v>0.1</v>
          </cell>
          <cell r="M83">
            <v>0.1</v>
          </cell>
          <cell r="O83" t="e">
            <v>#N/A</v>
          </cell>
          <cell r="P83" t="e">
            <v>#N/A</v>
          </cell>
        </row>
        <row r="84">
          <cell r="A84" t="str">
            <v>008</v>
          </cell>
          <cell r="B84" t="str">
            <v>H20.00-32.00F</v>
          </cell>
          <cell r="C84" t="str">
            <v>Nijmegen</v>
          </cell>
          <cell r="D84" t="str">
            <v>Hyster</v>
          </cell>
          <cell r="E84" t="str">
            <v>C5 BT &gt;16T</v>
          </cell>
          <cell r="F84">
            <v>344.28006204309349</v>
          </cell>
          <cell r="G84">
            <v>-2.2053050547038412E-2</v>
          </cell>
          <cell r="H84">
            <v>2.4616084729496147E-2</v>
          </cell>
          <cell r="I84">
            <v>0.1</v>
          </cell>
          <cell r="J84">
            <v>0.1</v>
          </cell>
          <cell r="K84">
            <v>0.1</v>
          </cell>
          <cell r="L84">
            <v>0.1</v>
          </cell>
          <cell r="M84">
            <v>0.1</v>
          </cell>
          <cell r="O84">
            <v>344.28006204309349</v>
          </cell>
          <cell r="P84">
            <v>0.17393708879902614</v>
          </cell>
          <cell r="Q84">
            <v>0</v>
          </cell>
        </row>
        <row r="85">
          <cell r="A85" t="str">
            <v>917</v>
          </cell>
          <cell r="B85" t="str">
            <v>H800-1050HD(H40-48XM)</v>
          </cell>
          <cell r="C85" t="str">
            <v>Nijmegen</v>
          </cell>
          <cell r="D85" t="str">
            <v>Hyster</v>
          </cell>
          <cell r="E85" t="str">
            <v>C5 BT &gt;16T</v>
          </cell>
          <cell r="F85">
            <v>354.60723299999995</v>
          </cell>
          <cell r="G85">
            <v>-1.8742571687043876E-2</v>
          </cell>
          <cell r="H85">
            <v>8.9265112885077262E-3</v>
          </cell>
          <cell r="I85">
            <v>9.3336100633029662E-3</v>
          </cell>
          <cell r="J85">
            <v>9.3336100633029662E-3</v>
          </cell>
          <cell r="K85">
            <v>0.1</v>
          </cell>
          <cell r="L85">
            <v>0.1</v>
          </cell>
          <cell r="M85">
            <v>0.1</v>
          </cell>
          <cell r="O85">
            <v>354.60723299999995</v>
          </cell>
          <cell r="P85">
            <v>9.3336100633029662E-3</v>
          </cell>
          <cell r="Q85">
            <v>0</v>
          </cell>
        </row>
        <row r="86">
          <cell r="A86" t="str">
            <v>214</v>
          </cell>
          <cell r="B86" t="str">
            <v>H16.00-22.00XM</v>
          </cell>
          <cell r="C86" t="str">
            <v>Nijmegen</v>
          </cell>
          <cell r="D86" t="str">
            <v>Hyster</v>
          </cell>
          <cell r="E86" t="str">
            <v>C5 BT &gt;16T</v>
          </cell>
          <cell r="F86">
            <v>224.93273008</v>
          </cell>
          <cell r="G86">
            <v>-2.7634818345442191E-2</v>
          </cell>
          <cell r="H86">
            <v>9.034265279125207E-3</v>
          </cell>
          <cell r="I86">
            <v>9.034265279125207E-3</v>
          </cell>
          <cell r="J86">
            <v>9.034265279125207E-3</v>
          </cell>
          <cell r="K86">
            <v>0.1</v>
          </cell>
          <cell r="L86">
            <v>0.1</v>
          </cell>
          <cell r="M86">
            <v>0.1</v>
          </cell>
          <cell r="O86">
            <v>328.06774837142848</v>
          </cell>
          <cell r="P86">
            <v>-2.6933762514031456E-3</v>
          </cell>
        </row>
        <row r="87">
          <cell r="A87" t="str">
            <v>3C0</v>
          </cell>
          <cell r="B87" t="str">
            <v>H9XM-EC7</v>
          </cell>
          <cell r="C87" t="str">
            <v>Maximal</v>
          </cell>
          <cell r="D87" t="str">
            <v>Hyster</v>
          </cell>
          <cell r="E87" t="str">
            <v>C5 BT &gt;16T</v>
          </cell>
          <cell r="F87">
            <v>221.67</v>
          </cell>
          <cell r="G87">
            <v>0.05</v>
          </cell>
          <cell r="H87">
            <v>1.0000000019721398E-2</v>
          </cell>
          <cell r="I87">
            <v>0.01</v>
          </cell>
          <cell r="J87">
            <v>0.01</v>
          </cell>
          <cell r="K87">
            <v>0.1</v>
          </cell>
          <cell r="L87">
            <v>0.1</v>
          </cell>
          <cell r="M87">
            <v>0.1</v>
          </cell>
          <cell r="O87">
            <v>221.67</v>
          </cell>
          <cell r="P87">
            <v>0.01</v>
          </cell>
          <cell r="Q87">
            <v>0</v>
          </cell>
        </row>
        <row r="88">
          <cell r="A88" t="str">
            <v>BC3</v>
          </cell>
          <cell r="B88" t="str">
            <v>BC30</v>
          </cell>
          <cell r="C88" t="str">
            <v>Maximal</v>
          </cell>
          <cell r="D88" t="str">
            <v>Hyster</v>
          </cell>
          <cell r="E88" t="str">
            <v>C5 BT &gt;16T</v>
          </cell>
          <cell r="F88">
            <v>250</v>
          </cell>
          <cell r="G88">
            <v>0.12</v>
          </cell>
          <cell r="H88">
            <v>0.12</v>
          </cell>
          <cell r="I88">
            <v>0.1</v>
          </cell>
          <cell r="J88">
            <v>0.1</v>
          </cell>
          <cell r="K88">
            <v>0.1</v>
          </cell>
          <cell r="L88">
            <v>0.1</v>
          </cell>
          <cell r="M88">
            <v>0.1</v>
          </cell>
          <cell r="O88" t="e">
            <v>#N/A</v>
          </cell>
          <cell r="P88" t="e">
            <v>#N/A</v>
          </cell>
        </row>
        <row r="89">
          <cell r="A89" t="str">
            <v>222</v>
          </cell>
          <cell r="B89" t="str">
            <v>RS45-30CH/RS46-30IH</v>
          </cell>
          <cell r="C89" t="str">
            <v>Nijmegen</v>
          </cell>
          <cell r="D89" t="str">
            <v>Hyster</v>
          </cell>
          <cell r="E89" t="str">
            <v>C5 BT &gt;16T</v>
          </cell>
          <cell r="F89">
            <v>530.7347488538669</v>
          </cell>
          <cell r="G89">
            <v>-2.442427269106439E-2</v>
          </cell>
          <cell r="H89">
            <v>7.2448047584985926E-3</v>
          </cell>
          <cell r="I89">
            <v>7.7760637432638835E-2</v>
          </cell>
          <cell r="J89">
            <v>7.7760637432638835E-2</v>
          </cell>
          <cell r="K89">
            <v>0.1</v>
          </cell>
          <cell r="L89">
            <v>0.1</v>
          </cell>
          <cell r="M89">
            <v>0.1</v>
          </cell>
          <cell r="O89">
            <v>530.7347488538669</v>
          </cell>
          <cell r="P89">
            <v>7.7760637432638835E-2</v>
          </cell>
          <cell r="Q89">
            <v>0</v>
          </cell>
        </row>
        <row r="90">
          <cell r="A90" t="str">
            <v>289</v>
          </cell>
          <cell r="B90" t="str">
            <v>RS45-31CH</v>
          </cell>
          <cell r="C90" t="str">
            <v>India</v>
          </cell>
          <cell r="D90" t="str">
            <v>Hyster</v>
          </cell>
          <cell r="E90" t="str">
            <v>C5 BT &gt;16T</v>
          </cell>
          <cell r="F90">
            <v>338.50122723140561</v>
          </cell>
          <cell r="G90">
            <v>-2.4310850151663066E-2</v>
          </cell>
          <cell r="H90">
            <v>1E-3</v>
          </cell>
          <cell r="I90">
            <v>1.5814740284191081E-2</v>
          </cell>
          <cell r="J90">
            <v>1.5814740284191081E-2</v>
          </cell>
          <cell r="K90">
            <v>0.1</v>
          </cell>
          <cell r="L90">
            <v>0.1</v>
          </cell>
          <cell r="M90">
            <v>0.1</v>
          </cell>
          <cell r="O90">
            <v>338.50122723140561</v>
          </cell>
          <cell r="P90">
            <v>1.5814740284191081E-2</v>
          </cell>
          <cell r="Q90">
            <v>0</v>
          </cell>
        </row>
        <row r="91">
          <cell r="A91" t="str">
            <v>404</v>
          </cell>
          <cell r="B91" t="str">
            <v>RS45-27CH</v>
          </cell>
          <cell r="C91" t="str">
            <v>Nijmegen</v>
          </cell>
          <cell r="D91" t="str">
            <v>Hyster</v>
          </cell>
          <cell r="E91" t="str">
            <v>C5 BT &gt;16T</v>
          </cell>
          <cell r="F91">
            <v>280.16428977815985</v>
          </cell>
          <cell r="G91">
            <v>-1.9965798224700154E-2</v>
          </cell>
          <cell r="H91">
            <v>1E-3</v>
          </cell>
          <cell r="I91">
            <v>1E-3</v>
          </cell>
          <cell r="J91">
            <v>1E-3</v>
          </cell>
          <cell r="K91">
            <v>0.1</v>
          </cell>
          <cell r="L91">
            <v>0.1</v>
          </cell>
          <cell r="M91">
            <v>0.1</v>
          </cell>
          <cell r="O91">
            <v>400.59767956844496</v>
          </cell>
          <cell r="P91">
            <v>-0.1849594980384201</v>
          </cell>
        </row>
        <row r="92">
          <cell r="A92" t="str">
            <v>366</v>
          </cell>
          <cell r="B92" t="str">
            <v>RS45-27CH</v>
          </cell>
          <cell r="C92" t="str">
            <v>India</v>
          </cell>
          <cell r="D92" t="str">
            <v>Hyster</v>
          </cell>
          <cell r="E92" t="str">
            <v>C5 BT &gt;16T</v>
          </cell>
          <cell r="F92">
            <v>255</v>
          </cell>
          <cell r="G92">
            <v>4.568914984833692E-2</v>
          </cell>
          <cell r="H92">
            <v>0.11999706797007932</v>
          </cell>
          <cell r="I92">
            <v>0.1</v>
          </cell>
          <cell r="J92">
            <v>0.1</v>
          </cell>
          <cell r="K92">
            <v>0.1</v>
          </cell>
          <cell r="L92">
            <v>0.1</v>
          </cell>
          <cell r="M92">
            <v>0.1</v>
          </cell>
          <cell r="O92">
            <v>255</v>
          </cell>
          <cell r="P92">
            <v>0.12</v>
          </cell>
          <cell r="Q92">
            <v>0</v>
          </cell>
        </row>
        <row r="93">
          <cell r="A93" t="str">
            <v>TBD</v>
          </cell>
          <cell r="B93" t="str">
            <v>HYM RS</v>
          </cell>
          <cell r="C93" t="str">
            <v>Maximal</v>
          </cell>
          <cell r="D93" t="str">
            <v>Hyster</v>
          </cell>
          <cell r="E93" t="str">
            <v>C5 BT &gt;16T</v>
          </cell>
          <cell r="F93">
            <v>320</v>
          </cell>
          <cell r="G93">
            <v>4.5999999999999999E-2</v>
          </cell>
          <cell r="H93">
            <v>0.12</v>
          </cell>
          <cell r="I93">
            <v>0.1</v>
          </cell>
          <cell r="J93">
            <v>0.1</v>
          </cell>
          <cell r="K93">
            <v>0.1</v>
          </cell>
          <cell r="L93">
            <v>0.1</v>
          </cell>
          <cell r="M93">
            <v>0.1</v>
          </cell>
          <cell r="O93" t="e">
            <v>#N/A</v>
          </cell>
          <cell r="P93" t="e">
            <v>#N/A</v>
          </cell>
        </row>
        <row r="94">
          <cell r="A94" t="str">
            <v>961</v>
          </cell>
          <cell r="B94" t="str">
            <v>Reachtruck R1.6/MR16</v>
          </cell>
          <cell r="C94" t="str">
            <v>Maximal</v>
          </cell>
          <cell r="D94" t="str">
            <v>Hyster</v>
          </cell>
          <cell r="E94" t="str">
            <v>C2 Reach</v>
          </cell>
          <cell r="F94">
            <v>19</v>
          </cell>
          <cell r="I94">
            <v>0.05</v>
          </cell>
          <cell r="J94">
            <v>0.05</v>
          </cell>
          <cell r="K94">
            <v>8.0600000000000005E-2</v>
          </cell>
          <cell r="L94">
            <v>8.0600000000000005E-2</v>
          </cell>
          <cell r="M94">
            <v>8.0600000000000005E-2</v>
          </cell>
          <cell r="O94" t="e">
            <v>#N/A</v>
          </cell>
          <cell r="P94" t="e">
            <v>#N/A</v>
          </cell>
        </row>
        <row r="95">
          <cell r="A95" t="str">
            <v>3D1</v>
          </cell>
          <cell r="C95" t="str">
            <v>Ruyi</v>
          </cell>
          <cell r="E95" t="str">
            <v>C3 Walkies</v>
          </cell>
          <cell r="F95">
            <v>1.5528</v>
          </cell>
          <cell r="J95">
            <v>0.2</v>
          </cell>
          <cell r="K95">
            <v>0.2</v>
          </cell>
          <cell r="L95">
            <v>0.2</v>
          </cell>
          <cell r="M95">
            <v>0.2</v>
          </cell>
          <cell r="O95">
            <v>1.5528</v>
          </cell>
          <cell r="P95">
            <v>0.29263165563901805</v>
          </cell>
          <cell r="Q95">
            <v>0</v>
          </cell>
        </row>
        <row r="96">
          <cell r="A96" t="str">
            <v>7T1</v>
          </cell>
          <cell r="C96" t="str">
            <v>Ruyi</v>
          </cell>
          <cell r="E96" t="str">
            <v>C3 Walkies</v>
          </cell>
          <cell r="F96">
            <v>1.7755587367891295</v>
          </cell>
          <cell r="J96">
            <v>0.2</v>
          </cell>
          <cell r="K96">
            <v>0.2</v>
          </cell>
          <cell r="L96">
            <v>0.2</v>
          </cell>
          <cell r="M96">
            <v>0.2</v>
          </cell>
          <cell r="O96">
            <v>1.7755587367891295</v>
          </cell>
          <cell r="P96">
            <v>0.29263165563901805</v>
          </cell>
          <cell r="Q96">
            <v>0</v>
          </cell>
        </row>
        <row r="97">
          <cell r="A97" t="str">
            <v>3C6</v>
          </cell>
          <cell r="C97" t="str">
            <v>Maximal</v>
          </cell>
          <cell r="F97">
            <v>26.073617857142857</v>
          </cell>
          <cell r="I97">
            <v>0.12</v>
          </cell>
          <cell r="J97">
            <v>0.12</v>
          </cell>
          <cell r="K97">
            <v>0.12</v>
          </cell>
          <cell r="L97">
            <v>0.12</v>
          </cell>
          <cell r="M97">
            <v>0.12</v>
          </cell>
          <cell r="O97">
            <v>26.073617857142857</v>
          </cell>
        </row>
        <row r="98">
          <cell r="A98" t="str">
            <v>7R3</v>
          </cell>
          <cell r="C98" t="str">
            <v>Maximal</v>
          </cell>
          <cell r="F98">
            <v>7.0670000000000002</v>
          </cell>
          <cell r="I98">
            <v>0.12</v>
          </cell>
          <cell r="J98">
            <v>0.12</v>
          </cell>
          <cell r="K98">
            <v>0.12</v>
          </cell>
          <cell r="L98">
            <v>0.12</v>
          </cell>
          <cell r="M98">
            <v>0.12</v>
          </cell>
          <cell r="O98">
            <v>7.0670000000000002</v>
          </cell>
        </row>
      </sheetData>
      <sheetData sheetId="33">
        <row r="1">
          <cell r="G1">
            <v>2021</v>
          </cell>
          <cell r="H1">
            <v>2022</v>
          </cell>
          <cell r="I1">
            <v>2023</v>
          </cell>
          <cell r="J1">
            <v>2024</v>
          </cell>
          <cell r="K1">
            <v>2025</v>
          </cell>
          <cell r="L1">
            <v>2026</v>
          </cell>
          <cell r="M1">
            <v>2027</v>
          </cell>
        </row>
        <row r="2">
          <cell r="A2" t="str">
            <v>Series /Segments</v>
          </cell>
          <cell r="B2" t="str">
            <v>Description</v>
          </cell>
          <cell r="C2" t="str">
            <v>Plant</v>
          </cell>
          <cell r="D2" t="str">
            <v>Brand</v>
          </cell>
          <cell r="E2" t="str">
            <v>Planform</v>
          </cell>
          <cell r="F2" t="str">
            <v>DN</v>
          </cell>
          <cell r="G2" t="str">
            <v xml:space="preserve">M % </v>
          </cell>
          <cell r="H2" t="str">
            <v xml:space="preserve">M % </v>
          </cell>
          <cell r="I2" t="str">
            <v xml:space="preserve">M % </v>
          </cell>
          <cell r="J2" t="str">
            <v xml:space="preserve">M % </v>
          </cell>
          <cell r="K2" t="str">
            <v xml:space="preserve">M % </v>
          </cell>
          <cell r="L2" t="str">
            <v xml:space="preserve">M % </v>
          </cell>
          <cell r="M2" t="str">
            <v xml:space="preserve">M % </v>
          </cell>
        </row>
        <row r="3">
          <cell r="A3" t="str">
            <v>881</v>
          </cell>
          <cell r="B3" t="str">
            <v>FB15-18PYE/PGYE</v>
          </cell>
          <cell r="C3" t="str">
            <v>SN</v>
          </cell>
          <cell r="D3" t="str">
            <v>Yale</v>
          </cell>
          <cell r="E3" t="str">
            <v>C1 1-3.5T</v>
          </cell>
          <cell r="F3">
            <v>20.997870833333334</v>
          </cell>
          <cell r="G3">
            <v>0.19660633492312304</v>
          </cell>
          <cell r="H3">
            <v>0.159393666234391</v>
          </cell>
          <cell r="I3">
            <v>0.12473720584366926</v>
          </cell>
          <cell r="J3">
            <v>0.12473720584366926</v>
          </cell>
          <cell r="K3">
            <v>0.15</v>
          </cell>
          <cell r="L3">
            <v>0.15</v>
          </cell>
          <cell r="M3">
            <v>0.15</v>
          </cell>
        </row>
        <row r="4">
          <cell r="A4" t="str">
            <v>225</v>
          </cell>
          <cell r="B4" t="str">
            <v>J1.50-1.75EX/HEX</v>
          </cell>
          <cell r="C4" t="str">
            <v>SN</v>
          </cell>
          <cell r="D4" t="str">
            <v>Hyster</v>
          </cell>
          <cell r="E4" t="str">
            <v>C1 1-3.5T</v>
          </cell>
          <cell r="F4">
            <v>22.851805444901885</v>
          </cell>
          <cell r="G4">
            <v>0.16022302319186443</v>
          </cell>
          <cell r="H4">
            <v>0.14058155356456753</v>
          </cell>
          <cell r="I4">
            <v>0.18932406739059726</v>
          </cell>
          <cell r="J4">
            <v>0.18932406739059726</v>
          </cell>
          <cell r="K4">
            <v>0.18932406739059726</v>
          </cell>
          <cell r="L4">
            <v>0.18932406739059726</v>
          </cell>
          <cell r="M4">
            <v>0.18932406739059726</v>
          </cell>
        </row>
        <row r="5">
          <cell r="A5" t="str">
            <v>935</v>
          </cell>
          <cell r="B5" t="str">
            <v>J1.6-2.0XN</v>
          </cell>
          <cell r="C5" t="str">
            <v>Craigavon</v>
          </cell>
          <cell r="D5" t="str">
            <v>Hyster</v>
          </cell>
          <cell r="E5" t="str">
            <v>C1 1-3.5T</v>
          </cell>
          <cell r="F5">
            <v>45.88165</v>
          </cell>
          <cell r="G5">
            <v>0.14641834992429958</v>
          </cell>
          <cell r="H5">
            <v>0.17880478319810927</v>
          </cell>
          <cell r="I5">
            <v>0.34472540391615492</v>
          </cell>
          <cell r="J5">
            <v>0.34472540391615492</v>
          </cell>
          <cell r="K5">
            <v>0.34472540391615492</v>
          </cell>
          <cell r="L5">
            <v>0.34472540391615492</v>
          </cell>
          <cell r="M5">
            <v>0.34472540391615492</v>
          </cell>
        </row>
        <row r="6">
          <cell r="A6" t="str">
            <v>955</v>
          </cell>
          <cell r="B6" t="str">
            <v>ERP16-20VF</v>
          </cell>
          <cell r="C6" t="str">
            <v>Craigavon</v>
          </cell>
          <cell r="D6" t="str">
            <v>Yale</v>
          </cell>
          <cell r="E6" t="str">
            <v>C1 1-3.5T</v>
          </cell>
          <cell r="F6">
            <v>20.1525</v>
          </cell>
          <cell r="G6">
            <v>0.17924757955796966</v>
          </cell>
          <cell r="H6">
            <v>0.19396847106623261</v>
          </cell>
          <cell r="I6">
            <v>6.0927126754193331E-2</v>
          </cell>
          <cell r="J6">
            <v>6.0927126754193331E-2</v>
          </cell>
          <cell r="K6">
            <v>0.15</v>
          </cell>
          <cell r="L6">
            <v>0.15</v>
          </cell>
          <cell r="M6">
            <v>0.15</v>
          </cell>
        </row>
        <row r="7">
          <cell r="A7" t="str">
            <v>268</v>
          </cell>
          <cell r="B7" t="str">
            <v>E45-70XN</v>
          </cell>
          <cell r="C7" t="str">
            <v>Greenville</v>
          </cell>
          <cell r="D7" t="str">
            <v>Hyster</v>
          </cell>
          <cell r="E7" t="str">
            <v>C1 1-3.5T</v>
          </cell>
          <cell r="F7">
            <v>36.807341999999991</v>
          </cell>
          <cell r="G7">
            <v>0.19814172508041766</v>
          </cell>
          <cell r="H7">
            <v>0.2648075321272767</v>
          </cell>
          <cell r="I7">
            <v>0.12962778651623813</v>
          </cell>
          <cell r="J7">
            <v>0.12962778651623813</v>
          </cell>
          <cell r="K7">
            <v>0.15</v>
          </cell>
          <cell r="L7">
            <v>0.15</v>
          </cell>
          <cell r="M7">
            <v>0.15</v>
          </cell>
        </row>
        <row r="8">
          <cell r="A8" t="str">
            <v>968</v>
          </cell>
          <cell r="B8" t="str">
            <v>ERC045-070VG</v>
          </cell>
          <cell r="C8" t="str">
            <v>Greenville</v>
          </cell>
          <cell r="D8" t="str">
            <v>Yale</v>
          </cell>
          <cell r="E8" t="str">
            <v>C1 1-3.5T</v>
          </cell>
          <cell r="F8">
            <v>32.702821498099411</v>
          </cell>
          <cell r="G8">
            <v>0.24183830663972689</v>
          </cell>
          <cell r="H8">
            <v>0.2908015293697267</v>
          </cell>
          <cell r="I8">
            <v>0.2908015293697267</v>
          </cell>
          <cell r="J8">
            <v>0.2908015293697267</v>
          </cell>
          <cell r="K8">
            <v>0.2908015293697267</v>
          </cell>
          <cell r="L8">
            <v>0.2908015293697267</v>
          </cell>
          <cell r="M8">
            <v>0.2908015293697267</v>
          </cell>
        </row>
        <row r="9">
          <cell r="A9" t="str">
            <v>160</v>
          </cell>
          <cell r="B9" t="str">
            <v>J1.6-2.0XNT</v>
          </cell>
          <cell r="C9" t="str">
            <v>Craigavon</v>
          </cell>
          <cell r="D9" t="str">
            <v>Hyster</v>
          </cell>
          <cell r="E9" t="str">
            <v>C1 1-3.5T</v>
          </cell>
          <cell r="F9">
            <v>26.443020046171608</v>
          </cell>
          <cell r="G9">
            <v>9.7489661174438885E-2</v>
          </cell>
          <cell r="H9">
            <v>0.14687715101320262</v>
          </cell>
          <cell r="I9">
            <v>9.3159341921646294E-3</v>
          </cell>
          <cell r="J9">
            <v>9.3159341921646294E-3</v>
          </cell>
          <cell r="K9">
            <v>0.15</v>
          </cell>
          <cell r="L9">
            <v>0.15</v>
          </cell>
          <cell r="M9">
            <v>0.15</v>
          </cell>
        </row>
        <row r="10">
          <cell r="A10" t="str">
            <v>807</v>
          </cell>
          <cell r="B10" t="str">
            <v xml:space="preserve">ERP15-20VT </v>
          </cell>
          <cell r="C10" t="str">
            <v>Craigavon</v>
          </cell>
          <cell r="D10" t="str">
            <v>Yale</v>
          </cell>
          <cell r="E10" t="str">
            <v>C1 1-3.5T</v>
          </cell>
          <cell r="F10">
            <v>23.585081502095132</v>
          </cell>
          <cell r="G10">
            <v>0.10510636897683757</v>
          </cell>
          <cell r="H10">
            <v>0.14671870813128393</v>
          </cell>
          <cell r="I10">
            <v>0.18</v>
          </cell>
          <cell r="J10">
            <v>0.18</v>
          </cell>
          <cell r="K10">
            <v>0.18</v>
          </cell>
          <cell r="L10">
            <v>0.18</v>
          </cell>
          <cell r="M10">
            <v>0.18</v>
          </cell>
        </row>
        <row r="11">
          <cell r="A11" t="str">
            <v>276</v>
          </cell>
          <cell r="B11" t="str">
            <v>J2.2-3.5XN</v>
          </cell>
          <cell r="C11" t="str">
            <v>Craigavon</v>
          </cell>
          <cell r="D11" t="str">
            <v>Hyster</v>
          </cell>
          <cell r="E11" t="str">
            <v>C1 1-3.5T</v>
          </cell>
          <cell r="F11">
            <v>63.61762499999999</v>
          </cell>
          <cell r="G11">
            <v>9.4656945552336197E-2</v>
          </cell>
          <cell r="H11">
            <v>0.18242673963392556</v>
          </cell>
          <cell r="I11">
            <v>0.12500528236819514</v>
          </cell>
          <cell r="J11">
            <v>0.12500528236819514</v>
          </cell>
          <cell r="K11">
            <v>0.15</v>
          </cell>
          <cell r="L11">
            <v>0.15</v>
          </cell>
          <cell r="M11">
            <v>0.15</v>
          </cell>
        </row>
        <row r="12">
          <cell r="A12" t="str">
            <v>976</v>
          </cell>
          <cell r="B12" t="str">
            <v>ERP22-35VL</v>
          </cell>
          <cell r="C12" t="str">
            <v>Craigavon</v>
          </cell>
          <cell r="D12" t="str">
            <v>Yale</v>
          </cell>
          <cell r="E12" t="str">
            <v>C1 1-3.5T</v>
          </cell>
          <cell r="F12">
            <v>37.49315</v>
          </cell>
          <cell r="G12">
            <v>8.1688552985118762E-2</v>
          </cell>
          <cell r="H12">
            <v>0.13867163454664336</v>
          </cell>
          <cell r="I12">
            <v>0.21873377476729239</v>
          </cell>
          <cell r="J12">
            <v>0.21873377476729239</v>
          </cell>
          <cell r="K12">
            <v>0.21873377476729239</v>
          </cell>
          <cell r="L12">
            <v>0.21873377476729239</v>
          </cell>
          <cell r="M12">
            <v>0.21873377476729239</v>
          </cell>
        </row>
        <row r="13">
          <cell r="A13" t="str">
            <v>7S5</v>
          </cell>
          <cell r="B13" t="str">
            <v>ERP16-20UXT</v>
          </cell>
          <cell r="C13" t="str">
            <v>Maximal</v>
          </cell>
          <cell r="D13" t="str">
            <v>Yale</v>
          </cell>
          <cell r="E13" t="str">
            <v>C1 1-3.5T</v>
          </cell>
          <cell r="F13">
            <v>25.337495652173914</v>
          </cell>
          <cell r="G13">
            <v>0.15</v>
          </cell>
          <cell r="H13">
            <v>0.15</v>
          </cell>
          <cell r="I13">
            <v>0.16795032180070529</v>
          </cell>
          <cell r="J13">
            <v>0.16795032180070529</v>
          </cell>
          <cell r="K13">
            <v>0.16795032180070529</v>
          </cell>
          <cell r="L13">
            <v>0.16795032180070529</v>
          </cell>
          <cell r="M13">
            <v>0.16795032180070529</v>
          </cell>
        </row>
        <row r="14">
          <cell r="A14" t="str">
            <v>3C4</v>
          </cell>
          <cell r="B14" t="str">
            <v>J1.5-3.5UT</v>
          </cell>
          <cell r="C14" t="str">
            <v>Maximal</v>
          </cell>
          <cell r="D14" t="str">
            <v>Hyster</v>
          </cell>
          <cell r="E14" t="str">
            <v>C1 1-3.5T</v>
          </cell>
          <cell r="F14">
            <v>16.650427041666674</v>
          </cell>
          <cell r="G14">
            <v>0.12</v>
          </cell>
          <cell r="H14">
            <v>0.18784025140110303</v>
          </cell>
          <cell r="I14">
            <v>0.11584479128101205</v>
          </cell>
          <cell r="J14">
            <v>0.11584479128101205</v>
          </cell>
          <cell r="K14">
            <v>0.15</v>
          </cell>
          <cell r="L14">
            <v>0.15</v>
          </cell>
          <cell r="M14">
            <v>0.15</v>
          </cell>
        </row>
        <row r="15">
          <cell r="A15" t="str">
            <v>7S4</v>
          </cell>
          <cell r="B15" t="str">
            <v>ERP1.5-3.5UX</v>
          </cell>
          <cell r="C15" t="str">
            <v>Maximal</v>
          </cell>
          <cell r="D15" t="str">
            <v>Yale</v>
          </cell>
          <cell r="E15" t="str">
            <v>C1 1-3.5T</v>
          </cell>
          <cell r="F15">
            <v>20.87962604708795</v>
          </cell>
          <cell r="G15">
            <v>0.12</v>
          </cell>
          <cell r="H15">
            <v>0.18935237519641854</v>
          </cell>
          <cell r="I15">
            <v>0.10294804194167169</v>
          </cell>
          <cell r="J15">
            <v>0.10294804194167169</v>
          </cell>
          <cell r="K15">
            <v>0.15</v>
          </cell>
          <cell r="L15">
            <v>0.15</v>
          </cell>
          <cell r="M15">
            <v>0.15</v>
          </cell>
        </row>
        <row r="16">
          <cell r="A16" t="str">
            <v>099</v>
          </cell>
          <cell r="B16" t="str">
            <v>E70-120XN</v>
          </cell>
          <cell r="C16" t="str">
            <v>Greenville</v>
          </cell>
          <cell r="D16" t="str">
            <v>Hyster</v>
          </cell>
          <cell r="E16" t="str">
            <v>C1 &gt;3.5T</v>
          </cell>
          <cell r="F16">
            <v>41.436572050237253</v>
          </cell>
          <cell r="G16">
            <v>0.12</v>
          </cell>
          <cell r="H16">
            <v>0.23676826765133632</v>
          </cell>
          <cell r="I16">
            <v>0.23676826765133632</v>
          </cell>
          <cell r="J16">
            <v>0.23676826765133632</v>
          </cell>
          <cell r="K16">
            <v>0.23676826765133632</v>
          </cell>
          <cell r="L16">
            <v>0.23676826765133632</v>
          </cell>
          <cell r="M16">
            <v>0.23676826765133632</v>
          </cell>
        </row>
        <row r="17">
          <cell r="A17" t="str">
            <v>970</v>
          </cell>
          <cell r="B17" t="str">
            <v>J4.0-5.0XN</v>
          </cell>
          <cell r="C17" t="str">
            <v>Craigavon</v>
          </cell>
          <cell r="D17" t="str">
            <v>Hyster</v>
          </cell>
          <cell r="E17" t="str">
            <v>C1 &gt;3.5T</v>
          </cell>
          <cell r="F17">
            <v>91.999000000000009</v>
          </cell>
          <cell r="G17">
            <v>0.11901716760289772</v>
          </cell>
          <cell r="H17">
            <v>0.17258398502142169</v>
          </cell>
          <cell r="I17">
            <v>0.12021496098124661</v>
          </cell>
          <cell r="J17">
            <v>0.12021496098124661</v>
          </cell>
          <cell r="K17">
            <v>0.15</v>
          </cell>
          <cell r="L17">
            <v>0.15</v>
          </cell>
          <cell r="M17">
            <v>0.15</v>
          </cell>
        </row>
        <row r="18">
          <cell r="A18" t="str">
            <v>985</v>
          </cell>
          <cell r="B18" t="str">
            <v>ERP40-50VM</v>
          </cell>
          <cell r="C18" t="str">
            <v>Craigavon</v>
          </cell>
          <cell r="D18" t="str">
            <v>Yale</v>
          </cell>
          <cell r="E18" t="str">
            <v>C1 &gt;3.5T</v>
          </cell>
          <cell r="F18">
            <v>47.543399999999998</v>
          </cell>
          <cell r="G18">
            <v>0.11868888963400062</v>
          </cell>
          <cell r="H18">
            <v>0.18611768611274765</v>
          </cell>
          <cell r="I18">
            <v>2.6197066038782704E-2</v>
          </cell>
          <cell r="J18">
            <v>2.6197066038782704E-2</v>
          </cell>
          <cell r="K18">
            <v>0.15</v>
          </cell>
          <cell r="L18">
            <v>0.15</v>
          </cell>
          <cell r="M18">
            <v>0.15</v>
          </cell>
        </row>
        <row r="19">
          <cell r="A19" t="str">
            <v>264</v>
          </cell>
          <cell r="B19" t="str">
            <v>N35ZDR/N45ZR</v>
          </cell>
          <cell r="C19" t="str">
            <v>Greenville</v>
          </cell>
          <cell r="D19" t="str">
            <v>Hyster</v>
          </cell>
          <cell r="E19" t="str">
            <v>C2 Reach</v>
          </cell>
          <cell r="F19">
            <v>43.896200000000007</v>
          </cell>
          <cell r="G19">
            <v>0.13969381297120234</v>
          </cell>
          <cell r="H19">
            <v>0.1805263747956089</v>
          </cell>
          <cell r="I19">
            <v>8.4295892278970427E-2</v>
          </cell>
          <cell r="J19">
            <v>8.4295892278970427E-2</v>
          </cell>
          <cell r="K19">
            <v>0.08</v>
          </cell>
          <cell r="L19">
            <v>0.08</v>
          </cell>
          <cell r="M19">
            <v>0.08</v>
          </cell>
        </row>
        <row r="20">
          <cell r="A20" t="str">
            <v>861</v>
          </cell>
          <cell r="B20" t="str">
            <v>NDR035EA/NR045EA</v>
          </cell>
          <cell r="C20" t="str">
            <v>Greenville</v>
          </cell>
          <cell r="D20" t="str">
            <v>Yale</v>
          </cell>
          <cell r="E20" t="str">
            <v>C2 Reach</v>
          </cell>
          <cell r="F20">
            <v>43.03428104142619</v>
          </cell>
          <cell r="G20">
            <v>0.14675813778748184</v>
          </cell>
          <cell r="H20">
            <v>0.10306389254098873</v>
          </cell>
          <cell r="I20">
            <v>7.0645218191384543E-2</v>
          </cell>
          <cell r="J20">
            <v>7.0645218191384543E-2</v>
          </cell>
          <cell r="K20">
            <v>0.08</v>
          </cell>
          <cell r="L20">
            <v>0.08</v>
          </cell>
          <cell r="M20">
            <v>0.08</v>
          </cell>
        </row>
        <row r="21">
          <cell r="A21" t="str">
            <v>265</v>
          </cell>
          <cell r="B21" t="str">
            <v>N35ZRS-40ZRS</v>
          </cell>
          <cell r="C21" t="str">
            <v>Greenville</v>
          </cell>
          <cell r="D21" t="str">
            <v>Hyster</v>
          </cell>
          <cell r="E21" t="str">
            <v>C2 Reach</v>
          </cell>
          <cell r="F21">
            <v>42.670824823105434</v>
          </cell>
          <cell r="G21">
            <v>0.22680313029581145</v>
          </cell>
          <cell r="H21">
            <v>0.24755990340706877</v>
          </cell>
          <cell r="I21">
            <v>0.24755990340706877</v>
          </cell>
          <cell r="J21">
            <v>0.24755990340706877</v>
          </cell>
          <cell r="K21">
            <v>0.24755990340706877</v>
          </cell>
          <cell r="L21">
            <v>0.24755990340706877</v>
          </cell>
          <cell r="M21">
            <v>0.24755990340706877</v>
          </cell>
        </row>
        <row r="22">
          <cell r="A22" t="str">
            <v>435</v>
          </cell>
          <cell r="B22" t="str">
            <v>R1.4/1.6/1.8/2.0/PLU</v>
          </cell>
          <cell r="C22" t="str">
            <v>Masate</v>
          </cell>
          <cell r="D22" t="str">
            <v>Hyster</v>
          </cell>
          <cell r="E22" t="str">
            <v>C2 Reach</v>
          </cell>
          <cell r="F22">
            <v>42.292300000000004</v>
          </cell>
          <cell r="G22">
            <v>3.4179220135705714E-2</v>
          </cell>
          <cell r="H22">
            <v>9.8078207916603488E-2</v>
          </cell>
          <cell r="I22">
            <v>0.1297283628373786</v>
          </cell>
          <cell r="J22">
            <v>0.1297283628373786</v>
          </cell>
          <cell r="K22">
            <v>0.1297283628373786</v>
          </cell>
          <cell r="L22">
            <v>0.1297283628373786</v>
          </cell>
          <cell r="M22">
            <v>0.1297283628373786</v>
          </cell>
        </row>
        <row r="23">
          <cell r="A23" t="str">
            <v>815</v>
          </cell>
          <cell r="B23" t="str">
            <v>NDR030EA/NR035EA/NR040EA</v>
          </cell>
          <cell r="C23" t="str">
            <v>Greenville</v>
          </cell>
          <cell r="D23" t="str">
            <v>Yale</v>
          </cell>
          <cell r="E23" t="str">
            <v>C2 Reach</v>
          </cell>
          <cell r="F23">
            <v>39.617659823595247</v>
          </cell>
          <cell r="G23">
            <v>7.8691277305141083E-2</v>
          </cell>
          <cell r="H23">
            <v>0.1034759565890537</v>
          </cell>
          <cell r="I23">
            <v>0.1034759565890537</v>
          </cell>
          <cell r="J23">
            <v>0.1034759565890537</v>
          </cell>
          <cell r="K23">
            <v>0.1034759565890537</v>
          </cell>
          <cell r="L23">
            <v>0.1034759565890537</v>
          </cell>
          <cell r="M23">
            <v>0.1034759565890537</v>
          </cell>
        </row>
        <row r="24">
          <cell r="A24" t="str">
            <v>849</v>
          </cell>
          <cell r="B24" t="str">
            <v>MR14/16/18/20/MR15PL</v>
          </cell>
          <cell r="C24" t="str">
            <v>Masate</v>
          </cell>
          <cell r="D24" t="str">
            <v>Yale</v>
          </cell>
          <cell r="E24" t="str">
            <v>C2 Reach</v>
          </cell>
          <cell r="F24">
            <v>41.48943663118294</v>
          </cell>
          <cell r="G24">
            <v>3.4953661390077932E-2</v>
          </cell>
          <cell r="H24">
            <v>9.7204235898825E-2</v>
          </cell>
          <cell r="I24">
            <v>0.16227438573399219</v>
          </cell>
          <cell r="J24">
            <v>0.16227438573399219</v>
          </cell>
          <cell r="K24">
            <v>0.16227438573399219</v>
          </cell>
          <cell r="L24">
            <v>0.16227438573399219</v>
          </cell>
          <cell r="M24">
            <v>0.16227438573399219</v>
          </cell>
        </row>
        <row r="25">
          <cell r="A25" t="str">
            <v>118</v>
          </cell>
          <cell r="B25" t="str">
            <v>R30XM2/R30XMA2/R30XMF2</v>
          </cell>
          <cell r="C25" t="str">
            <v>Greenville</v>
          </cell>
          <cell r="D25" t="str">
            <v>Hyster</v>
          </cell>
          <cell r="E25" t="str">
            <v>C2 Order Picker</v>
          </cell>
          <cell r="F25">
            <v>24.659613623509049</v>
          </cell>
          <cell r="G25">
            <v>8.3080668736133803E-2</v>
          </cell>
          <cell r="H25">
            <v>9.8586497447523791E-2</v>
          </cell>
          <cell r="I25">
            <v>8.4822864162640801E-2</v>
          </cell>
          <cell r="J25">
            <v>8.4822864162640801E-2</v>
          </cell>
          <cell r="K25">
            <v>0.08</v>
          </cell>
          <cell r="L25">
            <v>0.08</v>
          </cell>
          <cell r="M25">
            <v>0.08</v>
          </cell>
        </row>
        <row r="26">
          <cell r="A26" t="str">
            <v>457</v>
          </cell>
          <cell r="B26" t="str">
            <v>K1.0-L/SL/WP</v>
          </cell>
          <cell r="C26" t="str">
            <v>Masate</v>
          </cell>
          <cell r="D26" t="str">
            <v>Hyster</v>
          </cell>
          <cell r="E26" t="str">
            <v>C2 Order Picker</v>
          </cell>
          <cell r="F26">
            <v>16.259692564167089</v>
          </cell>
          <cell r="G26">
            <v>8.5000000000000006E-2</v>
          </cell>
          <cell r="H26">
            <v>0.12839627345842075</v>
          </cell>
          <cell r="I26">
            <v>0.13400000000000001</v>
          </cell>
          <cell r="J26">
            <v>0.13400000000000001</v>
          </cell>
          <cell r="K26">
            <v>0.13400000000000001</v>
          </cell>
          <cell r="L26">
            <v>0.13400000000000001</v>
          </cell>
          <cell r="M26">
            <v>0.13400000000000001</v>
          </cell>
        </row>
        <row r="27">
          <cell r="A27" t="str">
            <v>826</v>
          </cell>
          <cell r="B27" t="str">
            <v>OS030BE/SS030BE</v>
          </cell>
          <cell r="C27" t="str">
            <v>Greenville</v>
          </cell>
          <cell r="D27" t="str">
            <v>Yale</v>
          </cell>
          <cell r="E27" t="str">
            <v>C2 Order Picker</v>
          </cell>
          <cell r="F27">
            <v>30.621699999999993</v>
          </cell>
          <cell r="G27">
            <v>0.19103599443708455</v>
          </cell>
          <cell r="H27">
            <v>0.22049631602461608</v>
          </cell>
          <cell r="I27">
            <v>2.0370691766385771E-2</v>
          </cell>
          <cell r="J27">
            <v>2.0370691766385771E-2</v>
          </cell>
          <cell r="K27">
            <v>0.08</v>
          </cell>
          <cell r="L27">
            <v>0.08</v>
          </cell>
          <cell r="M27">
            <v>0.08</v>
          </cell>
        </row>
        <row r="28">
          <cell r="A28" t="str">
            <v>474</v>
          </cell>
          <cell r="B28" t="str">
            <v>SS030BF</v>
          </cell>
          <cell r="C28" t="str">
            <v>Greenville</v>
          </cell>
          <cell r="D28" t="str">
            <v>Yale</v>
          </cell>
          <cell r="E28" t="str">
            <v>C2 Order Picker</v>
          </cell>
          <cell r="F28">
            <v>23.883699756542534</v>
          </cell>
          <cell r="G28">
            <v>0.14820392708292746</v>
          </cell>
          <cell r="H28">
            <v>0.19070058705850873</v>
          </cell>
          <cell r="I28">
            <v>7.8125285212876774E-2</v>
          </cell>
          <cell r="J28">
            <v>7.8125285212876774E-2</v>
          </cell>
          <cell r="K28">
            <v>0.1</v>
          </cell>
          <cell r="L28">
            <v>0.1</v>
          </cell>
          <cell r="M28">
            <v>0.1</v>
          </cell>
        </row>
        <row r="29">
          <cell r="A29" t="str">
            <v>185</v>
          </cell>
          <cell r="B29" t="str">
            <v>R30XMF3</v>
          </cell>
          <cell r="C29" t="str">
            <v>Greenville</v>
          </cell>
          <cell r="D29" t="str">
            <v>Hyster</v>
          </cell>
          <cell r="E29" t="str">
            <v>C2 Order Picker</v>
          </cell>
          <cell r="F29">
            <v>27.441500000000001</v>
          </cell>
          <cell r="G29">
            <v>0.22798905682751699</v>
          </cell>
          <cell r="H29">
            <v>0.22800000000000001</v>
          </cell>
          <cell r="I29">
            <v>9.6371428784980992E-2</v>
          </cell>
          <cell r="J29">
            <v>9.6371428784980992E-2</v>
          </cell>
          <cell r="K29">
            <v>0.1</v>
          </cell>
          <cell r="L29">
            <v>0.1</v>
          </cell>
          <cell r="M29">
            <v>0.1</v>
          </cell>
        </row>
        <row r="30">
          <cell r="A30" t="str">
            <v>419</v>
          </cell>
          <cell r="B30" t="str">
            <v>W45ZHD</v>
          </cell>
          <cell r="C30" t="str">
            <v>Greenville</v>
          </cell>
          <cell r="D30" t="str">
            <v>Hyster</v>
          </cell>
          <cell r="E30" t="str">
            <v>C3 Walkies</v>
          </cell>
          <cell r="F30">
            <v>8.3029669161990984</v>
          </cell>
          <cell r="G30">
            <v>0.20399284402874249</v>
          </cell>
          <cell r="H30">
            <v>0.20402306770526507</v>
          </cell>
          <cell r="I30">
            <v>0.20402306770526507</v>
          </cell>
          <cell r="J30">
            <v>0.20402306770526507</v>
          </cell>
          <cell r="K30">
            <v>0.20402306770526507</v>
          </cell>
          <cell r="L30">
            <v>0.20402306770526507</v>
          </cell>
          <cell r="M30">
            <v>0.20402306770526507</v>
          </cell>
        </row>
        <row r="31">
          <cell r="A31" t="str">
            <v>495</v>
          </cell>
          <cell r="B31" t="str">
            <v>W25ZA2-W30ZA2</v>
          </cell>
          <cell r="C31" t="str">
            <v>Greenville</v>
          </cell>
          <cell r="D31" t="str">
            <v>Hyster</v>
          </cell>
          <cell r="E31" t="str">
            <v>C3 Ride-On</v>
          </cell>
          <cell r="F31">
            <v>17.94587722396939</v>
          </cell>
          <cell r="G31">
            <v>0.2580481272468827</v>
          </cell>
          <cell r="H31">
            <v>0.23868929628894023</v>
          </cell>
          <cell r="I31">
            <v>0.15506498677723524</v>
          </cell>
          <cell r="J31">
            <v>0.15506498677723524</v>
          </cell>
          <cell r="K31">
            <v>0.15506498677723524</v>
          </cell>
          <cell r="L31">
            <v>0.15506498677723524</v>
          </cell>
          <cell r="M31">
            <v>0.15506498677723524</v>
          </cell>
        </row>
        <row r="32">
          <cell r="A32" t="str">
            <v>820</v>
          </cell>
          <cell r="B32" t="str">
            <v>MSW040-E</v>
          </cell>
          <cell r="C32" t="str">
            <v>Greenville</v>
          </cell>
          <cell r="D32" t="str">
            <v>Yale</v>
          </cell>
          <cell r="E32" t="str">
            <v>C3 Ride-On</v>
          </cell>
          <cell r="F32">
            <v>20.383914915154609</v>
          </cell>
          <cell r="G32">
            <v>0.22337068416437111</v>
          </cell>
          <cell r="H32">
            <v>0.23068225733424794</v>
          </cell>
          <cell r="I32">
            <v>0.23068225733424794</v>
          </cell>
          <cell r="J32">
            <v>0.23068225733424794</v>
          </cell>
          <cell r="K32">
            <v>0.23068225733424794</v>
          </cell>
          <cell r="L32">
            <v>0.23068225733424794</v>
          </cell>
          <cell r="M32">
            <v>0.23068225733424794</v>
          </cell>
        </row>
        <row r="33">
          <cell r="A33" t="str">
            <v>444</v>
          </cell>
          <cell r="B33" t="str">
            <v>LO2.0</v>
          </cell>
          <cell r="C33" t="str">
            <v>Masate</v>
          </cell>
          <cell r="D33" t="str">
            <v>Hyster</v>
          </cell>
          <cell r="E33" t="str">
            <v>C3 Ride-On</v>
          </cell>
          <cell r="F33">
            <v>13.062493395193759</v>
          </cell>
          <cell r="G33">
            <v>8.9053871085912742E-2</v>
          </cell>
          <cell r="H33">
            <v>0.12538018706251783</v>
          </cell>
          <cell r="I33">
            <v>0.21936270652871109</v>
          </cell>
          <cell r="J33">
            <v>0.21936270652871109</v>
          </cell>
          <cell r="K33">
            <v>0.21936270652871109</v>
          </cell>
          <cell r="L33">
            <v>0.21936270652871109</v>
          </cell>
          <cell r="M33">
            <v>0.21936270652871109</v>
          </cell>
        </row>
        <row r="34">
          <cell r="A34" t="str">
            <v>857</v>
          </cell>
          <cell r="B34" t="str">
            <v>MO20</v>
          </cell>
          <cell r="C34" t="str">
            <v>Masate</v>
          </cell>
          <cell r="D34" t="str">
            <v>Yale</v>
          </cell>
          <cell r="E34" t="str">
            <v>C3 Ride-On</v>
          </cell>
          <cell r="F34">
            <v>11.106976460115749</v>
          </cell>
          <cell r="G34">
            <v>0.10132372901663438</v>
          </cell>
          <cell r="H34">
            <v>0.12695471390331414</v>
          </cell>
          <cell r="I34">
            <v>0.17109430798244735</v>
          </cell>
          <cell r="J34">
            <v>0.17109430798244735</v>
          </cell>
          <cell r="K34">
            <v>0.17109430798244735</v>
          </cell>
          <cell r="L34">
            <v>0.17109430798244735</v>
          </cell>
          <cell r="M34">
            <v>0.17109430798244735</v>
          </cell>
        </row>
        <row r="35">
          <cell r="A35" t="str">
            <v>290</v>
          </cell>
          <cell r="B35" t="str">
            <v>P2.0</v>
          </cell>
          <cell r="C35" t="str">
            <v>Hangcha</v>
          </cell>
          <cell r="D35" t="str">
            <v>Hyster</v>
          </cell>
          <cell r="E35" t="str">
            <v>C3 Walkies</v>
          </cell>
          <cell r="F35">
            <v>17.152844740815301</v>
          </cell>
          <cell r="G35">
            <v>0.25801095035366922</v>
          </cell>
          <cell r="H35">
            <v>0.22516542144406546</v>
          </cell>
          <cell r="I35">
            <v>2.0000000000000063E-2</v>
          </cell>
          <cell r="J35">
            <v>2.0000000000000063E-2</v>
          </cell>
          <cell r="K35">
            <v>0.1</v>
          </cell>
          <cell r="L35">
            <v>0.1</v>
          </cell>
          <cell r="M35">
            <v>0.1</v>
          </cell>
        </row>
        <row r="36">
          <cell r="A36" t="str">
            <v>280</v>
          </cell>
          <cell r="B36" t="str">
            <v>AP2.0MS</v>
          </cell>
          <cell r="C36" t="str">
            <v>Hangcha</v>
          </cell>
          <cell r="D36" t="str">
            <v>Hyster</v>
          </cell>
          <cell r="E36" t="str">
            <v>C3 Ride-On</v>
          </cell>
          <cell r="F36">
            <v>7.4</v>
          </cell>
          <cell r="G36">
            <v>0.25801095035366922</v>
          </cell>
          <cell r="H36">
            <v>0.25800000000000001</v>
          </cell>
          <cell r="I36">
            <v>0.25800000000000001</v>
          </cell>
          <cell r="J36">
            <v>0.25800000000000001</v>
          </cell>
          <cell r="K36">
            <v>0.25800000000000001</v>
          </cell>
          <cell r="L36">
            <v>0.25800000000000001</v>
          </cell>
          <cell r="M36">
            <v>0.25800000000000001</v>
          </cell>
        </row>
        <row r="37">
          <cell r="A37" t="str">
            <v>3B5</v>
          </cell>
          <cell r="B37" t="str">
            <v xml:space="preserve">P2.0UT </v>
          </cell>
          <cell r="C37" t="str">
            <v>Ruyi</v>
          </cell>
          <cell r="D37" t="str">
            <v>Hyster</v>
          </cell>
          <cell r="E37" t="str">
            <v>C3 Walkies</v>
          </cell>
          <cell r="F37">
            <v>3.3207345421315906</v>
          </cell>
          <cell r="G37">
            <v>0.23039065277775048</v>
          </cell>
          <cell r="H37">
            <v>0.18141461487490987</v>
          </cell>
          <cell r="I37">
            <v>0.28103997956591453</v>
          </cell>
          <cell r="J37">
            <v>0.28103997956591453</v>
          </cell>
          <cell r="K37">
            <v>0.28103997956591453</v>
          </cell>
          <cell r="L37">
            <v>0.28103997956591453</v>
          </cell>
          <cell r="M37">
            <v>0.28103997956591453</v>
          </cell>
        </row>
        <row r="38">
          <cell r="A38" t="str">
            <v>3B0</v>
          </cell>
          <cell r="B38" t="str">
            <v>P2.0KUT</v>
          </cell>
          <cell r="C38" t="str">
            <v>Ruyi</v>
          </cell>
          <cell r="D38" t="str">
            <v>Hyster</v>
          </cell>
          <cell r="E38" t="str">
            <v>C3 Walkies</v>
          </cell>
          <cell r="F38">
            <v>5.0777999999999999</v>
          </cell>
          <cell r="G38">
            <v>0.22809043968102269</v>
          </cell>
          <cell r="H38">
            <v>0.18336662788101435</v>
          </cell>
          <cell r="I38">
            <v>0.30454756764184188</v>
          </cell>
          <cell r="J38">
            <v>0.30454756764184188</v>
          </cell>
          <cell r="K38">
            <v>0.30454756764184188</v>
          </cell>
          <cell r="L38">
            <v>0.30454756764184188</v>
          </cell>
          <cell r="M38">
            <v>0.30454756764184188</v>
          </cell>
        </row>
        <row r="39">
          <cell r="A39" t="str">
            <v>7R5</v>
          </cell>
          <cell r="B39" t="str">
            <v xml:space="preserve">MP20UX </v>
          </cell>
          <cell r="C39" t="str">
            <v>Ruyi</v>
          </cell>
          <cell r="D39" t="str">
            <v>Yale</v>
          </cell>
          <cell r="E39" t="str">
            <v>C3 Walkies</v>
          </cell>
          <cell r="F39">
            <v>2.470565450427781</v>
          </cell>
          <cell r="G39">
            <v>0.25492011109556179</v>
          </cell>
          <cell r="H39">
            <v>0.17438587527514418</v>
          </cell>
          <cell r="I39">
            <v>0.24263165563901806</v>
          </cell>
          <cell r="J39">
            <v>0.24263165563901806</v>
          </cell>
          <cell r="K39">
            <v>0.24263165563901806</v>
          </cell>
          <cell r="L39">
            <v>0.24263165563901806</v>
          </cell>
          <cell r="M39">
            <v>0.24263165563901806</v>
          </cell>
        </row>
        <row r="40">
          <cell r="A40" t="str">
            <v>7R0</v>
          </cell>
          <cell r="B40" t="str">
            <v>MP20KUX</v>
          </cell>
          <cell r="C40" t="str">
            <v>Ruyi</v>
          </cell>
          <cell r="D40" t="str">
            <v>Yale</v>
          </cell>
          <cell r="E40" t="str">
            <v>C3 Walkies</v>
          </cell>
          <cell r="F40">
            <v>5.0703187572143129</v>
          </cell>
          <cell r="G40">
            <v>0.23404230106478613</v>
          </cell>
          <cell r="H40">
            <v>0.17729094705413201</v>
          </cell>
          <cell r="I40">
            <v>0.2636212995602133</v>
          </cell>
          <cell r="J40">
            <v>0.2636212995602133</v>
          </cell>
          <cell r="K40">
            <v>0.2636212995602133</v>
          </cell>
          <cell r="L40">
            <v>0.2636212995602133</v>
          </cell>
          <cell r="M40">
            <v>0.2636212995602133</v>
          </cell>
        </row>
        <row r="41">
          <cell r="A41" t="str">
            <v>3C3</v>
          </cell>
          <cell r="B41" t="str">
            <v>S1.5WUT</v>
          </cell>
          <cell r="C41" t="str">
            <v>Ruyi</v>
          </cell>
          <cell r="D41" t="str">
            <v>Hyster</v>
          </cell>
          <cell r="E41" t="str">
            <v>C3 Walkies</v>
          </cell>
          <cell r="F41">
            <v>6.7387107499999992</v>
          </cell>
          <cell r="G41">
            <v>0.28506096957237498</v>
          </cell>
          <cell r="H41">
            <v>0.17729094705413201</v>
          </cell>
          <cell r="I41">
            <v>0.18354305832574319</v>
          </cell>
          <cell r="J41">
            <v>0.18354305832574319</v>
          </cell>
          <cell r="K41">
            <v>0.18354305832574319</v>
          </cell>
          <cell r="L41">
            <v>0.18354305832574319</v>
          </cell>
          <cell r="M41">
            <v>0.18354305832574319</v>
          </cell>
        </row>
        <row r="42">
          <cell r="A42" t="str">
            <v>3B6</v>
          </cell>
          <cell r="B42" t="str">
            <v>SL1.5WUT</v>
          </cell>
          <cell r="C42" t="str">
            <v>Ruyi</v>
          </cell>
          <cell r="D42" t="str">
            <v>Hyster</v>
          </cell>
          <cell r="E42" t="str">
            <v>C3 Walkies</v>
          </cell>
          <cell r="F42">
            <v>5.6210000000000004</v>
          </cell>
          <cell r="G42">
            <v>0.28506096957237498</v>
          </cell>
          <cell r="H42">
            <v>0.20311025158112236</v>
          </cell>
          <cell r="I42">
            <v>0.16390320062223873</v>
          </cell>
          <cell r="J42">
            <v>0.16390320062223873</v>
          </cell>
          <cell r="K42">
            <v>0.16390320062223873</v>
          </cell>
          <cell r="L42">
            <v>0.16390320062223873</v>
          </cell>
          <cell r="M42">
            <v>0.16390320062223873</v>
          </cell>
        </row>
        <row r="43">
          <cell r="A43" t="str">
            <v>3B7</v>
          </cell>
          <cell r="B43" t="str">
            <v>SL1.5RUT</v>
          </cell>
          <cell r="C43" t="str">
            <v>Ruyi</v>
          </cell>
          <cell r="D43" t="str">
            <v>Hyster</v>
          </cell>
          <cell r="E43" t="str">
            <v>C3 Walkies</v>
          </cell>
          <cell r="F43">
            <v>4.3973769648847796</v>
          </cell>
          <cell r="G43">
            <v>0.23390774983646173</v>
          </cell>
          <cell r="H43">
            <v>0.17729094705413201</v>
          </cell>
          <cell r="I43">
            <v>0.17729094705413201</v>
          </cell>
          <cell r="J43">
            <v>0.17729094705413201</v>
          </cell>
          <cell r="K43">
            <v>0.17729094705413201</v>
          </cell>
          <cell r="L43">
            <v>0.17729094705413201</v>
          </cell>
          <cell r="M43">
            <v>0.17729094705413201</v>
          </cell>
        </row>
        <row r="44">
          <cell r="A44" t="str">
            <v>7R6</v>
          </cell>
          <cell r="B44" t="str">
            <v>MSL15WUX</v>
          </cell>
          <cell r="C44" t="str">
            <v>Ruyi</v>
          </cell>
          <cell r="D44" t="str">
            <v>Yale</v>
          </cell>
          <cell r="E44" t="str">
            <v>C3 Walkies</v>
          </cell>
          <cell r="F44">
            <v>7.2355258048797033</v>
          </cell>
          <cell r="G44">
            <v>0.23390774983646173</v>
          </cell>
          <cell r="H44">
            <v>0.19605583055959044</v>
          </cell>
          <cell r="I44">
            <v>0.24420562790202635</v>
          </cell>
          <cell r="J44">
            <v>0.24420562790202635</v>
          </cell>
          <cell r="K44">
            <v>0.2</v>
          </cell>
          <cell r="L44">
            <v>0.2</v>
          </cell>
          <cell r="M44">
            <v>0.2</v>
          </cell>
        </row>
        <row r="45">
          <cell r="A45" t="str">
            <v>3D4</v>
          </cell>
          <cell r="B45" t="str">
            <v>MPC15</v>
          </cell>
          <cell r="C45" t="str">
            <v>Staxx</v>
          </cell>
          <cell r="D45" t="str">
            <v>Yale</v>
          </cell>
          <cell r="E45" t="str">
            <v>C3 Walkies</v>
          </cell>
          <cell r="F45">
            <v>1.1456126126126149</v>
          </cell>
          <cell r="G45">
            <v>0.23186820398344443</v>
          </cell>
          <cell r="H45">
            <v>0.24245846520569578</v>
          </cell>
          <cell r="I45">
            <v>0.22193948940623487</v>
          </cell>
          <cell r="J45">
            <v>0.22193948940623487</v>
          </cell>
          <cell r="K45">
            <v>0.2</v>
          </cell>
          <cell r="L45">
            <v>0.2</v>
          </cell>
          <cell r="M45">
            <v>0.2</v>
          </cell>
        </row>
        <row r="46">
          <cell r="A46" t="str">
            <v>6W9</v>
          </cell>
          <cell r="B46" t="str">
            <v>PC1.5</v>
          </cell>
          <cell r="C46" t="str">
            <v>Staxx</v>
          </cell>
          <cell r="D46" t="str">
            <v>Hyster</v>
          </cell>
          <cell r="E46" t="str">
            <v>C3 Walkies</v>
          </cell>
          <cell r="F46">
            <v>1.1748888888888886</v>
          </cell>
          <cell r="G46">
            <v>0.23199711074463347</v>
          </cell>
          <cell r="H46">
            <v>0.24229063852219127</v>
          </cell>
          <cell r="I46">
            <v>0.24373220879125046</v>
          </cell>
          <cell r="J46">
            <v>0.24373220879125046</v>
          </cell>
          <cell r="K46">
            <v>0.2</v>
          </cell>
          <cell r="L46">
            <v>0.2</v>
          </cell>
          <cell r="M46">
            <v>0.2</v>
          </cell>
        </row>
        <row r="47">
          <cell r="A47" t="str">
            <v>475</v>
          </cell>
          <cell r="B47" t="str">
            <v>H1.5-1.8TX, H2.0TXS</v>
          </cell>
          <cell r="C47" t="str">
            <v>SN</v>
          </cell>
          <cell r="D47" t="str">
            <v>Hyster</v>
          </cell>
          <cell r="E47" t="str">
            <v>C5 1-3.5 T</v>
          </cell>
          <cell r="F47">
            <v>21.479200000000009</v>
          </cell>
          <cell r="G47">
            <v>0.14000000000000001</v>
          </cell>
          <cell r="H47">
            <v>0.11354204824398349</v>
          </cell>
          <cell r="I47">
            <v>0.22582180033927143</v>
          </cell>
          <cell r="J47">
            <v>0.13</v>
          </cell>
          <cell r="K47">
            <v>0.15</v>
          </cell>
          <cell r="L47">
            <v>0.17</v>
          </cell>
          <cell r="M47">
            <v>0.17</v>
          </cell>
        </row>
        <row r="48">
          <cell r="A48" t="str">
            <v>812</v>
          </cell>
          <cell r="B48" t="str">
            <v>GP/GDP 15-20AK</v>
          </cell>
          <cell r="C48" t="str">
            <v>SN</v>
          </cell>
          <cell r="D48" t="str">
            <v>Yale</v>
          </cell>
          <cell r="E48" t="str">
            <v>C5 1-3.5 T</v>
          </cell>
          <cell r="F48">
            <v>18.10084730582917</v>
          </cell>
          <cell r="G48">
            <v>0.14000000000000001</v>
          </cell>
          <cell r="H48">
            <v>0.11407628070861678</v>
          </cell>
          <cell r="I48">
            <v>0.22025296475202236</v>
          </cell>
          <cell r="J48">
            <v>0.13</v>
          </cell>
          <cell r="K48">
            <v>0.15</v>
          </cell>
          <cell r="L48">
            <v>0.17</v>
          </cell>
          <cell r="M48">
            <v>0.17</v>
          </cell>
        </row>
        <row r="49">
          <cell r="A49" t="str">
            <v>177</v>
          </cell>
          <cell r="B49" t="str">
            <v>H2.0-3.5FT/H40-70FT</v>
          </cell>
          <cell r="C49" t="str">
            <v>Craigavon</v>
          </cell>
          <cell r="D49" t="str">
            <v>Hyster</v>
          </cell>
          <cell r="E49" t="str">
            <v>C5 1-3.5 T</v>
          </cell>
          <cell r="F49">
            <v>21.622108888207116</v>
          </cell>
          <cell r="G49">
            <v>9.1004527603111021E-2</v>
          </cell>
          <cell r="H49">
            <v>0.15671138385843533</v>
          </cell>
          <cell r="I49">
            <v>7.0583799616689188E-2</v>
          </cell>
          <cell r="J49">
            <v>7.0583799616689188E-2</v>
          </cell>
          <cell r="K49">
            <v>0.12</v>
          </cell>
          <cell r="L49">
            <v>0.12</v>
          </cell>
          <cell r="M49">
            <v>0.12</v>
          </cell>
        </row>
        <row r="50">
          <cell r="A50" t="str">
            <v>875</v>
          </cell>
          <cell r="B50" t="str">
            <v>GP20-35VX</v>
          </cell>
          <cell r="C50" t="str">
            <v>Craigavon</v>
          </cell>
          <cell r="D50" t="str">
            <v>Yale</v>
          </cell>
          <cell r="E50" t="str">
            <v>C5 1-3.5 T</v>
          </cell>
          <cell r="F50">
            <v>21.440404385089423</v>
          </cell>
          <cell r="G50">
            <v>0.12451348559499652</v>
          </cell>
          <cell r="H50">
            <v>0.19038436447354468</v>
          </cell>
          <cell r="I50">
            <v>6.0694956086141186E-2</v>
          </cell>
          <cell r="J50">
            <v>6.0694956086141186E-2</v>
          </cell>
          <cell r="K50">
            <v>0.12</v>
          </cell>
          <cell r="L50">
            <v>0.12</v>
          </cell>
          <cell r="M50">
            <v>0.12</v>
          </cell>
        </row>
        <row r="51">
          <cell r="A51" t="str">
            <v>466</v>
          </cell>
          <cell r="B51" t="str">
            <v>H2.0-2.5-3.0-3.5TX</v>
          </cell>
          <cell r="C51" t="str">
            <v>SN</v>
          </cell>
          <cell r="D51" t="str">
            <v>Hyster</v>
          </cell>
          <cell r="E51" t="str">
            <v>C5 1-3.5 T</v>
          </cell>
          <cell r="F51">
            <v>25.129635471806651</v>
          </cell>
          <cell r="G51">
            <v>0.13998128835346393</v>
          </cell>
          <cell r="H51">
            <v>9.6332340120953291E-2</v>
          </cell>
          <cell r="I51">
            <v>0.15</v>
          </cell>
          <cell r="J51">
            <v>0.11</v>
          </cell>
          <cell r="K51">
            <v>0.15</v>
          </cell>
          <cell r="L51">
            <v>0.17</v>
          </cell>
          <cell r="M51">
            <v>0.17</v>
          </cell>
        </row>
        <row r="52">
          <cell r="A52" t="str">
            <v>871</v>
          </cell>
          <cell r="B52" t="str">
            <v>GP/GDP 20-35RK/TK</v>
          </cell>
          <cell r="C52" t="str">
            <v>SN</v>
          </cell>
          <cell r="D52" t="str">
            <v>Yale</v>
          </cell>
          <cell r="E52" t="str">
            <v>C5 1-3.5 T</v>
          </cell>
          <cell r="F52">
            <v>31.660467342824166</v>
          </cell>
          <cell r="G52">
            <v>0.1403875243146207</v>
          </cell>
          <cell r="H52">
            <v>9.6526794490179091E-2</v>
          </cell>
          <cell r="I52">
            <v>0.21946839464273585</v>
          </cell>
          <cell r="J52">
            <v>0.11</v>
          </cell>
          <cell r="K52">
            <v>0.15</v>
          </cell>
          <cell r="L52">
            <v>0.17</v>
          </cell>
          <cell r="M52">
            <v>0.17</v>
          </cell>
        </row>
        <row r="53">
          <cell r="A53" t="str">
            <v>001</v>
          </cell>
          <cell r="B53" t="str">
            <v>IRIS</v>
          </cell>
          <cell r="C53" t="str">
            <v>Craigavon</v>
          </cell>
          <cell r="D53" t="str">
            <v>Hyster</v>
          </cell>
          <cell r="E53" t="str">
            <v>C5 1-3.5 T</v>
          </cell>
          <cell r="F53">
            <v>24.030355807121285</v>
          </cell>
          <cell r="G53">
            <v>0.14000000000000001</v>
          </cell>
          <cell r="H53">
            <v>0.14000000000000001</v>
          </cell>
          <cell r="I53">
            <v>0.15</v>
          </cell>
          <cell r="J53">
            <v>0.15</v>
          </cell>
          <cell r="K53">
            <v>0.15</v>
          </cell>
          <cell r="L53">
            <v>0.15</v>
          </cell>
          <cell r="M53">
            <v>0.2</v>
          </cell>
        </row>
        <row r="54">
          <cell r="A54" t="str">
            <v>810</v>
          </cell>
          <cell r="B54" t="str">
            <v>IRIS</v>
          </cell>
          <cell r="C54" t="str">
            <v>Craigavon</v>
          </cell>
          <cell r="D54" t="str">
            <v>Yale</v>
          </cell>
          <cell r="E54" t="str">
            <v>C5 1-3.5 T</v>
          </cell>
          <cell r="F54">
            <v>17</v>
          </cell>
          <cell r="G54">
            <v>0.14000000000000001</v>
          </cell>
          <cell r="H54">
            <v>0.14000000000000001</v>
          </cell>
          <cell r="I54">
            <v>0.15</v>
          </cell>
          <cell r="J54">
            <v>0.15</v>
          </cell>
          <cell r="K54">
            <v>0.15</v>
          </cell>
          <cell r="L54">
            <v>0.15</v>
          </cell>
          <cell r="M54">
            <v>0.2</v>
          </cell>
        </row>
        <row r="55">
          <cell r="A55" t="str">
            <v>3C1</v>
          </cell>
          <cell r="B55" t="str">
            <v>UT2.0-3.5UT</v>
          </cell>
          <cell r="C55" t="str">
            <v>Maximal</v>
          </cell>
          <cell r="D55" t="str">
            <v>Hyster</v>
          </cell>
          <cell r="E55" t="str">
            <v>C5 1-3.5 T</v>
          </cell>
          <cell r="F55">
            <v>14.870536754800794</v>
          </cell>
          <cell r="G55">
            <v>0.15</v>
          </cell>
          <cell r="H55">
            <v>0.13823046693669322</v>
          </cell>
          <cell r="I55">
            <v>0.13846972089596515</v>
          </cell>
          <cell r="J55">
            <v>0.16</v>
          </cell>
          <cell r="K55">
            <v>0.16</v>
          </cell>
          <cell r="L55">
            <v>0.16</v>
          </cell>
          <cell r="M55">
            <v>0.16</v>
          </cell>
        </row>
        <row r="56">
          <cell r="A56" t="str">
            <v>7S1</v>
          </cell>
          <cell r="B56" t="str">
            <v>GP20-35UX</v>
          </cell>
          <cell r="C56" t="str">
            <v>Maximal</v>
          </cell>
          <cell r="D56" t="str">
            <v>Yale</v>
          </cell>
          <cell r="E56" t="str">
            <v>C5 1-3.5 T</v>
          </cell>
          <cell r="F56">
            <v>15.540454650672354</v>
          </cell>
          <cell r="G56">
            <v>0.15</v>
          </cell>
          <cell r="H56">
            <v>0.1372136472914959</v>
          </cell>
          <cell r="I56">
            <v>7.7921090358547787E-2</v>
          </cell>
          <cell r="J56">
            <v>0.16</v>
          </cell>
          <cell r="K56">
            <v>0.16</v>
          </cell>
          <cell r="L56">
            <v>0.16</v>
          </cell>
          <cell r="M56">
            <v>0.16</v>
          </cell>
        </row>
        <row r="57">
          <cell r="A57" t="str">
            <v>005</v>
          </cell>
          <cell r="B57" t="str">
            <v>H4.0FT5-H5.5FT</v>
          </cell>
          <cell r="C57" t="str">
            <v>Craigavon</v>
          </cell>
          <cell r="D57" t="str">
            <v>Hyster</v>
          </cell>
          <cell r="E57" t="str">
            <v>C5 &gt;3.5 T</v>
          </cell>
          <cell r="F57">
            <v>54.969323550831497</v>
          </cell>
          <cell r="G57">
            <v>0.14760464185016797</v>
          </cell>
          <cell r="H57">
            <v>0.16633596695303909</v>
          </cell>
          <cell r="I57">
            <v>0.18889926935278628</v>
          </cell>
          <cell r="J57">
            <v>0.18889926935278628</v>
          </cell>
          <cell r="K57">
            <v>0.18889926935278628</v>
          </cell>
          <cell r="L57">
            <v>0.18889926935278628</v>
          </cell>
          <cell r="M57">
            <v>0.18889926935278628</v>
          </cell>
        </row>
        <row r="58">
          <cell r="A58" t="str">
            <v>813</v>
          </cell>
          <cell r="B58" t="str">
            <v>GDP 40-55VX</v>
          </cell>
          <cell r="C58" t="str">
            <v>Craigavon</v>
          </cell>
          <cell r="D58" t="str">
            <v>Yale</v>
          </cell>
          <cell r="E58" t="str">
            <v>C5 &gt;3.5 T</v>
          </cell>
          <cell r="F58">
            <v>88.695750000000004</v>
          </cell>
          <cell r="G58">
            <v>0.15309790478577723</v>
          </cell>
          <cell r="H58">
            <v>0.17063043373065434</v>
          </cell>
          <cell r="I58">
            <v>0.16518977416069758</v>
          </cell>
          <cell r="J58">
            <v>0.16518977416069758</v>
          </cell>
          <cell r="K58">
            <v>0.16518977416069758</v>
          </cell>
          <cell r="L58">
            <v>0.16518977416069758</v>
          </cell>
          <cell r="M58">
            <v>0.16518977416069758</v>
          </cell>
        </row>
        <row r="59">
          <cell r="A59" t="str">
            <v>006</v>
          </cell>
          <cell r="B59" t="str">
            <v>H135FT-H155FT</v>
          </cell>
          <cell r="C59" t="str">
            <v>Berea</v>
          </cell>
          <cell r="D59" t="str">
            <v>Hyster</v>
          </cell>
          <cell r="E59" t="str">
            <v>C5 &gt;3.5 T</v>
          </cell>
          <cell r="F59">
            <v>93.62789615236629</v>
          </cell>
          <cell r="G59">
            <v>0.20706923370333871</v>
          </cell>
          <cell r="H59">
            <v>0.21946420836639963</v>
          </cell>
          <cell r="I59">
            <v>0.24743905650927839</v>
          </cell>
          <cell r="J59">
            <v>0.24743905650927839</v>
          </cell>
          <cell r="K59">
            <v>0.24743905650927839</v>
          </cell>
          <cell r="L59">
            <v>0.24743905650927839</v>
          </cell>
          <cell r="M59">
            <v>0.24743905650927839</v>
          </cell>
        </row>
        <row r="60">
          <cell r="A60" t="str">
            <v>878</v>
          </cell>
          <cell r="B60" t="str">
            <v>GP/GDP 135VX-155VX</v>
          </cell>
          <cell r="C60" t="str">
            <v>Berea</v>
          </cell>
          <cell r="D60" t="str">
            <v>Yale</v>
          </cell>
          <cell r="E60" t="str">
            <v>C5 &gt;3.5 T</v>
          </cell>
          <cell r="F60">
            <v>65.273114058383058</v>
          </cell>
          <cell r="G60">
            <v>0.21010371197253333</v>
          </cell>
          <cell r="H60">
            <v>0.22779443462969196</v>
          </cell>
          <cell r="I60">
            <v>0.22779443462969196</v>
          </cell>
          <cell r="J60">
            <v>0.22779443462969196</v>
          </cell>
          <cell r="K60">
            <v>0.22779443462969196</v>
          </cell>
          <cell r="L60">
            <v>0.22779443462969196</v>
          </cell>
          <cell r="M60">
            <v>0.22779443462969196</v>
          </cell>
        </row>
        <row r="61">
          <cell r="A61" t="str">
            <v>3D0</v>
          </cell>
          <cell r="B61" t="str">
            <v>H5.0-7.0UT</v>
          </cell>
          <cell r="C61" t="str">
            <v>Maximal</v>
          </cell>
          <cell r="D61" t="str">
            <v>Hyster</v>
          </cell>
          <cell r="E61" t="str">
            <v>C5 &gt;3.5 T</v>
          </cell>
          <cell r="F61">
            <v>45.571861788050349</v>
          </cell>
          <cell r="G61">
            <v>0.18</v>
          </cell>
          <cell r="H61">
            <v>0.18812173336270488</v>
          </cell>
          <cell r="I61">
            <v>0.31978167877090052</v>
          </cell>
          <cell r="J61">
            <v>0.2</v>
          </cell>
          <cell r="K61">
            <v>0.2</v>
          </cell>
          <cell r="L61">
            <v>0.2</v>
          </cell>
          <cell r="M61">
            <v>0.2</v>
          </cell>
        </row>
        <row r="62">
          <cell r="A62" t="str">
            <v>7T0</v>
          </cell>
          <cell r="B62" t="str">
            <v>GP50-70UX</v>
          </cell>
          <cell r="C62" t="str">
            <v>Maximal</v>
          </cell>
          <cell r="D62" t="str">
            <v>Yale</v>
          </cell>
          <cell r="E62" t="str">
            <v>C5 &gt;3.5 T</v>
          </cell>
          <cell r="F62">
            <v>41.960938976529434</v>
          </cell>
          <cell r="G62">
            <v>0.18</v>
          </cell>
          <cell r="H62">
            <v>0.19163261895104405</v>
          </cell>
          <cell r="I62">
            <v>0.32909990463000405</v>
          </cell>
          <cell r="J62">
            <v>0.2</v>
          </cell>
          <cell r="K62">
            <v>0.2</v>
          </cell>
          <cell r="L62">
            <v>0.2</v>
          </cell>
          <cell r="M62">
            <v>0.2</v>
          </cell>
        </row>
        <row r="63">
          <cell r="A63" t="str">
            <v>007</v>
          </cell>
          <cell r="B63" t="str">
            <v>H8.00-12.00XM</v>
          </cell>
          <cell r="C63" t="str">
            <v>Nijmegen</v>
          </cell>
          <cell r="D63" t="str">
            <v>Hyster</v>
          </cell>
          <cell r="E63" t="str">
            <v>C5 BT 8-16T</v>
          </cell>
          <cell r="F63">
            <v>152.63298070411696</v>
          </cell>
          <cell r="G63">
            <v>6.8238814740388301E-2</v>
          </cell>
          <cell r="H63">
            <v>0.08</v>
          </cell>
          <cell r="I63">
            <v>5.6436248310016715E-2</v>
          </cell>
          <cell r="J63">
            <v>5.6436248310016715E-2</v>
          </cell>
          <cell r="K63">
            <v>0.10100000000000001</v>
          </cell>
          <cell r="L63">
            <v>0.10100000000000001</v>
          </cell>
          <cell r="M63">
            <v>0.10100000000000001</v>
          </cell>
        </row>
        <row r="64">
          <cell r="A64" t="str">
            <v>876</v>
          </cell>
          <cell r="B64" t="str">
            <v>GP190-280DB</v>
          </cell>
          <cell r="C64" t="str">
            <v>Nijmegen</v>
          </cell>
          <cell r="D64" t="str">
            <v>Yale</v>
          </cell>
          <cell r="E64" t="str">
            <v>C5 BT 8-16T</v>
          </cell>
          <cell r="F64">
            <v>159.69749025726841</v>
          </cell>
          <cell r="G64">
            <v>6.8000000000000005E-2</v>
          </cell>
          <cell r="H64">
            <v>0.08</v>
          </cell>
          <cell r="I64">
            <v>0.08</v>
          </cell>
          <cell r="J64">
            <v>0.08</v>
          </cell>
          <cell r="K64">
            <v>0.10100000000000001</v>
          </cell>
          <cell r="L64">
            <v>0.10100000000000001</v>
          </cell>
          <cell r="M64">
            <v>0.10100000000000001</v>
          </cell>
        </row>
        <row r="65">
          <cell r="A65" t="str">
            <v>019</v>
          </cell>
          <cell r="B65" t="str">
            <v>H13.0-16.0XM</v>
          </cell>
          <cell r="C65" t="str">
            <v>Nijmegen</v>
          </cell>
          <cell r="D65" t="str">
            <v>Hyster</v>
          </cell>
          <cell r="E65" t="str">
            <v>C5 BT 8-16T</v>
          </cell>
          <cell r="F65">
            <v>185.25954766512621</v>
          </cell>
          <cell r="G65">
            <v>8.2546624935763771E-2</v>
          </cell>
          <cell r="H65">
            <v>0.11700000000000001</v>
          </cell>
          <cell r="I65">
            <v>1.4512679609381018E-2</v>
          </cell>
          <cell r="J65">
            <v>1.4512679609381018E-2</v>
          </cell>
          <cell r="K65">
            <v>0.10100000000000001</v>
          </cell>
          <cell r="L65">
            <v>0.10100000000000001</v>
          </cell>
          <cell r="M65">
            <v>0.10100000000000001</v>
          </cell>
        </row>
        <row r="66">
          <cell r="A66" t="str">
            <v>877</v>
          </cell>
          <cell r="B66" t="str">
            <v>GP300-360EB</v>
          </cell>
          <cell r="C66" t="str">
            <v>Nijmegen</v>
          </cell>
          <cell r="D66" t="str">
            <v>Yale</v>
          </cell>
          <cell r="E66" t="str">
            <v>C5 BT 8-16T</v>
          </cell>
          <cell r="F66">
            <v>150.4981607540241</v>
          </cell>
          <cell r="G66">
            <v>6.9204691052756603E-2</v>
          </cell>
          <cell r="H66">
            <v>8.5000000000000006E-2</v>
          </cell>
          <cell r="I66">
            <v>8.5000000000000006E-2</v>
          </cell>
          <cell r="J66">
            <v>8.5000000000000006E-2</v>
          </cell>
          <cell r="K66">
            <v>0.10100000000000001</v>
          </cell>
          <cell r="L66">
            <v>0.10100000000000001</v>
          </cell>
          <cell r="M66">
            <v>0.10100000000000001</v>
          </cell>
        </row>
        <row r="67">
          <cell r="A67" t="str">
            <v>299</v>
          </cell>
          <cell r="B67" t="str">
            <v>H170FT-H190FT</v>
          </cell>
          <cell r="C67" t="str">
            <v>Berea</v>
          </cell>
          <cell r="D67" t="str">
            <v>Hyster</v>
          </cell>
          <cell r="E67" t="str">
            <v>C5 BT 8-16T</v>
          </cell>
          <cell r="F67">
            <v>114.3450055224537</v>
          </cell>
          <cell r="G67">
            <v>0.17449793318910778</v>
          </cell>
          <cell r="H67">
            <v>0.17</v>
          </cell>
          <cell r="I67">
            <v>0.13263761421362547</v>
          </cell>
          <cell r="J67">
            <v>0.13263761421362547</v>
          </cell>
          <cell r="K67">
            <v>0.13263761421362547</v>
          </cell>
          <cell r="L67">
            <v>0.13263761421362547</v>
          </cell>
          <cell r="M67">
            <v>0.13263761421362547</v>
          </cell>
        </row>
        <row r="68">
          <cell r="A68" t="str">
            <v>909</v>
          </cell>
          <cell r="B68" t="str">
            <v>GP/GDP 170VX-190VX</v>
          </cell>
          <cell r="C68" t="str">
            <v>Berea</v>
          </cell>
          <cell r="D68" t="str">
            <v>Yale</v>
          </cell>
          <cell r="E68" t="str">
            <v>C5 BT 8-16T</v>
          </cell>
          <cell r="F68">
            <v>110</v>
          </cell>
          <cell r="G68">
            <v>0.10100000000000001</v>
          </cell>
          <cell r="H68">
            <v>0.10100000000000001</v>
          </cell>
          <cell r="I68">
            <v>0.10100000000000001</v>
          </cell>
          <cell r="J68">
            <v>0.10100000000000001</v>
          </cell>
          <cell r="K68">
            <v>0.10100000000000001</v>
          </cell>
          <cell r="L68">
            <v>0.10100000000000001</v>
          </cell>
          <cell r="M68">
            <v>0.10100000000000001</v>
          </cell>
        </row>
        <row r="69">
          <cell r="A69" t="str">
            <v>TBD</v>
          </cell>
          <cell r="B69" t="str">
            <v xml:space="preserve">TIL 8-10t </v>
          </cell>
          <cell r="C69" t="str">
            <v>India</v>
          </cell>
          <cell r="D69" t="str">
            <v>Hyster</v>
          </cell>
          <cell r="E69" t="str">
            <v>C5 BT 8-16T</v>
          </cell>
          <cell r="F69">
            <v>51</v>
          </cell>
          <cell r="G69">
            <v>0.1</v>
          </cell>
          <cell r="H69">
            <v>0.14000000000000001</v>
          </cell>
          <cell r="I69">
            <v>0.14000000000000001</v>
          </cell>
          <cell r="J69">
            <v>0.14000000000000001</v>
          </cell>
          <cell r="K69">
            <v>0.14000000000000001</v>
          </cell>
          <cell r="L69">
            <v>0.14000000000000001</v>
          </cell>
          <cell r="M69">
            <v>0.14000000000000001</v>
          </cell>
        </row>
        <row r="70">
          <cell r="A70" t="str">
            <v>236</v>
          </cell>
          <cell r="B70" t="str">
            <v>H16.00XM-12</v>
          </cell>
          <cell r="C70" t="str">
            <v>Nijmegen</v>
          </cell>
          <cell r="D70" t="str">
            <v>Hyster</v>
          </cell>
          <cell r="E70" t="str">
            <v>C5 BT &gt;16T</v>
          </cell>
          <cell r="F70">
            <v>340.85421547844459</v>
          </cell>
          <cell r="G70">
            <v>8.6416495540738353E-2</v>
          </cell>
          <cell r="H70">
            <v>8.5999999999999993E-2</v>
          </cell>
          <cell r="I70">
            <v>0.09</v>
          </cell>
          <cell r="J70">
            <v>0.09</v>
          </cell>
          <cell r="K70">
            <v>0.1</v>
          </cell>
          <cell r="L70">
            <v>0.1</v>
          </cell>
          <cell r="M70">
            <v>0.1</v>
          </cell>
        </row>
        <row r="71">
          <cell r="A71" t="str">
            <v>238</v>
          </cell>
          <cell r="B71" t="str">
            <v>H16XM-12</v>
          </cell>
          <cell r="C71" t="str">
            <v>Nijmegen</v>
          </cell>
          <cell r="D71" t="str">
            <v>Hyster</v>
          </cell>
          <cell r="E71" t="str">
            <v>C5 BT &gt;16T</v>
          </cell>
          <cell r="F71">
            <v>238.92572050788769</v>
          </cell>
          <cell r="G71">
            <v>2.7075845172385191E-2</v>
          </cell>
          <cell r="H71">
            <v>8.1675832181108188E-2</v>
          </cell>
          <cell r="I71">
            <v>0.1</v>
          </cell>
          <cell r="J71">
            <v>0.1</v>
          </cell>
          <cell r="K71">
            <v>0.1</v>
          </cell>
          <cell r="L71">
            <v>0.1</v>
          </cell>
          <cell r="M71">
            <v>0.1</v>
          </cell>
        </row>
        <row r="72">
          <cell r="A72" t="str">
            <v>008</v>
          </cell>
          <cell r="B72" t="str">
            <v>H20.00-32.00F</v>
          </cell>
          <cell r="C72" t="str">
            <v>Nijmegen</v>
          </cell>
          <cell r="D72" t="str">
            <v>Hyster</v>
          </cell>
          <cell r="E72" t="str">
            <v>C5 BT &gt;16T</v>
          </cell>
          <cell r="F72">
            <v>344.28006204309349</v>
          </cell>
          <cell r="G72">
            <v>8.8532305065886399E-2</v>
          </cell>
          <cell r="H72">
            <v>0.09</v>
          </cell>
          <cell r="I72">
            <v>0.1</v>
          </cell>
          <cell r="J72">
            <v>0.1</v>
          </cell>
          <cell r="K72">
            <v>0.1</v>
          </cell>
          <cell r="L72">
            <v>0.1</v>
          </cell>
          <cell r="M72">
            <v>0.1</v>
          </cell>
        </row>
        <row r="73">
          <cell r="A73" t="str">
            <v>917</v>
          </cell>
          <cell r="B73" t="str">
            <v>H800-1050HD(H40-48XM)</v>
          </cell>
          <cell r="C73" t="str">
            <v>Nijmegen</v>
          </cell>
          <cell r="D73" t="str">
            <v>Hyster</v>
          </cell>
          <cell r="E73" t="str">
            <v>C5 BT &gt;16T</v>
          </cell>
          <cell r="F73">
            <v>508.64108345132126</v>
          </cell>
          <cell r="G73">
            <v>4.4054564980741444E-2</v>
          </cell>
          <cell r="H73">
            <v>0.05</v>
          </cell>
          <cell r="I73">
            <v>0.06</v>
          </cell>
          <cell r="J73">
            <v>0.06</v>
          </cell>
          <cell r="K73">
            <v>0.10100000000000001</v>
          </cell>
          <cell r="L73">
            <v>0.10100000000000001</v>
          </cell>
          <cell r="M73">
            <v>0.10100000000000001</v>
          </cell>
        </row>
        <row r="74">
          <cell r="A74" t="str">
            <v>214</v>
          </cell>
          <cell r="B74" t="str">
            <v>H16.00-22.00XM</v>
          </cell>
          <cell r="C74" t="str">
            <v>Nijmegen</v>
          </cell>
          <cell r="D74" t="str">
            <v>Hyster</v>
          </cell>
          <cell r="E74" t="str">
            <v>C5 BT &gt;16T</v>
          </cell>
          <cell r="F74">
            <v>272.4482729510782</v>
          </cell>
          <cell r="G74">
            <v>4.7781709781339887E-2</v>
          </cell>
          <cell r="H74">
            <v>7.1999999999999995E-2</v>
          </cell>
          <cell r="I74">
            <v>0.08</v>
          </cell>
          <cell r="J74">
            <v>0.08</v>
          </cell>
          <cell r="K74">
            <v>0.10100000000000001</v>
          </cell>
          <cell r="L74">
            <v>0.10100000000000001</v>
          </cell>
          <cell r="M74">
            <v>0.10100000000000001</v>
          </cell>
        </row>
        <row r="75">
          <cell r="A75" t="str">
            <v>117</v>
          </cell>
          <cell r="B75" t="str">
            <v>H40.00-52.00XM-16CH</v>
          </cell>
          <cell r="C75" t="str">
            <v>Nijmegen</v>
          </cell>
          <cell r="D75" t="str">
            <v>Hyster</v>
          </cell>
          <cell r="E75" t="str">
            <v>C5 BT &gt;16T</v>
          </cell>
          <cell r="F75">
            <v>453.73058039999989</v>
          </cell>
          <cell r="G75">
            <v>3.1723593729868202E-2</v>
          </cell>
          <cell r="H75">
            <v>5.1229131229083409E-2</v>
          </cell>
          <cell r="I75">
            <v>9.5454167013862279E-2</v>
          </cell>
          <cell r="J75">
            <v>9.5454167013862279E-2</v>
          </cell>
          <cell r="K75">
            <v>0.10100000000000001</v>
          </cell>
          <cell r="L75">
            <v>0.10100000000000001</v>
          </cell>
          <cell r="M75">
            <v>0.10100000000000001</v>
          </cell>
        </row>
        <row r="76">
          <cell r="A76" t="str">
            <v>BC3</v>
          </cell>
          <cell r="B76" t="str">
            <v>BC30</v>
          </cell>
          <cell r="C76" t="str">
            <v>Maximal</v>
          </cell>
          <cell r="D76" t="str">
            <v>Hyster</v>
          </cell>
          <cell r="E76" t="str">
            <v>C5 BT &gt;16T</v>
          </cell>
          <cell r="F76">
            <v>250</v>
          </cell>
          <cell r="G76">
            <v>0.12</v>
          </cell>
          <cell r="H76">
            <v>0.12</v>
          </cell>
          <cell r="I76">
            <v>0.1</v>
          </cell>
          <cell r="J76">
            <v>0.1</v>
          </cell>
          <cell r="K76">
            <v>0.1</v>
          </cell>
          <cell r="L76">
            <v>0.1</v>
          </cell>
          <cell r="M76">
            <v>0.1</v>
          </cell>
        </row>
        <row r="77">
          <cell r="A77" t="str">
            <v>222</v>
          </cell>
          <cell r="B77" t="str">
            <v>RS45-30CH/RS46-30IH</v>
          </cell>
          <cell r="C77" t="str">
            <v>Nijmegen</v>
          </cell>
          <cell r="D77" t="str">
            <v>Hyster</v>
          </cell>
          <cell r="E77" t="str">
            <v>C5 BT &gt;16T</v>
          </cell>
          <cell r="F77">
            <v>530.7347488538669</v>
          </cell>
          <cell r="G77">
            <v>2.9246083881763724E-2</v>
          </cell>
          <cell r="H77">
            <v>3.2561823998534377E-2</v>
          </cell>
          <cell r="I77">
            <v>7.7760637432638835E-2</v>
          </cell>
          <cell r="J77">
            <v>7.7760637432638835E-2</v>
          </cell>
          <cell r="K77">
            <v>0.10100000000000001</v>
          </cell>
          <cell r="L77">
            <v>0.10100000000000001</v>
          </cell>
          <cell r="M77">
            <v>0.10100000000000001</v>
          </cell>
        </row>
        <row r="78">
          <cell r="A78" t="str">
            <v>404</v>
          </cell>
          <cell r="B78" t="str">
            <v>RS45-27CH</v>
          </cell>
          <cell r="C78" t="str">
            <v>Nijmegen</v>
          </cell>
          <cell r="D78" t="str">
            <v>Hyster</v>
          </cell>
          <cell r="E78" t="str">
            <v>C5 BT &gt;16T</v>
          </cell>
          <cell r="F78">
            <v>362.75703402989586</v>
          </cell>
          <cell r="G78">
            <v>0.11787205208681394</v>
          </cell>
          <cell r="H78">
            <v>0.11787205208681394</v>
          </cell>
          <cell r="I78">
            <v>0.1</v>
          </cell>
          <cell r="J78">
            <v>0.1</v>
          </cell>
          <cell r="K78">
            <v>0.1</v>
          </cell>
          <cell r="L78">
            <v>0.1</v>
          </cell>
          <cell r="M78">
            <v>0.1</v>
          </cell>
        </row>
        <row r="79">
          <cell r="A79" t="str">
            <v>921</v>
          </cell>
          <cell r="B79" t="str">
            <v>HYM RS</v>
          </cell>
          <cell r="C79" t="str">
            <v>Maximal</v>
          </cell>
          <cell r="D79" t="str">
            <v>Hyster</v>
          </cell>
          <cell r="E79" t="str">
            <v>C5 BT &gt;16T</v>
          </cell>
          <cell r="F79">
            <v>320</v>
          </cell>
          <cell r="G79">
            <v>6.0000000000000001E-3</v>
          </cell>
          <cell r="H79">
            <v>0.12</v>
          </cell>
          <cell r="I79">
            <v>0.1</v>
          </cell>
          <cell r="J79">
            <v>0.1</v>
          </cell>
          <cell r="K79">
            <v>0.1</v>
          </cell>
          <cell r="L79">
            <v>0.1</v>
          </cell>
          <cell r="M79">
            <v>4.1500000000000002E-2</v>
          </cell>
        </row>
        <row r="80">
          <cell r="A80" t="str">
            <v>961</v>
          </cell>
          <cell r="B80" t="str">
            <v>Reachtruck R1.6/MR16</v>
          </cell>
          <cell r="C80" t="str">
            <v>Maximal</v>
          </cell>
          <cell r="D80" t="str">
            <v>Hyster</v>
          </cell>
          <cell r="E80" t="str">
            <v>C2 Reach</v>
          </cell>
          <cell r="F80">
            <v>19</v>
          </cell>
          <cell r="J80">
            <v>0.15</v>
          </cell>
          <cell r="K80">
            <v>0.18</v>
          </cell>
          <cell r="L80">
            <v>0.2</v>
          </cell>
          <cell r="M80">
            <v>0.2</v>
          </cell>
        </row>
        <row r="81">
          <cell r="A81" t="str">
            <v>253</v>
          </cell>
          <cell r="F81">
            <v>46</v>
          </cell>
          <cell r="I81">
            <v>0.1</v>
          </cell>
          <cell r="J81">
            <v>0.1</v>
          </cell>
          <cell r="K81">
            <v>0.1</v>
          </cell>
          <cell r="L81">
            <v>0.1</v>
          </cell>
          <cell r="M81">
            <v>0.1</v>
          </cell>
        </row>
        <row r="82">
          <cell r="A82" t="str">
            <v>3C0</v>
          </cell>
          <cell r="F82">
            <v>221.67</v>
          </cell>
          <cell r="I82">
            <v>0.1</v>
          </cell>
          <cell r="J82">
            <v>0.1</v>
          </cell>
          <cell r="K82">
            <v>0.1</v>
          </cell>
          <cell r="L82">
            <v>0.1</v>
          </cell>
          <cell r="M82">
            <v>0.1</v>
          </cell>
        </row>
      </sheetData>
      <sheetData sheetId="34">
        <row r="1">
          <cell r="G1">
            <v>2021</v>
          </cell>
          <cell r="H1">
            <v>2022</v>
          </cell>
          <cell r="I1">
            <v>2023</v>
          </cell>
          <cell r="J1">
            <v>2024</v>
          </cell>
          <cell r="K1">
            <v>2025</v>
          </cell>
          <cell r="L1">
            <v>2026</v>
          </cell>
          <cell r="M1">
            <v>2027</v>
          </cell>
        </row>
        <row r="2">
          <cell r="A2" t="str">
            <v>Series /Segments</v>
          </cell>
          <cell r="B2" t="str">
            <v>Description</v>
          </cell>
          <cell r="C2" t="str">
            <v>Plant</v>
          </cell>
          <cell r="D2" t="str">
            <v>Brand</v>
          </cell>
          <cell r="E2" t="str">
            <v>Planform</v>
          </cell>
          <cell r="F2" t="str">
            <v>DN</v>
          </cell>
          <cell r="G2" t="str">
            <v xml:space="preserve">M % </v>
          </cell>
          <cell r="H2" t="str">
            <v xml:space="preserve">M % </v>
          </cell>
          <cell r="I2" t="str">
            <v xml:space="preserve">M % </v>
          </cell>
          <cell r="J2" t="str">
            <v xml:space="preserve">M % </v>
          </cell>
          <cell r="K2" t="str">
            <v xml:space="preserve">M % </v>
          </cell>
          <cell r="L2" t="str">
            <v xml:space="preserve">M % </v>
          </cell>
          <cell r="M2" t="str">
            <v xml:space="preserve">M % </v>
          </cell>
        </row>
        <row r="3">
          <cell r="A3" t="str">
            <v>276</v>
          </cell>
          <cell r="B3" t="str">
            <v>J2.2-3.5XN</v>
          </cell>
          <cell r="C3" t="str">
            <v>Craigavon</v>
          </cell>
          <cell r="D3" t="str">
            <v>Hyster</v>
          </cell>
          <cell r="E3" t="str">
            <v>C1 1-3.5T</v>
          </cell>
          <cell r="F3">
            <v>25</v>
          </cell>
          <cell r="G3">
            <v>0.08</v>
          </cell>
          <cell r="H3">
            <v>0.08</v>
          </cell>
          <cell r="I3">
            <v>0.09</v>
          </cell>
          <cell r="J3">
            <v>0.09</v>
          </cell>
          <cell r="K3">
            <v>0.09</v>
          </cell>
          <cell r="L3">
            <v>0.09</v>
          </cell>
          <cell r="M3">
            <v>0.09</v>
          </cell>
        </row>
        <row r="4">
          <cell r="A4" t="str">
            <v>976</v>
          </cell>
          <cell r="B4" t="str">
            <v>ERP22-35VL</v>
          </cell>
          <cell r="C4" t="str">
            <v>Craigavon</v>
          </cell>
          <cell r="D4" t="str">
            <v>Yale</v>
          </cell>
          <cell r="E4" t="str">
            <v>C1 1-3.5T</v>
          </cell>
          <cell r="F4">
            <v>25</v>
          </cell>
          <cell r="G4">
            <v>0.08</v>
          </cell>
          <cell r="H4">
            <v>0.08</v>
          </cell>
          <cell r="I4">
            <v>0.09</v>
          </cell>
          <cell r="J4">
            <v>0.09</v>
          </cell>
          <cell r="K4">
            <v>0.09</v>
          </cell>
          <cell r="L4">
            <v>0.09</v>
          </cell>
          <cell r="M4">
            <v>0.09</v>
          </cell>
          <cell r="Q4" t="str">
            <v>Quantity</v>
          </cell>
          <cell r="R4" t="str">
            <v>Extended Net</v>
          </cell>
          <cell r="S4" t="str">
            <v>Ext_Std_Margin_%</v>
          </cell>
        </row>
        <row r="5">
          <cell r="A5" t="str">
            <v>377</v>
          </cell>
          <cell r="B5" t="str">
            <v>UT18_PTE</v>
          </cell>
          <cell r="C5" t="str">
            <v>Hangcha</v>
          </cell>
          <cell r="D5" t="str">
            <v>Yale</v>
          </cell>
          <cell r="E5" t="str">
            <v>C1 1-3.5T</v>
          </cell>
          <cell r="F5">
            <v>11.700000000000003</v>
          </cell>
          <cell r="G5">
            <v>3.0743589743591872E-3</v>
          </cell>
          <cell r="H5">
            <v>3.0743589743591872E-3</v>
          </cell>
          <cell r="I5">
            <v>3.0743589743591872E-3</v>
          </cell>
          <cell r="J5">
            <v>3.0743589743591872E-3</v>
          </cell>
          <cell r="K5">
            <v>3.0743589743591872E-3</v>
          </cell>
          <cell r="L5">
            <v>3.0743589743591872E-3</v>
          </cell>
          <cell r="M5">
            <v>3.0743589743591872E-3</v>
          </cell>
          <cell r="Q5" t="str">
            <v>}ROLLUP_ELEM_000</v>
          </cell>
          <cell r="R5" t="str">
            <v>}ROLLUP_ELEM_000</v>
          </cell>
          <cell r="S5" t="str">
            <v>}ROLLUP_ELEM_000</v>
          </cell>
        </row>
        <row r="6">
          <cell r="A6" t="str">
            <v>379</v>
          </cell>
          <cell r="B6" t="str">
            <v>UT1.5-1.8PFE</v>
          </cell>
          <cell r="C6" t="str">
            <v>Hangcha</v>
          </cell>
          <cell r="D6" t="str">
            <v>Yale</v>
          </cell>
          <cell r="E6" t="str">
            <v>C1 1-3.5T</v>
          </cell>
          <cell r="F6">
            <v>11.087252173913043</v>
          </cell>
          <cell r="G6">
            <v>0.03</v>
          </cell>
          <cell r="H6">
            <v>0.03</v>
          </cell>
          <cell r="I6">
            <v>0.03</v>
          </cell>
          <cell r="J6">
            <v>0.03</v>
          </cell>
          <cell r="K6">
            <v>0.03</v>
          </cell>
          <cell r="L6">
            <v>0.03</v>
          </cell>
          <cell r="M6">
            <v>0.03</v>
          </cell>
          <cell r="P6" t="str">
            <v>935</v>
          </cell>
          <cell r="Q6">
            <v>2</v>
          </cell>
          <cell r="R6">
            <v>57.692</v>
          </cell>
          <cell r="S6">
            <v>0.26211710462455784</v>
          </cell>
          <cell r="T6">
            <v>28.846</v>
          </cell>
        </row>
        <row r="7">
          <cell r="A7" t="str">
            <v>396</v>
          </cell>
          <cell r="B7" t="str">
            <v>UT 30PFE</v>
          </cell>
          <cell r="C7" t="str">
            <v>Hangcha</v>
          </cell>
          <cell r="D7" t="str">
            <v>Yale</v>
          </cell>
          <cell r="E7" t="str">
            <v>C1 1-3.5T</v>
          </cell>
          <cell r="F7">
            <v>13.124151666666677</v>
          </cell>
          <cell r="G7">
            <v>0.03</v>
          </cell>
          <cell r="H7">
            <v>0.03</v>
          </cell>
          <cell r="I7">
            <v>0.03</v>
          </cell>
          <cell r="J7">
            <v>0.03</v>
          </cell>
          <cell r="K7">
            <v>0.03</v>
          </cell>
          <cell r="L7">
            <v>0.03</v>
          </cell>
          <cell r="M7">
            <v>0.03</v>
          </cell>
          <cell r="P7" t="str">
            <v>7S5</v>
          </cell>
          <cell r="Q7">
            <v>1</v>
          </cell>
          <cell r="R7">
            <v>10.59375</v>
          </cell>
          <cell r="S7">
            <v>0.12070702064896763</v>
          </cell>
          <cell r="T7">
            <v>10.59375</v>
          </cell>
        </row>
        <row r="8">
          <cell r="A8" t="str">
            <v>7S5</v>
          </cell>
          <cell r="B8" t="str">
            <v>ERP16-20UXT</v>
          </cell>
          <cell r="C8" t="str">
            <v>Maximal</v>
          </cell>
          <cell r="D8" t="str">
            <v>Yale</v>
          </cell>
          <cell r="E8" t="str">
            <v>C1 1-3.5T</v>
          </cell>
          <cell r="F8">
            <v>10.59375</v>
          </cell>
          <cell r="G8">
            <v>0.05</v>
          </cell>
          <cell r="H8">
            <v>0.06</v>
          </cell>
          <cell r="I8">
            <v>0.12070702064896763</v>
          </cell>
          <cell r="J8">
            <v>0.12070702064896763</v>
          </cell>
          <cell r="K8">
            <v>0.12070702064896763</v>
          </cell>
          <cell r="L8">
            <v>0.12070702064896763</v>
          </cell>
          <cell r="M8">
            <v>0.12070702064896763</v>
          </cell>
          <cell r="P8" t="str">
            <v>3C4</v>
          </cell>
          <cell r="Q8">
            <v>1</v>
          </cell>
          <cell r="R8">
            <v>18.305670000000006</v>
          </cell>
          <cell r="S8">
            <v>0.25848657820227311</v>
          </cell>
          <cell r="T8">
            <v>18.305670000000006</v>
          </cell>
        </row>
        <row r="9">
          <cell r="A9" t="str">
            <v>7S4</v>
          </cell>
          <cell r="B9" t="str">
            <v>ERP1.5-3.5UX</v>
          </cell>
          <cell r="C9" t="str">
            <v>Maximal</v>
          </cell>
          <cell r="D9" t="str">
            <v>Yale</v>
          </cell>
          <cell r="E9" t="str">
            <v>C1 1-3.5T</v>
          </cell>
          <cell r="F9">
            <v>15.65221232323232</v>
          </cell>
          <cell r="G9">
            <v>0.05</v>
          </cell>
          <cell r="H9">
            <v>6.5000000000000002E-2</v>
          </cell>
          <cell r="I9">
            <v>0.12522364444276229</v>
          </cell>
          <cell r="J9">
            <v>0.12522364444276229</v>
          </cell>
          <cell r="K9">
            <v>0.12522364444276229</v>
          </cell>
          <cell r="L9">
            <v>0.12522364444276229</v>
          </cell>
          <cell r="M9">
            <v>0.12522364444276229</v>
          </cell>
          <cell r="P9" t="str">
            <v>7S4</v>
          </cell>
          <cell r="Q9">
            <v>99</v>
          </cell>
          <cell r="R9">
            <v>1549.5690199999997</v>
          </cell>
          <cell r="S9">
            <v>0.12522364444276229</v>
          </cell>
          <cell r="T9">
            <v>15.65221232323232</v>
          </cell>
        </row>
        <row r="10">
          <cell r="A10" t="str">
            <v>985</v>
          </cell>
          <cell r="B10" t="str">
            <v>ERP40-50VM</v>
          </cell>
          <cell r="C10" t="str">
            <v>Craigavon</v>
          </cell>
          <cell r="D10" t="str">
            <v>Yale</v>
          </cell>
          <cell r="E10" t="str">
            <v>C1 &gt;3.5T</v>
          </cell>
          <cell r="F10">
            <v>50</v>
          </cell>
          <cell r="G10">
            <v>0.1</v>
          </cell>
          <cell r="H10">
            <v>0.1</v>
          </cell>
          <cell r="I10">
            <v>0.1</v>
          </cell>
          <cell r="J10">
            <v>0.1</v>
          </cell>
          <cell r="K10">
            <v>0.1</v>
          </cell>
          <cell r="L10">
            <v>0.1</v>
          </cell>
          <cell r="M10">
            <v>0.1</v>
          </cell>
          <cell r="P10" t="str">
            <v>861</v>
          </cell>
          <cell r="Q10">
            <v>1</v>
          </cell>
          <cell r="R10">
            <v>32.437999999999995</v>
          </cell>
          <cell r="S10">
            <v>-0.13480270053640828</v>
          </cell>
          <cell r="T10">
            <v>32.437999999999995</v>
          </cell>
        </row>
        <row r="11">
          <cell r="A11" t="str">
            <v>861</v>
          </cell>
          <cell r="B11" t="str">
            <v>NDR035EA/NR045EA</v>
          </cell>
          <cell r="C11" t="str">
            <v>Greenville</v>
          </cell>
          <cell r="D11" t="str">
            <v>Yale</v>
          </cell>
          <cell r="E11" t="str">
            <v>C2 Reach</v>
          </cell>
          <cell r="F11">
            <v>32.437999999999995</v>
          </cell>
          <cell r="G11">
            <v>2.7788909761357831E-2</v>
          </cell>
          <cell r="H11">
            <v>2.7788909761357831E-2</v>
          </cell>
          <cell r="I11">
            <v>0.05</v>
          </cell>
          <cell r="J11">
            <v>0.05</v>
          </cell>
          <cell r="K11">
            <v>0.05</v>
          </cell>
          <cell r="L11">
            <v>0.05</v>
          </cell>
          <cell r="M11">
            <v>0.05</v>
          </cell>
          <cell r="P11" t="str">
            <v>900</v>
          </cell>
          <cell r="Q11">
            <v>1</v>
          </cell>
          <cell r="R11">
            <v>18.128049999999998</v>
          </cell>
          <cell r="S11">
            <v>0.22432252779532275</v>
          </cell>
          <cell r="T11">
            <v>18.128049999999998</v>
          </cell>
        </row>
        <row r="12">
          <cell r="A12" t="str">
            <v>900</v>
          </cell>
          <cell r="B12" t="str">
            <v>FBR13-18SY/WY</v>
          </cell>
          <cell r="C12" t="str">
            <v>SN</v>
          </cell>
          <cell r="D12" t="str">
            <v>Yale</v>
          </cell>
          <cell r="E12" t="str">
            <v>C2 Reach</v>
          </cell>
          <cell r="F12">
            <v>18.128049999999998</v>
          </cell>
          <cell r="G12">
            <v>0.12</v>
          </cell>
          <cell r="H12">
            <v>0.12</v>
          </cell>
          <cell r="I12">
            <v>0.12</v>
          </cell>
          <cell r="J12">
            <v>0.12</v>
          </cell>
          <cell r="K12">
            <v>0.12</v>
          </cell>
          <cell r="L12">
            <v>0.12</v>
          </cell>
          <cell r="M12">
            <v>0.12</v>
          </cell>
          <cell r="P12" t="str">
            <v>849</v>
          </cell>
          <cell r="Q12">
            <v>1</v>
          </cell>
          <cell r="R12">
            <v>38.54325</v>
          </cell>
          <cell r="S12">
            <v>0.3178738170756229</v>
          </cell>
          <cell r="T12">
            <v>38.54325</v>
          </cell>
        </row>
        <row r="13">
          <cell r="A13" t="str">
            <v>915</v>
          </cell>
          <cell r="B13" t="str">
            <v>R1.25-1.80EX/WEX</v>
          </cell>
          <cell r="C13" t="str">
            <v>SN</v>
          </cell>
          <cell r="D13" t="str">
            <v>Hyster</v>
          </cell>
          <cell r="E13" t="str">
            <v>C2 Reach</v>
          </cell>
          <cell r="F13">
            <v>17</v>
          </cell>
          <cell r="G13">
            <v>0.12</v>
          </cell>
          <cell r="H13">
            <v>0.12</v>
          </cell>
          <cell r="I13">
            <v>0.12</v>
          </cell>
          <cell r="J13">
            <v>0.12</v>
          </cell>
          <cell r="K13">
            <v>0.12</v>
          </cell>
          <cell r="L13">
            <v>0.12</v>
          </cell>
          <cell r="M13">
            <v>0.12</v>
          </cell>
          <cell r="P13" t="str">
            <v>435</v>
          </cell>
          <cell r="Q13">
            <v>2</v>
          </cell>
          <cell r="R13">
            <v>100.43880000000001</v>
          </cell>
          <cell r="S13">
            <v>0.35948527859751428</v>
          </cell>
          <cell r="T13">
            <v>50.219400000000007</v>
          </cell>
        </row>
        <row r="14">
          <cell r="A14" t="str">
            <v>435</v>
          </cell>
          <cell r="B14" t="str">
            <v>R1.4/1.6/1.8/2.0/PLU</v>
          </cell>
          <cell r="C14" t="str">
            <v>Masate</v>
          </cell>
          <cell r="D14" t="str">
            <v>Hyster</v>
          </cell>
          <cell r="E14" t="str">
            <v>C2 Reach</v>
          </cell>
          <cell r="F14">
            <v>50.219400000000007</v>
          </cell>
          <cell r="G14">
            <v>0.05</v>
          </cell>
          <cell r="H14">
            <v>0.05</v>
          </cell>
          <cell r="I14">
            <v>0.15</v>
          </cell>
          <cell r="J14">
            <v>0.15</v>
          </cell>
          <cell r="K14">
            <v>0.15</v>
          </cell>
          <cell r="L14">
            <v>0.15</v>
          </cell>
          <cell r="M14">
            <v>0.15</v>
          </cell>
          <cell r="P14" t="str">
            <v>942</v>
          </cell>
          <cell r="Q14">
            <v>15</v>
          </cell>
          <cell r="R14">
            <v>466.13099999999997</v>
          </cell>
          <cell r="S14">
            <v>0.32318798792614095</v>
          </cell>
          <cell r="T14">
            <v>31.075399999999998</v>
          </cell>
        </row>
        <row r="15">
          <cell r="A15" t="str">
            <v>815</v>
          </cell>
          <cell r="B15" t="str">
            <v>NDR030EA/NR035EA/NR040EA</v>
          </cell>
          <cell r="C15" t="str">
            <v>Greenville</v>
          </cell>
          <cell r="D15" t="str">
            <v>Yale</v>
          </cell>
          <cell r="E15" t="str">
            <v>C2 Reach</v>
          </cell>
          <cell r="F15">
            <v>24.092666666666663</v>
          </cell>
          <cell r="G15">
            <v>0.02</v>
          </cell>
          <cell r="H15">
            <v>0.05</v>
          </cell>
          <cell r="I15">
            <v>7.0000000000000007E-2</v>
          </cell>
          <cell r="J15">
            <v>7.0000000000000007E-2</v>
          </cell>
          <cell r="K15">
            <v>7.0000000000000007E-2</v>
          </cell>
          <cell r="L15">
            <v>7.0000000000000007E-2</v>
          </cell>
          <cell r="M15">
            <v>7.0000000000000007E-2</v>
          </cell>
          <cell r="P15" t="str">
            <v>7S3</v>
          </cell>
          <cell r="Q15">
            <v>4</v>
          </cell>
          <cell r="R15">
            <v>22.920250000000003</v>
          </cell>
          <cell r="S15">
            <v>0.26748093934402994</v>
          </cell>
          <cell r="T15">
            <v>5.7300625000000007</v>
          </cell>
        </row>
        <row r="16">
          <cell r="A16" t="str">
            <v>849</v>
          </cell>
          <cell r="B16" t="str">
            <v>MR14/16/18/20/MR15PL</v>
          </cell>
          <cell r="C16" t="str">
            <v>Masate</v>
          </cell>
          <cell r="D16" t="str">
            <v>Yale</v>
          </cell>
          <cell r="E16" t="str">
            <v>C2 Reach</v>
          </cell>
          <cell r="F16">
            <v>38.54325</v>
          </cell>
          <cell r="G16">
            <v>0.05</v>
          </cell>
          <cell r="H16">
            <v>0.05</v>
          </cell>
          <cell r="I16">
            <v>0.15</v>
          </cell>
          <cell r="J16">
            <v>0.15</v>
          </cell>
          <cell r="K16">
            <v>0.15</v>
          </cell>
          <cell r="L16">
            <v>0.15</v>
          </cell>
          <cell r="M16">
            <v>0.15</v>
          </cell>
          <cell r="P16" t="str">
            <v>7R3</v>
          </cell>
          <cell r="Q16">
            <v>17</v>
          </cell>
          <cell r="R16">
            <v>120.139</v>
          </cell>
          <cell r="S16">
            <v>0.29996312604566372</v>
          </cell>
          <cell r="T16">
            <v>7.0670000000000002</v>
          </cell>
        </row>
        <row r="17">
          <cell r="A17" t="str">
            <v>868</v>
          </cell>
          <cell r="B17" t="str">
            <v>MTC10-13L</v>
          </cell>
          <cell r="C17" t="str">
            <v>Masate</v>
          </cell>
          <cell r="D17" t="str">
            <v>Yale</v>
          </cell>
          <cell r="E17" t="str">
            <v>C2 Order Picker</v>
          </cell>
          <cell r="F17">
            <v>66.013919999999999</v>
          </cell>
          <cell r="G17">
            <v>0.11613187036915838</v>
          </cell>
          <cell r="H17">
            <v>0.11613187036915838</v>
          </cell>
          <cell r="I17">
            <v>0.11613187036915838</v>
          </cell>
          <cell r="J17">
            <v>0.11613187036915838</v>
          </cell>
          <cell r="K17">
            <v>0.11613187036915838</v>
          </cell>
          <cell r="L17">
            <v>0.11613187036915838</v>
          </cell>
          <cell r="M17">
            <v>0.11613187036915838</v>
          </cell>
          <cell r="P17" t="str">
            <v>7R6</v>
          </cell>
          <cell r="Q17">
            <v>5</v>
          </cell>
          <cell r="R17">
            <v>27.357499999999995</v>
          </cell>
          <cell r="S17">
            <v>0.22806981632093551</v>
          </cell>
          <cell r="T17">
            <v>5.4714999999999989</v>
          </cell>
        </row>
        <row r="18">
          <cell r="A18" t="str">
            <v>406</v>
          </cell>
          <cell r="B18" t="str">
            <v>R1.6</v>
          </cell>
          <cell r="C18" t="str">
            <v>India</v>
          </cell>
          <cell r="D18" t="str">
            <v>Hyster</v>
          </cell>
          <cell r="E18" t="str">
            <v>C2 Reach</v>
          </cell>
          <cell r="F18">
            <v>6.9</v>
          </cell>
          <cell r="G18">
            <v>0.05</v>
          </cell>
          <cell r="H18">
            <v>0.05</v>
          </cell>
          <cell r="I18">
            <v>0.06</v>
          </cell>
          <cell r="J18">
            <v>0.06</v>
          </cell>
          <cell r="K18">
            <v>0.06</v>
          </cell>
          <cell r="L18">
            <v>0.06</v>
          </cell>
          <cell r="M18">
            <v>0.06</v>
          </cell>
          <cell r="P18" t="str">
            <v>7R7</v>
          </cell>
          <cell r="Q18">
            <v>12</v>
          </cell>
          <cell r="R18">
            <v>73.210800000000006</v>
          </cell>
          <cell r="S18">
            <v>0.23202696869860728</v>
          </cell>
          <cell r="T18">
            <v>6.1009000000000002</v>
          </cell>
        </row>
        <row r="19">
          <cell r="A19" t="str">
            <v>843</v>
          </cell>
          <cell r="B19" t="str">
            <v>MP20X</v>
          </cell>
          <cell r="C19" t="str">
            <v>Masate</v>
          </cell>
          <cell r="D19" t="str">
            <v>Yale</v>
          </cell>
          <cell r="E19" t="str">
            <v>C3 Ride-On</v>
          </cell>
          <cell r="F19">
            <v>9.5460000000000012</v>
          </cell>
          <cell r="G19">
            <v>3.7919547454431074E-2</v>
          </cell>
          <cell r="H19">
            <v>0.04</v>
          </cell>
          <cell r="I19">
            <v>0.05</v>
          </cell>
          <cell r="J19">
            <v>0.05</v>
          </cell>
          <cell r="K19">
            <v>0.05</v>
          </cell>
          <cell r="L19">
            <v>0.05</v>
          </cell>
          <cell r="M19">
            <v>0.05</v>
          </cell>
          <cell r="P19" t="str">
            <v>7R1</v>
          </cell>
          <cell r="Q19">
            <v>32</v>
          </cell>
          <cell r="R19">
            <v>104.96368000000001</v>
          </cell>
          <cell r="S19">
            <v>7.196918019642623E-2</v>
          </cell>
          <cell r="T19">
            <v>3.2801150000000003</v>
          </cell>
        </row>
        <row r="20">
          <cell r="A20" t="str">
            <v>7R1</v>
          </cell>
          <cell r="B20" t="str">
            <v>MP20XUX</v>
          </cell>
          <cell r="C20" t="str">
            <v>Ruyi</v>
          </cell>
          <cell r="D20" t="str">
            <v>Yale</v>
          </cell>
          <cell r="E20" t="str">
            <v>C3 Walkies</v>
          </cell>
          <cell r="F20">
            <v>3.2801150000000003</v>
          </cell>
          <cell r="G20">
            <v>0.12</v>
          </cell>
          <cell r="H20">
            <v>0.12</v>
          </cell>
          <cell r="I20">
            <v>7.196918019642623E-2</v>
          </cell>
          <cell r="J20">
            <v>7.196918019642623E-2</v>
          </cell>
          <cell r="K20">
            <v>7.196918019642623E-2</v>
          </cell>
          <cell r="L20">
            <v>7.196918019642623E-2</v>
          </cell>
          <cell r="M20">
            <v>7.196918019642623E-2</v>
          </cell>
          <cell r="P20" t="str">
            <v>3D4</v>
          </cell>
          <cell r="Q20">
            <v>140</v>
          </cell>
          <cell r="R20">
            <v>160.49780000000007</v>
          </cell>
          <cell r="S20">
            <v>0.28500590039240453</v>
          </cell>
          <cell r="T20">
            <v>1.1464128571428576</v>
          </cell>
        </row>
        <row r="21">
          <cell r="A21" t="str">
            <v>956</v>
          </cell>
          <cell r="B21" t="str">
            <v>UT15WE</v>
          </cell>
          <cell r="C21" t="str">
            <v>Ruyi</v>
          </cell>
          <cell r="D21" t="str">
            <v>Yale</v>
          </cell>
          <cell r="E21" t="str">
            <v>C3 Walkies</v>
          </cell>
          <cell r="F21">
            <v>1.5056000000000003</v>
          </cell>
          <cell r="G21">
            <v>0.2</v>
          </cell>
          <cell r="H21">
            <v>0.2</v>
          </cell>
          <cell r="I21">
            <v>0.15</v>
          </cell>
          <cell r="J21">
            <v>0.15</v>
          </cell>
          <cell r="K21">
            <v>0.15</v>
          </cell>
          <cell r="L21">
            <v>0.15</v>
          </cell>
          <cell r="M21">
            <v>0.15</v>
          </cell>
          <cell r="P21" t="str">
            <v>466</v>
          </cell>
          <cell r="Q21">
            <v>2</v>
          </cell>
          <cell r="R21">
            <v>43.244999999999997</v>
          </cell>
          <cell r="S21">
            <v>0.24988553590010407</v>
          </cell>
          <cell r="T21">
            <v>21.622499999999999</v>
          </cell>
        </row>
        <row r="22">
          <cell r="A22" t="str">
            <v>7R3</v>
          </cell>
          <cell r="B22" t="str">
            <v>MS15XUX</v>
          </cell>
          <cell r="C22" t="str">
            <v>Ruyi</v>
          </cell>
          <cell r="D22" t="str">
            <v>Yale</v>
          </cell>
          <cell r="E22" t="str">
            <v>C3 Walkies</v>
          </cell>
          <cell r="F22">
            <v>7.0670000000000002</v>
          </cell>
          <cell r="G22">
            <v>0.13716309615895442</v>
          </cell>
          <cell r="H22">
            <v>0.13716309615895442</v>
          </cell>
          <cell r="I22">
            <v>0.15</v>
          </cell>
          <cell r="J22">
            <v>0.15</v>
          </cell>
          <cell r="K22">
            <v>0.15</v>
          </cell>
          <cell r="L22">
            <v>0.15</v>
          </cell>
          <cell r="M22">
            <v>0.15</v>
          </cell>
          <cell r="P22" t="str">
            <v>871</v>
          </cell>
          <cell r="Q22">
            <v>6</v>
          </cell>
          <cell r="R22">
            <v>155.67750000000001</v>
          </cell>
          <cell r="S22">
            <v>0.30143938590997421</v>
          </cell>
          <cell r="T22">
            <v>25.946250000000003</v>
          </cell>
        </row>
        <row r="23">
          <cell r="A23" t="str">
            <v>3D4</v>
          </cell>
          <cell r="B23" t="str">
            <v>MPC15</v>
          </cell>
          <cell r="C23" t="str">
            <v>Staxx</v>
          </cell>
          <cell r="D23" t="str">
            <v>Yale</v>
          </cell>
          <cell r="E23" t="str">
            <v>C3 Walkies</v>
          </cell>
          <cell r="F23">
            <v>1.1464128571428576</v>
          </cell>
          <cell r="G23">
            <v>0.25</v>
          </cell>
          <cell r="H23">
            <v>0.25</v>
          </cell>
          <cell r="I23">
            <v>0.15</v>
          </cell>
          <cell r="J23">
            <v>0.15</v>
          </cell>
          <cell r="K23">
            <v>0.15</v>
          </cell>
          <cell r="L23">
            <v>0.15</v>
          </cell>
          <cell r="M23">
            <v>0.15</v>
          </cell>
          <cell r="P23" t="str">
            <v>3C1</v>
          </cell>
          <cell r="Q23">
            <v>1</v>
          </cell>
          <cell r="R23">
            <v>14.352</v>
          </cell>
          <cell r="S23">
            <v>0.31784420289855086</v>
          </cell>
          <cell r="T23">
            <v>14.352</v>
          </cell>
        </row>
        <row r="24">
          <cell r="A24" t="str">
            <v>6W9</v>
          </cell>
          <cell r="B24" t="str">
            <v>PC1.5</v>
          </cell>
          <cell r="C24" t="str">
            <v>Staxx</v>
          </cell>
          <cell r="D24" t="str">
            <v>Hyster</v>
          </cell>
          <cell r="E24" t="str">
            <v>C3 Walkies</v>
          </cell>
          <cell r="F24">
            <v>0.84499999999999997</v>
          </cell>
          <cell r="G24">
            <v>0.25</v>
          </cell>
          <cell r="H24">
            <v>0.25</v>
          </cell>
          <cell r="I24">
            <v>0.15</v>
          </cell>
          <cell r="J24">
            <v>0.15</v>
          </cell>
          <cell r="K24">
            <v>0.15</v>
          </cell>
          <cell r="L24">
            <v>0.15</v>
          </cell>
          <cell r="M24">
            <v>0.15</v>
          </cell>
          <cell r="P24" t="str">
            <v>7S1</v>
          </cell>
          <cell r="Q24">
            <v>16</v>
          </cell>
          <cell r="R24">
            <v>224.18298000000001</v>
          </cell>
          <cell r="S24">
            <v>0.18509991258033939</v>
          </cell>
          <cell r="T24">
            <v>14.011436250000001</v>
          </cell>
        </row>
        <row r="25">
          <cell r="A25" t="str">
            <v>466</v>
          </cell>
          <cell r="B25" t="str">
            <v>H2.0-2.5-3.0-3.5TX</v>
          </cell>
          <cell r="C25" t="str">
            <v>SN</v>
          </cell>
          <cell r="D25" t="str">
            <v>Hyster</v>
          </cell>
          <cell r="E25" t="str">
            <v>C5 1-3.5 T</v>
          </cell>
          <cell r="F25">
            <v>21.622499999999999</v>
          </cell>
          <cell r="G25">
            <v>0.11202382249215487</v>
          </cell>
          <cell r="H25">
            <v>0.11202382249215487</v>
          </cell>
          <cell r="I25">
            <v>0.15</v>
          </cell>
          <cell r="J25">
            <v>0.15</v>
          </cell>
          <cell r="K25">
            <v>0.15</v>
          </cell>
          <cell r="L25">
            <v>0.15</v>
          </cell>
          <cell r="M25">
            <v>0.15</v>
          </cell>
          <cell r="P25" t="str">
            <v>7S6</v>
          </cell>
          <cell r="Q25">
            <v>5</v>
          </cell>
          <cell r="R25">
            <v>144.31199999999998</v>
          </cell>
          <cell r="S25">
            <v>0.3202811270026053</v>
          </cell>
          <cell r="T25">
            <v>28.862399999999997</v>
          </cell>
        </row>
        <row r="26">
          <cell r="A26" t="str">
            <v>001</v>
          </cell>
          <cell r="B26" t="str">
            <v>IRIS</v>
          </cell>
          <cell r="C26" t="str">
            <v>Craigavon</v>
          </cell>
          <cell r="D26" t="str">
            <v>Hyster</v>
          </cell>
          <cell r="E26" t="str">
            <v>C5 1-3.5 T</v>
          </cell>
          <cell r="F26">
            <v>17</v>
          </cell>
          <cell r="G26">
            <v>0.15</v>
          </cell>
          <cell r="H26">
            <v>0.15</v>
          </cell>
          <cell r="I26">
            <v>0.15</v>
          </cell>
          <cell r="J26">
            <v>0.15</v>
          </cell>
          <cell r="K26">
            <v>0.15</v>
          </cell>
          <cell r="L26">
            <v>0.15</v>
          </cell>
          <cell r="M26">
            <v>0.15</v>
          </cell>
        </row>
        <row r="27">
          <cell r="A27" t="str">
            <v>810</v>
          </cell>
          <cell r="B27" t="str">
            <v>IRIS</v>
          </cell>
          <cell r="C27" t="str">
            <v>Craigavon</v>
          </cell>
          <cell r="D27" t="str">
            <v>Yale</v>
          </cell>
          <cell r="E27" t="str">
            <v>C5 1-3.5 T</v>
          </cell>
          <cell r="F27">
            <v>17</v>
          </cell>
          <cell r="G27">
            <v>0.15</v>
          </cell>
          <cell r="H27">
            <v>0.15</v>
          </cell>
          <cell r="I27">
            <v>0.15</v>
          </cell>
          <cell r="J27">
            <v>0.15</v>
          </cell>
          <cell r="K27">
            <v>0.15</v>
          </cell>
          <cell r="L27">
            <v>0.15</v>
          </cell>
          <cell r="M27">
            <v>0.15</v>
          </cell>
        </row>
        <row r="28">
          <cell r="A28" t="str">
            <v>3C1</v>
          </cell>
          <cell r="B28" t="str">
            <v>UT2.0-3.5UT</v>
          </cell>
          <cell r="C28" t="str">
            <v>Maximal</v>
          </cell>
          <cell r="D28" t="str">
            <v>Hyster</v>
          </cell>
          <cell r="E28" t="str">
            <v>C5 1-3.5 T</v>
          </cell>
          <cell r="F28">
            <v>14.352</v>
          </cell>
          <cell r="G28">
            <v>0.06</v>
          </cell>
          <cell r="H28">
            <v>0.12</v>
          </cell>
          <cell r="I28">
            <v>0.1</v>
          </cell>
          <cell r="J28">
            <v>0.1</v>
          </cell>
          <cell r="K28">
            <v>0.1</v>
          </cell>
          <cell r="L28">
            <v>0.1</v>
          </cell>
          <cell r="M28">
            <v>0.1</v>
          </cell>
        </row>
        <row r="29">
          <cell r="A29" t="str">
            <v>7S1</v>
          </cell>
          <cell r="B29" t="str">
            <v>GP20-35UX</v>
          </cell>
          <cell r="C29" t="str">
            <v>Maximal</v>
          </cell>
          <cell r="D29" t="str">
            <v>Yale</v>
          </cell>
          <cell r="E29" t="str">
            <v>C5 1-3.5 T</v>
          </cell>
          <cell r="F29">
            <v>14.011436250000001</v>
          </cell>
          <cell r="G29">
            <v>0</v>
          </cell>
          <cell r="H29">
            <v>0</v>
          </cell>
          <cell r="I29">
            <v>0.1</v>
          </cell>
          <cell r="J29">
            <v>0.1</v>
          </cell>
          <cell r="K29">
            <v>0.1</v>
          </cell>
          <cell r="L29">
            <v>0.1</v>
          </cell>
          <cell r="M29">
            <v>0.1</v>
          </cell>
        </row>
        <row r="30">
          <cell r="A30" t="str">
            <v>TBD</v>
          </cell>
          <cell r="B30" t="str">
            <v xml:space="preserve">TIL 8-10t </v>
          </cell>
          <cell r="C30" t="str">
            <v>India</v>
          </cell>
          <cell r="D30" t="str">
            <v>Hyster</v>
          </cell>
          <cell r="E30" t="str">
            <v>C5 BT 8-16T</v>
          </cell>
          <cell r="F30">
            <v>40</v>
          </cell>
          <cell r="G30">
            <v>0.08</v>
          </cell>
          <cell r="H30">
            <v>0.08</v>
          </cell>
          <cell r="I30">
            <v>0.09</v>
          </cell>
          <cell r="J30">
            <v>0.09</v>
          </cell>
          <cell r="K30">
            <v>0.09</v>
          </cell>
          <cell r="L30">
            <v>0.09</v>
          </cell>
          <cell r="M30">
            <v>0.09</v>
          </cell>
        </row>
        <row r="31">
          <cell r="A31" t="str">
            <v>236</v>
          </cell>
          <cell r="B31" t="str">
            <v>H16.00XM-12</v>
          </cell>
          <cell r="C31" t="str">
            <v>Nijmegen</v>
          </cell>
          <cell r="D31" t="str">
            <v>Hyster</v>
          </cell>
          <cell r="E31" t="str">
            <v>C5 BT &gt;16T</v>
          </cell>
          <cell r="F31">
            <v>160</v>
          </cell>
          <cell r="G31">
            <v>7.0000000000000007E-2</v>
          </cell>
          <cell r="H31">
            <v>7.0000000000000007E-2</v>
          </cell>
          <cell r="I31">
            <v>7.0000000000000007E-2</v>
          </cell>
          <cell r="J31">
            <v>7.0000000000000007E-2</v>
          </cell>
          <cell r="K31">
            <v>7.0000000000000007E-2</v>
          </cell>
          <cell r="L31">
            <v>7.0000000000000007E-2</v>
          </cell>
          <cell r="M31">
            <v>7.0000000000000007E-2</v>
          </cell>
        </row>
        <row r="32">
          <cell r="A32" t="str">
            <v>BC3</v>
          </cell>
          <cell r="B32" t="str">
            <v>BC30</v>
          </cell>
          <cell r="C32" t="str">
            <v>Maximal</v>
          </cell>
          <cell r="D32" t="str">
            <v>Hyster</v>
          </cell>
          <cell r="E32" t="str">
            <v>C5 BT &gt;16T</v>
          </cell>
          <cell r="F32">
            <v>250</v>
          </cell>
          <cell r="G32">
            <v>0.08</v>
          </cell>
          <cell r="H32">
            <v>0.08</v>
          </cell>
          <cell r="I32">
            <v>0.08</v>
          </cell>
          <cell r="J32">
            <v>0.08</v>
          </cell>
          <cell r="K32">
            <v>0.08</v>
          </cell>
          <cell r="L32">
            <v>0.08</v>
          </cell>
          <cell r="M32">
            <v>0.08</v>
          </cell>
        </row>
        <row r="33">
          <cell r="A33" t="str">
            <v>289</v>
          </cell>
          <cell r="B33" t="str">
            <v>RS45-31CH</v>
          </cell>
          <cell r="C33" t="str">
            <v>India</v>
          </cell>
          <cell r="D33" t="str">
            <v>Hyster</v>
          </cell>
          <cell r="E33" t="str">
            <v>C5 BT &gt;16T</v>
          </cell>
          <cell r="F33">
            <v>90</v>
          </cell>
          <cell r="G33">
            <v>0.06</v>
          </cell>
          <cell r="H33">
            <v>0.06</v>
          </cell>
          <cell r="I33">
            <v>0.06</v>
          </cell>
          <cell r="J33">
            <v>0.06</v>
          </cell>
          <cell r="K33">
            <v>0.06</v>
          </cell>
          <cell r="L33">
            <v>0.06</v>
          </cell>
          <cell r="M33">
            <v>0.06</v>
          </cell>
        </row>
        <row r="34">
          <cell r="A34" t="str">
            <v>3D0</v>
          </cell>
          <cell r="B34" t="str">
            <v>H5.0-7.0UT</v>
          </cell>
          <cell r="C34" t="str">
            <v>Maximal</v>
          </cell>
          <cell r="D34" t="str">
            <v>Hyster</v>
          </cell>
          <cell r="E34" t="str">
            <v>C5 &gt;3.5 T</v>
          </cell>
          <cell r="F34">
            <v>34.373482460000005</v>
          </cell>
          <cell r="G34">
            <v>0.13200000000000001</v>
          </cell>
          <cell r="H34">
            <v>0.14722509244445073</v>
          </cell>
          <cell r="I34">
            <v>0.14722509244445073</v>
          </cell>
          <cell r="J34">
            <v>0.14722509244445073</v>
          </cell>
          <cell r="K34">
            <v>0.14722509244445073</v>
          </cell>
          <cell r="L34">
            <v>0.14722509244445073</v>
          </cell>
          <cell r="M34">
            <v>0.14722509244445073</v>
          </cell>
        </row>
        <row r="35">
          <cell r="A35" t="str">
            <v>7T0</v>
          </cell>
          <cell r="B35" t="str">
            <v>GP50-70UX</v>
          </cell>
          <cell r="C35" t="str">
            <v>Maximal</v>
          </cell>
          <cell r="D35" t="str">
            <v>Yale</v>
          </cell>
          <cell r="E35" t="str">
            <v>C5 &gt;3.5 T</v>
          </cell>
          <cell r="F35">
            <v>34.373482460000005</v>
          </cell>
          <cell r="G35">
            <v>0.13200000000000001</v>
          </cell>
          <cell r="H35">
            <v>0.14722509244445056</v>
          </cell>
          <cell r="I35">
            <v>0.14722509244445056</v>
          </cell>
          <cell r="J35">
            <v>0.14722509244445056</v>
          </cell>
          <cell r="K35">
            <v>0.14722509244445056</v>
          </cell>
          <cell r="L35">
            <v>0.14722509244445056</v>
          </cell>
          <cell r="M35">
            <v>0.14722509244445056</v>
          </cell>
        </row>
      </sheetData>
      <sheetData sheetId="35"/>
      <sheetData sheetId="3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CurMonth vs Plan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EN INPUT"/>
      <sheetName val="Lookup"/>
      <sheetName val="Set-up"/>
      <sheetName val="Profit and Loss"/>
      <sheetName val="Op Expenses"/>
      <sheetName val="Accounts"/>
      <sheetName val="Trial Input"/>
      <sheetName val="Dept."/>
      <sheetName val="GA"/>
      <sheetName val="GL"/>
      <sheetName val="GC"/>
      <sheetName val="2007_ACTUAL"/>
      <sheetName val="Statement HOLANDA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Lookup"/>
      <sheetName val="Cons NMHG"/>
      <sheetName val="NMHG Holding"/>
      <sheetName val="WW Retail"/>
      <sheetName val="Set-Up"/>
      <sheetName val="Tabelle1"/>
      <sheetName val="Curr Mth Data"/>
      <sheetName val="JV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Lookup"/>
      <sheetName val="Cons NMHG"/>
      <sheetName val="NMHG Holding"/>
      <sheetName val="WW Retail"/>
      <sheetName val="Set-Up"/>
      <sheetName val="Tabelle1"/>
      <sheetName val="Curr Mth Data"/>
      <sheetName val="JV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Lookup"/>
      <sheetName val="Cons NMHG"/>
      <sheetName val="NMHG Holding"/>
      <sheetName val="WW Retail"/>
      <sheetName val="Set-Up"/>
      <sheetName val="Tabelle1"/>
      <sheetName val="Curr Mth Data"/>
      <sheetName val="JV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Cons NMHG"/>
      <sheetName val="NMHG Holding"/>
      <sheetName val="WW Retail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 Sheet"/>
      <sheetName val="Classifications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"/>
      <sheetName val="Other COS_Other Net"/>
      <sheetName val="Operating Expenses"/>
      <sheetName val="Intercompany Transfers"/>
      <sheetName val="Sheet1"/>
      <sheetName val="Balance Sheet"/>
      <sheetName val="Cash Flow Statement"/>
      <sheetName val="Working Capital"/>
      <sheetName val="Headcount"/>
      <sheetName val="Print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er"/>
      <sheetName val="ABF_BankFormat"/>
      <sheetName val="Mgmt Bk-PG8"/>
      <sheetName val="WHOL-PG8"/>
      <sheetName val="NOTES_COVERAGE RATIO"/>
      <sheetName val="ABF_FIXED CHARGES"/>
      <sheetName val="ABF_FIXED CHARGES Mthly"/>
      <sheetName val="DEBT LEVELS_CONSOLIDATED"/>
      <sheetName val="DEBT LEVELS_CONSOLIDATED 2003"/>
      <sheetName val="DEBT LEVELS_CONSOLIDATED 2004"/>
      <sheetName val="DEBT LEVELS_AMERICAS"/>
      <sheetName val="DEBT LEVELS_AMERICAS 2003"/>
      <sheetName val="DEBT LEVELS_AMERICAS 2004"/>
      <sheetName val="DEBT LEVELS_CORPORATE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Consolidated Balance Sheet"/>
      <sheetName val="Consolidated BS Pasted"/>
      <sheetName val="FDC Check"/>
      <sheetName val=""/>
      <sheetName val="Set-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-NEW DEPT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Variance Report"/>
      <sheetName val="COPS"/>
      <sheetName val="Unit Variance"/>
      <sheetName val="Part Variance"/>
      <sheetName val="Unit data"/>
      <sheetName val="Parts data"/>
      <sheetName val="Normalised Results"/>
      <sheetName val="Asia Jan10"/>
      <sheetName val="PPM"/>
      <sheetName val="Profit and Loss"/>
      <sheetName val="Op Expenses"/>
      <sheetName val="USD to AUD Fx Rates"/>
      <sheetName val="Input for Variances"/>
      <sheetName val="Vol, Mix, Curr variances calc"/>
      <sheetName val="saphiddenvaluecache"/>
      <sheetName val="saphiddenbackup"/>
      <sheetName val="saphiddenpivotdefinition"/>
      <sheetName val="sapactivexlhidden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Global Debt Report"/>
      <sheetName val="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 Macros"/>
      <sheetName val="Uren input"/>
      <sheetName val="reporting input"/>
      <sheetName val="reporting output CM"/>
      <sheetName val="reporting output YTD"/>
      <sheetName val="Report Unit 1"/>
      <sheetName val="Report Unit 2"/>
      <sheetName val="Report Unit 3"/>
      <sheetName val="Report Unit 4"/>
      <sheetName val="Summary CM"/>
      <sheetName val="Summary YTD"/>
      <sheetName val="Plan hours"/>
      <sheetName val="prod. % "/>
      <sheetName val="plan-fc prod. % YTD"/>
      <sheetName val="J.E.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Month vs Plan"/>
      <sheetName val="YTD vs Plan"/>
      <sheetName val="YTD vs Prior"/>
      <sheetName val="Quarter vs Prior"/>
      <sheetName val="Quarter vs Plan"/>
      <sheetName val="STF2 vs Plan"/>
      <sheetName val="STF2 vs STF1"/>
      <sheetName val="rotce-old-do not use"/>
    </sheetNames>
    <sheetDataSet>
      <sheetData sheetId="0" refreshError="1">
        <row r="238">
          <cell r="H238" t="str">
            <v>MARCH  1997  ANALYSIS</v>
          </cell>
        </row>
        <row r="239">
          <cell r="H239" t="str">
            <v>UPDATE UNITS includes overlay</v>
          </cell>
          <cell r="I239" t="str">
            <v>HYSTER</v>
          </cell>
          <cell r="J239" t="str">
            <v>$/UNIT</v>
          </cell>
          <cell r="L239" t="str">
            <v>MARGIN</v>
          </cell>
        </row>
        <row r="240">
          <cell r="H240">
            <v>191</v>
          </cell>
          <cell r="I240">
            <v>0.1</v>
          </cell>
          <cell r="J240">
            <v>523.56020942408384</v>
          </cell>
          <cell r="K240" t="str">
            <v>act current</v>
          </cell>
          <cell r="L240">
            <v>0</v>
          </cell>
        </row>
        <row r="241">
          <cell r="H241">
            <v>-183</v>
          </cell>
          <cell r="I241">
            <v>0</v>
          </cell>
          <cell r="J241">
            <v>0</v>
          </cell>
          <cell r="K241" t="str">
            <v>act ytd</v>
          </cell>
          <cell r="L241" t="e">
            <v>#DIV/0!</v>
          </cell>
        </row>
        <row r="242">
          <cell r="H242">
            <v>-183</v>
          </cell>
          <cell r="I242">
            <v>0</v>
          </cell>
          <cell r="J242">
            <v>0</v>
          </cell>
          <cell r="K242" t="str">
            <v>qtr act</v>
          </cell>
          <cell r="L242" t="e">
            <v>#DIV/0!</v>
          </cell>
        </row>
        <row r="243">
          <cell r="H243">
            <v>179</v>
          </cell>
          <cell r="I243">
            <v>0</v>
          </cell>
          <cell r="J243">
            <v>0</v>
          </cell>
          <cell r="K243" t="str">
            <v>qtr prior</v>
          </cell>
          <cell r="L243" t="e">
            <v>#DIV/0!</v>
          </cell>
        </row>
        <row r="244">
          <cell r="H244">
            <v>179</v>
          </cell>
          <cell r="I244">
            <v>0</v>
          </cell>
          <cell r="J244">
            <v>0</v>
          </cell>
          <cell r="K244" t="str">
            <v>ytd prior</v>
          </cell>
          <cell r="L244" t="e">
            <v>#DIV/0!</v>
          </cell>
        </row>
        <row r="245">
          <cell r="H245">
            <v>204</v>
          </cell>
          <cell r="I245">
            <v>0</v>
          </cell>
          <cell r="J245">
            <v>0</v>
          </cell>
          <cell r="K245" t="str">
            <v>current prior</v>
          </cell>
          <cell r="L245" t="e">
            <v>#DIV/0!</v>
          </cell>
        </row>
        <row r="246">
          <cell r="I246" t="str">
            <v>YALE</v>
          </cell>
          <cell r="J246" t="str">
            <v>$/UNIT</v>
          </cell>
          <cell r="L246" t="str">
            <v>MARGIN</v>
          </cell>
        </row>
        <row r="247">
          <cell r="H247">
            <v>402</v>
          </cell>
          <cell r="I247">
            <v>0.2</v>
          </cell>
          <cell r="J247">
            <v>497.51243781094536</v>
          </cell>
          <cell r="K247" t="str">
            <v>act current</v>
          </cell>
          <cell r="L247">
            <v>0</v>
          </cell>
        </row>
        <row r="248">
          <cell r="H248">
            <v>-75</v>
          </cell>
          <cell r="I248">
            <v>0</v>
          </cell>
          <cell r="J248">
            <v>0</v>
          </cell>
          <cell r="K248" t="str">
            <v>act ytd</v>
          </cell>
          <cell r="L248" t="e">
            <v>#DIV/0!</v>
          </cell>
        </row>
        <row r="249">
          <cell r="H249">
            <v>-75</v>
          </cell>
          <cell r="I249">
            <v>0</v>
          </cell>
          <cell r="J249">
            <v>0</v>
          </cell>
          <cell r="K249" t="str">
            <v>qtr act</v>
          </cell>
          <cell r="L249" t="e">
            <v>#DIV/0!</v>
          </cell>
        </row>
        <row r="250">
          <cell r="H250">
            <v>721</v>
          </cell>
          <cell r="I250">
            <v>0</v>
          </cell>
          <cell r="J250">
            <v>0</v>
          </cell>
          <cell r="K250" t="str">
            <v>qtr prior</v>
          </cell>
          <cell r="L250" t="e">
            <v>#DIV/0!</v>
          </cell>
        </row>
        <row r="251">
          <cell r="H251">
            <v>721</v>
          </cell>
          <cell r="I251">
            <v>0</v>
          </cell>
          <cell r="J251">
            <v>0</v>
          </cell>
          <cell r="K251" t="str">
            <v>ytd prior</v>
          </cell>
          <cell r="L251" t="e">
            <v>#DIV/0!</v>
          </cell>
        </row>
        <row r="252">
          <cell r="H252">
            <v>352</v>
          </cell>
          <cell r="I252">
            <v>0</v>
          </cell>
          <cell r="J252">
            <v>0</v>
          </cell>
          <cell r="K252" t="str">
            <v>current prior</v>
          </cell>
          <cell r="L252" t="e">
            <v>#DIV/0!</v>
          </cell>
        </row>
        <row r="254">
          <cell r="J254" t="str">
            <v>CURRENT</v>
          </cell>
          <cell r="K254" t="str">
            <v>Full-Year</v>
          </cell>
          <cell r="L254" t="str">
            <v>Prior</v>
          </cell>
        </row>
        <row r="255">
          <cell r="I255" t="str">
            <v>96 Plan Hyster</v>
          </cell>
          <cell r="J255">
            <v>17.399999999999999</v>
          </cell>
          <cell r="K255">
            <v>17</v>
          </cell>
          <cell r="L255">
            <v>18.8</v>
          </cell>
        </row>
        <row r="256">
          <cell r="I256" t="str">
            <v>96 Plan Yale</v>
          </cell>
          <cell r="J256">
            <v>15.3</v>
          </cell>
          <cell r="K256">
            <v>16.3</v>
          </cell>
          <cell r="L256">
            <v>14.6</v>
          </cell>
        </row>
        <row r="257">
          <cell r="I257" t="str">
            <v>H</v>
          </cell>
          <cell r="J257">
            <v>21855</v>
          </cell>
          <cell r="K257">
            <v>21270</v>
          </cell>
          <cell r="L257">
            <v>20253</v>
          </cell>
        </row>
        <row r="258">
          <cell r="I258" t="str">
            <v>Y</v>
          </cell>
          <cell r="J258">
            <v>13185</v>
          </cell>
          <cell r="K258">
            <v>13604</v>
          </cell>
          <cell r="L258">
            <v>12933</v>
          </cell>
        </row>
        <row r="259">
          <cell r="J259" t="str">
            <v>updated 03/96</v>
          </cell>
          <cell r="K259" t="str">
            <v>updated 03/96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 up"/>
      <sheetName val="Summary"/>
      <sheetName val="Chart"/>
      <sheetName val="CON_YTD"/>
      <sheetName val="CON_CURMTH"/>
      <sheetName val="AOP by serial"/>
      <sheetName val="JV_CURMTH"/>
      <sheetName val="HK_CURMTH"/>
      <sheetName val="TC_CURMTH"/>
      <sheetName val="2008 AOP units shipments"/>
      <sheetName val="TPM_DATA"/>
      <sheetName val="TPM_PT"/>
      <sheetName val="JV_YTD"/>
      <sheetName val="TC_YTD"/>
      <sheetName val="HK_YTD"/>
      <sheetName val="JV_YTPM"/>
      <sheetName val="TC_YTPM"/>
      <sheetName val="HK_YTPM"/>
      <sheetName val="2006_AOP"/>
      <sheetName val="Backlog"/>
      <sheetName val="系列号分类"/>
      <sheetName val="Sales"/>
      <sheetName val="2007_ACTUAL"/>
      <sheetName val="Cost"/>
      <sheetName val="SETUP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3">
          <cell r="C3" t="str">
            <v>MODEL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</v>
          </cell>
          <cell r="J3" t="str">
            <v>Jul</v>
          </cell>
          <cell r="K3" t="str">
            <v>Aug</v>
          </cell>
          <cell r="L3" t="str">
            <v>Sep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2007</v>
          </cell>
        </row>
        <row r="4">
          <cell r="C4" t="str">
            <v>A1.00-1.50XL</v>
          </cell>
          <cell r="D4">
            <v>5</v>
          </cell>
          <cell r="E4" t="str">
            <v/>
          </cell>
          <cell r="F4" t="str">
            <v/>
          </cell>
          <cell r="G4" t="str">
            <v/>
          </cell>
          <cell r="P4">
            <v>5</v>
          </cell>
          <cell r="Q4" t="str">
            <v>A1.00-1.50XL</v>
          </cell>
          <cell r="R4">
            <v>87975.057460232143</v>
          </cell>
          <cell r="S4" t="str">
            <v/>
          </cell>
          <cell r="AD4">
            <v>87975.057460232143</v>
          </cell>
          <cell r="AE4" t="str">
            <v>A1.00-1.50XL</v>
          </cell>
          <cell r="AF4">
            <v>80487.821604535391</v>
          </cell>
          <cell r="AG4" t="str">
            <v/>
          </cell>
          <cell r="AR4">
            <v>80487.821604535391</v>
          </cell>
        </row>
        <row r="5">
          <cell r="C5" t="str">
            <v>E25-30-35Z-40ZS</v>
          </cell>
          <cell r="D5">
            <v>0</v>
          </cell>
          <cell r="E5" t="str">
            <v/>
          </cell>
          <cell r="F5" t="str">
            <v/>
          </cell>
          <cell r="G5" t="str">
            <v/>
          </cell>
          <cell r="P5">
            <v>0</v>
          </cell>
          <cell r="Q5" t="str">
            <v>E25-30-35Z-40ZS</v>
          </cell>
          <cell r="R5">
            <v>0</v>
          </cell>
          <cell r="S5" t="str">
            <v/>
          </cell>
          <cell r="AD5">
            <v>0</v>
          </cell>
          <cell r="AE5" t="str">
            <v>E25-30-35Z-40ZS</v>
          </cell>
          <cell r="AF5">
            <v>0</v>
          </cell>
          <cell r="AG5" t="str">
            <v/>
          </cell>
          <cell r="AR5">
            <v>0</v>
          </cell>
        </row>
        <row r="6">
          <cell r="C6" t="str">
            <v>E45-50-55-60-65Z</v>
          </cell>
          <cell r="D6">
            <v>2</v>
          </cell>
          <cell r="E6" t="str">
            <v/>
          </cell>
          <cell r="F6" t="str">
            <v/>
          </cell>
          <cell r="G6" t="str">
            <v/>
          </cell>
          <cell r="P6">
            <v>2</v>
          </cell>
          <cell r="Q6" t="str">
            <v>E45-50-55-60-65Z</v>
          </cell>
          <cell r="R6">
            <v>48275.274695742308</v>
          </cell>
          <cell r="S6" t="str">
            <v/>
          </cell>
          <cell r="AD6">
            <v>48275.274695742308</v>
          </cell>
          <cell r="AE6" t="str">
            <v>E45-50-55-60-65Z</v>
          </cell>
          <cell r="AF6">
            <v>43440.540118503726</v>
          </cell>
          <cell r="AG6" t="str">
            <v/>
          </cell>
          <cell r="AR6">
            <v>43440.540118503726</v>
          </cell>
        </row>
        <row r="7">
          <cell r="C7" t="str">
            <v>E70-80-100-120Z</v>
          </cell>
          <cell r="D7">
            <v>1</v>
          </cell>
          <cell r="E7">
            <v>0</v>
          </cell>
          <cell r="F7">
            <v>0</v>
          </cell>
          <cell r="G7">
            <v>0</v>
          </cell>
          <cell r="P7">
            <v>1</v>
          </cell>
          <cell r="Q7" t="str">
            <v>E70-80-100-120Z</v>
          </cell>
          <cell r="R7">
            <v>35967.504498278759</v>
          </cell>
          <cell r="S7">
            <v>0</v>
          </cell>
          <cell r="AD7">
            <v>35967.504498278759</v>
          </cell>
          <cell r="AE7" t="str">
            <v>E70-80-100-120Z</v>
          </cell>
          <cell r="AF7">
            <v>30529.088392393242</v>
          </cell>
          <cell r="AG7">
            <v>0</v>
          </cell>
          <cell r="AR7">
            <v>30529.088392393242</v>
          </cell>
        </row>
        <row r="8">
          <cell r="C8" t="str">
            <v>J1.50-1.75(H)EX</v>
          </cell>
          <cell r="D8">
            <v>1</v>
          </cell>
          <cell r="E8" t="str">
            <v/>
          </cell>
          <cell r="F8" t="str">
            <v/>
          </cell>
          <cell r="G8" t="str">
            <v/>
          </cell>
          <cell r="P8">
            <v>1</v>
          </cell>
          <cell r="Q8" t="str">
            <v>J1.50-1.75(H)EX</v>
          </cell>
          <cell r="R8">
            <v>19403.889123507503</v>
          </cell>
          <cell r="S8" t="str">
            <v/>
          </cell>
          <cell r="AD8">
            <v>19403.889123507503</v>
          </cell>
          <cell r="AE8" t="str">
            <v>J1.50-1.75(H)EX</v>
          </cell>
          <cell r="AF8">
            <v>18727.978909919246</v>
          </cell>
          <cell r="AG8" t="str">
            <v/>
          </cell>
          <cell r="AR8">
            <v>18727.978909919246</v>
          </cell>
        </row>
        <row r="9">
          <cell r="C9" t="str">
            <v>J2.00-2.50(H)EX</v>
          </cell>
          <cell r="D9">
            <v>2</v>
          </cell>
          <cell r="E9" t="str">
            <v/>
          </cell>
          <cell r="F9" t="str">
            <v/>
          </cell>
          <cell r="G9" t="str">
            <v/>
          </cell>
          <cell r="P9">
            <v>2</v>
          </cell>
          <cell r="Q9" t="str">
            <v>J2.00-2.50(H)EX</v>
          </cell>
          <cell r="R9">
            <v>58093.367758383101</v>
          </cell>
          <cell r="S9" t="str">
            <v/>
          </cell>
          <cell r="AD9">
            <v>58093.367758383101</v>
          </cell>
          <cell r="AE9" t="str">
            <v>J2.00-2.50(H)EX</v>
          </cell>
          <cell r="AF9">
            <v>44997.613345234902</v>
          </cell>
          <cell r="AG9" t="str">
            <v/>
          </cell>
          <cell r="AR9">
            <v>44997.613345234902</v>
          </cell>
        </row>
        <row r="10">
          <cell r="C10" t="str">
            <v>J3.00EX</v>
          </cell>
          <cell r="D10">
            <v>1</v>
          </cell>
          <cell r="E10" t="str">
            <v/>
          </cell>
          <cell r="F10" t="str">
            <v/>
          </cell>
          <cell r="G10" t="str">
            <v/>
          </cell>
          <cell r="P10">
            <v>1</v>
          </cell>
          <cell r="Q10" t="str">
            <v>J3.00EX</v>
          </cell>
          <cell r="R10">
            <v>41252.187711956583</v>
          </cell>
          <cell r="S10" t="str">
            <v/>
          </cell>
          <cell r="AD10">
            <v>41252.187711956583</v>
          </cell>
          <cell r="AE10" t="str">
            <v>J3.00EX</v>
          </cell>
          <cell r="AF10">
            <v>34887.109200035833</v>
          </cell>
          <cell r="AG10" t="str">
            <v/>
          </cell>
          <cell r="AR10">
            <v>34887.109200035833</v>
          </cell>
        </row>
        <row r="11">
          <cell r="C11" t="str">
            <v>J30-40ZT</v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P11">
            <v>0</v>
          </cell>
          <cell r="Q11" t="str">
            <v>J30-40ZT</v>
          </cell>
          <cell r="R11" t="str">
            <v/>
          </cell>
          <cell r="S11" t="str">
            <v/>
          </cell>
          <cell r="AD11">
            <v>0</v>
          </cell>
          <cell r="AE11" t="str">
            <v>J30-40ZT</v>
          </cell>
          <cell r="AF11" t="str">
            <v/>
          </cell>
          <cell r="AG11" t="str">
            <v/>
          </cell>
          <cell r="AR11">
            <v>0</v>
          </cell>
        </row>
        <row r="12">
          <cell r="C12" t="str">
            <v>N35ZR(S), N40ZR(S), N30ZDR(S)</v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P12">
            <v>0</v>
          </cell>
          <cell r="Q12" t="str">
            <v>N35ZR(S), N40ZR(S), N30ZDR(S)</v>
          </cell>
          <cell r="R12" t="str">
            <v/>
          </cell>
          <cell r="S12" t="str">
            <v/>
          </cell>
          <cell r="AD12">
            <v>0</v>
          </cell>
          <cell r="AE12" t="str">
            <v>N35ZR(S), N40ZR(S), N30ZDR(S)</v>
          </cell>
          <cell r="AF12" t="str">
            <v/>
          </cell>
          <cell r="AG12" t="str">
            <v/>
          </cell>
          <cell r="AR12">
            <v>0</v>
          </cell>
        </row>
        <row r="13">
          <cell r="C13" t="str">
            <v>N45ZR, N35ZDR</v>
          </cell>
          <cell r="D13" t="str">
            <v/>
          </cell>
          <cell r="E13">
            <v>0</v>
          </cell>
          <cell r="F13">
            <v>0</v>
          </cell>
          <cell r="G13">
            <v>0</v>
          </cell>
          <cell r="P13">
            <v>0</v>
          </cell>
          <cell r="Q13" t="str">
            <v>N45ZR, N35ZDR</v>
          </cell>
          <cell r="R13" t="str">
            <v/>
          </cell>
          <cell r="S13">
            <v>0</v>
          </cell>
          <cell r="AD13">
            <v>0</v>
          </cell>
          <cell r="AE13" t="str">
            <v>N45ZR, N35ZDR</v>
          </cell>
          <cell r="AF13" t="str">
            <v/>
          </cell>
          <cell r="AG13">
            <v>0</v>
          </cell>
          <cell r="AR13">
            <v>0</v>
          </cell>
        </row>
        <row r="14">
          <cell r="C14" t="str">
            <v>R1.25-1.50-1.80EX/WEX</v>
          </cell>
          <cell r="D14">
            <v>2</v>
          </cell>
          <cell r="E14" t="str">
            <v/>
          </cell>
          <cell r="F14" t="str">
            <v/>
          </cell>
          <cell r="G14" t="str">
            <v/>
          </cell>
          <cell r="P14">
            <v>2</v>
          </cell>
          <cell r="Q14" t="str">
            <v>R1.25-1.50-1.80EX/WEX</v>
          </cell>
          <cell r="R14">
            <v>39330.830165982006</v>
          </cell>
          <cell r="S14" t="str">
            <v/>
          </cell>
          <cell r="AD14">
            <v>39330.830165982006</v>
          </cell>
          <cell r="AE14" t="str">
            <v>R1.25-1.50-1.80EX/WEX</v>
          </cell>
          <cell r="AF14">
            <v>33615.849554011336</v>
          </cell>
          <cell r="AG14" t="str">
            <v/>
          </cell>
          <cell r="AR14">
            <v>33615.849554011336</v>
          </cell>
        </row>
        <row r="15">
          <cell r="C15" t="str">
            <v>R1.4,R1.6,R1.6N</v>
          </cell>
          <cell r="D15">
            <v>1</v>
          </cell>
          <cell r="E15" t="str">
            <v/>
          </cell>
          <cell r="F15" t="str">
            <v/>
          </cell>
          <cell r="G15" t="str">
            <v/>
          </cell>
          <cell r="P15">
            <v>1</v>
          </cell>
          <cell r="Q15" t="str">
            <v>R1.4,R1.6,R1.6N</v>
          </cell>
          <cell r="R15">
            <v>25473.822961057573</v>
          </cell>
          <cell r="S15" t="str">
            <v/>
          </cell>
          <cell r="AD15">
            <v>25473.822961057573</v>
          </cell>
          <cell r="AE15" t="str">
            <v>R1.4,R1.6,R1.6N</v>
          </cell>
          <cell r="AF15">
            <v>24558.16694411384</v>
          </cell>
          <cell r="AG15" t="str">
            <v/>
          </cell>
          <cell r="AR15">
            <v>24558.16694411384</v>
          </cell>
        </row>
        <row r="16">
          <cell r="C16" t="str">
            <v>R2.0,R2.0W,R2.5</v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P16">
            <v>0</v>
          </cell>
          <cell r="Q16" t="str">
            <v>R2.0,R2.0W,R2.5</v>
          </cell>
          <cell r="R16" t="str">
            <v/>
          </cell>
          <cell r="S16" t="str">
            <v/>
          </cell>
          <cell r="AD16">
            <v>0</v>
          </cell>
          <cell r="AE16" t="str">
            <v>R2.0,R2.0W,R2.5</v>
          </cell>
          <cell r="AF16" t="str">
            <v/>
          </cell>
          <cell r="AG16" t="str">
            <v/>
          </cell>
          <cell r="AR16">
            <v>0</v>
          </cell>
        </row>
        <row r="17">
          <cell r="C17" t="str">
            <v>R30XMS2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P17">
            <v>0</v>
          </cell>
          <cell r="Q17" t="str">
            <v>R30XMS2</v>
          </cell>
          <cell r="R17">
            <v>0</v>
          </cell>
          <cell r="S17">
            <v>0</v>
          </cell>
          <cell r="AD17">
            <v>0</v>
          </cell>
          <cell r="AE17" t="str">
            <v>R30XMS2</v>
          </cell>
          <cell r="AF17">
            <v>0</v>
          </cell>
          <cell r="AG17">
            <v>0</v>
          </cell>
          <cell r="AR17">
            <v>0</v>
          </cell>
        </row>
        <row r="18">
          <cell r="C18" t="str">
            <v>T1.0-1.2-1.5</v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P18">
            <v>0</v>
          </cell>
          <cell r="Q18" t="str">
            <v>T1.0-1.2-1.5</v>
          </cell>
          <cell r="R18" t="str">
            <v/>
          </cell>
          <cell r="S18" t="str">
            <v/>
          </cell>
          <cell r="AD18">
            <v>0</v>
          </cell>
          <cell r="AE18" t="str">
            <v>T1.0-1.2-1.5</v>
          </cell>
          <cell r="AF18" t="str">
            <v/>
          </cell>
          <cell r="AG18" t="str">
            <v/>
          </cell>
          <cell r="AR18">
            <v>0</v>
          </cell>
        </row>
        <row r="19">
          <cell r="C19" t="str">
            <v>C1.0-1.3-1.3L, C1.3-80,C1.5S,C1.5,C1.5L</v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P19">
            <v>0</v>
          </cell>
          <cell r="Q19" t="str">
            <v>C1.0-1.3-1.3L, C1.3-80,C1.5S,C1.5,C1.5L</v>
          </cell>
          <cell r="R19" t="str">
            <v/>
          </cell>
          <cell r="S19" t="str">
            <v/>
          </cell>
          <cell r="AD19">
            <v>0</v>
          </cell>
          <cell r="AE19" t="str">
            <v>C1.0-1.3-1.3L, C1.3-80,C1.5S,C1.5,C1.5L</v>
          </cell>
          <cell r="AF19" t="str">
            <v/>
          </cell>
          <cell r="AG19" t="str">
            <v/>
          </cell>
          <cell r="AR19">
            <v>0</v>
          </cell>
        </row>
        <row r="20">
          <cell r="C20" t="str">
            <v>P1.6-1.8-2.0  P2.0L,P2.2</v>
          </cell>
          <cell r="D20">
            <v>3</v>
          </cell>
          <cell r="E20" t="str">
            <v/>
          </cell>
          <cell r="F20" t="str">
            <v/>
          </cell>
          <cell r="G20" t="str">
            <v/>
          </cell>
          <cell r="P20">
            <v>3</v>
          </cell>
          <cell r="Q20" t="str">
            <v>P1.6-1.8-2.0  P2.0L,P2.2</v>
          </cell>
          <cell r="R20">
            <v>18501.401313011094</v>
          </cell>
          <cell r="S20" t="str">
            <v/>
          </cell>
          <cell r="AD20">
            <v>18501.401313011094</v>
          </cell>
          <cell r="AE20" t="str">
            <v>P1.6-1.8-2.0  P2.0L,P2.2</v>
          </cell>
          <cell r="AF20">
            <v>14165.146338029972</v>
          </cell>
          <cell r="AG20" t="str">
            <v/>
          </cell>
          <cell r="AR20">
            <v>14165.146338029972</v>
          </cell>
        </row>
        <row r="21">
          <cell r="C21" t="str">
            <v>P2.5-3.0</v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P21">
            <v>0</v>
          </cell>
          <cell r="Q21" t="str">
            <v>P2.5-3.0</v>
          </cell>
          <cell r="R21" t="str">
            <v/>
          </cell>
          <cell r="S21" t="str">
            <v/>
          </cell>
          <cell r="AD21">
            <v>0</v>
          </cell>
          <cell r="AE21" t="str">
            <v>P2.5-3.0</v>
          </cell>
          <cell r="AF21" t="str">
            <v/>
          </cell>
          <cell r="AG21" t="str">
            <v/>
          </cell>
          <cell r="AR21">
            <v>0</v>
          </cell>
        </row>
        <row r="22">
          <cell r="C22" t="str">
            <v>P2.0S</v>
          </cell>
          <cell r="D22">
            <v>1</v>
          </cell>
          <cell r="E22" t="str">
            <v/>
          </cell>
          <cell r="F22" t="str">
            <v/>
          </cell>
          <cell r="G22" t="str">
            <v/>
          </cell>
          <cell r="P22">
            <v>1</v>
          </cell>
          <cell r="Q22" t="str">
            <v>P2.0S</v>
          </cell>
          <cell r="R22">
            <v>7984.6892156486356</v>
          </cell>
          <cell r="S22" t="str">
            <v/>
          </cell>
          <cell r="AD22">
            <v>7984.6892156486356</v>
          </cell>
          <cell r="AE22" t="str">
            <v>P2.0S</v>
          </cell>
          <cell r="AF22">
            <v>7892.8142716371685</v>
          </cell>
          <cell r="AG22" t="str">
            <v/>
          </cell>
          <cell r="AR22">
            <v>7892.8142716371685</v>
          </cell>
        </row>
        <row r="23">
          <cell r="C23" t="str">
            <v>S1.0-1.2</v>
          </cell>
          <cell r="D23">
            <v>2</v>
          </cell>
          <cell r="E23" t="str">
            <v/>
          </cell>
          <cell r="F23" t="str">
            <v/>
          </cell>
          <cell r="G23" t="str">
            <v/>
          </cell>
          <cell r="P23">
            <v>2</v>
          </cell>
          <cell r="Q23" t="str">
            <v>S1.0-1.2</v>
          </cell>
          <cell r="R23">
            <v>14132.670429096121</v>
          </cell>
          <cell r="S23" t="str">
            <v/>
          </cell>
          <cell r="AD23">
            <v>14132.670429096121</v>
          </cell>
          <cell r="AE23" t="str">
            <v>S1.0-1.2</v>
          </cell>
          <cell r="AF23">
            <v>11093.843559335048</v>
          </cell>
          <cell r="AG23" t="str">
            <v/>
          </cell>
          <cell r="AR23">
            <v>11093.843559335048</v>
          </cell>
        </row>
        <row r="24">
          <cell r="C24" t="str">
            <v>S1.4-1.6</v>
          </cell>
          <cell r="D24">
            <v>3</v>
          </cell>
          <cell r="E24" t="str">
            <v/>
          </cell>
          <cell r="F24" t="str">
            <v/>
          </cell>
          <cell r="G24" t="str">
            <v/>
          </cell>
          <cell r="P24">
            <v>3</v>
          </cell>
          <cell r="Q24" t="str">
            <v>S1.4-1.6</v>
          </cell>
          <cell r="R24">
            <v>30203.059533407562</v>
          </cell>
          <cell r="S24" t="str">
            <v/>
          </cell>
          <cell r="AD24">
            <v>30203.059533407562</v>
          </cell>
          <cell r="AE24" t="str">
            <v>S1.4-1.6</v>
          </cell>
          <cell r="AF24">
            <v>24834.723743849499</v>
          </cell>
          <cell r="AG24" t="str">
            <v/>
          </cell>
          <cell r="AR24">
            <v>24834.723743849499</v>
          </cell>
        </row>
        <row r="25">
          <cell r="C25" t="str">
            <v>S1.2-1.5S(SIL,SSL)</v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P25">
            <v>0</v>
          </cell>
          <cell r="Q25" t="str">
            <v>S1.2-1.5S(SIL,SSL)</v>
          </cell>
          <cell r="R25" t="str">
            <v/>
          </cell>
          <cell r="S25" t="str">
            <v/>
          </cell>
          <cell r="AD25">
            <v>0</v>
          </cell>
          <cell r="AE25" t="str">
            <v>S1.2-1.5S(SIL,SSL)</v>
          </cell>
          <cell r="AF25" t="str">
            <v/>
          </cell>
          <cell r="AG25" t="str">
            <v/>
          </cell>
          <cell r="AR25">
            <v>0</v>
          </cell>
        </row>
        <row r="26">
          <cell r="C26" t="str">
            <v>S1.0-1.2-1.5C</v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P26">
            <v>0</v>
          </cell>
          <cell r="Q26" t="str">
            <v>S1.0-1.2-1.5C</v>
          </cell>
          <cell r="R26" t="str">
            <v/>
          </cell>
          <cell r="S26" t="str">
            <v/>
          </cell>
          <cell r="AD26">
            <v>0</v>
          </cell>
          <cell r="AE26" t="str">
            <v>S1.0-1.2-1.5C</v>
          </cell>
          <cell r="AF26" t="str">
            <v/>
          </cell>
          <cell r="AG26" t="str">
            <v/>
          </cell>
          <cell r="AR26">
            <v>0</v>
          </cell>
        </row>
        <row r="27">
          <cell r="C27" t="str">
            <v xml:space="preserve">T5Z </v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P27">
            <v>0</v>
          </cell>
          <cell r="Q27" t="str">
            <v xml:space="preserve">T5Z </v>
          </cell>
          <cell r="R27" t="str">
            <v/>
          </cell>
          <cell r="S27" t="str">
            <v/>
          </cell>
          <cell r="AD27">
            <v>0</v>
          </cell>
          <cell r="AE27" t="str">
            <v xml:space="preserve">T5Z </v>
          </cell>
          <cell r="AF27" t="str">
            <v/>
          </cell>
          <cell r="AG27" t="str">
            <v/>
          </cell>
          <cell r="AR27">
            <v>0</v>
          </cell>
        </row>
        <row r="28">
          <cell r="C28" t="str">
            <v>W40Z</v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P28">
            <v>0</v>
          </cell>
          <cell r="Q28" t="str">
            <v>W40Z</v>
          </cell>
          <cell r="R28" t="str">
            <v/>
          </cell>
          <cell r="S28" t="str">
            <v/>
          </cell>
          <cell r="AD28">
            <v>0</v>
          </cell>
          <cell r="AE28" t="str">
            <v>W40Z</v>
          </cell>
          <cell r="AF28" t="str">
            <v/>
          </cell>
          <cell r="AG28" t="str">
            <v/>
          </cell>
          <cell r="AR28">
            <v>0</v>
          </cell>
        </row>
        <row r="29">
          <cell r="C29" t="str">
            <v>B60Z B80Z</v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P29">
            <v>0</v>
          </cell>
          <cell r="Q29" t="str">
            <v>B60Z B80Z</v>
          </cell>
          <cell r="R29" t="str">
            <v/>
          </cell>
          <cell r="S29" t="str">
            <v/>
          </cell>
          <cell r="AD29">
            <v>0</v>
          </cell>
          <cell r="AE29" t="str">
            <v>B60Z B80Z</v>
          </cell>
          <cell r="AF29" t="str">
            <v/>
          </cell>
          <cell r="AG29" t="str">
            <v/>
          </cell>
          <cell r="AR29">
            <v>0</v>
          </cell>
        </row>
        <row r="30">
          <cell r="C30" t="str">
            <v>S30-40FTS</v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P30">
            <v>0</v>
          </cell>
          <cell r="Q30" t="str">
            <v>S30-40FTS</v>
          </cell>
          <cell r="R30" t="str">
            <v/>
          </cell>
          <cell r="S30" t="str">
            <v/>
          </cell>
          <cell r="AD30">
            <v>0</v>
          </cell>
          <cell r="AE30" t="str">
            <v>S30-40FTS</v>
          </cell>
          <cell r="AF30" t="str">
            <v/>
          </cell>
          <cell r="AG30" t="str">
            <v/>
          </cell>
          <cell r="AR30">
            <v>0</v>
          </cell>
        </row>
        <row r="31">
          <cell r="C31" t="str">
            <v>S40-70FT</v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P31">
            <v>0</v>
          </cell>
          <cell r="Q31" t="str">
            <v>S40-70FT</v>
          </cell>
          <cell r="R31" t="str">
            <v/>
          </cell>
          <cell r="S31" t="str">
            <v/>
          </cell>
          <cell r="AD31">
            <v>0</v>
          </cell>
          <cell r="AE31" t="str">
            <v>S40-70FT</v>
          </cell>
          <cell r="AF31" t="str">
            <v/>
          </cell>
          <cell r="AG31" t="str">
            <v/>
          </cell>
          <cell r="AR31">
            <v>0</v>
          </cell>
        </row>
        <row r="32">
          <cell r="C32" t="str">
            <v>S80-120FT</v>
          </cell>
          <cell r="D32">
            <v>1</v>
          </cell>
          <cell r="E32" t="str">
            <v/>
          </cell>
          <cell r="F32" t="str">
            <v/>
          </cell>
          <cell r="G32" t="str">
            <v/>
          </cell>
          <cell r="P32">
            <v>1</v>
          </cell>
          <cell r="Q32" t="str">
            <v>S80-120FT</v>
          </cell>
          <cell r="R32">
            <v>33869.986626738799</v>
          </cell>
          <cell r="S32" t="str">
            <v/>
          </cell>
          <cell r="AD32">
            <v>33869.986626738799</v>
          </cell>
          <cell r="AE32" t="str">
            <v>S80-120FT</v>
          </cell>
          <cell r="AF32">
            <v>39053.396842246708</v>
          </cell>
          <cell r="AG32" t="str">
            <v/>
          </cell>
          <cell r="AR32">
            <v>39053.396842246708</v>
          </cell>
        </row>
        <row r="33">
          <cell r="C33" t="str">
            <v>S135-155XL2,S180XL2,S155XL2-32,S155SL2-SP</v>
          </cell>
          <cell r="D33">
            <v>1</v>
          </cell>
          <cell r="E33" t="str">
            <v/>
          </cell>
          <cell r="F33" t="str">
            <v/>
          </cell>
          <cell r="G33" t="str">
            <v/>
          </cell>
          <cell r="P33">
            <v>1</v>
          </cell>
          <cell r="Q33" t="str">
            <v>S135-155XL2,S180XL2,S155XL2-32,S155SL2-SP</v>
          </cell>
          <cell r="R33">
            <v>54968.434138388497</v>
          </cell>
          <cell r="S33" t="str">
            <v/>
          </cell>
          <cell r="AD33">
            <v>54968.434138388497</v>
          </cell>
          <cell r="AE33" t="str">
            <v>S135-155XL2,S180XL2,S155XL2-32,S155SL2-SP</v>
          </cell>
          <cell r="AF33">
            <v>41244.586501580474</v>
          </cell>
          <cell r="AG33" t="str">
            <v/>
          </cell>
          <cell r="AR33">
            <v>41244.586501580474</v>
          </cell>
        </row>
        <row r="34">
          <cell r="C34" t="str">
            <v>H1.5-1.8TX-2.00TXS</v>
          </cell>
          <cell r="D34">
            <v>0</v>
          </cell>
          <cell r="E34" t="str">
            <v/>
          </cell>
          <cell r="F34" t="str">
            <v/>
          </cell>
          <cell r="G34" t="str">
            <v/>
          </cell>
          <cell r="P34">
            <v>0</v>
          </cell>
          <cell r="Q34" t="str">
            <v>H1.5-1.8TX-2.00TXS</v>
          </cell>
          <cell r="R34">
            <v>0</v>
          </cell>
          <cell r="S34" t="str">
            <v/>
          </cell>
          <cell r="AD34">
            <v>0</v>
          </cell>
          <cell r="AE34" t="str">
            <v>H1.5-1.8TX-2.00TXS</v>
          </cell>
          <cell r="AF34">
            <v>0</v>
          </cell>
          <cell r="AG34" t="str">
            <v/>
          </cell>
          <cell r="AR34">
            <v>0</v>
          </cell>
        </row>
        <row r="35">
          <cell r="C35" t="str">
            <v>H2.0-2.5(X)TX-3.0TX-3.5TX</v>
          </cell>
          <cell r="D35" t="str">
            <v/>
          </cell>
          <cell r="E35">
            <v>0</v>
          </cell>
          <cell r="F35">
            <v>0</v>
          </cell>
          <cell r="G35">
            <v>0</v>
          </cell>
          <cell r="P35">
            <v>0</v>
          </cell>
          <cell r="Q35" t="str">
            <v>H2.0-2.5(X)TX-3.0TX-3.5TX</v>
          </cell>
          <cell r="R35" t="str">
            <v/>
          </cell>
          <cell r="S35">
            <v>0</v>
          </cell>
          <cell r="AD35">
            <v>0</v>
          </cell>
          <cell r="AE35" t="str">
            <v>H2.0-2.5(X)TX-3.0TX-3.5TX</v>
          </cell>
          <cell r="AF35" t="str">
            <v/>
          </cell>
          <cell r="AG35">
            <v>0</v>
          </cell>
          <cell r="AR35">
            <v>0</v>
          </cell>
        </row>
        <row r="36">
          <cell r="C36" t="str">
            <v>H3.00DX（TIER II）</v>
          </cell>
          <cell r="D36">
            <v>0</v>
          </cell>
          <cell r="E36" t="str">
            <v/>
          </cell>
          <cell r="F36" t="str">
            <v/>
          </cell>
          <cell r="G36" t="str">
            <v/>
          </cell>
          <cell r="P36">
            <v>0</v>
          </cell>
          <cell r="Q36" t="str">
            <v>H3.00DX（TIER II）</v>
          </cell>
          <cell r="R36">
            <v>0</v>
          </cell>
          <cell r="S36" t="str">
            <v/>
          </cell>
          <cell r="AD36">
            <v>0</v>
          </cell>
          <cell r="AE36" t="str">
            <v>H3.00DX（TIER II）</v>
          </cell>
          <cell r="AF36">
            <v>0</v>
          </cell>
          <cell r="AG36" t="str">
            <v/>
          </cell>
          <cell r="AR36">
            <v>0</v>
          </cell>
        </row>
        <row r="37">
          <cell r="C37" t="str">
            <v>H3.50-4.00-4.50-5.00DX</v>
          </cell>
          <cell r="D37">
            <v>1</v>
          </cell>
          <cell r="E37" t="str">
            <v/>
          </cell>
          <cell r="F37" t="str">
            <v/>
          </cell>
          <cell r="G37" t="str">
            <v/>
          </cell>
          <cell r="P37">
            <v>1</v>
          </cell>
          <cell r="Q37" t="str">
            <v>H3.50-4.00-4.50-5.00DX</v>
          </cell>
          <cell r="R37">
            <v>31140.413252965795</v>
          </cell>
          <cell r="S37" t="str">
            <v/>
          </cell>
          <cell r="AD37">
            <v>31140.413252965795</v>
          </cell>
          <cell r="AE37" t="str">
            <v>H3.50-4.00-4.50-5.00DX</v>
          </cell>
          <cell r="AF37">
            <v>29942.837825085426</v>
          </cell>
          <cell r="AG37" t="str">
            <v/>
          </cell>
          <cell r="AR37">
            <v>29942.837825085426</v>
          </cell>
        </row>
        <row r="38">
          <cell r="C38" t="str">
            <v>H135-155XL2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P38">
            <v>0</v>
          </cell>
          <cell r="Q38" t="str">
            <v>H135-155XL2</v>
          </cell>
          <cell r="R38" t="str">
            <v/>
          </cell>
          <cell r="S38" t="str">
            <v/>
          </cell>
          <cell r="AD38">
            <v>0</v>
          </cell>
          <cell r="AE38" t="str">
            <v>H135-155XL2</v>
          </cell>
          <cell r="AF38" t="str">
            <v/>
          </cell>
          <cell r="AG38" t="str">
            <v/>
          </cell>
          <cell r="AR38">
            <v>0</v>
          </cell>
        </row>
        <row r="39">
          <cell r="C39" t="str">
            <v>H8.00-9.00-10.00-12.00XM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P39">
            <v>0</v>
          </cell>
          <cell r="Q39" t="str">
            <v>H8.00-9.00-10.00-12.00XM</v>
          </cell>
          <cell r="R39" t="str">
            <v/>
          </cell>
          <cell r="S39" t="str">
            <v/>
          </cell>
          <cell r="AD39">
            <v>0</v>
          </cell>
          <cell r="AE39" t="str">
            <v>H8.00-9.00-10.00-12.00XM</v>
          </cell>
          <cell r="AF39" t="str">
            <v/>
          </cell>
          <cell r="AG39" t="str">
            <v/>
          </cell>
          <cell r="AR39">
            <v>0</v>
          </cell>
        </row>
        <row r="40">
          <cell r="C40" t="str">
            <v>H13.00XM,14.00XM,H16.00XM-6</v>
          </cell>
          <cell r="D40">
            <v>8</v>
          </cell>
          <cell r="E40">
            <v>0</v>
          </cell>
          <cell r="F40">
            <v>0</v>
          </cell>
          <cell r="G40">
            <v>0</v>
          </cell>
          <cell r="P40">
            <v>8</v>
          </cell>
          <cell r="Q40" t="str">
            <v>H13.00XM,14.00XM,H16.00XM-6</v>
          </cell>
          <cell r="R40">
            <v>983454.52451337967</v>
          </cell>
          <cell r="S40">
            <v>0</v>
          </cell>
          <cell r="AD40">
            <v>983454.52451337967</v>
          </cell>
          <cell r="AE40" t="str">
            <v>H13.00XM,14.00XM,H16.00XM-6</v>
          </cell>
          <cell r="AF40">
            <v>866167.45626495697</v>
          </cell>
          <cell r="AG40">
            <v>0</v>
          </cell>
          <cell r="AR40">
            <v>866167.45626495697</v>
          </cell>
        </row>
        <row r="41">
          <cell r="C41" t="str">
            <v>H10.00-2.00XM-12EC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P41">
            <v>0</v>
          </cell>
          <cell r="Q41" t="str">
            <v>H10.00-2.00XM-12EC</v>
          </cell>
          <cell r="R41" t="str">
            <v/>
          </cell>
          <cell r="S41" t="str">
            <v/>
          </cell>
          <cell r="AD41">
            <v>0</v>
          </cell>
          <cell r="AE41" t="str">
            <v>H10.00-2.00XM-12EC</v>
          </cell>
          <cell r="AF41" t="str">
            <v/>
          </cell>
          <cell r="AG41" t="str">
            <v/>
          </cell>
          <cell r="AR41">
            <v>0</v>
          </cell>
        </row>
        <row r="42">
          <cell r="C42" t="str">
            <v>H14.00-18.00XM-12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P42">
            <v>0</v>
          </cell>
          <cell r="Q42" t="str">
            <v>H14.00-18.00XM-12</v>
          </cell>
          <cell r="R42" t="str">
            <v/>
          </cell>
          <cell r="S42" t="str">
            <v/>
          </cell>
          <cell r="AD42">
            <v>0</v>
          </cell>
          <cell r="AE42" t="str">
            <v>H14.00-18.00XM-12</v>
          </cell>
          <cell r="AF42" t="str">
            <v/>
          </cell>
          <cell r="AG42" t="str">
            <v/>
          </cell>
          <cell r="AR42">
            <v>0</v>
          </cell>
        </row>
        <row r="43">
          <cell r="C43" t="str">
            <v>H16.00-18.00-22.00XM-12EC</v>
          </cell>
          <cell r="D43">
            <v>0</v>
          </cell>
          <cell r="E43" t="str">
            <v/>
          </cell>
          <cell r="F43" t="str">
            <v/>
          </cell>
          <cell r="G43" t="str">
            <v/>
          </cell>
          <cell r="P43">
            <v>0</v>
          </cell>
          <cell r="Q43" t="str">
            <v>H16.00-18.00-22.00XM-12EC</v>
          </cell>
          <cell r="R43">
            <v>0</v>
          </cell>
          <cell r="S43" t="str">
            <v/>
          </cell>
          <cell r="AD43">
            <v>0</v>
          </cell>
          <cell r="AE43" t="str">
            <v>H16.00-18.00-22.00XM-12EC</v>
          </cell>
          <cell r="AF43">
            <v>0</v>
          </cell>
          <cell r="AG43" t="str">
            <v/>
          </cell>
          <cell r="AR43">
            <v>0</v>
          </cell>
        </row>
        <row r="44">
          <cell r="C44" t="str">
            <v>H20.00-22.00-25.00-28.00-32.00F H28.00-32.00F-16CH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P44">
            <v>0</v>
          </cell>
          <cell r="Q44" t="str">
            <v>H20.00-22.00-25.00-28.00-32.00F H28.00-32.00F-16CH</v>
          </cell>
          <cell r="R44" t="str">
            <v/>
          </cell>
          <cell r="S44" t="str">
            <v/>
          </cell>
          <cell r="AD44">
            <v>0</v>
          </cell>
          <cell r="AE44" t="str">
            <v>H20.00-22.00-25.00-28.00-32.00F H28.00-32.00F-16CH</v>
          </cell>
          <cell r="AF44" t="str">
            <v/>
          </cell>
          <cell r="AG44" t="str">
            <v/>
          </cell>
          <cell r="AR44">
            <v>0</v>
          </cell>
        </row>
        <row r="45">
          <cell r="C45" t="str">
            <v>H36.00-48.00CH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P45">
            <v>0</v>
          </cell>
          <cell r="Q45" t="str">
            <v>H36.00-48.00CH</v>
          </cell>
          <cell r="R45" t="str">
            <v/>
          </cell>
          <cell r="S45" t="str">
            <v/>
          </cell>
          <cell r="AD45">
            <v>0</v>
          </cell>
          <cell r="AE45" t="str">
            <v>H36.00-48.00CH</v>
          </cell>
          <cell r="AF45" t="str">
            <v/>
          </cell>
          <cell r="AG45" t="str">
            <v/>
          </cell>
          <cell r="AR45">
            <v>0</v>
          </cell>
        </row>
        <row r="46">
          <cell r="C46" t="str">
            <v>RS45-27CH,RS45-31CH,RS46-36CH,RS46-38/44SCH（Reachstacker）</v>
          </cell>
          <cell r="D46" t="str">
            <v/>
          </cell>
          <cell r="E46">
            <v>0</v>
          </cell>
          <cell r="F46">
            <v>0</v>
          </cell>
          <cell r="G46">
            <v>0</v>
          </cell>
          <cell r="Q46" t="str">
            <v>RS45-27CH,RS45-31CH,RS46-36CH,RS46-38/44SCH（Reachstacker）</v>
          </cell>
          <cell r="S46">
            <v>0</v>
          </cell>
          <cell r="AE46" t="str">
            <v>RS45-27CH,RS45-31CH,RS46-36CH,RS46-38/44SCH（Reachstacker）</v>
          </cell>
          <cell r="AG46">
            <v>0</v>
          </cell>
        </row>
        <row r="47">
          <cell r="C47" t="str">
            <v>BATTERY</v>
          </cell>
          <cell r="D47">
            <v>0</v>
          </cell>
          <cell r="E47" t="str">
            <v/>
          </cell>
          <cell r="F47" t="str">
            <v/>
          </cell>
          <cell r="G47" t="str">
            <v/>
          </cell>
          <cell r="P47">
            <v>0</v>
          </cell>
          <cell r="Q47" t="str">
            <v>BATTERY</v>
          </cell>
          <cell r="R47">
            <v>5691.0547087956393</v>
          </cell>
          <cell r="S47" t="str">
            <v/>
          </cell>
          <cell r="AD47">
            <v>5691.0547087956393</v>
          </cell>
          <cell r="AE47" t="str">
            <v>BATTERY</v>
          </cell>
          <cell r="AF47">
            <v>4181.9091130136558</v>
          </cell>
          <cell r="AG47" t="str">
            <v/>
          </cell>
          <cell r="AR47">
            <v>4181.9091130136558</v>
          </cell>
        </row>
        <row r="48">
          <cell r="C48" t="str">
            <v>GRAND TOTAL UNITS - TC</v>
          </cell>
          <cell r="D48">
            <v>35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35</v>
          </cell>
          <cell r="Q48" t="str">
            <v>GRAND TOTAL UNITS - TC</v>
          </cell>
          <cell r="R48">
            <v>1534718.168106372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1535718.1681065718</v>
          </cell>
          <cell r="AE48" t="str">
            <v>GRAND TOTAL UNITS - TC</v>
          </cell>
          <cell r="AF48">
            <v>1349820.8825274825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1349820.8825284825</v>
          </cell>
        </row>
        <row r="143">
          <cell r="AE143" t="str">
            <v>A1.00-1.50XL</v>
          </cell>
          <cell r="AF143">
            <v>80487.821604535391</v>
          </cell>
          <cell r="AG143">
            <v>0</v>
          </cell>
          <cell r="AH143">
            <v>0</v>
          </cell>
          <cell r="AI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80487.821604535391</v>
          </cell>
        </row>
        <row r="144">
          <cell r="AE144" t="str">
            <v>E25-30-35Z-40ZS</v>
          </cell>
          <cell r="AF144">
            <v>30645.338520691799</v>
          </cell>
          <cell r="AG144">
            <v>0</v>
          </cell>
          <cell r="AR144">
            <v>30645.338520691799</v>
          </cell>
        </row>
        <row r="145">
          <cell r="AE145" t="str">
            <v>E45-50-55-60-65Z</v>
          </cell>
          <cell r="AF145">
            <v>43440.540118503726</v>
          </cell>
          <cell r="AG145">
            <v>0</v>
          </cell>
          <cell r="AR145">
            <v>43440.540118503726</v>
          </cell>
        </row>
        <row r="146">
          <cell r="AE146" t="str">
            <v>E70-80-100-120Z</v>
          </cell>
          <cell r="AF146">
            <v>30529.088392393242</v>
          </cell>
          <cell r="AG146">
            <v>53142.939853007345</v>
          </cell>
          <cell r="AR146">
            <v>83672.028245400579</v>
          </cell>
        </row>
        <row r="147">
          <cell r="AE147" t="str">
            <v>J1.50-1.75(H)EX</v>
          </cell>
          <cell r="AF147">
            <v>71041.34897347368</v>
          </cell>
          <cell r="AG147">
            <v>0</v>
          </cell>
          <cell r="AR147">
            <v>71041.34897347368</v>
          </cell>
        </row>
        <row r="148">
          <cell r="AE148" t="str">
            <v>J2.00-2.50(H)EX</v>
          </cell>
          <cell r="AF148">
            <v>83750.169621709472</v>
          </cell>
          <cell r="AG148">
            <v>0</v>
          </cell>
          <cell r="AR148">
            <v>83750.169621709472</v>
          </cell>
        </row>
        <row r="149">
          <cell r="AE149" t="str">
            <v>J3.00EX</v>
          </cell>
          <cell r="AF149">
            <v>34887.109200035833</v>
          </cell>
          <cell r="AG149">
            <v>0</v>
          </cell>
          <cell r="AR149">
            <v>34887.109200035833</v>
          </cell>
        </row>
        <row r="150">
          <cell r="AE150" t="str">
            <v>J30-40ZT</v>
          </cell>
          <cell r="AF150">
            <v>0</v>
          </cell>
          <cell r="AG150">
            <v>0</v>
          </cell>
          <cell r="AR150">
            <v>0</v>
          </cell>
        </row>
        <row r="151">
          <cell r="AE151" t="str">
            <v>N35ZR(S), N40ZR(S), N30ZDR(S)</v>
          </cell>
          <cell r="AF151">
            <v>0</v>
          </cell>
          <cell r="AG151">
            <v>0</v>
          </cell>
          <cell r="AR151">
            <v>0</v>
          </cell>
        </row>
        <row r="152">
          <cell r="AE152" t="str">
            <v>N45ZR, N35ZDR</v>
          </cell>
          <cell r="AF152">
            <v>0</v>
          </cell>
          <cell r="AG152">
            <v>113667.13664316782</v>
          </cell>
          <cell r="AR152">
            <v>113667.13664316782</v>
          </cell>
        </row>
        <row r="153">
          <cell r="AE153" t="str">
            <v>R1.25-1.50-1.80EX/WEX</v>
          </cell>
          <cell r="AF153">
            <v>46148.771168176456</v>
          </cell>
          <cell r="AG153">
            <v>0</v>
          </cell>
          <cell r="AR153">
            <v>46148.771168176456</v>
          </cell>
        </row>
        <row r="154">
          <cell r="AE154" t="str">
            <v>R1.4,R1.6,R1.6N</v>
          </cell>
          <cell r="AF154">
            <v>24558.16694411384</v>
          </cell>
          <cell r="AG154">
            <v>0</v>
          </cell>
          <cell r="AR154">
            <v>24558.16694411384</v>
          </cell>
        </row>
        <row r="155">
          <cell r="AE155" t="str">
            <v>R2.0,R2.0W,R2.5</v>
          </cell>
          <cell r="AF155">
            <v>0</v>
          </cell>
          <cell r="AG155">
            <v>0</v>
          </cell>
          <cell r="AR155">
            <v>0</v>
          </cell>
        </row>
        <row r="156">
          <cell r="AE156" t="str">
            <v>R30XMS2</v>
          </cell>
          <cell r="AF156">
            <v>13941.887477995675</v>
          </cell>
          <cell r="AG156">
            <v>17782.960851957403</v>
          </cell>
          <cell r="AR156">
            <v>31724.848329953078</v>
          </cell>
        </row>
        <row r="157">
          <cell r="AE157" t="str">
            <v>T1.0-1.2-1.5</v>
          </cell>
          <cell r="AF157">
            <v>0</v>
          </cell>
          <cell r="AG157">
            <v>0</v>
          </cell>
          <cell r="AR157">
            <v>0</v>
          </cell>
        </row>
        <row r="158">
          <cell r="AE158" t="str">
            <v>C1.0-1.3-1.3L, C1.3-80,C1.5S,C1.5,C1.5L</v>
          </cell>
          <cell r="AF158">
            <v>0</v>
          </cell>
          <cell r="AG158">
            <v>0</v>
          </cell>
          <cell r="AR158">
            <v>0</v>
          </cell>
        </row>
        <row r="159">
          <cell r="AE159" t="str">
            <v>P1.6-1.8-2.0  P2.0L,P2.2</v>
          </cell>
          <cell r="AF159">
            <v>14165.146338029972</v>
          </cell>
          <cell r="AG159">
            <v>0</v>
          </cell>
          <cell r="AR159">
            <v>14165.146338029972</v>
          </cell>
        </row>
        <row r="160">
          <cell r="AE160" t="str">
            <v>P2.5-3.0</v>
          </cell>
          <cell r="AF160">
            <v>0</v>
          </cell>
          <cell r="AG160">
            <v>0</v>
          </cell>
          <cell r="AR160">
            <v>0</v>
          </cell>
        </row>
        <row r="161">
          <cell r="AE161" t="str">
            <v>P2.0S</v>
          </cell>
          <cell r="AF161">
            <v>7892.8142716371685</v>
          </cell>
          <cell r="AG161">
            <v>0</v>
          </cell>
          <cell r="AR161">
            <v>7892.8142716371685</v>
          </cell>
        </row>
        <row r="162">
          <cell r="AE162" t="str">
            <v>S1.0-1.2</v>
          </cell>
          <cell r="AF162">
            <v>11093.843559335048</v>
          </cell>
          <cell r="AG162">
            <v>0</v>
          </cell>
          <cell r="AR162">
            <v>11093.843559335048</v>
          </cell>
        </row>
        <row r="163">
          <cell r="AE163" t="str">
            <v>S1.4-1.6</v>
          </cell>
          <cell r="AF163">
            <v>24834.723743849499</v>
          </cell>
          <cell r="AG163">
            <v>0</v>
          </cell>
          <cell r="AH163">
            <v>0</v>
          </cell>
          <cell r="AI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24834.723743849499</v>
          </cell>
        </row>
        <row r="164">
          <cell r="AE164" t="str">
            <v>S1.2-1.5S(SIL,SSL)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</row>
        <row r="165">
          <cell r="AE165" t="str">
            <v>S1.0-1.2-1.5C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</row>
        <row r="166">
          <cell r="AE166" t="str">
            <v xml:space="preserve">T5Z 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</row>
        <row r="167">
          <cell r="AE167" t="str">
            <v>W40Z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</row>
        <row r="168">
          <cell r="AE168" t="str">
            <v>B60Z B80Z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</row>
        <row r="169">
          <cell r="AE169" t="str">
            <v>S30-40FTS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</row>
        <row r="170">
          <cell r="AE170" t="str">
            <v>S40-70FT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</row>
        <row r="171">
          <cell r="AE171" t="str">
            <v>S80-120FT</v>
          </cell>
          <cell r="AF171">
            <v>39053.396842246708</v>
          </cell>
          <cell r="AG171">
            <v>0</v>
          </cell>
          <cell r="AH171">
            <v>0</v>
          </cell>
          <cell r="AI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39053.396842246708</v>
          </cell>
        </row>
        <row r="172">
          <cell r="AE172" t="str">
            <v>S135-155XL2,S180XL2,S155XL2-32,S155SL2-SP</v>
          </cell>
          <cell r="AF172">
            <v>41244.586501580474</v>
          </cell>
          <cell r="AG172">
            <v>0</v>
          </cell>
          <cell r="AH172">
            <v>0</v>
          </cell>
          <cell r="AI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41244.586501580474</v>
          </cell>
        </row>
        <row r="173">
          <cell r="AE173" t="str">
            <v>H1.5-1.8TX-2.00TXS</v>
          </cell>
          <cell r="AF173">
            <v>27791.007238007001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27791.007238007001</v>
          </cell>
        </row>
        <row r="174">
          <cell r="AE174" t="str">
            <v>H2.0-2.5(X)TX-3.0TX-3.5TX</v>
          </cell>
          <cell r="AF174">
            <v>0</v>
          </cell>
          <cell r="AG174">
            <v>24624.987250637467</v>
          </cell>
          <cell r="AH174">
            <v>0</v>
          </cell>
          <cell r="AI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24624.987250637467</v>
          </cell>
        </row>
        <row r="175">
          <cell r="AE175" t="str">
            <v>H3.00DX（TIER II）</v>
          </cell>
          <cell r="AF175">
            <v>83163.701513929947</v>
          </cell>
          <cell r="AG175">
            <v>0</v>
          </cell>
          <cell r="AH175">
            <v>0</v>
          </cell>
          <cell r="AI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83163.701513929947</v>
          </cell>
        </row>
        <row r="176">
          <cell r="AE176" t="str">
            <v>H3.50-4.00-4.50-5.00DX</v>
          </cell>
          <cell r="AF176">
            <v>29942.837825085426</v>
          </cell>
          <cell r="AG176">
            <v>0</v>
          </cell>
          <cell r="AH176">
            <v>0</v>
          </cell>
          <cell r="AI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29942.837825085426</v>
          </cell>
        </row>
        <row r="177">
          <cell r="AE177" t="str">
            <v>H135-155XL2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</row>
        <row r="178">
          <cell r="AE178" t="str">
            <v>H8.00-9.00-10.00-12.00XM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</row>
        <row r="179">
          <cell r="AE179" t="str">
            <v>H13.00XM,14.00XM,H16.00XM-6</v>
          </cell>
          <cell r="AF179">
            <v>866167.45626495697</v>
          </cell>
          <cell r="AG179">
            <v>116918.64856757164</v>
          </cell>
          <cell r="AH179">
            <v>0</v>
          </cell>
          <cell r="AI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983086.10483252862</v>
          </cell>
        </row>
        <row r="180">
          <cell r="AE180" t="str">
            <v>H10.00-2.00XM-12EC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</row>
        <row r="181">
          <cell r="AE181" t="str">
            <v>H14.00-18.00XM-12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</row>
        <row r="182">
          <cell r="AE182" t="str">
            <v>H16.00-18.00-22.00XM-12EC</v>
          </cell>
          <cell r="AF182">
            <v>199474.6377578752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199474.6377578752</v>
          </cell>
        </row>
        <row r="183">
          <cell r="AE183" t="str">
            <v>H20.00-22.00-25.00-38.00-32.00F H38.00-32.00F-16CH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</row>
        <row r="184">
          <cell r="AE184" t="str">
            <v>H36.00-48.00CH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</row>
        <row r="185">
          <cell r="AE185" t="str">
            <v>RS45-27CH,RS45-31CH,RS46-36CH,RS46-38/44SCH（Reachstacker）</v>
          </cell>
          <cell r="AF185">
            <v>0</v>
          </cell>
          <cell r="AG185">
            <v>2157.2816908660284</v>
          </cell>
          <cell r="AR185">
            <v>2157.2816908660284</v>
          </cell>
        </row>
        <row r="186">
          <cell r="AE186" t="str">
            <v>BATTERY</v>
          </cell>
          <cell r="AF186">
            <v>6150.9091130136558</v>
          </cell>
          <cell r="AG186">
            <v>0</v>
          </cell>
          <cell r="AR186">
            <v>6150.9091130136558</v>
          </cell>
        </row>
        <row r="187">
          <cell r="AE187" t="str">
            <v>2 hand truck</v>
          </cell>
          <cell r="AF187">
            <v>6492.2383895778148</v>
          </cell>
          <cell r="AG187">
            <v>0</v>
          </cell>
          <cell r="AH187">
            <v>0</v>
          </cell>
          <cell r="AI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6492.2383895778148</v>
          </cell>
        </row>
        <row r="188">
          <cell r="AE188" t="str">
            <v>TOTAL CONSOLIDATE</v>
          </cell>
          <cell r="AF188">
            <v>1816897.531379754</v>
          </cell>
          <cell r="AG188">
            <v>328293.95485720772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2145191.4962379616</v>
          </cell>
        </row>
      </sheetData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"/>
      <sheetName val="Set up"/>
      <sheetName val="MarketShare"/>
      <sheetName val="Currency"/>
      <sheetName val="Production"/>
      <sheetName val="P&amp;L_CM"/>
      <sheetName val="P&amp;L_YTD"/>
      <sheetName val="P&amp;L_2ndMth"/>
      <sheetName val="Outlook 2ndMth_YTD"/>
      <sheetName val="Outlook 3rdMth_YTD"/>
      <sheetName val="P&amp;L Detail"/>
      <sheetName val="P&amp;L AOP"/>
      <sheetName val="Unit Act."/>
      <sheetName val="Booking"/>
      <sheetName val="Latest Backlog"/>
      <sheetName val="Unit AOP"/>
      <sheetName val="Unit STF"/>
      <sheetName val="Parts sales"/>
      <sheetName val="EOC_WaterfallChart"/>
      <sheetName val="Unit_Margin"/>
      <sheetName val="Unit_Margin 2nd Mth"/>
      <sheetName val="Unit_Margin 3nd Mth"/>
      <sheetName val="Backlog"/>
      <sheetName val="WC"/>
      <sheetName val="Shipment-Act"/>
      <sheetName val="Shipment-Est. "/>
      <sheetName val="BS-Actual"/>
      <sheetName val="BS Ficls"/>
      <sheetName val="P&amp;L STF"/>
      <sheetName val="P&amp;L-Fcst"/>
      <sheetName val="BS-Fcst"/>
      <sheetName val="PL Act&amp;LE"/>
      <sheetName val="Index"/>
      <sheetName val="UnitPurchase-Fcst"/>
      <sheetName val="Utilev"/>
      <sheetName val="Graph_china"/>
      <sheetName val="GL"/>
      <sheetName val="Shipment Accrual"/>
      <sheetName val="HK Invoice"/>
      <sheetName val="Graph_china_"/>
      <sheetName val="Graph_china_Act.VS Est."/>
      <sheetName val="prod.index"/>
      <sheetName val="prod.indext PT"/>
      <sheetName val="Note"/>
      <sheetName val="Sheet1"/>
    </sheetNames>
    <sheetDataSet>
      <sheetData sheetId="0" refreshError="1"/>
      <sheetData sheetId="1" refreshError="1">
        <row r="10">
          <cell r="O10">
            <v>6.2888000000000002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nces"/>
      <sheetName val="Actual"/>
      <sheetName val="Actual &amp; AOP"/>
      <sheetName val="AOP"/>
      <sheetName val="STF1"/>
      <sheetName val="STF1 (2)"/>
      <sheetName val="AOP by Cntry"/>
      <sheetName val="TOTALSHys"/>
      <sheetName val="TOTALSYal"/>
      <sheetName val="FDC Check"/>
      <sheetName val="Trucks2002"/>
      <sheetName val="Bal Sheet"/>
      <sheetName val="STF2"/>
      <sheetName val="Table"/>
      <sheetName val="Set-Up"/>
      <sheetName val="YALE"/>
      <sheetName val="Manufacturing Data"/>
      <sheetName val="SAP Additions Actual"/>
      <sheetName val="080"/>
      <sheetName val="TOTAL"/>
      <sheetName val="FY IS Variance Report"/>
      <sheetName val="Lookup Table"/>
    </sheetNames>
    <sheetDataSet>
      <sheetData sheetId="0"/>
      <sheetData sheetId="1" refreshError="1">
        <row r="1">
          <cell r="B1" t="str">
            <v xml:space="preserve">  Cost Centre</v>
          </cell>
          <cell r="C1">
            <v>10560951</v>
          </cell>
        </row>
        <row r="2">
          <cell r="B2" t="str">
            <v xml:space="preserve">  Data Processing</v>
          </cell>
          <cell r="C2" t="str">
            <v>I Butler</v>
          </cell>
        </row>
        <row r="3">
          <cell r="B3" t="str">
            <v xml:space="preserve">  Divisional Support</v>
          </cell>
          <cell r="C3" t="str">
            <v>G Steel</v>
          </cell>
        </row>
        <row r="4">
          <cell r="B4" t="str">
            <v xml:space="preserve">  Currency: GBP</v>
          </cell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FY Actual</v>
          </cell>
        </row>
        <row r="5">
          <cell r="B5" t="str">
            <v>Cost center/Group</v>
          </cell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O5" t="str">
            <v>Year</v>
          </cell>
        </row>
        <row r="6">
          <cell r="A6" t="str">
            <v>711000</v>
          </cell>
          <cell r="B6" t="str">
            <v xml:space="preserve">  711000  Wages - Salaried</v>
          </cell>
          <cell r="C6">
            <v>31878.06</v>
          </cell>
          <cell r="D6">
            <v>31619</v>
          </cell>
          <cell r="E6">
            <v>33146.199999999997</v>
          </cell>
          <cell r="O6">
            <v>96643.26</v>
          </cell>
        </row>
        <row r="7">
          <cell r="A7" t="str">
            <v>714000</v>
          </cell>
          <cell r="B7" t="str">
            <v xml:space="preserve">  714000  Payroll Tax - Sa</v>
          </cell>
          <cell r="C7">
            <v>3249.36</v>
          </cell>
          <cell r="D7">
            <v>3251.3</v>
          </cell>
          <cell r="E7">
            <v>3787.24</v>
          </cell>
          <cell r="O7">
            <v>10287.9</v>
          </cell>
        </row>
        <row r="8">
          <cell r="A8" t="str">
            <v>721000</v>
          </cell>
          <cell r="B8" t="str">
            <v xml:space="preserve">  721000  OT Premium-Sal</v>
          </cell>
          <cell r="C8">
            <v>573.07000000000005</v>
          </cell>
          <cell r="D8">
            <v>646.66999999999996</v>
          </cell>
          <cell r="E8">
            <v>798.44</v>
          </cell>
          <cell r="O8">
            <v>2018.18</v>
          </cell>
        </row>
        <row r="9">
          <cell r="A9" t="str">
            <v>721325</v>
          </cell>
          <cell r="B9" t="str">
            <v xml:space="preserve">  721325  Shift Premium-Sa</v>
          </cell>
          <cell r="C9">
            <v>509.81</v>
          </cell>
          <cell r="D9">
            <v>647.15</v>
          </cell>
          <cell r="E9">
            <v>526.91999999999996</v>
          </cell>
          <cell r="O9">
            <v>1683.88</v>
          </cell>
        </row>
        <row r="10">
          <cell r="A10" t="str">
            <v>728000</v>
          </cell>
          <cell r="B10" t="str">
            <v xml:space="preserve">  728000  Bonus-Salaried</v>
          </cell>
          <cell r="C10">
            <v>1475</v>
          </cell>
          <cell r="D10">
            <v>1475</v>
          </cell>
          <cell r="E10">
            <v>1475</v>
          </cell>
          <cell r="O10">
            <v>4425</v>
          </cell>
        </row>
        <row r="11">
          <cell r="A11" t="str">
            <v>733600</v>
          </cell>
          <cell r="B11" t="str">
            <v xml:space="preserve">  733600  Retirement Other</v>
          </cell>
          <cell r="C11">
            <v>513.47</v>
          </cell>
          <cell r="D11">
            <v>566.58000000000004</v>
          </cell>
          <cell r="E11">
            <v>1130.17</v>
          </cell>
          <cell r="O11">
            <v>2210.2200000000003</v>
          </cell>
        </row>
        <row r="12">
          <cell r="A12" t="str">
            <v>733800</v>
          </cell>
          <cell r="B12" t="str">
            <v xml:space="preserve">  733800  Other Benefits</v>
          </cell>
          <cell r="C12">
            <v>0</v>
          </cell>
          <cell r="D12">
            <v>0</v>
          </cell>
          <cell r="E12">
            <v>0</v>
          </cell>
          <cell r="O12">
            <v>0</v>
          </cell>
        </row>
        <row r="13">
          <cell r="A13" t="str">
            <v>736300</v>
          </cell>
          <cell r="B13" t="str">
            <v xml:space="preserve">  736300  Petrol-Company A</v>
          </cell>
          <cell r="C13">
            <v>166.58</v>
          </cell>
          <cell r="D13">
            <v>160.11000000000001</v>
          </cell>
          <cell r="E13">
            <v>104.38</v>
          </cell>
          <cell r="O13">
            <v>431.07000000000005</v>
          </cell>
        </row>
        <row r="14">
          <cell r="A14" t="str">
            <v>742000</v>
          </cell>
          <cell r="B14" t="str">
            <v xml:space="preserve">  742000  Insurance</v>
          </cell>
          <cell r="C14">
            <v>60</v>
          </cell>
          <cell r="D14">
            <v>60</v>
          </cell>
          <cell r="E14">
            <v>60</v>
          </cell>
          <cell r="O14">
            <v>180</v>
          </cell>
        </row>
        <row r="15">
          <cell r="A15" t="str">
            <v>743000</v>
          </cell>
          <cell r="B15" t="str">
            <v xml:space="preserve">  743000  Depreciation</v>
          </cell>
          <cell r="C15">
            <v>14058</v>
          </cell>
          <cell r="D15">
            <v>13341</v>
          </cell>
          <cell r="E15">
            <v>11662</v>
          </cell>
          <cell r="O15">
            <v>39061</v>
          </cell>
        </row>
        <row r="16">
          <cell r="A16" t="str">
            <v>745100</v>
          </cell>
          <cell r="B16" t="str">
            <v xml:space="preserve">  745100  Leased Vehicles</v>
          </cell>
          <cell r="C16">
            <v>315.14</v>
          </cell>
          <cell r="D16">
            <v>315.14</v>
          </cell>
          <cell r="E16">
            <v>315.14</v>
          </cell>
          <cell r="O16">
            <v>945.42</v>
          </cell>
        </row>
        <row r="17">
          <cell r="A17" t="str">
            <v>745500</v>
          </cell>
          <cell r="B17" t="str">
            <v xml:space="preserve">  745500  Rental-D/P Sftwa</v>
          </cell>
          <cell r="C17">
            <v>20000</v>
          </cell>
          <cell r="D17">
            <v>25482.13</v>
          </cell>
          <cell r="E17">
            <v>23990.6</v>
          </cell>
          <cell r="O17">
            <v>69472.73000000001</v>
          </cell>
        </row>
        <row r="18">
          <cell r="A18" t="str">
            <v>745600</v>
          </cell>
          <cell r="B18" t="str">
            <v xml:space="preserve">  745600  Rntal-Office Equ</v>
          </cell>
          <cell r="C18">
            <v>1998.34</v>
          </cell>
          <cell r="D18">
            <v>2226</v>
          </cell>
          <cell r="E18">
            <v>2226</v>
          </cell>
          <cell r="O18">
            <v>6450.34</v>
          </cell>
        </row>
        <row r="19">
          <cell r="A19" t="str">
            <v>747000</v>
          </cell>
          <cell r="B19" t="str">
            <v xml:space="preserve">  747000  Occupancy Allow</v>
          </cell>
          <cell r="C19">
            <v>1250</v>
          </cell>
          <cell r="D19">
            <v>1250</v>
          </cell>
          <cell r="E19">
            <v>1250</v>
          </cell>
          <cell r="O19">
            <v>3750</v>
          </cell>
        </row>
        <row r="20">
          <cell r="A20" t="str">
            <v>752100</v>
          </cell>
          <cell r="B20" t="str">
            <v xml:space="preserve">  752100  Office Supplies</v>
          </cell>
          <cell r="C20">
            <v>105.46</v>
          </cell>
          <cell r="D20">
            <v>105</v>
          </cell>
          <cell r="E20">
            <v>29.99</v>
          </cell>
          <cell r="O20">
            <v>240.45</v>
          </cell>
        </row>
        <row r="21">
          <cell r="A21" t="str">
            <v>752600</v>
          </cell>
          <cell r="B21" t="str">
            <v xml:space="preserve">  752600  Print Shop Supp</v>
          </cell>
          <cell r="C21">
            <v>0</v>
          </cell>
          <cell r="D21">
            <v>0</v>
          </cell>
          <cell r="E21">
            <v>0</v>
          </cell>
          <cell r="O21">
            <v>0</v>
          </cell>
        </row>
        <row r="22">
          <cell r="A22" t="str">
            <v>755900</v>
          </cell>
          <cell r="B22" t="str">
            <v xml:space="preserve">  755900  Maintenance-Othe</v>
          </cell>
          <cell r="C22">
            <v>9144.19</v>
          </cell>
          <cell r="D22">
            <v>9350.7000000000007</v>
          </cell>
          <cell r="E22">
            <v>8125</v>
          </cell>
          <cell r="O22">
            <v>26619.89</v>
          </cell>
        </row>
        <row r="23">
          <cell r="A23" t="str">
            <v>761300</v>
          </cell>
          <cell r="B23" t="str">
            <v xml:space="preserve">  761300  Temporary Help</v>
          </cell>
          <cell r="C23">
            <v>1230</v>
          </cell>
          <cell r="D23">
            <v>1230</v>
          </cell>
          <cell r="E23">
            <v>3840</v>
          </cell>
          <cell r="O23">
            <v>3840</v>
          </cell>
        </row>
        <row r="24">
          <cell r="A24" t="str">
            <v>761500</v>
          </cell>
          <cell r="B24" t="str">
            <v xml:space="preserve">  761500  Outsde Data Prc</v>
          </cell>
          <cell r="C24">
            <v>1230</v>
          </cell>
          <cell r="D24">
            <v>1230</v>
          </cell>
          <cell r="E24">
            <v>465</v>
          </cell>
          <cell r="O24">
            <v>2925</v>
          </cell>
        </row>
        <row r="25">
          <cell r="A25" t="str">
            <v>761900</v>
          </cell>
          <cell r="B25" t="str">
            <v xml:space="preserve">  761900  Othr Outside Srv</v>
          </cell>
          <cell r="C25">
            <v>518.34</v>
          </cell>
          <cell r="D25">
            <v>170.61</v>
          </cell>
          <cell r="E25">
            <v>238.23</v>
          </cell>
          <cell r="O25">
            <v>927.18000000000006</v>
          </cell>
        </row>
        <row r="26">
          <cell r="A26" t="str">
            <v>762100</v>
          </cell>
          <cell r="B26" t="str">
            <v xml:space="preserve">  762100  Disaster Rcovy S</v>
          </cell>
          <cell r="C26">
            <v>5187</v>
          </cell>
          <cell r="D26">
            <v>5187</v>
          </cell>
          <cell r="E26">
            <v>5187</v>
          </cell>
          <cell r="O26">
            <v>15561</v>
          </cell>
        </row>
        <row r="27">
          <cell r="A27" t="str">
            <v>762200</v>
          </cell>
          <cell r="B27" t="str">
            <v xml:space="preserve">  762200  Comms Allocation</v>
          </cell>
          <cell r="C27">
            <v>250</v>
          </cell>
          <cell r="D27">
            <v>250</v>
          </cell>
          <cell r="E27">
            <v>250</v>
          </cell>
          <cell r="O27">
            <v>750</v>
          </cell>
        </row>
        <row r="28">
          <cell r="A28" t="str">
            <v>762700</v>
          </cell>
          <cell r="B28" t="str">
            <v xml:space="preserve">  762700  Alloc from Affil</v>
          </cell>
          <cell r="C28">
            <v>18670.490000000002</v>
          </cell>
          <cell r="D28">
            <v>18022.43</v>
          </cell>
          <cell r="E28">
            <v>19297.71</v>
          </cell>
          <cell r="O28">
            <v>55990.63</v>
          </cell>
        </row>
        <row r="29">
          <cell r="A29" t="str">
            <v>762800</v>
          </cell>
          <cell r="B29" t="str">
            <v xml:space="preserve">  762800  DP Sv-Inside</v>
          </cell>
          <cell r="C29">
            <v>-161796.32</v>
          </cell>
          <cell r="D29">
            <v>-161796.32</v>
          </cell>
          <cell r="E29">
            <v>-161796.32</v>
          </cell>
          <cell r="O29">
            <v>-485388.96</v>
          </cell>
        </row>
        <row r="30">
          <cell r="A30" t="str">
            <v>762850</v>
          </cell>
          <cell r="B30" t="str">
            <v xml:space="preserve">  762850  Data Proc Supp</v>
          </cell>
          <cell r="C30">
            <v>106.8</v>
          </cell>
          <cell r="D30">
            <v>0</v>
          </cell>
          <cell r="E30">
            <v>645.25</v>
          </cell>
          <cell r="O30">
            <v>752.05</v>
          </cell>
        </row>
        <row r="31">
          <cell r="A31" t="str">
            <v>762875</v>
          </cell>
          <cell r="B31" t="str">
            <v xml:space="preserve">  762875  Data Proc Softwa</v>
          </cell>
          <cell r="C31">
            <v>19217.3</v>
          </cell>
          <cell r="D31">
            <v>17346.66</v>
          </cell>
          <cell r="E31">
            <v>13873.57</v>
          </cell>
          <cell r="O31">
            <v>50437.53</v>
          </cell>
        </row>
        <row r="32">
          <cell r="A32" t="str">
            <v>764100</v>
          </cell>
          <cell r="B32" t="str">
            <v xml:space="preserve">  764100  Direct Comms</v>
          </cell>
          <cell r="C32">
            <v>26327.16</v>
          </cell>
          <cell r="D32">
            <v>30916.38</v>
          </cell>
          <cell r="E32">
            <v>21300.17</v>
          </cell>
          <cell r="O32">
            <v>78543.709999999992</v>
          </cell>
        </row>
        <row r="33">
          <cell r="A33" t="str">
            <v>765000</v>
          </cell>
          <cell r="B33" t="str">
            <v xml:space="preserve">  765000  Travel Expense</v>
          </cell>
          <cell r="C33">
            <v>5129.8999999999996</v>
          </cell>
          <cell r="D33">
            <v>1780.69</v>
          </cell>
          <cell r="E33">
            <v>6966.78</v>
          </cell>
          <cell r="O33">
            <v>13877.369999999999</v>
          </cell>
        </row>
        <row r="34">
          <cell r="A34" t="str">
            <v>765100</v>
          </cell>
          <cell r="B34" t="str">
            <v xml:space="preserve">  765100  Recruiting Expen</v>
          </cell>
          <cell r="C34">
            <v>9600</v>
          </cell>
          <cell r="D34">
            <v>0</v>
          </cell>
          <cell r="E34">
            <v>0</v>
          </cell>
          <cell r="O34">
            <v>9600</v>
          </cell>
        </row>
        <row r="35">
          <cell r="A35" t="str">
            <v>765300</v>
          </cell>
          <cell r="B35" t="str">
            <v xml:space="preserve">  765300  Meals&amp;Enter</v>
          </cell>
          <cell r="C35">
            <v>300.66000000000003</v>
          </cell>
          <cell r="D35">
            <v>292</v>
          </cell>
          <cell r="E35">
            <v>0</v>
          </cell>
          <cell r="O35">
            <v>592.66000000000008</v>
          </cell>
        </row>
        <row r="36">
          <cell r="A36" t="str">
            <v>768100</v>
          </cell>
          <cell r="B36" t="str">
            <v xml:space="preserve">  768100  Books/Sbscriptio</v>
          </cell>
          <cell r="C36">
            <v>310.45</v>
          </cell>
          <cell r="D36">
            <v>179.38</v>
          </cell>
          <cell r="E36">
            <v>0</v>
          </cell>
          <cell r="O36">
            <v>489.83</v>
          </cell>
        </row>
        <row r="37">
          <cell r="A37" t="str">
            <v>768800</v>
          </cell>
          <cell r="B37" t="str">
            <v xml:space="preserve">  768800  Computer Equip</v>
          </cell>
          <cell r="C37">
            <v>709</v>
          </cell>
          <cell r="D37">
            <v>1023.64</v>
          </cell>
          <cell r="E37">
            <v>0</v>
          </cell>
          <cell r="O37">
            <v>1732.6399999999999</v>
          </cell>
        </row>
        <row r="38">
          <cell r="A38" t="str">
            <v>901133</v>
          </cell>
          <cell r="B38" t="str">
            <v xml:space="preserve">  901133  Technical COE Fe</v>
          </cell>
          <cell r="C38">
            <v>22233.24</v>
          </cell>
          <cell r="D38">
            <v>21654.05</v>
          </cell>
          <cell r="E38">
            <v>22594.09</v>
          </cell>
          <cell r="O38">
            <v>66481.38</v>
          </cell>
        </row>
        <row r="39">
          <cell r="A39" t="str">
            <v>901138</v>
          </cell>
          <cell r="B39" t="str">
            <v xml:space="preserve">  901138  SAP Amortization</v>
          </cell>
          <cell r="C39">
            <v>30128.94</v>
          </cell>
          <cell r="D39">
            <v>29344.07</v>
          </cell>
          <cell r="E39">
            <v>30617.95</v>
          </cell>
          <cell r="O39">
            <v>90090.959999999992</v>
          </cell>
        </row>
        <row r="40">
          <cell r="A40" t="str">
            <v>901145</v>
          </cell>
          <cell r="B40" t="str">
            <v xml:space="preserve">  901145  Other Corp Alloc</v>
          </cell>
          <cell r="C40">
            <v>87394.84</v>
          </cell>
          <cell r="D40">
            <v>85118.18</v>
          </cell>
          <cell r="E40">
            <v>88813.29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261326.31</v>
          </cell>
        </row>
        <row r="41">
          <cell r="B41" t="str">
            <v>* Cost elem</v>
          </cell>
          <cell r="C41">
            <v>150814.27999999997</v>
          </cell>
          <cell r="D41">
            <v>141214.54999999999</v>
          </cell>
          <cell r="E41">
            <v>140919.79999999999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432948.63</v>
          </cell>
        </row>
        <row r="44">
          <cell r="B44" t="str">
            <v>Accrued Expenses</v>
          </cell>
          <cell r="C44" t="str">
            <v>Accrued</v>
          </cell>
          <cell r="D44" t="str">
            <v>Accrued</v>
          </cell>
          <cell r="E44" t="str">
            <v>Accrued</v>
          </cell>
          <cell r="F44" t="str">
            <v>Accrued</v>
          </cell>
          <cell r="G44" t="str">
            <v>Accrued</v>
          </cell>
          <cell r="H44" t="str">
            <v>Accrued</v>
          </cell>
          <cell r="I44" t="str">
            <v>Accrued</v>
          </cell>
          <cell r="J44" t="str">
            <v>Accrued</v>
          </cell>
          <cell r="K44" t="str">
            <v>Accrued</v>
          </cell>
          <cell r="L44" t="str">
            <v>Accrued</v>
          </cell>
          <cell r="M44" t="str">
            <v>Accrued</v>
          </cell>
          <cell r="N44" t="str">
            <v>Accrued</v>
          </cell>
        </row>
        <row r="45">
          <cell r="B45" t="str">
            <v>Accrued Expenses</v>
          </cell>
          <cell r="C45" t="str">
            <v>Accrued</v>
          </cell>
          <cell r="D45" t="str">
            <v>Accrued</v>
          </cell>
          <cell r="E45" t="str">
            <v>Accrued</v>
          </cell>
          <cell r="F45" t="str">
            <v>Accrued</v>
          </cell>
          <cell r="G45" t="str">
            <v>Accrued</v>
          </cell>
          <cell r="H45" t="str">
            <v>Accrued</v>
          </cell>
          <cell r="I45" t="str">
            <v>Accrued</v>
          </cell>
          <cell r="J45" t="str">
            <v>Accrued</v>
          </cell>
          <cell r="K45" t="str">
            <v>Accrued</v>
          </cell>
          <cell r="L45" t="str">
            <v>Accrued</v>
          </cell>
          <cell r="M45" t="str">
            <v>Accrued</v>
          </cell>
          <cell r="N45" t="str">
            <v>Accrued</v>
          </cell>
        </row>
        <row r="46">
          <cell r="A46" t="str">
            <v>A  728000</v>
          </cell>
          <cell r="B46" t="str">
            <v>Cost center/Group</v>
          </cell>
          <cell r="C46" t="str">
            <v>Jan</v>
          </cell>
          <cell r="D46" t="str">
            <v>Feb</v>
          </cell>
          <cell r="E46" t="str">
            <v>Mar</v>
          </cell>
          <cell r="F46" t="str">
            <v>Apr</v>
          </cell>
          <cell r="G46" t="str">
            <v>May</v>
          </cell>
          <cell r="H46" t="str">
            <v>Jun</v>
          </cell>
          <cell r="I46" t="str">
            <v>Jul</v>
          </cell>
          <cell r="J46" t="str">
            <v>Aug</v>
          </cell>
          <cell r="K46" t="str">
            <v>Sep</v>
          </cell>
          <cell r="L46" t="str">
            <v>Oct</v>
          </cell>
          <cell r="M46" t="str">
            <v>Nov</v>
          </cell>
          <cell r="N46" t="str">
            <v>Dec</v>
          </cell>
        </row>
        <row r="47">
          <cell r="A47" t="str">
            <v>A  728000</v>
          </cell>
          <cell r="B47" t="str">
            <v xml:space="preserve">  728000  Bonus-Salaried</v>
          </cell>
          <cell r="C47">
            <v>-1475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A  745500</v>
          </cell>
          <cell r="B48" t="str">
            <v xml:space="preserve">  745500  Rental-D/P Sftwa</v>
          </cell>
          <cell r="C48">
            <v>-20000</v>
          </cell>
          <cell r="D48">
            <v>-40000</v>
          </cell>
          <cell r="E48">
            <v>-40000</v>
          </cell>
          <cell r="F48">
            <v>-40000</v>
          </cell>
          <cell r="G48">
            <v>-40000</v>
          </cell>
          <cell r="H48">
            <v>-40000</v>
          </cell>
          <cell r="I48">
            <v>-40000</v>
          </cell>
          <cell r="J48">
            <v>-40000</v>
          </cell>
          <cell r="K48">
            <v>-40000</v>
          </cell>
          <cell r="L48">
            <v>-40000</v>
          </cell>
          <cell r="M48">
            <v>-40000</v>
          </cell>
          <cell r="N48">
            <v>-40000</v>
          </cell>
        </row>
        <row r="49">
          <cell r="A49" t="str">
            <v>A  755900</v>
          </cell>
          <cell r="B49" t="str">
            <v xml:space="preserve">  755900  Maintenance-Othe</v>
          </cell>
          <cell r="C49">
            <v>0</v>
          </cell>
          <cell r="D49">
            <v>-3500</v>
          </cell>
          <cell r="E49">
            <v>-3500</v>
          </cell>
          <cell r="F49">
            <v>-3500</v>
          </cell>
          <cell r="G49">
            <v>-3500</v>
          </cell>
          <cell r="H49">
            <v>-3500</v>
          </cell>
          <cell r="I49">
            <v>-3500</v>
          </cell>
          <cell r="J49">
            <v>-3500</v>
          </cell>
          <cell r="K49">
            <v>-3500</v>
          </cell>
          <cell r="L49">
            <v>-3500</v>
          </cell>
          <cell r="M49">
            <v>-3500</v>
          </cell>
          <cell r="N49">
            <v>-3500</v>
          </cell>
        </row>
        <row r="50">
          <cell r="A50" t="str">
            <v>A  761900</v>
          </cell>
          <cell r="B50" t="str">
            <v xml:space="preserve">  761900  Othr Outside Srv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A  762800</v>
          </cell>
          <cell r="B51" t="str">
            <v xml:space="preserve">  762800  DP Sv-Inside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A  762850</v>
          </cell>
          <cell r="B52" t="str">
            <v xml:space="preserve">  762850  Data Proc Supp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A  762875</v>
          </cell>
          <cell r="B53" t="str">
            <v xml:space="preserve">  762875  Data Proc Softwa</v>
          </cell>
          <cell r="C53">
            <v>0</v>
          </cell>
          <cell r="D53">
            <v>-5000</v>
          </cell>
          <cell r="E53">
            <v>-5000</v>
          </cell>
          <cell r="F53">
            <v>-5000</v>
          </cell>
          <cell r="G53">
            <v>-5000</v>
          </cell>
          <cell r="H53">
            <v>-5000</v>
          </cell>
          <cell r="I53">
            <v>-5000</v>
          </cell>
          <cell r="J53">
            <v>-5000</v>
          </cell>
          <cell r="K53">
            <v>-5000</v>
          </cell>
          <cell r="L53">
            <v>-5000</v>
          </cell>
          <cell r="M53">
            <v>-5000</v>
          </cell>
          <cell r="N53">
            <v>-5000</v>
          </cell>
        </row>
        <row r="54">
          <cell r="A54" t="str">
            <v>A  764100</v>
          </cell>
          <cell r="B54" t="str">
            <v xml:space="preserve">  764100  Direct Comms</v>
          </cell>
          <cell r="C54">
            <v>-83884</v>
          </cell>
          <cell r="D54">
            <v>-83884</v>
          </cell>
          <cell r="E54">
            <v>-83884</v>
          </cell>
          <cell r="F54">
            <v>-83884</v>
          </cell>
          <cell r="G54">
            <v>-83884</v>
          </cell>
          <cell r="H54">
            <v>-83884</v>
          </cell>
          <cell r="I54">
            <v>-83884</v>
          </cell>
          <cell r="J54">
            <v>-83884</v>
          </cell>
          <cell r="K54">
            <v>-83884</v>
          </cell>
          <cell r="L54">
            <v>-83884</v>
          </cell>
          <cell r="M54">
            <v>-83884</v>
          </cell>
          <cell r="N54">
            <v>-83884</v>
          </cell>
        </row>
        <row r="55">
          <cell r="A55" t="str">
            <v>A  765000</v>
          </cell>
          <cell r="B55" t="str">
            <v xml:space="preserve">  765000  Travel Expense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A  768800</v>
          </cell>
          <cell r="B56" t="str">
            <v xml:space="preserve">  768800  Computer Equip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* Cost elem</v>
          </cell>
          <cell r="C57">
            <v>-105359</v>
          </cell>
          <cell r="D57">
            <v>-132384</v>
          </cell>
          <cell r="E57">
            <v>-132384</v>
          </cell>
          <cell r="F57">
            <v>-132384</v>
          </cell>
          <cell r="G57">
            <v>-132384</v>
          </cell>
          <cell r="H57">
            <v>-132384</v>
          </cell>
          <cell r="I57">
            <v>-132384</v>
          </cell>
          <cell r="J57">
            <v>-132384</v>
          </cell>
          <cell r="K57">
            <v>-132384</v>
          </cell>
          <cell r="L57">
            <v>-132384</v>
          </cell>
          <cell r="M57">
            <v>-132384</v>
          </cell>
          <cell r="N57">
            <v>-132384</v>
          </cell>
        </row>
      </sheetData>
      <sheetData sheetId="2"/>
      <sheetData sheetId="3" refreshError="1">
        <row r="1">
          <cell r="B1" t="str">
            <v xml:space="preserve">  Cost Centre</v>
          </cell>
          <cell r="C1">
            <v>10560951</v>
          </cell>
        </row>
        <row r="2">
          <cell r="B2" t="str">
            <v xml:space="preserve">  Data Processing</v>
          </cell>
          <cell r="C2" t="str">
            <v>I Butler</v>
          </cell>
        </row>
        <row r="3">
          <cell r="B3" t="str">
            <v xml:space="preserve">  Divisional Support</v>
          </cell>
          <cell r="C3" t="str">
            <v>G Steel</v>
          </cell>
        </row>
        <row r="4">
          <cell r="B4" t="str">
            <v xml:space="preserve">  Currency: GBP</v>
          </cell>
          <cell r="C4" t="str">
            <v>AOP</v>
          </cell>
          <cell r="D4" t="str">
            <v>AOP</v>
          </cell>
          <cell r="E4" t="str">
            <v>AOP</v>
          </cell>
          <cell r="F4" t="str">
            <v>AOP</v>
          </cell>
          <cell r="G4" t="str">
            <v>AOP</v>
          </cell>
          <cell r="H4" t="str">
            <v>AOP</v>
          </cell>
          <cell r="I4" t="str">
            <v>AOP</v>
          </cell>
          <cell r="J4" t="str">
            <v>AOP</v>
          </cell>
          <cell r="K4" t="str">
            <v>AOP</v>
          </cell>
          <cell r="L4" t="str">
            <v>AOP</v>
          </cell>
          <cell r="M4" t="str">
            <v>AOP</v>
          </cell>
          <cell r="N4" t="str">
            <v>AOP</v>
          </cell>
          <cell r="O4" t="str">
            <v>FY AOP</v>
          </cell>
        </row>
        <row r="5">
          <cell r="B5" t="str">
            <v>Cost center/Group</v>
          </cell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O5" t="str">
            <v>Year</v>
          </cell>
        </row>
        <row r="6">
          <cell r="A6" t="str">
            <v>711000</v>
          </cell>
          <cell r="B6" t="str">
            <v xml:space="preserve">  711000  Wages - Salaried</v>
          </cell>
          <cell r="C6">
            <v>31792.18</v>
          </cell>
          <cell r="D6">
            <v>31792.18</v>
          </cell>
          <cell r="E6">
            <v>32745.94</v>
          </cell>
          <cell r="F6">
            <v>32745.94</v>
          </cell>
          <cell r="G6">
            <v>35149.269999999997</v>
          </cell>
          <cell r="H6">
            <v>35149.269999999997</v>
          </cell>
          <cell r="I6">
            <v>35149.269999999997</v>
          </cell>
          <cell r="J6">
            <v>35149.269999999997</v>
          </cell>
          <cell r="K6">
            <v>35149.269999999997</v>
          </cell>
          <cell r="L6">
            <v>35149.269999999997</v>
          </cell>
          <cell r="M6">
            <v>35149.269999999997</v>
          </cell>
          <cell r="N6">
            <v>35149.269999999997</v>
          </cell>
          <cell r="O6">
            <v>410270.40000000008</v>
          </cell>
        </row>
        <row r="7">
          <cell r="A7" t="str">
            <v>714000</v>
          </cell>
          <cell r="B7" t="str">
            <v xml:space="preserve">  714000  Payroll Tax - Sa</v>
          </cell>
          <cell r="C7">
            <v>3345.13</v>
          </cell>
          <cell r="D7">
            <v>3345.13</v>
          </cell>
          <cell r="E7">
            <v>3345.13</v>
          </cell>
          <cell r="F7">
            <v>3345.13</v>
          </cell>
          <cell r="G7">
            <v>3345.13</v>
          </cell>
          <cell r="H7">
            <v>3345.13</v>
          </cell>
          <cell r="I7">
            <v>3345.13</v>
          </cell>
          <cell r="J7">
            <v>3345.13</v>
          </cell>
          <cell r="K7">
            <v>3345.13</v>
          </cell>
          <cell r="L7">
            <v>3345.13</v>
          </cell>
          <cell r="M7">
            <v>3345.13</v>
          </cell>
          <cell r="N7">
            <v>3345.13</v>
          </cell>
          <cell r="O7">
            <v>40141.56</v>
          </cell>
        </row>
        <row r="8">
          <cell r="A8" t="str">
            <v>721000</v>
          </cell>
          <cell r="B8" t="str">
            <v xml:space="preserve">  721000  OT Premium-Sal</v>
          </cell>
          <cell r="C8">
            <v>601.94000000000005</v>
          </cell>
          <cell r="D8">
            <v>601.94000000000005</v>
          </cell>
          <cell r="E8">
            <v>601.94000000000005</v>
          </cell>
          <cell r="F8">
            <v>601.94000000000005</v>
          </cell>
          <cell r="G8">
            <v>601.94000000000005</v>
          </cell>
          <cell r="H8">
            <v>601.94000000000005</v>
          </cell>
          <cell r="I8">
            <v>601.94000000000005</v>
          </cell>
          <cell r="J8">
            <v>601.94000000000005</v>
          </cell>
          <cell r="K8">
            <v>601.94000000000005</v>
          </cell>
          <cell r="L8">
            <v>601.94000000000005</v>
          </cell>
          <cell r="M8">
            <v>601.94000000000005</v>
          </cell>
          <cell r="N8">
            <v>601.94000000000005</v>
          </cell>
          <cell r="O8">
            <v>7223.2800000000025</v>
          </cell>
        </row>
        <row r="9">
          <cell r="A9" t="str">
            <v>721325</v>
          </cell>
          <cell r="B9" t="str">
            <v xml:space="preserve">  721325  Shift Premium-Sa</v>
          </cell>
          <cell r="C9">
            <v>580.88</v>
          </cell>
          <cell r="D9">
            <v>580.88</v>
          </cell>
          <cell r="E9">
            <v>580.88</v>
          </cell>
          <cell r="F9">
            <v>580.88</v>
          </cell>
          <cell r="G9">
            <v>580.88</v>
          </cell>
          <cell r="H9">
            <v>580.88</v>
          </cell>
          <cell r="I9">
            <v>580.88</v>
          </cell>
          <cell r="J9">
            <v>580.88</v>
          </cell>
          <cell r="K9">
            <v>580.88</v>
          </cell>
          <cell r="L9">
            <v>580.88</v>
          </cell>
          <cell r="M9">
            <v>580.88</v>
          </cell>
          <cell r="N9">
            <v>580.88</v>
          </cell>
          <cell r="O9">
            <v>6970.56</v>
          </cell>
        </row>
        <row r="10">
          <cell r="A10" t="str">
            <v>728000</v>
          </cell>
          <cell r="B10" t="str">
            <v xml:space="preserve">  728000  Bonus-Salaried</v>
          </cell>
          <cell r="C10">
            <v>1475.08</v>
          </cell>
          <cell r="D10">
            <v>1475.08</v>
          </cell>
          <cell r="E10">
            <v>1475.08</v>
          </cell>
          <cell r="F10">
            <v>1475.08</v>
          </cell>
          <cell r="G10">
            <v>1475.08</v>
          </cell>
          <cell r="H10">
            <v>1475.08</v>
          </cell>
          <cell r="I10">
            <v>1475.08</v>
          </cell>
          <cell r="J10">
            <v>1475.08</v>
          </cell>
          <cell r="K10">
            <v>1475.08</v>
          </cell>
          <cell r="L10">
            <v>1475.08</v>
          </cell>
          <cell r="M10">
            <v>1475.08</v>
          </cell>
          <cell r="N10">
            <v>1475.08</v>
          </cell>
          <cell r="O10">
            <v>17700.96</v>
          </cell>
        </row>
        <row r="11">
          <cell r="A11" t="str">
            <v>733600</v>
          </cell>
          <cell r="B11" t="str">
            <v xml:space="preserve">  733600  Retirement Other</v>
          </cell>
          <cell r="C11">
            <v>499.39</v>
          </cell>
          <cell r="D11">
            <v>499.39</v>
          </cell>
          <cell r="E11">
            <v>499.39</v>
          </cell>
          <cell r="F11">
            <v>499.39</v>
          </cell>
          <cell r="G11">
            <v>499.39</v>
          </cell>
          <cell r="H11">
            <v>499.39</v>
          </cell>
          <cell r="I11">
            <v>499.39</v>
          </cell>
          <cell r="J11">
            <v>499.39</v>
          </cell>
          <cell r="K11">
            <v>499.39</v>
          </cell>
          <cell r="L11">
            <v>499.39</v>
          </cell>
          <cell r="M11">
            <v>499.39</v>
          </cell>
          <cell r="N11">
            <v>499.39</v>
          </cell>
          <cell r="O11">
            <v>5992.68</v>
          </cell>
        </row>
        <row r="12">
          <cell r="A12" t="str">
            <v>733800</v>
          </cell>
          <cell r="B12" t="str">
            <v xml:space="preserve">  733800  Other Benefits</v>
          </cell>
          <cell r="C12">
            <v>860.62</v>
          </cell>
          <cell r="D12">
            <v>860.62</v>
          </cell>
          <cell r="E12">
            <v>860.62</v>
          </cell>
          <cell r="F12">
            <v>860.62</v>
          </cell>
          <cell r="G12">
            <v>860.62</v>
          </cell>
          <cell r="H12">
            <v>860.62</v>
          </cell>
          <cell r="I12">
            <v>860.62</v>
          </cell>
          <cell r="J12">
            <v>860.62</v>
          </cell>
          <cell r="K12">
            <v>860.62</v>
          </cell>
          <cell r="L12">
            <v>860.62</v>
          </cell>
          <cell r="M12">
            <v>860.62</v>
          </cell>
          <cell r="N12">
            <v>860.62</v>
          </cell>
          <cell r="O12">
            <v>10327.440000000002</v>
          </cell>
        </row>
        <row r="13">
          <cell r="A13" t="str">
            <v>736300</v>
          </cell>
          <cell r="B13" t="str">
            <v xml:space="preserve">  736300  Petrol-Company A</v>
          </cell>
          <cell r="C13">
            <v>138.41999999999999</v>
          </cell>
          <cell r="D13">
            <v>138.41999999999999</v>
          </cell>
          <cell r="E13">
            <v>138.41999999999999</v>
          </cell>
          <cell r="F13">
            <v>138.41999999999999</v>
          </cell>
          <cell r="G13">
            <v>138.41999999999999</v>
          </cell>
          <cell r="H13">
            <v>138.41999999999999</v>
          </cell>
          <cell r="I13">
            <v>138.41999999999999</v>
          </cell>
          <cell r="J13">
            <v>138.41999999999999</v>
          </cell>
          <cell r="K13">
            <v>138.41999999999999</v>
          </cell>
          <cell r="L13">
            <v>138.41999999999999</v>
          </cell>
          <cell r="M13">
            <v>138.41999999999999</v>
          </cell>
          <cell r="N13">
            <v>138.41999999999999</v>
          </cell>
          <cell r="O13">
            <v>1661.0400000000002</v>
          </cell>
        </row>
        <row r="14">
          <cell r="A14" t="str">
            <v>742000</v>
          </cell>
          <cell r="B14" t="str">
            <v xml:space="preserve">  742000  Insurance</v>
          </cell>
          <cell r="C14">
            <v>60</v>
          </cell>
          <cell r="D14">
            <v>60</v>
          </cell>
          <cell r="E14">
            <v>60</v>
          </cell>
          <cell r="F14">
            <v>60</v>
          </cell>
          <cell r="G14">
            <v>60</v>
          </cell>
          <cell r="H14">
            <v>60</v>
          </cell>
          <cell r="I14">
            <v>60</v>
          </cell>
          <cell r="J14">
            <v>60</v>
          </cell>
          <cell r="K14">
            <v>60</v>
          </cell>
          <cell r="L14">
            <v>60</v>
          </cell>
          <cell r="M14">
            <v>60</v>
          </cell>
          <cell r="N14">
            <v>60</v>
          </cell>
          <cell r="O14">
            <v>720</v>
          </cell>
        </row>
        <row r="15">
          <cell r="A15" t="str">
            <v>743000</v>
          </cell>
          <cell r="B15" t="str">
            <v xml:space="preserve">  743000  Depreciation</v>
          </cell>
          <cell r="C15">
            <v>13150.67</v>
          </cell>
          <cell r="D15">
            <v>13150.67</v>
          </cell>
          <cell r="E15">
            <v>13150.67</v>
          </cell>
          <cell r="F15">
            <v>13150.67</v>
          </cell>
          <cell r="G15">
            <v>13150.67</v>
          </cell>
          <cell r="H15">
            <v>13150.67</v>
          </cell>
          <cell r="I15">
            <v>13150.67</v>
          </cell>
          <cell r="J15">
            <v>13150.67</v>
          </cell>
          <cell r="K15">
            <v>13150.67</v>
          </cell>
          <cell r="L15">
            <v>13150.67</v>
          </cell>
          <cell r="M15">
            <v>13150.67</v>
          </cell>
          <cell r="N15">
            <v>13150.67</v>
          </cell>
          <cell r="O15">
            <v>157808.04000000004</v>
          </cell>
        </row>
        <row r="16">
          <cell r="A16" t="str">
            <v>745100</v>
          </cell>
          <cell r="B16" t="str">
            <v xml:space="preserve">  745100  Leased Vehicles</v>
          </cell>
          <cell r="C16">
            <v>315</v>
          </cell>
          <cell r="D16">
            <v>315</v>
          </cell>
          <cell r="E16">
            <v>315</v>
          </cell>
          <cell r="F16">
            <v>315</v>
          </cell>
          <cell r="G16">
            <v>315</v>
          </cell>
          <cell r="H16">
            <v>315</v>
          </cell>
          <cell r="I16">
            <v>315</v>
          </cell>
          <cell r="J16">
            <v>315</v>
          </cell>
          <cell r="K16">
            <v>315</v>
          </cell>
          <cell r="L16">
            <v>315</v>
          </cell>
          <cell r="M16">
            <v>315</v>
          </cell>
          <cell r="N16">
            <v>315</v>
          </cell>
          <cell r="O16">
            <v>3780</v>
          </cell>
        </row>
        <row r="17">
          <cell r="A17" t="str">
            <v>745500</v>
          </cell>
          <cell r="B17" t="str">
            <v xml:space="preserve">  745500  Rental-D/P Sftwa</v>
          </cell>
          <cell r="C17">
            <v>26045.35</v>
          </cell>
          <cell r="D17">
            <v>26045.35</v>
          </cell>
          <cell r="E17">
            <v>26045.35</v>
          </cell>
          <cell r="F17">
            <v>26045.35</v>
          </cell>
          <cell r="G17">
            <v>26045.35</v>
          </cell>
          <cell r="H17">
            <v>26045.35</v>
          </cell>
          <cell r="I17">
            <v>26045.35</v>
          </cell>
          <cell r="J17">
            <v>26045.35</v>
          </cell>
          <cell r="K17">
            <v>26045.35</v>
          </cell>
          <cell r="L17">
            <v>26045.35</v>
          </cell>
          <cell r="M17">
            <v>26045.35</v>
          </cell>
          <cell r="N17">
            <v>26045.35</v>
          </cell>
          <cell r="O17">
            <v>312544.2</v>
          </cell>
        </row>
        <row r="18">
          <cell r="A18" t="str">
            <v>745600</v>
          </cell>
          <cell r="B18" t="str">
            <v xml:space="preserve">  745600  Rntal-Office Equ</v>
          </cell>
          <cell r="C18">
            <v>1572</v>
          </cell>
          <cell r="D18">
            <v>1572</v>
          </cell>
          <cell r="E18">
            <v>1572</v>
          </cell>
          <cell r="F18">
            <v>1572</v>
          </cell>
          <cell r="G18">
            <v>1572</v>
          </cell>
          <cell r="H18">
            <v>1572</v>
          </cell>
          <cell r="I18">
            <v>1572</v>
          </cell>
          <cell r="J18">
            <v>1572</v>
          </cell>
          <cell r="K18">
            <v>1572</v>
          </cell>
          <cell r="L18">
            <v>1572</v>
          </cell>
          <cell r="M18">
            <v>1572</v>
          </cell>
          <cell r="N18">
            <v>1572</v>
          </cell>
          <cell r="O18">
            <v>18864</v>
          </cell>
        </row>
        <row r="19">
          <cell r="A19" t="str">
            <v>747000</v>
          </cell>
          <cell r="B19" t="str">
            <v xml:space="preserve">  747000  Occupancy Allow</v>
          </cell>
          <cell r="C19">
            <v>1250</v>
          </cell>
          <cell r="D19">
            <v>1250</v>
          </cell>
          <cell r="E19">
            <v>1250</v>
          </cell>
          <cell r="F19">
            <v>1250</v>
          </cell>
          <cell r="G19">
            <v>1250</v>
          </cell>
          <cell r="H19">
            <v>1250</v>
          </cell>
          <cell r="I19">
            <v>1250</v>
          </cell>
          <cell r="J19">
            <v>1250</v>
          </cell>
          <cell r="K19">
            <v>1250</v>
          </cell>
          <cell r="L19">
            <v>1250</v>
          </cell>
          <cell r="M19">
            <v>1250</v>
          </cell>
          <cell r="N19">
            <v>1250</v>
          </cell>
          <cell r="O19">
            <v>15000</v>
          </cell>
        </row>
        <row r="20">
          <cell r="A20" t="str">
            <v>752100</v>
          </cell>
          <cell r="B20" t="str">
            <v xml:space="preserve">  752100  Office Supplies</v>
          </cell>
          <cell r="C20">
            <v>708.33</v>
          </cell>
          <cell r="D20">
            <v>708.33</v>
          </cell>
          <cell r="E20">
            <v>708.33</v>
          </cell>
          <cell r="F20">
            <v>708.33</v>
          </cell>
          <cell r="G20">
            <v>708.33</v>
          </cell>
          <cell r="H20">
            <v>708.33</v>
          </cell>
          <cell r="I20">
            <v>708.33</v>
          </cell>
          <cell r="J20">
            <v>708.33</v>
          </cell>
          <cell r="K20">
            <v>708.33</v>
          </cell>
          <cell r="L20">
            <v>708.33</v>
          </cell>
          <cell r="M20">
            <v>708.33</v>
          </cell>
          <cell r="N20">
            <v>708.33</v>
          </cell>
          <cell r="O20">
            <v>8499.9600000000009</v>
          </cell>
        </row>
        <row r="21">
          <cell r="A21" t="str">
            <v>752600</v>
          </cell>
          <cell r="B21" t="str">
            <v xml:space="preserve">  752600  Print Shop Supp</v>
          </cell>
          <cell r="C21">
            <v>541.66999999999996</v>
          </cell>
          <cell r="D21">
            <v>541.66999999999996</v>
          </cell>
          <cell r="E21">
            <v>541.66999999999996</v>
          </cell>
          <cell r="F21">
            <v>541.66999999999996</v>
          </cell>
          <cell r="G21">
            <v>541.66999999999996</v>
          </cell>
          <cell r="H21">
            <v>541.66999999999996</v>
          </cell>
          <cell r="I21">
            <v>541.66999999999996</v>
          </cell>
          <cell r="J21">
            <v>541.66999999999996</v>
          </cell>
          <cell r="K21">
            <v>541.66999999999996</v>
          </cell>
          <cell r="L21">
            <v>541.66999999999996</v>
          </cell>
          <cell r="M21">
            <v>541.66999999999996</v>
          </cell>
          <cell r="N21">
            <v>541.66999999999996</v>
          </cell>
          <cell r="O21">
            <v>6500.04</v>
          </cell>
        </row>
        <row r="22">
          <cell r="A22" t="str">
            <v>755900</v>
          </cell>
          <cell r="B22" t="str">
            <v xml:space="preserve">  755900  Maintenance-Othe</v>
          </cell>
          <cell r="C22">
            <v>9475.83</v>
          </cell>
          <cell r="D22">
            <v>9475.83</v>
          </cell>
          <cell r="E22">
            <v>9475.83</v>
          </cell>
          <cell r="F22">
            <v>9475.83</v>
          </cell>
          <cell r="G22">
            <v>9475.83</v>
          </cell>
          <cell r="H22">
            <v>9475.83</v>
          </cell>
          <cell r="I22">
            <v>9475.83</v>
          </cell>
          <cell r="J22">
            <v>9475.83</v>
          </cell>
          <cell r="K22">
            <v>9475.83</v>
          </cell>
          <cell r="L22">
            <v>9475.83</v>
          </cell>
          <cell r="M22">
            <v>9475.83</v>
          </cell>
          <cell r="N22">
            <v>9475.83</v>
          </cell>
          <cell r="O22">
            <v>113709.96</v>
          </cell>
        </row>
        <row r="23">
          <cell r="A23" t="str">
            <v>761300</v>
          </cell>
          <cell r="B23" t="str">
            <v xml:space="preserve">  761300  Temporary Help</v>
          </cell>
          <cell r="C23">
            <v>833.33</v>
          </cell>
          <cell r="D23">
            <v>833.33</v>
          </cell>
          <cell r="E23">
            <v>833.33</v>
          </cell>
          <cell r="F23">
            <v>833.33</v>
          </cell>
          <cell r="G23">
            <v>833.33</v>
          </cell>
          <cell r="H23">
            <v>833.33</v>
          </cell>
          <cell r="I23">
            <v>833.33</v>
          </cell>
          <cell r="J23">
            <v>833.33</v>
          </cell>
          <cell r="K23">
            <v>833.33</v>
          </cell>
          <cell r="L23">
            <v>833.33</v>
          </cell>
          <cell r="M23">
            <v>833.33</v>
          </cell>
          <cell r="N23">
            <v>833.33</v>
          </cell>
          <cell r="O23">
            <v>9999.9600000000009</v>
          </cell>
        </row>
        <row r="24">
          <cell r="A24" t="str">
            <v>761500</v>
          </cell>
          <cell r="B24" t="str">
            <v xml:space="preserve">  761500  Outsde Data Prc</v>
          </cell>
          <cell r="C24">
            <v>833.33</v>
          </cell>
          <cell r="D24">
            <v>833.33</v>
          </cell>
          <cell r="E24">
            <v>833.33</v>
          </cell>
          <cell r="F24">
            <v>833.33</v>
          </cell>
          <cell r="G24">
            <v>833.33</v>
          </cell>
          <cell r="H24">
            <v>833.33</v>
          </cell>
          <cell r="I24">
            <v>833.33</v>
          </cell>
          <cell r="J24">
            <v>833.33</v>
          </cell>
          <cell r="K24">
            <v>833.33</v>
          </cell>
          <cell r="L24">
            <v>833.33</v>
          </cell>
          <cell r="M24">
            <v>833.33</v>
          </cell>
          <cell r="N24">
            <v>833.33</v>
          </cell>
          <cell r="O24">
            <v>9999.9600000000009</v>
          </cell>
        </row>
        <row r="25">
          <cell r="A25" t="str">
            <v>761900</v>
          </cell>
          <cell r="B25" t="str">
            <v xml:space="preserve">  761900  Othr Outside Srv</v>
          </cell>
          <cell r="C25">
            <v>416.67</v>
          </cell>
          <cell r="D25">
            <v>416.67</v>
          </cell>
          <cell r="E25">
            <v>416.67</v>
          </cell>
          <cell r="F25">
            <v>416.67</v>
          </cell>
          <cell r="G25">
            <v>416.67</v>
          </cell>
          <cell r="H25">
            <v>416.67</v>
          </cell>
          <cell r="I25">
            <v>416.67</v>
          </cell>
          <cell r="J25">
            <v>416.67</v>
          </cell>
          <cell r="K25">
            <v>416.67</v>
          </cell>
          <cell r="L25">
            <v>416.67</v>
          </cell>
          <cell r="M25">
            <v>416.67</v>
          </cell>
          <cell r="N25">
            <v>416.67</v>
          </cell>
          <cell r="O25">
            <v>5000.04</v>
          </cell>
        </row>
        <row r="26">
          <cell r="A26" t="str">
            <v>762100</v>
          </cell>
          <cell r="B26" t="str">
            <v xml:space="preserve">  762100  Disaster Rcovy S</v>
          </cell>
          <cell r="C26">
            <v>6000</v>
          </cell>
          <cell r="D26">
            <v>6000</v>
          </cell>
          <cell r="E26">
            <v>6000</v>
          </cell>
          <cell r="F26">
            <v>6000</v>
          </cell>
          <cell r="G26">
            <v>6000</v>
          </cell>
          <cell r="H26">
            <v>6000</v>
          </cell>
          <cell r="I26">
            <v>6000</v>
          </cell>
          <cell r="J26">
            <v>6000</v>
          </cell>
          <cell r="K26">
            <v>6000</v>
          </cell>
          <cell r="L26">
            <v>6000</v>
          </cell>
          <cell r="M26">
            <v>6000</v>
          </cell>
          <cell r="N26">
            <v>6000</v>
          </cell>
          <cell r="O26">
            <v>72000</v>
          </cell>
        </row>
        <row r="27">
          <cell r="A27" t="str">
            <v>762200</v>
          </cell>
          <cell r="B27" t="str">
            <v xml:space="preserve">  762200  Comms Allocation</v>
          </cell>
          <cell r="C27">
            <v>250</v>
          </cell>
          <cell r="D27">
            <v>250</v>
          </cell>
          <cell r="E27">
            <v>250</v>
          </cell>
          <cell r="F27">
            <v>250</v>
          </cell>
          <cell r="G27">
            <v>250</v>
          </cell>
          <cell r="H27">
            <v>250</v>
          </cell>
          <cell r="I27">
            <v>250</v>
          </cell>
          <cell r="J27">
            <v>250</v>
          </cell>
          <cell r="K27">
            <v>250</v>
          </cell>
          <cell r="L27">
            <v>250</v>
          </cell>
          <cell r="M27">
            <v>250</v>
          </cell>
          <cell r="N27">
            <v>250</v>
          </cell>
          <cell r="O27">
            <v>3000</v>
          </cell>
        </row>
        <row r="28">
          <cell r="A28" t="str">
            <v>762700</v>
          </cell>
          <cell r="B28" t="str">
            <v xml:space="preserve">  762700  Alloc from Affil</v>
          </cell>
          <cell r="C28">
            <v>16539.14</v>
          </cell>
          <cell r="D28">
            <v>16539.14</v>
          </cell>
          <cell r="E28">
            <v>16539.14</v>
          </cell>
          <cell r="F28">
            <v>16539.14</v>
          </cell>
          <cell r="G28">
            <v>16539.14</v>
          </cell>
          <cell r="H28">
            <v>16539.14</v>
          </cell>
          <cell r="I28">
            <v>16539.14</v>
          </cell>
          <cell r="J28">
            <v>16539.14</v>
          </cell>
          <cell r="K28">
            <v>16539.14</v>
          </cell>
          <cell r="L28">
            <v>16539.14</v>
          </cell>
          <cell r="M28">
            <v>16539.14</v>
          </cell>
          <cell r="N28">
            <v>16539.14</v>
          </cell>
          <cell r="O28">
            <v>198469.68000000005</v>
          </cell>
        </row>
        <row r="29">
          <cell r="A29" t="str">
            <v>762800</v>
          </cell>
          <cell r="B29" t="str">
            <v xml:space="preserve">  762800  DP Sv-Inside</v>
          </cell>
          <cell r="C29">
            <v>-161796.25</v>
          </cell>
          <cell r="D29">
            <v>-161796.25</v>
          </cell>
          <cell r="E29">
            <v>-161796.25</v>
          </cell>
          <cell r="F29">
            <v>-161796.25</v>
          </cell>
          <cell r="G29">
            <v>-161796.25</v>
          </cell>
          <cell r="H29">
            <v>-161796.25</v>
          </cell>
          <cell r="I29">
            <v>-161796.25</v>
          </cell>
          <cell r="J29">
            <v>-161796.25</v>
          </cell>
          <cell r="K29">
            <v>-161796.25</v>
          </cell>
          <cell r="L29">
            <v>-161796.25</v>
          </cell>
          <cell r="M29">
            <v>-161796.25</v>
          </cell>
          <cell r="N29">
            <v>-161796.25</v>
          </cell>
          <cell r="O29">
            <v>-1941555</v>
          </cell>
        </row>
        <row r="30">
          <cell r="A30" t="str">
            <v>762850</v>
          </cell>
          <cell r="B30" t="str">
            <v xml:space="preserve">  762850  Data Proc Supp</v>
          </cell>
          <cell r="C30">
            <v>83.33</v>
          </cell>
          <cell r="D30">
            <v>83.33</v>
          </cell>
          <cell r="E30">
            <v>83.33</v>
          </cell>
          <cell r="F30">
            <v>83.33</v>
          </cell>
          <cell r="G30">
            <v>83.33</v>
          </cell>
          <cell r="H30">
            <v>83.33</v>
          </cell>
          <cell r="I30">
            <v>83.33</v>
          </cell>
          <cell r="J30">
            <v>83.33</v>
          </cell>
          <cell r="K30">
            <v>83.33</v>
          </cell>
          <cell r="L30">
            <v>83.33</v>
          </cell>
          <cell r="M30">
            <v>83.33</v>
          </cell>
          <cell r="N30">
            <v>83.33</v>
          </cell>
          <cell r="O30">
            <v>999.96000000000015</v>
          </cell>
        </row>
        <row r="31">
          <cell r="A31" t="str">
            <v>762875</v>
          </cell>
          <cell r="B31" t="str">
            <v xml:space="preserve">  762875  Data Proc Softwa</v>
          </cell>
          <cell r="C31">
            <v>17607.96</v>
          </cell>
          <cell r="D31">
            <v>17607.96</v>
          </cell>
          <cell r="E31">
            <v>17607.96</v>
          </cell>
          <cell r="F31">
            <v>17607.96</v>
          </cell>
          <cell r="G31">
            <v>17607.96</v>
          </cell>
          <cell r="H31">
            <v>17607.96</v>
          </cell>
          <cell r="I31">
            <v>17607.96</v>
          </cell>
          <cell r="J31">
            <v>17607.96</v>
          </cell>
          <cell r="K31">
            <v>17607.96</v>
          </cell>
          <cell r="L31">
            <v>17607.96</v>
          </cell>
          <cell r="M31">
            <v>17607.96</v>
          </cell>
          <cell r="N31">
            <v>17607.96</v>
          </cell>
          <cell r="O31">
            <v>211295.51999999993</v>
          </cell>
        </row>
        <row r="32">
          <cell r="A32" t="str">
            <v>764100</v>
          </cell>
          <cell r="B32" t="str">
            <v xml:space="preserve">  764100  Direct Comms</v>
          </cell>
          <cell r="C32">
            <v>25029.83</v>
          </cell>
          <cell r="D32">
            <v>25029.83</v>
          </cell>
          <cell r="E32">
            <v>25029.83</v>
          </cell>
          <cell r="F32">
            <v>25029.83</v>
          </cell>
          <cell r="G32">
            <v>25029.83</v>
          </cell>
          <cell r="H32">
            <v>25029.83</v>
          </cell>
          <cell r="I32">
            <v>25029.83</v>
          </cell>
          <cell r="J32">
            <v>25029.83</v>
          </cell>
          <cell r="K32">
            <v>25029.83</v>
          </cell>
          <cell r="L32">
            <v>25029.83</v>
          </cell>
          <cell r="M32">
            <v>25029.83</v>
          </cell>
          <cell r="N32">
            <v>25029.83</v>
          </cell>
          <cell r="O32">
            <v>300357.96000000008</v>
          </cell>
        </row>
        <row r="33">
          <cell r="A33" t="str">
            <v>765000</v>
          </cell>
          <cell r="B33" t="str">
            <v xml:space="preserve">  765000  Travel Expense</v>
          </cell>
          <cell r="C33">
            <v>3083.33</v>
          </cell>
          <cell r="D33">
            <v>3083.33</v>
          </cell>
          <cell r="E33">
            <v>3083.33</v>
          </cell>
          <cell r="F33">
            <v>3083.33</v>
          </cell>
          <cell r="G33">
            <v>3083.33</v>
          </cell>
          <cell r="H33">
            <v>3083.33</v>
          </cell>
          <cell r="I33">
            <v>3083.33</v>
          </cell>
          <cell r="J33">
            <v>3083.33</v>
          </cell>
          <cell r="K33">
            <v>3083.33</v>
          </cell>
          <cell r="L33">
            <v>3083.33</v>
          </cell>
          <cell r="M33">
            <v>3083.33</v>
          </cell>
          <cell r="N33">
            <v>3083.33</v>
          </cell>
          <cell r="O33">
            <v>36999.960000000006</v>
          </cell>
        </row>
        <row r="34">
          <cell r="A34" t="str">
            <v>765100</v>
          </cell>
          <cell r="B34" t="str">
            <v xml:space="preserve">  765100  Recruiting Expen</v>
          </cell>
          <cell r="C34">
            <v>500</v>
          </cell>
          <cell r="D34">
            <v>500</v>
          </cell>
          <cell r="E34">
            <v>500</v>
          </cell>
          <cell r="F34">
            <v>500</v>
          </cell>
          <cell r="G34">
            <v>500</v>
          </cell>
          <cell r="H34">
            <v>500</v>
          </cell>
          <cell r="I34">
            <v>500</v>
          </cell>
          <cell r="J34">
            <v>500</v>
          </cell>
          <cell r="K34">
            <v>500</v>
          </cell>
          <cell r="L34">
            <v>500</v>
          </cell>
          <cell r="M34">
            <v>500</v>
          </cell>
          <cell r="N34">
            <v>500</v>
          </cell>
          <cell r="O34">
            <v>6000</v>
          </cell>
        </row>
        <row r="35">
          <cell r="A35" t="str">
            <v>765300</v>
          </cell>
          <cell r="B35" t="str">
            <v xml:space="preserve">  765300  Meals&amp;Enter</v>
          </cell>
          <cell r="C35">
            <v>132.84</v>
          </cell>
          <cell r="D35">
            <v>132.84</v>
          </cell>
          <cell r="E35">
            <v>132.84</v>
          </cell>
          <cell r="F35">
            <v>132.84</v>
          </cell>
          <cell r="G35">
            <v>132.84</v>
          </cell>
          <cell r="H35">
            <v>132.84</v>
          </cell>
          <cell r="I35">
            <v>132.84</v>
          </cell>
          <cell r="J35">
            <v>132.84</v>
          </cell>
          <cell r="K35">
            <v>132.84</v>
          </cell>
          <cell r="L35">
            <v>132.84</v>
          </cell>
          <cell r="M35">
            <v>132.84</v>
          </cell>
          <cell r="N35">
            <v>132.84</v>
          </cell>
          <cell r="O35">
            <v>1594.0799999999997</v>
          </cell>
        </row>
        <row r="36">
          <cell r="A36" t="str">
            <v>768100</v>
          </cell>
          <cell r="B36" t="str">
            <v xml:space="preserve">  768100  Books/Sbscriptio</v>
          </cell>
          <cell r="C36">
            <v>97.11</v>
          </cell>
          <cell r="D36">
            <v>97.11</v>
          </cell>
          <cell r="E36">
            <v>97.11</v>
          </cell>
          <cell r="F36">
            <v>97.11</v>
          </cell>
          <cell r="G36">
            <v>97.11</v>
          </cell>
          <cell r="H36">
            <v>97.11</v>
          </cell>
          <cell r="I36">
            <v>97.11</v>
          </cell>
          <cell r="J36">
            <v>97.11</v>
          </cell>
          <cell r="K36">
            <v>97.11</v>
          </cell>
          <cell r="L36">
            <v>97.11</v>
          </cell>
          <cell r="M36">
            <v>97.11</v>
          </cell>
          <cell r="N36">
            <v>97.11</v>
          </cell>
          <cell r="O36">
            <v>1165.32</v>
          </cell>
        </row>
        <row r="37">
          <cell r="A37" t="str">
            <v>768800</v>
          </cell>
          <cell r="B37" t="str">
            <v xml:space="preserve">  768800  Computer Equip</v>
          </cell>
          <cell r="C37">
            <v>833.33</v>
          </cell>
          <cell r="D37">
            <v>833.33</v>
          </cell>
          <cell r="E37">
            <v>833.33</v>
          </cell>
          <cell r="F37">
            <v>833.33</v>
          </cell>
          <cell r="G37">
            <v>833.33</v>
          </cell>
          <cell r="H37">
            <v>833.33</v>
          </cell>
          <cell r="I37">
            <v>833.33</v>
          </cell>
          <cell r="J37">
            <v>833.33</v>
          </cell>
          <cell r="K37">
            <v>833.33</v>
          </cell>
          <cell r="L37">
            <v>833.33</v>
          </cell>
          <cell r="M37">
            <v>833.33</v>
          </cell>
          <cell r="N37">
            <v>833.33</v>
          </cell>
          <cell r="O37">
            <v>9999.9600000000009</v>
          </cell>
        </row>
        <row r="38">
          <cell r="A38" t="str">
            <v>901133</v>
          </cell>
          <cell r="B38" t="str">
            <v xml:space="preserve">  901133  Technical COE Fe</v>
          </cell>
          <cell r="C38">
            <v>22233.24</v>
          </cell>
          <cell r="D38">
            <v>22233.24</v>
          </cell>
          <cell r="E38">
            <v>22233.24</v>
          </cell>
          <cell r="F38">
            <v>22233.24</v>
          </cell>
          <cell r="G38">
            <v>22233.24</v>
          </cell>
          <cell r="H38">
            <v>22233.24</v>
          </cell>
          <cell r="I38">
            <v>22233.24</v>
          </cell>
          <cell r="J38">
            <v>22233.24</v>
          </cell>
          <cell r="K38">
            <v>22233.24</v>
          </cell>
          <cell r="L38">
            <v>22233.24</v>
          </cell>
          <cell r="M38">
            <v>22233.24</v>
          </cell>
          <cell r="N38">
            <v>22233.24</v>
          </cell>
          <cell r="O38">
            <v>266798.87999999995</v>
          </cell>
        </row>
        <row r="39">
          <cell r="A39" t="str">
            <v>901138</v>
          </cell>
          <cell r="B39" t="str">
            <v xml:space="preserve">  901138  SAP Amortization</v>
          </cell>
          <cell r="C39">
            <v>30128.94</v>
          </cell>
          <cell r="D39">
            <v>30128.94</v>
          </cell>
          <cell r="E39">
            <v>30128.94</v>
          </cell>
          <cell r="F39">
            <v>30128.94</v>
          </cell>
          <cell r="G39">
            <v>30128.94</v>
          </cell>
          <cell r="H39">
            <v>30128.94</v>
          </cell>
          <cell r="I39">
            <v>30128.94</v>
          </cell>
          <cell r="J39">
            <v>30128.94</v>
          </cell>
          <cell r="K39">
            <v>30128.94</v>
          </cell>
          <cell r="L39">
            <v>30128.94</v>
          </cell>
          <cell r="M39">
            <v>30128.94</v>
          </cell>
          <cell r="N39">
            <v>30128.94</v>
          </cell>
          <cell r="O39">
            <v>361547.27999999997</v>
          </cell>
        </row>
        <row r="40">
          <cell r="A40" t="str">
            <v>901145</v>
          </cell>
          <cell r="B40" t="str">
            <v xml:space="preserve">  901145  Other Corp Alloc</v>
          </cell>
          <cell r="C40">
            <v>87394.84</v>
          </cell>
          <cell r="D40">
            <v>87394.84</v>
          </cell>
          <cell r="E40">
            <v>87394.84</v>
          </cell>
          <cell r="F40">
            <v>87394.84</v>
          </cell>
          <cell r="G40">
            <v>87394.84</v>
          </cell>
          <cell r="H40">
            <v>87394.84</v>
          </cell>
          <cell r="I40">
            <v>87394.84</v>
          </cell>
          <cell r="J40">
            <v>87394.84</v>
          </cell>
          <cell r="K40">
            <v>87394.84</v>
          </cell>
          <cell r="L40">
            <v>87394.84</v>
          </cell>
          <cell r="M40">
            <v>87394.84</v>
          </cell>
          <cell r="N40">
            <v>87394.84</v>
          </cell>
          <cell r="O40">
            <v>1048738.0799999998</v>
          </cell>
        </row>
        <row r="41">
          <cell r="B41" t="str">
            <v>* Cost elem</v>
          </cell>
          <cell r="C41">
            <v>141780.13</v>
          </cell>
          <cell r="D41">
            <v>141780.13</v>
          </cell>
          <cell r="E41">
            <v>142733.89000000001</v>
          </cell>
          <cell r="F41">
            <v>142733.89000000001</v>
          </cell>
          <cell r="G41">
            <v>145137.22</v>
          </cell>
          <cell r="H41">
            <v>145137.22</v>
          </cell>
          <cell r="I41">
            <v>145137.22</v>
          </cell>
          <cell r="J41">
            <v>145137.22</v>
          </cell>
          <cell r="K41">
            <v>145137.22</v>
          </cell>
          <cell r="L41">
            <v>145137.22</v>
          </cell>
          <cell r="M41">
            <v>145137.22</v>
          </cell>
          <cell r="N41">
            <v>145137.22</v>
          </cell>
          <cell r="O41">
            <v>1730125.8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Month vs Plan"/>
      <sheetName val="YTD vs Plan"/>
      <sheetName val="YTD vs Prior"/>
      <sheetName val="Quarter vs Plan"/>
      <sheetName val="Quarter vs Prior YR"/>
      <sheetName val="PRIOR"/>
      <sheetName val="Currency Page"/>
      <sheetName val="ASSUMPTIONS"/>
      <sheetName val="Page 8"/>
      <sheetName val="Proposed Page 2b"/>
      <sheetName val="1200EOCValues"/>
      <sheetName val="Manufacturing Data"/>
      <sheetName val="Unit data"/>
      <sheetName val="Current Data"/>
      <sheetName val="TOTAL"/>
      <sheetName val="Craigavon"/>
      <sheetName val="Sheet1"/>
      <sheetName val="Set-up"/>
      <sheetName val="Table"/>
      <sheetName val="Input"/>
      <sheetName val="ACC.RECEIVABLES"/>
      <sheetName val="Inc_Stat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WHOL-PG3"/>
      <sheetName val="Allocations"/>
      <sheetName val="ConsWholesale"/>
      <sheetName val="Americas"/>
      <sheetName val="Europe"/>
      <sheetName val="AsiaPacific, China &amp; SN"/>
      <sheetName val="Corp &amp; Elims-Combined"/>
      <sheetName val="Corporate"/>
      <sheetName val="Elims"/>
      <sheetName val="Wholesale Elims"/>
      <sheetName val="First Look - Wholesale Page 3 R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  <cell r="K5" t="str">
            <v>Adjustment</v>
          </cell>
          <cell r="L5" t="str">
            <v>Adj PY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6221</v>
          </cell>
          <cell r="H13">
            <v>6210</v>
          </cell>
          <cell r="I13">
            <v>6221</v>
          </cell>
          <cell r="J13">
            <v>5836</v>
          </cell>
          <cell r="K13">
            <v>0</v>
          </cell>
          <cell r="L13">
            <v>5836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A0011</v>
          </cell>
          <cell r="D15">
            <v>18</v>
          </cell>
          <cell r="E15" t="str">
            <v>D</v>
          </cell>
          <cell r="F15" t="str">
            <v>Allied&amp;NewOther UnitsSold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Unit Shipments</v>
          </cell>
          <cell r="C16" t="str">
            <v>A0011</v>
          </cell>
          <cell r="D16">
            <v>19</v>
          </cell>
          <cell r="E16" t="str">
            <v>D</v>
          </cell>
          <cell r="F16" t="str">
            <v>Total Retail Shipments</v>
          </cell>
          <cell r="G16">
            <v>6221</v>
          </cell>
          <cell r="H16">
            <v>6210</v>
          </cell>
          <cell r="I16">
            <v>6221</v>
          </cell>
          <cell r="J16">
            <v>5836</v>
          </cell>
          <cell r="K16">
            <v>0</v>
          </cell>
          <cell r="L16">
            <v>5836</v>
          </cell>
        </row>
        <row r="17">
          <cell r="C17" t="str">
            <v>A0011</v>
          </cell>
          <cell r="D17">
            <v>2100</v>
          </cell>
          <cell r="E17" t="str">
            <v>C</v>
          </cell>
          <cell r="F17" t="str">
            <v>Total Units List Price</v>
          </cell>
          <cell r="G17">
            <v>205289199</v>
          </cell>
          <cell r="H17">
            <v>197400821</v>
          </cell>
          <cell r="I17">
            <v>205289199</v>
          </cell>
          <cell r="J17">
            <v>175190420</v>
          </cell>
          <cell r="K17">
            <v>0</v>
          </cell>
          <cell r="L17">
            <v>175190420</v>
          </cell>
        </row>
        <row r="18">
          <cell r="C18" t="str">
            <v>A0011</v>
          </cell>
          <cell r="D18">
            <v>2115</v>
          </cell>
          <cell r="E18" t="str">
            <v>C</v>
          </cell>
          <cell r="F18" t="str">
            <v>Total Retail Net Sales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Gross Sales-Units</v>
          </cell>
          <cell r="F19" t="str">
            <v>Total Unit Sales</v>
          </cell>
          <cell r="G19">
            <v>205289199</v>
          </cell>
          <cell r="H19">
            <v>197400821</v>
          </cell>
          <cell r="I19">
            <v>205289199</v>
          </cell>
          <cell r="J19">
            <v>175190420</v>
          </cell>
          <cell r="K19">
            <v>0</v>
          </cell>
          <cell r="L19">
            <v>175190420</v>
          </cell>
        </row>
        <row r="20">
          <cell r="B20" t="str">
            <v xml:space="preserve">                  -Parts</v>
          </cell>
          <cell r="C20" t="str">
            <v>A0011</v>
          </cell>
          <cell r="D20">
            <v>2110</v>
          </cell>
          <cell r="E20" t="str">
            <v>C</v>
          </cell>
          <cell r="F20" t="str">
            <v>Total Parts List Price</v>
          </cell>
          <cell r="G20">
            <v>21206775</v>
          </cell>
          <cell r="H20">
            <v>22843952</v>
          </cell>
          <cell r="I20">
            <v>21206775</v>
          </cell>
          <cell r="J20">
            <v>21380520</v>
          </cell>
          <cell r="K20">
            <v>0</v>
          </cell>
          <cell r="L20">
            <v>21380520</v>
          </cell>
        </row>
        <row r="21">
          <cell r="C21" t="str">
            <v>A0011</v>
          </cell>
          <cell r="D21">
            <v>2150</v>
          </cell>
          <cell r="E21" t="str">
            <v>C</v>
          </cell>
          <cell r="F21" t="str">
            <v>Total Unit Sales Discount</v>
          </cell>
          <cell r="G21">
            <v>-90081663</v>
          </cell>
          <cell r="H21">
            <v>-87180248</v>
          </cell>
          <cell r="I21">
            <v>-90081663</v>
          </cell>
          <cell r="J21">
            <v>-77231419</v>
          </cell>
          <cell r="K21">
            <v>0</v>
          </cell>
          <cell r="L21">
            <v>-77231419</v>
          </cell>
        </row>
        <row r="22">
          <cell r="C22" t="str">
            <v>A0011</v>
          </cell>
          <cell r="D22">
            <v>2121</v>
          </cell>
          <cell r="E22" t="str">
            <v>C</v>
          </cell>
          <cell r="F22" t="str">
            <v>Interco Profit in Rev-Def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Less:Discounts-Units</v>
          </cell>
          <cell r="F23" t="str">
            <v>Total Unit Sales Discount</v>
          </cell>
          <cell r="G23">
            <v>-90081663</v>
          </cell>
          <cell r="H23">
            <v>-87180248</v>
          </cell>
          <cell r="I23">
            <v>-90081663</v>
          </cell>
          <cell r="J23">
            <v>-77231419</v>
          </cell>
          <cell r="K23">
            <v>0</v>
          </cell>
          <cell r="L23">
            <v>-77231419</v>
          </cell>
        </row>
        <row r="24">
          <cell r="B24" t="str">
            <v xml:space="preserve">                       -Parts</v>
          </cell>
          <cell r="C24" t="str">
            <v>A0011</v>
          </cell>
          <cell r="D24">
            <v>2160</v>
          </cell>
          <cell r="E24" t="str">
            <v>C</v>
          </cell>
          <cell r="F24" t="str">
            <v>Total Parts Sales Disc</v>
          </cell>
          <cell r="G24">
            <v>-786727</v>
          </cell>
          <cell r="H24">
            <v>-1394859</v>
          </cell>
          <cell r="I24">
            <v>-786727</v>
          </cell>
          <cell r="J24">
            <v>-479080</v>
          </cell>
          <cell r="K24">
            <v>0</v>
          </cell>
          <cell r="L24">
            <v>-479080</v>
          </cell>
        </row>
        <row r="25">
          <cell r="B25" t="str">
            <v>Net Sales-Units</v>
          </cell>
          <cell r="F25" t="str">
            <v>Net Sales - Units</v>
          </cell>
          <cell r="G25">
            <v>115207536</v>
          </cell>
          <cell r="H25">
            <v>110220573</v>
          </cell>
          <cell r="I25">
            <v>115207536</v>
          </cell>
          <cell r="J25">
            <v>97959001</v>
          </cell>
          <cell r="K25">
            <v>0</v>
          </cell>
          <cell r="L25">
            <v>97959001</v>
          </cell>
        </row>
        <row r="26">
          <cell r="B26" t="str">
            <v xml:space="preserve">              -Parts</v>
          </cell>
          <cell r="F26" t="str">
            <v>Net Sales - Parts</v>
          </cell>
          <cell r="G26">
            <v>20420048</v>
          </cell>
          <cell r="H26">
            <v>21449093</v>
          </cell>
          <cell r="I26">
            <v>20420048</v>
          </cell>
          <cell r="J26">
            <v>20901440</v>
          </cell>
          <cell r="K26">
            <v>0</v>
          </cell>
          <cell r="L26">
            <v>20901440</v>
          </cell>
        </row>
        <row r="27">
          <cell r="F27" t="str">
            <v>Net Sales Sub-Total</v>
          </cell>
          <cell r="G27">
            <v>135627584</v>
          </cell>
          <cell r="H27">
            <v>131669666</v>
          </cell>
          <cell r="I27">
            <v>135627584</v>
          </cell>
          <cell r="J27">
            <v>118860441</v>
          </cell>
          <cell r="K27">
            <v>0</v>
          </cell>
          <cell r="L27">
            <v>118860441</v>
          </cell>
        </row>
        <row r="28">
          <cell r="B28" t="str">
            <v>Net Sales</v>
          </cell>
          <cell r="C28" t="str">
            <v>A0011</v>
          </cell>
          <cell r="D28" t="str">
            <v>NA</v>
          </cell>
          <cell r="E28" t="str">
            <v>C</v>
          </cell>
          <cell r="F28" t="str">
            <v>Net Sales</v>
          </cell>
          <cell r="G28">
            <v>135627584</v>
          </cell>
          <cell r="H28">
            <v>131669666</v>
          </cell>
          <cell r="I28">
            <v>135627584</v>
          </cell>
          <cell r="J28">
            <v>118860441</v>
          </cell>
          <cell r="K28">
            <v>0</v>
          </cell>
          <cell r="L28">
            <v>118860441</v>
          </cell>
        </row>
        <row r="29">
          <cell r="B29" t="str">
            <v>Other Revenue</v>
          </cell>
          <cell r="C29" t="str">
            <v>A0011</v>
          </cell>
          <cell r="D29">
            <v>2165</v>
          </cell>
          <cell r="E29" t="str">
            <v>C</v>
          </cell>
          <cell r="F29" t="str">
            <v>Other Revenue</v>
          </cell>
          <cell r="G29">
            <v>579664</v>
          </cell>
          <cell r="H29">
            <v>666000</v>
          </cell>
          <cell r="I29">
            <v>579664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136207248</v>
          </cell>
          <cell r="H30">
            <v>132335666</v>
          </cell>
          <cell r="I30">
            <v>136207248</v>
          </cell>
          <cell r="J30">
            <v>118860441</v>
          </cell>
          <cell r="K30">
            <v>0</v>
          </cell>
          <cell r="L30">
            <v>118860441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95210228</v>
          </cell>
          <cell r="H32">
            <v>91070316</v>
          </cell>
          <cell r="I32">
            <v>95210228</v>
          </cell>
          <cell r="J32">
            <v>80273299</v>
          </cell>
          <cell r="K32">
            <v>0</v>
          </cell>
          <cell r="L32">
            <v>80273299</v>
          </cell>
        </row>
        <row r="33">
          <cell r="C33" t="str">
            <v>A0011</v>
          </cell>
          <cell r="D33">
            <v>2215</v>
          </cell>
          <cell r="E33" t="str">
            <v>D</v>
          </cell>
          <cell r="F33" t="str">
            <v>Total Retail Product Cost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F34" t="str">
            <v>Total Units Product Cost @ Standard</v>
          </cell>
          <cell r="G34">
            <v>95210228</v>
          </cell>
          <cell r="H34">
            <v>91070316</v>
          </cell>
          <cell r="I34">
            <v>95210228</v>
          </cell>
          <cell r="J34">
            <v>80273299</v>
          </cell>
          <cell r="K34">
            <v>0</v>
          </cell>
          <cell r="L34">
            <v>80273299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13475818</v>
          </cell>
          <cell r="H35">
            <v>14051793</v>
          </cell>
          <cell r="I35">
            <v>13475818</v>
          </cell>
          <cell r="J35">
            <v>14437895</v>
          </cell>
          <cell r="K35">
            <v>0</v>
          </cell>
          <cell r="L35">
            <v>14437895</v>
          </cell>
        </row>
        <row r="36">
          <cell r="B36" t="str">
            <v>Standard Margin-Units</v>
          </cell>
          <cell r="G36">
            <v>19997308</v>
          </cell>
          <cell r="H36">
            <v>19150257</v>
          </cell>
          <cell r="I36">
            <v>19997308</v>
          </cell>
          <cell r="J36">
            <v>17685702</v>
          </cell>
          <cell r="K36">
            <v>0</v>
          </cell>
          <cell r="L36">
            <v>17685702</v>
          </cell>
        </row>
        <row r="37">
          <cell r="G37">
            <v>0.1736</v>
          </cell>
          <cell r="H37">
            <v>0.17369999999999999</v>
          </cell>
          <cell r="I37">
            <v>0.1736</v>
          </cell>
          <cell r="J37">
            <v>0.18049999999999999</v>
          </cell>
          <cell r="K37" t="e">
            <v>#DIV/0!</v>
          </cell>
          <cell r="L37">
            <v>0.18049999999999999</v>
          </cell>
        </row>
        <row r="38">
          <cell r="B38" t="str">
            <v>Standard Margin-Parts</v>
          </cell>
          <cell r="G38">
            <v>6944230</v>
          </cell>
          <cell r="H38">
            <v>7397300</v>
          </cell>
          <cell r="I38">
            <v>6944230</v>
          </cell>
          <cell r="J38">
            <v>6463545</v>
          </cell>
          <cell r="K38">
            <v>0</v>
          </cell>
          <cell r="L38">
            <v>6463545</v>
          </cell>
        </row>
        <row r="39">
          <cell r="G39">
            <v>0.34010000000000001</v>
          </cell>
          <cell r="H39">
            <v>0.34489999999999998</v>
          </cell>
          <cell r="I39">
            <v>0.34010000000000001</v>
          </cell>
          <cell r="J39">
            <v>0.30919999999999997</v>
          </cell>
          <cell r="K39" t="e">
            <v>#DIV/0!</v>
          </cell>
          <cell r="L39">
            <v>0.30919999999999997</v>
          </cell>
        </row>
        <row r="40">
          <cell r="F40" t="str">
            <v>Standard Margin Sub-Total</v>
          </cell>
          <cell r="G40">
            <v>26941538</v>
          </cell>
          <cell r="H40">
            <v>26547557</v>
          </cell>
          <cell r="I40">
            <v>26941538</v>
          </cell>
          <cell r="J40">
            <v>24149247</v>
          </cell>
          <cell r="K40">
            <v>0</v>
          </cell>
          <cell r="L40">
            <v>24149247</v>
          </cell>
        </row>
        <row r="41">
          <cell r="B41" t="str">
            <v>Standard Margin-Other Revenues</v>
          </cell>
          <cell r="F41" t="str">
            <v>Standard Margin-Other Revenues</v>
          </cell>
          <cell r="G41">
            <v>579664</v>
          </cell>
          <cell r="H41">
            <v>666000</v>
          </cell>
          <cell r="I41">
            <v>579664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Total Standard Margin</v>
          </cell>
          <cell r="C42" t="str">
            <v>A0011</v>
          </cell>
          <cell r="D42">
            <v>2210</v>
          </cell>
          <cell r="E42" t="str">
            <v>C</v>
          </cell>
          <cell r="F42" t="str">
            <v>Standard Margin</v>
          </cell>
          <cell r="G42">
            <v>27521202</v>
          </cell>
          <cell r="H42">
            <v>27213557</v>
          </cell>
          <cell r="I42">
            <v>27521202</v>
          </cell>
          <cell r="J42">
            <v>24149247</v>
          </cell>
          <cell r="K42">
            <v>0</v>
          </cell>
          <cell r="L42">
            <v>24149247</v>
          </cell>
        </row>
        <row r="43">
          <cell r="G43">
            <v>0.2021</v>
          </cell>
          <cell r="H43">
            <v>0.2056</v>
          </cell>
          <cell r="I43">
            <v>0.2021</v>
          </cell>
          <cell r="J43">
            <v>0.20319999999999999</v>
          </cell>
          <cell r="K43" t="e">
            <v>#DIV/0!</v>
          </cell>
          <cell r="L43">
            <v>0.20319999999999999</v>
          </cell>
        </row>
        <row r="44">
          <cell r="F44" t="str">
            <v>Standard Margin Check Total  s/b = 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6">
          <cell r="B46" t="str">
            <v>Material Currency</v>
          </cell>
          <cell r="C46" t="str">
            <v>A0011</v>
          </cell>
          <cell r="D46">
            <v>2222</v>
          </cell>
          <cell r="E46" t="str">
            <v>D</v>
          </cell>
          <cell r="F46" t="str">
            <v>Material - Currency</v>
          </cell>
          <cell r="G46">
            <v>588908</v>
          </cell>
          <cell r="H46">
            <v>396617</v>
          </cell>
          <cell r="I46">
            <v>588908</v>
          </cell>
          <cell r="J46">
            <v>-334925</v>
          </cell>
          <cell r="K46">
            <v>0</v>
          </cell>
          <cell r="L46">
            <v>-334925</v>
          </cell>
        </row>
        <row r="47">
          <cell r="C47" t="str">
            <v>A0011</v>
          </cell>
          <cell r="D47">
            <v>2221</v>
          </cell>
          <cell r="E47" t="str">
            <v>D</v>
          </cell>
          <cell r="F47" t="str">
            <v>Material - Purchase Price</v>
          </cell>
          <cell r="G47">
            <v>-273791</v>
          </cell>
          <cell r="H47">
            <v>189297</v>
          </cell>
          <cell r="I47">
            <v>-273791</v>
          </cell>
          <cell r="J47">
            <v>-276402</v>
          </cell>
          <cell r="K47">
            <v>0</v>
          </cell>
          <cell r="L47">
            <v>-276402</v>
          </cell>
        </row>
        <row r="48">
          <cell r="C48" t="str">
            <v>A0011</v>
          </cell>
          <cell r="D48">
            <v>2223</v>
          </cell>
          <cell r="E48" t="str">
            <v>D</v>
          </cell>
          <cell r="F48" t="str">
            <v>Material - Freight</v>
          </cell>
          <cell r="G48">
            <v>-93489</v>
          </cell>
          <cell r="H48">
            <v>91406</v>
          </cell>
          <cell r="I48">
            <v>-93489</v>
          </cell>
          <cell r="J48">
            <v>-33684</v>
          </cell>
          <cell r="K48">
            <v>0</v>
          </cell>
          <cell r="L48">
            <v>-33684</v>
          </cell>
        </row>
        <row r="49">
          <cell r="C49" t="str">
            <v>A0011</v>
          </cell>
          <cell r="D49">
            <v>2224</v>
          </cell>
          <cell r="E49" t="str">
            <v>D</v>
          </cell>
          <cell r="F49" t="str">
            <v>Material - Custom Duties</v>
          </cell>
          <cell r="G49">
            <v>-2519</v>
          </cell>
          <cell r="H49">
            <v>1045</v>
          </cell>
          <cell r="I49">
            <v>-2519</v>
          </cell>
          <cell r="J49">
            <v>-26394</v>
          </cell>
          <cell r="K49">
            <v>0</v>
          </cell>
          <cell r="L49">
            <v>-26394</v>
          </cell>
        </row>
        <row r="50">
          <cell r="B50" t="str">
            <v>Material Price/Freight</v>
          </cell>
          <cell r="F50" t="str">
            <v>Sub-Total Price/Other</v>
          </cell>
          <cell r="G50">
            <v>-369799</v>
          </cell>
          <cell r="H50">
            <v>281748</v>
          </cell>
          <cell r="I50">
            <v>-369799</v>
          </cell>
          <cell r="J50">
            <v>-336480</v>
          </cell>
          <cell r="K50">
            <v>0</v>
          </cell>
          <cell r="L50">
            <v>-336480</v>
          </cell>
        </row>
        <row r="51">
          <cell r="B51" t="str">
            <v>Adjusted Standard Margin</v>
          </cell>
          <cell r="G51">
            <v>27302093</v>
          </cell>
          <cell r="H51">
            <v>26535192</v>
          </cell>
          <cell r="I51">
            <v>27302093</v>
          </cell>
          <cell r="J51">
            <v>24820652</v>
          </cell>
          <cell r="K51">
            <v>0</v>
          </cell>
          <cell r="L51">
            <v>24820652</v>
          </cell>
        </row>
        <row r="52">
          <cell r="G52">
            <v>0.20039999999999999</v>
          </cell>
          <cell r="H52">
            <v>0.20050000000000001</v>
          </cell>
          <cell r="I52">
            <v>0.20039999999999999</v>
          </cell>
          <cell r="J52">
            <v>0.20880000000000001</v>
          </cell>
          <cell r="K52" t="e">
            <v>#DIV/0!</v>
          </cell>
          <cell r="L52">
            <v>0.20880000000000001</v>
          </cell>
        </row>
        <row r="53">
          <cell r="C53" t="str">
            <v>A0011</v>
          </cell>
          <cell r="D53">
            <v>2230</v>
          </cell>
          <cell r="E53" t="str">
            <v>D</v>
          </cell>
          <cell r="F53" t="str">
            <v>Actual Labor Exp</v>
          </cell>
          <cell r="G53">
            <v>14186550</v>
          </cell>
          <cell r="H53">
            <v>14612298</v>
          </cell>
          <cell r="I53">
            <v>14186550</v>
          </cell>
          <cell r="J53">
            <v>12621791</v>
          </cell>
          <cell r="K53">
            <v>0</v>
          </cell>
          <cell r="L53">
            <v>12621791</v>
          </cell>
        </row>
        <row r="54">
          <cell r="C54" t="str">
            <v>A0011</v>
          </cell>
          <cell r="D54">
            <v>2240</v>
          </cell>
          <cell r="E54" t="str">
            <v>D</v>
          </cell>
          <cell r="F54" t="str">
            <v>Labor Absorption</v>
          </cell>
          <cell r="G54">
            <v>-13141814</v>
          </cell>
          <cell r="H54">
            <v>-13674564</v>
          </cell>
          <cell r="I54">
            <v>-13141814</v>
          </cell>
          <cell r="J54">
            <v>-8161835</v>
          </cell>
          <cell r="K54">
            <v>0</v>
          </cell>
          <cell r="L54">
            <v>-8161835</v>
          </cell>
        </row>
        <row r="55">
          <cell r="B55" t="str">
            <v>Labor</v>
          </cell>
          <cell r="F55" t="str">
            <v>Total Labor</v>
          </cell>
          <cell r="G55">
            <v>1044736</v>
          </cell>
          <cell r="H55">
            <v>937734</v>
          </cell>
          <cell r="I55">
            <v>1044736</v>
          </cell>
          <cell r="J55">
            <v>4459956</v>
          </cell>
          <cell r="K55">
            <v>0</v>
          </cell>
          <cell r="L55">
            <v>4459956</v>
          </cell>
        </row>
        <row r="56">
          <cell r="C56" t="str">
            <v>A0011</v>
          </cell>
          <cell r="D56">
            <v>2250</v>
          </cell>
          <cell r="E56" t="str">
            <v>D</v>
          </cell>
          <cell r="F56" t="str">
            <v>Actual Mfg Expense</v>
          </cell>
          <cell r="G56">
            <v>8270131</v>
          </cell>
          <cell r="H56">
            <v>9185853</v>
          </cell>
          <cell r="I56">
            <v>8270131</v>
          </cell>
          <cell r="J56">
            <v>7561914</v>
          </cell>
          <cell r="K56">
            <v>0</v>
          </cell>
          <cell r="L56">
            <v>7561914</v>
          </cell>
        </row>
        <row r="57">
          <cell r="C57" t="str">
            <v>A0011</v>
          </cell>
          <cell r="D57">
            <v>2260</v>
          </cell>
          <cell r="E57" t="str">
            <v>D</v>
          </cell>
          <cell r="F57" t="str">
            <v>Std Overhead Absorption</v>
          </cell>
          <cell r="G57">
            <v>-7257572</v>
          </cell>
          <cell r="H57">
            <v>-7615888</v>
          </cell>
          <cell r="I57">
            <v>-7257572</v>
          </cell>
          <cell r="J57">
            <v>-8676685</v>
          </cell>
          <cell r="K57">
            <v>0</v>
          </cell>
          <cell r="L57">
            <v>-8676685</v>
          </cell>
        </row>
        <row r="58">
          <cell r="B58" t="str">
            <v>Overhead</v>
          </cell>
          <cell r="F58" t="str">
            <v>Total Overhead</v>
          </cell>
          <cell r="G58">
            <v>1012559</v>
          </cell>
          <cell r="H58">
            <v>1569965</v>
          </cell>
          <cell r="I58">
            <v>1012559</v>
          </cell>
          <cell r="J58">
            <v>-1114771</v>
          </cell>
          <cell r="K58">
            <v>0</v>
          </cell>
          <cell r="L58">
            <v>-1114771</v>
          </cell>
        </row>
        <row r="59">
          <cell r="B59" t="str">
            <v>Other Cost of Sales:</v>
          </cell>
          <cell r="K59">
            <v>0</v>
          </cell>
        </row>
        <row r="60">
          <cell r="B60" t="str">
            <v>Warranty/FPI</v>
          </cell>
          <cell r="C60" t="str">
            <v>A0011</v>
          </cell>
          <cell r="D60">
            <v>2303</v>
          </cell>
          <cell r="E60" t="str">
            <v>D</v>
          </cell>
          <cell r="F60" t="str">
            <v>F.P.I. &amp; Out-of-Policy</v>
          </cell>
          <cell r="G60">
            <v>-385525</v>
          </cell>
          <cell r="H60">
            <v>648464</v>
          </cell>
          <cell r="I60">
            <v>-385525</v>
          </cell>
          <cell r="J60">
            <v>464809</v>
          </cell>
          <cell r="K60">
            <v>0</v>
          </cell>
          <cell r="L60">
            <v>464809</v>
          </cell>
        </row>
        <row r="61">
          <cell r="B61" t="str">
            <v>Inventory Obsc./LIFO</v>
          </cell>
          <cell r="C61" t="str">
            <v>A0011</v>
          </cell>
          <cell r="D61">
            <v>2301</v>
          </cell>
          <cell r="E61" t="str">
            <v>D</v>
          </cell>
          <cell r="F61" t="str">
            <v>Inventory Losses</v>
          </cell>
          <cell r="G61">
            <v>968743</v>
          </cell>
          <cell r="H61">
            <v>583184</v>
          </cell>
          <cell r="I61">
            <v>968743</v>
          </cell>
          <cell r="J61">
            <v>132002</v>
          </cell>
          <cell r="K61">
            <v>0</v>
          </cell>
          <cell r="L61">
            <v>132002</v>
          </cell>
        </row>
        <row r="62">
          <cell r="C62" t="str">
            <v>A0011</v>
          </cell>
          <cell r="D62">
            <v>2304</v>
          </cell>
          <cell r="E62" t="str">
            <v>D</v>
          </cell>
          <cell r="F62" t="str">
            <v>FX Gain/Loss - BS Reval</v>
          </cell>
          <cell r="G62">
            <v>-576851</v>
          </cell>
          <cell r="H62">
            <v>43000</v>
          </cell>
          <cell r="I62">
            <v>-576851</v>
          </cell>
          <cell r="J62">
            <v>180875</v>
          </cell>
          <cell r="K62">
            <v>0</v>
          </cell>
          <cell r="L62">
            <v>180875</v>
          </cell>
        </row>
        <row r="63">
          <cell r="C63" t="str">
            <v>A0011</v>
          </cell>
          <cell r="D63">
            <v>2314</v>
          </cell>
          <cell r="E63" t="str">
            <v>D</v>
          </cell>
          <cell r="F63" t="str">
            <v>FX G/L- Currency Contract</v>
          </cell>
          <cell r="G63">
            <v>402406</v>
          </cell>
          <cell r="H63">
            <v>-224962</v>
          </cell>
          <cell r="I63">
            <v>402406</v>
          </cell>
          <cell r="J63">
            <v>56075</v>
          </cell>
          <cell r="K63">
            <v>0</v>
          </cell>
          <cell r="L63">
            <v>56075</v>
          </cell>
        </row>
        <row r="64">
          <cell r="B64" t="str">
            <v>Currency</v>
          </cell>
          <cell r="F64" t="str">
            <v>Total Currency</v>
          </cell>
          <cell r="G64">
            <v>-174445</v>
          </cell>
          <cell r="H64">
            <v>-181962</v>
          </cell>
          <cell r="I64">
            <v>-174445</v>
          </cell>
          <cell r="J64">
            <v>236950</v>
          </cell>
          <cell r="K64">
            <v>0</v>
          </cell>
          <cell r="L64">
            <v>236950</v>
          </cell>
        </row>
        <row r="65">
          <cell r="B65" t="str">
            <v>Design Engineering</v>
          </cell>
          <cell r="C65" t="str">
            <v>A0011</v>
          </cell>
          <cell r="D65">
            <v>2302</v>
          </cell>
          <cell r="E65" t="str">
            <v>D</v>
          </cell>
          <cell r="F65" t="str">
            <v>Design Engr Cost-Spec Prd</v>
          </cell>
          <cell r="G65">
            <v>359103</v>
          </cell>
          <cell r="H65">
            <v>342107</v>
          </cell>
          <cell r="I65">
            <v>359103</v>
          </cell>
          <cell r="J65">
            <v>265516</v>
          </cell>
          <cell r="K65">
            <v>0</v>
          </cell>
          <cell r="L65">
            <v>265516</v>
          </cell>
        </row>
        <row r="66">
          <cell r="B66" t="str">
            <v>Freight Out</v>
          </cell>
          <cell r="C66" t="str">
            <v>A0011</v>
          </cell>
          <cell r="D66">
            <v>2307</v>
          </cell>
          <cell r="E66" t="str">
            <v>D</v>
          </cell>
          <cell r="F66" t="str">
            <v>Freight Out</v>
          </cell>
          <cell r="G66">
            <v>40334</v>
          </cell>
          <cell r="H66">
            <v>20021</v>
          </cell>
          <cell r="I66">
            <v>40334</v>
          </cell>
          <cell r="J66">
            <v>247603</v>
          </cell>
          <cell r="K66">
            <v>0</v>
          </cell>
          <cell r="L66">
            <v>247603</v>
          </cell>
        </row>
        <row r="67">
          <cell r="B67" t="str">
            <v>S-N Mark-Up</v>
          </cell>
          <cell r="C67" t="str">
            <v>A0011</v>
          </cell>
          <cell r="D67">
            <v>2310</v>
          </cell>
          <cell r="E67" t="str">
            <v>D</v>
          </cell>
          <cell r="F67" t="str">
            <v>S/N Mark-Up</v>
          </cell>
          <cell r="G67">
            <v>444378</v>
          </cell>
          <cell r="H67">
            <v>485553</v>
          </cell>
          <cell r="I67">
            <v>444378</v>
          </cell>
          <cell r="J67">
            <v>439503</v>
          </cell>
          <cell r="K67">
            <v>0</v>
          </cell>
          <cell r="L67">
            <v>439503</v>
          </cell>
        </row>
        <row r="68">
          <cell r="B68" t="str">
            <v>Plant Rationalization</v>
          </cell>
          <cell r="C68" t="str">
            <v>A0011</v>
          </cell>
          <cell r="D68">
            <v>2319</v>
          </cell>
          <cell r="E68" t="str">
            <v>D</v>
          </cell>
          <cell r="F68" t="str">
            <v>Plant Rationalization</v>
          </cell>
          <cell r="G68">
            <v>554671</v>
          </cell>
          <cell r="H68">
            <v>638856</v>
          </cell>
          <cell r="I68">
            <v>554671</v>
          </cell>
          <cell r="J68">
            <v>320299</v>
          </cell>
          <cell r="K68">
            <v>0</v>
          </cell>
          <cell r="L68">
            <v>320299</v>
          </cell>
        </row>
        <row r="69">
          <cell r="C69" t="str">
            <v>A0011</v>
          </cell>
          <cell r="D69">
            <v>2305</v>
          </cell>
          <cell r="E69" t="str">
            <v>D</v>
          </cell>
          <cell r="F69" t="str">
            <v>LIFO Base Adjustment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C70" t="str">
            <v>A0011</v>
          </cell>
          <cell r="D70">
            <v>2306</v>
          </cell>
          <cell r="E70" t="str">
            <v>D</v>
          </cell>
          <cell r="F70" t="str">
            <v>Inven Std Cost Reval Adj</v>
          </cell>
          <cell r="G70">
            <v>7997</v>
          </cell>
          <cell r="H70">
            <v>15000</v>
          </cell>
          <cell r="I70">
            <v>7997</v>
          </cell>
          <cell r="J70">
            <v>313618</v>
          </cell>
          <cell r="K70">
            <v>0</v>
          </cell>
          <cell r="L70">
            <v>313618</v>
          </cell>
        </row>
        <row r="71">
          <cell r="C71" t="str">
            <v>A0011</v>
          </cell>
          <cell r="D71">
            <v>2308</v>
          </cell>
          <cell r="E71" t="str">
            <v>D</v>
          </cell>
          <cell r="F71" t="str">
            <v>Depr.-Excess PPA to F/A</v>
          </cell>
          <cell r="G71">
            <v>38002</v>
          </cell>
          <cell r="H71">
            <v>38002</v>
          </cell>
          <cell r="I71">
            <v>38002</v>
          </cell>
          <cell r="J71">
            <v>27526</v>
          </cell>
          <cell r="K71">
            <v>0</v>
          </cell>
          <cell r="L71">
            <v>27526</v>
          </cell>
        </row>
        <row r="72">
          <cell r="C72" t="str">
            <v>A0011</v>
          </cell>
          <cell r="D72">
            <v>2309</v>
          </cell>
          <cell r="E72" t="str">
            <v>D</v>
          </cell>
          <cell r="F72" t="str">
            <v>Other</v>
          </cell>
          <cell r="G72">
            <v>807430</v>
          </cell>
          <cell r="H72">
            <v>-7976</v>
          </cell>
          <cell r="I72">
            <v>807430</v>
          </cell>
          <cell r="J72">
            <v>64226</v>
          </cell>
          <cell r="K72">
            <v>0</v>
          </cell>
          <cell r="L72">
            <v>64226</v>
          </cell>
        </row>
        <row r="73">
          <cell r="C73" t="str">
            <v>A0011</v>
          </cell>
          <cell r="D73">
            <v>2311</v>
          </cell>
          <cell r="E73" t="str">
            <v>D</v>
          </cell>
          <cell r="F73" t="str">
            <v>Shop Floor Variance</v>
          </cell>
          <cell r="G73">
            <v>18318</v>
          </cell>
          <cell r="H73">
            <v>32960</v>
          </cell>
          <cell r="I73">
            <v>18318</v>
          </cell>
          <cell r="J73">
            <v>-7380</v>
          </cell>
          <cell r="K73">
            <v>0</v>
          </cell>
          <cell r="L73">
            <v>-7380</v>
          </cell>
        </row>
        <row r="74">
          <cell r="C74" t="str">
            <v>A0011</v>
          </cell>
          <cell r="D74">
            <v>2318</v>
          </cell>
          <cell r="E74" t="str">
            <v>D</v>
          </cell>
          <cell r="F74" t="str">
            <v>Disaster &amp; 1-Time Adjust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A0011</v>
          </cell>
          <cell r="D75">
            <v>2312</v>
          </cell>
          <cell r="E75" t="str">
            <v>D</v>
          </cell>
          <cell r="F75" t="str">
            <v>Whls-DealerFloorPlanFincg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A0011</v>
          </cell>
          <cell r="D76">
            <v>2313</v>
          </cell>
          <cell r="E76" t="str">
            <v>D</v>
          </cell>
          <cell r="F76" t="str">
            <v>Employment Grants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A0011</v>
          </cell>
          <cell r="D77">
            <v>2316</v>
          </cell>
          <cell r="E77" t="str">
            <v>D</v>
          </cell>
          <cell r="F77" t="str">
            <v>Capitalized Std Cost Var</v>
          </cell>
          <cell r="G77">
            <v>-185028</v>
          </cell>
          <cell r="H77">
            <v>29226</v>
          </cell>
          <cell r="I77">
            <v>-185028</v>
          </cell>
          <cell r="J77">
            <v>-914819</v>
          </cell>
          <cell r="K77">
            <v>0</v>
          </cell>
          <cell r="L77">
            <v>-914819</v>
          </cell>
        </row>
        <row r="78">
          <cell r="B78" t="str">
            <v>Other</v>
          </cell>
          <cell r="F78" t="str">
            <v>Total Other</v>
          </cell>
          <cell r="G78">
            <v>686719</v>
          </cell>
          <cell r="H78">
            <v>107212</v>
          </cell>
          <cell r="I78">
            <v>686719</v>
          </cell>
          <cell r="J78">
            <v>-516829</v>
          </cell>
          <cell r="K78">
            <v>0</v>
          </cell>
          <cell r="L78">
            <v>-516829</v>
          </cell>
        </row>
        <row r="79">
          <cell r="F79" t="str">
            <v>Gross Profit Sub-Total</v>
          </cell>
          <cell r="G79">
            <v>22750820</v>
          </cell>
          <cell r="H79">
            <v>21384058</v>
          </cell>
          <cell r="I79">
            <v>22750820</v>
          </cell>
          <cell r="J79">
            <v>19885614</v>
          </cell>
          <cell r="K79">
            <v>0</v>
          </cell>
          <cell r="L79">
            <v>19885614</v>
          </cell>
        </row>
        <row r="80">
          <cell r="B80" t="str">
            <v>Gross Profit</v>
          </cell>
          <cell r="C80" t="str">
            <v>A0011</v>
          </cell>
          <cell r="D80">
            <v>2390</v>
          </cell>
          <cell r="E80" t="str">
            <v>C</v>
          </cell>
          <cell r="F80" t="str">
            <v>Gross Profit / (Loss)</v>
          </cell>
          <cell r="G80">
            <v>22750820</v>
          </cell>
          <cell r="H80">
            <v>21384058</v>
          </cell>
          <cell r="I80">
            <v>22750820</v>
          </cell>
          <cell r="J80">
            <v>19885614</v>
          </cell>
          <cell r="K80">
            <v>0</v>
          </cell>
          <cell r="L80">
            <v>19885614</v>
          </cell>
        </row>
        <row r="81">
          <cell r="G81">
            <v>0.16700000000000001</v>
          </cell>
          <cell r="H81">
            <v>0.16159999999999999</v>
          </cell>
          <cell r="I81">
            <v>0.16700000000000001</v>
          </cell>
          <cell r="J81">
            <v>0.1673</v>
          </cell>
          <cell r="K81" t="e">
            <v>#DIV/0!</v>
          </cell>
          <cell r="L81">
            <v>0.1673</v>
          </cell>
        </row>
        <row r="82">
          <cell r="F82" t="str">
            <v>Gross Profit Check Total  s/b = 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Operating Expenses:</v>
          </cell>
        </row>
        <row r="84">
          <cell r="C84" t="str">
            <v>A0011</v>
          </cell>
          <cell r="D84">
            <v>2409</v>
          </cell>
          <cell r="E84" t="str">
            <v>D</v>
          </cell>
          <cell r="F84" t="str">
            <v>Administration</v>
          </cell>
          <cell r="G84">
            <v>637783</v>
          </cell>
          <cell r="H84">
            <v>1279972</v>
          </cell>
          <cell r="I84">
            <v>637783</v>
          </cell>
          <cell r="J84">
            <v>1653352</v>
          </cell>
          <cell r="K84">
            <v>0</v>
          </cell>
          <cell r="L84">
            <v>1653352</v>
          </cell>
        </row>
        <row r="85">
          <cell r="C85" t="str">
            <v>A0011</v>
          </cell>
          <cell r="D85">
            <v>2561</v>
          </cell>
          <cell r="E85" t="str">
            <v>D</v>
          </cell>
          <cell r="F85" t="str">
            <v>NACCO Management Fees</v>
          </cell>
          <cell r="G85">
            <v>676500</v>
          </cell>
          <cell r="H85">
            <v>676500</v>
          </cell>
          <cell r="I85">
            <v>676500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Administration</v>
          </cell>
          <cell r="F86" t="str">
            <v>Total Admin</v>
          </cell>
          <cell r="G86">
            <v>1314283</v>
          </cell>
          <cell r="H86">
            <v>1956472</v>
          </cell>
          <cell r="I86">
            <v>1314283</v>
          </cell>
          <cell r="J86">
            <v>1653352</v>
          </cell>
          <cell r="K86">
            <v>0</v>
          </cell>
          <cell r="L86">
            <v>1653352</v>
          </cell>
        </row>
        <row r="87">
          <cell r="B87" t="str">
            <v>Purchasing</v>
          </cell>
          <cell r="C87" t="str">
            <v>A0011</v>
          </cell>
          <cell r="D87">
            <v>2475</v>
          </cell>
          <cell r="E87" t="str">
            <v>D</v>
          </cell>
          <cell r="F87" t="str">
            <v>Purchasing</v>
          </cell>
          <cell r="G87">
            <v>212429</v>
          </cell>
          <cell r="H87">
            <v>246820</v>
          </cell>
          <cell r="I87">
            <v>212429</v>
          </cell>
          <cell r="J87">
            <v>209654</v>
          </cell>
          <cell r="K87">
            <v>0</v>
          </cell>
          <cell r="L87">
            <v>209654</v>
          </cell>
        </row>
        <row r="88">
          <cell r="C88" t="str">
            <v>A0011</v>
          </cell>
          <cell r="D88">
            <v>2498</v>
          </cell>
          <cell r="E88" t="str">
            <v>D</v>
          </cell>
          <cell r="F88" t="str">
            <v>Parts Marketing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C89" t="str">
            <v>A0011</v>
          </cell>
          <cell r="D89">
            <v>2499</v>
          </cell>
          <cell r="E89" t="str">
            <v>D</v>
          </cell>
          <cell r="F89" t="str">
            <v>Units Marketing</v>
          </cell>
          <cell r="G89">
            <v>7601805</v>
          </cell>
          <cell r="H89">
            <v>7377220</v>
          </cell>
          <cell r="I89">
            <v>7601805</v>
          </cell>
          <cell r="J89">
            <v>5966612</v>
          </cell>
          <cell r="K89">
            <v>0</v>
          </cell>
          <cell r="L89">
            <v>5966612</v>
          </cell>
        </row>
        <row r="90">
          <cell r="C90" t="str">
            <v>A0011</v>
          </cell>
          <cell r="D90">
            <v>2570</v>
          </cell>
          <cell r="E90" t="str">
            <v>D</v>
          </cell>
          <cell r="F90" t="str">
            <v>Total Retail Cost of Ops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Marketing</v>
          </cell>
          <cell r="F91" t="str">
            <v>Marketing</v>
          </cell>
          <cell r="G91">
            <v>7601805</v>
          </cell>
          <cell r="H91">
            <v>7377220</v>
          </cell>
          <cell r="I91">
            <v>7601805</v>
          </cell>
          <cell r="J91">
            <v>5966612</v>
          </cell>
          <cell r="K91">
            <v>0</v>
          </cell>
          <cell r="L91">
            <v>5966612</v>
          </cell>
        </row>
        <row r="92">
          <cell r="B92" t="str">
            <v>Operations</v>
          </cell>
          <cell r="C92" t="str">
            <v>A0011</v>
          </cell>
          <cell r="D92">
            <v>2525</v>
          </cell>
          <cell r="E92" t="str">
            <v>D</v>
          </cell>
          <cell r="F92" t="str">
            <v>Operations</v>
          </cell>
          <cell r="G92">
            <v>-727</v>
          </cell>
          <cell r="H92">
            <v>-2376</v>
          </cell>
          <cell r="I92">
            <v>-727</v>
          </cell>
          <cell r="J92">
            <v>-31294</v>
          </cell>
          <cell r="K92">
            <v>0</v>
          </cell>
          <cell r="L92">
            <v>-31294</v>
          </cell>
        </row>
        <row r="93">
          <cell r="B93" t="str">
            <v>MIS and Strategy</v>
          </cell>
          <cell r="C93" t="str">
            <v>A0011</v>
          </cell>
          <cell r="D93">
            <v>2527</v>
          </cell>
          <cell r="E93" t="str">
            <v>D</v>
          </cell>
          <cell r="F93" t="str">
            <v>MIS</v>
          </cell>
          <cell r="G93">
            <v>575683</v>
          </cell>
          <cell r="H93">
            <v>642213</v>
          </cell>
          <cell r="I93">
            <v>575683</v>
          </cell>
          <cell r="J93">
            <v>516139</v>
          </cell>
          <cell r="K93">
            <v>0</v>
          </cell>
          <cell r="L93">
            <v>516139</v>
          </cell>
        </row>
        <row r="94">
          <cell r="B94" t="str">
            <v>Finance</v>
          </cell>
          <cell r="C94" t="str">
            <v>A0011</v>
          </cell>
          <cell r="D94">
            <v>2529</v>
          </cell>
          <cell r="E94" t="str">
            <v>D</v>
          </cell>
          <cell r="F94" t="str">
            <v>Finance</v>
          </cell>
          <cell r="G94">
            <v>1323788</v>
          </cell>
          <cell r="H94">
            <v>1313474</v>
          </cell>
          <cell r="I94">
            <v>1323788</v>
          </cell>
          <cell r="J94">
            <v>1154046</v>
          </cell>
          <cell r="K94">
            <v>0</v>
          </cell>
          <cell r="L94">
            <v>1154046</v>
          </cell>
        </row>
        <row r="95">
          <cell r="B95" t="str">
            <v>Human Resources</v>
          </cell>
          <cell r="C95" t="str">
            <v>A0011</v>
          </cell>
          <cell r="D95">
            <v>2559</v>
          </cell>
          <cell r="E95" t="str">
            <v>D</v>
          </cell>
          <cell r="F95" t="str">
            <v>Human Resources</v>
          </cell>
          <cell r="G95">
            <v>867081</v>
          </cell>
          <cell r="H95">
            <v>612464</v>
          </cell>
          <cell r="I95">
            <v>867081</v>
          </cell>
          <cell r="J95">
            <v>599699</v>
          </cell>
          <cell r="K95">
            <v>0</v>
          </cell>
          <cell r="L95">
            <v>599699</v>
          </cell>
        </row>
        <row r="96">
          <cell r="B96" t="str">
            <v>Bad Debt</v>
          </cell>
          <cell r="C96" t="str">
            <v>A0011</v>
          </cell>
          <cell r="D96">
            <v>2601</v>
          </cell>
          <cell r="E96" t="str">
            <v>D</v>
          </cell>
          <cell r="F96" t="str">
            <v>A.S.Exp - Bad Debt Exp.</v>
          </cell>
          <cell r="G96">
            <v>151541</v>
          </cell>
          <cell r="H96">
            <v>61499</v>
          </cell>
          <cell r="I96">
            <v>151541</v>
          </cell>
          <cell r="J96">
            <v>94990</v>
          </cell>
          <cell r="K96">
            <v>0</v>
          </cell>
          <cell r="L96">
            <v>94990</v>
          </cell>
        </row>
        <row r="97">
          <cell r="B97" t="str">
            <v>Product Liability</v>
          </cell>
          <cell r="C97" t="str">
            <v>A0011</v>
          </cell>
          <cell r="D97">
            <v>2603</v>
          </cell>
          <cell r="E97" t="str">
            <v>D</v>
          </cell>
          <cell r="F97" t="str">
            <v>A.S.Exp - Prod Liab. Exp.</v>
          </cell>
          <cell r="G97">
            <v>973280</v>
          </cell>
          <cell r="H97">
            <v>973280</v>
          </cell>
          <cell r="I97">
            <v>973280</v>
          </cell>
          <cell r="J97">
            <v>735128</v>
          </cell>
          <cell r="K97">
            <v>0</v>
          </cell>
          <cell r="L97">
            <v>735128</v>
          </cell>
        </row>
        <row r="98">
          <cell r="B98" t="str">
            <v>Manufacturing</v>
          </cell>
          <cell r="C98" t="str">
            <v>A0011</v>
          </cell>
          <cell r="D98">
            <v>2439</v>
          </cell>
          <cell r="E98" t="str">
            <v>D</v>
          </cell>
          <cell r="F98" t="str">
            <v>Manufacturing Staff</v>
          </cell>
          <cell r="G98">
            <v>69372</v>
          </cell>
          <cell r="H98">
            <v>165974</v>
          </cell>
          <cell r="I98">
            <v>69372</v>
          </cell>
          <cell r="J98">
            <v>240248</v>
          </cell>
          <cell r="K98">
            <v>0</v>
          </cell>
          <cell r="L98">
            <v>240248</v>
          </cell>
        </row>
        <row r="99">
          <cell r="C99" t="str">
            <v>A0011</v>
          </cell>
          <cell r="D99">
            <v>2461</v>
          </cell>
          <cell r="E99" t="str">
            <v>D</v>
          </cell>
          <cell r="F99" t="str">
            <v>Counterbalanced P. Devel.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A0011</v>
          </cell>
          <cell r="D100">
            <v>2462</v>
          </cell>
          <cell r="E100" t="str">
            <v>D</v>
          </cell>
          <cell r="F100" t="str">
            <v>Big Truck P. Devel.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A0011</v>
          </cell>
          <cell r="D101">
            <v>2463</v>
          </cell>
          <cell r="E101" t="str">
            <v>D</v>
          </cell>
          <cell r="F101" t="str">
            <v>Warehouse P. Devel.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A0011</v>
          </cell>
          <cell r="D102">
            <v>2464</v>
          </cell>
          <cell r="E102" t="str">
            <v>D</v>
          </cell>
          <cell r="F102" t="str">
            <v>Other P. Devel.</v>
          </cell>
          <cell r="G102">
            <v>4122137</v>
          </cell>
          <cell r="H102">
            <v>4198425</v>
          </cell>
          <cell r="I102">
            <v>4122137</v>
          </cell>
          <cell r="J102">
            <v>3084377</v>
          </cell>
          <cell r="K102">
            <v>0</v>
          </cell>
          <cell r="L102">
            <v>3084377</v>
          </cell>
        </row>
        <row r="103">
          <cell r="C103" t="str">
            <v>A0011</v>
          </cell>
          <cell r="D103">
            <v>2465</v>
          </cell>
          <cell r="E103" t="str">
            <v>D</v>
          </cell>
          <cell r="F103" t="str">
            <v>Counterbalanced P. Supprt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A0011</v>
          </cell>
          <cell r="D104">
            <v>2466</v>
          </cell>
          <cell r="E104" t="str">
            <v>D</v>
          </cell>
          <cell r="F104" t="str">
            <v>Big Truck P. Support.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A0011</v>
          </cell>
          <cell r="D105">
            <v>2467</v>
          </cell>
          <cell r="E105" t="str">
            <v>D</v>
          </cell>
          <cell r="F105" t="str">
            <v>Warehouse P. Support.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A0011</v>
          </cell>
          <cell r="D106">
            <v>2468</v>
          </cell>
          <cell r="E106" t="str">
            <v>D</v>
          </cell>
          <cell r="F106" t="str">
            <v>Other P. Support.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Engineering</v>
          </cell>
          <cell r="F107" t="str">
            <v>Engineering</v>
          </cell>
          <cell r="G107">
            <v>4122137</v>
          </cell>
          <cell r="H107">
            <v>4198425</v>
          </cell>
          <cell r="I107">
            <v>4122137</v>
          </cell>
          <cell r="J107">
            <v>3084377</v>
          </cell>
          <cell r="K107">
            <v>0</v>
          </cell>
          <cell r="L107">
            <v>3084377</v>
          </cell>
        </row>
        <row r="108">
          <cell r="C108" t="str">
            <v>A0011</v>
          </cell>
          <cell r="D108">
            <v>2630</v>
          </cell>
          <cell r="E108" t="str">
            <v>D</v>
          </cell>
          <cell r="F108" t="str">
            <v>Operating Expense Alloc.</v>
          </cell>
          <cell r="G108">
            <v>0</v>
          </cell>
          <cell r="H108">
            <v>1</v>
          </cell>
          <cell r="I108">
            <v>0</v>
          </cell>
          <cell r="J108">
            <v>2</v>
          </cell>
          <cell r="K108">
            <v>0</v>
          </cell>
          <cell r="L108">
            <v>2</v>
          </cell>
        </row>
        <row r="109">
          <cell r="C109" t="str">
            <v>A0011</v>
          </cell>
          <cell r="D109">
            <v>2650</v>
          </cell>
          <cell r="E109" t="str">
            <v>D</v>
          </cell>
          <cell r="F109" t="str">
            <v>T. A. Fees</v>
          </cell>
          <cell r="G109">
            <v>0</v>
          </cell>
          <cell r="H109">
            <v>1</v>
          </cell>
          <cell r="I109">
            <v>0</v>
          </cell>
          <cell r="J109">
            <v>1</v>
          </cell>
          <cell r="K109">
            <v>0</v>
          </cell>
          <cell r="L109">
            <v>1</v>
          </cell>
        </row>
        <row r="110">
          <cell r="B110" t="str">
            <v>Corporate Allocation</v>
          </cell>
          <cell r="F110" t="str">
            <v>Corp Allocation</v>
          </cell>
          <cell r="G110">
            <v>0</v>
          </cell>
          <cell r="H110">
            <v>2</v>
          </cell>
          <cell r="I110">
            <v>0</v>
          </cell>
          <cell r="J110">
            <v>3</v>
          </cell>
          <cell r="K110">
            <v>0</v>
          </cell>
          <cell r="L110">
            <v>3</v>
          </cell>
        </row>
        <row r="111">
          <cell r="C111" t="str">
            <v>A0011</v>
          </cell>
          <cell r="D111">
            <v>2519</v>
          </cell>
          <cell r="E111" t="str">
            <v>D</v>
          </cell>
          <cell r="F111" t="str">
            <v>Parts Distrubution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A0011</v>
          </cell>
          <cell r="D112">
            <v>2560</v>
          </cell>
          <cell r="E112" t="str">
            <v>D</v>
          </cell>
          <cell r="F112" t="str">
            <v>Restructuring Expenses</v>
          </cell>
          <cell r="G112">
            <v>0</v>
          </cell>
          <cell r="H112">
            <v>9625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Restructuring / Other</v>
          </cell>
          <cell r="F113" t="str">
            <v>Restructuring / Other</v>
          </cell>
          <cell r="G113">
            <v>0</v>
          </cell>
          <cell r="H113">
            <v>9625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F114" t="str">
            <v>Total Operating Expense Sub-Total</v>
          </cell>
          <cell r="G114">
            <v>17210672</v>
          </cell>
          <cell r="H114">
            <v>17555092</v>
          </cell>
          <cell r="I114">
            <v>17210672</v>
          </cell>
          <cell r="J114">
            <v>14222954</v>
          </cell>
          <cell r="K114">
            <v>0</v>
          </cell>
          <cell r="L114">
            <v>14222954</v>
          </cell>
        </row>
        <row r="115">
          <cell r="B115" t="str">
            <v>Total Operating Expenses</v>
          </cell>
          <cell r="C115" t="str">
            <v>A0011</v>
          </cell>
          <cell r="D115">
            <v>2680</v>
          </cell>
          <cell r="E115" t="str">
            <v>D</v>
          </cell>
          <cell r="F115" t="str">
            <v>Total Operating Expense</v>
          </cell>
          <cell r="G115">
            <v>17210672</v>
          </cell>
          <cell r="H115">
            <v>17555091</v>
          </cell>
          <cell r="I115">
            <v>17210672</v>
          </cell>
          <cell r="J115">
            <v>14222953</v>
          </cell>
          <cell r="K115">
            <v>0</v>
          </cell>
          <cell r="L115">
            <v>14222953</v>
          </cell>
        </row>
        <row r="116">
          <cell r="G116">
            <v>0.12640000000000001</v>
          </cell>
          <cell r="H116">
            <v>0.13270000000000001</v>
          </cell>
          <cell r="I116">
            <v>0.12640000000000001</v>
          </cell>
          <cell r="J116">
            <v>0.1197</v>
          </cell>
          <cell r="K116" t="e">
            <v>#DIV/0!</v>
          </cell>
          <cell r="L116">
            <v>0.1197</v>
          </cell>
        </row>
        <row r="117">
          <cell r="F117" t="str">
            <v>Total Operating Expense Check Total  s/b = 0</v>
          </cell>
          <cell r="G117">
            <v>0</v>
          </cell>
          <cell r="H117">
            <v>1</v>
          </cell>
          <cell r="I117">
            <v>0</v>
          </cell>
          <cell r="J117">
            <v>1</v>
          </cell>
          <cell r="K117">
            <v>0</v>
          </cell>
          <cell r="L117">
            <v>1</v>
          </cell>
        </row>
        <row r="119">
          <cell r="C119" t="str">
            <v>A0011</v>
          </cell>
          <cell r="D119">
            <v>2672</v>
          </cell>
          <cell r="E119" t="str">
            <v>D</v>
          </cell>
          <cell r="F119" t="str">
            <v>Gain/Loss Sale Business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A0011</v>
          </cell>
          <cell r="D120">
            <v>2674</v>
          </cell>
          <cell r="E120" t="str">
            <v>D</v>
          </cell>
          <cell r="F120" t="str">
            <v>Amort Exp-Other Intangibl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A0011</v>
          </cell>
          <cell r="D121">
            <v>2671</v>
          </cell>
          <cell r="E121" t="str">
            <v>D</v>
          </cell>
          <cell r="F121" t="str">
            <v>Gain/Loss on Sale Assets</v>
          </cell>
          <cell r="G121">
            <v>0</v>
          </cell>
          <cell r="H121">
            <v>0</v>
          </cell>
          <cell r="I121">
            <v>0</v>
          </cell>
          <cell r="J121">
            <v>109859</v>
          </cell>
          <cell r="K121">
            <v>0</v>
          </cell>
          <cell r="L121">
            <v>109859</v>
          </cell>
        </row>
        <row r="122">
          <cell r="C122" t="str">
            <v>A0011</v>
          </cell>
          <cell r="D122">
            <v>2839</v>
          </cell>
          <cell r="E122" t="str">
            <v>D</v>
          </cell>
          <cell r="F122" t="str">
            <v>Do Not Use- Jan 2001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Gain/loss on sale of assets</v>
          </cell>
          <cell r="E123" t="str">
            <v>D</v>
          </cell>
          <cell r="F123" t="str">
            <v>Total Gain/Loss</v>
          </cell>
          <cell r="G123">
            <v>0</v>
          </cell>
          <cell r="H123">
            <v>0</v>
          </cell>
          <cell r="I123">
            <v>0</v>
          </cell>
          <cell r="J123">
            <v>109859</v>
          </cell>
          <cell r="K123">
            <v>0</v>
          </cell>
          <cell r="L123">
            <v>109859</v>
          </cell>
        </row>
        <row r="124">
          <cell r="F124" t="str">
            <v>Operating Profit Sub-Total</v>
          </cell>
          <cell r="G124">
            <v>5540148</v>
          </cell>
          <cell r="H124">
            <v>3828966</v>
          </cell>
          <cell r="I124">
            <v>5540148</v>
          </cell>
          <cell r="J124">
            <v>5552801</v>
          </cell>
          <cell r="K124">
            <v>0</v>
          </cell>
          <cell r="L124">
            <v>5552801</v>
          </cell>
        </row>
        <row r="125">
          <cell r="B125" t="str">
            <v>Operating Profit</v>
          </cell>
          <cell r="C125" t="str">
            <v>A0011</v>
          </cell>
          <cell r="D125">
            <v>2690</v>
          </cell>
          <cell r="E125" t="str">
            <v>C</v>
          </cell>
          <cell r="F125" t="str">
            <v>Operating Profit / (Loss)</v>
          </cell>
          <cell r="G125">
            <v>5540148</v>
          </cell>
          <cell r="H125">
            <v>3828966</v>
          </cell>
          <cell r="I125">
            <v>5540148</v>
          </cell>
          <cell r="J125">
            <v>5552801</v>
          </cell>
          <cell r="K125">
            <v>0</v>
          </cell>
          <cell r="L125">
            <v>5552801</v>
          </cell>
        </row>
        <row r="126">
          <cell r="G126">
            <v>4.07E-2</v>
          </cell>
          <cell r="H126">
            <v>2.8899999999999999E-2</v>
          </cell>
          <cell r="I126">
            <v>4.07E-2</v>
          </cell>
          <cell r="J126">
            <v>4.6699999999999998E-2</v>
          </cell>
          <cell r="K126" t="e">
            <v>#DIV/0!</v>
          </cell>
          <cell r="L126">
            <v>4.6699999999999998E-2</v>
          </cell>
        </row>
        <row r="127">
          <cell r="F127" t="str">
            <v>Operating Profit Check Total  s/b = 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Other Income/(Expense)</v>
          </cell>
        </row>
        <row r="129">
          <cell r="C129" t="str">
            <v>A0011</v>
          </cell>
          <cell r="D129">
            <v>2710</v>
          </cell>
          <cell r="E129" t="str">
            <v>D</v>
          </cell>
          <cell r="F129" t="str">
            <v>Total Legal Int Income</v>
          </cell>
          <cell r="G129">
            <v>-220258</v>
          </cell>
          <cell r="H129">
            <v>-101057</v>
          </cell>
          <cell r="I129">
            <v>-220258</v>
          </cell>
          <cell r="J129">
            <v>-159690</v>
          </cell>
          <cell r="K129">
            <v>0</v>
          </cell>
          <cell r="L129">
            <v>-159690</v>
          </cell>
        </row>
        <row r="130">
          <cell r="C130" t="str">
            <v>A0011</v>
          </cell>
          <cell r="D130">
            <v>2750</v>
          </cell>
          <cell r="E130" t="str">
            <v>D</v>
          </cell>
          <cell r="F130" t="str">
            <v>Total Legal Int Expense</v>
          </cell>
          <cell r="G130">
            <v>118054</v>
          </cell>
          <cell r="H130">
            <v>198192</v>
          </cell>
          <cell r="I130">
            <v>118054</v>
          </cell>
          <cell r="J130">
            <v>1447637</v>
          </cell>
          <cell r="K130">
            <v>0</v>
          </cell>
          <cell r="L130">
            <v>1447637</v>
          </cell>
        </row>
        <row r="131">
          <cell r="C131" t="str">
            <v>A0011</v>
          </cell>
          <cell r="D131">
            <v>2800</v>
          </cell>
          <cell r="E131" t="str">
            <v>D</v>
          </cell>
          <cell r="F131" t="str">
            <v>Total Interco Interest</v>
          </cell>
          <cell r="G131">
            <v>2295162</v>
          </cell>
          <cell r="H131">
            <v>2355267</v>
          </cell>
          <cell r="I131">
            <v>2295162</v>
          </cell>
          <cell r="J131">
            <v>-394113</v>
          </cell>
          <cell r="K131">
            <v>0</v>
          </cell>
          <cell r="L131">
            <v>-394113</v>
          </cell>
        </row>
        <row r="132">
          <cell r="C132" t="str">
            <v>A0011</v>
          </cell>
          <cell r="D132">
            <v>2842</v>
          </cell>
          <cell r="E132" t="str">
            <v>D</v>
          </cell>
          <cell r="F132" t="str">
            <v>Amort Exp-Def Fin Fees</v>
          </cell>
          <cell r="G132">
            <v>0</v>
          </cell>
          <cell r="H132">
            <v>0</v>
          </cell>
          <cell r="I132">
            <v>0</v>
          </cell>
          <cell r="J132">
            <v>10125</v>
          </cell>
          <cell r="K132">
            <v>0</v>
          </cell>
          <cell r="L132">
            <v>10125</v>
          </cell>
        </row>
        <row r="133">
          <cell r="B133" t="str">
            <v>Interest Expense, net</v>
          </cell>
          <cell r="F133" t="str">
            <v>Total Interest Expense, Neet</v>
          </cell>
          <cell r="G133">
            <v>2192958</v>
          </cell>
          <cell r="H133">
            <v>2452402</v>
          </cell>
          <cell r="I133">
            <v>2192958</v>
          </cell>
          <cell r="J133">
            <v>903959</v>
          </cell>
          <cell r="K133">
            <v>0</v>
          </cell>
          <cell r="L133">
            <v>903959</v>
          </cell>
        </row>
        <row r="134">
          <cell r="B134" t="str">
            <v>Equity in Unconsolidated Subs</v>
          </cell>
          <cell r="C134" t="str">
            <v>A0011</v>
          </cell>
          <cell r="D134">
            <v>2819</v>
          </cell>
          <cell r="E134" t="str">
            <v>D</v>
          </cell>
          <cell r="F134" t="str">
            <v>Eqty in Earn of Uncon Sub</v>
          </cell>
          <cell r="G134">
            <v>-346403</v>
          </cell>
          <cell r="H134">
            <v>-211746</v>
          </cell>
          <cell r="I134">
            <v>-346403</v>
          </cell>
          <cell r="J134">
            <v>-904950</v>
          </cell>
          <cell r="K134">
            <v>0</v>
          </cell>
          <cell r="L134">
            <v>-904950</v>
          </cell>
        </row>
        <row r="135">
          <cell r="C135" t="str">
            <v>A0011</v>
          </cell>
          <cell r="D135">
            <v>2844</v>
          </cell>
          <cell r="E135" t="str">
            <v>D</v>
          </cell>
          <cell r="F135" t="str">
            <v>Do Not Use - Jan 2003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A0011</v>
          </cell>
          <cell r="D136">
            <v>2843</v>
          </cell>
          <cell r="E136" t="str">
            <v>D</v>
          </cell>
          <cell r="F136" t="str">
            <v>Amort Exp-Goodwill-Other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C137" t="str">
            <v>A0011</v>
          </cell>
          <cell r="D137">
            <v>2841</v>
          </cell>
          <cell r="E137" t="str">
            <v>D</v>
          </cell>
          <cell r="F137" t="str">
            <v>Amort Exp-Goodwill-H/Yale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C138" t="str">
            <v>A0011</v>
          </cell>
          <cell r="D138">
            <v>2700</v>
          </cell>
          <cell r="E138" t="str">
            <v>D</v>
          </cell>
          <cell r="F138" t="str">
            <v>Total Dividend Income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A0011</v>
          </cell>
          <cell r="D139">
            <v>2850</v>
          </cell>
          <cell r="E139" t="str">
            <v>D</v>
          </cell>
          <cell r="F139" t="str">
            <v>Total Other Inc/Expense</v>
          </cell>
          <cell r="G139">
            <v>526806</v>
          </cell>
          <cell r="H139">
            <v>292409</v>
          </cell>
          <cell r="I139">
            <v>526806</v>
          </cell>
          <cell r="J139">
            <v>-768849</v>
          </cell>
          <cell r="K139">
            <v>0</v>
          </cell>
          <cell r="L139">
            <v>-768849</v>
          </cell>
        </row>
        <row r="140">
          <cell r="C140" t="str">
            <v>A0011</v>
          </cell>
          <cell r="D140">
            <v>2860</v>
          </cell>
          <cell r="E140" t="str">
            <v>D</v>
          </cell>
          <cell r="F140" t="str">
            <v>Other Inc/Exp Allocation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Amort of Intangibles &amp; Other, Net</v>
          </cell>
          <cell r="F141" t="str">
            <v>Total Intangible Amort &amp; Other, Net</v>
          </cell>
          <cell r="G141">
            <v>526806</v>
          </cell>
          <cell r="H141">
            <v>292409</v>
          </cell>
          <cell r="I141">
            <v>526806</v>
          </cell>
          <cell r="J141">
            <v>-768849</v>
          </cell>
          <cell r="K141">
            <v>0</v>
          </cell>
          <cell r="L141">
            <v>-768849</v>
          </cell>
        </row>
        <row r="142">
          <cell r="F142" t="str">
            <v>Income Before Taxes Sub-Total</v>
          </cell>
          <cell r="G142">
            <v>3166787</v>
          </cell>
          <cell r="H142">
            <v>1295901</v>
          </cell>
          <cell r="I142">
            <v>3166787</v>
          </cell>
          <cell r="J142">
            <v>6322641</v>
          </cell>
          <cell r="K142">
            <v>0</v>
          </cell>
          <cell r="L142">
            <v>6322641</v>
          </cell>
        </row>
        <row r="143">
          <cell r="B143" t="str">
            <v>Income Before Tax and Minority Interest</v>
          </cell>
          <cell r="C143" t="str">
            <v>A0011</v>
          </cell>
          <cell r="D143">
            <v>2890</v>
          </cell>
          <cell r="E143" t="str">
            <v>C</v>
          </cell>
          <cell r="F143" t="str">
            <v>Income / (Loss) before taxes</v>
          </cell>
          <cell r="G143">
            <v>3166787</v>
          </cell>
          <cell r="H143">
            <v>1295901</v>
          </cell>
          <cell r="I143">
            <v>3166787</v>
          </cell>
          <cell r="J143">
            <v>6322641</v>
          </cell>
          <cell r="K143">
            <v>0</v>
          </cell>
          <cell r="L143">
            <v>6322641</v>
          </cell>
        </row>
        <row r="144">
          <cell r="F144" t="str">
            <v>Income Before Taxes Check Total  s/b = 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Net Minority Interest</v>
          </cell>
          <cell r="C145" t="str">
            <v>A0011</v>
          </cell>
          <cell r="D145">
            <v>2900</v>
          </cell>
          <cell r="E145" t="str">
            <v>D</v>
          </cell>
          <cell r="F145" t="str">
            <v>Net Minority Interest</v>
          </cell>
          <cell r="G145">
            <v>-65535</v>
          </cell>
          <cell r="H145">
            <v>-36251</v>
          </cell>
          <cell r="I145">
            <v>-65535</v>
          </cell>
          <cell r="J145">
            <v>-62275</v>
          </cell>
          <cell r="K145">
            <v>0</v>
          </cell>
          <cell r="L145">
            <v>-62275</v>
          </cell>
        </row>
        <row r="146">
          <cell r="C146" t="str">
            <v>A0011</v>
          </cell>
          <cell r="D146">
            <v>2910</v>
          </cell>
          <cell r="E146" t="str">
            <v>D</v>
          </cell>
          <cell r="F146" t="str">
            <v>Extraordinary Item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C147" t="str">
            <v>A0011</v>
          </cell>
          <cell r="D147">
            <v>2921</v>
          </cell>
          <cell r="E147" t="str">
            <v>D</v>
          </cell>
          <cell r="F147" t="str">
            <v>Cumulative Accounting Change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Cumulative Acct Change &amp; Extraordinary Item</v>
          </cell>
          <cell r="F148" t="str">
            <v>Total Cum Acct Chng &amp; Extr. Item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C149" t="str">
            <v>A0011</v>
          </cell>
          <cell r="D149">
            <v>2950</v>
          </cell>
          <cell r="E149" t="str">
            <v>D</v>
          </cell>
          <cell r="F149" t="str">
            <v>Taxes on Income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C150" t="str">
            <v>A0011</v>
          </cell>
          <cell r="D150">
            <v>2968</v>
          </cell>
          <cell r="E150" t="str">
            <v>D</v>
          </cell>
          <cell r="F150" t="str">
            <v>Taxes on Income-Internal</v>
          </cell>
          <cell r="G150">
            <v>1076706</v>
          </cell>
          <cell r="H150">
            <v>440607</v>
          </cell>
          <cell r="I150">
            <v>1076706</v>
          </cell>
          <cell r="J150">
            <v>58528</v>
          </cell>
          <cell r="K150">
            <v>0</v>
          </cell>
          <cell r="L150">
            <v>58528</v>
          </cell>
        </row>
        <row r="151">
          <cell r="B151" t="str">
            <v>Income Taxes</v>
          </cell>
          <cell r="F151" t="str">
            <v>Total Income Taxes</v>
          </cell>
          <cell r="G151">
            <v>1076706</v>
          </cell>
          <cell r="H151">
            <v>440607</v>
          </cell>
          <cell r="I151">
            <v>1076706</v>
          </cell>
          <cell r="J151">
            <v>58528</v>
          </cell>
          <cell r="K151">
            <v>0</v>
          </cell>
          <cell r="L151">
            <v>58528</v>
          </cell>
        </row>
        <row r="152">
          <cell r="B152" t="str">
            <v>Net Income</v>
          </cell>
          <cell r="C152" t="str">
            <v>A0011</v>
          </cell>
          <cell r="D152">
            <v>2999</v>
          </cell>
          <cell r="E152" t="str">
            <v>C</v>
          </cell>
          <cell r="F152" t="str">
            <v>Net income / (Loss)</v>
          </cell>
          <cell r="G152">
            <v>2155616</v>
          </cell>
          <cell r="H152">
            <v>891545</v>
          </cell>
          <cell r="I152">
            <v>2155616</v>
          </cell>
          <cell r="J152">
            <v>6326388</v>
          </cell>
          <cell r="K152">
            <v>0</v>
          </cell>
          <cell r="L152">
            <v>6326388</v>
          </cell>
        </row>
        <row r="153">
          <cell r="G153">
            <v>1.5800000000000002E-2</v>
          </cell>
          <cell r="H153">
            <v>6.7000000000000002E-3</v>
          </cell>
          <cell r="I153">
            <v>1.5800000000000002E-2</v>
          </cell>
          <cell r="J153">
            <v>5.3199999999999997E-2</v>
          </cell>
          <cell r="K153" t="e">
            <v>#DIV/0!</v>
          </cell>
          <cell r="L153">
            <v>5.3199999999999997E-2</v>
          </cell>
        </row>
      </sheetData>
      <sheetData sheetId="4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  <cell r="K5" t="str">
            <v>Adjustment</v>
          </cell>
          <cell r="L5" t="str">
            <v>Adj PY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4164</v>
          </cell>
          <cell r="H13">
            <v>4071</v>
          </cell>
          <cell r="I13">
            <v>4164</v>
          </cell>
          <cell r="J13">
            <v>3938</v>
          </cell>
          <cell r="K13">
            <v>0</v>
          </cell>
          <cell r="L13">
            <v>3938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A0011</v>
          </cell>
          <cell r="D15">
            <v>18</v>
          </cell>
          <cell r="E15" t="str">
            <v>D</v>
          </cell>
          <cell r="F15" t="str">
            <v>Allied&amp;NewOther UnitsSold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Unit Shipments</v>
          </cell>
          <cell r="C16" t="str">
            <v>A0011</v>
          </cell>
          <cell r="D16">
            <v>19</v>
          </cell>
          <cell r="E16" t="str">
            <v>D</v>
          </cell>
          <cell r="F16" t="str">
            <v>Total Retail Shipments</v>
          </cell>
          <cell r="G16">
            <v>4164</v>
          </cell>
          <cell r="H16">
            <v>4071</v>
          </cell>
          <cell r="I16">
            <v>4164</v>
          </cell>
          <cell r="J16">
            <v>3938</v>
          </cell>
          <cell r="K16">
            <v>0</v>
          </cell>
          <cell r="L16">
            <v>3938</v>
          </cell>
        </row>
        <row r="17">
          <cell r="C17" t="str">
            <v>A0011</v>
          </cell>
          <cell r="D17">
            <v>2100</v>
          </cell>
          <cell r="E17" t="str">
            <v>C</v>
          </cell>
          <cell r="F17" t="str">
            <v>Total Units List Price</v>
          </cell>
          <cell r="G17">
            <v>146199170</v>
          </cell>
          <cell r="H17">
            <v>137427171</v>
          </cell>
          <cell r="I17">
            <v>146199170</v>
          </cell>
          <cell r="J17">
            <v>132482950</v>
          </cell>
          <cell r="K17">
            <v>0</v>
          </cell>
          <cell r="L17">
            <v>132482950</v>
          </cell>
        </row>
        <row r="18">
          <cell r="C18" t="str">
            <v>A0011</v>
          </cell>
          <cell r="D18">
            <v>2115</v>
          </cell>
          <cell r="E18" t="str">
            <v>C</v>
          </cell>
          <cell r="F18" t="str">
            <v>Total Retail Net Sales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Gross Sales-Units</v>
          </cell>
          <cell r="F19" t="str">
            <v>Total Unit Sales</v>
          </cell>
          <cell r="G19">
            <v>146199170</v>
          </cell>
          <cell r="H19">
            <v>137427171</v>
          </cell>
          <cell r="I19">
            <v>146199170</v>
          </cell>
          <cell r="J19">
            <v>132482950</v>
          </cell>
          <cell r="K19">
            <v>0</v>
          </cell>
          <cell r="L19">
            <v>132482950</v>
          </cell>
        </row>
        <row r="20">
          <cell r="B20" t="str">
            <v xml:space="preserve">                  -Parts</v>
          </cell>
          <cell r="C20" t="str">
            <v>A0011</v>
          </cell>
          <cell r="D20">
            <v>2110</v>
          </cell>
          <cell r="E20" t="str">
            <v>C</v>
          </cell>
          <cell r="F20" t="str">
            <v>Total Parts List Price</v>
          </cell>
          <cell r="G20">
            <v>20015003</v>
          </cell>
          <cell r="H20">
            <v>20467556</v>
          </cell>
          <cell r="I20">
            <v>20015003</v>
          </cell>
          <cell r="J20">
            <v>16267903</v>
          </cell>
          <cell r="K20">
            <v>0</v>
          </cell>
          <cell r="L20">
            <v>16267903</v>
          </cell>
        </row>
        <row r="21">
          <cell r="C21" t="str">
            <v>A0011</v>
          </cell>
          <cell r="D21">
            <v>2150</v>
          </cell>
          <cell r="E21" t="str">
            <v>C</v>
          </cell>
          <cell r="F21" t="str">
            <v>Total Unit Sales Discount</v>
          </cell>
          <cell r="G21">
            <v>-69405245</v>
          </cell>
          <cell r="H21">
            <v>-65901637</v>
          </cell>
          <cell r="I21">
            <v>-69405245</v>
          </cell>
          <cell r="J21">
            <v>-63399214</v>
          </cell>
          <cell r="K21">
            <v>0</v>
          </cell>
          <cell r="L21">
            <v>-63399214</v>
          </cell>
        </row>
        <row r="22">
          <cell r="C22" t="str">
            <v>A0011</v>
          </cell>
          <cell r="D22">
            <v>2121</v>
          </cell>
          <cell r="E22" t="str">
            <v>C</v>
          </cell>
          <cell r="F22" t="str">
            <v>Interco Profit in Rev-Def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Less:Discounts-Units</v>
          </cell>
          <cell r="F23" t="str">
            <v>Total Unit Sales Discount</v>
          </cell>
          <cell r="G23">
            <v>-69405245</v>
          </cell>
          <cell r="H23">
            <v>-65901637</v>
          </cell>
          <cell r="I23">
            <v>-69405245</v>
          </cell>
          <cell r="J23">
            <v>-63399214</v>
          </cell>
          <cell r="K23">
            <v>0</v>
          </cell>
          <cell r="L23">
            <v>-63399214</v>
          </cell>
        </row>
        <row r="24">
          <cell r="B24" t="str">
            <v xml:space="preserve">                       -Parts</v>
          </cell>
          <cell r="C24" t="str">
            <v>A0011</v>
          </cell>
          <cell r="D24">
            <v>2160</v>
          </cell>
          <cell r="E24" t="str">
            <v>C</v>
          </cell>
          <cell r="F24" t="str">
            <v>Total Parts Sales Disc</v>
          </cell>
          <cell r="G24">
            <v>-668753</v>
          </cell>
          <cell r="H24">
            <v>-1257818</v>
          </cell>
          <cell r="I24">
            <v>-668753</v>
          </cell>
          <cell r="J24">
            <v>-338981</v>
          </cell>
          <cell r="K24">
            <v>0</v>
          </cell>
          <cell r="L24">
            <v>-338981</v>
          </cell>
        </row>
        <row r="25">
          <cell r="B25" t="str">
            <v>Net Sales-Units</v>
          </cell>
          <cell r="F25" t="str">
            <v>Net Sales - Units</v>
          </cell>
          <cell r="G25">
            <v>76793925</v>
          </cell>
          <cell r="H25">
            <v>71525534</v>
          </cell>
          <cell r="I25">
            <v>76793925</v>
          </cell>
          <cell r="J25">
            <v>69083736</v>
          </cell>
          <cell r="K25">
            <v>0</v>
          </cell>
          <cell r="L25">
            <v>69083736</v>
          </cell>
        </row>
        <row r="26">
          <cell r="B26" t="str">
            <v xml:space="preserve">              -Parts</v>
          </cell>
          <cell r="F26" t="str">
            <v>Net Sales - Parts</v>
          </cell>
          <cell r="G26">
            <v>19346250</v>
          </cell>
          <cell r="H26">
            <v>19209738</v>
          </cell>
          <cell r="I26">
            <v>19346250</v>
          </cell>
          <cell r="J26">
            <v>15928922</v>
          </cell>
          <cell r="K26">
            <v>0</v>
          </cell>
          <cell r="L26">
            <v>15928922</v>
          </cell>
        </row>
        <row r="27">
          <cell r="F27" t="str">
            <v>Net Sales Sub-Total</v>
          </cell>
          <cell r="G27">
            <v>96140175</v>
          </cell>
          <cell r="H27">
            <v>90735272</v>
          </cell>
          <cell r="I27">
            <v>96140175</v>
          </cell>
          <cell r="J27">
            <v>85012658</v>
          </cell>
          <cell r="K27">
            <v>0</v>
          </cell>
          <cell r="L27">
            <v>85012658</v>
          </cell>
        </row>
        <row r="28">
          <cell r="B28" t="str">
            <v>Net Sales</v>
          </cell>
          <cell r="C28" t="str">
            <v>A0011</v>
          </cell>
          <cell r="D28" t="str">
            <v>NA</v>
          </cell>
          <cell r="E28" t="str">
            <v>C</v>
          </cell>
          <cell r="F28" t="str">
            <v>Net Sales</v>
          </cell>
          <cell r="G28">
            <v>96140175</v>
          </cell>
          <cell r="H28">
            <v>90735272</v>
          </cell>
          <cell r="I28">
            <v>96140175</v>
          </cell>
          <cell r="J28">
            <v>85012658</v>
          </cell>
          <cell r="K28">
            <v>0</v>
          </cell>
          <cell r="L28">
            <v>85012658</v>
          </cell>
        </row>
        <row r="29">
          <cell r="B29" t="str">
            <v>Other Revenue</v>
          </cell>
          <cell r="C29" t="str">
            <v>A0011</v>
          </cell>
          <cell r="D29">
            <v>2165</v>
          </cell>
          <cell r="E29" t="str">
            <v>C</v>
          </cell>
          <cell r="F29" t="str">
            <v>Other Revenue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96140175</v>
          </cell>
          <cell r="H30">
            <v>90735272</v>
          </cell>
          <cell r="I30">
            <v>96140175</v>
          </cell>
          <cell r="J30">
            <v>85012658</v>
          </cell>
          <cell r="K30">
            <v>0</v>
          </cell>
          <cell r="L30">
            <v>85012658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64035950</v>
          </cell>
          <cell r="H32">
            <v>59368756</v>
          </cell>
          <cell r="I32">
            <v>64035950</v>
          </cell>
          <cell r="J32">
            <v>55876068</v>
          </cell>
          <cell r="K32">
            <v>0</v>
          </cell>
          <cell r="L32">
            <v>55876068</v>
          </cell>
        </row>
        <row r="33">
          <cell r="C33" t="str">
            <v>A0011</v>
          </cell>
          <cell r="D33">
            <v>2215</v>
          </cell>
          <cell r="E33" t="str">
            <v>D</v>
          </cell>
          <cell r="F33" t="str">
            <v>Total Retail Product Cost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F34" t="str">
            <v>Total Units Product Cost @ Standard</v>
          </cell>
          <cell r="G34">
            <v>64035950</v>
          </cell>
          <cell r="H34">
            <v>59368756</v>
          </cell>
          <cell r="I34">
            <v>64035950</v>
          </cell>
          <cell r="J34">
            <v>55876068</v>
          </cell>
          <cell r="K34">
            <v>0</v>
          </cell>
          <cell r="L34">
            <v>55876068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13826786</v>
          </cell>
          <cell r="H35">
            <v>13190120</v>
          </cell>
          <cell r="I35">
            <v>13826786</v>
          </cell>
          <cell r="J35">
            <v>10795241</v>
          </cell>
          <cell r="K35">
            <v>0</v>
          </cell>
          <cell r="L35">
            <v>10795241</v>
          </cell>
        </row>
        <row r="36">
          <cell r="B36" t="str">
            <v>Standard Margin-Units</v>
          </cell>
          <cell r="G36">
            <v>12757975</v>
          </cell>
          <cell r="H36">
            <v>12156778</v>
          </cell>
          <cell r="I36">
            <v>12757975</v>
          </cell>
          <cell r="J36">
            <v>13207668</v>
          </cell>
          <cell r="K36">
            <v>0</v>
          </cell>
          <cell r="L36">
            <v>13207668</v>
          </cell>
        </row>
        <row r="37">
          <cell r="G37">
            <v>0.1661</v>
          </cell>
          <cell r="H37">
            <v>0.17</v>
          </cell>
          <cell r="I37">
            <v>0.1661</v>
          </cell>
          <cell r="J37">
            <v>0.19120000000000001</v>
          </cell>
          <cell r="K37" t="e">
            <v>#DIV/0!</v>
          </cell>
          <cell r="L37">
            <v>0.19120000000000001</v>
          </cell>
        </row>
        <row r="38">
          <cell r="B38" t="str">
            <v>Standard Margin-Parts</v>
          </cell>
          <cell r="G38">
            <v>5519464</v>
          </cell>
          <cell r="H38">
            <v>6019618</v>
          </cell>
          <cell r="I38">
            <v>5519464</v>
          </cell>
          <cell r="J38">
            <v>5133681</v>
          </cell>
          <cell r="K38">
            <v>0</v>
          </cell>
          <cell r="L38">
            <v>5133681</v>
          </cell>
        </row>
        <row r="39">
          <cell r="G39">
            <v>0.2853</v>
          </cell>
          <cell r="H39">
            <v>0.31340000000000001</v>
          </cell>
          <cell r="I39">
            <v>0.2853</v>
          </cell>
          <cell r="J39">
            <v>0.32229999999999998</v>
          </cell>
          <cell r="K39" t="e">
            <v>#DIV/0!</v>
          </cell>
          <cell r="L39">
            <v>0.32229999999999998</v>
          </cell>
        </row>
        <row r="40">
          <cell r="F40" t="str">
            <v>Standard Margin Sub-Total</v>
          </cell>
          <cell r="G40">
            <v>18277439</v>
          </cell>
          <cell r="H40">
            <v>18176396</v>
          </cell>
          <cell r="I40">
            <v>18277439</v>
          </cell>
          <cell r="J40">
            <v>18341349</v>
          </cell>
          <cell r="K40">
            <v>0</v>
          </cell>
          <cell r="L40">
            <v>18341349</v>
          </cell>
        </row>
        <row r="41">
          <cell r="B41" t="str">
            <v>Standard Margin-Other Revenues</v>
          </cell>
          <cell r="F41" t="str">
            <v>Standard Margin-Other Revenues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Total Standard Margin</v>
          </cell>
          <cell r="C42" t="str">
            <v>A0011</v>
          </cell>
          <cell r="D42">
            <v>2210</v>
          </cell>
          <cell r="E42" t="str">
            <v>C</v>
          </cell>
          <cell r="F42" t="str">
            <v>Standard Margin</v>
          </cell>
          <cell r="G42">
            <v>18277439</v>
          </cell>
          <cell r="H42">
            <v>18176396</v>
          </cell>
          <cell r="I42">
            <v>18277439</v>
          </cell>
          <cell r="J42">
            <v>18341349</v>
          </cell>
          <cell r="K42">
            <v>0</v>
          </cell>
          <cell r="L42">
            <v>18341349</v>
          </cell>
        </row>
        <row r="43">
          <cell r="G43">
            <v>0.19009999999999999</v>
          </cell>
          <cell r="H43">
            <v>0.20030000000000001</v>
          </cell>
          <cell r="I43">
            <v>0.19009999999999999</v>
          </cell>
          <cell r="J43">
            <v>0.2157</v>
          </cell>
          <cell r="K43" t="e">
            <v>#DIV/0!</v>
          </cell>
          <cell r="L43">
            <v>0.2157</v>
          </cell>
        </row>
        <row r="44">
          <cell r="F44" t="str">
            <v>Standard Margin Check Total  s/b = 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6">
          <cell r="B46" t="str">
            <v>Material Currency</v>
          </cell>
          <cell r="C46" t="str">
            <v>A0011</v>
          </cell>
          <cell r="D46">
            <v>2222</v>
          </cell>
          <cell r="E46" t="str">
            <v>D</v>
          </cell>
          <cell r="F46" t="str">
            <v>Material - Currency</v>
          </cell>
          <cell r="G46">
            <v>316297</v>
          </cell>
          <cell r="H46">
            <v>277916</v>
          </cell>
          <cell r="I46">
            <v>316297</v>
          </cell>
          <cell r="J46">
            <v>-151405</v>
          </cell>
          <cell r="K46">
            <v>0</v>
          </cell>
          <cell r="L46">
            <v>-151405</v>
          </cell>
        </row>
        <row r="47">
          <cell r="C47" t="str">
            <v>A0011</v>
          </cell>
          <cell r="D47">
            <v>2221</v>
          </cell>
          <cell r="E47" t="str">
            <v>D</v>
          </cell>
          <cell r="F47" t="str">
            <v>Material - Purchase Price</v>
          </cell>
          <cell r="G47">
            <v>-107365</v>
          </cell>
          <cell r="H47">
            <v>4917</v>
          </cell>
          <cell r="I47">
            <v>-107365</v>
          </cell>
          <cell r="J47">
            <v>-138710</v>
          </cell>
          <cell r="K47">
            <v>0</v>
          </cell>
          <cell r="L47">
            <v>-138710</v>
          </cell>
        </row>
        <row r="48">
          <cell r="C48" t="str">
            <v>A0011</v>
          </cell>
          <cell r="D48">
            <v>2223</v>
          </cell>
          <cell r="E48" t="str">
            <v>D</v>
          </cell>
          <cell r="F48" t="str">
            <v>Material - Freight</v>
          </cell>
          <cell r="G48">
            <v>-104316</v>
          </cell>
          <cell r="H48">
            <v>18000</v>
          </cell>
          <cell r="I48">
            <v>-104316</v>
          </cell>
          <cell r="J48">
            <v>-74260</v>
          </cell>
          <cell r="K48">
            <v>0</v>
          </cell>
          <cell r="L48">
            <v>-74260</v>
          </cell>
        </row>
        <row r="49">
          <cell r="C49" t="str">
            <v>A0011</v>
          </cell>
          <cell r="D49">
            <v>2224</v>
          </cell>
          <cell r="E49" t="str">
            <v>D</v>
          </cell>
          <cell r="F49" t="str">
            <v>Material - Custom Duties</v>
          </cell>
          <cell r="G49">
            <v>-1290</v>
          </cell>
          <cell r="H49">
            <v>0</v>
          </cell>
          <cell r="I49">
            <v>-1290</v>
          </cell>
          <cell r="J49">
            <v>-239</v>
          </cell>
          <cell r="K49">
            <v>0</v>
          </cell>
          <cell r="L49">
            <v>-239</v>
          </cell>
        </row>
        <row r="50">
          <cell r="B50" t="str">
            <v>Material Price/Freight</v>
          </cell>
          <cell r="F50" t="str">
            <v>Sub-Total Price/Other</v>
          </cell>
          <cell r="G50">
            <v>-212971</v>
          </cell>
          <cell r="H50">
            <v>22917</v>
          </cell>
          <cell r="I50">
            <v>-212971</v>
          </cell>
          <cell r="J50">
            <v>-213209</v>
          </cell>
          <cell r="K50">
            <v>0</v>
          </cell>
          <cell r="L50">
            <v>-213209</v>
          </cell>
        </row>
        <row r="51">
          <cell r="B51" t="str">
            <v>Adjusted Standard Margin</v>
          </cell>
          <cell r="G51">
            <v>18174113</v>
          </cell>
          <cell r="H51">
            <v>17875563</v>
          </cell>
          <cell r="I51">
            <v>18174113</v>
          </cell>
          <cell r="J51">
            <v>18705963</v>
          </cell>
          <cell r="K51">
            <v>0</v>
          </cell>
          <cell r="L51">
            <v>18705963</v>
          </cell>
        </row>
        <row r="52">
          <cell r="G52">
            <v>0.189</v>
          </cell>
          <cell r="H52">
            <v>0.19700000000000001</v>
          </cell>
          <cell r="I52">
            <v>0.189</v>
          </cell>
          <cell r="J52">
            <v>0.22</v>
          </cell>
          <cell r="K52" t="e">
            <v>#DIV/0!</v>
          </cell>
          <cell r="L52">
            <v>0.22</v>
          </cell>
        </row>
        <row r="53">
          <cell r="C53" t="str">
            <v>A0011</v>
          </cell>
          <cell r="D53">
            <v>2230</v>
          </cell>
          <cell r="E53" t="str">
            <v>D</v>
          </cell>
          <cell r="F53" t="str">
            <v>Actual Labor Exp</v>
          </cell>
          <cell r="G53">
            <v>8583048</v>
          </cell>
          <cell r="H53">
            <v>8718715</v>
          </cell>
          <cell r="I53">
            <v>8583048</v>
          </cell>
          <cell r="J53">
            <v>7980587</v>
          </cell>
          <cell r="K53">
            <v>0</v>
          </cell>
          <cell r="L53">
            <v>7980587</v>
          </cell>
        </row>
        <row r="54">
          <cell r="C54" t="str">
            <v>A0011</v>
          </cell>
          <cell r="D54">
            <v>2240</v>
          </cell>
          <cell r="E54" t="str">
            <v>D</v>
          </cell>
          <cell r="F54" t="str">
            <v>Labor Absorption</v>
          </cell>
          <cell r="G54">
            <v>-7762765</v>
          </cell>
          <cell r="H54">
            <v>-8160625</v>
          </cell>
          <cell r="I54">
            <v>-7762765</v>
          </cell>
          <cell r="J54">
            <v>-3913817</v>
          </cell>
          <cell r="K54">
            <v>0</v>
          </cell>
          <cell r="L54">
            <v>-3913817</v>
          </cell>
        </row>
        <row r="55">
          <cell r="B55" t="str">
            <v>Labor</v>
          </cell>
          <cell r="F55" t="str">
            <v>Total Labor</v>
          </cell>
          <cell r="G55">
            <v>820283</v>
          </cell>
          <cell r="H55">
            <v>558090</v>
          </cell>
          <cell r="I55">
            <v>820283</v>
          </cell>
          <cell r="J55">
            <v>4066770</v>
          </cell>
          <cell r="K55">
            <v>0</v>
          </cell>
          <cell r="L55">
            <v>4066770</v>
          </cell>
        </row>
        <row r="56">
          <cell r="C56" t="str">
            <v>A0011</v>
          </cell>
          <cell r="D56">
            <v>2250</v>
          </cell>
          <cell r="E56" t="str">
            <v>D</v>
          </cell>
          <cell r="F56" t="str">
            <v>Actual Mfg Expense</v>
          </cell>
          <cell r="G56">
            <v>4617193</v>
          </cell>
          <cell r="H56">
            <v>5151720</v>
          </cell>
          <cell r="I56">
            <v>4617193</v>
          </cell>
          <cell r="J56">
            <v>4359182</v>
          </cell>
          <cell r="K56">
            <v>0</v>
          </cell>
          <cell r="L56">
            <v>4359182</v>
          </cell>
        </row>
        <row r="57">
          <cell r="C57" t="str">
            <v>A0011</v>
          </cell>
          <cell r="D57">
            <v>2260</v>
          </cell>
          <cell r="E57" t="str">
            <v>D</v>
          </cell>
          <cell r="F57" t="str">
            <v>Std Overhead Absorption</v>
          </cell>
          <cell r="G57">
            <v>-4024711</v>
          </cell>
          <cell r="H57">
            <v>-4210185</v>
          </cell>
          <cell r="I57">
            <v>-4024711</v>
          </cell>
          <cell r="J57">
            <v>-6010661</v>
          </cell>
          <cell r="K57">
            <v>0</v>
          </cell>
          <cell r="L57">
            <v>-6010661</v>
          </cell>
        </row>
        <row r="58">
          <cell r="B58" t="str">
            <v>Overhead</v>
          </cell>
          <cell r="F58" t="str">
            <v>Total Overhead</v>
          </cell>
          <cell r="G58">
            <v>592482</v>
          </cell>
          <cell r="H58">
            <v>941535</v>
          </cell>
          <cell r="I58">
            <v>592482</v>
          </cell>
          <cell r="J58">
            <v>-1651479</v>
          </cell>
          <cell r="K58">
            <v>0</v>
          </cell>
          <cell r="L58">
            <v>-1651479</v>
          </cell>
        </row>
        <row r="60">
          <cell r="B60" t="str">
            <v>Warranty/FPI</v>
          </cell>
          <cell r="C60" t="str">
            <v>A0011</v>
          </cell>
          <cell r="D60">
            <v>2303</v>
          </cell>
          <cell r="E60" t="str">
            <v>D</v>
          </cell>
          <cell r="F60" t="str">
            <v>F.P.I. &amp; Out-of-Policy</v>
          </cell>
          <cell r="G60">
            <v>-827295</v>
          </cell>
          <cell r="H60">
            <v>439554</v>
          </cell>
          <cell r="I60">
            <v>-827295</v>
          </cell>
          <cell r="J60">
            <v>237563</v>
          </cell>
          <cell r="K60">
            <v>0</v>
          </cell>
          <cell r="L60">
            <v>237563</v>
          </cell>
        </row>
        <row r="61">
          <cell r="B61" t="str">
            <v>Inventory Obsc./LIFO</v>
          </cell>
          <cell r="C61" t="str">
            <v>A0011</v>
          </cell>
          <cell r="D61">
            <v>2301</v>
          </cell>
          <cell r="E61" t="str">
            <v>D</v>
          </cell>
          <cell r="F61" t="str">
            <v>Inventory Losses</v>
          </cell>
          <cell r="G61">
            <v>675225</v>
          </cell>
          <cell r="H61">
            <v>412083</v>
          </cell>
          <cell r="I61">
            <v>675225</v>
          </cell>
          <cell r="J61">
            <v>68870</v>
          </cell>
          <cell r="K61">
            <v>0</v>
          </cell>
          <cell r="L61">
            <v>68870</v>
          </cell>
        </row>
        <row r="62">
          <cell r="C62" t="str">
            <v>A0011</v>
          </cell>
          <cell r="D62">
            <v>2304</v>
          </cell>
          <cell r="E62" t="str">
            <v>D</v>
          </cell>
          <cell r="F62" t="str">
            <v>FX Gain/Loss - BS Reval</v>
          </cell>
          <cell r="G62">
            <v>-472102</v>
          </cell>
          <cell r="H62">
            <v>43000</v>
          </cell>
          <cell r="I62">
            <v>-472102</v>
          </cell>
          <cell r="J62">
            <v>364399</v>
          </cell>
          <cell r="K62">
            <v>0</v>
          </cell>
          <cell r="L62">
            <v>364399</v>
          </cell>
        </row>
        <row r="63">
          <cell r="C63" t="str">
            <v>A0011</v>
          </cell>
          <cell r="D63">
            <v>2314</v>
          </cell>
          <cell r="E63" t="str">
            <v>D</v>
          </cell>
          <cell r="F63" t="str">
            <v>FX G/L- Currency Contract</v>
          </cell>
          <cell r="G63">
            <v>123476</v>
          </cell>
          <cell r="H63">
            <v>-328583</v>
          </cell>
          <cell r="I63">
            <v>123476</v>
          </cell>
          <cell r="J63">
            <v>-32461</v>
          </cell>
          <cell r="K63">
            <v>0</v>
          </cell>
          <cell r="L63">
            <v>-32461</v>
          </cell>
        </row>
        <row r="64">
          <cell r="B64" t="str">
            <v>Currency</v>
          </cell>
          <cell r="F64" t="str">
            <v>Total Currency</v>
          </cell>
          <cell r="G64">
            <v>-348626</v>
          </cell>
          <cell r="H64">
            <v>-285583</v>
          </cell>
          <cell r="I64">
            <v>-348626</v>
          </cell>
          <cell r="J64">
            <v>331938</v>
          </cell>
          <cell r="K64">
            <v>0</v>
          </cell>
          <cell r="L64">
            <v>331938</v>
          </cell>
        </row>
        <row r="65">
          <cell r="B65" t="str">
            <v>Design Engineering</v>
          </cell>
          <cell r="C65" t="str">
            <v>A0011</v>
          </cell>
          <cell r="D65">
            <v>2302</v>
          </cell>
          <cell r="E65" t="str">
            <v>D</v>
          </cell>
          <cell r="F65" t="str">
            <v>Design Engr Cost-Spec Prd</v>
          </cell>
          <cell r="G65">
            <v>239288</v>
          </cell>
          <cell r="H65">
            <v>224558</v>
          </cell>
          <cell r="I65">
            <v>239288</v>
          </cell>
          <cell r="J65">
            <v>172136</v>
          </cell>
          <cell r="K65">
            <v>0</v>
          </cell>
          <cell r="L65">
            <v>172136</v>
          </cell>
        </row>
        <row r="66">
          <cell r="B66" t="str">
            <v>Freight Out</v>
          </cell>
          <cell r="C66" t="str">
            <v>A0011</v>
          </cell>
          <cell r="D66">
            <v>2307</v>
          </cell>
          <cell r="E66" t="str">
            <v>D</v>
          </cell>
          <cell r="F66" t="str">
            <v>Freight Out</v>
          </cell>
          <cell r="G66">
            <v>3061</v>
          </cell>
          <cell r="H66">
            <v>5000</v>
          </cell>
          <cell r="I66">
            <v>3061</v>
          </cell>
          <cell r="J66">
            <v>191701</v>
          </cell>
          <cell r="K66">
            <v>0</v>
          </cell>
          <cell r="L66">
            <v>191701</v>
          </cell>
        </row>
        <row r="67">
          <cell r="B67" t="str">
            <v>S-N Mark-Up</v>
          </cell>
          <cell r="C67" t="str">
            <v>A0011</v>
          </cell>
          <cell r="D67">
            <v>2310</v>
          </cell>
          <cell r="E67" t="str">
            <v>D</v>
          </cell>
          <cell r="F67" t="str">
            <v>S/N Mark-Up</v>
          </cell>
          <cell r="G67">
            <v>234216</v>
          </cell>
          <cell r="H67">
            <v>226923</v>
          </cell>
          <cell r="I67">
            <v>234216</v>
          </cell>
          <cell r="J67">
            <v>212051</v>
          </cell>
          <cell r="K67">
            <v>0</v>
          </cell>
          <cell r="L67">
            <v>212051</v>
          </cell>
        </row>
        <row r="68">
          <cell r="B68" t="str">
            <v>Plant Rationalization</v>
          </cell>
          <cell r="C68" t="str">
            <v>A0011</v>
          </cell>
          <cell r="D68">
            <v>2319</v>
          </cell>
          <cell r="E68" t="str">
            <v>D</v>
          </cell>
          <cell r="F68" t="str">
            <v>Plant Rationalization</v>
          </cell>
          <cell r="G68">
            <v>509889</v>
          </cell>
          <cell r="H68">
            <v>547416</v>
          </cell>
          <cell r="I68">
            <v>509889</v>
          </cell>
          <cell r="J68">
            <v>320299</v>
          </cell>
          <cell r="K68">
            <v>0</v>
          </cell>
          <cell r="L68">
            <v>320299</v>
          </cell>
        </row>
        <row r="69">
          <cell r="C69" t="str">
            <v>A0011</v>
          </cell>
          <cell r="D69">
            <v>2305</v>
          </cell>
          <cell r="E69" t="str">
            <v>D</v>
          </cell>
          <cell r="F69" t="str">
            <v>LIFO Base Adjustment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C70" t="str">
            <v>A0011</v>
          </cell>
          <cell r="D70">
            <v>2306</v>
          </cell>
          <cell r="E70" t="str">
            <v>D</v>
          </cell>
          <cell r="F70" t="str">
            <v>Inven Std Cost Reval Adj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C71" t="str">
            <v>A0011</v>
          </cell>
          <cell r="D71">
            <v>2308</v>
          </cell>
          <cell r="E71" t="str">
            <v>D</v>
          </cell>
          <cell r="F71" t="str">
            <v>Depr.-Excess PPA to F/A</v>
          </cell>
          <cell r="G71">
            <v>23332</v>
          </cell>
          <cell r="H71">
            <v>23332</v>
          </cell>
          <cell r="I71">
            <v>23332</v>
          </cell>
          <cell r="J71">
            <v>12856</v>
          </cell>
          <cell r="K71">
            <v>0</v>
          </cell>
          <cell r="L71">
            <v>12856</v>
          </cell>
        </row>
        <row r="72">
          <cell r="C72" t="str">
            <v>A0011</v>
          </cell>
          <cell r="D72">
            <v>2309</v>
          </cell>
          <cell r="E72" t="str">
            <v>D</v>
          </cell>
          <cell r="F72" t="str">
            <v>Other</v>
          </cell>
          <cell r="G72">
            <v>-56468</v>
          </cell>
          <cell r="H72">
            <v>-21429</v>
          </cell>
          <cell r="I72">
            <v>-56468</v>
          </cell>
          <cell r="J72">
            <v>886</v>
          </cell>
          <cell r="K72">
            <v>0</v>
          </cell>
          <cell r="L72">
            <v>886</v>
          </cell>
        </row>
        <row r="73">
          <cell r="C73" t="str">
            <v>A0011</v>
          </cell>
          <cell r="D73">
            <v>2311</v>
          </cell>
          <cell r="E73" t="str">
            <v>D</v>
          </cell>
          <cell r="F73" t="str">
            <v>Shop Floor Variance</v>
          </cell>
          <cell r="G73">
            <v>18791</v>
          </cell>
          <cell r="H73">
            <v>14960</v>
          </cell>
          <cell r="I73">
            <v>18791</v>
          </cell>
          <cell r="J73">
            <v>34134</v>
          </cell>
          <cell r="K73">
            <v>0</v>
          </cell>
          <cell r="L73">
            <v>34134</v>
          </cell>
        </row>
        <row r="74">
          <cell r="C74" t="str">
            <v>A0011</v>
          </cell>
          <cell r="D74">
            <v>2318</v>
          </cell>
          <cell r="E74" t="str">
            <v>D</v>
          </cell>
          <cell r="F74" t="str">
            <v>Disaster &amp; 1-Time Adjust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A0011</v>
          </cell>
          <cell r="D75">
            <v>2312</v>
          </cell>
          <cell r="E75" t="str">
            <v>D</v>
          </cell>
          <cell r="F75" t="str">
            <v>Whls-DealerFloorPlanFincg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A0011</v>
          </cell>
          <cell r="D76">
            <v>2313</v>
          </cell>
          <cell r="E76" t="str">
            <v>D</v>
          </cell>
          <cell r="F76" t="str">
            <v>Employment Grants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A0011</v>
          </cell>
          <cell r="D77">
            <v>2316</v>
          </cell>
          <cell r="E77" t="str">
            <v>D</v>
          </cell>
          <cell r="F77" t="str">
            <v>Capitalized Std Cost Var</v>
          </cell>
          <cell r="G77">
            <v>-280120</v>
          </cell>
          <cell r="H77">
            <v>0</v>
          </cell>
          <cell r="I77">
            <v>-280120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Other</v>
          </cell>
          <cell r="F78" t="str">
            <v>Total Other</v>
          </cell>
          <cell r="G78">
            <v>-294465</v>
          </cell>
          <cell r="H78">
            <v>16863</v>
          </cell>
          <cell r="I78">
            <v>-294465</v>
          </cell>
          <cell r="J78">
            <v>47876</v>
          </cell>
          <cell r="K78">
            <v>0</v>
          </cell>
          <cell r="L78">
            <v>47876</v>
          </cell>
        </row>
        <row r="79">
          <cell r="F79" t="str">
            <v>Gross Profit Sub-Total</v>
          </cell>
          <cell r="G79">
            <v>16570055</v>
          </cell>
          <cell r="H79">
            <v>14789124</v>
          </cell>
          <cell r="I79">
            <v>16570055</v>
          </cell>
          <cell r="J79">
            <v>14708238</v>
          </cell>
          <cell r="K79">
            <v>0</v>
          </cell>
          <cell r="L79">
            <v>14708238</v>
          </cell>
        </row>
        <row r="80">
          <cell r="B80" t="str">
            <v>Gross Profit</v>
          </cell>
          <cell r="C80" t="str">
            <v>A0011</v>
          </cell>
          <cell r="D80">
            <v>2390</v>
          </cell>
          <cell r="E80" t="str">
            <v>C</v>
          </cell>
          <cell r="F80" t="str">
            <v>Gross Profit / (Loss)</v>
          </cell>
          <cell r="G80">
            <v>16570055</v>
          </cell>
          <cell r="H80">
            <v>14789124</v>
          </cell>
          <cell r="I80">
            <v>16570055</v>
          </cell>
          <cell r="J80">
            <v>14708238</v>
          </cell>
          <cell r="K80">
            <v>0</v>
          </cell>
          <cell r="L80">
            <v>14708238</v>
          </cell>
        </row>
        <row r="81">
          <cell r="G81">
            <v>0.1724</v>
          </cell>
          <cell r="H81">
            <v>0.16300000000000001</v>
          </cell>
          <cell r="I81">
            <v>0.1724</v>
          </cell>
          <cell r="J81">
            <v>0.17299999999999999</v>
          </cell>
          <cell r="K81" t="e">
            <v>#DIV/0!</v>
          </cell>
          <cell r="L81">
            <v>0.17299999999999999</v>
          </cell>
        </row>
        <row r="82">
          <cell r="F82" t="str">
            <v>Gross Profit Check Total  s/b = 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4">
          <cell r="C84" t="str">
            <v>A0011</v>
          </cell>
          <cell r="D84">
            <v>2409</v>
          </cell>
          <cell r="E84" t="str">
            <v>D</v>
          </cell>
          <cell r="F84" t="str">
            <v>Administration</v>
          </cell>
          <cell r="G84">
            <v>642774</v>
          </cell>
          <cell r="H84">
            <v>828780</v>
          </cell>
          <cell r="I84">
            <v>642774</v>
          </cell>
          <cell r="J84">
            <v>373364</v>
          </cell>
          <cell r="K84">
            <v>677473</v>
          </cell>
          <cell r="L84">
            <v>1050837</v>
          </cell>
        </row>
        <row r="85">
          <cell r="C85" t="str">
            <v>A0011</v>
          </cell>
          <cell r="D85">
            <v>2561</v>
          </cell>
          <cell r="E85" t="str">
            <v>D</v>
          </cell>
          <cell r="F85" t="str">
            <v>NACCO Management Fees</v>
          </cell>
          <cell r="G85">
            <v>472306</v>
          </cell>
          <cell r="H85">
            <v>472306</v>
          </cell>
          <cell r="I85">
            <v>472306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Administration</v>
          </cell>
          <cell r="F86" t="str">
            <v>Total Admin</v>
          </cell>
          <cell r="G86">
            <v>1115080</v>
          </cell>
          <cell r="H86">
            <v>1301086</v>
          </cell>
          <cell r="I86">
            <v>1115080</v>
          </cell>
          <cell r="J86">
            <v>373364</v>
          </cell>
          <cell r="K86">
            <v>677473</v>
          </cell>
          <cell r="L86">
            <v>1050837</v>
          </cell>
        </row>
        <row r="87">
          <cell r="B87" t="str">
            <v>Purchasing</v>
          </cell>
          <cell r="C87" t="str">
            <v>A0011</v>
          </cell>
          <cell r="D87">
            <v>2475</v>
          </cell>
          <cell r="E87" t="str">
            <v>D</v>
          </cell>
          <cell r="F87" t="str">
            <v>Purchasing</v>
          </cell>
          <cell r="G87">
            <v>134252</v>
          </cell>
          <cell r="H87">
            <v>166260</v>
          </cell>
          <cell r="I87">
            <v>134252</v>
          </cell>
          <cell r="J87">
            <v>393</v>
          </cell>
          <cell r="K87">
            <v>127581</v>
          </cell>
          <cell r="L87">
            <v>127974</v>
          </cell>
        </row>
        <row r="88">
          <cell r="C88" t="str">
            <v>A0011</v>
          </cell>
          <cell r="D88">
            <v>2498</v>
          </cell>
          <cell r="E88" t="str">
            <v>D</v>
          </cell>
          <cell r="F88" t="str">
            <v>Parts Marketing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C89" t="str">
            <v>A0011</v>
          </cell>
          <cell r="D89">
            <v>2499</v>
          </cell>
          <cell r="E89" t="str">
            <v>D</v>
          </cell>
          <cell r="F89" t="str">
            <v>Units Marketing</v>
          </cell>
          <cell r="G89">
            <v>4701521</v>
          </cell>
          <cell r="H89">
            <v>4450343</v>
          </cell>
          <cell r="I89">
            <v>4701521</v>
          </cell>
          <cell r="J89">
            <v>3768028</v>
          </cell>
          <cell r="K89">
            <v>0</v>
          </cell>
          <cell r="L89">
            <v>3768028</v>
          </cell>
        </row>
        <row r="90">
          <cell r="C90" t="str">
            <v>A0011</v>
          </cell>
          <cell r="D90">
            <v>2570</v>
          </cell>
          <cell r="E90" t="str">
            <v>D</v>
          </cell>
          <cell r="F90" t="str">
            <v>Total Retail Cost of Ops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Marketing</v>
          </cell>
          <cell r="F91" t="str">
            <v>Marketing</v>
          </cell>
          <cell r="G91">
            <v>4701521</v>
          </cell>
          <cell r="H91">
            <v>4450343</v>
          </cell>
          <cell r="I91">
            <v>4701521</v>
          </cell>
          <cell r="J91">
            <v>3768028</v>
          </cell>
          <cell r="K91">
            <v>64345</v>
          </cell>
          <cell r="L91">
            <v>3832373</v>
          </cell>
        </row>
        <row r="92">
          <cell r="B92" t="str">
            <v>Operations</v>
          </cell>
          <cell r="C92" t="str">
            <v>A0011</v>
          </cell>
          <cell r="D92">
            <v>2525</v>
          </cell>
          <cell r="E92" t="str">
            <v>D</v>
          </cell>
          <cell r="F92" t="str">
            <v>Operations</v>
          </cell>
          <cell r="G92">
            <v>-727</v>
          </cell>
          <cell r="H92">
            <v>-2379</v>
          </cell>
          <cell r="I92">
            <v>-727</v>
          </cell>
          <cell r="J92">
            <v>-54529</v>
          </cell>
          <cell r="K92">
            <v>0</v>
          </cell>
          <cell r="L92">
            <v>-54529</v>
          </cell>
        </row>
        <row r="93">
          <cell r="B93" t="str">
            <v>MIS and Strategy</v>
          </cell>
          <cell r="C93" t="str">
            <v>A0011</v>
          </cell>
          <cell r="D93">
            <v>2527</v>
          </cell>
          <cell r="E93" t="str">
            <v>D</v>
          </cell>
          <cell r="F93" t="str">
            <v>MIS</v>
          </cell>
          <cell r="G93">
            <v>347449</v>
          </cell>
          <cell r="H93">
            <v>347449</v>
          </cell>
          <cell r="I93">
            <v>347449</v>
          </cell>
          <cell r="J93">
            <v>111544</v>
          </cell>
          <cell r="K93">
            <v>266256</v>
          </cell>
          <cell r="L93">
            <v>377800</v>
          </cell>
        </row>
        <row r="94">
          <cell r="B94" t="str">
            <v>Finance</v>
          </cell>
          <cell r="C94" t="str">
            <v>A0011</v>
          </cell>
          <cell r="D94">
            <v>2529</v>
          </cell>
          <cell r="E94" t="str">
            <v>D</v>
          </cell>
          <cell r="F94" t="str">
            <v>Finance</v>
          </cell>
          <cell r="G94">
            <v>834518</v>
          </cell>
          <cell r="H94">
            <v>846036</v>
          </cell>
          <cell r="I94">
            <v>834518</v>
          </cell>
          <cell r="J94">
            <v>484575</v>
          </cell>
          <cell r="K94">
            <v>231495</v>
          </cell>
          <cell r="L94">
            <v>716070</v>
          </cell>
        </row>
        <row r="95">
          <cell r="B95" t="str">
            <v>Human Resources</v>
          </cell>
          <cell r="C95" t="str">
            <v>A0011</v>
          </cell>
          <cell r="D95">
            <v>2559</v>
          </cell>
          <cell r="E95" t="str">
            <v>D</v>
          </cell>
          <cell r="F95" t="str">
            <v>Human Resources</v>
          </cell>
          <cell r="G95">
            <v>720767</v>
          </cell>
          <cell r="H95">
            <v>451204</v>
          </cell>
          <cell r="I95">
            <v>720767</v>
          </cell>
          <cell r="J95">
            <v>345999</v>
          </cell>
          <cell r="K95">
            <v>28105</v>
          </cell>
          <cell r="L95">
            <v>374104</v>
          </cell>
        </row>
        <row r="96">
          <cell r="B96" t="str">
            <v>Bad Debt</v>
          </cell>
          <cell r="C96" t="str">
            <v>A0011</v>
          </cell>
          <cell r="D96">
            <v>2601</v>
          </cell>
          <cell r="E96" t="str">
            <v>D</v>
          </cell>
          <cell r="F96" t="str">
            <v>A.S.Exp - Bad Debt Exp.</v>
          </cell>
          <cell r="G96">
            <v>59516</v>
          </cell>
          <cell r="H96">
            <v>30500</v>
          </cell>
          <cell r="I96">
            <v>59516</v>
          </cell>
          <cell r="J96">
            <v>30563</v>
          </cell>
          <cell r="K96">
            <v>0</v>
          </cell>
          <cell r="L96">
            <v>30563</v>
          </cell>
        </row>
        <row r="97">
          <cell r="B97" t="str">
            <v>Product Liability</v>
          </cell>
          <cell r="C97" t="str">
            <v>A0011</v>
          </cell>
          <cell r="D97">
            <v>2603</v>
          </cell>
          <cell r="E97" t="str">
            <v>D</v>
          </cell>
          <cell r="F97" t="str">
            <v>A.S.Exp - Prod Liab. Exp.</v>
          </cell>
          <cell r="G97">
            <v>973280</v>
          </cell>
          <cell r="H97">
            <v>973280</v>
          </cell>
          <cell r="I97">
            <v>973280</v>
          </cell>
          <cell r="J97">
            <v>733926</v>
          </cell>
          <cell r="K97">
            <v>0</v>
          </cell>
          <cell r="L97">
            <v>733926</v>
          </cell>
        </row>
        <row r="98">
          <cell r="B98" t="str">
            <v>Manufacturing</v>
          </cell>
          <cell r="C98" t="str">
            <v>A0011</v>
          </cell>
          <cell r="D98">
            <v>2439</v>
          </cell>
          <cell r="E98" t="str">
            <v>D</v>
          </cell>
          <cell r="F98" t="str">
            <v>Manufacturing Staff</v>
          </cell>
          <cell r="G98">
            <v>100139</v>
          </cell>
          <cell r="H98">
            <v>112819</v>
          </cell>
          <cell r="I98">
            <v>100139</v>
          </cell>
          <cell r="J98">
            <v>0</v>
          </cell>
          <cell r="K98">
            <v>75809</v>
          </cell>
          <cell r="L98">
            <v>75809</v>
          </cell>
        </row>
        <row r="99">
          <cell r="C99" t="str">
            <v>A0011</v>
          </cell>
          <cell r="D99">
            <v>2461</v>
          </cell>
          <cell r="E99" t="str">
            <v>D</v>
          </cell>
          <cell r="F99" t="str">
            <v>Counterbalanced P. Devel.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A0011</v>
          </cell>
          <cell r="D100">
            <v>2462</v>
          </cell>
          <cell r="E100" t="str">
            <v>D</v>
          </cell>
          <cell r="F100" t="str">
            <v>Big Truck P. Devel.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A0011</v>
          </cell>
          <cell r="D101">
            <v>2463</v>
          </cell>
          <cell r="E101" t="str">
            <v>D</v>
          </cell>
          <cell r="F101" t="str">
            <v>Warehouse P. Devel.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A0011</v>
          </cell>
          <cell r="D102">
            <v>2464</v>
          </cell>
          <cell r="E102" t="str">
            <v>D</v>
          </cell>
          <cell r="F102" t="str">
            <v>Other P. Devel.</v>
          </cell>
          <cell r="G102">
            <v>2905307</v>
          </cell>
          <cell r="H102">
            <v>2905307</v>
          </cell>
          <cell r="I102">
            <v>2905307</v>
          </cell>
          <cell r="J102">
            <v>14462</v>
          </cell>
          <cell r="K102">
            <v>0</v>
          </cell>
          <cell r="L102">
            <v>14462</v>
          </cell>
        </row>
        <row r="103">
          <cell r="C103" t="str">
            <v>A0011</v>
          </cell>
          <cell r="D103">
            <v>2465</v>
          </cell>
          <cell r="E103" t="str">
            <v>D</v>
          </cell>
          <cell r="F103" t="str">
            <v>Counterbalanced P. Supprt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A0011</v>
          </cell>
          <cell r="D104">
            <v>2466</v>
          </cell>
          <cell r="E104" t="str">
            <v>D</v>
          </cell>
          <cell r="F104" t="str">
            <v>Big Truck P. Support.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A0011</v>
          </cell>
          <cell r="D105">
            <v>2467</v>
          </cell>
          <cell r="E105" t="str">
            <v>D</v>
          </cell>
          <cell r="F105" t="str">
            <v>Warehouse P. Support.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A0011</v>
          </cell>
          <cell r="D106">
            <v>2468</v>
          </cell>
          <cell r="E106" t="str">
            <v>D</v>
          </cell>
          <cell r="F106" t="str">
            <v>Other P. Support.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Engineering</v>
          </cell>
          <cell r="F107" t="str">
            <v>Engineering</v>
          </cell>
          <cell r="G107">
            <v>2905307</v>
          </cell>
          <cell r="H107">
            <v>2905307</v>
          </cell>
          <cell r="I107">
            <v>2905307</v>
          </cell>
          <cell r="J107">
            <v>14462</v>
          </cell>
          <cell r="K107">
            <v>2226936</v>
          </cell>
          <cell r="L107">
            <v>2241398</v>
          </cell>
        </row>
        <row r="108">
          <cell r="C108" t="str">
            <v>A0011</v>
          </cell>
          <cell r="D108">
            <v>2630</v>
          </cell>
          <cell r="E108" t="str">
            <v>D</v>
          </cell>
          <cell r="F108" t="str">
            <v>Operating Expense Alloc.</v>
          </cell>
          <cell r="G108">
            <v>0</v>
          </cell>
          <cell r="H108">
            <v>0</v>
          </cell>
          <cell r="I108">
            <v>0</v>
          </cell>
          <cell r="J108">
            <v>3698000</v>
          </cell>
          <cell r="K108">
            <v>0</v>
          </cell>
          <cell r="L108">
            <v>3698000</v>
          </cell>
        </row>
        <row r="109">
          <cell r="C109" t="str">
            <v>A0011</v>
          </cell>
          <cell r="D109">
            <v>2650</v>
          </cell>
          <cell r="E109" t="str">
            <v>D</v>
          </cell>
          <cell r="F109" t="str">
            <v>T. A. Fees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Corporate Allocation</v>
          </cell>
          <cell r="F110" t="str">
            <v>Corp Allocation</v>
          </cell>
          <cell r="G110">
            <v>0</v>
          </cell>
          <cell r="H110">
            <v>0</v>
          </cell>
          <cell r="I110">
            <v>0</v>
          </cell>
          <cell r="J110">
            <v>3698000</v>
          </cell>
          <cell r="K110">
            <v>-3698000</v>
          </cell>
          <cell r="L110">
            <v>0</v>
          </cell>
        </row>
        <row r="111">
          <cell r="C111" t="str">
            <v>A0011</v>
          </cell>
          <cell r="D111">
            <v>2519</v>
          </cell>
          <cell r="E111" t="str">
            <v>D</v>
          </cell>
          <cell r="F111" t="str">
            <v>Parts Distrubution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A0011</v>
          </cell>
          <cell r="D112">
            <v>2560</v>
          </cell>
          <cell r="E112" t="str">
            <v>D</v>
          </cell>
          <cell r="F112" t="str">
            <v>Restructuring Expenses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Restructuring / Other</v>
          </cell>
          <cell r="F113" t="str">
            <v>Restructuring / Other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F114" t="str">
            <v>Total Operating Expense Sub-Total</v>
          </cell>
          <cell r="G114">
            <v>11891102</v>
          </cell>
          <cell r="H114">
            <v>11581905</v>
          </cell>
          <cell r="I114">
            <v>11891102</v>
          </cell>
          <cell r="J114">
            <v>9506325</v>
          </cell>
          <cell r="K114">
            <v>0</v>
          </cell>
          <cell r="L114">
            <v>9506325</v>
          </cell>
        </row>
        <row r="115">
          <cell r="B115" t="str">
            <v>Total Operating Expenses</v>
          </cell>
          <cell r="C115" t="str">
            <v>A0011</v>
          </cell>
          <cell r="D115">
            <v>2680</v>
          </cell>
          <cell r="E115" t="str">
            <v>D</v>
          </cell>
          <cell r="F115" t="str">
            <v>Total Operating Expense</v>
          </cell>
          <cell r="G115">
            <v>11891102</v>
          </cell>
          <cell r="H115">
            <v>11581905</v>
          </cell>
          <cell r="I115">
            <v>11891102</v>
          </cell>
          <cell r="J115">
            <v>9506325</v>
          </cell>
          <cell r="K115">
            <v>0</v>
          </cell>
          <cell r="L115">
            <v>9506325</v>
          </cell>
        </row>
        <row r="116">
          <cell r="G116">
            <v>0.1237</v>
          </cell>
          <cell r="H116">
            <v>0.12759999999999999</v>
          </cell>
          <cell r="I116">
            <v>0.1237</v>
          </cell>
          <cell r="J116">
            <v>0.1118</v>
          </cell>
          <cell r="K116" t="e">
            <v>#DIV/0!</v>
          </cell>
          <cell r="L116">
            <v>0.1118</v>
          </cell>
        </row>
        <row r="117">
          <cell r="F117" t="str">
            <v>Total Operating Expense Check Total  s/b = 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9">
          <cell r="C119" t="str">
            <v>A0011</v>
          </cell>
          <cell r="D119">
            <v>2672</v>
          </cell>
          <cell r="E119" t="str">
            <v>D</v>
          </cell>
          <cell r="F119" t="str">
            <v>Gain/Loss Sale Business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A0011</v>
          </cell>
          <cell r="D120">
            <v>2674</v>
          </cell>
          <cell r="E120" t="str">
            <v>D</v>
          </cell>
          <cell r="F120" t="str">
            <v>Amort Exp-Other Intangibl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A0011</v>
          </cell>
          <cell r="D121">
            <v>2671</v>
          </cell>
          <cell r="E121" t="str">
            <v>D</v>
          </cell>
          <cell r="F121" t="str">
            <v>Gain/Loss on Sale Assets</v>
          </cell>
          <cell r="G121">
            <v>0</v>
          </cell>
          <cell r="H121">
            <v>0</v>
          </cell>
          <cell r="I121">
            <v>0</v>
          </cell>
          <cell r="J121">
            <v>114681</v>
          </cell>
          <cell r="K121">
            <v>0</v>
          </cell>
          <cell r="L121">
            <v>114681</v>
          </cell>
        </row>
        <row r="122">
          <cell r="C122" t="str">
            <v>A0011</v>
          </cell>
          <cell r="D122">
            <v>2839</v>
          </cell>
          <cell r="E122" t="str">
            <v>D</v>
          </cell>
          <cell r="F122" t="str">
            <v>Do Not Use- Jan 2001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Gain/loss on sale of assets</v>
          </cell>
          <cell r="E123" t="str">
            <v>D</v>
          </cell>
          <cell r="F123" t="str">
            <v>Total Gain/Loss</v>
          </cell>
          <cell r="G123">
            <v>0</v>
          </cell>
          <cell r="H123">
            <v>0</v>
          </cell>
          <cell r="I123">
            <v>0</v>
          </cell>
          <cell r="J123">
            <v>114681</v>
          </cell>
          <cell r="K123">
            <v>0</v>
          </cell>
          <cell r="L123">
            <v>114681</v>
          </cell>
        </row>
        <row r="124">
          <cell r="F124" t="str">
            <v>Operating Profit Sub-Total</v>
          </cell>
          <cell r="G124">
            <v>4678953</v>
          </cell>
          <cell r="H124">
            <v>3207219</v>
          </cell>
          <cell r="I124">
            <v>4678953</v>
          </cell>
          <cell r="J124">
            <v>5087232</v>
          </cell>
          <cell r="K124">
            <v>0</v>
          </cell>
          <cell r="L124">
            <v>5087232</v>
          </cell>
        </row>
        <row r="125">
          <cell r="B125" t="str">
            <v>Operating Profit</v>
          </cell>
          <cell r="C125" t="str">
            <v>A0011</v>
          </cell>
          <cell r="D125">
            <v>2690</v>
          </cell>
          <cell r="E125" t="str">
            <v>C</v>
          </cell>
          <cell r="F125" t="str">
            <v>Operating Profit / (Loss)</v>
          </cell>
          <cell r="G125">
            <v>4678953</v>
          </cell>
          <cell r="H125">
            <v>3207219</v>
          </cell>
          <cell r="I125">
            <v>4678953</v>
          </cell>
          <cell r="J125">
            <v>5087232</v>
          </cell>
          <cell r="K125">
            <v>0</v>
          </cell>
          <cell r="L125">
            <v>5087232</v>
          </cell>
        </row>
        <row r="126">
          <cell r="G126">
            <v>4.87E-2</v>
          </cell>
          <cell r="H126">
            <v>3.5299999999999998E-2</v>
          </cell>
          <cell r="I126">
            <v>4.87E-2</v>
          </cell>
          <cell r="J126">
            <v>5.9799999999999999E-2</v>
          </cell>
          <cell r="K126" t="e">
            <v>#DIV/0!</v>
          </cell>
          <cell r="L126">
            <v>5.9799999999999999E-2</v>
          </cell>
        </row>
        <row r="127">
          <cell r="F127" t="str">
            <v>Operating Profit Check Total  s/b = 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9">
          <cell r="C129" t="str">
            <v>A0011</v>
          </cell>
          <cell r="D129">
            <v>2710</v>
          </cell>
          <cell r="E129" t="str">
            <v>D</v>
          </cell>
          <cell r="F129" t="str">
            <v>Total Legal Int Income</v>
          </cell>
          <cell r="G129">
            <v>-100598</v>
          </cell>
          <cell r="H129">
            <v>-81333</v>
          </cell>
          <cell r="I129">
            <v>-100598</v>
          </cell>
          <cell r="J129">
            <v>-156319</v>
          </cell>
          <cell r="K129">
            <v>0</v>
          </cell>
          <cell r="L129">
            <v>-156319</v>
          </cell>
        </row>
        <row r="130">
          <cell r="C130" t="str">
            <v>A0011</v>
          </cell>
          <cell r="D130">
            <v>2750</v>
          </cell>
          <cell r="E130" t="str">
            <v>D</v>
          </cell>
          <cell r="F130" t="str">
            <v>Total Legal Int Expense</v>
          </cell>
          <cell r="G130">
            <v>57392</v>
          </cell>
          <cell r="H130">
            <v>28000</v>
          </cell>
          <cell r="I130">
            <v>57392</v>
          </cell>
          <cell r="J130">
            <v>66739</v>
          </cell>
          <cell r="K130">
            <v>0</v>
          </cell>
          <cell r="L130">
            <v>66739</v>
          </cell>
        </row>
        <row r="131">
          <cell r="C131" t="str">
            <v>A0011</v>
          </cell>
          <cell r="D131">
            <v>2800</v>
          </cell>
          <cell r="E131" t="str">
            <v>D</v>
          </cell>
          <cell r="F131" t="str">
            <v>Total Interco Interest</v>
          </cell>
          <cell r="G131">
            <v>1710816</v>
          </cell>
          <cell r="H131">
            <v>1709333</v>
          </cell>
          <cell r="I131">
            <v>1710816</v>
          </cell>
          <cell r="J131">
            <v>1160193</v>
          </cell>
          <cell r="K131">
            <v>0</v>
          </cell>
          <cell r="L131">
            <v>1160193</v>
          </cell>
        </row>
        <row r="132">
          <cell r="C132" t="str">
            <v>A0011</v>
          </cell>
          <cell r="D132">
            <v>2842</v>
          </cell>
          <cell r="E132" t="str">
            <v>D</v>
          </cell>
          <cell r="F132" t="str">
            <v>Amort Exp-Def Fin Fees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Interest Expense, net</v>
          </cell>
          <cell r="F133" t="str">
            <v>Total Interest Expense, Neet</v>
          </cell>
          <cell r="G133">
            <v>1667610</v>
          </cell>
          <cell r="H133">
            <v>1656000</v>
          </cell>
          <cell r="I133">
            <v>1667610</v>
          </cell>
          <cell r="J133">
            <v>1070613</v>
          </cell>
          <cell r="K133">
            <v>0</v>
          </cell>
          <cell r="L133">
            <v>1070613</v>
          </cell>
        </row>
        <row r="134">
          <cell r="B134" t="str">
            <v>Equity in Unconsolidated Subs</v>
          </cell>
          <cell r="C134" t="str">
            <v>A0011</v>
          </cell>
          <cell r="D134">
            <v>2819</v>
          </cell>
          <cell r="E134" t="str">
            <v>D</v>
          </cell>
          <cell r="F134" t="str">
            <v>Eqty in Earn of Uncon Sub</v>
          </cell>
          <cell r="G134">
            <v>-167000</v>
          </cell>
          <cell r="H134">
            <v>-167000</v>
          </cell>
          <cell r="I134">
            <v>-167000</v>
          </cell>
          <cell r="J134">
            <v>-761424</v>
          </cell>
          <cell r="K134">
            <v>0</v>
          </cell>
          <cell r="L134">
            <v>-761424</v>
          </cell>
        </row>
        <row r="135">
          <cell r="C135" t="str">
            <v>A0011</v>
          </cell>
          <cell r="D135">
            <v>2844</v>
          </cell>
          <cell r="E135" t="str">
            <v>D</v>
          </cell>
          <cell r="F135" t="str">
            <v>Do Not Use - Jan 2003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A0011</v>
          </cell>
          <cell r="D136">
            <v>2843</v>
          </cell>
          <cell r="E136" t="str">
            <v>D</v>
          </cell>
          <cell r="F136" t="str">
            <v>Amort Exp-Goodwill-Other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C137" t="str">
            <v>A0011</v>
          </cell>
          <cell r="D137">
            <v>2841</v>
          </cell>
          <cell r="E137" t="str">
            <v>D</v>
          </cell>
          <cell r="F137" t="str">
            <v>Amort Exp-Goodwill-H/Yale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C138" t="str">
            <v>A0011</v>
          </cell>
          <cell r="D138">
            <v>2700</v>
          </cell>
          <cell r="E138" t="str">
            <v>D</v>
          </cell>
          <cell r="F138" t="str">
            <v>Total Dividend Income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A0011</v>
          </cell>
          <cell r="D139">
            <v>2850</v>
          </cell>
          <cell r="E139" t="str">
            <v>D</v>
          </cell>
          <cell r="F139" t="str">
            <v>Total Other Inc/Expense</v>
          </cell>
          <cell r="G139">
            <v>102044</v>
          </cell>
          <cell r="H139">
            <v>62774</v>
          </cell>
          <cell r="I139">
            <v>102044</v>
          </cell>
          <cell r="J139">
            <v>-692956</v>
          </cell>
          <cell r="K139">
            <v>0</v>
          </cell>
          <cell r="L139">
            <v>-692956</v>
          </cell>
        </row>
        <row r="140">
          <cell r="C140" t="str">
            <v>A0011</v>
          </cell>
          <cell r="D140">
            <v>2860</v>
          </cell>
          <cell r="E140" t="str">
            <v>D</v>
          </cell>
          <cell r="F140" t="str">
            <v>Other Inc/Exp Allocation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Amort of Intangibles &amp; Other, Net</v>
          </cell>
          <cell r="F141" t="str">
            <v>Total Intangible Amort &amp; Other, Net</v>
          </cell>
          <cell r="G141">
            <v>102044</v>
          </cell>
          <cell r="H141">
            <v>62774</v>
          </cell>
          <cell r="I141">
            <v>102044</v>
          </cell>
          <cell r="J141">
            <v>-692956</v>
          </cell>
          <cell r="K141">
            <v>0</v>
          </cell>
          <cell r="L141">
            <v>-692956</v>
          </cell>
        </row>
        <row r="142">
          <cell r="F142" t="str">
            <v>Income Before Taxes Sub-Total</v>
          </cell>
          <cell r="G142">
            <v>3076299</v>
          </cell>
          <cell r="H142">
            <v>1655445</v>
          </cell>
          <cell r="I142">
            <v>3076299</v>
          </cell>
          <cell r="J142">
            <v>5470999</v>
          </cell>
          <cell r="K142">
            <v>0</v>
          </cell>
          <cell r="L142">
            <v>5470999</v>
          </cell>
        </row>
        <row r="143">
          <cell r="B143" t="str">
            <v>Income Before Tax and Minority Interest</v>
          </cell>
          <cell r="C143" t="str">
            <v>A0011</v>
          </cell>
          <cell r="D143">
            <v>2890</v>
          </cell>
          <cell r="E143" t="str">
            <v>C</v>
          </cell>
          <cell r="F143" t="str">
            <v>Income / (Loss) before taxes</v>
          </cell>
          <cell r="G143">
            <v>3076299</v>
          </cell>
          <cell r="H143">
            <v>1655445</v>
          </cell>
          <cell r="I143">
            <v>3076299</v>
          </cell>
          <cell r="J143">
            <v>5470999</v>
          </cell>
          <cell r="K143">
            <v>0</v>
          </cell>
          <cell r="L143">
            <v>5470999</v>
          </cell>
        </row>
        <row r="144">
          <cell r="F144" t="str">
            <v>Income Before Taxes Check Total  s/b = 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Net Minority Interest</v>
          </cell>
          <cell r="C145" t="str">
            <v>A0011</v>
          </cell>
          <cell r="D145">
            <v>2900</v>
          </cell>
          <cell r="E145" t="str">
            <v>D</v>
          </cell>
          <cell r="F145" t="str">
            <v>Net Minority Interest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C146" t="str">
            <v>A0011</v>
          </cell>
          <cell r="D146">
            <v>2910</v>
          </cell>
          <cell r="E146" t="str">
            <v>D</v>
          </cell>
          <cell r="F146" t="str">
            <v>Extraordinary Item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C147" t="str">
            <v>A0011</v>
          </cell>
          <cell r="D147">
            <v>2921</v>
          </cell>
          <cell r="E147" t="str">
            <v>D</v>
          </cell>
          <cell r="F147" t="str">
            <v>Cumulative Accounting Change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Cumulative Acct Change &amp; Extraordinary Item</v>
          </cell>
          <cell r="F148" t="str">
            <v>Total Cum Acct Chng &amp; Extr. Item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C149" t="str">
            <v>A0011</v>
          </cell>
          <cell r="D149">
            <v>2950</v>
          </cell>
          <cell r="E149" t="str">
            <v>D</v>
          </cell>
          <cell r="F149" t="str">
            <v>Taxes on Income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C150" t="str">
            <v>A0011</v>
          </cell>
          <cell r="D150">
            <v>2968</v>
          </cell>
          <cell r="E150" t="str">
            <v>D</v>
          </cell>
          <cell r="F150" t="str">
            <v>Taxes on Income-Internal</v>
          </cell>
          <cell r="G150">
            <v>1045941</v>
          </cell>
          <cell r="H150">
            <v>562852</v>
          </cell>
          <cell r="I150">
            <v>1045941</v>
          </cell>
          <cell r="J150">
            <v>2078979</v>
          </cell>
          <cell r="K150">
            <v>0</v>
          </cell>
          <cell r="L150">
            <v>2078979</v>
          </cell>
        </row>
        <row r="151">
          <cell r="B151" t="str">
            <v>Income Taxes</v>
          </cell>
          <cell r="F151" t="str">
            <v>Total Income Taxes</v>
          </cell>
          <cell r="G151">
            <v>1045941</v>
          </cell>
          <cell r="H151">
            <v>562852</v>
          </cell>
          <cell r="I151">
            <v>1045941</v>
          </cell>
          <cell r="J151">
            <v>2078979</v>
          </cell>
          <cell r="K151">
            <v>0</v>
          </cell>
          <cell r="L151">
            <v>2078979</v>
          </cell>
        </row>
        <row r="152">
          <cell r="B152" t="str">
            <v>Net Income</v>
          </cell>
          <cell r="C152" t="str">
            <v>A0011</v>
          </cell>
          <cell r="D152">
            <v>2999</v>
          </cell>
          <cell r="E152" t="str">
            <v>C</v>
          </cell>
          <cell r="F152" t="str">
            <v>Net income / (Loss)</v>
          </cell>
          <cell r="G152">
            <v>2030358</v>
          </cell>
          <cell r="H152">
            <v>1092593</v>
          </cell>
          <cell r="I152">
            <v>2030358</v>
          </cell>
          <cell r="J152">
            <v>3392020</v>
          </cell>
          <cell r="K152">
            <v>0</v>
          </cell>
          <cell r="L152">
            <v>3392020</v>
          </cell>
        </row>
        <row r="153">
          <cell r="G153">
            <v>2.1100000000000001E-2</v>
          </cell>
          <cell r="H153">
            <v>1.2E-2</v>
          </cell>
          <cell r="I153">
            <v>2.1100000000000001E-2</v>
          </cell>
          <cell r="J153">
            <v>3.9899999999999998E-2</v>
          </cell>
          <cell r="K153" t="e">
            <v>#DIV/0!</v>
          </cell>
          <cell r="L153">
            <v>3.9899999999999998E-2</v>
          </cell>
        </row>
      </sheetData>
      <sheetData sheetId="5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  <cell r="K5" t="str">
            <v>Adjustment</v>
          </cell>
          <cell r="L5" t="str">
            <v>Adj PY</v>
          </cell>
        </row>
      </sheetData>
      <sheetData sheetId="6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  <cell r="K5" t="str">
            <v>Adjustment</v>
          </cell>
          <cell r="L5" t="str">
            <v>Adj PY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353</v>
          </cell>
          <cell r="H13">
            <v>263</v>
          </cell>
          <cell r="I13">
            <v>353</v>
          </cell>
          <cell r="J13">
            <v>172</v>
          </cell>
          <cell r="K13">
            <v>0</v>
          </cell>
          <cell r="L13">
            <v>172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A0011</v>
          </cell>
          <cell r="D15">
            <v>18</v>
          </cell>
          <cell r="E15" t="str">
            <v>D</v>
          </cell>
          <cell r="F15" t="str">
            <v>Allied&amp;NewOther UnitsSold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Unit Shipments</v>
          </cell>
          <cell r="C16" t="str">
            <v>A0011</v>
          </cell>
          <cell r="D16">
            <v>19</v>
          </cell>
          <cell r="E16" t="str">
            <v>D</v>
          </cell>
          <cell r="F16" t="str">
            <v>Total Retail Shipments</v>
          </cell>
          <cell r="G16">
            <v>353</v>
          </cell>
          <cell r="H16">
            <v>263</v>
          </cell>
          <cell r="I16">
            <v>353</v>
          </cell>
          <cell r="J16">
            <v>172</v>
          </cell>
          <cell r="K16">
            <v>0</v>
          </cell>
          <cell r="L16">
            <v>172</v>
          </cell>
        </row>
        <row r="17">
          <cell r="C17" t="str">
            <v>A0011</v>
          </cell>
          <cell r="D17">
            <v>2100</v>
          </cell>
          <cell r="E17" t="str">
            <v>C</v>
          </cell>
          <cell r="F17" t="str">
            <v>Total Units List Price</v>
          </cell>
          <cell r="G17">
            <v>8192690</v>
          </cell>
          <cell r="H17">
            <v>5655638</v>
          </cell>
          <cell r="I17">
            <v>8192690</v>
          </cell>
          <cell r="J17">
            <v>3691212</v>
          </cell>
          <cell r="K17">
            <v>0</v>
          </cell>
          <cell r="L17">
            <v>3691212</v>
          </cell>
        </row>
        <row r="18">
          <cell r="C18" t="str">
            <v>A0011</v>
          </cell>
          <cell r="D18">
            <v>2115</v>
          </cell>
          <cell r="E18" t="str">
            <v>C</v>
          </cell>
          <cell r="F18" t="str">
            <v>Total Retail Net Sales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Gross Sales-Units</v>
          </cell>
          <cell r="F19" t="str">
            <v>Total Unit Sales</v>
          </cell>
          <cell r="G19">
            <v>8192690</v>
          </cell>
          <cell r="H19">
            <v>5655638</v>
          </cell>
          <cell r="I19">
            <v>8192690</v>
          </cell>
          <cell r="J19">
            <v>3691212</v>
          </cell>
          <cell r="K19">
            <v>0</v>
          </cell>
          <cell r="L19">
            <v>3691212</v>
          </cell>
        </row>
        <row r="20">
          <cell r="B20" t="str">
            <v xml:space="preserve">                  -Parts</v>
          </cell>
          <cell r="C20" t="str">
            <v>A0011</v>
          </cell>
          <cell r="D20">
            <v>2110</v>
          </cell>
          <cell r="E20" t="str">
            <v>C</v>
          </cell>
          <cell r="F20" t="str">
            <v>Total Parts List Price</v>
          </cell>
          <cell r="G20">
            <v>1035922</v>
          </cell>
          <cell r="H20">
            <v>1010137</v>
          </cell>
          <cell r="I20">
            <v>1035922</v>
          </cell>
          <cell r="J20">
            <v>834380</v>
          </cell>
          <cell r="K20">
            <v>0</v>
          </cell>
          <cell r="L20">
            <v>834380</v>
          </cell>
        </row>
        <row r="21">
          <cell r="C21" t="str">
            <v>A0011</v>
          </cell>
          <cell r="D21">
            <v>2150</v>
          </cell>
          <cell r="E21" t="str">
            <v>C</v>
          </cell>
          <cell r="F21" t="str">
            <v>Total Unit Sales Discount</v>
          </cell>
          <cell r="G21">
            <v>-38078</v>
          </cell>
          <cell r="H21">
            <v>-25000</v>
          </cell>
          <cell r="I21">
            <v>-38078</v>
          </cell>
          <cell r="J21">
            <v>-17965</v>
          </cell>
          <cell r="K21">
            <v>0</v>
          </cell>
          <cell r="L21">
            <v>-17965</v>
          </cell>
        </row>
        <row r="22">
          <cell r="C22" t="str">
            <v>A0011</v>
          </cell>
          <cell r="D22">
            <v>2121</v>
          </cell>
          <cell r="E22" t="str">
            <v>C</v>
          </cell>
          <cell r="F22" t="str">
            <v>Interco Profit in Rev-Def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Less:Discounts-Units</v>
          </cell>
          <cell r="F23" t="str">
            <v>Total Unit Sales Discount</v>
          </cell>
          <cell r="G23">
            <v>-38078</v>
          </cell>
          <cell r="H23">
            <v>-25000</v>
          </cell>
          <cell r="I23">
            <v>-38078</v>
          </cell>
          <cell r="J23">
            <v>-17965</v>
          </cell>
          <cell r="K23">
            <v>0</v>
          </cell>
          <cell r="L23">
            <v>-17965</v>
          </cell>
        </row>
        <row r="24">
          <cell r="B24" t="str">
            <v xml:space="preserve">                       -Parts</v>
          </cell>
          <cell r="C24" t="str">
            <v>A0011</v>
          </cell>
          <cell r="D24">
            <v>2160</v>
          </cell>
          <cell r="E24" t="str">
            <v>C</v>
          </cell>
          <cell r="F24" t="str">
            <v>Total Parts Sales Disc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Net Sales-Units</v>
          </cell>
          <cell r="F25" t="str">
            <v>Net Sales - Units</v>
          </cell>
          <cell r="G25">
            <v>8154612</v>
          </cell>
          <cell r="H25">
            <v>5630638</v>
          </cell>
          <cell r="I25">
            <v>8154612</v>
          </cell>
          <cell r="J25">
            <v>3673247</v>
          </cell>
          <cell r="K25">
            <v>0</v>
          </cell>
          <cell r="L25">
            <v>3673247</v>
          </cell>
        </row>
        <row r="26">
          <cell r="B26" t="str">
            <v xml:space="preserve">              -Parts</v>
          </cell>
          <cell r="F26" t="str">
            <v>Net Sales - Parts</v>
          </cell>
          <cell r="G26">
            <v>1035922</v>
          </cell>
          <cell r="H26">
            <v>1010137</v>
          </cell>
          <cell r="I26">
            <v>1035922</v>
          </cell>
          <cell r="J26">
            <v>834380</v>
          </cell>
          <cell r="K26">
            <v>0</v>
          </cell>
          <cell r="L26">
            <v>834380</v>
          </cell>
        </row>
        <row r="27">
          <cell r="F27" t="str">
            <v>Net Sales Sub-Total</v>
          </cell>
          <cell r="G27">
            <v>9190534</v>
          </cell>
          <cell r="H27">
            <v>6640775</v>
          </cell>
          <cell r="I27">
            <v>9190534</v>
          </cell>
          <cell r="J27">
            <v>4507627</v>
          </cell>
          <cell r="K27">
            <v>0</v>
          </cell>
          <cell r="L27">
            <v>4507627</v>
          </cell>
        </row>
        <row r="28">
          <cell r="B28" t="str">
            <v>Net Sales</v>
          </cell>
          <cell r="C28" t="str">
            <v>A0011</v>
          </cell>
          <cell r="D28" t="str">
            <v>NA</v>
          </cell>
          <cell r="E28" t="str">
            <v>C</v>
          </cell>
          <cell r="F28" t="str">
            <v>Net Sales</v>
          </cell>
          <cell r="G28">
            <v>9190534</v>
          </cell>
          <cell r="H28">
            <v>6640775</v>
          </cell>
          <cell r="I28">
            <v>9190534</v>
          </cell>
          <cell r="J28">
            <v>4507627</v>
          </cell>
          <cell r="K28">
            <v>0</v>
          </cell>
          <cell r="L28">
            <v>4507627</v>
          </cell>
        </row>
        <row r="29">
          <cell r="B29" t="str">
            <v>Other Revenue</v>
          </cell>
          <cell r="C29" t="str">
            <v>A0011</v>
          </cell>
          <cell r="D29">
            <v>2165</v>
          </cell>
          <cell r="E29" t="str">
            <v>C</v>
          </cell>
          <cell r="F29" t="str">
            <v>Other Revenue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9190534</v>
          </cell>
          <cell r="H30">
            <v>6640775</v>
          </cell>
          <cell r="I30">
            <v>9190534</v>
          </cell>
          <cell r="J30">
            <v>4507627</v>
          </cell>
          <cell r="K30">
            <v>0</v>
          </cell>
          <cell r="L30">
            <v>4507627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7114310</v>
          </cell>
          <cell r="H32">
            <v>4745470</v>
          </cell>
          <cell r="I32">
            <v>7114310</v>
          </cell>
          <cell r="J32">
            <v>2992315</v>
          </cell>
          <cell r="K32">
            <v>0</v>
          </cell>
          <cell r="L32">
            <v>2992315</v>
          </cell>
        </row>
        <row r="33">
          <cell r="C33" t="str">
            <v>A0011</v>
          </cell>
          <cell r="D33">
            <v>2215</v>
          </cell>
          <cell r="E33" t="str">
            <v>D</v>
          </cell>
          <cell r="F33" t="str">
            <v>Total Retail Product Cost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F34" t="str">
            <v>Total Units Product Cost @ Standard</v>
          </cell>
          <cell r="G34">
            <v>7114310</v>
          </cell>
          <cell r="H34">
            <v>4745470</v>
          </cell>
          <cell r="I34">
            <v>7114310</v>
          </cell>
          <cell r="J34">
            <v>2992315</v>
          </cell>
          <cell r="K34">
            <v>0</v>
          </cell>
          <cell r="L34">
            <v>2992315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689548</v>
          </cell>
          <cell r="H35">
            <v>732461</v>
          </cell>
          <cell r="I35">
            <v>689548</v>
          </cell>
          <cell r="J35">
            <v>564418</v>
          </cell>
          <cell r="K35">
            <v>0</v>
          </cell>
          <cell r="L35">
            <v>564418</v>
          </cell>
        </row>
        <row r="36">
          <cell r="B36" t="str">
            <v>Standard Margin-Units</v>
          </cell>
          <cell r="G36">
            <v>1040302</v>
          </cell>
          <cell r="H36">
            <v>885168</v>
          </cell>
          <cell r="I36">
            <v>1040302</v>
          </cell>
          <cell r="J36">
            <v>680932</v>
          </cell>
          <cell r="K36">
            <v>0</v>
          </cell>
          <cell r="L36">
            <v>680932</v>
          </cell>
        </row>
        <row r="37">
          <cell r="G37">
            <v>0.12759999999999999</v>
          </cell>
          <cell r="H37">
            <v>0.15720000000000001</v>
          </cell>
          <cell r="I37">
            <v>0.12759999999999999</v>
          </cell>
          <cell r="J37">
            <v>0.18540000000000001</v>
          </cell>
          <cell r="K37" t="e">
            <v>#DIV/0!</v>
          </cell>
          <cell r="L37">
            <v>0.18540000000000001</v>
          </cell>
        </row>
        <row r="38">
          <cell r="B38" t="str">
            <v>Standard Margin-Parts</v>
          </cell>
          <cell r="G38">
            <v>346374</v>
          </cell>
          <cell r="H38">
            <v>277676</v>
          </cell>
          <cell r="I38">
            <v>346374</v>
          </cell>
          <cell r="J38">
            <v>269962</v>
          </cell>
          <cell r="K38">
            <v>0</v>
          </cell>
          <cell r="L38">
            <v>269962</v>
          </cell>
        </row>
        <row r="39">
          <cell r="G39">
            <v>0.33439999999999998</v>
          </cell>
          <cell r="H39">
            <v>0.27489999999999998</v>
          </cell>
          <cell r="I39">
            <v>0.33439999999999998</v>
          </cell>
          <cell r="J39">
            <v>0.32350000000000001</v>
          </cell>
          <cell r="K39" t="e">
            <v>#DIV/0!</v>
          </cell>
          <cell r="L39">
            <v>0.32350000000000001</v>
          </cell>
        </row>
        <row r="40">
          <cell r="F40" t="str">
            <v>Standard Margin Sub-Total</v>
          </cell>
          <cell r="G40">
            <v>1386676</v>
          </cell>
          <cell r="H40">
            <v>1162844</v>
          </cell>
          <cell r="I40">
            <v>1386676</v>
          </cell>
          <cell r="J40">
            <v>950894</v>
          </cell>
          <cell r="K40">
            <v>0</v>
          </cell>
          <cell r="L40">
            <v>950894</v>
          </cell>
        </row>
        <row r="41">
          <cell r="B41" t="str">
            <v>Standard Margin-Other Revenues</v>
          </cell>
          <cell r="F41" t="str">
            <v>Standard Margin-Other Revenues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Total Standard Margin</v>
          </cell>
          <cell r="C42" t="str">
            <v>A0011</v>
          </cell>
          <cell r="D42">
            <v>2210</v>
          </cell>
          <cell r="E42" t="str">
            <v>C</v>
          </cell>
          <cell r="F42" t="str">
            <v>Standard Margin</v>
          </cell>
          <cell r="G42">
            <v>1386676</v>
          </cell>
          <cell r="H42">
            <v>1162844</v>
          </cell>
          <cell r="I42">
            <v>1386676</v>
          </cell>
          <cell r="J42">
            <v>950894</v>
          </cell>
          <cell r="K42">
            <v>0</v>
          </cell>
          <cell r="L42">
            <v>950894</v>
          </cell>
        </row>
        <row r="43">
          <cell r="G43">
            <v>0.15090000000000001</v>
          </cell>
          <cell r="H43">
            <v>0.17510000000000001</v>
          </cell>
          <cell r="I43">
            <v>0.15090000000000001</v>
          </cell>
          <cell r="J43">
            <v>0.21099999999999999</v>
          </cell>
          <cell r="K43" t="e">
            <v>#DIV/0!</v>
          </cell>
          <cell r="L43">
            <v>0.21099999999999999</v>
          </cell>
        </row>
        <row r="44">
          <cell r="F44" t="str">
            <v>Standard Margin Check Total  s/b = 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6">
          <cell r="B46" t="str">
            <v>Material Currency</v>
          </cell>
          <cell r="C46" t="str">
            <v>A0011</v>
          </cell>
          <cell r="D46">
            <v>2222</v>
          </cell>
          <cell r="E46" t="str">
            <v>D</v>
          </cell>
          <cell r="F46" t="str">
            <v>Material - Currency</v>
          </cell>
          <cell r="G46">
            <v>-7840</v>
          </cell>
          <cell r="H46">
            <v>35522</v>
          </cell>
          <cell r="I46">
            <v>-7840</v>
          </cell>
          <cell r="J46">
            <v>22467</v>
          </cell>
          <cell r="K46">
            <v>0</v>
          </cell>
          <cell r="L46">
            <v>22467</v>
          </cell>
        </row>
        <row r="47">
          <cell r="C47" t="str">
            <v>A0011</v>
          </cell>
          <cell r="D47">
            <v>2221</v>
          </cell>
          <cell r="E47" t="str">
            <v>D</v>
          </cell>
          <cell r="F47" t="str">
            <v>Material - Purchase Price</v>
          </cell>
          <cell r="G47">
            <v>-9249</v>
          </cell>
          <cell r="H47">
            <v>0</v>
          </cell>
          <cell r="I47">
            <v>-9249</v>
          </cell>
          <cell r="J47">
            <v>781</v>
          </cell>
          <cell r="K47">
            <v>0</v>
          </cell>
          <cell r="L47">
            <v>781</v>
          </cell>
        </row>
        <row r="48">
          <cell r="C48" t="str">
            <v>A0011</v>
          </cell>
          <cell r="D48">
            <v>2223</v>
          </cell>
          <cell r="E48" t="str">
            <v>D</v>
          </cell>
          <cell r="F48" t="str">
            <v>Material - Freight</v>
          </cell>
          <cell r="G48">
            <v>62665</v>
          </cell>
          <cell r="H48">
            <v>21000</v>
          </cell>
          <cell r="I48">
            <v>62665</v>
          </cell>
          <cell r="J48">
            <v>29647</v>
          </cell>
          <cell r="K48">
            <v>0</v>
          </cell>
          <cell r="L48">
            <v>29647</v>
          </cell>
        </row>
        <row r="49">
          <cell r="C49" t="str">
            <v>A0011</v>
          </cell>
          <cell r="D49">
            <v>2224</v>
          </cell>
          <cell r="E49" t="str">
            <v>D</v>
          </cell>
          <cell r="F49" t="str">
            <v>Material - Custom Duties</v>
          </cell>
          <cell r="G49">
            <v>-3688</v>
          </cell>
          <cell r="H49">
            <v>0</v>
          </cell>
          <cell r="I49">
            <v>-3688</v>
          </cell>
          <cell r="J49">
            <v>-24423</v>
          </cell>
          <cell r="K49">
            <v>0</v>
          </cell>
          <cell r="L49">
            <v>-24423</v>
          </cell>
        </row>
        <row r="50">
          <cell r="B50" t="str">
            <v>Material Price/Freight</v>
          </cell>
          <cell r="F50" t="str">
            <v>Sub-Total Price/Other</v>
          </cell>
          <cell r="G50">
            <v>49728</v>
          </cell>
          <cell r="H50">
            <v>21000</v>
          </cell>
          <cell r="I50">
            <v>49728</v>
          </cell>
          <cell r="J50">
            <v>6005</v>
          </cell>
          <cell r="K50">
            <v>0</v>
          </cell>
          <cell r="L50">
            <v>6005</v>
          </cell>
        </row>
        <row r="51">
          <cell r="B51" t="str">
            <v>Adjusted Standard Margin</v>
          </cell>
          <cell r="G51">
            <v>1344788</v>
          </cell>
          <cell r="H51">
            <v>1106322</v>
          </cell>
          <cell r="I51">
            <v>1344788</v>
          </cell>
          <cell r="J51">
            <v>922422</v>
          </cell>
          <cell r="K51">
            <v>0</v>
          </cell>
          <cell r="L51">
            <v>922422</v>
          </cell>
        </row>
        <row r="52">
          <cell r="G52">
            <v>0.14630000000000001</v>
          </cell>
          <cell r="H52">
            <v>0.1666</v>
          </cell>
          <cell r="I52">
            <v>0.14630000000000001</v>
          </cell>
          <cell r="J52">
            <v>0.2046</v>
          </cell>
          <cell r="K52" t="e">
            <v>#DIV/0!</v>
          </cell>
          <cell r="L52">
            <v>0.2046</v>
          </cell>
        </row>
        <row r="53">
          <cell r="C53" t="str">
            <v>A0011</v>
          </cell>
          <cell r="D53">
            <v>2230</v>
          </cell>
          <cell r="E53" t="str">
            <v>D</v>
          </cell>
          <cell r="F53" t="str">
            <v>Actual Labor Exp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C54" t="str">
            <v>A0011</v>
          </cell>
          <cell r="D54">
            <v>2240</v>
          </cell>
          <cell r="E54" t="str">
            <v>D</v>
          </cell>
          <cell r="F54" t="str">
            <v>Labor Absorption</v>
          </cell>
          <cell r="G54">
            <v>29917</v>
          </cell>
          <cell r="H54">
            <v>-24593</v>
          </cell>
          <cell r="I54">
            <v>29917</v>
          </cell>
          <cell r="J54">
            <v>-5844</v>
          </cell>
          <cell r="K54">
            <v>0</v>
          </cell>
          <cell r="L54">
            <v>-5844</v>
          </cell>
        </row>
        <row r="55">
          <cell r="B55" t="str">
            <v>Labor</v>
          </cell>
          <cell r="F55" t="str">
            <v>Total Labor</v>
          </cell>
          <cell r="G55">
            <v>29917</v>
          </cell>
          <cell r="H55">
            <v>-24593</v>
          </cell>
          <cell r="I55">
            <v>29917</v>
          </cell>
          <cell r="J55">
            <v>-5844</v>
          </cell>
          <cell r="K55">
            <v>0</v>
          </cell>
          <cell r="L55">
            <v>-5844</v>
          </cell>
        </row>
        <row r="56">
          <cell r="C56" t="str">
            <v>A0011</v>
          </cell>
          <cell r="D56">
            <v>2250</v>
          </cell>
          <cell r="E56" t="str">
            <v>D</v>
          </cell>
          <cell r="F56" t="str">
            <v>Actual Mfg Expense</v>
          </cell>
          <cell r="G56">
            <v>86463</v>
          </cell>
          <cell r="H56">
            <v>115832</v>
          </cell>
          <cell r="I56">
            <v>86463</v>
          </cell>
          <cell r="J56">
            <v>105929</v>
          </cell>
          <cell r="K56">
            <v>0</v>
          </cell>
          <cell r="L56">
            <v>105929</v>
          </cell>
        </row>
        <row r="57">
          <cell r="C57" t="str">
            <v>A0011</v>
          </cell>
          <cell r="D57">
            <v>2260</v>
          </cell>
          <cell r="E57" t="str">
            <v>D</v>
          </cell>
          <cell r="F57" t="str">
            <v>Std Overhead Absorption</v>
          </cell>
          <cell r="G57">
            <v>-14459</v>
          </cell>
          <cell r="H57">
            <v>-12180</v>
          </cell>
          <cell r="I57">
            <v>-14459</v>
          </cell>
          <cell r="J57">
            <v>-5709</v>
          </cell>
          <cell r="K57">
            <v>0</v>
          </cell>
          <cell r="L57">
            <v>-5709</v>
          </cell>
        </row>
        <row r="58">
          <cell r="B58" t="str">
            <v>Overhead</v>
          </cell>
          <cell r="F58" t="str">
            <v>Total Overhead</v>
          </cell>
          <cell r="G58">
            <v>72004</v>
          </cell>
          <cell r="H58">
            <v>103652</v>
          </cell>
          <cell r="I58">
            <v>72004</v>
          </cell>
          <cell r="J58">
            <v>100220</v>
          </cell>
          <cell r="K58">
            <v>0</v>
          </cell>
          <cell r="L58">
            <v>100220</v>
          </cell>
        </row>
        <row r="59">
          <cell r="B59" t="str">
            <v>Other Cost of Sales:</v>
          </cell>
        </row>
        <row r="60">
          <cell r="B60" t="str">
            <v>Warranty/FPI</v>
          </cell>
          <cell r="C60" t="str">
            <v>A0011</v>
          </cell>
          <cell r="D60">
            <v>2303</v>
          </cell>
          <cell r="E60" t="str">
            <v>D</v>
          </cell>
          <cell r="F60" t="str">
            <v>F.P.I. &amp; Out-of-Policy</v>
          </cell>
          <cell r="G60">
            <v>20806</v>
          </cell>
          <cell r="H60">
            <v>28083</v>
          </cell>
          <cell r="I60">
            <v>20806</v>
          </cell>
          <cell r="J60">
            <v>18233</v>
          </cell>
          <cell r="K60">
            <v>0</v>
          </cell>
          <cell r="L60">
            <v>18233</v>
          </cell>
        </row>
        <row r="61">
          <cell r="B61" t="str">
            <v>Inventory Obsc./LIFO</v>
          </cell>
          <cell r="C61" t="str">
            <v>A0011</v>
          </cell>
          <cell r="D61">
            <v>2301</v>
          </cell>
          <cell r="E61" t="str">
            <v>D</v>
          </cell>
          <cell r="F61" t="str">
            <v>Inventory Losses</v>
          </cell>
          <cell r="G61">
            <v>21263</v>
          </cell>
          <cell r="H61">
            <v>21167</v>
          </cell>
          <cell r="I61">
            <v>21263</v>
          </cell>
          <cell r="J61">
            <v>18412</v>
          </cell>
          <cell r="K61">
            <v>0</v>
          </cell>
          <cell r="L61">
            <v>18412</v>
          </cell>
        </row>
        <row r="62">
          <cell r="C62" t="str">
            <v>A0011</v>
          </cell>
          <cell r="D62">
            <v>2304</v>
          </cell>
          <cell r="E62" t="str">
            <v>D</v>
          </cell>
          <cell r="F62" t="str">
            <v>FX Gain/Loss - BS Reval</v>
          </cell>
          <cell r="G62">
            <v>155298</v>
          </cell>
          <cell r="H62">
            <v>0</v>
          </cell>
          <cell r="I62">
            <v>155298</v>
          </cell>
          <cell r="J62">
            <v>41189</v>
          </cell>
          <cell r="K62">
            <v>0</v>
          </cell>
          <cell r="L62">
            <v>41189</v>
          </cell>
        </row>
        <row r="63">
          <cell r="C63" t="str">
            <v>A0011</v>
          </cell>
          <cell r="D63">
            <v>2314</v>
          </cell>
          <cell r="E63" t="str">
            <v>D</v>
          </cell>
          <cell r="F63" t="str">
            <v>FX G/L- Currency Contract</v>
          </cell>
          <cell r="G63">
            <v>-77664</v>
          </cell>
          <cell r="H63">
            <v>0</v>
          </cell>
          <cell r="I63">
            <v>-77664</v>
          </cell>
          <cell r="J63">
            <v>-46650</v>
          </cell>
          <cell r="K63">
            <v>0</v>
          </cell>
          <cell r="L63">
            <v>-46650</v>
          </cell>
        </row>
        <row r="64">
          <cell r="B64" t="str">
            <v>Currency</v>
          </cell>
          <cell r="F64" t="str">
            <v>Total Currency</v>
          </cell>
          <cell r="G64">
            <v>77634</v>
          </cell>
          <cell r="H64">
            <v>0</v>
          </cell>
          <cell r="I64">
            <v>77634</v>
          </cell>
          <cell r="J64">
            <v>-5461</v>
          </cell>
          <cell r="K64">
            <v>0</v>
          </cell>
          <cell r="L64">
            <v>-5461</v>
          </cell>
        </row>
        <row r="65">
          <cell r="B65" t="str">
            <v>Design Engineering</v>
          </cell>
          <cell r="C65" t="str">
            <v>A0011</v>
          </cell>
          <cell r="D65">
            <v>2302</v>
          </cell>
          <cell r="E65" t="str">
            <v>D</v>
          </cell>
          <cell r="F65" t="str">
            <v>Design Engr Cost-Spec Prd</v>
          </cell>
          <cell r="G65">
            <v>5138</v>
          </cell>
          <cell r="H65">
            <v>12000</v>
          </cell>
          <cell r="I65">
            <v>5138</v>
          </cell>
          <cell r="J65">
            <v>6700</v>
          </cell>
          <cell r="K65">
            <v>0</v>
          </cell>
          <cell r="L65">
            <v>6700</v>
          </cell>
        </row>
        <row r="66">
          <cell r="B66" t="str">
            <v>Freight Out</v>
          </cell>
          <cell r="C66" t="str">
            <v>A0011</v>
          </cell>
          <cell r="D66">
            <v>2307</v>
          </cell>
          <cell r="E66" t="str">
            <v>D</v>
          </cell>
          <cell r="F66" t="str">
            <v>Freight Out</v>
          </cell>
          <cell r="G66">
            <v>6901</v>
          </cell>
          <cell r="H66">
            <v>7000</v>
          </cell>
          <cell r="I66">
            <v>6901</v>
          </cell>
          <cell r="J66">
            <v>13125</v>
          </cell>
          <cell r="K66">
            <v>0</v>
          </cell>
          <cell r="L66">
            <v>13125</v>
          </cell>
        </row>
        <row r="67">
          <cell r="B67" t="str">
            <v>S-N Mark-Up</v>
          </cell>
          <cell r="C67" t="str">
            <v>A0011</v>
          </cell>
          <cell r="D67">
            <v>2310</v>
          </cell>
          <cell r="E67" t="str">
            <v>D</v>
          </cell>
          <cell r="F67" t="str">
            <v>S/N Mark-Up</v>
          </cell>
          <cell r="G67">
            <v>26157</v>
          </cell>
          <cell r="H67">
            <v>67633</v>
          </cell>
          <cell r="I67">
            <v>26157</v>
          </cell>
          <cell r="J67">
            <v>43887</v>
          </cell>
          <cell r="K67">
            <v>0</v>
          </cell>
          <cell r="L67">
            <v>43887</v>
          </cell>
        </row>
        <row r="68">
          <cell r="B68" t="str">
            <v>Plant Rationalization</v>
          </cell>
          <cell r="C68" t="str">
            <v>A0011</v>
          </cell>
          <cell r="D68">
            <v>2319</v>
          </cell>
          <cell r="E68" t="str">
            <v>D</v>
          </cell>
          <cell r="F68" t="str">
            <v>Plant Rationalization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C69" t="str">
            <v>A0011</v>
          </cell>
          <cell r="D69">
            <v>2305</v>
          </cell>
          <cell r="E69" t="str">
            <v>D</v>
          </cell>
          <cell r="F69" t="str">
            <v>LIFO Base Adjustment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C70" t="str">
            <v>A0011</v>
          </cell>
          <cell r="D70">
            <v>2306</v>
          </cell>
          <cell r="E70" t="str">
            <v>D</v>
          </cell>
          <cell r="F70" t="str">
            <v>Inven Std Cost Reval Adj</v>
          </cell>
          <cell r="G70">
            <v>7997</v>
          </cell>
          <cell r="H70">
            <v>15000</v>
          </cell>
          <cell r="I70">
            <v>7997</v>
          </cell>
          <cell r="J70">
            <v>-8717</v>
          </cell>
          <cell r="K70">
            <v>0</v>
          </cell>
          <cell r="L70">
            <v>-8717</v>
          </cell>
        </row>
        <row r="71">
          <cell r="C71" t="str">
            <v>A0011</v>
          </cell>
          <cell r="D71">
            <v>2308</v>
          </cell>
          <cell r="E71" t="str">
            <v>D</v>
          </cell>
          <cell r="F71" t="str">
            <v>Depr.-Excess PPA to F/A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C72" t="str">
            <v>A0011</v>
          </cell>
          <cell r="D72">
            <v>2309</v>
          </cell>
          <cell r="E72" t="str">
            <v>D</v>
          </cell>
          <cell r="F72" t="str">
            <v>Other</v>
          </cell>
          <cell r="G72">
            <v>863898</v>
          </cell>
          <cell r="H72">
            <v>3000</v>
          </cell>
          <cell r="I72">
            <v>863898</v>
          </cell>
          <cell r="J72">
            <v>37417</v>
          </cell>
          <cell r="K72">
            <v>0</v>
          </cell>
          <cell r="L72">
            <v>37417</v>
          </cell>
        </row>
        <row r="73">
          <cell r="C73" t="str">
            <v>A0011</v>
          </cell>
          <cell r="D73">
            <v>2311</v>
          </cell>
          <cell r="E73" t="str">
            <v>D</v>
          </cell>
          <cell r="F73" t="str">
            <v>Shop Floor Variance</v>
          </cell>
          <cell r="G73">
            <v>-473</v>
          </cell>
          <cell r="H73">
            <v>18000</v>
          </cell>
          <cell r="I73">
            <v>-473</v>
          </cell>
          <cell r="J73">
            <v>-27422</v>
          </cell>
          <cell r="K73">
            <v>0</v>
          </cell>
          <cell r="L73">
            <v>-27422</v>
          </cell>
        </row>
        <row r="74">
          <cell r="C74" t="str">
            <v>A0011</v>
          </cell>
          <cell r="D74">
            <v>2318</v>
          </cell>
          <cell r="E74" t="str">
            <v>D</v>
          </cell>
          <cell r="F74" t="str">
            <v>Disaster &amp; 1-Time Adjust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A0011</v>
          </cell>
          <cell r="D75">
            <v>2312</v>
          </cell>
          <cell r="E75" t="str">
            <v>D</v>
          </cell>
          <cell r="F75" t="str">
            <v>Whls-DealerFloorPlanFincg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A0011</v>
          </cell>
          <cell r="D76">
            <v>2313</v>
          </cell>
          <cell r="E76" t="str">
            <v>D</v>
          </cell>
          <cell r="F76" t="str">
            <v>Employment Grants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A0011</v>
          </cell>
          <cell r="D77">
            <v>2316</v>
          </cell>
          <cell r="E77" t="str">
            <v>D</v>
          </cell>
          <cell r="F77" t="str">
            <v>Capitalized Std Cost Var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Other</v>
          </cell>
          <cell r="F78" t="str">
            <v>Total Other</v>
          </cell>
          <cell r="G78">
            <v>871422</v>
          </cell>
          <cell r="H78">
            <v>36000</v>
          </cell>
          <cell r="I78">
            <v>871422</v>
          </cell>
          <cell r="J78">
            <v>1278</v>
          </cell>
          <cell r="K78">
            <v>0</v>
          </cell>
          <cell r="L78">
            <v>1278</v>
          </cell>
        </row>
        <row r="79">
          <cell r="F79" t="str">
            <v>Gross Profit Sub-Total</v>
          </cell>
          <cell r="G79">
            <v>213546</v>
          </cell>
          <cell r="H79">
            <v>855380</v>
          </cell>
          <cell r="I79">
            <v>213546</v>
          </cell>
          <cell r="J79">
            <v>731872</v>
          </cell>
          <cell r="K79">
            <v>0</v>
          </cell>
          <cell r="L79">
            <v>731872</v>
          </cell>
        </row>
        <row r="80">
          <cell r="B80" t="str">
            <v>Gross Profit</v>
          </cell>
          <cell r="C80" t="str">
            <v>A0011</v>
          </cell>
          <cell r="D80">
            <v>2390</v>
          </cell>
          <cell r="E80" t="str">
            <v>C</v>
          </cell>
          <cell r="F80" t="str">
            <v>Gross Profit / (Loss)</v>
          </cell>
          <cell r="G80">
            <v>213546</v>
          </cell>
          <cell r="H80">
            <v>855380</v>
          </cell>
          <cell r="I80">
            <v>213546</v>
          </cell>
          <cell r="J80">
            <v>731872</v>
          </cell>
          <cell r="K80">
            <v>0</v>
          </cell>
          <cell r="L80">
            <v>731872</v>
          </cell>
        </row>
        <row r="81">
          <cell r="G81">
            <v>2.3199999999999998E-2</v>
          </cell>
          <cell r="H81">
            <v>0.1288</v>
          </cell>
          <cell r="I81">
            <v>2.3199999999999998E-2</v>
          </cell>
          <cell r="J81">
            <v>0.16239999999999999</v>
          </cell>
          <cell r="K81" t="e">
            <v>#DIV/0!</v>
          </cell>
          <cell r="L81">
            <v>0.16239999999999999</v>
          </cell>
        </row>
        <row r="82">
          <cell r="F82" t="str">
            <v>Gross Profit Check Total  s/b = 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Operating Expenses:</v>
          </cell>
        </row>
        <row r="84">
          <cell r="C84" t="str">
            <v>A0011</v>
          </cell>
          <cell r="D84">
            <v>2409</v>
          </cell>
          <cell r="E84" t="str">
            <v>D</v>
          </cell>
          <cell r="F84" t="str">
            <v>Administration</v>
          </cell>
          <cell r="G84">
            <v>85255</v>
          </cell>
          <cell r="H84">
            <v>101034</v>
          </cell>
          <cell r="I84">
            <v>85255</v>
          </cell>
          <cell r="J84">
            <v>171488</v>
          </cell>
          <cell r="K84">
            <v>20810</v>
          </cell>
          <cell r="L84">
            <v>192298</v>
          </cell>
        </row>
        <row r="85">
          <cell r="C85" t="str">
            <v>A0011</v>
          </cell>
          <cell r="D85">
            <v>2561</v>
          </cell>
          <cell r="E85" t="str">
            <v>D</v>
          </cell>
          <cell r="F85" t="str">
            <v>NACCO Management Fees</v>
          </cell>
          <cell r="G85">
            <v>16864</v>
          </cell>
          <cell r="H85">
            <v>16864</v>
          </cell>
          <cell r="I85">
            <v>16864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Administration</v>
          </cell>
          <cell r="F86" t="str">
            <v>Total Admin</v>
          </cell>
          <cell r="G86">
            <v>102119</v>
          </cell>
          <cell r="H86">
            <v>117898</v>
          </cell>
          <cell r="I86">
            <v>102119</v>
          </cell>
          <cell r="J86">
            <v>171488</v>
          </cell>
          <cell r="K86">
            <v>20810</v>
          </cell>
          <cell r="L86">
            <v>192298</v>
          </cell>
        </row>
        <row r="87">
          <cell r="B87" t="str">
            <v>Purchasing</v>
          </cell>
          <cell r="C87" t="str">
            <v>A0011</v>
          </cell>
          <cell r="D87">
            <v>2475</v>
          </cell>
          <cell r="E87" t="str">
            <v>D</v>
          </cell>
          <cell r="F87" t="str">
            <v>Purchasing</v>
          </cell>
          <cell r="G87">
            <v>4117</v>
          </cell>
          <cell r="H87">
            <v>4117</v>
          </cell>
          <cell r="I87">
            <v>4117</v>
          </cell>
          <cell r="J87">
            <v>0</v>
          </cell>
          <cell r="K87">
            <v>2707</v>
          </cell>
          <cell r="L87">
            <v>2707</v>
          </cell>
        </row>
        <row r="88">
          <cell r="C88" t="str">
            <v>A0011</v>
          </cell>
          <cell r="D88">
            <v>2498</v>
          </cell>
          <cell r="E88" t="str">
            <v>D</v>
          </cell>
          <cell r="F88" t="str">
            <v>Parts Marketing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C89" t="str">
            <v>A0011</v>
          </cell>
          <cell r="D89">
            <v>2499</v>
          </cell>
          <cell r="E89" t="str">
            <v>D</v>
          </cell>
          <cell r="F89" t="str">
            <v>Units Marketing</v>
          </cell>
          <cell r="G89">
            <v>507074</v>
          </cell>
          <cell r="H89">
            <v>467879</v>
          </cell>
          <cell r="I89">
            <v>507074</v>
          </cell>
          <cell r="J89">
            <v>302973</v>
          </cell>
          <cell r="K89">
            <v>0</v>
          </cell>
          <cell r="L89">
            <v>302973</v>
          </cell>
        </row>
        <row r="90">
          <cell r="C90" t="str">
            <v>A0011</v>
          </cell>
          <cell r="D90">
            <v>2570</v>
          </cell>
          <cell r="E90" t="str">
            <v>D</v>
          </cell>
          <cell r="F90" t="str">
            <v>Total Retail Cost of Ops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Marketing</v>
          </cell>
          <cell r="F91" t="str">
            <v>Marketing</v>
          </cell>
          <cell r="G91">
            <v>507074</v>
          </cell>
          <cell r="H91">
            <v>467879</v>
          </cell>
          <cell r="I91">
            <v>507074</v>
          </cell>
          <cell r="J91">
            <v>302973</v>
          </cell>
          <cell r="K91">
            <v>1972</v>
          </cell>
          <cell r="L91">
            <v>304945</v>
          </cell>
        </row>
        <row r="92">
          <cell r="B92" t="str">
            <v>Operations</v>
          </cell>
          <cell r="C92" t="str">
            <v>A0011</v>
          </cell>
          <cell r="D92">
            <v>2525</v>
          </cell>
          <cell r="E92" t="str">
            <v>D</v>
          </cell>
          <cell r="F92" t="str">
            <v>Operations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MIS and Strategy</v>
          </cell>
          <cell r="C93" t="str">
            <v>A0011</v>
          </cell>
          <cell r="D93">
            <v>2527</v>
          </cell>
          <cell r="E93" t="str">
            <v>D</v>
          </cell>
          <cell r="F93" t="str">
            <v>MIS</v>
          </cell>
          <cell r="G93">
            <v>56201</v>
          </cell>
          <cell r="H93">
            <v>50750</v>
          </cell>
          <cell r="I93">
            <v>56201</v>
          </cell>
          <cell r="J93">
            <v>0</v>
          </cell>
          <cell r="K93">
            <v>5698</v>
          </cell>
          <cell r="L93">
            <v>5698</v>
          </cell>
        </row>
        <row r="94">
          <cell r="B94" t="str">
            <v>Finance</v>
          </cell>
          <cell r="C94" t="str">
            <v>A0011</v>
          </cell>
          <cell r="D94">
            <v>2529</v>
          </cell>
          <cell r="E94" t="str">
            <v>D</v>
          </cell>
          <cell r="F94" t="str">
            <v>Finance</v>
          </cell>
          <cell r="G94">
            <v>88977</v>
          </cell>
          <cell r="H94">
            <v>79212</v>
          </cell>
          <cell r="I94">
            <v>88977</v>
          </cell>
          <cell r="J94">
            <v>72876</v>
          </cell>
          <cell r="K94">
            <v>7101</v>
          </cell>
          <cell r="L94">
            <v>79977</v>
          </cell>
        </row>
        <row r="95">
          <cell r="B95" t="str">
            <v>Human Resources</v>
          </cell>
          <cell r="C95" t="str">
            <v>A0011</v>
          </cell>
          <cell r="D95">
            <v>2559</v>
          </cell>
          <cell r="E95" t="str">
            <v>D</v>
          </cell>
          <cell r="F95" t="str">
            <v>Human Resources</v>
          </cell>
          <cell r="G95">
            <v>14522</v>
          </cell>
          <cell r="H95">
            <v>16185</v>
          </cell>
          <cell r="I95">
            <v>14522</v>
          </cell>
          <cell r="J95">
            <v>20894</v>
          </cell>
          <cell r="K95">
            <v>866</v>
          </cell>
          <cell r="L95">
            <v>21760</v>
          </cell>
        </row>
        <row r="96">
          <cell r="B96" t="str">
            <v>Bad Debt</v>
          </cell>
          <cell r="C96" t="str">
            <v>A0011</v>
          </cell>
          <cell r="D96">
            <v>2601</v>
          </cell>
          <cell r="E96" t="str">
            <v>D</v>
          </cell>
          <cell r="F96" t="str">
            <v>A.S.Exp - Bad Debt Exp.</v>
          </cell>
          <cell r="G96">
            <v>71360</v>
          </cell>
          <cell r="H96">
            <v>10334</v>
          </cell>
          <cell r="I96">
            <v>71360</v>
          </cell>
          <cell r="J96">
            <v>4296</v>
          </cell>
          <cell r="K96">
            <v>0</v>
          </cell>
          <cell r="L96">
            <v>4296</v>
          </cell>
        </row>
        <row r="97">
          <cell r="B97" t="str">
            <v>Product Liability</v>
          </cell>
          <cell r="C97" t="str">
            <v>A0011</v>
          </cell>
          <cell r="D97">
            <v>2603</v>
          </cell>
          <cell r="E97" t="str">
            <v>D</v>
          </cell>
          <cell r="F97" t="str">
            <v>A.S.Exp - Prod Liab. Exp.</v>
          </cell>
          <cell r="G97">
            <v>0</v>
          </cell>
          <cell r="H97">
            <v>0</v>
          </cell>
          <cell r="I97">
            <v>0</v>
          </cell>
          <cell r="J97">
            <v>1202</v>
          </cell>
          <cell r="K97">
            <v>0</v>
          </cell>
          <cell r="L97">
            <v>1202</v>
          </cell>
        </row>
        <row r="98">
          <cell r="B98" t="str">
            <v>Manufacturing</v>
          </cell>
          <cell r="C98" t="str">
            <v>A0011</v>
          </cell>
          <cell r="D98">
            <v>2439</v>
          </cell>
          <cell r="E98" t="str">
            <v>D</v>
          </cell>
          <cell r="F98" t="str">
            <v>Manufacturing Staff</v>
          </cell>
          <cell r="G98">
            <v>3594</v>
          </cell>
          <cell r="H98">
            <v>3594</v>
          </cell>
          <cell r="I98">
            <v>3594</v>
          </cell>
          <cell r="J98">
            <v>8739</v>
          </cell>
          <cell r="K98">
            <v>2367</v>
          </cell>
          <cell r="L98">
            <v>11106</v>
          </cell>
        </row>
        <row r="99">
          <cell r="C99" t="str">
            <v>A0011</v>
          </cell>
          <cell r="D99">
            <v>2461</v>
          </cell>
          <cell r="E99" t="str">
            <v>D</v>
          </cell>
          <cell r="F99" t="str">
            <v>Counterbalanced P. Devel.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A0011</v>
          </cell>
          <cell r="D100">
            <v>2462</v>
          </cell>
          <cell r="E100" t="str">
            <v>D</v>
          </cell>
          <cell r="F100" t="str">
            <v>Big Truck P. Devel.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A0011</v>
          </cell>
          <cell r="D101">
            <v>2463</v>
          </cell>
          <cell r="E101" t="str">
            <v>D</v>
          </cell>
          <cell r="F101" t="str">
            <v>Warehouse P. Devel.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A0011</v>
          </cell>
          <cell r="D102">
            <v>2464</v>
          </cell>
          <cell r="E102" t="str">
            <v>D</v>
          </cell>
          <cell r="F102" t="str">
            <v>Other P. Devel.</v>
          </cell>
          <cell r="G102">
            <v>103371</v>
          </cell>
          <cell r="H102">
            <v>103370</v>
          </cell>
          <cell r="I102">
            <v>103371</v>
          </cell>
          <cell r="J102">
            <v>0</v>
          </cell>
          <cell r="K102">
            <v>0</v>
          </cell>
          <cell r="L102">
            <v>0</v>
          </cell>
        </row>
        <row r="103">
          <cell r="C103" t="str">
            <v>A0011</v>
          </cell>
          <cell r="D103">
            <v>2465</v>
          </cell>
          <cell r="E103" t="str">
            <v>D</v>
          </cell>
          <cell r="F103" t="str">
            <v>Counterbalanced P. Supprt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A0011</v>
          </cell>
          <cell r="D104">
            <v>2466</v>
          </cell>
          <cell r="E104" t="str">
            <v>D</v>
          </cell>
          <cell r="F104" t="str">
            <v>Big Truck P. Support.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A0011</v>
          </cell>
          <cell r="D105">
            <v>2467</v>
          </cell>
          <cell r="E105" t="str">
            <v>D</v>
          </cell>
          <cell r="F105" t="str">
            <v>Warehouse P. Support.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A0011</v>
          </cell>
          <cell r="D106">
            <v>2468</v>
          </cell>
          <cell r="E106" t="str">
            <v>D</v>
          </cell>
          <cell r="F106" t="str">
            <v>Other P. Support.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Engineering</v>
          </cell>
          <cell r="F107" t="str">
            <v>Engineering</v>
          </cell>
          <cell r="G107">
            <v>103371</v>
          </cell>
          <cell r="H107">
            <v>103370</v>
          </cell>
          <cell r="I107">
            <v>103371</v>
          </cell>
          <cell r="J107">
            <v>0</v>
          </cell>
          <cell r="K107">
            <v>68062</v>
          </cell>
          <cell r="L107">
            <v>68062</v>
          </cell>
        </row>
        <row r="108">
          <cell r="C108" t="str">
            <v>A0011</v>
          </cell>
          <cell r="D108">
            <v>2630</v>
          </cell>
          <cell r="E108" t="str">
            <v>D</v>
          </cell>
          <cell r="F108" t="str">
            <v>Operating Expense Alloc.</v>
          </cell>
          <cell r="G108">
            <v>0</v>
          </cell>
          <cell r="H108">
            <v>0</v>
          </cell>
          <cell r="I108">
            <v>0</v>
          </cell>
          <cell r="J108">
            <v>109583</v>
          </cell>
          <cell r="K108">
            <v>0</v>
          </cell>
          <cell r="L108">
            <v>109583</v>
          </cell>
        </row>
        <row r="109">
          <cell r="C109" t="str">
            <v>A0011</v>
          </cell>
          <cell r="D109">
            <v>2650</v>
          </cell>
          <cell r="E109" t="str">
            <v>D</v>
          </cell>
          <cell r="F109" t="str">
            <v>T. A. Fees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Corporate Allocation</v>
          </cell>
          <cell r="F110" t="str">
            <v>Corp Allocation</v>
          </cell>
          <cell r="G110">
            <v>0</v>
          </cell>
          <cell r="H110">
            <v>0</v>
          </cell>
          <cell r="I110">
            <v>0</v>
          </cell>
          <cell r="J110">
            <v>109583</v>
          </cell>
          <cell r="K110">
            <v>-109583</v>
          </cell>
          <cell r="L110">
            <v>0</v>
          </cell>
        </row>
        <row r="111">
          <cell r="C111" t="str">
            <v>A0011</v>
          </cell>
          <cell r="D111">
            <v>2519</v>
          </cell>
          <cell r="E111" t="str">
            <v>D</v>
          </cell>
          <cell r="F111" t="str">
            <v>Parts Distrubution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A0011</v>
          </cell>
          <cell r="D112">
            <v>2560</v>
          </cell>
          <cell r="E112" t="str">
            <v>D</v>
          </cell>
          <cell r="F112" t="str">
            <v>Restructuring Expenses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Restructuring / Other</v>
          </cell>
          <cell r="F113" t="str">
            <v>Restructuring / Other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F114" t="str">
            <v>Total Operating Expense Sub-Total</v>
          </cell>
          <cell r="G114">
            <v>951335</v>
          </cell>
          <cell r="H114">
            <v>853339</v>
          </cell>
          <cell r="I114">
            <v>951335</v>
          </cell>
          <cell r="J114">
            <v>692051</v>
          </cell>
          <cell r="K114">
            <v>0</v>
          </cell>
          <cell r="L114">
            <v>692051</v>
          </cell>
        </row>
        <row r="115">
          <cell r="B115" t="str">
            <v>Total Operating Expenses</v>
          </cell>
          <cell r="C115" t="str">
            <v>A0011</v>
          </cell>
          <cell r="D115">
            <v>2680</v>
          </cell>
          <cell r="E115" t="str">
            <v>D</v>
          </cell>
          <cell r="F115" t="str">
            <v>Total Operating Expense</v>
          </cell>
          <cell r="G115">
            <v>951335</v>
          </cell>
          <cell r="H115">
            <v>853339</v>
          </cell>
          <cell r="I115">
            <v>951335</v>
          </cell>
          <cell r="J115">
            <v>692051</v>
          </cell>
          <cell r="K115">
            <v>0</v>
          </cell>
          <cell r="L115">
            <v>692051</v>
          </cell>
        </row>
        <row r="116">
          <cell r="G116">
            <v>0.10349999999999999</v>
          </cell>
          <cell r="H116">
            <v>0.1285</v>
          </cell>
          <cell r="I116">
            <v>0.10349999999999999</v>
          </cell>
          <cell r="J116">
            <v>0.1535</v>
          </cell>
          <cell r="K116" t="e">
            <v>#DIV/0!</v>
          </cell>
          <cell r="L116">
            <v>0.1535</v>
          </cell>
        </row>
        <row r="117">
          <cell r="F117" t="str">
            <v>Total Operating Expense Check Total  s/b = 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9">
          <cell r="C119" t="str">
            <v>A0011</v>
          </cell>
          <cell r="D119">
            <v>2672</v>
          </cell>
          <cell r="E119" t="str">
            <v>D</v>
          </cell>
          <cell r="F119" t="str">
            <v>Gain/Loss Sale Business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A0011</v>
          </cell>
          <cell r="D120">
            <v>2674</v>
          </cell>
          <cell r="E120" t="str">
            <v>D</v>
          </cell>
          <cell r="F120" t="str">
            <v>Amort Exp-Other Intangibl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A0011</v>
          </cell>
          <cell r="D121">
            <v>2671</v>
          </cell>
          <cell r="E121" t="str">
            <v>D</v>
          </cell>
          <cell r="F121" t="str">
            <v>Gain/Loss on Sale Assets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C122" t="str">
            <v>A0011</v>
          </cell>
          <cell r="D122">
            <v>2839</v>
          </cell>
          <cell r="E122" t="str">
            <v>D</v>
          </cell>
          <cell r="F122" t="str">
            <v>Do Not Use- Jan 2001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Gain/loss on sale of assets</v>
          </cell>
          <cell r="E123" t="str">
            <v>D</v>
          </cell>
          <cell r="F123" t="str">
            <v>Total Gain/Loss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F124" t="str">
            <v>Operating Profit Sub-Total</v>
          </cell>
          <cell r="G124">
            <v>-737789</v>
          </cell>
          <cell r="H124">
            <v>2041</v>
          </cell>
          <cell r="I124">
            <v>-737789</v>
          </cell>
          <cell r="J124">
            <v>39821</v>
          </cell>
          <cell r="K124">
            <v>0</v>
          </cell>
          <cell r="L124">
            <v>39821</v>
          </cell>
        </row>
        <row r="125">
          <cell r="B125" t="str">
            <v>Operating Profit</v>
          </cell>
          <cell r="C125" t="str">
            <v>A0011</v>
          </cell>
          <cell r="D125">
            <v>2690</v>
          </cell>
          <cell r="E125" t="str">
            <v>C</v>
          </cell>
          <cell r="F125" t="str">
            <v>Operating Profit / (Loss)</v>
          </cell>
          <cell r="G125">
            <v>-737789</v>
          </cell>
          <cell r="H125">
            <v>2041</v>
          </cell>
          <cell r="I125">
            <v>-737789</v>
          </cell>
          <cell r="J125">
            <v>39821</v>
          </cell>
          <cell r="K125">
            <v>0</v>
          </cell>
          <cell r="L125">
            <v>39821</v>
          </cell>
        </row>
        <row r="126">
          <cell r="G126">
            <v>-8.0299999999999996E-2</v>
          </cell>
          <cell r="H126">
            <v>2.9999999999999997E-4</v>
          </cell>
          <cell r="I126">
            <v>-8.0299999999999996E-2</v>
          </cell>
          <cell r="J126">
            <v>8.8000000000000005E-3</v>
          </cell>
          <cell r="K126" t="e">
            <v>#DIV/0!</v>
          </cell>
          <cell r="L126">
            <v>8.8000000000000005E-3</v>
          </cell>
        </row>
        <row r="127">
          <cell r="F127" t="str">
            <v>Operating Profit Check Total  s/b = 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Other Income/(Expense)</v>
          </cell>
        </row>
        <row r="129">
          <cell r="C129" t="str">
            <v>A0011</v>
          </cell>
          <cell r="D129">
            <v>2710</v>
          </cell>
          <cell r="E129" t="str">
            <v>D</v>
          </cell>
          <cell r="F129" t="str">
            <v>Total Legal Int Income</v>
          </cell>
          <cell r="G129">
            <v>-25467</v>
          </cell>
          <cell r="H129">
            <v>-3000</v>
          </cell>
          <cell r="I129">
            <v>-25467</v>
          </cell>
          <cell r="J129">
            <v>-1415</v>
          </cell>
          <cell r="K129">
            <v>0</v>
          </cell>
          <cell r="L129">
            <v>-1415</v>
          </cell>
        </row>
        <row r="130">
          <cell r="C130" t="str">
            <v>A0011</v>
          </cell>
          <cell r="D130">
            <v>2750</v>
          </cell>
          <cell r="E130" t="str">
            <v>D</v>
          </cell>
          <cell r="F130" t="str">
            <v>Total Legal Int Expense</v>
          </cell>
          <cell r="G130">
            <v>30476</v>
          </cell>
          <cell r="H130">
            <v>29859</v>
          </cell>
          <cell r="I130">
            <v>30476</v>
          </cell>
          <cell r="J130">
            <v>91032</v>
          </cell>
          <cell r="K130">
            <v>0</v>
          </cell>
          <cell r="L130">
            <v>91032</v>
          </cell>
        </row>
        <row r="131">
          <cell r="C131" t="str">
            <v>A0011</v>
          </cell>
          <cell r="D131">
            <v>2800</v>
          </cell>
          <cell r="E131" t="str">
            <v>D</v>
          </cell>
          <cell r="F131" t="str">
            <v>Total Interco Interest</v>
          </cell>
          <cell r="G131">
            <v>32444</v>
          </cell>
          <cell r="H131">
            <v>55151</v>
          </cell>
          <cell r="I131">
            <v>32444</v>
          </cell>
          <cell r="J131">
            <v>-117647</v>
          </cell>
          <cell r="K131">
            <v>0</v>
          </cell>
          <cell r="L131">
            <v>-117647</v>
          </cell>
        </row>
        <row r="132">
          <cell r="C132" t="str">
            <v>A0011</v>
          </cell>
          <cell r="D132">
            <v>2842</v>
          </cell>
          <cell r="E132" t="str">
            <v>D</v>
          </cell>
          <cell r="F132" t="str">
            <v>Amort Exp-Def Fin Fees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Interest Expense, net</v>
          </cell>
          <cell r="F133" t="str">
            <v>Total Interest Expense, Neet</v>
          </cell>
          <cell r="G133">
            <v>37453</v>
          </cell>
          <cell r="H133">
            <v>82010</v>
          </cell>
          <cell r="I133">
            <v>37453</v>
          </cell>
          <cell r="J133">
            <v>-28030</v>
          </cell>
          <cell r="K133">
            <v>0</v>
          </cell>
          <cell r="L133">
            <v>-28030</v>
          </cell>
        </row>
        <row r="134">
          <cell r="B134" t="str">
            <v>Equity in Unconsolidated Subs</v>
          </cell>
          <cell r="C134" t="str">
            <v>A0011</v>
          </cell>
          <cell r="D134">
            <v>2819</v>
          </cell>
          <cell r="E134" t="str">
            <v>D</v>
          </cell>
          <cell r="F134" t="str">
            <v>Eqty in Earn of Uncon Sub</v>
          </cell>
          <cell r="G134">
            <v>-104403</v>
          </cell>
          <cell r="H134">
            <v>-82246</v>
          </cell>
          <cell r="I134">
            <v>-104403</v>
          </cell>
          <cell r="J134">
            <v>-143526</v>
          </cell>
          <cell r="K134">
            <v>0</v>
          </cell>
          <cell r="L134">
            <v>-143526</v>
          </cell>
        </row>
        <row r="135">
          <cell r="C135" t="str">
            <v>A0011</v>
          </cell>
          <cell r="D135">
            <v>2844</v>
          </cell>
          <cell r="E135" t="str">
            <v>D</v>
          </cell>
          <cell r="F135" t="str">
            <v>Do Not Use - Jan 2003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A0011</v>
          </cell>
          <cell r="D136">
            <v>2843</v>
          </cell>
          <cell r="E136" t="str">
            <v>D</v>
          </cell>
          <cell r="F136" t="str">
            <v>Amort Exp-Goodwill-Other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C137" t="str">
            <v>A0011</v>
          </cell>
          <cell r="D137">
            <v>2841</v>
          </cell>
          <cell r="E137" t="str">
            <v>D</v>
          </cell>
          <cell r="F137" t="str">
            <v>Amort Exp-Goodwill-H/Yale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C138" t="str">
            <v>A0011</v>
          </cell>
          <cell r="D138">
            <v>2700</v>
          </cell>
          <cell r="E138" t="str">
            <v>D</v>
          </cell>
          <cell r="F138" t="str">
            <v>Total Dividend Income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A0011</v>
          </cell>
          <cell r="D139">
            <v>2850</v>
          </cell>
          <cell r="E139" t="str">
            <v>D</v>
          </cell>
          <cell r="F139" t="str">
            <v>Total Other Inc/Expense</v>
          </cell>
          <cell r="G139">
            <v>7005</v>
          </cell>
          <cell r="H139">
            <v>12167</v>
          </cell>
          <cell r="I139">
            <v>7005</v>
          </cell>
          <cell r="J139">
            <v>9399</v>
          </cell>
          <cell r="K139">
            <v>0</v>
          </cell>
          <cell r="L139">
            <v>9399</v>
          </cell>
        </row>
        <row r="140">
          <cell r="C140" t="str">
            <v>A0011</v>
          </cell>
          <cell r="D140">
            <v>2860</v>
          </cell>
          <cell r="E140" t="str">
            <v>D</v>
          </cell>
          <cell r="F140" t="str">
            <v>Other Inc/Exp Allocation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Amort of Intangibles &amp; Other, Net</v>
          </cell>
          <cell r="F141" t="str">
            <v>Total Intangible Amort &amp; Other, Net</v>
          </cell>
          <cell r="G141">
            <v>7005</v>
          </cell>
          <cell r="H141">
            <v>12167</v>
          </cell>
          <cell r="I141">
            <v>7005</v>
          </cell>
          <cell r="J141">
            <v>9399</v>
          </cell>
          <cell r="K141">
            <v>0</v>
          </cell>
          <cell r="L141">
            <v>9399</v>
          </cell>
        </row>
        <row r="142">
          <cell r="F142" t="str">
            <v>Income Before Taxes Sub-Total</v>
          </cell>
          <cell r="G142">
            <v>-677844</v>
          </cell>
          <cell r="H142">
            <v>-9890</v>
          </cell>
          <cell r="I142">
            <v>-677844</v>
          </cell>
          <cell r="J142">
            <v>201978</v>
          </cell>
          <cell r="K142">
            <v>0</v>
          </cell>
          <cell r="L142">
            <v>201978</v>
          </cell>
        </row>
        <row r="143">
          <cell r="B143" t="str">
            <v>Income Before Tax and Minority Interest</v>
          </cell>
          <cell r="C143" t="str">
            <v>A0011</v>
          </cell>
          <cell r="D143">
            <v>2890</v>
          </cell>
          <cell r="E143" t="str">
            <v>C</v>
          </cell>
          <cell r="F143" t="str">
            <v>Income / (Loss) before taxes</v>
          </cell>
          <cell r="G143">
            <v>-677844</v>
          </cell>
          <cell r="H143">
            <v>-9890</v>
          </cell>
          <cell r="I143">
            <v>-677844</v>
          </cell>
          <cell r="J143">
            <v>201978</v>
          </cell>
          <cell r="K143">
            <v>0</v>
          </cell>
          <cell r="L143">
            <v>201978</v>
          </cell>
        </row>
        <row r="144">
          <cell r="F144" t="str">
            <v>Income Before Taxes Check Total  s/b = 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Net Minority Interest</v>
          </cell>
          <cell r="C145" t="str">
            <v>A0011</v>
          </cell>
          <cell r="D145">
            <v>2900</v>
          </cell>
          <cell r="E145" t="str">
            <v>D</v>
          </cell>
          <cell r="F145" t="str">
            <v>Net Minority Interest</v>
          </cell>
          <cell r="G145">
            <v>-65535</v>
          </cell>
          <cell r="H145">
            <v>-36251</v>
          </cell>
          <cell r="I145">
            <v>-65535</v>
          </cell>
          <cell r="J145">
            <v>-62275</v>
          </cell>
          <cell r="K145">
            <v>0</v>
          </cell>
          <cell r="L145">
            <v>-62275</v>
          </cell>
        </row>
        <row r="146">
          <cell r="C146" t="str">
            <v>A0011</v>
          </cell>
          <cell r="D146">
            <v>2910</v>
          </cell>
          <cell r="E146" t="str">
            <v>D</v>
          </cell>
          <cell r="F146" t="str">
            <v>Extraordinary Item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C147" t="str">
            <v>A0011</v>
          </cell>
          <cell r="D147">
            <v>2921</v>
          </cell>
          <cell r="E147" t="str">
            <v>D</v>
          </cell>
          <cell r="F147" t="str">
            <v>Cumulative Accounting Change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Cumulative Acct Change &amp; Extraordinary Item</v>
          </cell>
          <cell r="F148" t="str">
            <v>Total Cum Acct Chng &amp; Extr. Item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C149" t="str">
            <v>A0011</v>
          </cell>
          <cell r="D149">
            <v>2950</v>
          </cell>
          <cell r="E149" t="str">
            <v>D</v>
          </cell>
          <cell r="F149" t="str">
            <v>Taxes on Income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C150" t="str">
            <v>A0011</v>
          </cell>
          <cell r="D150">
            <v>2968</v>
          </cell>
          <cell r="E150" t="str">
            <v>D</v>
          </cell>
          <cell r="F150" t="str">
            <v>Taxes on Income-Internal</v>
          </cell>
          <cell r="G150">
            <v>-267927</v>
          </cell>
          <cell r="H150">
            <v>-20931</v>
          </cell>
          <cell r="I150">
            <v>-267927</v>
          </cell>
          <cell r="J150">
            <v>50851</v>
          </cell>
          <cell r="K150">
            <v>0</v>
          </cell>
          <cell r="L150">
            <v>50851</v>
          </cell>
        </row>
        <row r="151">
          <cell r="B151" t="str">
            <v>Income Taxes</v>
          </cell>
          <cell r="F151" t="str">
            <v>Total Income Taxes</v>
          </cell>
          <cell r="G151">
            <v>-267927</v>
          </cell>
          <cell r="H151">
            <v>-20931</v>
          </cell>
          <cell r="I151">
            <v>-267927</v>
          </cell>
          <cell r="J151">
            <v>50851</v>
          </cell>
          <cell r="K151">
            <v>0</v>
          </cell>
          <cell r="L151">
            <v>50851</v>
          </cell>
        </row>
        <row r="152">
          <cell r="B152" t="str">
            <v>Net Income</v>
          </cell>
          <cell r="C152" t="str">
            <v>A0011</v>
          </cell>
          <cell r="D152">
            <v>2999</v>
          </cell>
          <cell r="E152" t="str">
            <v>C</v>
          </cell>
          <cell r="F152" t="str">
            <v>Net income / (Loss)</v>
          </cell>
          <cell r="G152">
            <v>-344382</v>
          </cell>
          <cell r="H152">
            <v>47292</v>
          </cell>
          <cell r="I152">
            <v>-344382</v>
          </cell>
          <cell r="J152">
            <v>213402</v>
          </cell>
          <cell r="K152">
            <v>0</v>
          </cell>
          <cell r="L152">
            <v>213402</v>
          </cell>
        </row>
        <row r="153">
          <cell r="G153">
            <v>-3.7499999999999999E-2</v>
          </cell>
          <cell r="H153">
            <v>7.1000000000000004E-3</v>
          </cell>
          <cell r="I153">
            <v>-3.7499999999999999E-2</v>
          </cell>
          <cell r="J153">
            <v>4.7300000000000002E-2</v>
          </cell>
          <cell r="K153" t="e">
            <v>#DIV/0!</v>
          </cell>
          <cell r="L153">
            <v>4.7300000000000002E-2</v>
          </cell>
        </row>
      </sheetData>
      <sheetData sheetId="7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  <cell r="K5" t="str">
            <v>Adjustment</v>
          </cell>
          <cell r="L5" t="str">
            <v>Adj PY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A0011</v>
          </cell>
          <cell r="D15">
            <v>18</v>
          </cell>
          <cell r="E15" t="str">
            <v>D</v>
          </cell>
          <cell r="F15" t="str">
            <v>Allied&amp;NewOther UnitsSold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Unit Shipments</v>
          </cell>
          <cell r="C16" t="str">
            <v>A0011</v>
          </cell>
          <cell r="D16">
            <v>19</v>
          </cell>
          <cell r="E16" t="str">
            <v>D</v>
          </cell>
          <cell r="F16" t="str">
            <v>Total Retail Shipments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C17" t="str">
            <v>A0011</v>
          </cell>
          <cell r="D17">
            <v>2100</v>
          </cell>
          <cell r="E17" t="str">
            <v>C</v>
          </cell>
          <cell r="F17" t="str">
            <v>Total Units List Price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C18" t="str">
            <v>A0011</v>
          </cell>
          <cell r="D18">
            <v>2115</v>
          </cell>
          <cell r="E18" t="str">
            <v>C</v>
          </cell>
          <cell r="F18" t="str">
            <v>Total Retail Net Sales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Gross Sales-Units</v>
          </cell>
          <cell r="F19" t="str">
            <v>Total Unit Sales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 xml:space="preserve">                  -Parts</v>
          </cell>
          <cell r="C20" t="str">
            <v>A0011</v>
          </cell>
          <cell r="D20">
            <v>2110</v>
          </cell>
          <cell r="E20" t="str">
            <v>C</v>
          </cell>
          <cell r="F20" t="str">
            <v>Total Parts List Price</v>
          </cell>
          <cell r="G20">
            <v>-5531694</v>
          </cell>
          <cell r="H20">
            <v>-5126000</v>
          </cell>
          <cell r="I20">
            <v>-5531694</v>
          </cell>
          <cell r="J20">
            <v>0</v>
          </cell>
          <cell r="K20">
            <v>0</v>
          </cell>
          <cell r="L20">
            <v>0</v>
          </cell>
        </row>
        <row r="21">
          <cell r="C21" t="str">
            <v>A0011</v>
          </cell>
          <cell r="D21">
            <v>2150</v>
          </cell>
          <cell r="E21" t="str">
            <v>C</v>
          </cell>
          <cell r="F21" t="str">
            <v>Total Unit Sales Discount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C22" t="str">
            <v>A0011</v>
          </cell>
          <cell r="D22">
            <v>2121</v>
          </cell>
          <cell r="E22" t="str">
            <v>C</v>
          </cell>
          <cell r="F22" t="str">
            <v>Interco Profit in Rev-Def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Less:Discounts-Units</v>
          </cell>
          <cell r="F23" t="str">
            <v>Total Unit Sales Discount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 xml:space="preserve">                       -Parts</v>
          </cell>
          <cell r="C24" t="str">
            <v>A0011</v>
          </cell>
          <cell r="D24">
            <v>2160</v>
          </cell>
          <cell r="E24" t="str">
            <v>C</v>
          </cell>
          <cell r="F24" t="str">
            <v>Total Parts Sales Disc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Net Sales-Units</v>
          </cell>
          <cell r="F25" t="str">
            <v>Net Sales - Units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 xml:space="preserve">              -Parts</v>
          </cell>
          <cell r="F26" t="str">
            <v>Net Sales - Parts</v>
          </cell>
          <cell r="G26">
            <v>-5531694</v>
          </cell>
          <cell r="H26">
            <v>-5126000</v>
          </cell>
          <cell r="I26">
            <v>-5531694</v>
          </cell>
          <cell r="J26">
            <v>0</v>
          </cell>
          <cell r="K26">
            <v>0</v>
          </cell>
          <cell r="L26">
            <v>0</v>
          </cell>
        </row>
        <row r="27">
          <cell r="F27" t="str">
            <v>Net Sales Sub-Total</v>
          </cell>
          <cell r="G27">
            <v>-5531694</v>
          </cell>
          <cell r="H27">
            <v>-5126000</v>
          </cell>
          <cell r="I27">
            <v>-5531694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Net Sales</v>
          </cell>
          <cell r="C28" t="str">
            <v>A0011</v>
          </cell>
          <cell r="D28" t="str">
            <v>NA</v>
          </cell>
          <cell r="E28" t="str">
            <v>C</v>
          </cell>
          <cell r="F28" t="str">
            <v>Net Sales</v>
          </cell>
          <cell r="G28">
            <v>-5531694</v>
          </cell>
          <cell r="H28">
            <v>-5126000</v>
          </cell>
          <cell r="I28">
            <v>-5531694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Other Revenue</v>
          </cell>
          <cell r="C29" t="str">
            <v>A0011</v>
          </cell>
          <cell r="D29">
            <v>2165</v>
          </cell>
          <cell r="E29" t="str">
            <v>C</v>
          </cell>
          <cell r="F29" t="str">
            <v>Other Revenue</v>
          </cell>
          <cell r="G29">
            <v>579664</v>
          </cell>
          <cell r="H29">
            <v>666000</v>
          </cell>
          <cell r="I29">
            <v>579664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-4952030</v>
          </cell>
          <cell r="H30">
            <v>-4460000</v>
          </cell>
          <cell r="I30">
            <v>-4952030</v>
          </cell>
          <cell r="J30">
            <v>0</v>
          </cell>
          <cell r="K30">
            <v>0</v>
          </cell>
          <cell r="L30">
            <v>0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C33" t="str">
            <v>A0011</v>
          </cell>
          <cell r="D33">
            <v>2215</v>
          </cell>
          <cell r="E33" t="str">
            <v>D</v>
          </cell>
          <cell r="F33" t="str">
            <v>Total Retail Product Cost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F34" t="str">
            <v>Total Units Product Cost @ Standard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-4952030</v>
          </cell>
          <cell r="H35">
            <v>-4460000</v>
          </cell>
          <cell r="I35">
            <v>-4952030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Standard Margin-Units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</row>
        <row r="38">
          <cell r="B38" t="str">
            <v>Standard Margin-Parts</v>
          </cell>
          <cell r="G38">
            <v>-579664</v>
          </cell>
          <cell r="H38">
            <v>-666000</v>
          </cell>
          <cell r="I38">
            <v>-579664</v>
          </cell>
          <cell r="J38">
            <v>0</v>
          </cell>
          <cell r="K38">
            <v>0</v>
          </cell>
          <cell r="L38">
            <v>0</v>
          </cell>
        </row>
        <row r="39">
          <cell r="G39">
            <v>0.1048</v>
          </cell>
          <cell r="H39">
            <v>0.12989999999999999</v>
          </cell>
          <cell r="I39">
            <v>0.1048</v>
          </cell>
          <cell r="J39" t="e">
            <v>#DIV/0!</v>
          </cell>
          <cell r="K39" t="e">
            <v>#DIV/0!</v>
          </cell>
          <cell r="L39" t="e">
            <v>#DIV/0!</v>
          </cell>
        </row>
        <row r="40">
          <cell r="F40" t="str">
            <v>Standard Margin Sub-Total</v>
          </cell>
          <cell r="G40">
            <v>-579664</v>
          </cell>
          <cell r="H40">
            <v>-666000</v>
          </cell>
          <cell r="I40">
            <v>-579664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Standard Margin-Other Revenues</v>
          </cell>
          <cell r="F41" t="str">
            <v>Standard Margin-Other Revenues</v>
          </cell>
          <cell r="G41">
            <v>579664</v>
          </cell>
          <cell r="H41">
            <v>666000</v>
          </cell>
          <cell r="I41">
            <v>579664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Total Standard Margin</v>
          </cell>
          <cell r="C42" t="str">
            <v>A0011</v>
          </cell>
          <cell r="D42">
            <v>2210</v>
          </cell>
          <cell r="E42" t="str">
            <v>C</v>
          </cell>
          <cell r="F42" t="str">
            <v>Standard Margin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G43">
            <v>0</v>
          </cell>
          <cell r="H43">
            <v>0</v>
          </cell>
          <cell r="I43">
            <v>0</v>
          </cell>
          <cell r="J43" t="e">
            <v>#DIV/0!</v>
          </cell>
          <cell r="K43" t="e">
            <v>#DIV/0!</v>
          </cell>
          <cell r="L43" t="e">
            <v>#DIV/0!</v>
          </cell>
        </row>
        <row r="44">
          <cell r="F44" t="str">
            <v>Standard Margin Check Total  s/b = 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6">
          <cell r="B46" t="str">
            <v>Material Currency</v>
          </cell>
          <cell r="C46" t="str">
            <v>A0011</v>
          </cell>
          <cell r="D46">
            <v>2222</v>
          </cell>
          <cell r="E46" t="str">
            <v>D</v>
          </cell>
          <cell r="F46" t="str">
            <v>Material - Currency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C47" t="str">
            <v>A0011</v>
          </cell>
          <cell r="D47">
            <v>2221</v>
          </cell>
          <cell r="E47" t="str">
            <v>D</v>
          </cell>
          <cell r="F47" t="str">
            <v>Material - Purchase Price</v>
          </cell>
          <cell r="G47">
            <v>0</v>
          </cell>
          <cell r="H47">
            <v>0</v>
          </cell>
          <cell r="I47">
            <v>0</v>
          </cell>
          <cell r="J47">
            <v>-12132</v>
          </cell>
          <cell r="K47">
            <v>0</v>
          </cell>
          <cell r="L47">
            <v>-12132</v>
          </cell>
        </row>
        <row r="48">
          <cell r="C48" t="str">
            <v>A0011</v>
          </cell>
          <cell r="D48">
            <v>2223</v>
          </cell>
          <cell r="E48" t="str">
            <v>D</v>
          </cell>
          <cell r="F48" t="str">
            <v>Material - Freight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C49" t="str">
            <v>A0011</v>
          </cell>
          <cell r="D49">
            <v>2224</v>
          </cell>
          <cell r="E49" t="str">
            <v>D</v>
          </cell>
          <cell r="F49" t="str">
            <v>Material - Custom Duties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Material Price/Freight</v>
          </cell>
          <cell r="F50" t="str">
            <v>Sub-Total Price/Other</v>
          </cell>
          <cell r="G50">
            <v>0</v>
          </cell>
          <cell r="H50">
            <v>0</v>
          </cell>
          <cell r="I50">
            <v>0</v>
          </cell>
          <cell r="J50">
            <v>-12132</v>
          </cell>
          <cell r="K50">
            <v>0</v>
          </cell>
          <cell r="L50">
            <v>-12132</v>
          </cell>
        </row>
        <row r="51">
          <cell r="B51" t="str">
            <v>Adjusted Standard Margin</v>
          </cell>
          <cell r="G51">
            <v>0</v>
          </cell>
          <cell r="H51">
            <v>0</v>
          </cell>
          <cell r="I51">
            <v>0</v>
          </cell>
          <cell r="J51">
            <v>12132</v>
          </cell>
          <cell r="K51">
            <v>0</v>
          </cell>
          <cell r="L51">
            <v>12132</v>
          </cell>
        </row>
        <row r="52">
          <cell r="G52">
            <v>0</v>
          </cell>
          <cell r="H52">
            <v>0</v>
          </cell>
          <cell r="I52">
            <v>0</v>
          </cell>
          <cell r="J52" t="e">
            <v>#DIV/0!</v>
          </cell>
          <cell r="K52" t="e">
            <v>#DIV/0!</v>
          </cell>
          <cell r="L52" t="e">
            <v>#DIV/0!</v>
          </cell>
        </row>
        <row r="53">
          <cell r="C53" t="str">
            <v>A0011</v>
          </cell>
          <cell r="D53">
            <v>2230</v>
          </cell>
          <cell r="E53" t="str">
            <v>D</v>
          </cell>
          <cell r="F53" t="str">
            <v>Actual Labor Exp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C54" t="str">
            <v>A0011</v>
          </cell>
          <cell r="D54">
            <v>2240</v>
          </cell>
          <cell r="E54" t="str">
            <v>D</v>
          </cell>
          <cell r="F54" t="str">
            <v>Labor Absorption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Labor</v>
          </cell>
          <cell r="F55" t="str">
            <v>Total Labor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C56" t="str">
            <v>A0011</v>
          </cell>
          <cell r="D56">
            <v>2250</v>
          </cell>
          <cell r="E56" t="str">
            <v>D</v>
          </cell>
          <cell r="F56" t="str">
            <v>Actual Mfg Expense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C57" t="str">
            <v>A0011</v>
          </cell>
          <cell r="D57">
            <v>2260</v>
          </cell>
          <cell r="E57" t="str">
            <v>D</v>
          </cell>
          <cell r="F57" t="str">
            <v>Std Overhead Absorption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Overhead</v>
          </cell>
          <cell r="F58" t="str">
            <v>Total Overhead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Other Cost of Sales:</v>
          </cell>
        </row>
        <row r="60">
          <cell r="B60" t="str">
            <v>Warranty/FPI</v>
          </cell>
          <cell r="C60" t="str">
            <v>A0011</v>
          </cell>
          <cell r="D60">
            <v>2303</v>
          </cell>
          <cell r="E60" t="str">
            <v>D</v>
          </cell>
          <cell r="F60" t="str">
            <v>F.P.I. &amp; Out-of-Policy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Inventory Obsc./LIFO</v>
          </cell>
          <cell r="C61" t="str">
            <v>A0011</v>
          </cell>
          <cell r="D61">
            <v>2301</v>
          </cell>
          <cell r="E61" t="str">
            <v>D</v>
          </cell>
          <cell r="F61" t="str">
            <v>Inventory Losses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C62" t="str">
            <v>A0011</v>
          </cell>
          <cell r="D62">
            <v>2304</v>
          </cell>
          <cell r="E62" t="str">
            <v>D</v>
          </cell>
          <cell r="F62" t="str">
            <v>FX Gain/Loss - BS Reval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A0011</v>
          </cell>
          <cell r="D63">
            <v>2314</v>
          </cell>
          <cell r="E63" t="str">
            <v>D</v>
          </cell>
          <cell r="F63" t="str">
            <v>FX G/L- Currency Contract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Currency</v>
          </cell>
          <cell r="F64" t="str">
            <v>Total Currency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Design Engineering</v>
          </cell>
          <cell r="C65" t="str">
            <v>A0011</v>
          </cell>
          <cell r="D65">
            <v>2302</v>
          </cell>
          <cell r="E65" t="str">
            <v>D</v>
          </cell>
          <cell r="F65" t="str">
            <v>Design Engr Cost-Spec Prd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Freight Out</v>
          </cell>
          <cell r="C66" t="str">
            <v>A0011</v>
          </cell>
          <cell r="D66">
            <v>2307</v>
          </cell>
          <cell r="E66" t="str">
            <v>D</v>
          </cell>
          <cell r="F66" t="str">
            <v>Freight Out</v>
          </cell>
          <cell r="G66">
            <v>0</v>
          </cell>
          <cell r="H66">
            <v>0</v>
          </cell>
          <cell r="I66">
            <v>0</v>
          </cell>
          <cell r="J66">
            <v>-38</v>
          </cell>
          <cell r="K66">
            <v>0</v>
          </cell>
          <cell r="L66">
            <v>-38</v>
          </cell>
        </row>
        <row r="67">
          <cell r="B67" t="str">
            <v>S-N Mark-Up</v>
          </cell>
          <cell r="C67" t="str">
            <v>A0011</v>
          </cell>
          <cell r="D67">
            <v>2310</v>
          </cell>
          <cell r="E67" t="str">
            <v>D</v>
          </cell>
          <cell r="F67" t="str">
            <v>S/N Mark-Up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Plant Rationalization</v>
          </cell>
          <cell r="C68" t="str">
            <v>A0011</v>
          </cell>
          <cell r="D68">
            <v>2319</v>
          </cell>
          <cell r="E68" t="str">
            <v>D</v>
          </cell>
          <cell r="F68" t="str">
            <v>Plant Rationalization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C69" t="str">
            <v>A0011</v>
          </cell>
          <cell r="D69">
            <v>2305</v>
          </cell>
          <cell r="E69" t="str">
            <v>D</v>
          </cell>
          <cell r="F69" t="str">
            <v>LIFO Base Adjustment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C70" t="str">
            <v>A0011</v>
          </cell>
          <cell r="D70">
            <v>2306</v>
          </cell>
          <cell r="E70" t="str">
            <v>D</v>
          </cell>
          <cell r="F70" t="str">
            <v>Inven Std Cost Reval Adj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C71" t="str">
            <v>A0011</v>
          </cell>
          <cell r="D71">
            <v>2308</v>
          </cell>
          <cell r="E71" t="str">
            <v>D</v>
          </cell>
          <cell r="F71" t="str">
            <v>Depr.-Excess PPA to F/A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C72" t="str">
            <v>A0011</v>
          </cell>
          <cell r="D72">
            <v>2309</v>
          </cell>
          <cell r="E72" t="str">
            <v>D</v>
          </cell>
          <cell r="F72" t="str">
            <v>Other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C73" t="str">
            <v>A0011</v>
          </cell>
          <cell r="D73">
            <v>2311</v>
          </cell>
          <cell r="E73" t="str">
            <v>D</v>
          </cell>
          <cell r="F73" t="str">
            <v>Shop Floor Variance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C74" t="str">
            <v>A0011</v>
          </cell>
          <cell r="D74">
            <v>2318</v>
          </cell>
          <cell r="E74" t="str">
            <v>D</v>
          </cell>
          <cell r="F74" t="str">
            <v>Disaster &amp; 1-Time Adjust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C75" t="str">
            <v>A0011</v>
          </cell>
          <cell r="D75">
            <v>2312</v>
          </cell>
          <cell r="E75" t="str">
            <v>D</v>
          </cell>
          <cell r="F75" t="str">
            <v>Whls-DealerFloorPlanFincg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C76" t="str">
            <v>A0011</v>
          </cell>
          <cell r="D76">
            <v>2313</v>
          </cell>
          <cell r="E76" t="str">
            <v>D</v>
          </cell>
          <cell r="F76" t="str">
            <v>Employment Grants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C77" t="str">
            <v>A0011</v>
          </cell>
          <cell r="D77">
            <v>2316</v>
          </cell>
          <cell r="E77" t="str">
            <v>D</v>
          </cell>
          <cell r="F77" t="str">
            <v>Capitalized Std Cost Var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Other</v>
          </cell>
          <cell r="F78" t="str">
            <v>Total Other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F79" t="str">
            <v>Gross Profit Sub-Total</v>
          </cell>
          <cell r="G79">
            <v>0</v>
          </cell>
          <cell r="H79">
            <v>0</v>
          </cell>
          <cell r="I79">
            <v>0</v>
          </cell>
          <cell r="J79">
            <v>12170</v>
          </cell>
          <cell r="K79">
            <v>0</v>
          </cell>
          <cell r="L79">
            <v>12170</v>
          </cell>
        </row>
        <row r="80">
          <cell r="B80" t="str">
            <v>Gross Profit</v>
          </cell>
          <cell r="C80" t="str">
            <v>A0011</v>
          </cell>
          <cell r="D80">
            <v>2390</v>
          </cell>
          <cell r="E80" t="str">
            <v>C</v>
          </cell>
          <cell r="F80" t="str">
            <v>Gross Profit / (Loss)</v>
          </cell>
          <cell r="G80">
            <v>0</v>
          </cell>
          <cell r="H80">
            <v>0</v>
          </cell>
          <cell r="I80">
            <v>0</v>
          </cell>
          <cell r="J80">
            <v>12170</v>
          </cell>
          <cell r="K80">
            <v>0</v>
          </cell>
          <cell r="L80">
            <v>12170</v>
          </cell>
        </row>
        <row r="81">
          <cell r="G81">
            <v>0</v>
          </cell>
          <cell r="H81">
            <v>0</v>
          </cell>
          <cell r="I81">
            <v>0</v>
          </cell>
          <cell r="J81" t="e">
            <v>#DIV/0!</v>
          </cell>
          <cell r="K81" t="e">
            <v>#DIV/0!</v>
          </cell>
          <cell r="L81" t="e">
            <v>#DIV/0!</v>
          </cell>
        </row>
        <row r="82">
          <cell r="F82" t="str">
            <v>Gross Profit Check Total  s/b = 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Operating Expenses:</v>
          </cell>
        </row>
        <row r="84">
          <cell r="C84" t="str">
            <v>A0011</v>
          </cell>
          <cell r="D84">
            <v>2409</v>
          </cell>
          <cell r="E84" t="str">
            <v>D</v>
          </cell>
          <cell r="F84" t="str">
            <v>Administration</v>
          </cell>
          <cell r="G84">
            <v>-291043</v>
          </cell>
          <cell r="H84">
            <v>27779</v>
          </cell>
          <cell r="I84">
            <v>-291043</v>
          </cell>
          <cell r="J84">
            <v>853482</v>
          </cell>
          <cell r="K84">
            <v>-955203</v>
          </cell>
          <cell r="L84">
            <v>-101721</v>
          </cell>
        </row>
        <row r="85">
          <cell r="C85" t="str">
            <v>A0011</v>
          </cell>
          <cell r="D85">
            <v>2561</v>
          </cell>
          <cell r="E85" t="str">
            <v>D</v>
          </cell>
          <cell r="F85" t="str">
            <v>NACCO Management Fees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Administration</v>
          </cell>
          <cell r="F86" t="str">
            <v>Total Admin</v>
          </cell>
          <cell r="G86">
            <v>-291043</v>
          </cell>
          <cell r="H86">
            <v>27779</v>
          </cell>
          <cell r="I86">
            <v>-291043</v>
          </cell>
          <cell r="J86">
            <v>853482</v>
          </cell>
          <cell r="K86">
            <v>-955203</v>
          </cell>
          <cell r="L86">
            <v>-101721</v>
          </cell>
        </row>
        <row r="87">
          <cell r="B87" t="str">
            <v>Purchasing</v>
          </cell>
          <cell r="C87" t="str">
            <v>A0011</v>
          </cell>
          <cell r="D87">
            <v>2475</v>
          </cell>
          <cell r="E87" t="str">
            <v>D</v>
          </cell>
          <cell r="F87" t="str">
            <v>Purchasing</v>
          </cell>
          <cell r="G87">
            <v>5057</v>
          </cell>
          <cell r="H87">
            <v>7438</v>
          </cell>
          <cell r="I87">
            <v>5057</v>
          </cell>
          <cell r="J87">
            <v>178309</v>
          </cell>
          <cell r="K87">
            <v>-180832</v>
          </cell>
          <cell r="L87">
            <v>-2523</v>
          </cell>
        </row>
        <row r="88">
          <cell r="C88" t="str">
            <v>A0011</v>
          </cell>
          <cell r="D88">
            <v>2498</v>
          </cell>
          <cell r="E88" t="str">
            <v>D</v>
          </cell>
          <cell r="F88" t="str">
            <v>Parts Marketing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C89" t="str">
            <v>A0011</v>
          </cell>
          <cell r="D89">
            <v>2499</v>
          </cell>
          <cell r="E89" t="str">
            <v>D</v>
          </cell>
          <cell r="F89" t="str">
            <v>Units Marketing</v>
          </cell>
          <cell r="G89">
            <v>-4267</v>
          </cell>
          <cell r="H89">
            <v>6878</v>
          </cell>
          <cell r="I89">
            <v>-4267</v>
          </cell>
          <cell r="J89">
            <v>0</v>
          </cell>
          <cell r="K89">
            <v>0</v>
          </cell>
          <cell r="L89">
            <v>0</v>
          </cell>
        </row>
        <row r="90">
          <cell r="C90" t="str">
            <v>A0011</v>
          </cell>
          <cell r="D90">
            <v>2570</v>
          </cell>
          <cell r="E90" t="str">
            <v>D</v>
          </cell>
          <cell r="F90" t="str">
            <v>Total Retail Cost of Ops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Marketing</v>
          </cell>
          <cell r="F91" t="str">
            <v>Marketing</v>
          </cell>
          <cell r="G91">
            <v>-4267</v>
          </cell>
          <cell r="H91">
            <v>6878</v>
          </cell>
          <cell r="I91">
            <v>-4267</v>
          </cell>
          <cell r="J91">
            <v>0</v>
          </cell>
          <cell r="K91">
            <v>-90648</v>
          </cell>
          <cell r="L91">
            <v>-90648</v>
          </cell>
        </row>
        <row r="92">
          <cell r="B92" t="str">
            <v>Operations</v>
          </cell>
          <cell r="C92" t="str">
            <v>A0011</v>
          </cell>
          <cell r="D92">
            <v>2525</v>
          </cell>
          <cell r="E92" t="str">
            <v>D</v>
          </cell>
          <cell r="F92" t="str">
            <v>Operations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MIS and Strategy</v>
          </cell>
          <cell r="C93" t="str">
            <v>A0011</v>
          </cell>
          <cell r="D93">
            <v>2527</v>
          </cell>
          <cell r="E93" t="str">
            <v>D</v>
          </cell>
          <cell r="F93" t="str">
            <v>MIS</v>
          </cell>
          <cell r="G93">
            <v>-50421</v>
          </cell>
          <cell r="H93">
            <v>15039</v>
          </cell>
          <cell r="I93">
            <v>-50421</v>
          </cell>
          <cell r="J93">
            <v>364270</v>
          </cell>
          <cell r="K93">
            <v>-374635</v>
          </cell>
          <cell r="L93">
            <v>-10365</v>
          </cell>
        </row>
        <row r="94">
          <cell r="B94" t="str">
            <v>Finance</v>
          </cell>
          <cell r="C94" t="str">
            <v>A0011</v>
          </cell>
          <cell r="D94">
            <v>2529</v>
          </cell>
          <cell r="E94" t="str">
            <v>D</v>
          </cell>
          <cell r="F94" t="str">
            <v>Finance</v>
          </cell>
          <cell r="G94">
            <v>5587</v>
          </cell>
          <cell r="H94">
            <v>-1204</v>
          </cell>
          <cell r="I94">
            <v>5587</v>
          </cell>
          <cell r="J94">
            <v>365248</v>
          </cell>
          <cell r="K94">
            <v>-326360</v>
          </cell>
          <cell r="L94">
            <v>38888</v>
          </cell>
        </row>
        <row r="95">
          <cell r="B95" t="str">
            <v>Human Resources</v>
          </cell>
          <cell r="C95" t="str">
            <v>A0011</v>
          </cell>
          <cell r="D95">
            <v>2559</v>
          </cell>
          <cell r="E95" t="str">
            <v>D</v>
          </cell>
          <cell r="F95" t="str">
            <v>Human Resources</v>
          </cell>
          <cell r="G95">
            <v>-3830</v>
          </cell>
          <cell r="H95">
            <v>-72</v>
          </cell>
          <cell r="I95">
            <v>-3830</v>
          </cell>
          <cell r="J95">
            <v>98053</v>
          </cell>
          <cell r="K95">
            <v>-39688</v>
          </cell>
          <cell r="L95">
            <v>58365</v>
          </cell>
        </row>
        <row r="96">
          <cell r="B96" t="str">
            <v>Bad Debt</v>
          </cell>
          <cell r="C96" t="str">
            <v>A0011</v>
          </cell>
          <cell r="D96">
            <v>2601</v>
          </cell>
          <cell r="E96" t="str">
            <v>D</v>
          </cell>
          <cell r="F96" t="str">
            <v>A.S.Exp - Bad Debt Exp.</v>
          </cell>
          <cell r="G96">
            <v>0</v>
          </cell>
          <cell r="H96">
            <v>0</v>
          </cell>
          <cell r="I96">
            <v>0</v>
          </cell>
          <cell r="J96">
            <v>22</v>
          </cell>
          <cell r="K96">
            <v>0</v>
          </cell>
          <cell r="L96">
            <v>22</v>
          </cell>
        </row>
        <row r="97">
          <cell r="B97" t="str">
            <v>Product Liability</v>
          </cell>
          <cell r="C97" t="str">
            <v>A0011</v>
          </cell>
          <cell r="D97">
            <v>2603</v>
          </cell>
          <cell r="E97" t="str">
            <v>D</v>
          </cell>
          <cell r="F97" t="str">
            <v>A.S.Exp - Prod Liab. Exp.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Manufacturing</v>
          </cell>
          <cell r="C98" t="str">
            <v>A0011</v>
          </cell>
          <cell r="D98">
            <v>2439</v>
          </cell>
          <cell r="E98" t="str">
            <v>D</v>
          </cell>
          <cell r="F98" t="str">
            <v>Manufacturing Staff</v>
          </cell>
          <cell r="G98">
            <v>-74657</v>
          </cell>
          <cell r="H98">
            <v>9265</v>
          </cell>
          <cell r="I98">
            <v>-74657</v>
          </cell>
          <cell r="J98">
            <v>231509</v>
          </cell>
          <cell r="K98">
            <v>-107720</v>
          </cell>
          <cell r="L98">
            <v>123789</v>
          </cell>
        </row>
        <row r="99">
          <cell r="C99" t="str">
            <v>A0011</v>
          </cell>
          <cell r="D99">
            <v>2461</v>
          </cell>
          <cell r="E99" t="str">
            <v>D</v>
          </cell>
          <cell r="F99" t="str">
            <v>Counterbalanced P. Devel.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C100" t="str">
            <v>A0011</v>
          </cell>
          <cell r="D100">
            <v>2462</v>
          </cell>
          <cell r="E100" t="str">
            <v>D</v>
          </cell>
          <cell r="F100" t="str">
            <v>Big Truck P. Devel.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C101" t="str">
            <v>A0011</v>
          </cell>
          <cell r="D101">
            <v>2463</v>
          </cell>
          <cell r="E101" t="str">
            <v>D</v>
          </cell>
          <cell r="F101" t="str">
            <v>Warehouse P. Devel.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C102" t="str">
            <v>A0011</v>
          </cell>
          <cell r="D102">
            <v>2464</v>
          </cell>
          <cell r="E102" t="str">
            <v>D</v>
          </cell>
          <cell r="F102" t="str">
            <v>Other P. Devel.</v>
          </cell>
          <cell r="G102">
            <v>-95689</v>
          </cell>
          <cell r="H102">
            <v>-19401</v>
          </cell>
          <cell r="I102">
            <v>-95689</v>
          </cell>
          <cell r="J102">
            <v>3069916</v>
          </cell>
          <cell r="K102">
            <v>0</v>
          </cell>
          <cell r="L102">
            <v>3069916</v>
          </cell>
        </row>
        <row r="103">
          <cell r="C103" t="str">
            <v>A0011</v>
          </cell>
          <cell r="D103">
            <v>2465</v>
          </cell>
          <cell r="E103" t="str">
            <v>D</v>
          </cell>
          <cell r="F103" t="str">
            <v>Counterbalanced P. Supprt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C104" t="str">
            <v>A0011</v>
          </cell>
          <cell r="D104">
            <v>2466</v>
          </cell>
          <cell r="E104" t="str">
            <v>D</v>
          </cell>
          <cell r="F104" t="str">
            <v>Big Truck P. Support.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C105" t="str">
            <v>A0011</v>
          </cell>
          <cell r="D105">
            <v>2467</v>
          </cell>
          <cell r="E105" t="str">
            <v>D</v>
          </cell>
          <cell r="F105" t="str">
            <v>Warehouse P. Support.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C106" t="str">
            <v>A0011</v>
          </cell>
          <cell r="D106">
            <v>2468</v>
          </cell>
          <cell r="E106" t="str">
            <v>D</v>
          </cell>
          <cell r="F106" t="str">
            <v>Other P. Support.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Engineering</v>
          </cell>
          <cell r="F107" t="str">
            <v>Engineering</v>
          </cell>
          <cell r="G107">
            <v>-95689</v>
          </cell>
          <cell r="H107">
            <v>-19401</v>
          </cell>
          <cell r="I107">
            <v>-95689</v>
          </cell>
          <cell r="J107">
            <v>3069916</v>
          </cell>
          <cell r="K107">
            <v>-3180749</v>
          </cell>
          <cell r="L107">
            <v>-110833</v>
          </cell>
        </row>
        <row r="108">
          <cell r="C108" t="str">
            <v>A0011</v>
          </cell>
          <cell r="D108">
            <v>2630</v>
          </cell>
          <cell r="E108" t="str">
            <v>D</v>
          </cell>
          <cell r="F108" t="str">
            <v>Operating Expense Alloc.</v>
          </cell>
          <cell r="G108">
            <v>0</v>
          </cell>
          <cell r="H108">
            <v>0</v>
          </cell>
          <cell r="I108">
            <v>0</v>
          </cell>
          <cell r="J108">
            <v>-5255833</v>
          </cell>
          <cell r="K108">
            <v>0</v>
          </cell>
          <cell r="L108">
            <v>-5255833</v>
          </cell>
        </row>
        <row r="109">
          <cell r="C109" t="str">
            <v>A0011</v>
          </cell>
          <cell r="D109">
            <v>2650</v>
          </cell>
          <cell r="E109" t="str">
            <v>D</v>
          </cell>
          <cell r="F109" t="str">
            <v>T. A. Fees</v>
          </cell>
          <cell r="G109">
            <v>0</v>
          </cell>
          <cell r="H109">
            <v>1</v>
          </cell>
          <cell r="I109">
            <v>0</v>
          </cell>
          <cell r="J109">
            <v>1</v>
          </cell>
          <cell r="K109">
            <v>0</v>
          </cell>
          <cell r="L109">
            <v>1</v>
          </cell>
        </row>
        <row r="110">
          <cell r="B110" t="str">
            <v>Corporate Allocation</v>
          </cell>
          <cell r="F110" t="str">
            <v>Corp Allocation</v>
          </cell>
          <cell r="G110">
            <v>0</v>
          </cell>
          <cell r="H110">
            <v>1</v>
          </cell>
          <cell r="I110">
            <v>0</v>
          </cell>
          <cell r="J110">
            <v>-5255832</v>
          </cell>
          <cell r="K110">
            <v>5255835</v>
          </cell>
          <cell r="L110">
            <v>3</v>
          </cell>
        </row>
        <row r="111">
          <cell r="C111" t="str">
            <v>A0011</v>
          </cell>
          <cell r="D111">
            <v>2519</v>
          </cell>
          <cell r="E111" t="str">
            <v>D</v>
          </cell>
          <cell r="F111" t="str">
            <v>Parts Distrubution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A0011</v>
          </cell>
          <cell r="D112">
            <v>2560</v>
          </cell>
          <cell r="E112" t="str">
            <v>D</v>
          </cell>
          <cell r="F112" t="str">
            <v>Restructuring Expenses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Restructuring / Other</v>
          </cell>
          <cell r="F113" t="str">
            <v>Restructuring / Other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F114" t="str">
            <v>Total Operating Expense Sub-Total</v>
          </cell>
          <cell r="G114">
            <v>-509263</v>
          </cell>
          <cell r="H114">
            <v>45723</v>
          </cell>
          <cell r="I114">
            <v>-509263</v>
          </cell>
          <cell r="J114">
            <v>-95023</v>
          </cell>
          <cell r="K114">
            <v>0</v>
          </cell>
          <cell r="L114">
            <v>-95023</v>
          </cell>
        </row>
        <row r="115">
          <cell r="B115" t="str">
            <v>Total Operating Expenses</v>
          </cell>
          <cell r="C115" t="str">
            <v>A0011</v>
          </cell>
          <cell r="D115">
            <v>2680</v>
          </cell>
          <cell r="E115" t="str">
            <v>D</v>
          </cell>
          <cell r="F115" t="str">
            <v>Total Operating Expense</v>
          </cell>
          <cell r="G115">
            <v>-509263</v>
          </cell>
          <cell r="H115">
            <v>45722</v>
          </cell>
          <cell r="I115">
            <v>-509263</v>
          </cell>
          <cell r="J115">
            <v>-95024</v>
          </cell>
          <cell r="K115">
            <v>0</v>
          </cell>
          <cell r="L115">
            <v>-95024</v>
          </cell>
        </row>
        <row r="116">
          <cell r="G116">
            <v>0.1028</v>
          </cell>
          <cell r="H116">
            <v>-1.03E-2</v>
          </cell>
          <cell r="I116">
            <v>0.1028</v>
          </cell>
          <cell r="J116" t="e">
            <v>#DIV/0!</v>
          </cell>
          <cell r="K116" t="e">
            <v>#DIV/0!</v>
          </cell>
          <cell r="L116" t="e">
            <v>#DIV/0!</v>
          </cell>
        </row>
        <row r="117">
          <cell r="F117" t="str">
            <v>Total Operating Expense Check Total  s/b = 0</v>
          </cell>
          <cell r="G117">
            <v>0</v>
          </cell>
          <cell r="H117">
            <v>1</v>
          </cell>
          <cell r="I117">
            <v>0</v>
          </cell>
          <cell r="J117">
            <v>1</v>
          </cell>
          <cell r="K117">
            <v>0</v>
          </cell>
          <cell r="L117">
            <v>1</v>
          </cell>
        </row>
        <row r="119">
          <cell r="C119" t="str">
            <v>A0011</v>
          </cell>
          <cell r="D119">
            <v>2672</v>
          </cell>
          <cell r="E119" t="str">
            <v>D</v>
          </cell>
          <cell r="F119" t="str">
            <v>Gain/Loss Sale Business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C120" t="str">
            <v>A0011</v>
          </cell>
          <cell r="D120">
            <v>2674</v>
          </cell>
          <cell r="E120" t="str">
            <v>D</v>
          </cell>
          <cell r="F120" t="str">
            <v>Amort Exp-Other Intangibl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C121" t="str">
            <v>A0011</v>
          </cell>
          <cell r="D121">
            <v>2671</v>
          </cell>
          <cell r="E121" t="str">
            <v>D</v>
          </cell>
          <cell r="F121" t="str">
            <v>Gain/Loss on Sale Assets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C122" t="str">
            <v>A0011</v>
          </cell>
          <cell r="D122">
            <v>2839</v>
          </cell>
          <cell r="E122" t="str">
            <v>D</v>
          </cell>
          <cell r="F122" t="str">
            <v>Do Not Use- Jan 2001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Gain/loss on sale of assets</v>
          </cell>
          <cell r="E123" t="str">
            <v>D</v>
          </cell>
          <cell r="F123" t="str">
            <v>Total Gain/Loss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F124" t="str">
            <v>Operating Profit Sub-Total</v>
          </cell>
          <cell r="G124">
            <v>509263</v>
          </cell>
          <cell r="H124">
            <v>-45723</v>
          </cell>
          <cell r="I124">
            <v>509263</v>
          </cell>
          <cell r="J124">
            <v>107193</v>
          </cell>
          <cell r="K124">
            <v>0</v>
          </cell>
          <cell r="L124">
            <v>107193</v>
          </cell>
        </row>
        <row r="125">
          <cell r="B125" t="str">
            <v>Operating Profit</v>
          </cell>
          <cell r="C125" t="str">
            <v>A0011</v>
          </cell>
          <cell r="D125">
            <v>2690</v>
          </cell>
          <cell r="E125" t="str">
            <v>C</v>
          </cell>
          <cell r="F125" t="str">
            <v>Operating Profit / (Loss)</v>
          </cell>
          <cell r="G125">
            <v>509263</v>
          </cell>
          <cell r="H125">
            <v>-45723</v>
          </cell>
          <cell r="I125">
            <v>509263</v>
          </cell>
          <cell r="J125">
            <v>107193</v>
          </cell>
          <cell r="K125">
            <v>0</v>
          </cell>
          <cell r="L125">
            <v>107193</v>
          </cell>
        </row>
        <row r="126">
          <cell r="G126">
            <v>-0.1028</v>
          </cell>
          <cell r="H126">
            <v>1.03E-2</v>
          </cell>
          <cell r="I126">
            <v>-0.1028</v>
          </cell>
          <cell r="J126" t="e">
            <v>#DIV/0!</v>
          </cell>
          <cell r="K126" t="e">
            <v>#DIV/0!</v>
          </cell>
          <cell r="L126" t="e">
            <v>#DIV/0!</v>
          </cell>
        </row>
        <row r="127">
          <cell r="F127" t="str">
            <v>Operating Profit Check Total  s/b = 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Other Income/(Expense)</v>
          </cell>
        </row>
        <row r="129">
          <cell r="C129" t="str">
            <v>A0011</v>
          </cell>
          <cell r="D129">
            <v>2710</v>
          </cell>
          <cell r="E129" t="str">
            <v>D</v>
          </cell>
          <cell r="F129" t="str">
            <v>Total Legal Int Income</v>
          </cell>
          <cell r="G129">
            <v>-73595</v>
          </cell>
          <cell r="H129">
            <v>0</v>
          </cell>
          <cell r="I129">
            <v>-73595</v>
          </cell>
          <cell r="J129">
            <v>-16434</v>
          </cell>
          <cell r="K129">
            <v>0</v>
          </cell>
          <cell r="L129">
            <v>-16434</v>
          </cell>
        </row>
        <row r="130">
          <cell r="C130" t="str">
            <v>A0011</v>
          </cell>
          <cell r="D130">
            <v>2750</v>
          </cell>
          <cell r="E130" t="str">
            <v>D</v>
          </cell>
          <cell r="F130" t="str">
            <v>Total Legal Int Expense</v>
          </cell>
          <cell r="G130">
            <v>4880</v>
          </cell>
          <cell r="H130">
            <v>-2183</v>
          </cell>
          <cell r="I130">
            <v>4880</v>
          </cell>
          <cell r="J130">
            <v>1211490</v>
          </cell>
          <cell r="K130">
            <v>0</v>
          </cell>
          <cell r="L130">
            <v>1211490</v>
          </cell>
        </row>
        <row r="131">
          <cell r="C131" t="str">
            <v>A0011</v>
          </cell>
          <cell r="D131">
            <v>2800</v>
          </cell>
          <cell r="E131" t="str">
            <v>D</v>
          </cell>
          <cell r="F131" t="str">
            <v>Total Interco Interest</v>
          </cell>
          <cell r="G131">
            <v>11782</v>
          </cell>
          <cell r="H131">
            <v>16701</v>
          </cell>
          <cell r="I131">
            <v>11782</v>
          </cell>
          <cell r="J131">
            <v>-1696350</v>
          </cell>
          <cell r="K131">
            <v>0</v>
          </cell>
          <cell r="L131">
            <v>-1696350</v>
          </cell>
        </row>
        <row r="132">
          <cell r="C132" t="str">
            <v>A0011</v>
          </cell>
          <cell r="D132">
            <v>2842</v>
          </cell>
          <cell r="E132" t="str">
            <v>D</v>
          </cell>
          <cell r="F132" t="str">
            <v>Amort Exp-Def Fin Fees</v>
          </cell>
          <cell r="G132">
            <v>0</v>
          </cell>
          <cell r="H132">
            <v>0</v>
          </cell>
          <cell r="I132">
            <v>0</v>
          </cell>
          <cell r="J132">
            <v>10125</v>
          </cell>
          <cell r="K132">
            <v>0</v>
          </cell>
          <cell r="L132">
            <v>10125</v>
          </cell>
        </row>
        <row r="133">
          <cell r="B133" t="str">
            <v>Interest Expense, net</v>
          </cell>
          <cell r="F133" t="str">
            <v>Total Interest Expense, Neet</v>
          </cell>
          <cell r="G133">
            <v>-56933</v>
          </cell>
          <cell r="H133">
            <v>14518</v>
          </cell>
          <cell r="I133">
            <v>-56933</v>
          </cell>
          <cell r="J133">
            <v>-491169</v>
          </cell>
          <cell r="K133">
            <v>0</v>
          </cell>
          <cell r="L133">
            <v>-491169</v>
          </cell>
        </row>
        <row r="134">
          <cell r="B134" t="str">
            <v>Equity in Unconsolidated Subs</v>
          </cell>
          <cell r="C134" t="str">
            <v>A0011</v>
          </cell>
          <cell r="D134">
            <v>2819</v>
          </cell>
          <cell r="E134" t="str">
            <v>D</v>
          </cell>
          <cell r="F134" t="str">
            <v>Eqty in Earn of Uncon Sub</v>
          </cell>
          <cell r="G134">
            <v>-75000</v>
          </cell>
          <cell r="H134">
            <v>37500</v>
          </cell>
          <cell r="I134">
            <v>-75000</v>
          </cell>
          <cell r="J134">
            <v>0</v>
          </cell>
          <cell r="K134">
            <v>0</v>
          </cell>
          <cell r="L134">
            <v>0</v>
          </cell>
        </row>
        <row r="135">
          <cell r="C135" t="str">
            <v>A0011</v>
          </cell>
          <cell r="D135">
            <v>2844</v>
          </cell>
          <cell r="E135" t="str">
            <v>D</v>
          </cell>
          <cell r="F135" t="str">
            <v>Do Not Use - Jan 2003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C136" t="str">
            <v>A0011</v>
          </cell>
          <cell r="D136">
            <v>2843</v>
          </cell>
          <cell r="E136" t="str">
            <v>D</v>
          </cell>
          <cell r="F136" t="str">
            <v>Amort Exp-Goodwill-Other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C137" t="str">
            <v>A0011</v>
          </cell>
          <cell r="D137">
            <v>2841</v>
          </cell>
          <cell r="E137" t="str">
            <v>D</v>
          </cell>
          <cell r="F137" t="str">
            <v>Amort Exp-Goodwill-H/Yale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C138" t="str">
            <v>A0011</v>
          </cell>
          <cell r="D138">
            <v>2700</v>
          </cell>
          <cell r="E138" t="str">
            <v>D</v>
          </cell>
          <cell r="F138" t="str">
            <v>Total Dividend Income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C139" t="str">
            <v>A0011</v>
          </cell>
          <cell r="D139">
            <v>2850</v>
          </cell>
          <cell r="E139" t="str">
            <v>D</v>
          </cell>
          <cell r="F139" t="str">
            <v>Total Other Inc/Expense</v>
          </cell>
          <cell r="G139">
            <v>315432</v>
          </cell>
          <cell r="H139">
            <v>122223</v>
          </cell>
          <cell r="I139">
            <v>315432</v>
          </cell>
          <cell r="J139">
            <v>-204556</v>
          </cell>
          <cell r="K139">
            <v>0</v>
          </cell>
          <cell r="L139">
            <v>-204556</v>
          </cell>
        </row>
        <row r="140">
          <cell r="C140" t="str">
            <v>A0011</v>
          </cell>
          <cell r="D140">
            <v>2860</v>
          </cell>
          <cell r="E140" t="str">
            <v>D</v>
          </cell>
          <cell r="F140" t="str">
            <v>Other Inc/Exp Allocation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Amort of Intangibles &amp; Other, Net</v>
          </cell>
          <cell r="F141" t="str">
            <v>Total Intangible Amort &amp; Other, Net</v>
          </cell>
          <cell r="G141">
            <v>315432</v>
          </cell>
          <cell r="H141">
            <v>122223</v>
          </cell>
          <cell r="I141">
            <v>315432</v>
          </cell>
          <cell r="J141">
            <v>-204556</v>
          </cell>
          <cell r="K141">
            <v>0</v>
          </cell>
          <cell r="L141">
            <v>-204556</v>
          </cell>
        </row>
        <row r="142">
          <cell r="F142" t="str">
            <v>Income Before Taxes Sub-Total</v>
          </cell>
          <cell r="G142">
            <v>325764</v>
          </cell>
          <cell r="H142">
            <v>-219964</v>
          </cell>
          <cell r="I142">
            <v>325764</v>
          </cell>
          <cell r="J142">
            <v>802918</v>
          </cell>
          <cell r="K142">
            <v>0</v>
          </cell>
          <cell r="L142">
            <v>802918</v>
          </cell>
        </row>
        <row r="143">
          <cell r="B143" t="str">
            <v>Income Before Tax and Minority Interest</v>
          </cell>
          <cell r="C143" t="str">
            <v>A0011</v>
          </cell>
          <cell r="D143">
            <v>2890</v>
          </cell>
          <cell r="E143" t="str">
            <v>C</v>
          </cell>
          <cell r="F143" t="str">
            <v>Income / (Loss) before taxes</v>
          </cell>
          <cell r="G143">
            <v>325764</v>
          </cell>
          <cell r="H143">
            <v>-219964</v>
          </cell>
          <cell r="I143">
            <v>325764</v>
          </cell>
          <cell r="J143">
            <v>802918</v>
          </cell>
          <cell r="K143">
            <v>0</v>
          </cell>
          <cell r="L143">
            <v>802918</v>
          </cell>
        </row>
        <row r="144">
          <cell r="F144" t="str">
            <v>Income Before Taxes Check Total  s/b = 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Net Minority Interest</v>
          </cell>
          <cell r="C145" t="str">
            <v>A0011</v>
          </cell>
          <cell r="D145">
            <v>2900</v>
          </cell>
          <cell r="E145" t="str">
            <v>D</v>
          </cell>
          <cell r="F145" t="str">
            <v>Net Minority Interest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C146" t="str">
            <v>A0011</v>
          </cell>
          <cell r="D146">
            <v>2910</v>
          </cell>
          <cell r="E146" t="str">
            <v>D</v>
          </cell>
          <cell r="F146" t="str">
            <v>Extraordinary Item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C147" t="str">
            <v>A0011</v>
          </cell>
          <cell r="D147">
            <v>2921</v>
          </cell>
          <cell r="E147" t="str">
            <v>D</v>
          </cell>
          <cell r="F147" t="str">
            <v>Cumulative Accounting Change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Cumulative Acct Change &amp; Extraordinary Item</v>
          </cell>
          <cell r="F148" t="str">
            <v>Total Cum Acct Chng &amp; Extr. Item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C149" t="str">
            <v>A0011</v>
          </cell>
          <cell r="D149">
            <v>2950</v>
          </cell>
          <cell r="E149" t="str">
            <v>D</v>
          </cell>
          <cell r="F149" t="str">
            <v>Taxes on Income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C150" t="str">
            <v>A0011</v>
          </cell>
          <cell r="D150">
            <v>2968</v>
          </cell>
          <cell r="E150" t="str">
            <v>D</v>
          </cell>
          <cell r="F150" t="str">
            <v>Taxes on Income-Internal</v>
          </cell>
          <cell r="G150">
            <v>148219</v>
          </cell>
          <cell r="H150">
            <v>-57221</v>
          </cell>
          <cell r="I150">
            <v>148219</v>
          </cell>
          <cell r="J150">
            <v>-1796430</v>
          </cell>
          <cell r="K150">
            <v>0</v>
          </cell>
          <cell r="L150">
            <v>-1796430</v>
          </cell>
        </row>
        <row r="151">
          <cell r="B151" t="str">
            <v>Income Taxes</v>
          </cell>
          <cell r="F151" t="str">
            <v>Total Income Taxes</v>
          </cell>
          <cell r="G151">
            <v>148219</v>
          </cell>
          <cell r="H151">
            <v>-57221</v>
          </cell>
          <cell r="I151">
            <v>148219</v>
          </cell>
          <cell r="J151">
            <v>-1796430</v>
          </cell>
          <cell r="K151">
            <v>0</v>
          </cell>
          <cell r="L151">
            <v>-1796430</v>
          </cell>
        </row>
        <row r="152">
          <cell r="B152" t="str">
            <v>Net Income</v>
          </cell>
          <cell r="C152" t="str">
            <v>A0011</v>
          </cell>
          <cell r="D152">
            <v>2999</v>
          </cell>
          <cell r="E152" t="str">
            <v>C</v>
          </cell>
          <cell r="F152" t="str">
            <v>Net income / (Loss)</v>
          </cell>
          <cell r="G152">
            <v>177545</v>
          </cell>
          <cell r="H152">
            <v>-162743</v>
          </cell>
          <cell r="I152">
            <v>177545</v>
          </cell>
          <cell r="J152">
            <v>2599348</v>
          </cell>
          <cell r="K152">
            <v>0</v>
          </cell>
          <cell r="L152">
            <v>2599348</v>
          </cell>
        </row>
        <row r="153">
          <cell r="G153">
            <v>-3.5900000000000001E-2</v>
          </cell>
          <cell r="H153">
            <v>3.6499999999999998E-2</v>
          </cell>
          <cell r="I153">
            <v>-3.5900000000000001E-2</v>
          </cell>
          <cell r="J153" t="e">
            <v>#DIV/0!</v>
          </cell>
          <cell r="K153" t="e">
            <v>#DIV/0!</v>
          </cell>
          <cell r="L153" t="e">
            <v>#DIV/0!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CONS-PG160"/>
      <sheetName val="AM-PG410"/>
      <sheetName val="Brazil"/>
      <sheetName val="EU-PG450"/>
      <sheetName val="AP-PG420"/>
      <sheetName val="CH-PG220"/>
      <sheetName val="EU-Retail"/>
      <sheetName val="AP-Retail"/>
    </sheetNames>
    <sheetDataSet>
      <sheetData sheetId="0" refreshError="1">
        <row r="1">
          <cell r="B1">
            <v>2008</v>
          </cell>
        </row>
        <row r="2">
          <cell r="B2" t="str">
            <v>Actuals</v>
          </cell>
        </row>
        <row r="3">
          <cell r="B3" t="str">
            <v>Target</v>
          </cell>
        </row>
        <row r="8">
          <cell r="B8">
            <v>40</v>
          </cell>
        </row>
        <row r="9">
          <cell r="B9">
            <v>41</v>
          </cell>
        </row>
        <row r="11">
          <cell r="B11">
            <v>31</v>
          </cell>
        </row>
        <row r="12">
          <cell r="B12">
            <v>32</v>
          </cell>
        </row>
        <row r="14">
          <cell r="B14">
            <v>5</v>
          </cell>
        </row>
        <row r="16">
          <cell r="B16">
            <v>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of Assumptions"/>
      <sheetName val="Asia Pacific India_Y"/>
      <sheetName val="Rev_Margin"/>
      <sheetName val="Asia Pacific India"/>
      <sheetName val="Asia Pacific"/>
      <sheetName val="Asia"/>
      <sheetName val="Pacific"/>
      <sheetName val="ISC"/>
      <sheetName val="Financials&gt;&gt;&gt;"/>
      <sheetName val="Pac_Fin"/>
      <sheetName val=" Market Share"/>
      <sheetName val="New pro."/>
      <sheetName val="P&amp;L Asia-Pac_Wholesale_Scenario"/>
      <sheetName val="Revenue_Margin_input_Pac"/>
      <sheetName val="Asia_Fin"/>
      <sheetName val="ISC_Fin"/>
      <sheetName val="P&amp;L_GUM"/>
      <sheetName val="P&amp;L_DIV"/>
      <sheetName val="Summary_Shipments_Financials_1"/>
      <sheetName val="EOC_Unit 2021 vs STF1"/>
      <sheetName val="EOC_Unit 2022 vs STF1"/>
      <sheetName val="OpEx"/>
      <sheetName val="P&amp;L_SHFL"/>
      <sheetName val="Margin% by model"/>
      <sheetName val="PT_Cluster_Asia"/>
      <sheetName val="PT_Cluster_Pac"/>
      <sheetName val="PT_Cluster_ISC"/>
      <sheetName val="Inputs&gt;&gt;&gt;"/>
      <sheetName val="VLookup"/>
      <sheetName val="Asia_bookings_input"/>
      <sheetName val="Pacific_bookings_input"/>
      <sheetName val="ISC_bookings_input"/>
      <sheetName val="Revenue_Margin_input_Asia"/>
      <sheetName val="Revenue_Margin_input_IS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P-&gt;"/>
      <sheetName val="SummaryP"/>
      <sheetName val="TopLevel"/>
      <sheetName val="Comp"/>
      <sheetName val="Booking"/>
      <sheetName val="Shipment"/>
      <sheetName val="Price"/>
      <sheetName val="Rev"/>
      <sheetName val="Mrg"/>
      <sheetName val="MrgRate"/>
      <sheetName val="Act|STF--&gt;"/>
      <sheetName val="TopLevelF"/>
      <sheetName val="SummaryA1"/>
      <sheetName val="SummaryA"/>
      <sheetName val="Detail"/>
      <sheetName val="AOPBookingbyMth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6.9614599999999998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"/>
      <sheetName val="Instruction"/>
      <sheetName val="Set up"/>
      <sheetName val="Calendar"/>
      <sheetName val="BookingsbyMonth"/>
      <sheetName val="Summary Trend"/>
      <sheetName val="Summary Variance"/>
      <sheetName val="Product Trend"/>
      <sheetName val="Division Combined"/>
      <sheetName val="LRFF_Booking"/>
      <sheetName val="LRFF_shipment"/>
      <sheetName val="Booking-BD-Pipeline"/>
      <sheetName val="BacklogSum"/>
      <sheetName val="Booking"/>
      <sheetName val="Shipment"/>
      <sheetName val="Comparison"/>
      <sheetName val="Price-Check"/>
      <sheetName val="Revenue"/>
      <sheetName val="Margin"/>
      <sheetName val="Margin%"/>
      <sheetName val="Cost"/>
      <sheetName val="Backlog"/>
      <sheetName val="Backlog-LM"/>
      <sheetName val="TPM"/>
      <sheetName val="Orders"/>
      <sheetName val="OrderPrQ"/>
      <sheetName val="Booking ByRegion"/>
      <sheetName val="CostChg"/>
      <sheetName val="Shipment By regions"/>
      <sheetName val="Total Shipment fcst 2017(USD)"/>
      <sheetName val="Inventory"/>
      <sheetName val="Unit Margin% &amp; Rental -2017 AOP"/>
      <sheetName val="Parts baseline"/>
      <sheetName val="Total Parts Rev - AOP"/>
      <sheetName val="Parts Rev - TGT"/>
      <sheetName val="Parts-Byregion"/>
      <sheetName val="Service-AOP"/>
      <sheetName val="Service-SH"/>
      <sheetName val="Service-ZJ"/>
      <sheetName val="HC Sales-AOP"/>
      <sheetName val="backlogdata"/>
      <sheetName val="book%"/>
      <sheetName val="Sheet2"/>
      <sheetName val="Project#andName"/>
      <sheetName val="Accounts.de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zil no abc's"/>
      <sheetName val="Set-Up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s PT"/>
      <sheetName val="Workings"/>
      <sheetName val="Workings (before changes)"/>
      <sheetName val="CALS"/>
      <sheetName val="TO DO"/>
      <sheetName val="HR Data_New"/>
      <sheetName val="HR Data"/>
      <sheetName val="Recruitments_Adjustments"/>
      <sheetName val="Shin_Yuto"/>
      <sheetName val="2019 AOP F"/>
      <sheetName val="2019 STF1 P"/>
      <sheetName val="2019 STF2 P"/>
      <sheetName val="2021 STF3 P"/>
      <sheetName val="Milperra PDC"/>
      <sheetName val="Assumptions"/>
      <sheetName val="Payroll Model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3">
          <cell r="F3" t="str">
            <v>GL Description</v>
          </cell>
          <cell r="O3" t="str">
            <v>Australia</v>
          </cell>
          <cell r="P3" t="str">
            <v>Malaysia</v>
          </cell>
          <cell r="Q3" t="str">
            <v>Taiwan</v>
          </cell>
          <cell r="S3" t="str">
            <v>Singapore</v>
          </cell>
        </row>
        <row r="4">
          <cell r="F4" t="str">
            <v>Increase</v>
          </cell>
          <cell r="O4">
            <v>0.02</v>
          </cell>
          <cell r="P4">
            <v>0.02</v>
          </cell>
          <cell r="Q4">
            <v>0.02</v>
          </cell>
          <cell r="S4">
            <v>0.02</v>
          </cell>
        </row>
        <row r="5">
          <cell r="F5" t="str">
            <v>Payroll Tax</v>
          </cell>
          <cell r="O5">
            <v>5.45E-2</v>
          </cell>
          <cell r="P5">
            <v>0</v>
          </cell>
          <cell r="Q5">
            <v>0</v>
          </cell>
        </row>
        <row r="6">
          <cell r="F6" t="str">
            <v>Super</v>
          </cell>
          <cell r="O6">
            <v>9.5000000000000001E-2</v>
          </cell>
          <cell r="P6">
            <v>0</v>
          </cell>
          <cell r="Q6">
            <v>0</v>
          </cell>
        </row>
        <row r="7">
          <cell r="F7" t="str">
            <v>LSL</v>
          </cell>
          <cell r="O7">
            <v>1.67E-2</v>
          </cell>
          <cell r="P7">
            <v>0</v>
          </cell>
          <cell r="Q7">
            <v>0</v>
          </cell>
        </row>
        <row r="8">
          <cell r="F8" t="str">
            <v>Workers Comp</v>
          </cell>
          <cell r="O8">
            <v>1.2500000000000001E-2</v>
          </cell>
          <cell r="P8">
            <v>0</v>
          </cell>
          <cell r="Q8">
            <v>0</v>
          </cell>
        </row>
        <row r="9">
          <cell r="F9" t="str">
            <v>Car Allowance</v>
          </cell>
          <cell r="O9">
            <v>0</v>
          </cell>
          <cell r="P9">
            <v>0</v>
          </cell>
          <cell r="Q9">
            <v>0</v>
          </cell>
        </row>
        <row r="11">
          <cell r="N11" t="str">
            <v>Annual Leave</v>
          </cell>
          <cell r="O11" t="str">
            <v>Weeks</v>
          </cell>
          <cell r="P11" t="str">
            <v>Taken</v>
          </cell>
        </row>
        <row r="12">
          <cell r="N12" t="str">
            <v>PERMANENT</v>
          </cell>
          <cell r="O12">
            <v>4</v>
          </cell>
          <cell r="P12">
            <v>4</v>
          </cell>
        </row>
        <row r="13">
          <cell r="N13" t="str">
            <v>PART TIME</v>
          </cell>
          <cell r="O13">
            <v>2</v>
          </cell>
          <cell r="P13">
            <v>2</v>
          </cell>
        </row>
        <row r="14">
          <cell r="N14" t="str">
            <v>TAIWAN</v>
          </cell>
          <cell r="O14">
            <v>2.8</v>
          </cell>
          <cell r="P14">
            <v>2.8</v>
          </cell>
        </row>
        <row r="15">
          <cell r="N15" t="str">
            <v>TERMPORARY</v>
          </cell>
          <cell r="O15">
            <v>0</v>
          </cell>
          <cell r="P15">
            <v>0</v>
          </cell>
        </row>
        <row r="17">
          <cell r="G17">
            <v>3.0674725545824599</v>
          </cell>
          <cell r="O17">
            <v>3.0674725545824599</v>
          </cell>
        </row>
        <row r="18">
          <cell r="G18">
            <v>78.000493400764768</v>
          </cell>
        </row>
        <row r="19">
          <cell r="G19">
            <v>21.6267423214506</v>
          </cell>
        </row>
      </sheetData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H+Y"/>
      <sheetName val="Hyster (Final)"/>
      <sheetName val="Yale (Final)"/>
      <sheetName val="Hyster"/>
      <sheetName val="Yale"/>
      <sheetName val="HYSTER (Adj)"/>
      <sheetName val="YALE (Adj)"/>
    </sheetNames>
    <sheetDataSet>
      <sheetData sheetId="0"/>
      <sheetData sheetId="1">
        <row r="17">
          <cell r="AU17">
            <v>10</v>
          </cell>
        </row>
        <row r="28">
          <cell r="B28" t="str">
            <v>Class 1</v>
          </cell>
          <cell r="C28">
            <v>2014</v>
          </cell>
          <cell r="D28">
            <v>2018</v>
          </cell>
          <cell r="E28">
            <v>657</v>
          </cell>
          <cell r="F28">
            <v>715</v>
          </cell>
          <cell r="G28">
            <v>626</v>
          </cell>
          <cell r="H28">
            <v>2084</v>
          </cell>
          <cell r="I28">
            <v>2130.4440607455517</v>
          </cell>
          <cell r="K28">
            <v>0.10751080980088613</v>
          </cell>
          <cell r="L28">
            <v>0.1122483034820336</v>
          </cell>
          <cell r="M28">
            <v>0.11351071181755355</v>
          </cell>
          <cell r="N28">
            <v>0.12625816704926718</v>
          </cell>
          <cell r="O28">
            <v>0.11040564373897707</v>
          </cell>
          <cell r="P28">
            <v>0.11026455026455026</v>
          </cell>
          <cell r="Q28">
            <v>0.11029380615598504</v>
          </cell>
          <cell r="S28">
            <v>0.11104072383257757</v>
          </cell>
          <cell r="U28">
            <v>0.11108994170015778</v>
          </cell>
          <cell r="V28">
            <v>4.9217867580206298E-5</v>
          </cell>
          <cell r="W28">
            <v>2010</v>
          </cell>
          <cell r="X28">
            <v>0.11104072383257757</v>
          </cell>
          <cell r="Z28">
            <v>201</v>
          </cell>
          <cell r="AA28">
            <v>133</v>
          </cell>
          <cell r="AB28">
            <v>168</v>
          </cell>
          <cell r="AC28">
            <v>155</v>
          </cell>
          <cell r="AD28">
            <v>160</v>
          </cell>
          <cell r="AE28">
            <v>167</v>
          </cell>
          <cell r="AF28">
            <v>152</v>
          </cell>
          <cell r="AG28">
            <v>153</v>
          </cell>
          <cell r="AH28">
            <v>153</v>
          </cell>
          <cell r="AI28">
            <v>190</v>
          </cell>
          <cell r="AJ28">
            <v>190</v>
          </cell>
          <cell r="AK28">
            <v>167</v>
          </cell>
          <cell r="AL28">
            <v>1989</v>
          </cell>
          <cell r="AM28">
            <v>21</v>
          </cell>
          <cell r="AN28">
            <v>6</v>
          </cell>
          <cell r="AO28">
            <v>9</v>
          </cell>
          <cell r="AP28">
            <v>2</v>
          </cell>
          <cell r="AQ28">
            <v>12</v>
          </cell>
          <cell r="AR28">
            <v>10</v>
          </cell>
          <cell r="AS28">
            <v>29</v>
          </cell>
          <cell r="AT28">
            <v>10</v>
          </cell>
          <cell r="AU28">
            <v>11</v>
          </cell>
          <cell r="AV28">
            <v>11</v>
          </cell>
          <cell r="AW28">
            <v>11</v>
          </cell>
          <cell r="AX28">
            <v>11</v>
          </cell>
          <cell r="AY28">
            <v>11</v>
          </cell>
          <cell r="AZ28">
            <v>133</v>
          </cell>
        </row>
        <row r="29">
          <cell r="B29" t="str">
            <v>Class 2</v>
          </cell>
          <cell r="C29">
            <v>2898</v>
          </cell>
          <cell r="D29">
            <v>2568</v>
          </cell>
          <cell r="E29">
            <v>689</v>
          </cell>
          <cell r="F29">
            <v>776</v>
          </cell>
          <cell r="G29">
            <v>813</v>
          </cell>
          <cell r="H29">
            <v>2712</v>
          </cell>
          <cell r="I29">
            <v>2771.4984197928607</v>
          </cell>
          <cell r="K29">
            <v>0.15470026157049058</v>
          </cell>
          <cell r="L29">
            <v>0.14284125041717655</v>
          </cell>
          <cell r="M29">
            <v>0.11903939184519696</v>
          </cell>
          <cell r="N29">
            <v>0.13702984283948438</v>
          </cell>
          <cell r="O29">
            <v>0.14338624338624339</v>
          </cell>
          <cell r="P29">
            <v>0.1434920634920635</v>
          </cell>
          <cell r="Q29">
            <v>0.14348140610989796</v>
          </cell>
          <cell r="S29">
            <v>0.139263289933485</v>
          </cell>
          <cell r="U29">
            <v>0.13886030127762136</v>
          </cell>
          <cell r="V29">
            <v>-4.0298865586363419E-4</v>
          </cell>
          <cell r="W29">
            <v>2521</v>
          </cell>
          <cell r="X29">
            <v>0.139263289933485</v>
          </cell>
          <cell r="Z29">
            <v>135</v>
          </cell>
          <cell r="AA29">
            <v>167</v>
          </cell>
          <cell r="AB29">
            <v>168</v>
          </cell>
          <cell r="AC29">
            <v>219</v>
          </cell>
          <cell r="AD29">
            <v>258</v>
          </cell>
          <cell r="AE29">
            <v>226</v>
          </cell>
          <cell r="AF29">
            <v>206</v>
          </cell>
          <cell r="AG29">
            <v>206</v>
          </cell>
          <cell r="AH29">
            <v>206</v>
          </cell>
          <cell r="AI29">
            <v>257</v>
          </cell>
          <cell r="AJ29">
            <v>257</v>
          </cell>
          <cell r="AK29">
            <v>226</v>
          </cell>
          <cell r="AL29">
            <v>2531</v>
          </cell>
          <cell r="AM29">
            <v>-10</v>
          </cell>
          <cell r="AN29">
            <v>12</v>
          </cell>
          <cell r="AO29">
            <v>9</v>
          </cell>
          <cell r="AP29">
            <v>19</v>
          </cell>
          <cell r="AQ29">
            <v>1</v>
          </cell>
          <cell r="AR29">
            <v>11</v>
          </cell>
          <cell r="AS29">
            <v>14</v>
          </cell>
          <cell r="AT29">
            <v>13</v>
          </cell>
          <cell r="AU29">
            <v>13</v>
          </cell>
          <cell r="AV29">
            <v>13</v>
          </cell>
          <cell r="AW29">
            <v>13</v>
          </cell>
          <cell r="AX29">
            <v>13</v>
          </cell>
          <cell r="AY29">
            <v>15</v>
          </cell>
          <cell r="AZ29">
            <v>146</v>
          </cell>
        </row>
        <row r="30">
          <cell r="B30" t="str">
            <v>Class 3</v>
          </cell>
          <cell r="C30">
            <v>4553</v>
          </cell>
          <cell r="D30">
            <v>4220</v>
          </cell>
          <cell r="E30">
            <v>1675</v>
          </cell>
          <cell r="F30">
            <v>1258</v>
          </cell>
          <cell r="G30">
            <v>1355</v>
          </cell>
          <cell r="H30">
            <v>4516</v>
          </cell>
          <cell r="I30">
            <v>4614.2977683411682</v>
          </cell>
          <cell r="K30">
            <v>0.24304702930657129</v>
          </cell>
          <cell r="L30">
            <v>0.23473133830236956</v>
          </cell>
          <cell r="M30">
            <v>0.28939184519695921</v>
          </cell>
          <cell r="N30">
            <v>0.22214374006710225</v>
          </cell>
          <cell r="O30">
            <v>0.23897707231040563</v>
          </cell>
          <cell r="P30">
            <v>0.23894179894179896</v>
          </cell>
          <cell r="Q30">
            <v>0.23888374869101936</v>
          </cell>
          <cell r="S30">
            <v>0.25503887464091934</v>
          </cell>
          <cell r="U30">
            <v>0.25572340426863338</v>
          </cell>
          <cell r="V30">
            <v>6.8452962771403669E-4</v>
          </cell>
          <cell r="W30">
            <v>4616</v>
          </cell>
          <cell r="X30">
            <v>0.25503887464091934</v>
          </cell>
          <cell r="Z30">
            <v>606</v>
          </cell>
          <cell r="AA30">
            <v>425</v>
          </cell>
          <cell r="AB30">
            <v>347</v>
          </cell>
          <cell r="AC30">
            <v>297</v>
          </cell>
          <cell r="AD30">
            <v>452</v>
          </cell>
          <cell r="AE30">
            <v>363</v>
          </cell>
          <cell r="AF30">
            <v>331</v>
          </cell>
          <cell r="AG30">
            <v>331</v>
          </cell>
          <cell r="AH30">
            <v>331</v>
          </cell>
          <cell r="AI30">
            <v>414</v>
          </cell>
          <cell r="AJ30">
            <v>413</v>
          </cell>
          <cell r="AK30">
            <v>363</v>
          </cell>
          <cell r="AL30">
            <v>4673</v>
          </cell>
          <cell r="AM30">
            <v>-57</v>
          </cell>
          <cell r="AN30">
            <v>16</v>
          </cell>
          <cell r="AO30">
            <v>58</v>
          </cell>
          <cell r="AP30">
            <v>1</v>
          </cell>
          <cell r="AQ30">
            <v>0</v>
          </cell>
          <cell r="AR30">
            <v>5</v>
          </cell>
          <cell r="AS30">
            <v>103</v>
          </cell>
          <cell r="AT30">
            <v>10</v>
          </cell>
          <cell r="AU30">
            <v>10</v>
          </cell>
          <cell r="AV30">
            <v>15</v>
          </cell>
          <cell r="AW30">
            <v>10</v>
          </cell>
          <cell r="AX30">
            <v>10</v>
          </cell>
          <cell r="AY30">
            <v>10</v>
          </cell>
          <cell r="AZ30">
            <v>248</v>
          </cell>
        </row>
        <row r="31">
          <cell r="B31" t="str">
            <v>Class 4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</v>
          </cell>
          <cell r="AO31">
            <v>1</v>
          </cell>
          <cell r="AP31">
            <v>5</v>
          </cell>
          <cell r="AQ31">
            <v>1</v>
          </cell>
          <cell r="AR31">
            <v>0</v>
          </cell>
          <cell r="AS31">
            <v>2</v>
          </cell>
          <cell r="AT31">
            <v>1</v>
          </cell>
          <cell r="AU31">
            <v>2</v>
          </cell>
          <cell r="AV31">
            <v>0</v>
          </cell>
          <cell r="AW31">
            <v>0</v>
          </cell>
          <cell r="AX31">
            <v>2</v>
          </cell>
          <cell r="AY31">
            <v>3</v>
          </cell>
          <cell r="AZ31">
            <v>18</v>
          </cell>
        </row>
        <row r="32">
          <cell r="B32" t="str">
            <v>Class 5, Small Trucks</v>
          </cell>
          <cell r="C32">
            <v>9268</v>
          </cell>
          <cell r="D32">
            <v>9172</v>
          </cell>
          <cell r="E32">
            <v>2767</v>
          </cell>
          <cell r="F32">
            <v>2914</v>
          </cell>
          <cell r="G32">
            <v>2876</v>
          </cell>
          <cell r="H32">
            <v>9588</v>
          </cell>
          <cell r="I32">
            <v>9799.8404540796801</v>
          </cell>
          <cell r="K32">
            <v>0.49474189932205198</v>
          </cell>
          <cell r="L32">
            <v>0.51017910779842024</v>
          </cell>
          <cell r="M32">
            <v>0.47805805114029026</v>
          </cell>
          <cell r="N32">
            <v>0.51456825004414619</v>
          </cell>
          <cell r="O32">
            <v>0.50723104056437385</v>
          </cell>
          <cell r="P32">
            <v>0.50730158730158725</v>
          </cell>
          <cell r="Q32">
            <v>0.5073410390430978</v>
          </cell>
          <cell r="S32">
            <v>0.49465711159301801</v>
          </cell>
          <cell r="U32">
            <v>0.49432635275358749</v>
          </cell>
          <cell r="V32">
            <v>-3.3075883943051165E-4</v>
          </cell>
          <cell r="W32">
            <v>8953</v>
          </cell>
          <cell r="X32">
            <v>0.49465711159301801</v>
          </cell>
          <cell r="Z32">
            <v>689</v>
          </cell>
          <cell r="AA32">
            <v>635</v>
          </cell>
          <cell r="AB32">
            <v>826</v>
          </cell>
          <cell r="AC32">
            <v>617</v>
          </cell>
          <cell r="AD32">
            <v>827</v>
          </cell>
          <cell r="AE32">
            <v>763</v>
          </cell>
          <cell r="AF32">
            <v>698</v>
          </cell>
          <cell r="AG32">
            <v>697</v>
          </cell>
          <cell r="AH32">
            <v>697</v>
          </cell>
          <cell r="AI32">
            <v>869</v>
          </cell>
          <cell r="AJ32">
            <v>870</v>
          </cell>
          <cell r="AK32">
            <v>763</v>
          </cell>
          <cell r="AL32">
            <v>8951</v>
          </cell>
          <cell r="AM32">
            <v>2</v>
          </cell>
          <cell r="AN32">
            <v>35</v>
          </cell>
          <cell r="AO32">
            <v>142</v>
          </cell>
          <cell r="AP32">
            <v>135</v>
          </cell>
          <cell r="AQ32">
            <v>60</v>
          </cell>
          <cell r="AR32">
            <v>110</v>
          </cell>
          <cell r="AS32">
            <v>192</v>
          </cell>
          <cell r="AT32">
            <v>44</v>
          </cell>
          <cell r="AU32">
            <v>72</v>
          </cell>
          <cell r="AV32">
            <v>89</v>
          </cell>
          <cell r="AW32">
            <v>68</v>
          </cell>
          <cell r="AX32">
            <v>109</v>
          </cell>
          <cell r="AY32">
            <v>85</v>
          </cell>
          <cell r="AZ32">
            <v>1141</v>
          </cell>
        </row>
        <row r="33">
          <cell r="B33" t="str">
            <v>Class 5, Big Trucks Trucks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10</v>
          </cell>
          <cell r="AO33">
            <v>11</v>
          </cell>
          <cell r="AP33">
            <v>5</v>
          </cell>
          <cell r="AQ33">
            <v>7</v>
          </cell>
          <cell r="AR33">
            <v>6</v>
          </cell>
          <cell r="AS33">
            <v>8</v>
          </cell>
          <cell r="AT33">
            <v>8</v>
          </cell>
          <cell r="AU33">
            <v>8</v>
          </cell>
          <cell r="AV33">
            <v>11</v>
          </cell>
          <cell r="AW33">
            <v>12</v>
          </cell>
          <cell r="AX33">
            <v>11</v>
          </cell>
          <cell r="AY33">
            <v>15</v>
          </cell>
          <cell r="AZ33">
            <v>112</v>
          </cell>
        </row>
        <row r="34">
          <cell r="B34" t="str">
            <v xml:space="preserve">   Total Industry</v>
          </cell>
          <cell r="C34">
            <v>18733</v>
          </cell>
          <cell r="D34">
            <v>17978</v>
          </cell>
          <cell r="E34">
            <v>5788</v>
          </cell>
          <cell r="F34">
            <v>5663</v>
          </cell>
          <cell r="G34">
            <v>5670</v>
          </cell>
          <cell r="H34">
            <v>18900</v>
          </cell>
          <cell r="I34">
            <v>19316.080702959258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1.0000000000000002</v>
          </cell>
          <cell r="S34">
            <v>1</v>
          </cell>
          <cell r="U34">
            <v>1</v>
          </cell>
          <cell r="V34">
            <v>0</v>
          </cell>
          <cell r="W34">
            <v>18100</v>
          </cell>
          <cell r="X34">
            <v>1</v>
          </cell>
          <cell r="Z34">
            <v>1631</v>
          </cell>
          <cell r="AA34">
            <v>1360</v>
          </cell>
          <cell r="AB34">
            <v>1509</v>
          </cell>
          <cell r="AC34">
            <v>1288</v>
          </cell>
          <cell r="AD34">
            <v>1697</v>
          </cell>
          <cell r="AE34">
            <v>1558</v>
          </cell>
          <cell r="AF34">
            <v>1424</v>
          </cell>
          <cell r="AG34">
            <v>1424</v>
          </cell>
          <cell r="AH34">
            <v>1424</v>
          </cell>
          <cell r="AI34">
            <v>1776</v>
          </cell>
          <cell r="AJ34">
            <v>1776</v>
          </cell>
          <cell r="AK34">
            <v>1558</v>
          </cell>
          <cell r="AL34">
            <v>18144</v>
          </cell>
          <cell r="AM34">
            <v>-44</v>
          </cell>
          <cell r="AN34">
            <v>80</v>
          </cell>
          <cell r="AO34">
            <v>230</v>
          </cell>
          <cell r="AP34">
            <v>167</v>
          </cell>
          <cell r="AQ34">
            <v>81</v>
          </cell>
          <cell r="AR34">
            <v>142</v>
          </cell>
          <cell r="AS34">
            <v>348</v>
          </cell>
          <cell r="AT34">
            <v>86</v>
          </cell>
          <cell r="AU34">
            <v>116</v>
          </cell>
          <cell r="AV34">
            <v>139</v>
          </cell>
          <cell r="AW34">
            <v>114</v>
          </cell>
          <cell r="AX34">
            <v>156</v>
          </cell>
          <cell r="AY34">
            <v>139</v>
          </cell>
          <cell r="AZ34">
            <v>1798</v>
          </cell>
        </row>
        <row r="36">
          <cell r="B36" t="str">
            <v>Class 1</v>
          </cell>
          <cell r="C36">
            <v>442</v>
          </cell>
          <cell r="D36">
            <v>373</v>
          </cell>
          <cell r="E36">
            <v>139</v>
          </cell>
          <cell r="F36">
            <v>74</v>
          </cell>
          <cell r="G36">
            <v>82</v>
          </cell>
          <cell r="H36">
            <v>290</v>
          </cell>
          <cell r="I36">
            <v>294.25248734544476</v>
          </cell>
          <cell r="K36">
            <v>0.18455114822546972</v>
          </cell>
          <cell r="L36">
            <v>0.14778129952456417</v>
          </cell>
          <cell r="M36">
            <v>0.18632707774798929</v>
          </cell>
          <cell r="N36">
            <v>0.10802919708029197</v>
          </cell>
          <cell r="O36">
            <v>0.13247172859450726</v>
          </cell>
          <cell r="P36">
            <v>0.13181818181818181</v>
          </cell>
          <cell r="Q36">
            <v>0.13218631976500211</v>
          </cell>
          <cell r="S36">
            <v>0.1727053530007723</v>
          </cell>
          <cell r="U36">
            <v>0.17288650849934106</v>
          </cell>
          <cell r="V36">
            <v>1.8115549856875801E-4</v>
          </cell>
          <cell r="W36">
            <v>397</v>
          </cell>
          <cell r="X36">
            <v>0.1727053530007723</v>
          </cell>
          <cell r="Z36">
            <v>28</v>
          </cell>
          <cell r="AA36">
            <v>8</v>
          </cell>
          <cell r="AB36">
            <v>50</v>
          </cell>
          <cell r="AC36">
            <v>53</v>
          </cell>
          <cell r="AD36">
            <v>33</v>
          </cell>
          <cell r="AE36">
            <v>29</v>
          </cell>
          <cell r="AF36">
            <v>39</v>
          </cell>
          <cell r="AG36">
            <v>33</v>
          </cell>
          <cell r="AH36">
            <v>31</v>
          </cell>
          <cell r="AI36">
            <v>32</v>
          </cell>
          <cell r="AJ36">
            <v>32</v>
          </cell>
          <cell r="AK36">
            <v>32</v>
          </cell>
          <cell r="AL36">
            <v>400</v>
          </cell>
          <cell r="AM36">
            <v>-3</v>
          </cell>
          <cell r="AN36">
            <v>0</v>
          </cell>
          <cell r="AO36">
            <v>0</v>
          </cell>
          <cell r="AP36">
            <v>2</v>
          </cell>
          <cell r="AQ36">
            <v>3</v>
          </cell>
          <cell r="AR36">
            <v>0</v>
          </cell>
          <cell r="AS36">
            <v>4</v>
          </cell>
          <cell r="AT36">
            <v>4</v>
          </cell>
          <cell r="AU36">
            <v>4</v>
          </cell>
          <cell r="AV36">
            <v>4</v>
          </cell>
          <cell r="AW36">
            <v>4</v>
          </cell>
          <cell r="AX36">
            <v>4</v>
          </cell>
          <cell r="AY36">
            <v>3</v>
          </cell>
          <cell r="AZ36">
            <v>32</v>
          </cell>
        </row>
        <row r="37">
          <cell r="B37" t="str">
            <v>Class 2</v>
          </cell>
          <cell r="C37">
            <v>383</v>
          </cell>
          <cell r="D37">
            <v>472</v>
          </cell>
          <cell r="E37">
            <v>114</v>
          </cell>
          <cell r="F37">
            <v>92</v>
          </cell>
          <cell r="G37">
            <v>102</v>
          </cell>
          <cell r="H37">
            <v>362</v>
          </cell>
          <cell r="I37">
            <v>367.11500802145952</v>
          </cell>
          <cell r="K37">
            <v>0.15991649269311065</v>
          </cell>
          <cell r="L37">
            <v>0.18700475435816163</v>
          </cell>
          <cell r="M37">
            <v>0.15281501340482573</v>
          </cell>
          <cell r="N37">
            <v>0.1343065693430657</v>
          </cell>
          <cell r="O37">
            <v>0.16478190630048464</v>
          </cell>
          <cell r="P37">
            <v>0.16454545454545455</v>
          </cell>
          <cell r="Q37">
            <v>0.16491817037347878</v>
          </cell>
          <cell r="S37">
            <v>0.16676426476471243</v>
          </cell>
          <cell r="U37">
            <v>0.16657875348536599</v>
          </cell>
          <cell r="V37">
            <v>-1.8551127934643419E-4</v>
          </cell>
          <cell r="W37">
            <v>384</v>
          </cell>
          <cell r="X37">
            <v>0.16676426476471243</v>
          </cell>
          <cell r="Z37">
            <v>9</v>
          </cell>
          <cell r="AA37">
            <v>28</v>
          </cell>
          <cell r="AB37">
            <v>33</v>
          </cell>
          <cell r="AC37">
            <v>44</v>
          </cell>
          <cell r="AD37">
            <v>32</v>
          </cell>
          <cell r="AE37">
            <v>30</v>
          </cell>
          <cell r="AF37">
            <v>41</v>
          </cell>
          <cell r="AG37">
            <v>34</v>
          </cell>
          <cell r="AH37">
            <v>34</v>
          </cell>
          <cell r="AI37">
            <v>33</v>
          </cell>
          <cell r="AJ37">
            <v>33</v>
          </cell>
          <cell r="AK37">
            <v>33</v>
          </cell>
          <cell r="AL37">
            <v>384</v>
          </cell>
          <cell r="AM37">
            <v>0</v>
          </cell>
          <cell r="AN37">
            <v>0</v>
          </cell>
          <cell r="AO37">
            <v>0</v>
          </cell>
          <cell r="AP37">
            <v>1</v>
          </cell>
          <cell r="AQ37">
            <v>1</v>
          </cell>
          <cell r="AR37">
            <v>1</v>
          </cell>
          <cell r="AS37">
            <v>2</v>
          </cell>
          <cell r="AT37">
            <v>2</v>
          </cell>
          <cell r="AU37">
            <v>2</v>
          </cell>
          <cell r="AV37">
            <v>2</v>
          </cell>
          <cell r="AW37">
            <v>2</v>
          </cell>
          <cell r="AX37">
            <v>2</v>
          </cell>
          <cell r="AY37">
            <v>1</v>
          </cell>
          <cell r="AZ37">
            <v>16</v>
          </cell>
        </row>
        <row r="38">
          <cell r="B38" t="str">
            <v>Class 3</v>
          </cell>
          <cell r="C38">
            <v>501</v>
          </cell>
          <cell r="D38">
            <v>481</v>
          </cell>
          <cell r="E38">
            <v>106</v>
          </cell>
          <cell r="F38">
            <v>144</v>
          </cell>
          <cell r="G38">
            <v>126</v>
          </cell>
          <cell r="H38">
            <v>450</v>
          </cell>
          <cell r="I38">
            <v>455.85782166532391</v>
          </cell>
          <cell r="K38">
            <v>0.2091858037578288</v>
          </cell>
          <cell r="L38">
            <v>0.19057052297939778</v>
          </cell>
          <cell r="M38">
            <v>0.14209115281501342</v>
          </cell>
          <cell r="N38">
            <v>0.21021897810218979</v>
          </cell>
          <cell r="O38">
            <v>0.20355411954765751</v>
          </cell>
          <cell r="P38">
            <v>0.20454545454545456</v>
          </cell>
          <cell r="Q38">
            <v>0.20478388585816198</v>
          </cell>
          <cell r="S38">
            <v>0.18113507211948918</v>
          </cell>
          <cell r="U38">
            <v>0.18061582651741334</v>
          </cell>
          <cell r="V38">
            <v>-5.1924560207583514E-4</v>
          </cell>
          <cell r="W38">
            <v>417</v>
          </cell>
          <cell r="X38">
            <v>0.18113507211948918</v>
          </cell>
          <cell r="Z38">
            <v>9</v>
          </cell>
          <cell r="AA38">
            <v>34</v>
          </cell>
          <cell r="AB38">
            <v>21</v>
          </cell>
          <cell r="AC38">
            <v>42</v>
          </cell>
          <cell r="AD38">
            <v>3</v>
          </cell>
          <cell r="AE38">
            <v>35</v>
          </cell>
          <cell r="AF38">
            <v>47</v>
          </cell>
          <cell r="AG38">
            <v>39</v>
          </cell>
          <cell r="AH38">
            <v>39</v>
          </cell>
          <cell r="AI38">
            <v>38</v>
          </cell>
          <cell r="AJ38">
            <v>38</v>
          </cell>
          <cell r="AK38">
            <v>38</v>
          </cell>
          <cell r="AL38">
            <v>383</v>
          </cell>
          <cell r="AM38">
            <v>34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3</v>
          </cell>
          <cell r="AT38">
            <v>3</v>
          </cell>
          <cell r="AU38">
            <v>5</v>
          </cell>
          <cell r="AV38">
            <v>3</v>
          </cell>
          <cell r="AW38">
            <v>4</v>
          </cell>
          <cell r="AX38">
            <v>4</v>
          </cell>
          <cell r="AY38">
            <v>4</v>
          </cell>
          <cell r="AZ38">
            <v>26</v>
          </cell>
        </row>
        <row r="39">
          <cell r="B39" t="str">
            <v>Class 4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S39">
            <v>0</v>
          </cell>
          <cell r="U39">
            <v>0</v>
          </cell>
          <cell r="V39">
            <v>0</v>
          </cell>
          <cell r="W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</row>
        <row r="40">
          <cell r="B40" t="str">
            <v>Class 5, Small Trucks</v>
          </cell>
          <cell r="C40">
            <v>1069</v>
          </cell>
          <cell r="D40">
            <v>1198</v>
          </cell>
          <cell r="E40">
            <v>387</v>
          </cell>
          <cell r="F40">
            <v>375</v>
          </cell>
          <cell r="G40">
            <v>309</v>
          </cell>
          <cell r="H40">
            <v>1098</v>
          </cell>
          <cell r="I40">
            <v>1108.8181031080726</v>
          </cell>
          <cell r="K40">
            <v>0.4463465553235908</v>
          </cell>
          <cell r="L40">
            <v>0.47464342313787639</v>
          </cell>
          <cell r="M40">
            <v>0.51876675603217159</v>
          </cell>
          <cell r="N40">
            <v>0.54744525547445255</v>
          </cell>
          <cell r="O40">
            <v>0.49919224555735059</v>
          </cell>
          <cell r="P40">
            <v>0.49909090909090909</v>
          </cell>
          <cell r="Q40">
            <v>0.49811162400335707</v>
          </cell>
          <cell r="S40">
            <v>0.47939531011502606</v>
          </cell>
          <cell r="U40">
            <v>0.47991891149787957</v>
          </cell>
          <cell r="V40">
            <v>5.2360138285351132E-4</v>
          </cell>
          <cell r="W40">
            <v>1102</v>
          </cell>
          <cell r="X40">
            <v>0.47939531011502606</v>
          </cell>
          <cell r="Z40">
            <v>55</v>
          </cell>
          <cell r="AA40">
            <v>104</v>
          </cell>
          <cell r="AB40">
            <v>127</v>
          </cell>
          <cell r="AC40">
            <v>101</v>
          </cell>
          <cell r="AD40">
            <v>118</v>
          </cell>
          <cell r="AE40">
            <v>80</v>
          </cell>
          <cell r="AF40">
            <v>108</v>
          </cell>
          <cell r="AG40">
            <v>90</v>
          </cell>
          <cell r="AH40">
            <v>89</v>
          </cell>
          <cell r="AI40">
            <v>87</v>
          </cell>
          <cell r="AJ40">
            <v>87</v>
          </cell>
          <cell r="AK40">
            <v>87</v>
          </cell>
          <cell r="AL40">
            <v>1133</v>
          </cell>
          <cell r="AM40">
            <v>-31</v>
          </cell>
          <cell r="AN40">
            <v>0</v>
          </cell>
          <cell r="AO40">
            <v>5</v>
          </cell>
          <cell r="AP40">
            <v>5</v>
          </cell>
          <cell r="AQ40">
            <v>1</v>
          </cell>
          <cell r="AR40">
            <v>0</v>
          </cell>
          <cell r="AS40">
            <v>8</v>
          </cell>
          <cell r="AT40">
            <v>6</v>
          </cell>
          <cell r="AU40">
            <v>4</v>
          </cell>
          <cell r="AV40">
            <v>5</v>
          </cell>
          <cell r="AW40">
            <v>5</v>
          </cell>
          <cell r="AX40">
            <v>5</v>
          </cell>
          <cell r="AY40">
            <v>4</v>
          </cell>
          <cell r="AZ40">
            <v>48</v>
          </cell>
        </row>
        <row r="41">
          <cell r="B41" t="str">
            <v>Class 5, Big Trucks Trucks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0</v>
          </cell>
          <cell r="AP41">
            <v>2</v>
          </cell>
          <cell r="AQ41">
            <v>2</v>
          </cell>
          <cell r="AR41">
            <v>0</v>
          </cell>
          <cell r="AS41">
            <v>2</v>
          </cell>
          <cell r="AT41">
            <v>2</v>
          </cell>
          <cell r="AU41">
            <v>2</v>
          </cell>
          <cell r="AV41">
            <v>3</v>
          </cell>
          <cell r="AW41">
            <v>3</v>
          </cell>
          <cell r="AX41">
            <v>3</v>
          </cell>
          <cell r="AY41">
            <v>4</v>
          </cell>
          <cell r="AZ41">
            <v>24</v>
          </cell>
        </row>
        <row r="42">
          <cell r="B42" t="str">
            <v xml:space="preserve">   Total Industry</v>
          </cell>
          <cell r="C42">
            <v>2395</v>
          </cell>
          <cell r="D42">
            <v>2524</v>
          </cell>
          <cell r="E42">
            <v>746</v>
          </cell>
          <cell r="F42">
            <v>685</v>
          </cell>
          <cell r="G42">
            <v>619</v>
          </cell>
          <cell r="H42">
            <v>2200</v>
          </cell>
          <cell r="I42">
            <v>2226.0434201403009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0.99999999999999989</v>
          </cell>
          <cell r="S42">
            <v>1</v>
          </cell>
          <cell r="U42">
            <v>1</v>
          </cell>
          <cell r="V42">
            <v>0</v>
          </cell>
          <cell r="W42">
            <v>2300</v>
          </cell>
          <cell r="X42">
            <v>1</v>
          </cell>
          <cell r="Z42">
            <v>101</v>
          </cell>
          <cell r="AA42">
            <v>174</v>
          </cell>
          <cell r="AB42">
            <v>231</v>
          </cell>
          <cell r="AC42">
            <v>240</v>
          </cell>
          <cell r="AD42">
            <v>186</v>
          </cell>
          <cell r="AE42">
            <v>174</v>
          </cell>
          <cell r="AF42">
            <v>236</v>
          </cell>
          <cell r="AG42">
            <v>198</v>
          </cell>
          <cell r="AH42">
            <v>197</v>
          </cell>
          <cell r="AI42">
            <v>191</v>
          </cell>
          <cell r="AJ42">
            <v>191</v>
          </cell>
          <cell r="AK42">
            <v>191</v>
          </cell>
          <cell r="AL42">
            <v>2300</v>
          </cell>
          <cell r="AM42">
            <v>0</v>
          </cell>
          <cell r="AN42">
            <v>1</v>
          </cell>
          <cell r="AO42">
            <v>5</v>
          </cell>
          <cell r="AP42">
            <v>10</v>
          </cell>
          <cell r="AQ42">
            <v>7</v>
          </cell>
          <cell r="AR42">
            <v>1</v>
          </cell>
          <cell r="AS42">
            <v>19</v>
          </cell>
          <cell r="AT42">
            <v>17</v>
          </cell>
          <cell r="AU42">
            <v>17</v>
          </cell>
          <cell r="AV42">
            <v>17</v>
          </cell>
          <cell r="AW42">
            <v>18</v>
          </cell>
          <cell r="AX42">
            <v>18</v>
          </cell>
          <cell r="AY42">
            <v>16</v>
          </cell>
          <cell r="AZ42">
            <v>146</v>
          </cell>
        </row>
        <row r="68">
          <cell r="B68" t="str">
            <v>Class 1</v>
          </cell>
          <cell r="C68">
            <v>60</v>
          </cell>
          <cell r="D68">
            <v>50</v>
          </cell>
          <cell r="E68">
            <v>15</v>
          </cell>
          <cell r="F68">
            <v>14</v>
          </cell>
          <cell r="G68">
            <v>9</v>
          </cell>
          <cell r="H68">
            <v>24</v>
          </cell>
          <cell r="I68">
            <v>25.245702245288275</v>
          </cell>
          <cell r="K68">
            <v>0.10928961748633879</v>
          </cell>
          <cell r="L68">
            <v>8.9605734767025089E-2</v>
          </cell>
          <cell r="M68">
            <v>5.3763440860215055E-2</v>
          </cell>
          <cell r="N68">
            <v>7.3298429319371722E-2</v>
          </cell>
          <cell r="O68">
            <v>6.1224489795918366E-2</v>
          </cell>
          <cell r="P68">
            <v>0.06</v>
          </cell>
          <cell r="Q68">
            <v>6.1895551257253385E-2</v>
          </cell>
          <cell r="S68">
            <v>7.3351842058875377E-2</v>
          </cell>
          <cell r="T68">
            <v>0</v>
          </cell>
          <cell r="U68">
            <v>8.4219597704526306E-2</v>
          </cell>
          <cell r="V68">
            <v>1.0867755645650928E-2</v>
          </cell>
          <cell r="W68">
            <v>44</v>
          </cell>
          <cell r="X68">
            <v>7.3351842058875377E-2</v>
          </cell>
          <cell r="Z68">
            <v>0</v>
          </cell>
          <cell r="AA68">
            <v>2</v>
          </cell>
          <cell r="AB68">
            <v>3</v>
          </cell>
          <cell r="AC68">
            <v>5</v>
          </cell>
          <cell r="AD68">
            <v>5</v>
          </cell>
          <cell r="AE68">
            <v>6</v>
          </cell>
          <cell r="AF68">
            <v>5</v>
          </cell>
          <cell r="AG68">
            <v>5</v>
          </cell>
          <cell r="AH68">
            <v>5</v>
          </cell>
          <cell r="AI68">
            <v>5</v>
          </cell>
          <cell r="AJ68">
            <v>5</v>
          </cell>
          <cell r="AK68">
            <v>5</v>
          </cell>
          <cell r="AL68">
            <v>51</v>
          </cell>
          <cell r="AM68">
            <v>-7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</row>
        <row r="69">
          <cell r="B69" t="str">
            <v>Class 2</v>
          </cell>
          <cell r="C69">
            <v>8</v>
          </cell>
          <cell r="D69">
            <v>19</v>
          </cell>
          <cell r="E69">
            <v>93</v>
          </cell>
          <cell r="F69">
            <v>8</v>
          </cell>
          <cell r="G69">
            <v>5</v>
          </cell>
          <cell r="H69">
            <v>12</v>
          </cell>
          <cell r="I69">
            <v>13.411779317809396</v>
          </cell>
          <cell r="K69">
            <v>1.4571948998178506E-2</v>
          </cell>
          <cell r="L69">
            <v>3.4050179211469536E-2</v>
          </cell>
          <cell r="M69">
            <v>0.33333333333333331</v>
          </cell>
          <cell r="N69">
            <v>4.1884816753926704E-2</v>
          </cell>
          <cell r="O69">
            <v>3.4013605442176874E-2</v>
          </cell>
          <cell r="P69">
            <v>0.03</v>
          </cell>
          <cell r="Q69">
            <v>3.2882011605415859E-2</v>
          </cell>
          <cell r="S69">
            <v>0.1638573065397497</v>
          </cell>
          <cell r="U69">
            <v>0.12731848718099378</v>
          </cell>
          <cell r="V69">
            <v>-3.6538819358755914E-2</v>
          </cell>
          <cell r="W69">
            <v>98</v>
          </cell>
          <cell r="X69">
            <v>0.1638573065397497</v>
          </cell>
          <cell r="Z69">
            <v>78</v>
          </cell>
          <cell r="AA69">
            <v>3</v>
          </cell>
          <cell r="AB69">
            <v>2</v>
          </cell>
          <cell r="AC69">
            <v>7</v>
          </cell>
          <cell r="AD69">
            <v>3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100</v>
          </cell>
          <cell r="AM69">
            <v>-2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2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2</v>
          </cell>
        </row>
        <row r="70">
          <cell r="B70" t="str">
            <v>Class 3</v>
          </cell>
          <cell r="C70">
            <v>21</v>
          </cell>
          <cell r="D70">
            <v>43</v>
          </cell>
          <cell r="E70">
            <v>2</v>
          </cell>
          <cell r="F70">
            <v>14</v>
          </cell>
          <cell r="G70">
            <v>11</v>
          </cell>
          <cell r="H70">
            <v>31</v>
          </cell>
          <cell r="I70">
            <v>32.346056001775601</v>
          </cell>
          <cell r="K70">
            <v>3.825136612021858E-2</v>
          </cell>
          <cell r="L70">
            <v>7.7060931899641583E-2</v>
          </cell>
          <cell r="M70">
            <v>7.1684587813620072E-3</v>
          </cell>
          <cell r="N70">
            <v>7.3298429319371722E-2</v>
          </cell>
          <cell r="O70">
            <v>7.4829931972789115E-2</v>
          </cell>
          <cell r="P70">
            <v>7.7499999999999999E-2</v>
          </cell>
          <cell r="Q70">
            <v>7.9303675048355893E-2</v>
          </cell>
          <cell r="S70">
            <v>3.6197338268993476E-2</v>
          </cell>
          <cell r="U70">
            <v>4.082691893374072E-2</v>
          </cell>
          <cell r="V70">
            <v>4.6295806647472446E-3</v>
          </cell>
          <cell r="W70">
            <v>22</v>
          </cell>
          <cell r="X70">
            <v>3.6197338268993476E-2</v>
          </cell>
          <cell r="Z70">
            <v>1</v>
          </cell>
          <cell r="AA70">
            <v>0</v>
          </cell>
          <cell r="AB70">
            <v>0</v>
          </cell>
          <cell r="AC70">
            <v>1</v>
          </cell>
          <cell r="AD70">
            <v>0</v>
          </cell>
          <cell r="AE70">
            <v>2</v>
          </cell>
          <cell r="AF70">
            <v>3</v>
          </cell>
          <cell r="AG70">
            <v>2</v>
          </cell>
          <cell r="AH70">
            <v>2</v>
          </cell>
          <cell r="AI70">
            <v>3</v>
          </cell>
          <cell r="AJ70">
            <v>3</v>
          </cell>
          <cell r="AK70">
            <v>3</v>
          </cell>
          <cell r="AL70">
            <v>20</v>
          </cell>
          <cell r="AM70">
            <v>2</v>
          </cell>
          <cell r="AN70">
            <v>0</v>
          </cell>
          <cell r="AO70">
            <v>0</v>
          </cell>
          <cell r="AP70">
            <v>0</v>
          </cell>
          <cell r="AQ70">
            <v>1</v>
          </cell>
          <cell r="AR70">
            <v>0</v>
          </cell>
          <cell r="AS70">
            <v>4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5</v>
          </cell>
        </row>
        <row r="71">
          <cell r="B71" t="str">
            <v>Class 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</row>
        <row r="72">
          <cell r="B72" t="str">
            <v>Class 5, Small Trucks</v>
          </cell>
          <cell r="C72">
            <v>460</v>
          </cell>
          <cell r="D72">
            <v>446</v>
          </cell>
          <cell r="E72">
            <v>169</v>
          </cell>
          <cell r="F72">
            <v>155</v>
          </cell>
          <cell r="G72">
            <v>122</v>
          </cell>
          <cell r="H72">
            <v>333</v>
          </cell>
          <cell r="I72">
            <v>336.87233933556541</v>
          </cell>
          <cell r="K72">
            <v>0.83788706739526408</v>
          </cell>
          <cell r="L72">
            <v>0.79928315412186379</v>
          </cell>
          <cell r="M72">
            <v>0.60573476702508966</v>
          </cell>
          <cell r="N72">
            <v>0.81151832460732987</v>
          </cell>
          <cell r="O72">
            <v>0.82993197278911568</v>
          </cell>
          <cell r="P72">
            <v>0.83250000000000002</v>
          </cell>
          <cell r="Q72">
            <v>0.82591876208897486</v>
          </cell>
          <cell r="S72">
            <v>0.72659351313238152</v>
          </cell>
          <cell r="U72">
            <v>0.74763499618073914</v>
          </cell>
          <cell r="V72">
            <v>2.1041483048357623E-2</v>
          </cell>
          <cell r="W72">
            <v>436</v>
          </cell>
          <cell r="X72">
            <v>0.72659351313238152</v>
          </cell>
          <cell r="Z72">
            <v>41</v>
          </cell>
          <cell r="AA72">
            <v>25</v>
          </cell>
          <cell r="AB72">
            <v>53</v>
          </cell>
          <cell r="AC72">
            <v>37</v>
          </cell>
          <cell r="AD72">
            <v>13</v>
          </cell>
          <cell r="AE72">
            <v>37</v>
          </cell>
          <cell r="AF72">
            <v>37</v>
          </cell>
          <cell r="AG72">
            <v>37</v>
          </cell>
          <cell r="AH72">
            <v>37</v>
          </cell>
          <cell r="AI72">
            <v>37</v>
          </cell>
          <cell r="AJ72">
            <v>37</v>
          </cell>
          <cell r="AK72">
            <v>38</v>
          </cell>
          <cell r="AL72">
            <v>429</v>
          </cell>
          <cell r="AM72">
            <v>7</v>
          </cell>
          <cell r="AN72">
            <v>0</v>
          </cell>
          <cell r="AO72">
            <v>3</v>
          </cell>
          <cell r="AP72">
            <v>7</v>
          </cell>
          <cell r="AQ72">
            <v>0</v>
          </cell>
          <cell r="AR72">
            <v>2</v>
          </cell>
          <cell r="AS72">
            <v>0</v>
          </cell>
          <cell r="AT72">
            <v>0</v>
          </cell>
          <cell r="AU72">
            <v>2</v>
          </cell>
          <cell r="AV72">
            <v>4</v>
          </cell>
          <cell r="AW72">
            <v>2</v>
          </cell>
          <cell r="AX72">
            <v>2</v>
          </cell>
          <cell r="AY72">
            <v>2</v>
          </cell>
          <cell r="AZ72">
            <v>24</v>
          </cell>
        </row>
        <row r="73">
          <cell r="B73" t="str">
            <v>Class 5, Big Trucks Trucks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B74" t="str">
            <v xml:space="preserve">   Total Industry</v>
          </cell>
          <cell r="C74">
            <v>549</v>
          </cell>
          <cell r="D74">
            <v>558</v>
          </cell>
          <cell r="E74">
            <v>279</v>
          </cell>
          <cell r="F74">
            <v>191</v>
          </cell>
          <cell r="G74">
            <v>147</v>
          </cell>
          <cell r="H74">
            <v>400</v>
          </cell>
          <cell r="I74">
            <v>407.8758769004387</v>
          </cell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S74">
            <v>1</v>
          </cell>
          <cell r="U74">
            <v>1</v>
          </cell>
          <cell r="V74">
            <v>0</v>
          </cell>
          <cell r="W74">
            <v>600</v>
          </cell>
          <cell r="X74">
            <v>1</v>
          </cell>
          <cell r="Z74">
            <v>120</v>
          </cell>
          <cell r="AA74">
            <v>30</v>
          </cell>
          <cell r="AB74">
            <v>58</v>
          </cell>
          <cell r="AC74">
            <v>50</v>
          </cell>
          <cell r="AD74">
            <v>21</v>
          </cell>
          <cell r="AE74">
            <v>40</v>
          </cell>
          <cell r="AF74">
            <v>40</v>
          </cell>
          <cell r="AG74">
            <v>40</v>
          </cell>
          <cell r="AH74">
            <v>40</v>
          </cell>
          <cell r="AI74">
            <v>40</v>
          </cell>
          <cell r="AJ74">
            <v>40</v>
          </cell>
          <cell r="AK74">
            <v>40</v>
          </cell>
          <cell r="AL74">
            <v>600</v>
          </cell>
          <cell r="AM74">
            <v>0</v>
          </cell>
          <cell r="AN74">
            <v>0</v>
          </cell>
          <cell r="AO74">
            <v>3</v>
          </cell>
          <cell r="AP74">
            <v>7</v>
          </cell>
          <cell r="AQ74">
            <v>1</v>
          </cell>
          <cell r="AR74">
            <v>4</v>
          </cell>
          <cell r="AS74">
            <v>4</v>
          </cell>
          <cell r="AT74">
            <v>0</v>
          </cell>
          <cell r="AU74">
            <v>2</v>
          </cell>
          <cell r="AV74">
            <v>4</v>
          </cell>
          <cell r="AW74">
            <v>2</v>
          </cell>
          <cell r="AX74">
            <v>2</v>
          </cell>
          <cell r="AY74">
            <v>2</v>
          </cell>
          <cell r="AZ74">
            <v>31</v>
          </cell>
        </row>
        <row r="76">
          <cell r="B76" t="str">
            <v>Class 1</v>
          </cell>
          <cell r="C76">
            <v>859</v>
          </cell>
          <cell r="D76">
            <v>1068</v>
          </cell>
          <cell r="E76">
            <v>323</v>
          </cell>
          <cell r="F76">
            <v>322</v>
          </cell>
          <cell r="G76">
            <v>349</v>
          </cell>
          <cell r="H76">
            <v>1079</v>
          </cell>
          <cell r="I76">
            <v>1079.7371161022452</v>
          </cell>
          <cell r="K76">
            <v>0.12923123213479765</v>
          </cell>
          <cell r="L76">
            <v>0.13773536239360329</v>
          </cell>
          <cell r="M76">
            <v>0.12207105064247921</v>
          </cell>
          <cell r="N76">
            <v>0.1216012084592145</v>
          </cell>
          <cell r="O76">
            <v>0.14285714285714285</v>
          </cell>
          <cell r="P76">
            <v>0.14272486772486773</v>
          </cell>
          <cell r="Q76">
            <v>0.14279360964743493</v>
          </cell>
          <cell r="S76">
            <v>0.12963657056852221</v>
          </cell>
          <cell r="U76">
            <v>0.12967921505696003</v>
          </cell>
          <cell r="V76">
            <v>4.2644488437826311E-5</v>
          </cell>
          <cell r="W76">
            <v>1018</v>
          </cell>
          <cell r="X76">
            <v>0.12963657056852221</v>
          </cell>
          <cell r="Z76">
            <v>44</v>
          </cell>
          <cell r="AA76">
            <v>67</v>
          </cell>
          <cell r="AB76">
            <v>108</v>
          </cell>
          <cell r="AC76">
            <v>104</v>
          </cell>
          <cell r="AD76">
            <v>156</v>
          </cell>
          <cell r="AE76">
            <v>83</v>
          </cell>
          <cell r="AF76">
            <v>82</v>
          </cell>
          <cell r="AG76">
            <v>88</v>
          </cell>
          <cell r="AH76">
            <v>86</v>
          </cell>
          <cell r="AI76">
            <v>94</v>
          </cell>
          <cell r="AJ76">
            <v>88</v>
          </cell>
          <cell r="AK76">
            <v>84</v>
          </cell>
          <cell r="AL76">
            <v>1084</v>
          </cell>
          <cell r="AM76">
            <v>-66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2</v>
          </cell>
          <cell r="AT76">
            <v>3</v>
          </cell>
          <cell r="AU76">
            <v>2</v>
          </cell>
          <cell r="AV76">
            <v>1</v>
          </cell>
          <cell r="AW76">
            <v>2</v>
          </cell>
          <cell r="AX76">
            <v>1</v>
          </cell>
          <cell r="AY76">
            <v>3</v>
          </cell>
          <cell r="AZ76">
            <v>14</v>
          </cell>
        </row>
        <row r="77">
          <cell r="B77" t="str">
            <v>Class 2</v>
          </cell>
          <cell r="C77">
            <v>542</v>
          </cell>
          <cell r="D77">
            <v>757</v>
          </cell>
          <cell r="E77">
            <v>284</v>
          </cell>
          <cell r="F77">
            <v>253</v>
          </cell>
          <cell r="G77">
            <v>238</v>
          </cell>
          <cell r="H77">
            <v>739</v>
          </cell>
          <cell r="I77">
            <v>739.40438396637273</v>
          </cell>
          <cell r="K77">
            <v>8.1540544606589438E-2</v>
          </cell>
          <cell r="L77">
            <v>9.762703120969822E-2</v>
          </cell>
          <cell r="M77">
            <v>0.10733182161753591</v>
          </cell>
          <cell r="N77">
            <v>9.5543806646525675E-2</v>
          </cell>
          <cell r="O77">
            <v>9.7421203438395415E-2</v>
          </cell>
          <cell r="P77">
            <v>9.7751322751322756E-2</v>
          </cell>
          <cell r="Q77">
            <v>9.7785117693127685E-2</v>
          </cell>
          <cell r="S77">
            <v>9.556611876101663E-2</v>
          </cell>
          <cell r="U77">
            <v>9.5499799144607864E-2</v>
          </cell>
          <cell r="V77">
            <v>-6.6319616408766491E-5</v>
          </cell>
          <cell r="W77">
            <v>750</v>
          </cell>
          <cell r="X77">
            <v>9.556611876101663E-2</v>
          </cell>
          <cell r="Z77">
            <v>55</v>
          </cell>
          <cell r="AA77">
            <v>86</v>
          </cell>
          <cell r="AB77">
            <v>65</v>
          </cell>
          <cell r="AC77">
            <v>78</v>
          </cell>
          <cell r="AD77">
            <v>102</v>
          </cell>
          <cell r="AE77">
            <v>56</v>
          </cell>
          <cell r="AF77">
            <v>55</v>
          </cell>
          <cell r="AG77">
            <v>60</v>
          </cell>
          <cell r="AH77">
            <v>57</v>
          </cell>
          <cell r="AI77">
            <v>63</v>
          </cell>
          <cell r="AJ77">
            <v>59</v>
          </cell>
          <cell r="AK77">
            <v>56</v>
          </cell>
          <cell r="AL77">
            <v>792</v>
          </cell>
          <cell r="AM77">
            <v>-42</v>
          </cell>
          <cell r="AN77">
            <v>1</v>
          </cell>
          <cell r="AO77">
            <v>2</v>
          </cell>
          <cell r="AP77">
            <v>0</v>
          </cell>
          <cell r="AQ77">
            <v>2</v>
          </cell>
          <cell r="AR77">
            <v>1</v>
          </cell>
          <cell r="AS77">
            <v>1</v>
          </cell>
          <cell r="AT77">
            <v>2</v>
          </cell>
          <cell r="AU77">
            <v>1</v>
          </cell>
          <cell r="AV77">
            <v>1</v>
          </cell>
          <cell r="AW77">
            <v>1</v>
          </cell>
          <cell r="AX77">
            <v>2</v>
          </cell>
          <cell r="AY77">
            <v>2</v>
          </cell>
          <cell r="AZ77">
            <v>16</v>
          </cell>
        </row>
        <row r="78">
          <cell r="B78" t="str">
            <v>Class 3</v>
          </cell>
          <cell r="C78">
            <v>986</v>
          </cell>
          <cell r="D78">
            <v>706</v>
          </cell>
          <cell r="E78">
            <v>377</v>
          </cell>
          <cell r="F78">
            <v>217</v>
          </cell>
          <cell r="G78">
            <v>294</v>
          </cell>
          <cell r="H78">
            <v>911</v>
          </cell>
          <cell r="I78">
            <v>911.00540139757311</v>
          </cell>
          <cell r="K78">
            <v>0.14833759590792839</v>
          </cell>
          <cell r="L78">
            <v>9.1049780758318294E-2</v>
          </cell>
          <cell r="M78">
            <v>0.14247921390778534</v>
          </cell>
          <cell r="N78">
            <v>8.1948640483383683E-2</v>
          </cell>
          <cell r="O78">
            <v>0.12034383954154727</v>
          </cell>
          <cell r="P78">
            <v>0.1205026455026455</v>
          </cell>
          <cell r="Q78">
            <v>0.1204790941553142</v>
          </cell>
          <cell r="S78">
            <v>0.12737400688988201</v>
          </cell>
          <cell r="U78">
            <v>0.12728886352467736</v>
          </cell>
          <cell r="V78">
            <v>-8.5143365204654042E-5</v>
          </cell>
          <cell r="W78">
            <v>1000</v>
          </cell>
          <cell r="X78">
            <v>0.12737400688988201</v>
          </cell>
          <cell r="Z78">
            <v>183</v>
          </cell>
          <cell r="AA78">
            <v>67</v>
          </cell>
          <cell r="AB78">
            <v>42</v>
          </cell>
          <cell r="AC78">
            <v>85</v>
          </cell>
          <cell r="AD78">
            <v>92</v>
          </cell>
          <cell r="AE78">
            <v>75</v>
          </cell>
          <cell r="AF78">
            <v>73</v>
          </cell>
          <cell r="AG78">
            <v>80</v>
          </cell>
          <cell r="AH78">
            <v>77</v>
          </cell>
          <cell r="AI78">
            <v>84</v>
          </cell>
          <cell r="AJ78">
            <v>79</v>
          </cell>
          <cell r="AK78">
            <v>75</v>
          </cell>
          <cell r="AL78">
            <v>1012</v>
          </cell>
          <cell r="AM78">
            <v>-12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</v>
          </cell>
          <cell r="AT78">
            <v>0</v>
          </cell>
          <cell r="AU78">
            <v>1</v>
          </cell>
          <cell r="AV78">
            <v>1</v>
          </cell>
          <cell r="AW78">
            <v>1</v>
          </cell>
          <cell r="AX78">
            <v>2</v>
          </cell>
          <cell r="AY78">
            <v>0</v>
          </cell>
          <cell r="AZ78">
            <v>6</v>
          </cell>
        </row>
        <row r="79">
          <cell r="B79" t="str">
            <v>Class 4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</row>
        <row r="80">
          <cell r="B80" t="str">
            <v>Class 5, Small Trucks</v>
          </cell>
          <cell r="C80">
            <v>4260</v>
          </cell>
          <cell r="D80">
            <v>5223</v>
          </cell>
          <cell r="E80">
            <v>1662</v>
          </cell>
          <cell r="F80">
            <v>1856</v>
          </cell>
          <cell r="G80">
            <v>1562</v>
          </cell>
          <cell r="H80">
            <v>4831</v>
          </cell>
          <cell r="I80">
            <v>4831.3757658868781</v>
          </cell>
          <cell r="K80">
            <v>0.64089062735068447</v>
          </cell>
          <cell r="L80">
            <v>0.67358782563838016</v>
          </cell>
          <cell r="M80">
            <v>0.6281179138321995</v>
          </cell>
          <cell r="N80">
            <v>0.70090634441087618</v>
          </cell>
          <cell r="O80">
            <v>0.6393778141629145</v>
          </cell>
          <cell r="P80">
            <v>0.63902116402116405</v>
          </cell>
          <cell r="Q80">
            <v>0.63894217850412305</v>
          </cell>
          <cell r="S80">
            <v>0.64742330378057922</v>
          </cell>
          <cell r="U80">
            <v>0.64753212227375478</v>
          </cell>
          <cell r="V80">
            <v>1.0881849317556647E-4</v>
          </cell>
          <cell r="W80">
            <v>5082</v>
          </cell>
          <cell r="X80">
            <v>0.64742330378057922</v>
          </cell>
          <cell r="Z80">
            <v>330</v>
          </cell>
          <cell r="AA80">
            <v>431</v>
          </cell>
          <cell r="AB80">
            <v>498</v>
          </cell>
          <cell r="AC80">
            <v>403</v>
          </cell>
          <cell r="AD80">
            <v>640</v>
          </cell>
          <cell r="AE80">
            <v>409</v>
          </cell>
          <cell r="AF80">
            <v>403</v>
          </cell>
          <cell r="AG80">
            <v>437</v>
          </cell>
          <cell r="AH80">
            <v>422</v>
          </cell>
          <cell r="AI80">
            <v>462</v>
          </cell>
          <cell r="AJ80">
            <v>432</v>
          </cell>
          <cell r="AK80">
            <v>413</v>
          </cell>
          <cell r="AL80">
            <v>5280</v>
          </cell>
          <cell r="AM80">
            <v>-198</v>
          </cell>
          <cell r="AN80">
            <v>4</v>
          </cell>
          <cell r="AO80">
            <v>2</v>
          </cell>
          <cell r="AP80">
            <v>13</v>
          </cell>
          <cell r="AQ80">
            <v>0</v>
          </cell>
          <cell r="AR80">
            <v>20</v>
          </cell>
          <cell r="AS80">
            <v>4</v>
          </cell>
          <cell r="AT80">
            <v>3</v>
          </cell>
          <cell r="AU80">
            <v>4</v>
          </cell>
          <cell r="AV80">
            <v>4</v>
          </cell>
          <cell r="AW80">
            <v>5</v>
          </cell>
          <cell r="AX80">
            <v>3</v>
          </cell>
          <cell r="AY80">
            <v>5</v>
          </cell>
          <cell r="AZ80">
            <v>67</v>
          </cell>
        </row>
        <row r="81">
          <cell r="B81" t="str">
            <v>Class 5, Big Trucks Trucks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S81">
            <v>0</v>
          </cell>
          <cell r="U81">
            <v>0</v>
          </cell>
          <cell r="V81">
            <v>0</v>
          </cell>
          <cell r="W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</row>
        <row r="82">
          <cell r="B82" t="str">
            <v xml:space="preserve">   Total Industry</v>
          </cell>
          <cell r="C82">
            <v>6647</v>
          </cell>
          <cell r="D82">
            <v>7754</v>
          </cell>
          <cell r="E82">
            <v>2646</v>
          </cell>
          <cell r="F82">
            <v>2648</v>
          </cell>
          <cell r="G82">
            <v>2443</v>
          </cell>
          <cell r="H82">
            <v>7560</v>
          </cell>
          <cell r="I82">
            <v>7561.5226673530697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0.99999999999999989</v>
          </cell>
          <cell r="S82">
            <v>1</v>
          </cell>
          <cell r="U82">
            <v>1</v>
          </cell>
          <cell r="V82">
            <v>0</v>
          </cell>
          <cell r="W82">
            <v>7850</v>
          </cell>
          <cell r="X82">
            <v>1</v>
          </cell>
          <cell r="Z82">
            <v>612</v>
          </cell>
          <cell r="AA82">
            <v>651</v>
          </cell>
          <cell r="AB82">
            <v>713</v>
          </cell>
          <cell r="AC82">
            <v>670</v>
          </cell>
          <cell r="AD82">
            <v>990</v>
          </cell>
          <cell r="AE82">
            <v>623</v>
          </cell>
          <cell r="AF82">
            <v>613</v>
          </cell>
          <cell r="AG82">
            <v>665</v>
          </cell>
          <cell r="AH82">
            <v>642</v>
          </cell>
          <cell r="AI82">
            <v>703</v>
          </cell>
          <cell r="AJ82">
            <v>658</v>
          </cell>
          <cell r="AK82">
            <v>628</v>
          </cell>
          <cell r="AL82">
            <v>8168</v>
          </cell>
          <cell r="AM82">
            <v>-318</v>
          </cell>
          <cell r="AN82">
            <v>5</v>
          </cell>
          <cell r="AO82">
            <v>4</v>
          </cell>
          <cell r="AP82">
            <v>13</v>
          </cell>
          <cell r="AQ82">
            <v>2</v>
          </cell>
          <cell r="AR82">
            <v>21</v>
          </cell>
          <cell r="AS82">
            <v>8</v>
          </cell>
          <cell r="AT82">
            <v>8</v>
          </cell>
          <cell r="AU82">
            <v>8</v>
          </cell>
          <cell r="AV82">
            <v>7</v>
          </cell>
          <cell r="AW82">
            <v>9</v>
          </cell>
          <cell r="AX82">
            <v>8</v>
          </cell>
          <cell r="AY82">
            <v>10</v>
          </cell>
          <cell r="AZ82">
            <v>103</v>
          </cell>
        </row>
        <row r="84">
          <cell r="B84" t="str">
            <v>Class 1</v>
          </cell>
          <cell r="C84">
            <v>6213</v>
          </cell>
          <cell r="D84">
            <v>5439</v>
          </cell>
          <cell r="E84">
            <v>1446</v>
          </cell>
          <cell r="F84">
            <v>1748</v>
          </cell>
          <cell r="G84">
            <v>1854</v>
          </cell>
          <cell r="H84">
            <v>5883</v>
          </cell>
          <cell r="I84">
            <v>5884.0348867434905</v>
          </cell>
          <cell r="K84">
            <v>0.31504487602048575</v>
          </cell>
          <cell r="L84">
            <v>0.2878539296110082</v>
          </cell>
          <cell r="M84">
            <v>0.2687732342007435</v>
          </cell>
          <cell r="N84">
            <v>0.28778399736582155</v>
          </cell>
          <cell r="O84">
            <v>0.30220048899755503</v>
          </cell>
          <cell r="P84">
            <v>0.30215716486902927</v>
          </cell>
          <cell r="Q84">
            <v>0.30213618691362315</v>
          </cell>
          <cell r="S84">
            <v>0.29204845163132348</v>
          </cell>
          <cell r="U84">
            <v>0.29055734661074578</v>
          </cell>
          <cell r="V84">
            <v>-1.4911050205776988E-3</v>
          </cell>
          <cell r="W84">
            <v>5461</v>
          </cell>
          <cell r="X84">
            <v>0.29204845163132348</v>
          </cell>
          <cell r="Z84">
            <v>333</v>
          </cell>
          <cell r="AA84">
            <v>328</v>
          </cell>
          <cell r="AB84">
            <v>361</v>
          </cell>
          <cell r="AC84">
            <v>424</v>
          </cell>
          <cell r="AD84">
            <v>438</v>
          </cell>
          <cell r="AE84">
            <v>522</v>
          </cell>
          <cell r="AF84">
            <v>502</v>
          </cell>
          <cell r="AG84">
            <v>454</v>
          </cell>
          <cell r="AH84">
            <v>489</v>
          </cell>
          <cell r="AI84">
            <v>537</v>
          </cell>
          <cell r="AJ84">
            <v>537</v>
          </cell>
          <cell r="AK84">
            <v>479</v>
          </cell>
          <cell r="AL84">
            <v>5404</v>
          </cell>
          <cell r="AM84">
            <v>57</v>
          </cell>
          <cell r="AN84">
            <v>0</v>
          </cell>
          <cell r="AO84">
            <v>0</v>
          </cell>
          <cell r="AP84">
            <v>0</v>
          </cell>
          <cell r="AQ84">
            <v>4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1</v>
          </cell>
          <cell r="AX84">
            <v>1</v>
          </cell>
          <cell r="AY84">
            <v>0</v>
          </cell>
          <cell r="AZ84">
            <v>6</v>
          </cell>
        </row>
        <row r="85">
          <cell r="B85" t="str">
            <v>Class 2</v>
          </cell>
          <cell r="C85">
            <v>2308</v>
          </cell>
          <cell r="D85">
            <v>2164</v>
          </cell>
          <cell r="E85">
            <v>410</v>
          </cell>
          <cell r="F85">
            <v>638</v>
          </cell>
          <cell r="G85">
            <v>681</v>
          </cell>
          <cell r="H85">
            <v>2160</v>
          </cell>
          <cell r="I85">
            <v>2160.5128097908414</v>
          </cell>
          <cell r="K85">
            <v>0.11703260483748289</v>
          </cell>
          <cell r="L85">
            <v>0.11452765281820587</v>
          </cell>
          <cell r="M85">
            <v>7.6208178438661706E-2</v>
          </cell>
          <cell r="N85">
            <v>0.10503786631544287</v>
          </cell>
          <cell r="O85">
            <v>0.11100244498777506</v>
          </cell>
          <cell r="P85">
            <v>0.11093990755007704</v>
          </cell>
          <cell r="Q85">
            <v>0.11093902648315479</v>
          </cell>
          <cell r="S85">
            <v>0.10439525753940573</v>
          </cell>
          <cell r="U85">
            <v>0.10258947869811681</v>
          </cell>
          <cell r="V85">
            <v>-1.8057788412889214E-3</v>
          </cell>
          <cell r="W85">
            <v>1952</v>
          </cell>
          <cell r="X85">
            <v>0.10439525753940573</v>
          </cell>
          <cell r="Z85">
            <v>122</v>
          </cell>
          <cell r="AA85">
            <v>116</v>
          </cell>
          <cell r="AB85">
            <v>40</v>
          </cell>
          <cell r="AC85">
            <v>132</v>
          </cell>
          <cell r="AD85">
            <v>193</v>
          </cell>
          <cell r="AE85">
            <v>201</v>
          </cell>
          <cell r="AF85">
            <v>192</v>
          </cell>
          <cell r="AG85">
            <v>175</v>
          </cell>
          <cell r="AH85">
            <v>188</v>
          </cell>
          <cell r="AI85">
            <v>206</v>
          </cell>
          <cell r="AJ85">
            <v>206</v>
          </cell>
          <cell r="AK85">
            <v>184</v>
          </cell>
          <cell r="AL85">
            <v>1955</v>
          </cell>
          <cell r="AM85">
            <v>-3</v>
          </cell>
          <cell r="AN85">
            <v>0</v>
          </cell>
          <cell r="AO85">
            <v>12</v>
          </cell>
          <cell r="AP85">
            <v>2</v>
          </cell>
          <cell r="AQ85">
            <v>0</v>
          </cell>
          <cell r="AR85">
            <v>0</v>
          </cell>
          <cell r="AS85">
            <v>1</v>
          </cell>
          <cell r="AT85">
            <v>1</v>
          </cell>
          <cell r="AU85">
            <v>1</v>
          </cell>
          <cell r="AV85">
            <v>2</v>
          </cell>
          <cell r="AW85">
            <v>1</v>
          </cell>
          <cell r="AX85">
            <v>1</v>
          </cell>
          <cell r="AY85">
            <v>1</v>
          </cell>
          <cell r="AZ85">
            <v>22</v>
          </cell>
        </row>
        <row r="86">
          <cell r="B86" t="str">
            <v>Class 3</v>
          </cell>
          <cell r="C86">
            <v>1531</v>
          </cell>
          <cell r="D86">
            <v>1448</v>
          </cell>
          <cell r="E86">
            <v>382</v>
          </cell>
          <cell r="F86">
            <v>401</v>
          </cell>
          <cell r="G86">
            <v>411</v>
          </cell>
          <cell r="H86">
            <v>1303</v>
          </cell>
          <cell r="I86">
            <v>1303.1693356357355</v>
          </cell>
          <cell r="K86">
            <v>7.7632980072004462E-2</v>
          </cell>
          <cell r="L86">
            <v>7.6634030166710776E-2</v>
          </cell>
          <cell r="M86">
            <v>7.1003717472118963E-2</v>
          </cell>
          <cell r="N86">
            <v>6.6019097793875534E-2</v>
          </cell>
          <cell r="O86">
            <v>6.6992665036674823E-2</v>
          </cell>
          <cell r="P86">
            <v>6.6923472008217771E-2</v>
          </cell>
          <cell r="Q86">
            <v>6.6915751104537124E-2</v>
          </cell>
          <cell r="S86">
            <v>7.5369961935285765E-2</v>
          </cell>
          <cell r="U86">
            <v>7.5090242570278076E-2</v>
          </cell>
          <cell r="V86">
            <v>-2.7971936500768846E-4</v>
          </cell>
          <cell r="W86">
            <v>1409</v>
          </cell>
          <cell r="X86">
            <v>7.5369961935285765E-2</v>
          </cell>
          <cell r="Z86">
            <v>95</v>
          </cell>
          <cell r="AA86">
            <v>90</v>
          </cell>
          <cell r="AB86">
            <v>97</v>
          </cell>
          <cell r="AC86">
            <v>100</v>
          </cell>
          <cell r="AD86">
            <v>96</v>
          </cell>
          <cell r="AE86">
            <v>134</v>
          </cell>
          <cell r="AF86">
            <v>128</v>
          </cell>
          <cell r="AG86">
            <v>116</v>
          </cell>
          <cell r="AH86">
            <v>125</v>
          </cell>
          <cell r="AI86">
            <v>138</v>
          </cell>
          <cell r="AJ86">
            <v>137</v>
          </cell>
          <cell r="AK86">
            <v>122</v>
          </cell>
          <cell r="AL86">
            <v>1378</v>
          </cell>
          <cell r="AM86">
            <v>31</v>
          </cell>
          <cell r="AN86">
            <v>2</v>
          </cell>
          <cell r="AO86">
            <v>0</v>
          </cell>
          <cell r="AP86">
            <v>0</v>
          </cell>
          <cell r="AQ86">
            <v>0</v>
          </cell>
          <cell r="AR86">
            <v>6</v>
          </cell>
          <cell r="AS86">
            <v>1</v>
          </cell>
          <cell r="AT86">
            <v>2</v>
          </cell>
          <cell r="AU86">
            <v>2</v>
          </cell>
          <cell r="AV86">
            <v>1</v>
          </cell>
          <cell r="AW86">
            <v>0</v>
          </cell>
          <cell r="AX86">
            <v>0</v>
          </cell>
          <cell r="AY86">
            <v>1</v>
          </cell>
          <cell r="AZ86">
            <v>15</v>
          </cell>
        </row>
        <row r="87">
          <cell r="B87" t="str">
            <v>Class 4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S87">
            <v>0</v>
          </cell>
          <cell r="U87">
            <v>0</v>
          </cell>
          <cell r="V87">
            <v>0</v>
          </cell>
          <cell r="W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</row>
        <row r="88">
          <cell r="B88" t="str">
            <v>Class 5, Small Trucks</v>
          </cell>
          <cell r="C88">
            <v>9669</v>
          </cell>
          <cell r="D88">
            <v>9844</v>
          </cell>
          <cell r="E88">
            <v>3142</v>
          </cell>
          <cell r="F88">
            <v>3287</v>
          </cell>
          <cell r="G88">
            <v>3189</v>
          </cell>
          <cell r="H88">
            <v>10124</v>
          </cell>
          <cell r="I88">
            <v>10127.060043856445</v>
          </cell>
          <cell r="K88">
            <v>0.49028953907002687</v>
          </cell>
          <cell r="L88">
            <v>0.52098438740407516</v>
          </cell>
          <cell r="M88">
            <v>0.58401486988847584</v>
          </cell>
          <cell r="N88">
            <v>0.54115903852486003</v>
          </cell>
          <cell r="O88">
            <v>0.51980440097799507</v>
          </cell>
          <cell r="P88">
            <v>0.51997945557267589</v>
          </cell>
          <cell r="Q88">
            <v>0.52000903549868482</v>
          </cell>
          <cell r="S88">
            <v>0.52818632889398498</v>
          </cell>
          <cell r="U88">
            <v>0.53176293212085934</v>
          </cell>
          <cell r="V88">
            <v>3.5766032268743642E-3</v>
          </cell>
          <cell r="W88">
            <v>9878</v>
          </cell>
          <cell r="X88">
            <v>0.52818632889398498</v>
          </cell>
          <cell r="Z88">
            <v>719</v>
          </cell>
          <cell r="AA88">
            <v>594</v>
          </cell>
          <cell r="AB88">
            <v>913</v>
          </cell>
          <cell r="AC88">
            <v>916</v>
          </cell>
          <cell r="AD88">
            <v>918</v>
          </cell>
          <cell r="AE88">
            <v>875</v>
          </cell>
          <cell r="AF88">
            <v>840</v>
          </cell>
          <cell r="AG88">
            <v>762</v>
          </cell>
          <cell r="AH88">
            <v>821</v>
          </cell>
          <cell r="AI88">
            <v>902</v>
          </cell>
          <cell r="AJ88">
            <v>903</v>
          </cell>
          <cell r="AK88">
            <v>803</v>
          </cell>
          <cell r="AL88">
            <v>9966</v>
          </cell>
          <cell r="AM88">
            <v>-88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</row>
        <row r="89">
          <cell r="B89" t="str">
            <v>Class 5, Big Trucks Trucks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S89">
            <v>0</v>
          </cell>
          <cell r="U89">
            <v>0</v>
          </cell>
          <cell r="V89">
            <v>0</v>
          </cell>
          <cell r="W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1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1</v>
          </cell>
        </row>
        <row r="90">
          <cell r="B90" t="str">
            <v xml:space="preserve">   Total Industry</v>
          </cell>
          <cell r="C90">
            <v>19721</v>
          </cell>
          <cell r="D90">
            <v>18895</v>
          </cell>
          <cell r="E90">
            <v>5380</v>
          </cell>
          <cell r="F90">
            <v>6074</v>
          </cell>
          <cell r="G90">
            <v>6135</v>
          </cell>
          <cell r="H90">
            <v>19470</v>
          </cell>
          <cell r="I90">
            <v>19474.777076026516</v>
          </cell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0.99999999999999989</v>
          </cell>
          <cell r="S90">
            <v>1</v>
          </cell>
          <cell r="U90">
            <v>1</v>
          </cell>
          <cell r="V90">
            <v>0</v>
          </cell>
          <cell r="W90">
            <v>18700</v>
          </cell>
          <cell r="X90">
            <v>1</v>
          </cell>
          <cell r="Z90">
            <v>1269</v>
          </cell>
          <cell r="AA90">
            <v>1128</v>
          </cell>
          <cell r="AB90">
            <v>1411</v>
          </cell>
          <cell r="AC90">
            <v>1572</v>
          </cell>
          <cell r="AD90">
            <v>1645</v>
          </cell>
          <cell r="AE90">
            <v>1732</v>
          </cell>
          <cell r="AF90">
            <v>1662</v>
          </cell>
          <cell r="AG90">
            <v>1507</v>
          </cell>
          <cell r="AH90">
            <v>1623</v>
          </cell>
          <cell r="AI90">
            <v>1783</v>
          </cell>
          <cell r="AJ90">
            <v>1783</v>
          </cell>
          <cell r="AK90">
            <v>1588</v>
          </cell>
          <cell r="AL90">
            <v>18703</v>
          </cell>
          <cell r="AM90">
            <v>-3</v>
          </cell>
          <cell r="AN90">
            <v>2</v>
          </cell>
          <cell r="AO90">
            <v>13</v>
          </cell>
          <cell r="AP90">
            <v>2</v>
          </cell>
          <cell r="AQ90">
            <v>4</v>
          </cell>
          <cell r="AR90">
            <v>6</v>
          </cell>
          <cell r="AS90">
            <v>2</v>
          </cell>
          <cell r="AT90">
            <v>3</v>
          </cell>
          <cell r="AU90">
            <v>3</v>
          </cell>
          <cell r="AV90">
            <v>3</v>
          </cell>
          <cell r="AW90">
            <v>2</v>
          </cell>
          <cell r="AX90">
            <v>2</v>
          </cell>
          <cell r="AY90">
            <v>2</v>
          </cell>
          <cell r="AZ90">
            <v>44</v>
          </cell>
        </row>
        <row r="92">
          <cell r="B92" t="str">
            <v>Class 1</v>
          </cell>
          <cell r="C92">
            <v>472</v>
          </cell>
          <cell r="D92">
            <v>392</v>
          </cell>
          <cell r="E92">
            <v>129</v>
          </cell>
          <cell r="F92">
            <v>136</v>
          </cell>
          <cell r="G92">
            <v>112</v>
          </cell>
          <cell r="H92">
            <v>349</v>
          </cell>
          <cell r="I92">
            <v>350.00207518018721</v>
          </cell>
          <cell r="K92">
            <v>9.0909090909090912E-2</v>
          </cell>
          <cell r="L92">
            <v>9.4027344686975295E-2</v>
          </cell>
          <cell r="M92">
            <v>8.8114754098360656E-2</v>
          </cell>
          <cell r="N92">
            <v>0.1038961038961039</v>
          </cell>
          <cell r="O92">
            <v>8.5955487336914813E-2</v>
          </cell>
          <cell r="P92">
            <v>8.5749385749385745E-2</v>
          </cell>
          <cell r="Q92">
            <v>8.5963089963736139E-2</v>
          </cell>
          <cell r="S92">
            <v>9.1003052083936456E-2</v>
          </cell>
          <cell r="U92">
            <v>9.1017063231475626E-2</v>
          </cell>
          <cell r="V92">
            <v>1.4011147539169655E-5</v>
          </cell>
          <cell r="W92">
            <v>396</v>
          </cell>
          <cell r="X92">
            <v>9.1003052083936456E-2</v>
          </cell>
          <cell r="Z92">
            <v>31</v>
          </cell>
          <cell r="AA92">
            <v>20</v>
          </cell>
          <cell r="AB92">
            <v>22</v>
          </cell>
          <cell r="AC92">
            <v>56</v>
          </cell>
          <cell r="AD92">
            <v>19</v>
          </cell>
          <cell r="AE92">
            <v>32</v>
          </cell>
          <cell r="AF92">
            <v>34</v>
          </cell>
          <cell r="AG92">
            <v>34</v>
          </cell>
          <cell r="AH92">
            <v>34</v>
          </cell>
          <cell r="AI92">
            <v>32</v>
          </cell>
          <cell r="AJ92">
            <v>34</v>
          </cell>
          <cell r="AK92">
            <v>30</v>
          </cell>
          <cell r="AL92">
            <v>378</v>
          </cell>
          <cell r="AM92">
            <v>18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1</v>
          </cell>
          <cell r="AW92">
            <v>0</v>
          </cell>
          <cell r="AX92">
            <v>0</v>
          </cell>
          <cell r="AY92">
            <v>0</v>
          </cell>
          <cell r="AZ92">
            <v>1</v>
          </cell>
        </row>
        <row r="93">
          <cell r="B93" t="str">
            <v>Class 2</v>
          </cell>
          <cell r="C93">
            <v>488</v>
          </cell>
          <cell r="D93">
            <v>427</v>
          </cell>
          <cell r="E93">
            <v>111</v>
          </cell>
          <cell r="F93">
            <v>166</v>
          </cell>
          <cell r="G93">
            <v>148</v>
          </cell>
          <cell r="H93">
            <v>462</v>
          </cell>
          <cell r="I93">
            <v>460.05987057562248</v>
          </cell>
          <cell r="K93">
            <v>9.3990755007704166E-2</v>
          </cell>
          <cell r="L93">
            <v>0.10242264331974095</v>
          </cell>
          <cell r="M93">
            <v>7.5819672131147542E-2</v>
          </cell>
          <cell r="N93">
            <v>0.12681436210847977</v>
          </cell>
          <cell r="O93">
            <v>0.113584036838066</v>
          </cell>
          <cell r="P93">
            <v>0.11351351351351352</v>
          </cell>
          <cell r="Q93">
            <v>0.11299409588539425</v>
          </cell>
          <cell r="S93">
            <v>9.0672306617586962E-2</v>
          </cell>
          <cell r="U93">
            <v>9.07443568195309E-2</v>
          </cell>
          <cell r="V93">
            <v>7.2050201943937853E-5</v>
          </cell>
          <cell r="W93">
            <v>394</v>
          </cell>
          <cell r="X93">
            <v>9.0672306617586962E-2</v>
          </cell>
          <cell r="Z93">
            <v>31</v>
          </cell>
          <cell r="AA93">
            <v>28</v>
          </cell>
          <cell r="AB93">
            <v>21</v>
          </cell>
          <cell r="AC93">
            <v>31</v>
          </cell>
          <cell r="AD93">
            <v>22</v>
          </cell>
          <cell r="AE93">
            <v>34</v>
          </cell>
          <cell r="AF93">
            <v>36</v>
          </cell>
          <cell r="AG93">
            <v>36</v>
          </cell>
          <cell r="AH93">
            <v>36</v>
          </cell>
          <cell r="AI93">
            <v>34</v>
          </cell>
          <cell r="AJ93">
            <v>36</v>
          </cell>
          <cell r="AK93">
            <v>32</v>
          </cell>
          <cell r="AL93">
            <v>377</v>
          </cell>
          <cell r="AM93">
            <v>17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1</v>
          </cell>
        </row>
        <row r="94">
          <cell r="B94" t="str">
            <v>Class 3</v>
          </cell>
          <cell r="C94">
            <v>841</v>
          </cell>
          <cell r="D94">
            <v>556</v>
          </cell>
          <cell r="E94">
            <v>162</v>
          </cell>
          <cell r="F94">
            <v>142</v>
          </cell>
          <cell r="G94">
            <v>187</v>
          </cell>
          <cell r="H94">
            <v>585</v>
          </cell>
          <cell r="I94">
            <v>587.0320519716023</v>
          </cell>
          <cell r="K94">
            <v>0.16197996918335902</v>
          </cell>
          <cell r="L94">
            <v>0.13336531542336291</v>
          </cell>
          <cell r="M94">
            <v>0.11065573770491803</v>
          </cell>
          <cell r="N94">
            <v>0.10847975553857907</v>
          </cell>
          <cell r="O94">
            <v>0.14351496546431311</v>
          </cell>
          <cell r="P94">
            <v>0.14373464373464373</v>
          </cell>
          <cell r="Q94">
            <v>0.14417939970570801</v>
          </cell>
          <cell r="S94">
            <v>0.13521453923850568</v>
          </cell>
          <cell r="U94">
            <v>0.13533367410388</v>
          </cell>
          <cell r="V94">
            <v>1.1913486537432072E-4</v>
          </cell>
          <cell r="W94">
            <v>588</v>
          </cell>
          <cell r="X94">
            <v>0.13521453923850568</v>
          </cell>
          <cell r="Z94">
            <v>18</v>
          </cell>
          <cell r="AA94">
            <v>33</v>
          </cell>
          <cell r="AB94">
            <v>48</v>
          </cell>
          <cell r="AC94">
            <v>63</v>
          </cell>
          <cell r="AD94">
            <v>54</v>
          </cell>
          <cell r="AE94">
            <v>52</v>
          </cell>
          <cell r="AF94">
            <v>54</v>
          </cell>
          <cell r="AG94">
            <v>54</v>
          </cell>
          <cell r="AH94">
            <v>54</v>
          </cell>
          <cell r="AI94">
            <v>51</v>
          </cell>
          <cell r="AJ94">
            <v>54</v>
          </cell>
          <cell r="AK94">
            <v>48</v>
          </cell>
          <cell r="AL94">
            <v>583</v>
          </cell>
          <cell r="AM94">
            <v>5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2</v>
          </cell>
          <cell r="AT94">
            <v>1</v>
          </cell>
          <cell r="AU94">
            <v>1</v>
          </cell>
          <cell r="AV94">
            <v>0</v>
          </cell>
          <cell r="AW94">
            <v>1</v>
          </cell>
          <cell r="AX94">
            <v>0</v>
          </cell>
          <cell r="AY94">
            <v>1</v>
          </cell>
          <cell r="AZ94">
            <v>6</v>
          </cell>
        </row>
        <row r="95">
          <cell r="B95" t="str">
            <v>Class 4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B96" t="str">
            <v>Class 5, Small Trucks</v>
          </cell>
          <cell r="C96">
            <v>3391</v>
          </cell>
          <cell r="D96">
            <v>2794</v>
          </cell>
          <cell r="E96">
            <v>1062</v>
          </cell>
          <cell r="F96">
            <v>865</v>
          </cell>
          <cell r="G96">
            <v>856</v>
          </cell>
          <cell r="H96">
            <v>2674</v>
          </cell>
          <cell r="I96">
            <v>2674.4450235878635</v>
          </cell>
          <cell r="K96">
            <v>0.65312018489984591</v>
          </cell>
          <cell r="L96">
            <v>0.67018469656992086</v>
          </cell>
          <cell r="M96">
            <v>0.72540983606557374</v>
          </cell>
          <cell r="N96">
            <v>0.6608097784568373</v>
          </cell>
          <cell r="O96">
            <v>0.65694551036070603</v>
          </cell>
          <cell r="P96">
            <v>0.65700245700245696</v>
          </cell>
          <cell r="Q96">
            <v>0.65686341444516161</v>
          </cell>
          <cell r="S96">
            <v>0.6831101020599708</v>
          </cell>
          <cell r="U96">
            <v>0.68290490584511343</v>
          </cell>
          <cell r="V96">
            <v>-2.0519621485737272E-4</v>
          </cell>
          <cell r="W96">
            <v>2972</v>
          </cell>
          <cell r="X96">
            <v>0.6831101020599708</v>
          </cell>
          <cell r="Z96">
            <v>296</v>
          </cell>
          <cell r="AA96">
            <v>173</v>
          </cell>
          <cell r="AB96">
            <v>332</v>
          </cell>
          <cell r="AC96">
            <v>261</v>
          </cell>
          <cell r="AD96">
            <v>280</v>
          </cell>
          <cell r="AE96">
            <v>231</v>
          </cell>
          <cell r="AF96">
            <v>242</v>
          </cell>
          <cell r="AG96">
            <v>239</v>
          </cell>
          <cell r="AH96">
            <v>245</v>
          </cell>
          <cell r="AI96">
            <v>229</v>
          </cell>
          <cell r="AJ96">
            <v>239</v>
          </cell>
          <cell r="AK96">
            <v>218</v>
          </cell>
          <cell r="AL96">
            <v>2985</v>
          </cell>
          <cell r="AM96">
            <v>-13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4</v>
          </cell>
          <cell r="AS96">
            <v>0</v>
          </cell>
          <cell r="AT96">
            <v>0</v>
          </cell>
          <cell r="AU96">
            <v>2</v>
          </cell>
          <cell r="AV96">
            <v>0</v>
          </cell>
          <cell r="AW96">
            <v>1</v>
          </cell>
          <cell r="AX96">
            <v>0</v>
          </cell>
          <cell r="AY96">
            <v>0</v>
          </cell>
          <cell r="AZ96">
            <v>7</v>
          </cell>
        </row>
        <row r="97">
          <cell r="B97" t="str">
            <v>Class 5, Big Trucks Trucks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1</v>
          </cell>
          <cell r="AY97">
            <v>0</v>
          </cell>
          <cell r="AZ97">
            <v>1</v>
          </cell>
        </row>
        <row r="98">
          <cell r="B98" t="str">
            <v xml:space="preserve">   Total Industry</v>
          </cell>
          <cell r="C98">
            <v>5192</v>
          </cell>
          <cell r="D98">
            <v>4169</v>
          </cell>
          <cell r="E98">
            <v>1464</v>
          </cell>
          <cell r="F98">
            <v>1309</v>
          </cell>
          <cell r="G98">
            <v>1303</v>
          </cell>
          <cell r="H98">
            <v>4070</v>
          </cell>
          <cell r="I98">
            <v>4071.5390213152755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S98">
            <v>0.99999999999999989</v>
          </cell>
          <cell r="U98">
            <v>1</v>
          </cell>
          <cell r="V98">
            <v>0</v>
          </cell>
          <cell r="W98">
            <v>4350</v>
          </cell>
          <cell r="X98">
            <v>0.99999999999999989</v>
          </cell>
          <cell r="Z98">
            <v>376</v>
          </cell>
          <cell r="AA98">
            <v>254</v>
          </cell>
          <cell r="AB98">
            <v>423</v>
          </cell>
          <cell r="AC98">
            <v>411</v>
          </cell>
          <cell r="AD98">
            <v>375</v>
          </cell>
          <cell r="AE98">
            <v>349</v>
          </cell>
          <cell r="AF98">
            <v>366</v>
          </cell>
          <cell r="AG98">
            <v>363</v>
          </cell>
          <cell r="AH98">
            <v>369</v>
          </cell>
          <cell r="AI98">
            <v>346</v>
          </cell>
          <cell r="AJ98">
            <v>363</v>
          </cell>
          <cell r="AK98">
            <v>328</v>
          </cell>
          <cell r="AL98">
            <v>4323</v>
          </cell>
          <cell r="AM98">
            <v>27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5</v>
          </cell>
          <cell r="AS98">
            <v>2</v>
          </cell>
          <cell r="AT98">
            <v>1</v>
          </cell>
          <cell r="AU98">
            <v>3</v>
          </cell>
          <cell r="AV98">
            <v>1</v>
          </cell>
          <cell r="AW98">
            <v>2</v>
          </cell>
          <cell r="AX98">
            <v>1</v>
          </cell>
          <cell r="AY98">
            <v>1</v>
          </cell>
          <cell r="AZ98">
            <v>16</v>
          </cell>
        </row>
        <row r="100">
          <cell r="B100" t="str">
            <v>Class 1</v>
          </cell>
          <cell r="C100">
            <v>250</v>
          </cell>
          <cell r="D100">
            <v>192</v>
          </cell>
          <cell r="E100">
            <v>47</v>
          </cell>
          <cell r="F100">
            <v>66</v>
          </cell>
          <cell r="G100">
            <v>62</v>
          </cell>
          <cell r="H100">
            <v>204</v>
          </cell>
          <cell r="I100">
            <v>203.41787274162789</v>
          </cell>
          <cell r="K100">
            <v>0.17146776406035666</v>
          </cell>
          <cell r="L100">
            <v>0.12427184466019417</v>
          </cell>
          <cell r="M100">
            <v>0.11217183770883055</v>
          </cell>
          <cell r="N100">
            <v>0.18232044198895028</v>
          </cell>
          <cell r="O100">
            <v>0.15196078431372548</v>
          </cell>
          <cell r="P100">
            <v>0.15223880597014924</v>
          </cell>
          <cell r="Q100">
            <v>0.15225815670721821</v>
          </cell>
          <cell r="S100">
            <v>0.13695195908512547</v>
          </cell>
          <cell r="T100">
            <v>0</v>
          </cell>
          <cell r="U100">
            <v>0.13597048214312712</v>
          </cell>
          <cell r="V100">
            <v>-9.8147694199834934E-4</v>
          </cell>
          <cell r="W100">
            <v>188</v>
          </cell>
          <cell r="X100">
            <v>0.13695195908512547</v>
          </cell>
          <cell r="Z100">
            <v>8</v>
          </cell>
          <cell r="AA100">
            <v>4</v>
          </cell>
          <cell r="AB100">
            <v>20</v>
          </cell>
          <cell r="AC100">
            <v>15</v>
          </cell>
          <cell r="AD100">
            <v>5</v>
          </cell>
          <cell r="AE100">
            <v>17</v>
          </cell>
          <cell r="AF100">
            <v>18</v>
          </cell>
          <cell r="AG100">
            <v>16</v>
          </cell>
          <cell r="AH100">
            <v>16</v>
          </cell>
          <cell r="AI100">
            <v>18</v>
          </cell>
          <cell r="AJ100">
            <v>17</v>
          </cell>
          <cell r="AK100">
            <v>21</v>
          </cell>
          <cell r="AL100">
            <v>175</v>
          </cell>
          <cell r="AM100">
            <v>13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1</v>
          </cell>
          <cell r="AU100">
            <v>0</v>
          </cell>
          <cell r="AV100">
            <v>1</v>
          </cell>
          <cell r="AW100">
            <v>0</v>
          </cell>
          <cell r="AX100">
            <v>0</v>
          </cell>
          <cell r="AY100">
            <v>0</v>
          </cell>
          <cell r="AZ100">
            <v>2</v>
          </cell>
        </row>
        <row r="101">
          <cell r="B101" t="str">
            <v>Class 2</v>
          </cell>
          <cell r="C101">
            <v>160</v>
          </cell>
          <cell r="D101">
            <v>497</v>
          </cell>
          <cell r="E101">
            <v>53</v>
          </cell>
          <cell r="F101">
            <v>49</v>
          </cell>
          <cell r="G101">
            <v>103</v>
          </cell>
          <cell r="H101">
            <v>339</v>
          </cell>
          <cell r="I101">
            <v>338.83534230539084</v>
          </cell>
          <cell r="K101">
            <v>0.10973936899862825</v>
          </cell>
          <cell r="L101">
            <v>0.32168284789644014</v>
          </cell>
          <cell r="M101">
            <v>0.12649164677804295</v>
          </cell>
          <cell r="N101">
            <v>0.13535911602209943</v>
          </cell>
          <cell r="O101">
            <v>0.25245098039215685</v>
          </cell>
          <cell r="P101">
            <v>0.25298507462686565</v>
          </cell>
          <cell r="Q101">
            <v>0.2536180520981357</v>
          </cell>
          <cell r="S101">
            <v>0.18842428038949269</v>
          </cell>
          <cell r="U101">
            <v>0.18597128789103712</v>
          </cell>
          <cell r="V101">
            <v>-2.4529924984555695E-3</v>
          </cell>
          <cell r="W101">
            <v>258</v>
          </cell>
          <cell r="X101">
            <v>0.18842428038949269</v>
          </cell>
          <cell r="Z101">
            <v>9</v>
          </cell>
          <cell r="AA101">
            <v>13</v>
          </cell>
          <cell r="AB101">
            <v>20</v>
          </cell>
          <cell r="AC101">
            <v>11</v>
          </cell>
          <cell r="AD101">
            <v>10</v>
          </cell>
          <cell r="AE101">
            <v>25</v>
          </cell>
          <cell r="AF101">
            <v>26</v>
          </cell>
          <cell r="AG101">
            <v>23</v>
          </cell>
          <cell r="AH101">
            <v>24</v>
          </cell>
          <cell r="AI101">
            <v>26</v>
          </cell>
          <cell r="AJ101">
            <v>25</v>
          </cell>
          <cell r="AK101">
            <v>30</v>
          </cell>
          <cell r="AL101">
            <v>242</v>
          </cell>
          <cell r="AM101">
            <v>16</v>
          </cell>
          <cell r="AN101">
            <v>2</v>
          </cell>
          <cell r="AO101">
            <v>2</v>
          </cell>
          <cell r="AP101">
            <v>3</v>
          </cell>
          <cell r="AQ101">
            <v>0</v>
          </cell>
          <cell r="AR101">
            <v>2</v>
          </cell>
          <cell r="AS101">
            <v>1</v>
          </cell>
          <cell r="AT101">
            <v>1</v>
          </cell>
          <cell r="AU101">
            <v>2</v>
          </cell>
          <cell r="AV101">
            <v>2</v>
          </cell>
          <cell r="AW101">
            <v>2</v>
          </cell>
          <cell r="AX101">
            <v>1</v>
          </cell>
          <cell r="AY101">
            <v>1</v>
          </cell>
          <cell r="AZ101">
            <v>19</v>
          </cell>
        </row>
        <row r="102">
          <cell r="B102" t="str">
            <v>Class 3</v>
          </cell>
          <cell r="C102">
            <v>322</v>
          </cell>
          <cell r="D102">
            <v>77</v>
          </cell>
          <cell r="E102">
            <v>45</v>
          </cell>
          <cell r="F102">
            <v>27</v>
          </cell>
          <cell r="G102">
            <v>30</v>
          </cell>
          <cell r="H102">
            <v>97</v>
          </cell>
          <cell r="I102">
            <v>98.233915767239225</v>
          </cell>
          <cell r="K102">
            <v>0.22085048010973937</v>
          </cell>
          <cell r="L102">
            <v>4.983818770226537E-2</v>
          </cell>
          <cell r="M102">
            <v>0.10739856801909307</v>
          </cell>
          <cell r="N102">
            <v>7.4585635359116026E-2</v>
          </cell>
          <cell r="O102">
            <v>7.3529411764705885E-2</v>
          </cell>
          <cell r="P102">
            <v>7.2388059701492535E-2</v>
          </cell>
          <cell r="Q102">
            <v>7.3528027499577556E-2</v>
          </cell>
          <cell r="S102">
            <v>0.12679741718584545</v>
          </cell>
          <cell r="U102">
            <v>0.12602907861036594</v>
          </cell>
          <cell r="V102">
            <v>-7.6833857547950468E-4</v>
          </cell>
          <cell r="W102">
            <v>174</v>
          </cell>
          <cell r="X102">
            <v>0.12679741718584545</v>
          </cell>
          <cell r="Z102">
            <v>8</v>
          </cell>
          <cell r="AA102">
            <v>17</v>
          </cell>
          <cell r="AB102">
            <v>8</v>
          </cell>
          <cell r="AC102">
            <v>12</v>
          </cell>
          <cell r="AD102">
            <v>3</v>
          </cell>
          <cell r="AE102">
            <v>16</v>
          </cell>
          <cell r="AF102">
            <v>16</v>
          </cell>
          <cell r="AG102">
            <v>15</v>
          </cell>
          <cell r="AH102">
            <v>15</v>
          </cell>
          <cell r="AI102">
            <v>16</v>
          </cell>
          <cell r="AJ102">
            <v>16</v>
          </cell>
          <cell r="AK102">
            <v>19</v>
          </cell>
          <cell r="AL102">
            <v>161</v>
          </cell>
          <cell r="AM102">
            <v>13</v>
          </cell>
          <cell r="AN102">
            <v>0</v>
          </cell>
          <cell r="AO102">
            <v>1</v>
          </cell>
          <cell r="AP102">
            <v>0</v>
          </cell>
          <cell r="AQ102">
            <v>1</v>
          </cell>
          <cell r="AR102">
            <v>1</v>
          </cell>
          <cell r="AS102">
            <v>1</v>
          </cell>
          <cell r="AT102">
            <v>0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0</v>
          </cell>
          <cell r="AZ102">
            <v>8</v>
          </cell>
        </row>
        <row r="103">
          <cell r="B103" t="str">
            <v>Class 4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</row>
        <row r="104">
          <cell r="B104" t="str">
            <v>Class 5, Small Trucks</v>
          </cell>
          <cell r="C104">
            <v>726</v>
          </cell>
          <cell r="D104">
            <v>779</v>
          </cell>
          <cell r="E104">
            <v>274</v>
          </cell>
          <cell r="F104">
            <v>220</v>
          </cell>
          <cell r="G104">
            <v>213</v>
          </cell>
          <cell r="H104">
            <v>700</v>
          </cell>
          <cell r="I104">
            <v>695.51927528447243</v>
          </cell>
          <cell r="K104">
            <v>0.49794238683127573</v>
          </cell>
          <cell r="L104">
            <v>0.50420711974110033</v>
          </cell>
          <cell r="M104">
            <v>0.65393794749403344</v>
          </cell>
          <cell r="N104">
            <v>0.60773480662983426</v>
          </cell>
          <cell r="O104">
            <v>0.5220588235294118</v>
          </cell>
          <cell r="P104">
            <v>0.52238805970149249</v>
          </cell>
          <cell r="Q104">
            <v>0.52059576369506855</v>
          </cell>
          <cell r="S104">
            <v>0.54782634333953639</v>
          </cell>
          <cell r="U104">
            <v>0.55202915135546982</v>
          </cell>
          <cell r="V104">
            <v>4.2028080159334236E-3</v>
          </cell>
          <cell r="W104">
            <v>750</v>
          </cell>
          <cell r="X104">
            <v>0.54782634333953639</v>
          </cell>
          <cell r="Z104">
            <v>74</v>
          </cell>
          <cell r="AA104">
            <v>70</v>
          </cell>
          <cell r="AB104">
            <v>73</v>
          </cell>
          <cell r="AC104">
            <v>57</v>
          </cell>
          <cell r="AD104">
            <v>101</v>
          </cell>
          <cell r="AE104">
            <v>59</v>
          </cell>
          <cell r="AF104">
            <v>60</v>
          </cell>
          <cell r="AG104">
            <v>54</v>
          </cell>
          <cell r="AH104">
            <v>55</v>
          </cell>
          <cell r="AI104">
            <v>59</v>
          </cell>
          <cell r="AJ104">
            <v>59</v>
          </cell>
          <cell r="AK104">
            <v>71</v>
          </cell>
          <cell r="AL104">
            <v>792</v>
          </cell>
          <cell r="AM104">
            <v>-42</v>
          </cell>
          <cell r="AN104">
            <v>4</v>
          </cell>
          <cell r="AO104">
            <v>0</v>
          </cell>
          <cell r="AP104">
            <v>0</v>
          </cell>
          <cell r="AQ104">
            <v>2</v>
          </cell>
          <cell r="AR104">
            <v>2</v>
          </cell>
          <cell r="AS104">
            <v>0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2</v>
          </cell>
          <cell r="AZ104">
            <v>15</v>
          </cell>
        </row>
        <row r="105">
          <cell r="B105" t="str">
            <v>Class 5, Big Trucks Trucks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1</v>
          </cell>
          <cell r="AQ105">
            <v>0</v>
          </cell>
          <cell r="AR105">
            <v>0</v>
          </cell>
          <cell r="AS105">
            <v>1</v>
          </cell>
          <cell r="AT105">
            <v>1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3</v>
          </cell>
        </row>
        <row r="106">
          <cell r="B106" t="str">
            <v xml:space="preserve">   Total Industry</v>
          </cell>
          <cell r="C106">
            <v>1458</v>
          </cell>
          <cell r="D106">
            <v>1545</v>
          </cell>
          <cell r="E106">
            <v>419</v>
          </cell>
          <cell r="F106">
            <v>362</v>
          </cell>
          <cell r="G106">
            <v>408</v>
          </cell>
          <cell r="H106">
            <v>1340</v>
          </cell>
          <cell r="I106">
            <v>1336.0064060987304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0.99999999999999989</v>
          </cell>
          <cell r="Q106">
            <v>1</v>
          </cell>
          <cell r="S106">
            <v>1</v>
          </cell>
          <cell r="U106">
            <v>1</v>
          </cell>
          <cell r="V106">
            <v>0</v>
          </cell>
          <cell r="W106">
            <v>1370</v>
          </cell>
          <cell r="X106">
            <v>1</v>
          </cell>
          <cell r="Z106">
            <v>99</v>
          </cell>
          <cell r="AA106">
            <v>104</v>
          </cell>
          <cell r="AB106">
            <v>121</v>
          </cell>
          <cell r="AC106">
            <v>95</v>
          </cell>
          <cell r="AD106">
            <v>119</v>
          </cell>
          <cell r="AE106">
            <v>117</v>
          </cell>
          <cell r="AF106">
            <v>120</v>
          </cell>
          <cell r="AG106">
            <v>108</v>
          </cell>
          <cell r="AH106">
            <v>110</v>
          </cell>
          <cell r="AI106">
            <v>119</v>
          </cell>
          <cell r="AJ106">
            <v>117</v>
          </cell>
          <cell r="AK106">
            <v>141</v>
          </cell>
          <cell r="AL106">
            <v>1370</v>
          </cell>
          <cell r="AM106">
            <v>0</v>
          </cell>
          <cell r="AN106">
            <v>6</v>
          </cell>
          <cell r="AO106">
            <v>3</v>
          </cell>
          <cell r="AP106">
            <v>4</v>
          </cell>
          <cell r="AQ106">
            <v>3</v>
          </cell>
          <cell r="AR106">
            <v>5</v>
          </cell>
          <cell r="AS106">
            <v>3</v>
          </cell>
          <cell r="AT106">
            <v>4</v>
          </cell>
          <cell r="AU106">
            <v>4</v>
          </cell>
          <cell r="AV106">
            <v>5</v>
          </cell>
          <cell r="AW106">
            <v>4</v>
          </cell>
          <cell r="AX106">
            <v>3</v>
          </cell>
          <cell r="AY106">
            <v>3</v>
          </cell>
          <cell r="AZ106">
            <v>47</v>
          </cell>
        </row>
        <row r="108">
          <cell r="B108" t="str">
            <v>Class 1</v>
          </cell>
          <cell r="C108">
            <v>994</v>
          </cell>
          <cell r="D108">
            <v>837</v>
          </cell>
          <cell r="E108">
            <v>234</v>
          </cell>
          <cell r="F108">
            <v>269</v>
          </cell>
          <cell r="G108">
            <v>311</v>
          </cell>
          <cell r="H108">
            <v>926</v>
          </cell>
          <cell r="I108">
            <v>924.71976842504171</v>
          </cell>
          <cell r="K108">
            <v>0.23521060104117369</v>
          </cell>
          <cell r="L108">
            <v>0.20697329376854601</v>
          </cell>
          <cell r="M108">
            <v>0.17808219178082191</v>
          </cell>
          <cell r="N108">
            <v>0.19408369408369408</v>
          </cell>
          <cell r="O108">
            <v>0.22088068181818182</v>
          </cell>
          <cell r="P108">
            <v>0.22100238663484487</v>
          </cell>
          <cell r="Q108">
            <v>0.22073466826713228</v>
          </cell>
          <cell r="S108">
            <v>0.20678439831878748</v>
          </cell>
          <cell r="U108">
            <v>0.2067553621968472</v>
          </cell>
          <cell r="V108">
            <v>-2.9036121940273496E-5</v>
          </cell>
          <cell r="W108">
            <v>817</v>
          </cell>
          <cell r="X108">
            <v>0.20678439831878748</v>
          </cell>
          <cell r="Z108">
            <v>81</v>
          </cell>
          <cell r="AA108">
            <v>53</v>
          </cell>
          <cell r="AB108">
            <v>70</v>
          </cell>
          <cell r="AC108">
            <v>30</v>
          </cell>
          <cell r="AD108">
            <v>50</v>
          </cell>
          <cell r="AE108">
            <v>77</v>
          </cell>
          <cell r="AF108">
            <v>74</v>
          </cell>
          <cell r="AG108">
            <v>69</v>
          </cell>
          <cell r="AH108">
            <v>75</v>
          </cell>
          <cell r="AI108">
            <v>65</v>
          </cell>
          <cell r="AJ108">
            <v>69</v>
          </cell>
          <cell r="AK108">
            <v>73</v>
          </cell>
          <cell r="AL108">
            <v>786</v>
          </cell>
          <cell r="AM108">
            <v>31</v>
          </cell>
          <cell r="AN108">
            <v>1</v>
          </cell>
          <cell r="AO108">
            <v>4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1</v>
          </cell>
          <cell r="AU108">
            <v>0</v>
          </cell>
          <cell r="AV108">
            <v>1</v>
          </cell>
          <cell r="AW108">
            <v>0</v>
          </cell>
          <cell r="AX108">
            <v>1</v>
          </cell>
          <cell r="AY108">
            <v>0</v>
          </cell>
          <cell r="AZ108">
            <v>8</v>
          </cell>
        </row>
        <row r="109">
          <cell r="B109" t="str">
            <v>Class 2</v>
          </cell>
          <cell r="C109">
            <v>814</v>
          </cell>
          <cell r="D109">
            <v>974</v>
          </cell>
          <cell r="E109">
            <v>228</v>
          </cell>
          <cell r="F109">
            <v>363</v>
          </cell>
          <cell r="G109">
            <v>368</v>
          </cell>
          <cell r="H109">
            <v>1093</v>
          </cell>
          <cell r="I109">
            <v>1090.0064627040117</v>
          </cell>
          <cell r="K109">
            <v>0.19261713203975389</v>
          </cell>
          <cell r="L109">
            <v>0.24085064292779426</v>
          </cell>
          <cell r="M109">
            <v>0.17351598173515981</v>
          </cell>
          <cell r="N109">
            <v>0.26190476190476192</v>
          </cell>
          <cell r="O109">
            <v>0.26136363636363635</v>
          </cell>
          <cell r="P109">
            <v>0.26085918854415274</v>
          </cell>
          <cell r="Q109">
            <v>0.2601893278044522</v>
          </cell>
          <cell r="S109">
            <v>0.20235709554613379</v>
          </cell>
          <cell r="U109">
            <v>0.20232791890090265</v>
          </cell>
          <cell r="V109">
            <v>-2.9176645231138165E-5</v>
          </cell>
          <cell r="W109">
            <v>799</v>
          </cell>
          <cell r="X109">
            <v>0.20235709554613379</v>
          </cell>
          <cell r="Z109">
            <v>46</v>
          </cell>
          <cell r="AA109">
            <v>74</v>
          </cell>
          <cell r="AB109">
            <v>64</v>
          </cell>
          <cell r="AC109">
            <v>44</v>
          </cell>
          <cell r="AD109">
            <v>55</v>
          </cell>
          <cell r="AE109">
            <v>75</v>
          </cell>
          <cell r="AF109">
            <v>73</v>
          </cell>
          <cell r="AG109">
            <v>68</v>
          </cell>
          <cell r="AH109">
            <v>74</v>
          </cell>
          <cell r="AI109">
            <v>63</v>
          </cell>
          <cell r="AJ109">
            <v>67</v>
          </cell>
          <cell r="AK109">
            <v>71</v>
          </cell>
          <cell r="AL109">
            <v>774</v>
          </cell>
          <cell r="AM109">
            <v>25</v>
          </cell>
          <cell r="AN109">
            <v>2</v>
          </cell>
          <cell r="AO109">
            <v>1</v>
          </cell>
          <cell r="AP109">
            <v>0</v>
          </cell>
          <cell r="AQ109">
            <v>2</v>
          </cell>
          <cell r="AR109">
            <v>2</v>
          </cell>
          <cell r="AS109">
            <v>2</v>
          </cell>
          <cell r="AT109">
            <v>2</v>
          </cell>
          <cell r="AU109">
            <v>3</v>
          </cell>
          <cell r="AV109">
            <v>1</v>
          </cell>
          <cell r="AW109">
            <v>2</v>
          </cell>
          <cell r="AX109">
            <v>2</v>
          </cell>
          <cell r="AY109">
            <v>1</v>
          </cell>
          <cell r="AZ109">
            <v>20</v>
          </cell>
        </row>
        <row r="110">
          <cell r="B110" t="str">
            <v>Class 3</v>
          </cell>
          <cell r="C110">
            <v>712</v>
          </cell>
          <cell r="D110">
            <v>738</v>
          </cell>
          <cell r="E110">
            <v>272</v>
          </cell>
          <cell r="F110">
            <v>215</v>
          </cell>
          <cell r="G110">
            <v>249</v>
          </cell>
          <cell r="H110">
            <v>741</v>
          </cell>
          <cell r="I110">
            <v>740.40438989545896</v>
          </cell>
          <cell r="K110">
            <v>0.16848083293894936</v>
          </cell>
          <cell r="L110">
            <v>0.18249258160237389</v>
          </cell>
          <cell r="M110">
            <v>0.20700152207001521</v>
          </cell>
          <cell r="N110">
            <v>0.15512265512265513</v>
          </cell>
          <cell r="O110">
            <v>0.17684659090909091</v>
          </cell>
          <cell r="P110">
            <v>0.17684964200477327</v>
          </cell>
          <cell r="Q110">
            <v>0.17673777826276735</v>
          </cell>
          <cell r="S110">
            <v>0.1859703697127757</v>
          </cell>
          <cell r="U110">
            <v>0.18599164553711281</v>
          </cell>
          <cell r="V110">
            <v>2.1275824337113614E-5</v>
          </cell>
          <cell r="W110">
            <v>735</v>
          </cell>
          <cell r="X110">
            <v>0.1859703697127757</v>
          </cell>
          <cell r="Z110">
            <v>80</v>
          </cell>
          <cell r="AA110">
            <v>72</v>
          </cell>
          <cell r="AB110">
            <v>49</v>
          </cell>
          <cell r="AC110">
            <v>71</v>
          </cell>
          <cell r="AD110">
            <v>149</v>
          </cell>
          <cell r="AE110">
            <v>61</v>
          </cell>
          <cell r="AF110">
            <v>59</v>
          </cell>
          <cell r="AG110">
            <v>55</v>
          </cell>
          <cell r="AH110">
            <v>60</v>
          </cell>
          <cell r="AI110">
            <v>51</v>
          </cell>
          <cell r="AJ110">
            <v>54</v>
          </cell>
          <cell r="AK110">
            <v>58</v>
          </cell>
          <cell r="AL110">
            <v>819</v>
          </cell>
          <cell r="AM110">
            <v>-84</v>
          </cell>
          <cell r="AN110">
            <v>4</v>
          </cell>
          <cell r="AO110">
            <v>1</v>
          </cell>
          <cell r="AP110">
            <v>0</v>
          </cell>
          <cell r="AQ110">
            <v>0</v>
          </cell>
          <cell r="AR110">
            <v>0</v>
          </cell>
          <cell r="AS110">
            <v>2</v>
          </cell>
          <cell r="AT110">
            <v>2</v>
          </cell>
          <cell r="AU110">
            <v>2</v>
          </cell>
          <cell r="AV110">
            <v>1</v>
          </cell>
          <cell r="AW110">
            <v>5</v>
          </cell>
          <cell r="AX110">
            <v>2</v>
          </cell>
          <cell r="AY110">
            <v>3</v>
          </cell>
          <cell r="AZ110">
            <v>22</v>
          </cell>
        </row>
        <row r="111">
          <cell r="B111" t="str">
            <v>Class 4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</row>
        <row r="112">
          <cell r="B112" t="str">
            <v>Class 5, Small Trucks</v>
          </cell>
          <cell r="C112">
            <v>1706</v>
          </cell>
          <cell r="D112">
            <v>1495</v>
          </cell>
          <cell r="E112">
            <v>580</v>
          </cell>
          <cell r="F112">
            <v>539</v>
          </cell>
          <cell r="G112">
            <v>480</v>
          </cell>
          <cell r="H112">
            <v>1430</v>
          </cell>
          <cell r="I112">
            <v>1434.151360299551</v>
          </cell>
          <cell r="K112">
            <v>0.40369143398012303</v>
          </cell>
          <cell r="L112">
            <v>0.36968348170128584</v>
          </cell>
          <cell r="M112">
            <v>0.44140030441400302</v>
          </cell>
          <cell r="N112">
            <v>0.3888888888888889</v>
          </cell>
          <cell r="O112">
            <v>0.34090909090909088</v>
          </cell>
          <cell r="P112">
            <v>0.3412887828162291</v>
          </cell>
          <cell r="Q112">
            <v>0.3423382256656482</v>
          </cell>
          <cell r="S112">
            <v>0.40488813642230309</v>
          </cell>
          <cell r="U112">
            <v>0.40492507336513739</v>
          </cell>
          <cell r="V112">
            <v>3.6936942834298048E-5</v>
          </cell>
          <cell r="W112">
            <v>1599</v>
          </cell>
          <cell r="X112">
            <v>0.40488813642230309</v>
          </cell>
          <cell r="Z112">
            <v>140</v>
          </cell>
          <cell r="AA112">
            <v>158</v>
          </cell>
          <cell r="AB112">
            <v>105</v>
          </cell>
          <cell r="AC112">
            <v>177</v>
          </cell>
          <cell r="AD112">
            <v>95</v>
          </cell>
          <cell r="AE112">
            <v>135</v>
          </cell>
          <cell r="AF112">
            <v>130</v>
          </cell>
          <cell r="AG112">
            <v>121</v>
          </cell>
          <cell r="AH112">
            <v>131</v>
          </cell>
          <cell r="AI112">
            <v>112</v>
          </cell>
          <cell r="AJ112">
            <v>120</v>
          </cell>
          <cell r="AK112">
            <v>128</v>
          </cell>
          <cell r="AL112">
            <v>1552</v>
          </cell>
          <cell r="AM112">
            <v>47</v>
          </cell>
          <cell r="AN112">
            <v>4</v>
          </cell>
          <cell r="AO112">
            <v>10</v>
          </cell>
          <cell r="AP112">
            <v>2</v>
          </cell>
          <cell r="AQ112">
            <v>-1</v>
          </cell>
          <cell r="AR112">
            <v>1</v>
          </cell>
          <cell r="AS112">
            <v>3</v>
          </cell>
          <cell r="AT112">
            <v>2</v>
          </cell>
          <cell r="AU112">
            <v>2</v>
          </cell>
          <cell r="AV112">
            <v>3</v>
          </cell>
          <cell r="AW112">
            <v>2</v>
          </cell>
          <cell r="AX112">
            <v>2</v>
          </cell>
          <cell r="AY112">
            <v>3</v>
          </cell>
          <cell r="AZ112">
            <v>33</v>
          </cell>
        </row>
        <row r="113">
          <cell r="B113" t="str">
            <v>Class 5, Big Trucks Trucks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</v>
          </cell>
          <cell r="AO113">
            <v>0</v>
          </cell>
          <cell r="AP113">
            <v>0</v>
          </cell>
          <cell r="AQ113">
            <v>1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1</v>
          </cell>
          <cell r="AX113">
            <v>0</v>
          </cell>
          <cell r="AY113">
            <v>0</v>
          </cell>
          <cell r="AZ113">
            <v>3</v>
          </cell>
        </row>
        <row r="114">
          <cell r="B114" t="str">
            <v xml:space="preserve">   Total Industry</v>
          </cell>
          <cell r="C114">
            <v>4226</v>
          </cell>
          <cell r="D114">
            <v>4044</v>
          </cell>
          <cell r="E114">
            <v>1314</v>
          </cell>
          <cell r="F114">
            <v>1386</v>
          </cell>
          <cell r="G114">
            <v>1408</v>
          </cell>
          <cell r="H114">
            <v>4190</v>
          </cell>
          <cell r="I114">
            <v>4189.2819813240631</v>
          </cell>
          <cell r="K114">
            <v>1</v>
          </cell>
          <cell r="L114">
            <v>1</v>
          </cell>
          <cell r="M114">
            <v>0.99999999999999989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S114">
            <v>1</v>
          </cell>
          <cell r="U114">
            <v>1</v>
          </cell>
          <cell r="V114">
            <v>0</v>
          </cell>
          <cell r="W114">
            <v>3950</v>
          </cell>
          <cell r="X114">
            <v>1</v>
          </cell>
          <cell r="Z114">
            <v>347</v>
          </cell>
          <cell r="AA114">
            <v>357</v>
          </cell>
          <cell r="AB114">
            <v>288</v>
          </cell>
          <cell r="AC114">
            <v>322</v>
          </cell>
          <cell r="AD114">
            <v>349</v>
          </cell>
          <cell r="AE114">
            <v>348</v>
          </cell>
          <cell r="AF114">
            <v>336</v>
          </cell>
          <cell r="AG114">
            <v>313</v>
          </cell>
          <cell r="AH114">
            <v>340</v>
          </cell>
          <cell r="AI114">
            <v>291</v>
          </cell>
          <cell r="AJ114">
            <v>310</v>
          </cell>
          <cell r="AK114">
            <v>330</v>
          </cell>
          <cell r="AL114">
            <v>3931</v>
          </cell>
          <cell r="AM114">
            <v>19</v>
          </cell>
          <cell r="AN114">
            <v>12</v>
          </cell>
          <cell r="AO114">
            <v>16</v>
          </cell>
          <cell r="AP114">
            <v>2</v>
          </cell>
          <cell r="AQ114">
            <v>2</v>
          </cell>
          <cell r="AR114">
            <v>3</v>
          </cell>
          <cell r="AS114">
            <v>7</v>
          </cell>
          <cell r="AT114">
            <v>7</v>
          </cell>
          <cell r="AU114">
            <v>7</v>
          </cell>
          <cell r="AV114">
            <v>6</v>
          </cell>
          <cell r="AW114">
            <v>10</v>
          </cell>
          <cell r="AX114">
            <v>7</v>
          </cell>
          <cell r="AY114">
            <v>7</v>
          </cell>
          <cell r="AZ114">
            <v>86</v>
          </cell>
        </row>
        <row r="116">
          <cell r="B116" t="str">
            <v>Class 1</v>
          </cell>
          <cell r="C116">
            <v>484</v>
          </cell>
          <cell r="D116">
            <v>412</v>
          </cell>
          <cell r="E116">
            <v>146</v>
          </cell>
          <cell r="F116">
            <v>163</v>
          </cell>
          <cell r="G116">
            <v>150</v>
          </cell>
          <cell r="H116">
            <v>448</v>
          </cell>
          <cell r="I116">
            <v>449.08599598714977</v>
          </cell>
          <cell r="K116">
            <v>0.24272818455366099</v>
          </cell>
          <cell r="L116">
            <v>0.25928256765261171</v>
          </cell>
          <cell r="M116">
            <v>0.28515625</v>
          </cell>
          <cell r="N116">
            <v>0.30871212121212122</v>
          </cell>
          <cell r="O116">
            <v>0.24509803921568626</v>
          </cell>
          <cell r="P116">
            <v>0.24480874316939891</v>
          </cell>
          <cell r="Q116">
            <v>0.24542308042626834</v>
          </cell>
          <cell r="S116">
            <v>0.26193365575013272</v>
          </cell>
          <cell r="U116">
            <v>0.2623890007354242</v>
          </cell>
          <cell r="V116">
            <v>4.5534498529148371E-4</v>
          </cell>
          <cell r="W116">
            <v>419</v>
          </cell>
          <cell r="X116">
            <v>0.26193365575013272</v>
          </cell>
          <cell r="Z116">
            <v>24</v>
          </cell>
          <cell r="AA116">
            <v>35</v>
          </cell>
          <cell r="AB116">
            <v>35</v>
          </cell>
          <cell r="AC116">
            <v>52</v>
          </cell>
          <cell r="AD116">
            <v>40</v>
          </cell>
          <cell r="AE116">
            <v>33</v>
          </cell>
          <cell r="AF116">
            <v>35</v>
          </cell>
          <cell r="AG116">
            <v>34</v>
          </cell>
          <cell r="AH116">
            <v>37</v>
          </cell>
          <cell r="AI116">
            <v>33</v>
          </cell>
          <cell r="AJ116">
            <v>34</v>
          </cell>
          <cell r="AK116">
            <v>34</v>
          </cell>
          <cell r="AL116">
            <v>426</v>
          </cell>
          <cell r="AM116">
            <v>-7</v>
          </cell>
          <cell r="AN116">
            <v>0</v>
          </cell>
          <cell r="AO116">
            <v>0</v>
          </cell>
          <cell r="AP116">
            <v>1</v>
          </cell>
          <cell r="AQ116">
            <v>0</v>
          </cell>
          <cell r="AR116">
            <v>0</v>
          </cell>
          <cell r="AS116">
            <v>0</v>
          </cell>
          <cell r="AT116">
            <v>1</v>
          </cell>
          <cell r="AU116">
            <v>0</v>
          </cell>
          <cell r="AV116">
            <v>1</v>
          </cell>
          <cell r="AW116">
            <v>1</v>
          </cell>
          <cell r="AX116">
            <v>0</v>
          </cell>
          <cell r="AY116">
            <v>0</v>
          </cell>
          <cell r="AZ116">
            <v>4</v>
          </cell>
        </row>
        <row r="117">
          <cell r="B117" t="str">
            <v>Class 2</v>
          </cell>
          <cell r="C117">
            <v>184</v>
          </cell>
          <cell r="D117">
            <v>172</v>
          </cell>
          <cell r="E117">
            <v>47</v>
          </cell>
          <cell r="F117">
            <v>61</v>
          </cell>
          <cell r="G117">
            <v>72</v>
          </cell>
          <cell r="H117">
            <v>215</v>
          </cell>
          <cell r="I117">
            <v>216.00128068262984</v>
          </cell>
          <cell r="K117">
            <v>9.2276830491474421E-2</v>
          </cell>
          <cell r="L117">
            <v>0.10824417872876023</v>
          </cell>
          <cell r="M117">
            <v>9.1796875E-2</v>
          </cell>
          <cell r="N117">
            <v>0.11553030303030302</v>
          </cell>
          <cell r="O117">
            <v>0.11764705882352941</v>
          </cell>
          <cell r="P117">
            <v>0.11748633879781421</v>
          </cell>
          <cell r="Q117">
            <v>0.11804353766281082</v>
          </cell>
          <cell r="S117">
            <v>9.7552143134879768E-2</v>
          </cell>
          <cell r="U117">
            <v>9.7439294740078217E-2</v>
          </cell>
          <cell r="V117">
            <v>-1.1284839480155129E-4</v>
          </cell>
          <cell r="W117">
            <v>156</v>
          </cell>
          <cell r="X117">
            <v>9.7552143134879768E-2</v>
          </cell>
          <cell r="Z117">
            <v>4</v>
          </cell>
          <cell r="AA117">
            <v>11</v>
          </cell>
          <cell r="AB117">
            <v>16</v>
          </cell>
          <cell r="AC117">
            <v>16</v>
          </cell>
          <cell r="AD117">
            <v>19</v>
          </cell>
          <cell r="AE117">
            <v>14</v>
          </cell>
          <cell r="AF117">
            <v>14</v>
          </cell>
          <cell r="AG117">
            <v>13</v>
          </cell>
          <cell r="AH117">
            <v>15</v>
          </cell>
          <cell r="AI117">
            <v>13</v>
          </cell>
          <cell r="AJ117">
            <v>13</v>
          </cell>
          <cell r="AK117">
            <v>14</v>
          </cell>
          <cell r="AL117">
            <v>162</v>
          </cell>
          <cell r="AM117">
            <v>-6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1</v>
          </cell>
          <cell r="AW117">
            <v>0</v>
          </cell>
          <cell r="AX117">
            <v>1</v>
          </cell>
          <cell r="AY117">
            <v>0</v>
          </cell>
          <cell r="AZ117">
            <v>3</v>
          </cell>
        </row>
        <row r="118">
          <cell r="B118" t="str">
            <v>Class 3</v>
          </cell>
          <cell r="C118">
            <v>368</v>
          </cell>
          <cell r="D118">
            <v>275</v>
          </cell>
          <cell r="E118">
            <v>68</v>
          </cell>
          <cell r="F118">
            <v>64</v>
          </cell>
          <cell r="G118">
            <v>85</v>
          </cell>
          <cell r="H118">
            <v>257</v>
          </cell>
          <cell r="I118">
            <v>255.75151636380824</v>
          </cell>
          <cell r="K118">
            <v>0.18455366098294884</v>
          </cell>
          <cell r="L118">
            <v>0.17306482064191314</v>
          </cell>
          <cell r="M118">
            <v>0.1328125</v>
          </cell>
          <cell r="N118">
            <v>0.12121212121212122</v>
          </cell>
          <cell r="O118">
            <v>0.1388888888888889</v>
          </cell>
          <cell r="P118">
            <v>0.14043715846994537</v>
          </cell>
          <cell r="Q118">
            <v>0.13976682757992531</v>
          </cell>
          <cell r="S118">
            <v>0.16409028375245305</v>
          </cell>
          <cell r="U118">
            <v>0.16347699387495399</v>
          </cell>
          <cell r="V118">
            <v>-6.132898774990625E-4</v>
          </cell>
          <cell r="W118">
            <v>263</v>
          </cell>
          <cell r="X118">
            <v>0.16409028375245305</v>
          </cell>
          <cell r="Z118">
            <v>4</v>
          </cell>
          <cell r="AA118">
            <v>1</v>
          </cell>
          <cell r="AB118">
            <v>14</v>
          </cell>
          <cell r="AC118">
            <v>49</v>
          </cell>
          <cell r="AD118">
            <v>-4</v>
          </cell>
          <cell r="AE118">
            <v>24</v>
          </cell>
          <cell r="AF118">
            <v>25</v>
          </cell>
          <cell r="AG118">
            <v>24</v>
          </cell>
          <cell r="AH118">
            <v>26</v>
          </cell>
          <cell r="AI118">
            <v>24</v>
          </cell>
          <cell r="AJ118">
            <v>24</v>
          </cell>
          <cell r="AK118">
            <v>25</v>
          </cell>
          <cell r="AL118">
            <v>236</v>
          </cell>
          <cell r="AM118">
            <v>27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</row>
        <row r="119">
          <cell r="B119" t="str">
            <v>Class 4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S119">
            <v>0</v>
          </cell>
          <cell r="U119">
            <v>0</v>
          </cell>
          <cell r="V119">
            <v>0</v>
          </cell>
          <cell r="W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</row>
        <row r="120">
          <cell r="B120" t="str">
            <v>Class 5, Small Trucks</v>
          </cell>
          <cell r="C120">
            <v>958</v>
          </cell>
          <cell r="D120">
            <v>730</v>
          </cell>
          <cell r="E120">
            <v>251</v>
          </cell>
          <cell r="F120">
            <v>240</v>
          </cell>
          <cell r="G120">
            <v>305</v>
          </cell>
          <cell r="H120">
            <v>910</v>
          </cell>
          <cell r="I120">
            <v>909.00538953940054</v>
          </cell>
          <cell r="K120">
            <v>0.48044132397191575</v>
          </cell>
          <cell r="L120">
            <v>0.45940843297671491</v>
          </cell>
          <cell r="M120">
            <v>0.490234375</v>
          </cell>
          <cell r="N120">
            <v>0.45454545454545453</v>
          </cell>
          <cell r="O120">
            <v>0.49836601307189543</v>
          </cell>
          <cell r="P120">
            <v>0.49726775956284153</v>
          </cell>
          <cell r="Q120">
            <v>0.49676655433099554</v>
          </cell>
          <cell r="S120">
            <v>0.47642391736253442</v>
          </cell>
          <cell r="U120">
            <v>0.47669471064954361</v>
          </cell>
          <cell r="V120">
            <v>2.7079328700918559E-4</v>
          </cell>
          <cell r="W120">
            <v>762</v>
          </cell>
          <cell r="X120">
            <v>0.47642391736253442</v>
          </cell>
          <cell r="Z120">
            <v>48</v>
          </cell>
          <cell r="AA120">
            <v>57</v>
          </cell>
          <cell r="AB120">
            <v>77</v>
          </cell>
          <cell r="AC120">
            <v>69</v>
          </cell>
          <cell r="AD120">
            <v>110</v>
          </cell>
          <cell r="AE120">
            <v>62</v>
          </cell>
          <cell r="AF120">
            <v>66</v>
          </cell>
          <cell r="AG120">
            <v>63</v>
          </cell>
          <cell r="AH120">
            <v>69</v>
          </cell>
          <cell r="AI120">
            <v>62</v>
          </cell>
          <cell r="AJ120">
            <v>63</v>
          </cell>
          <cell r="AK120">
            <v>64</v>
          </cell>
          <cell r="AL120">
            <v>810</v>
          </cell>
          <cell r="AM120">
            <v>-48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</row>
        <row r="121">
          <cell r="B121" t="str">
            <v>Class 5, Big Trucks Trucks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U121">
            <v>0</v>
          </cell>
          <cell r="V121">
            <v>0</v>
          </cell>
          <cell r="W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2</v>
          </cell>
        </row>
        <row r="122">
          <cell r="B122" t="str">
            <v xml:space="preserve">   Total Industry</v>
          </cell>
          <cell r="C122">
            <v>1994</v>
          </cell>
          <cell r="D122">
            <v>1589</v>
          </cell>
          <cell r="E122">
            <v>512</v>
          </cell>
          <cell r="F122">
            <v>528</v>
          </cell>
          <cell r="G122">
            <v>612</v>
          </cell>
          <cell r="H122">
            <v>1830</v>
          </cell>
          <cell r="I122">
            <v>1829.8441825729883</v>
          </cell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S122">
            <v>1</v>
          </cell>
          <cell r="U122">
            <v>1</v>
          </cell>
          <cell r="V122">
            <v>0</v>
          </cell>
          <cell r="W122">
            <v>1600</v>
          </cell>
          <cell r="X122">
            <v>1</v>
          </cell>
          <cell r="Z122">
            <v>80</v>
          </cell>
          <cell r="AA122">
            <v>104</v>
          </cell>
          <cell r="AB122">
            <v>142</v>
          </cell>
          <cell r="AC122">
            <v>186</v>
          </cell>
          <cell r="AD122">
            <v>165</v>
          </cell>
          <cell r="AE122">
            <v>133</v>
          </cell>
          <cell r="AF122">
            <v>140</v>
          </cell>
          <cell r="AG122">
            <v>134</v>
          </cell>
          <cell r="AH122">
            <v>147</v>
          </cell>
          <cell r="AI122">
            <v>132</v>
          </cell>
          <cell r="AJ122">
            <v>134</v>
          </cell>
          <cell r="AK122">
            <v>137</v>
          </cell>
          <cell r="AL122">
            <v>1634</v>
          </cell>
          <cell r="AM122">
            <v>-34</v>
          </cell>
          <cell r="AN122">
            <v>2</v>
          </cell>
          <cell r="AO122">
            <v>0</v>
          </cell>
          <cell r="AP122">
            <v>1</v>
          </cell>
          <cell r="AQ122">
            <v>0</v>
          </cell>
          <cell r="AR122">
            <v>1</v>
          </cell>
          <cell r="AS122">
            <v>0</v>
          </cell>
          <cell r="AT122">
            <v>1</v>
          </cell>
          <cell r="AU122">
            <v>0</v>
          </cell>
          <cell r="AV122">
            <v>2</v>
          </cell>
          <cell r="AW122">
            <v>1</v>
          </cell>
          <cell r="AX122">
            <v>1</v>
          </cell>
          <cell r="AY122">
            <v>0</v>
          </cell>
          <cell r="AZ122">
            <v>9</v>
          </cell>
        </row>
        <row r="124">
          <cell r="B124" t="str">
            <v>Class 1</v>
          </cell>
          <cell r="C124">
            <v>1273</v>
          </cell>
          <cell r="D124">
            <v>1268</v>
          </cell>
          <cell r="E124">
            <v>490</v>
          </cell>
          <cell r="F124">
            <v>436</v>
          </cell>
          <cell r="G124">
            <v>386</v>
          </cell>
          <cell r="H124">
            <v>1192</v>
          </cell>
          <cell r="I124">
            <v>1193.349932575582</v>
          </cell>
          <cell r="K124">
            <v>0.15011792452830189</v>
          </cell>
          <cell r="L124">
            <v>0.12487689580460902</v>
          </cell>
          <cell r="M124">
            <v>0.15639961698052984</v>
          </cell>
          <cell r="N124">
            <v>0.12507171543316123</v>
          </cell>
          <cell r="O124">
            <v>0.1275189957053188</v>
          </cell>
          <cell r="P124">
            <v>0.12789699570815449</v>
          </cell>
          <cell r="Q124">
            <v>0.12806817546734547</v>
          </cell>
          <cell r="S124">
            <v>0.14379747548012514</v>
          </cell>
          <cell r="U124">
            <v>0.14379814577114691</v>
          </cell>
          <cell r="V124">
            <v>6.7029102177040834E-7</v>
          </cell>
          <cell r="W124">
            <v>1352</v>
          </cell>
          <cell r="X124">
            <v>0.14379747548012514</v>
          </cell>
          <cell r="Z124">
            <v>132</v>
          </cell>
          <cell r="AA124">
            <v>109</v>
          </cell>
          <cell r="AB124">
            <v>107</v>
          </cell>
          <cell r="AC124">
            <v>142</v>
          </cell>
          <cell r="AD124">
            <v>103</v>
          </cell>
          <cell r="AE124">
            <v>108</v>
          </cell>
          <cell r="AF124">
            <v>110</v>
          </cell>
          <cell r="AG124">
            <v>107</v>
          </cell>
          <cell r="AH124">
            <v>109</v>
          </cell>
          <cell r="AI124">
            <v>110</v>
          </cell>
          <cell r="AJ124">
            <v>111</v>
          </cell>
          <cell r="AK124">
            <v>104</v>
          </cell>
          <cell r="AL124">
            <v>1352</v>
          </cell>
          <cell r="AM124">
            <v>0</v>
          </cell>
          <cell r="AN124">
            <v>0</v>
          </cell>
          <cell r="AO124">
            <v>1</v>
          </cell>
          <cell r="AP124">
            <v>6</v>
          </cell>
          <cell r="AQ124">
            <v>8</v>
          </cell>
          <cell r="AR124">
            <v>4</v>
          </cell>
          <cell r="AS124">
            <v>4</v>
          </cell>
          <cell r="AT124">
            <v>3</v>
          </cell>
          <cell r="AU124">
            <v>6</v>
          </cell>
          <cell r="AV124">
            <v>4</v>
          </cell>
          <cell r="AW124">
            <v>4</v>
          </cell>
          <cell r="AX124">
            <v>4</v>
          </cell>
          <cell r="AY124">
            <v>5</v>
          </cell>
          <cell r="AZ124">
            <v>49</v>
          </cell>
        </row>
        <row r="125">
          <cell r="B125" t="str">
            <v>Class 2</v>
          </cell>
          <cell r="C125">
            <v>1055</v>
          </cell>
          <cell r="D125">
            <v>1465</v>
          </cell>
          <cell r="E125">
            <v>422</v>
          </cell>
          <cell r="F125">
            <v>542</v>
          </cell>
          <cell r="G125">
            <v>434</v>
          </cell>
          <cell r="H125">
            <v>1335</v>
          </cell>
          <cell r="I125">
            <v>1334.7936283453384</v>
          </cell>
          <cell r="K125">
            <v>0.12441037735849056</v>
          </cell>
          <cell r="L125">
            <v>0.14427811699822729</v>
          </cell>
          <cell r="M125">
            <v>0.13469518033833386</v>
          </cell>
          <cell r="N125">
            <v>0.15547905909351692</v>
          </cell>
          <cell r="O125">
            <v>0.14337628014535844</v>
          </cell>
          <cell r="P125">
            <v>0.14324034334763949</v>
          </cell>
          <cell r="Q125">
            <v>0.14324765933382125</v>
          </cell>
          <cell r="S125">
            <v>0.13446121245391227</v>
          </cell>
          <cell r="U125">
            <v>0.13446122489835055</v>
          </cell>
          <cell r="V125">
            <v>1.244443828540831E-8</v>
          </cell>
          <cell r="W125">
            <v>1264</v>
          </cell>
          <cell r="X125">
            <v>0.13446121245391227</v>
          </cell>
          <cell r="Z125">
            <v>106</v>
          </cell>
          <cell r="AA125">
            <v>87</v>
          </cell>
          <cell r="AB125">
            <v>79</v>
          </cell>
          <cell r="AC125">
            <v>150</v>
          </cell>
          <cell r="AD125">
            <v>104</v>
          </cell>
          <cell r="AE125">
            <v>105</v>
          </cell>
          <cell r="AF125">
            <v>108</v>
          </cell>
          <cell r="AG125">
            <v>104</v>
          </cell>
          <cell r="AH125">
            <v>107</v>
          </cell>
          <cell r="AI125">
            <v>107</v>
          </cell>
          <cell r="AJ125">
            <v>109</v>
          </cell>
          <cell r="AK125">
            <v>102</v>
          </cell>
          <cell r="AL125">
            <v>1268</v>
          </cell>
          <cell r="AM125">
            <v>-4</v>
          </cell>
          <cell r="AN125">
            <v>0</v>
          </cell>
          <cell r="AO125">
            <v>1</v>
          </cell>
          <cell r="AP125">
            <v>4</v>
          </cell>
          <cell r="AQ125">
            <v>3</v>
          </cell>
          <cell r="AR125">
            <v>3</v>
          </cell>
          <cell r="AS125">
            <v>4</v>
          </cell>
          <cell r="AT125">
            <v>2</v>
          </cell>
          <cell r="AU125">
            <v>4</v>
          </cell>
          <cell r="AV125">
            <v>2</v>
          </cell>
          <cell r="AW125">
            <v>2</v>
          </cell>
          <cell r="AX125">
            <v>2</v>
          </cell>
          <cell r="AY125">
            <v>1</v>
          </cell>
          <cell r="AZ125">
            <v>28</v>
          </cell>
        </row>
        <row r="126">
          <cell r="B126" t="str">
            <v>Class 3</v>
          </cell>
          <cell r="C126">
            <v>1604</v>
          </cell>
          <cell r="D126">
            <v>1763</v>
          </cell>
          <cell r="E126">
            <v>444</v>
          </cell>
          <cell r="F126">
            <v>671</v>
          </cell>
          <cell r="G126">
            <v>479</v>
          </cell>
          <cell r="H126">
            <v>1471</v>
          </cell>
          <cell r="I126">
            <v>1471.316415817899</v>
          </cell>
          <cell r="K126">
            <v>0.18915094339622643</v>
          </cell>
          <cell r="L126">
            <v>0.17362615717943666</v>
          </cell>
          <cell r="M126">
            <v>0.14171720395786785</v>
          </cell>
          <cell r="N126">
            <v>0.19248422260470452</v>
          </cell>
          <cell r="O126">
            <v>0.15824248430789561</v>
          </cell>
          <cell r="P126">
            <v>0.15783261802575108</v>
          </cell>
          <cell r="Q126">
            <v>0.15789904014346454</v>
          </cell>
          <cell r="S126">
            <v>0.16816617496317451</v>
          </cell>
          <cell r="U126">
            <v>0.16816476817784365</v>
          </cell>
          <cell r="V126">
            <v>-1.4067853308652456E-6</v>
          </cell>
          <cell r="W126">
            <v>1581</v>
          </cell>
          <cell r="X126">
            <v>0.16816617496317451</v>
          </cell>
          <cell r="Z126">
            <v>110</v>
          </cell>
          <cell r="AA126">
            <v>88</v>
          </cell>
          <cell r="AB126">
            <v>131</v>
          </cell>
          <cell r="AC126">
            <v>115</v>
          </cell>
          <cell r="AD126">
            <v>125</v>
          </cell>
          <cell r="AE126">
            <v>142</v>
          </cell>
          <cell r="AF126">
            <v>145</v>
          </cell>
          <cell r="AG126">
            <v>141</v>
          </cell>
          <cell r="AH126">
            <v>144</v>
          </cell>
          <cell r="AI126">
            <v>145</v>
          </cell>
          <cell r="AJ126">
            <v>146</v>
          </cell>
          <cell r="AK126">
            <v>138</v>
          </cell>
          <cell r="AL126">
            <v>1570</v>
          </cell>
          <cell r="AM126">
            <v>11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7</v>
          </cell>
          <cell r="AT126">
            <v>3</v>
          </cell>
          <cell r="AU126">
            <v>5</v>
          </cell>
          <cell r="AV126">
            <v>5</v>
          </cell>
          <cell r="AW126">
            <v>12</v>
          </cell>
          <cell r="AX126">
            <v>6</v>
          </cell>
          <cell r="AY126">
            <v>5</v>
          </cell>
          <cell r="AZ126">
            <v>43</v>
          </cell>
        </row>
        <row r="127">
          <cell r="B127" t="str">
            <v>Class 4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U127">
            <v>0</v>
          </cell>
          <cell r="V127">
            <v>0</v>
          </cell>
          <cell r="W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</row>
        <row r="128">
          <cell r="B128" t="str">
            <v>Class 5, Small Trucks</v>
          </cell>
          <cell r="C128">
            <v>4548</v>
          </cell>
          <cell r="D128">
            <v>5658</v>
          </cell>
          <cell r="E128">
            <v>1777</v>
          </cell>
          <cell r="F128">
            <v>1837</v>
          </cell>
          <cell r="G128">
            <v>1728</v>
          </cell>
          <cell r="H128">
            <v>5322</v>
          </cell>
          <cell r="I128">
            <v>5318.6233661433453</v>
          </cell>
          <cell r="K128">
            <v>0.53632075471698115</v>
          </cell>
          <cell r="L128">
            <v>0.55721883001772698</v>
          </cell>
          <cell r="M128">
            <v>0.56718799872326842</v>
          </cell>
          <cell r="N128">
            <v>0.52696500286861736</v>
          </cell>
          <cell r="O128">
            <v>0.57086223984142714</v>
          </cell>
          <cell r="P128">
            <v>0.57103004291845494</v>
          </cell>
          <cell r="Q128">
            <v>0.57078512505536882</v>
          </cell>
          <cell r="S128">
            <v>0.55357513710278805</v>
          </cell>
          <cell r="U128">
            <v>0.55357586115265889</v>
          </cell>
          <cell r="V128">
            <v>7.2404987083718453E-7</v>
          </cell>
          <cell r="W128">
            <v>5203</v>
          </cell>
          <cell r="X128">
            <v>0.55357513710278805</v>
          </cell>
          <cell r="Z128">
            <v>460</v>
          </cell>
          <cell r="AA128">
            <v>301</v>
          </cell>
          <cell r="AB128">
            <v>546</v>
          </cell>
          <cell r="AC128">
            <v>470</v>
          </cell>
          <cell r="AD128">
            <v>454</v>
          </cell>
          <cell r="AE128">
            <v>429</v>
          </cell>
          <cell r="AF128">
            <v>437</v>
          </cell>
          <cell r="AG128">
            <v>425</v>
          </cell>
          <cell r="AH128">
            <v>435</v>
          </cell>
          <cell r="AI128">
            <v>435</v>
          </cell>
          <cell r="AJ128">
            <v>441</v>
          </cell>
          <cell r="AK128">
            <v>415</v>
          </cell>
          <cell r="AL128">
            <v>5248</v>
          </cell>
          <cell r="AM128">
            <v>-45</v>
          </cell>
          <cell r="AN128">
            <v>30</v>
          </cell>
          <cell r="AO128">
            <v>9</v>
          </cell>
          <cell r="AP128">
            <v>56</v>
          </cell>
          <cell r="AQ128">
            <v>9</v>
          </cell>
          <cell r="AR128">
            <v>23</v>
          </cell>
          <cell r="AS128">
            <v>31</v>
          </cell>
          <cell r="AT128">
            <v>33</v>
          </cell>
          <cell r="AU128">
            <v>28</v>
          </cell>
          <cell r="AV128">
            <v>28</v>
          </cell>
          <cell r="AW128">
            <v>30</v>
          </cell>
          <cell r="AX128">
            <v>32</v>
          </cell>
          <cell r="AY128">
            <v>41</v>
          </cell>
          <cell r="AZ128">
            <v>350</v>
          </cell>
        </row>
        <row r="129">
          <cell r="B129" t="str">
            <v>Class 5, Big Trucks Trucks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U129">
            <v>0</v>
          </cell>
          <cell r="V129">
            <v>0</v>
          </cell>
          <cell r="W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1</v>
          </cell>
          <cell r="AQ129">
            <v>0</v>
          </cell>
          <cell r="AR129">
            <v>0</v>
          </cell>
          <cell r="AS129">
            <v>1</v>
          </cell>
          <cell r="AT129">
            <v>1</v>
          </cell>
          <cell r="AU129">
            <v>1</v>
          </cell>
          <cell r="AV129">
            <v>0</v>
          </cell>
          <cell r="AW129">
            <v>1</v>
          </cell>
          <cell r="AX129">
            <v>0</v>
          </cell>
          <cell r="AY129">
            <v>0</v>
          </cell>
          <cell r="AZ129">
            <v>5</v>
          </cell>
        </row>
        <row r="130">
          <cell r="B130" t="str">
            <v xml:space="preserve">   Total Industry</v>
          </cell>
          <cell r="C130">
            <v>8480</v>
          </cell>
          <cell r="D130">
            <v>10154</v>
          </cell>
          <cell r="E130">
            <v>3133</v>
          </cell>
          <cell r="F130">
            <v>3486</v>
          </cell>
          <cell r="G130">
            <v>3027</v>
          </cell>
          <cell r="H130">
            <v>9320</v>
          </cell>
          <cell r="I130">
            <v>9318.0833428821643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S130">
            <v>1</v>
          </cell>
          <cell r="U130">
            <v>1</v>
          </cell>
          <cell r="V130">
            <v>0</v>
          </cell>
          <cell r="W130">
            <v>9400</v>
          </cell>
          <cell r="X130">
            <v>1</v>
          </cell>
          <cell r="Z130">
            <v>808</v>
          </cell>
          <cell r="AA130">
            <v>585</v>
          </cell>
          <cell r="AB130">
            <v>863</v>
          </cell>
          <cell r="AC130">
            <v>877</v>
          </cell>
          <cell r="AD130">
            <v>786</v>
          </cell>
          <cell r="AE130">
            <v>784</v>
          </cell>
          <cell r="AF130">
            <v>800</v>
          </cell>
          <cell r="AG130">
            <v>777</v>
          </cell>
          <cell r="AH130">
            <v>795</v>
          </cell>
          <cell r="AI130">
            <v>797</v>
          </cell>
          <cell r="AJ130">
            <v>807</v>
          </cell>
          <cell r="AK130">
            <v>759</v>
          </cell>
          <cell r="AL130">
            <v>9438</v>
          </cell>
          <cell r="AM130">
            <v>-38</v>
          </cell>
          <cell r="AN130">
            <v>30</v>
          </cell>
          <cell r="AO130">
            <v>11</v>
          </cell>
          <cell r="AP130">
            <v>67</v>
          </cell>
          <cell r="AQ130">
            <v>20</v>
          </cell>
          <cell r="AR130">
            <v>30</v>
          </cell>
          <cell r="AS130">
            <v>47</v>
          </cell>
          <cell r="AT130">
            <v>42</v>
          </cell>
          <cell r="AU130">
            <v>44</v>
          </cell>
          <cell r="AV130">
            <v>39</v>
          </cell>
          <cell r="AW130">
            <v>49</v>
          </cell>
          <cell r="AX130">
            <v>44</v>
          </cell>
          <cell r="AY130">
            <v>52</v>
          </cell>
          <cell r="AZ130">
            <v>475</v>
          </cell>
        </row>
        <row r="132">
          <cell r="B132" t="str">
            <v>Class 1</v>
          </cell>
          <cell r="C132">
            <v>180</v>
          </cell>
          <cell r="D132">
            <v>198</v>
          </cell>
          <cell r="E132">
            <v>63</v>
          </cell>
          <cell r="F132">
            <v>37</v>
          </cell>
          <cell r="G132">
            <v>48</v>
          </cell>
          <cell r="H132">
            <v>161</v>
          </cell>
          <cell r="I132">
            <v>161.00095458288612</v>
          </cell>
          <cell r="K132">
            <v>0.13740458015267176</v>
          </cell>
          <cell r="L132">
            <v>0.14494875549048317</v>
          </cell>
          <cell r="M132">
            <v>0.10063897763578275</v>
          </cell>
          <cell r="N132">
            <v>0.11314984709480122</v>
          </cell>
          <cell r="O132">
            <v>0.1329639889196676</v>
          </cell>
          <cell r="P132">
            <v>0.13196721311475409</v>
          </cell>
          <cell r="Q132">
            <v>0.13208217925829274</v>
          </cell>
          <cell r="S132">
            <v>0.12579691384805777</v>
          </cell>
          <cell r="U132">
            <v>0.12766410442631257</v>
          </cell>
          <cell r="V132">
            <v>1.867190578254796E-3</v>
          </cell>
          <cell r="W132">
            <v>208</v>
          </cell>
          <cell r="X132">
            <v>0.12579691384805777</v>
          </cell>
          <cell r="Z132">
            <v>13</v>
          </cell>
          <cell r="AA132">
            <v>9</v>
          </cell>
          <cell r="AB132">
            <v>16</v>
          </cell>
          <cell r="AC132">
            <v>25</v>
          </cell>
          <cell r="AD132">
            <v>22</v>
          </cell>
          <cell r="AE132">
            <v>17</v>
          </cell>
          <cell r="AF132">
            <v>20</v>
          </cell>
          <cell r="AG132">
            <v>17</v>
          </cell>
          <cell r="AH132">
            <v>21</v>
          </cell>
          <cell r="AI132">
            <v>18</v>
          </cell>
          <cell r="AJ132">
            <v>18</v>
          </cell>
          <cell r="AK132">
            <v>18</v>
          </cell>
          <cell r="AL132">
            <v>214</v>
          </cell>
          <cell r="AM132">
            <v>-6</v>
          </cell>
          <cell r="AN132">
            <v>3</v>
          </cell>
          <cell r="AO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1</v>
          </cell>
          <cell r="AY132">
            <v>0</v>
          </cell>
          <cell r="AZ132">
            <v>5</v>
          </cell>
        </row>
        <row r="133">
          <cell r="B133" t="str">
            <v>Class 2</v>
          </cell>
          <cell r="C133">
            <v>165</v>
          </cell>
          <cell r="D133">
            <v>163</v>
          </cell>
          <cell r="E133">
            <v>175</v>
          </cell>
          <cell r="F133">
            <v>48</v>
          </cell>
          <cell r="G133">
            <v>42</v>
          </cell>
          <cell r="H133">
            <v>145</v>
          </cell>
          <cell r="I133">
            <v>144.00085378841987</v>
          </cell>
          <cell r="K133">
            <v>0.12595419847328243</v>
          </cell>
          <cell r="L133">
            <v>0.11932650073206442</v>
          </cell>
          <cell r="M133">
            <v>0.2795527156549521</v>
          </cell>
          <cell r="N133">
            <v>0.14678899082568808</v>
          </cell>
          <cell r="O133">
            <v>0.11634349030470914</v>
          </cell>
          <cell r="P133">
            <v>0.11885245901639344</v>
          </cell>
          <cell r="Q133">
            <v>0.11813561374654755</v>
          </cell>
          <cell r="S133">
            <v>0.18217195029887129</v>
          </cell>
          <cell r="U133">
            <v>0.17494447162009963</v>
          </cell>
          <cell r="V133">
            <v>-7.2274786787716594E-3</v>
          </cell>
          <cell r="W133">
            <v>301</v>
          </cell>
          <cell r="X133">
            <v>0.18217195029887129</v>
          </cell>
          <cell r="Z133">
            <v>20</v>
          </cell>
          <cell r="AA133">
            <v>126</v>
          </cell>
          <cell r="AB133">
            <v>4</v>
          </cell>
          <cell r="AC133">
            <v>25</v>
          </cell>
          <cell r="AD133">
            <v>15</v>
          </cell>
          <cell r="AE133">
            <v>15</v>
          </cell>
          <cell r="AF133">
            <v>17</v>
          </cell>
          <cell r="AG133">
            <v>14</v>
          </cell>
          <cell r="AH133">
            <v>18</v>
          </cell>
          <cell r="AI133">
            <v>16</v>
          </cell>
          <cell r="AJ133">
            <v>16</v>
          </cell>
          <cell r="AK133">
            <v>16</v>
          </cell>
          <cell r="AL133">
            <v>302</v>
          </cell>
          <cell r="AM133">
            <v>-1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1</v>
          </cell>
          <cell r="AV133">
            <v>1</v>
          </cell>
          <cell r="AW133">
            <v>0</v>
          </cell>
          <cell r="AX133">
            <v>1</v>
          </cell>
          <cell r="AY133">
            <v>0</v>
          </cell>
          <cell r="AZ133">
            <v>4</v>
          </cell>
        </row>
        <row r="134">
          <cell r="B134" t="str">
            <v>Class 3</v>
          </cell>
          <cell r="C134">
            <v>293</v>
          </cell>
          <cell r="D134">
            <v>160</v>
          </cell>
          <cell r="E134">
            <v>31</v>
          </cell>
          <cell r="F134">
            <v>52</v>
          </cell>
          <cell r="G134">
            <v>38</v>
          </cell>
          <cell r="H134">
            <v>131</v>
          </cell>
          <cell r="I134">
            <v>131.02934830827255</v>
          </cell>
          <cell r="K134">
            <v>0.22366412213740458</v>
          </cell>
          <cell r="L134">
            <v>0.1171303074670571</v>
          </cell>
          <cell r="M134">
            <v>4.9520766773162937E-2</v>
          </cell>
          <cell r="N134">
            <v>0.15902140672782875</v>
          </cell>
          <cell r="O134">
            <v>0.10526315789473684</v>
          </cell>
          <cell r="P134">
            <v>0.10737704918032787</v>
          </cell>
          <cell r="Q134">
            <v>0.10749403266699745</v>
          </cell>
          <cell r="S134">
            <v>0.124537423004536</v>
          </cell>
          <cell r="U134">
            <v>0.13010506545920822</v>
          </cell>
          <cell r="V134">
            <v>5.5676424546722142E-3</v>
          </cell>
          <cell r="W134">
            <v>205</v>
          </cell>
          <cell r="X134">
            <v>0.124537423004536</v>
          </cell>
          <cell r="Z134">
            <v>3</v>
          </cell>
          <cell r="AA134">
            <v>0</v>
          </cell>
          <cell r="AB134">
            <v>9</v>
          </cell>
          <cell r="AC134">
            <v>19</v>
          </cell>
          <cell r="AD134">
            <v>9</v>
          </cell>
          <cell r="AE134">
            <v>20</v>
          </cell>
          <cell r="AF134">
            <v>24</v>
          </cell>
          <cell r="AG134">
            <v>19</v>
          </cell>
          <cell r="AH134">
            <v>25</v>
          </cell>
          <cell r="AI134">
            <v>22</v>
          </cell>
          <cell r="AJ134">
            <v>22</v>
          </cell>
          <cell r="AK134">
            <v>22</v>
          </cell>
          <cell r="AL134">
            <v>194</v>
          </cell>
          <cell r="AM134">
            <v>11</v>
          </cell>
          <cell r="AN134">
            <v>0</v>
          </cell>
          <cell r="AO134">
            <v>0</v>
          </cell>
          <cell r="AP134">
            <v>0</v>
          </cell>
          <cell r="AQ134">
            <v>3</v>
          </cell>
          <cell r="AR134">
            <v>0</v>
          </cell>
          <cell r="AS134">
            <v>2</v>
          </cell>
          <cell r="AT134">
            <v>1</v>
          </cell>
          <cell r="AU134">
            <v>0</v>
          </cell>
          <cell r="AV134">
            <v>0</v>
          </cell>
          <cell r="AW134">
            <v>3</v>
          </cell>
          <cell r="AX134">
            <v>0</v>
          </cell>
          <cell r="AY134">
            <v>0</v>
          </cell>
          <cell r="AZ134">
            <v>9</v>
          </cell>
        </row>
        <row r="135">
          <cell r="B135" t="str">
            <v>Class 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</row>
        <row r="136">
          <cell r="B136" t="str">
            <v>Class 5, Small Trucks</v>
          </cell>
          <cell r="C136">
            <v>672</v>
          </cell>
          <cell r="D136">
            <v>845</v>
          </cell>
          <cell r="E136">
            <v>357</v>
          </cell>
          <cell r="F136">
            <v>190</v>
          </cell>
          <cell r="G136">
            <v>233</v>
          </cell>
          <cell r="H136">
            <v>783</v>
          </cell>
          <cell r="I136">
            <v>782.91416574761558</v>
          </cell>
          <cell r="K136">
            <v>0.51297709923664125</v>
          </cell>
          <cell r="L136">
            <v>0.61859443631039535</v>
          </cell>
          <cell r="M136">
            <v>0.57028753993610226</v>
          </cell>
          <cell r="N136">
            <v>0.58103975535168195</v>
          </cell>
          <cell r="O136">
            <v>0.64542936288088648</v>
          </cell>
          <cell r="P136">
            <v>0.6418032786885246</v>
          </cell>
          <cell r="Q136">
            <v>0.64228817432816221</v>
          </cell>
          <cell r="S136">
            <v>0.567493712848535</v>
          </cell>
          <cell r="U136">
            <v>0.56728635849437958</v>
          </cell>
          <cell r="V136">
            <v>-2.0735435415542014E-4</v>
          </cell>
          <cell r="W136">
            <v>936</v>
          </cell>
          <cell r="X136">
            <v>0.567493712848535</v>
          </cell>
          <cell r="Z136">
            <v>109</v>
          </cell>
          <cell r="AA136">
            <v>51</v>
          </cell>
          <cell r="AB136">
            <v>68</v>
          </cell>
          <cell r="AC136">
            <v>129</v>
          </cell>
          <cell r="AD136">
            <v>138</v>
          </cell>
          <cell r="AE136">
            <v>68</v>
          </cell>
          <cell r="AF136">
            <v>79</v>
          </cell>
          <cell r="AG136">
            <v>60</v>
          </cell>
          <cell r="AH136">
            <v>84</v>
          </cell>
          <cell r="AI136">
            <v>74</v>
          </cell>
          <cell r="AJ136">
            <v>74</v>
          </cell>
          <cell r="AK136">
            <v>74</v>
          </cell>
          <cell r="AL136">
            <v>1008</v>
          </cell>
          <cell r="AM136">
            <v>-72</v>
          </cell>
          <cell r="AN136">
            <v>5</v>
          </cell>
          <cell r="AO136">
            <v>0</v>
          </cell>
          <cell r="AP136">
            <v>5</v>
          </cell>
          <cell r="AQ136">
            <v>4</v>
          </cell>
          <cell r="AR136">
            <v>4</v>
          </cell>
          <cell r="AS136">
            <v>2</v>
          </cell>
          <cell r="AT136">
            <v>2</v>
          </cell>
          <cell r="AU136">
            <v>2</v>
          </cell>
          <cell r="AV136">
            <v>2</v>
          </cell>
          <cell r="AW136">
            <v>2</v>
          </cell>
          <cell r="AX136">
            <v>2</v>
          </cell>
          <cell r="AY136">
            <v>2</v>
          </cell>
          <cell r="AZ136">
            <v>32</v>
          </cell>
        </row>
        <row r="137">
          <cell r="B137" t="str">
            <v>Class 5, Big Trucks Trucks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1</v>
          </cell>
          <cell r="AT137">
            <v>1</v>
          </cell>
          <cell r="AU137">
            <v>0</v>
          </cell>
          <cell r="AV137">
            <v>0</v>
          </cell>
          <cell r="AW137">
            <v>0</v>
          </cell>
          <cell r="AX137">
            <v>1</v>
          </cell>
          <cell r="AY137">
            <v>0</v>
          </cell>
          <cell r="AZ137">
            <v>3</v>
          </cell>
        </row>
        <row r="138">
          <cell r="B138" t="str">
            <v xml:space="preserve">   Total Industry</v>
          </cell>
          <cell r="C138">
            <v>1310</v>
          </cell>
          <cell r="D138">
            <v>1366</v>
          </cell>
          <cell r="E138">
            <v>626</v>
          </cell>
          <cell r="F138">
            <v>327</v>
          </cell>
          <cell r="G138">
            <v>361</v>
          </cell>
          <cell r="H138">
            <v>1220</v>
          </cell>
          <cell r="I138">
            <v>1218.9453224271942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0.99999999999999989</v>
          </cell>
          <cell r="S138">
            <v>1</v>
          </cell>
          <cell r="U138">
            <v>1</v>
          </cell>
          <cell r="V138">
            <v>0</v>
          </cell>
          <cell r="W138">
            <v>1650</v>
          </cell>
          <cell r="X138">
            <v>1</v>
          </cell>
          <cell r="Z138">
            <v>145</v>
          </cell>
          <cell r="AA138">
            <v>186</v>
          </cell>
          <cell r="AB138">
            <v>97</v>
          </cell>
          <cell r="AC138">
            <v>198</v>
          </cell>
          <cell r="AD138">
            <v>184</v>
          </cell>
          <cell r="AE138">
            <v>120</v>
          </cell>
          <cell r="AF138">
            <v>140</v>
          </cell>
          <cell r="AG138">
            <v>110</v>
          </cell>
          <cell r="AH138">
            <v>148</v>
          </cell>
          <cell r="AI138">
            <v>130</v>
          </cell>
          <cell r="AJ138">
            <v>130</v>
          </cell>
          <cell r="AK138">
            <v>130</v>
          </cell>
          <cell r="AL138">
            <v>1718</v>
          </cell>
          <cell r="AM138">
            <v>-68</v>
          </cell>
          <cell r="AN138">
            <v>8</v>
          </cell>
          <cell r="AO138">
            <v>0</v>
          </cell>
          <cell r="AP138">
            <v>5</v>
          </cell>
          <cell r="AQ138">
            <v>7</v>
          </cell>
          <cell r="AR138">
            <v>6</v>
          </cell>
          <cell r="AS138">
            <v>5</v>
          </cell>
          <cell r="AT138">
            <v>4</v>
          </cell>
          <cell r="AU138">
            <v>3</v>
          </cell>
          <cell r="AV138">
            <v>3</v>
          </cell>
          <cell r="AW138">
            <v>5</v>
          </cell>
          <cell r="AX138">
            <v>5</v>
          </cell>
          <cell r="AY138">
            <v>2</v>
          </cell>
          <cell r="AZ138">
            <v>53</v>
          </cell>
        </row>
      </sheetData>
      <sheetData sheetId="2">
        <row r="28">
          <cell r="B28" t="str">
            <v>Class 1</v>
          </cell>
          <cell r="C28">
            <v>2014</v>
          </cell>
          <cell r="D28">
            <v>2018</v>
          </cell>
          <cell r="E28">
            <v>657</v>
          </cell>
          <cell r="F28">
            <v>715</v>
          </cell>
          <cell r="G28">
            <v>626</v>
          </cell>
          <cell r="H28">
            <v>2084</v>
          </cell>
          <cell r="I28">
            <v>2130.4440607455517</v>
          </cell>
          <cell r="K28">
            <v>0.10751080980088613</v>
          </cell>
          <cell r="L28">
            <v>0.1122483034820336</v>
          </cell>
          <cell r="M28">
            <v>0.11351071181755355</v>
          </cell>
          <cell r="N28">
            <v>0.12625816704926718</v>
          </cell>
          <cell r="O28">
            <v>0.11040564373897707</v>
          </cell>
          <cell r="P28">
            <v>0.11026455026455026</v>
          </cell>
          <cell r="Q28">
            <v>0.11029380615598504</v>
          </cell>
          <cell r="S28">
            <v>0.11104072383257757</v>
          </cell>
          <cell r="U28">
            <v>0.11108994170015778</v>
          </cell>
          <cell r="V28">
            <v>4.9217867580206298E-5</v>
          </cell>
          <cell r="W28">
            <v>2010</v>
          </cell>
          <cell r="X28">
            <v>0.11104072383257757</v>
          </cell>
          <cell r="Z28">
            <v>201</v>
          </cell>
          <cell r="AA28">
            <v>133</v>
          </cell>
          <cell r="AB28">
            <v>168</v>
          </cell>
          <cell r="AC28">
            <v>155</v>
          </cell>
          <cell r="AD28">
            <v>151</v>
          </cell>
          <cell r="AE28">
            <v>171</v>
          </cell>
          <cell r="AF28">
            <v>156</v>
          </cell>
          <cell r="AG28">
            <v>157</v>
          </cell>
          <cell r="AH28">
            <v>157</v>
          </cell>
          <cell r="AI28">
            <v>195</v>
          </cell>
          <cell r="AJ28">
            <v>195</v>
          </cell>
          <cell r="AK28">
            <v>171</v>
          </cell>
          <cell r="AL28">
            <v>2010</v>
          </cell>
          <cell r="AM28">
            <v>0</v>
          </cell>
          <cell r="AN28">
            <v>6</v>
          </cell>
          <cell r="AO28">
            <v>12</v>
          </cell>
          <cell r="AP28">
            <v>5</v>
          </cell>
          <cell r="AQ28">
            <v>1</v>
          </cell>
          <cell r="AR28">
            <v>0</v>
          </cell>
          <cell r="AS28">
            <v>6</v>
          </cell>
          <cell r="AT28">
            <v>7</v>
          </cell>
          <cell r="AU28">
            <v>6</v>
          </cell>
          <cell r="AV28">
            <v>6</v>
          </cell>
          <cell r="AW28">
            <v>6</v>
          </cell>
          <cell r="AX28">
            <v>6</v>
          </cell>
          <cell r="AY28">
            <v>6</v>
          </cell>
          <cell r="AZ28">
            <v>67</v>
          </cell>
        </row>
        <row r="29">
          <cell r="B29" t="str">
            <v>Class 2</v>
          </cell>
          <cell r="C29">
            <v>2898</v>
          </cell>
          <cell r="D29">
            <v>2568</v>
          </cell>
          <cell r="E29">
            <v>689</v>
          </cell>
          <cell r="F29">
            <v>776</v>
          </cell>
          <cell r="G29">
            <v>813</v>
          </cell>
          <cell r="H29">
            <v>2712</v>
          </cell>
          <cell r="I29">
            <v>2771.4984197928607</v>
          </cell>
          <cell r="K29">
            <v>0.15470026157049058</v>
          </cell>
          <cell r="L29">
            <v>0.14284125041717655</v>
          </cell>
          <cell r="M29">
            <v>0.11903939184519696</v>
          </cell>
          <cell r="N29">
            <v>0.13702984283948438</v>
          </cell>
          <cell r="O29">
            <v>0.14338624338624339</v>
          </cell>
          <cell r="P29">
            <v>0.1434920634920635</v>
          </cell>
          <cell r="Q29">
            <v>0.14348140610989796</v>
          </cell>
          <cell r="S29">
            <v>0.139263289933485</v>
          </cell>
          <cell r="U29">
            <v>0.13886030127762136</v>
          </cell>
          <cell r="V29">
            <v>-4.0298865586363419E-4</v>
          </cell>
          <cell r="W29">
            <v>2521</v>
          </cell>
          <cell r="X29">
            <v>0.139263289933485</v>
          </cell>
          <cell r="Z29">
            <v>135</v>
          </cell>
          <cell r="AA29">
            <v>167</v>
          </cell>
          <cell r="AB29">
            <v>168</v>
          </cell>
          <cell r="AC29">
            <v>219</v>
          </cell>
          <cell r="AD29">
            <v>204</v>
          </cell>
          <cell r="AE29">
            <v>232</v>
          </cell>
          <cell r="AF29">
            <v>212</v>
          </cell>
          <cell r="AG29">
            <v>212</v>
          </cell>
          <cell r="AH29">
            <v>212</v>
          </cell>
          <cell r="AI29">
            <v>264</v>
          </cell>
          <cell r="AJ29">
            <v>264</v>
          </cell>
          <cell r="AK29">
            <v>232</v>
          </cell>
          <cell r="AL29">
            <v>2521</v>
          </cell>
          <cell r="AM29">
            <v>0</v>
          </cell>
          <cell r="AN29">
            <v>4</v>
          </cell>
          <cell r="AO29">
            <v>0</v>
          </cell>
          <cell r="AP29">
            <v>5</v>
          </cell>
          <cell r="AQ29">
            <v>0</v>
          </cell>
          <cell r="AR29">
            <v>1</v>
          </cell>
          <cell r="AS29">
            <v>7</v>
          </cell>
          <cell r="AT29">
            <v>6</v>
          </cell>
          <cell r="AU29">
            <v>6</v>
          </cell>
          <cell r="AV29">
            <v>6</v>
          </cell>
          <cell r="AW29">
            <v>6</v>
          </cell>
          <cell r="AX29">
            <v>6</v>
          </cell>
          <cell r="AY29">
            <v>6</v>
          </cell>
          <cell r="AZ29">
            <v>53</v>
          </cell>
        </row>
        <row r="30">
          <cell r="B30" t="str">
            <v>Class 3</v>
          </cell>
          <cell r="C30">
            <v>4553</v>
          </cell>
          <cell r="D30">
            <v>4220</v>
          </cell>
          <cell r="E30">
            <v>1675</v>
          </cell>
          <cell r="F30">
            <v>1258</v>
          </cell>
          <cell r="G30">
            <v>1355</v>
          </cell>
          <cell r="H30">
            <v>4516</v>
          </cell>
          <cell r="I30">
            <v>4614.2977683411682</v>
          </cell>
          <cell r="K30">
            <v>0.24304702930657129</v>
          </cell>
          <cell r="L30">
            <v>0.23473133830236956</v>
          </cell>
          <cell r="M30">
            <v>0.28939184519695921</v>
          </cell>
          <cell r="N30">
            <v>0.22214374006710225</v>
          </cell>
          <cell r="O30">
            <v>0.23897707231040563</v>
          </cell>
          <cell r="P30">
            <v>0.23894179894179896</v>
          </cell>
          <cell r="Q30">
            <v>0.23888374869101936</v>
          </cell>
          <cell r="S30">
            <v>0.25503887464091934</v>
          </cell>
          <cell r="U30">
            <v>0.25572340426863338</v>
          </cell>
          <cell r="V30">
            <v>6.8452962771403669E-4</v>
          </cell>
          <cell r="W30">
            <v>4616</v>
          </cell>
          <cell r="X30">
            <v>0.25503887464091934</v>
          </cell>
          <cell r="Z30">
            <v>606</v>
          </cell>
          <cell r="AA30">
            <v>425</v>
          </cell>
          <cell r="AB30">
            <v>347</v>
          </cell>
          <cell r="AC30">
            <v>297</v>
          </cell>
          <cell r="AD30">
            <v>328</v>
          </cell>
          <cell r="AE30">
            <v>372</v>
          </cell>
          <cell r="AF30">
            <v>340</v>
          </cell>
          <cell r="AG30">
            <v>340</v>
          </cell>
          <cell r="AH30">
            <v>340</v>
          </cell>
          <cell r="AI30">
            <v>425</v>
          </cell>
          <cell r="AJ30">
            <v>424</v>
          </cell>
          <cell r="AK30">
            <v>372</v>
          </cell>
          <cell r="AL30">
            <v>4616</v>
          </cell>
          <cell r="AM30">
            <v>0</v>
          </cell>
          <cell r="AN30">
            <v>2</v>
          </cell>
          <cell r="AO30">
            <v>0</v>
          </cell>
          <cell r="AP30">
            <v>0</v>
          </cell>
          <cell r="AQ30">
            <v>14</v>
          </cell>
          <cell r="AR30">
            <v>22</v>
          </cell>
          <cell r="AS30">
            <v>5</v>
          </cell>
          <cell r="AT30">
            <v>5</v>
          </cell>
          <cell r="AU30">
            <v>10</v>
          </cell>
          <cell r="AV30">
            <v>5</v>
          </cell>
          <cell r="AW30">
            <v>10</v>
          </cell>
          <cell r="AX30">
            <v>15</v>
          </cell>
          <cell r="AY30">
            <v>10</v>
          </cell>
          <cell r="AZ30">
            <v>98</v>
          </cell>
        </row>
        <row r="31">
          <cell r="B31" t="str">
            <v>Class 4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</v>
          </cell>
          <cell r="AR31">
            <v>0</v>
          </cell>
          <cell r="AS31">
            <v>1</v>
          </cell>
          <cell r="AT31">
            <v>1</v>
          </cell>
          <cell r="AU31">
            <v>2</v>
          </cell>
          <cell r="AV31">
            <v>1</v>
          </cell>
          <cell r="AW31">
            <v>2</v>
          </cell>
          <cell r="AX31">
            <v>1</v>
          </cell>
          <cell r="AY31">
            <v>2</v>
          </cell>
          <cell r="AZ31">
            <v>11</v>
          </cell>
        </row>
        <row r="32">
          <cell r="B32" t="str">
            <v>Class 5, Small Trucks</v>
          </cell>
          <cell r="C32">
            <v>9268</v>
          </cell>
          <cell r="D32">
            <v>9172</v>
          </cell>
          <cell r="E32">
            <v>2767</v>
          </cell>
          <cell r="F32">
            <v>2914</v>
          </cell>
          <cell r="G32">
            <v>2876</v>
          </cell>
          <cell r="H32">
            <v>9588</v>
          </cell>
          <cell r="I32">
            <v>9799.8404540796801</v>
          </cell>
          <cell r="K32">
            <v>0.49474189932205198</v>
          </cell>
          <cell r="L32">
            <v>0.51017910779842024</v>
          </cell>
          <cell r="M32">
            <v>0.47805805114029026</v>
          </cell>
          <cell r="N32">
            <v>0.51456825004414619</v>
          </cell>
          <cell r="O32">
            <v>0.50723104056437385</v>
          </cell>
          <cell r="P32">
            <v>0.50730158730158725</v>
          </cell>
          <cell r="Q32">
            <v>0.5073410390430978</v>
          </cell>
          <cell r="S32">
            <v>0.49465711159301801</v>
          </cell>
          <cell r="U32">
            <v>0.49432635275358749</v>
          </cell>
          <cell r="V32">
            <v>-3.3075883943051165E-4</v>
          </cell>
          <cell r="W32">
            <v>8953</v>
          </cell>
          <cell r="X32">
            <v>0.49465711159301801</v>
          </cell>
          <cell r="Z32">
            <v>689</v>
          </cell>
          <cell r="AA32">
            <v>635</v>
          </cell>
          <cell r="AB32">
            <v>826</v>
          </cell>
          <cell r="AC32">
            <v>617</v>
          </cell>
          <cell r="AD32">
            <v>689</v>
          </cell>
          <cell r="AE32">
            <v>783</v>
          </cell>
          <cell r="AF32">
            <v>716</v>
          </cell>
          <cell r="AG32">
            <v>715</v>
          </cell>
          <cell r="AH32">
            <v>715</v>
          </cell>
          <cell r="AI32">
            <v>892</v>
          </cell>
          <cell r="AJ32">
            <v>893</v>
          </cell>
          <cell r="AK32">
            <v>783</v>
          </cell>
          <cell r="AL32">
            <v>8953</v>
          </cell>
          <cell r="AM32">
            <v>0</v>
          </cell>
          <cell r="AN32">
            <v>10</v>
          </cell>
          <cell r="AO32">
            <v>15</v>
          </cell>
          <cell r="AP32">
            <v>6</v>
          </cell>
          <cell r="AQ32">
            <v>13</v>
          </cell>
          <cell r="AR32">
            <v>29</v>
          </cell>
          <cell r="AS32">
            <v>23</v>
          </cell>
          <cell r="AT32">
            <v>23</v>
          </cell>
          <cell r="AU32">
            <v>24</v>
          </cell>
          <cell r="AV32">
            <v>23</v>
          </cell>
          <cell r="AW32">
            <v>22</v>
          </cell>
          <cell r="AX32">
            <v>20</v>
          </cell>
          <cell r="AY32">
            <v>25</v>
          </cell>
          <cell r="AZ32">
            <v>233</v>
          </cell>
        </row>
        <row r="33">
          <cell r="B33" t="str">
            <v>Class 5, Big Trucks Trucks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3</v>
          </cell>
          <cell r="AQ33">
            <v>0</v>
          </cell>
          <cell r="AR33">
            <v>5</v>
          </cell>
          <cell r="AS33">
            <v>2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5</v>
          </cell>
          <cell r="AY33">
            <v>0</v>
          </cell>
          <cell r="AZ33">
            <v>24</v>
          </cell>
        </row>
        <row r="34">
          <cell r="B34" t="str">
            <v xml:space="preserve">   Total Industry</v>
          </cell>
          <cell r="C34">
            <v>18733</v>
          </cell>
          <cell r="D34">
            <v>17978</v>
          </cell>
          <cell r="E34">
            <v>5788</v>
          </cell>
          <cell r="F34">
            <v>5663</v>
          </cell>
          <cell r="G34">
            <v>5670</v>
          </cell>
          <cell r="H34">
            <v>18900</v>
          </cell>
          <cell r="I34">
            <v>19316.080702959258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1.0000000000000002</v>
          </cell>
          <cell r="S34">
            <v>1</v>
          </cell>
          <cell r="U34">
            <v>1</v>
          </cell>
          <cell r="V34">
            <v>0</v>
          </cell>
          <cell r="W34">
            <v>18100</v>
          </cell>
          <cell r="X34">
            <v>1</v>
          </cell>
          <cell r="Z34">
            <v>1631</v>
          </cell>
          <cell r="AA34">
            <v>1360</v>
          </cell>
          <cell r="AB34">
            <v>1509</v>
          </cell>
          <cell r="AC34">
            <v>1288</v>
          </cell>
          <cell r="AD34">
            <v>1372</v>
          </cell>
          <cell r="AE34">
            <v>1558</v>
          </cell>
          <cell r="AF34">
            <v>1424</v>
          </cell>
          <cell r="AG34">
            <v>1424</v>
          </cell>
          <cell r="AH34">
            <v>1424</v>
          </cell>
          <cell r="AI34">
            <v>1776</v>
          </cell>
          <cell r="AJ34">
            <v>1776</v>
          </cell>
          <cell r="AK34">
            <v>1558</v>
          </cell>
          <cell r="AL34">
            <v>18100</v>
          </cell>
          <cell r="AM34">
            <v>0</v>
          </cell>
          <cell r="AN34">
            <v>22</v>
          </cell>
          <cell r="AO34">
            <v>29</v>
          </cell>
          <cell r="AP34">
            <v>19</v>
          </cell>
          <cell r="AQ34">
            <v>29</v>
          </cell>
          <cell r="AR34">
            <v>57</v>
          </cell>
          <cell r="AS34">
            <v>44</v>
          </cell>
          <cell r="AT34">
            <v>44</v>
          </cell>
          <cell r="AU34">
            <v>49</v>
          </cell>
          <cell r="AV34">
            <v>43</v>
          </cell>
          <cell r="AW34">
            <v>48</v>
          </cell>
          <cell r="AX34">
            <v>53</v>
          </cell>
          <cell r="AY34">
            <v>49</v>
          </cell>
          <cell r="AZ34">
            <v>486</v>
          </cell>
        </row>
        <row r="36">
          <cell r="B36" t="str">
            <v>Class 1</v>
          </cell>
          <cell r="C36">
            <v>442</v>
          </cell>
          <cell r="D36">
            <v>373</v>
          </cell>
          <cell r="E36">
            <v>139</v>
          </cell>
          <cell r="F36">
            <v>74</v>
          </cell>
          <cell r="G36">
            <v>82</v>
          </cell>
          <cell r="H36">
            <v>290</v>
          </cell>
          <cell r="I36">
            <v>294.25248734544476</v>
          </cell>
          <cell r="K36">
            <v>0.18455114822546972</v>
          </cell>
          <cell r="L36">
            <v>0.14778129952456417</v>
          </cell>
          <cell r="M36">
            <v>0.18632707774798929</v>
          </cell>
          <cell r="N36">
            <v>0.10802919708029197</v>
          </cell>
          <cell r="O36">
            <v>0.13247172859450726</v>
          </cell>
          <cell r="P36">
            <v>0.13181818181818181</v>
          </cell>
          <cell r="Q36">
            <v>0.13218631976500211</v>
          </cell>
          <cell r="S36">
            <v>0.1727053530007723</v>
          </cell>
          <cell r="U36">
            <v>0.17288650849934106</v>
          </cell>
          <cell r="V36">
            <v>1.8115549856875801E-4</v>
          </cell>
          <cell r="W36">
            <v>397</v>
          </cell>
          <cell r="X36">
            <v>0.1727053530007723</v>
          </cell>
          <cell r="Z36">
            <v>28</v>
          </cell>
          <cell r="AA36">
            <v>8</v>
          </cell>
          <cell r="AB36">
            <v>50</v>
          </cell>
          <cell r="AC36">
            <v>53</v>
          </cell>
          <cell r="AD36">
            <v>29</v>
          </cell>
          <cell r="AE36">
            <v>29</v>
          </cell>
          <cell r="AF36">
            <v>39</v>
          </cell>
          <cell r="AG36">
            <v>33</v>
          </cell>
          <cell r="AH36">
            <v>32</v>
          </cell>
          <cell r="AI36">
            <v>32</v>
          </cell>
          <cell r="AJ36">
            <v>32</v>
          </cell>
          <cell r="AK36">
            <v>32</v>
          </cell>
          <cell r="AL36">
            <v>397</v>
          </cell>
          <cell r="AM36">
            <v>0</v>
          </cell>
          <cell r="AN36">
            <v>0</v>
          </cell>
          <cell r="AO36">
            <v>2</v>
          </cell>
          <cell r="AP36">
            <v>1</v>
          </cell>
          <cell r="AQ36">
            <v>0</v>
          </cell>
          <cell r="AR36">
            <v>8</v>
          </cell>
          <cell r="AS36">
            <v>4</v>
          </cell>
          <cell r="AT36">
            <v>4</v>
          </cell>
          <cell r="AU36">
            <v>5</v>
          </cell>
          <cell r="AV36">
            <v>5</v>
          </cell>
          <cell r="AW36">
            <v>5</v>
          </cell>
          <cell r="AX36">
            <v>5</v>
          </cell>
          <cell r="AY36">
            <v>5</v>
          </cell>
          <cell r="AZ36">
            <v>44</v>
          </cell>
        </row>
        <row r="37">
          <cell r="B37" t="str">
            <v>Class 2</v>
          </cell>
          <cell r="C37">
            <v>383</v>
          </cell>
          <cell r="D37">
            <v>472</v>
          </cell>
          <cell r="E37">
            <v>114</v>
          </cell>
          <cell r="F37">
            <v>92</v>
          </cell>
          <cell r="G37">
            <v>102</v>
          </cell>
          <cell r="H37">
            <v>362</v>
          </cell>
          <cell r="I37">
            <v>367.11500802145952</v>
          </cell>
          <cell r="K37">
            <v>0.15991649269311065</v>
          </cell>
          <cell r="L37">
            <v>0.18700475435816163</v>
          </cell>
          <cell r="M37">
            <v>0.15281501340482573</v>
          </cell>
          <cell r="N37">
            <v>0.1343065693430657</v>
          </cell>
          <cell r="O37">
            <v>0.16478190630048464</v>
          </cell>
          <cell r="P37">
            <v>0.16454545454545455</v>
          </cell>
          <cell r="Q37">
            <v>0.16491817037347878</v>
          </cell>
          <cell r="S37">
            <v>0.16676426476471243</v>
          </cell>
          <cell r="U37">
            <v>0.16657875348536599</v>
          </cell>
          <cell r="V37">
            <v>-1.8551127934643419E-4</v>
          </cell>
          <cell r="W37">
            <v>384</v>
          </cell>
          <cell r="X37">
            <v>0.16676426476471243</v>
          </cell>
          <cell r="Z37">
            <v>9</v>
          </cell>
          <cell r="AA37">
            <v>28</v>
          </cell>
          <cell r="AB37">
            <v>33</v>
          </cell>
          <cell r="AC37">
            <v>44</v>
          </cell>
          <cell r="AD37">
            <v>31</v>
          </cell>
          <cell r="AE37">
            <v>30</v>
          </cell>
          <cell r="AF37">
            <v>41</v>
          </cell>
          <cell r="AG37">
            <v>34</v>
          </cell>
          <cell r="AH37">
            <v>35</v>
          </cell>
          <cell r="AI37">
            <v>33</v>
          </cell>
          <cell r="AJ37">
            <v>33</v>
          </cell>
          <cell r="AK37">
            <v>33</v>
          </cell>
          <cell r="AL37">
            <v>384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2</v>
          </cell>
          <cell r="AV37">
            <v>0</v>
          </cell>
          <cell r="AW37">
            <v>2</v>
          </cell>
          <cell r="AX37">
            <v>0</v>
          </cell>
          <cell r="AY37">
            <v>2</v>
          </cell>
          <cell r="AZ37">
            <v>10</v>
          </cell>
        </row>
        <row r="38">
          <cell r="B38" t="str">
            <v>Class 3</v>
          </cell>
          <cell r="C38">
            <v>501</v>
          </cell>
          <cell r="D38">
            <v>481</v>
          </cell>
          <cell r="E38">
            <v>106</v>
          </cell>
          <cell r="F38">
            <v>144</v>
          </cell>
          <cell r="G38">
            <v>126</v>
          </cell>
          <cell r="H38">
            <v>450</v>
          </cell>
          <cell r="I38">
            <v>455.85782166532391</v>
          </cell>
          <cell r="K38">
            <v>0.2091858037578288</v>
          </cell>
          <cell r="L38">
            <v>0.19057052297939778</v>
          </cell>
          <cell r="M38">
            <v>0.14209115281501342</v>
          </cell>
          <cell r="N38">
            <v>0.21021897810218979</v>
          </cell>
          <cell r="O38">
            <v>0.20355411954765751</v>
          </cell>
          <cell r="P38">
            <v>0.20454545454545456</v>
          </cell>
          <cell r="Q38">
            <v>0.20478388585816198</v>
          </cell>
          <cell r="S38">
            <v>0.18113507211948918</v>
          </cell>
          <cell r="U38">
            <v>0.18061582651741334</v>
          </cell>
          <cell r="V38">
            <v>-5.1924560207583514E-4</v>
          </cell>
          <cell r="W38">
            <v>417</v>
          </cell>
          <cell r="X38">
            <v>0.18113507211948918</v>
          </cell>
          <cell r="Z38">
            <v>9</v>
          </cell>
          <cell r="AA38">
            <v>34</v>
          </cell>
          <cell r="AB38">
            <v>21</v>
          </cell>
          <cell r="AC38">
            <v>42</v>
          </cell>
          <cell r="AD38">
            <v>35</v>
          </cell>
          <cell r="AE38">
            <v>35</v>
          </cell>
          <cell r="AF38">
            <v>47</v>
          </cell>
          <cell r="AG38">
            <v>40</v>
          </cell>
          <cell r="AH38">
            <v>40</v>
          </cell>
          <cell r="AI38">
            <v>38</v>
          </cell>
          <cell r="AJ38">
            <v>38</v>
          </cell>
          <cell r="AK38">
            <v>38</v>
          </cell>
          <cell r="AL38">
            <v>417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0</v>
          </cell>
          <cell r="AW38">
            <v>2</v>
          </cell>
          <cell r="AX38">
            <v>2</v>
          </cell>
          <cell r="AY38">
            <v>0</v>
          </cell>
          <cell r="AZ38">
            <v>8</v>
          </cell>
        </row>
        <row r="39">
          <cell r="B39" t="str">
            <v>Class 4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S39">
            <v>0</v>
          </cell>
          <cell r="U39">
            <v>0</v>
          </cell>
          <cell r="V39">
            <v>0</v>
          </cell>
          <cell r="W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</row>
        <row r="40">
          <cell r="B40" t="str">
            <v>Class 5, Small Trucks</v>
          </cell>
          <cell r="C40">
            <v>1069</v>
          </cell>
          <cell r="D40">
            <v>1198</v>
          </cell>
          <cell r="E40">
            <v>387</v>
          </cell>
          <cell r="F40">
            <v>375</v>
          </cell>
          <cell r="G40">
            <v>309</v>
          </cell>
          <cell r="H40">
            <v>1098</v>
          </cell>
          <cell r="I40">
            <v>1108.8181031080726</v>
          </cell>
          <cell r="K40">
            <v>0.4463465553235908</v>
          </cell>
          <cell r="L40">
            <v>0.47464342313787639</v>
          </cell>
          <cell r="M40">
            <v>0.51876675603217159</v>
          </cell>
          <cell r="N40">
            <v>0.54744525547445255</v>
          </cell>
          <cell r="O40">
            <v>0.49919224555735059</v>
          </cell>
          <cell r="P40">
            <v>0.49909090909090909</v>
          </cell>
          <cell r="Q40">
            <v>0.49811162400335707</v>
          </cell>
          <cell r="S40">
            <v>0.47939531011502606</v>
          </cell>
          <cell r="U40">
            <v>0.47991891149787957</v>
          </cell>
          <cell r="V40">
            <v>5.2360138285351132E-4</v>
          </cell>
          <cell r="W40">
            <v>1102</v>
          </cell>
          <cell r="X40">
            <v>0.47939531011502606</v>
          </cell>
          <cell r="Z40">
            <v>55</v>
          </cell>
          <cell r="AA40">
            <v>104</v>
          </cell>
          <cell r="AB40">
            <v>127</v>
          </cell>
          <cell r="AC40">
            <v>101</v>
          </cell>
          <cell r="AD40">
            <v>81</v>
          </cell>
          <cell r="AE40">
            <v>80</v>
          </cell>
          <cell r="AF40">
            <v>109</v>
          </cell>
          <cell r="AG40">
            <v>91</v>
          </cell>
          <cell r="AH40">
            <v>90</v>
          </cell>
          <cell r="AI40">
            <v>88</v>
          </cell>
          <cell r="AJ40">
            <v>88</v>
          </cell>
          <cell r="AK40">
            <v>88</v>
          </cell>
          <cell r="AL40">
            <v>1102</v>
          </cell>
          <cell r="AM40">
            <v>0</v>
          </cell>
          <cell r="AN40">
            <v>0</v>
          </cell>
          <cell r="AO40">
            <v>0</v>
          </cell>
          <cell r="AP40">
            <v>13</v>
          </cell>
          <cell r="AQ40">
            <v>1</v>
          </cell>
          <cell r="AR40">
            <v>7</v>
          </cell>
          <cell r="AS40">
            <v>5</v>
          </cell>
          <cell r="AT40">
            <v>5</v>
          </cell>
          <cell r="AU40">
            <v>5</v>
          </cell>
          <cell r="AV40">
            <v>8</v>
          </cell>
          <cell r="AW40">
            <v>6</v>
          </cell>
          <cell r="AX40">
            <v>6</v>
          </cell>
          <cell r="AY40">
            <v>6</v>
          </cell>
          <cell r="AZ40">
            <v>62</v>
          </cell>
        </row>
        <row r="41">
          <cell r="B41" t="str">
            <v>Class 5, Big Trucks Trucks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B42" t="str">
            <v xml:space="preserve">   Total Industry</v>
          </cell>
          <cell r="C42">
            <v>2395</v>
          </cell>
          <cell r="D42">
            <v>2524</v>
          </cell>
          <cell r="E42">
            <v>746</v>
          </cell>
          <cell r="F42">
            <v>685</v>
          </cell>
          <cell r="G42">
            <v>619</v>
          </cell>
          <cell r="H42">
            <v>2200</v>
          </cell>
          <cell r="I42">
            <v>2226.0434201403009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0.99999999999999989</v>
          </cell>
          <cell r="S42">
            <v>1</v>
          </cell>
          <cell r="U42">
            <v>1</v>
          </cell>
          <cell r="V42">
            <v>0</v>
          </cell>
          <cell r="W42">
            <v>2300</v>
          </cell>
          <cell r="X42">
            <v>1</v>
          </cell>
          <cell r="Z42">
            <v>101</v>
          </cell>
          <cell r="AA42">
            <v>174</v>
          </cell>
          <cell r="AB42">
            <v>231</v>
          </cell>
          <cell r="AC42">
            <v>240</v>
          </cell>
          <cell r="AD42">
            <v>176</v>
          </cell>
          <cell r="AE42">
            <v>174</v>
          </cell>
          <cell r="AF42">
            <v>236</v>
          </cell>
          <cell r="AG42">
            <v>198</v>
          </cell>
          <cell r="AH42">
            <v>197</v>
          </cell>
          <cell r="AI42">
            <v>191</v>
          </cell>
          <cell r="AJ42">
            <v>191</v>
          </cell>
          <cell r="AK42">
            <v>191</v>
          </cell>
          <cell r="AL42">
            <v>2300</v>
          </cell>
          <cell r="AM42">
            <v>0</v>
          </cell>
          <cell r="AN42">
            <v>1</v>
          </cell>
          <cell r="AO42">
            <v>2</v>
          </cell>
          <cell r="AP42">
            <v>14</v>
          </cell>
          <cell r="AQ42">
            <v>1</v>
          </cell>
          <cell r="AR42">
            <v>17</v>
          </cell>
          <cell r="AS42">
            <v>11</v>
          </cell>
          <cell r="AT42">
            <v>11</v>
          </cell>
          <cell r="AU42">
            <v>14</v>
          </cell>
          <cell r="AV42">
            <v>13</v>
          </cell>
          <cell r="AW42">
            <v>15</v>
          </cell>
          <cell r="AX42">
            <v>13</v>
          </cell>
          <cell r="AY42">
            <v>13</v>
          </cell>
          <cell r="AZ42">
            <v>125</v>
          </cell>
        </row>
        <row r="68">
          <cell r="B68" t="str">
            <v>Class 1</v>
          </cell>
          <cell r="C68">
            <v>60</v>
          </cell>
          <cell r="D68">
            <v>50</v>
          </cell>
          <cell r="E68">
            <v>15</v>
          </cell>
          <cell r="F68">
            <v>14</v>
          </cell>
          <cell r="G68">
            <v>9</v>
          </cell>
          <cell r="H68">
            <v>24</v>
          </cell>
          <cell r="I68">
            <v>25.245702245288275</v>
          </cell>
          <cell r="K68">
            <v>0.10928961748633879</v>
          </cell>
          <cell r="L68">
            <v>8.9605734767025089E-2</v>
          </cell>
          <cell r="M68">
            <v>5.3763440860215055E-2</v>
          </cell>
          <cell r="N68">
            <v>7.3298429319371722E-2</v>
          </cell>
          <cell r="O68">
            <v>6.1224489795918366E-2</v>
          </cell>
          <cell r="P68">
            <v>0.06</v>
          </cell>
          <cell r="Q68">
            <v>6.1895551257253385E-2</v>
          </cell>
          <cell r="S68">
            <v>7.3351842058875377E-2</v>
          </cell>
          <cell r="T68">
            <v>0</v>
          </cell>
          <cell r="U68">
            <v>8.4219597704526306E-2</v>
          </cell>
          <cell r="V68">
            <v>1.0867755645650928E-2</v>
          </cell>
          <cell r="W68">
            <v>44</v>
          </cell>
          <cell r="X68">
            <v>7.3351842058875377E-2</v>
          </cell>
          <cell r="Z68">
            <v>0</v>
          </cell>
          <cell r="AA68">
            <v>2</v>
          </cell>
          <cell r="AB68">
            <v>3</v>
          </cell>
          <cell r="AC68">
            <v>5</v>
          </cell>
          <cell r="AD68">
            <v>4</v>
          </cell>
          <cell r="AE68">
            <v>5</v>
          </cell>
          <cell r="AF68">
            <v>4</v>
          </cell>
          <cell r="AG68">
            <v>4</v>
          </cell>
          <cell r="AH68">
            <v>5</v>
          </cell>
          <cell r="AI68">
            <v>4</v>
          </cell>
          <cell r="AJ68">
            <v>4</v>
          </cell>
          <cell r="AK68">
            <v>4</v>
          </cell>
          <cell r="AL68">
            <v>44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</row>
        <row r="69">
          <cell r="B69" t="str">
            <v>Class 2</v>
          </cell>
          <cell r="C69">
            <v>8</v>
          </cell>
          <cell r="D69">
            <v>19</v>
          </cell>
          <cell r="E69">
            <v>93</v>
          </cell>
          <cell r="F69">
            <v>8</v>
          </cell>
          <cell r="G69">
            <v>5</v>
          </cell>
          <cell r="H69">
            <v>12</v>
          </cell>
          <cell r="I69">
            <v>13.411779317809396</v>
          </cell>
          <cell r="K69">
            <v>1.4571948998178506E-2</v>
          </cell>
          <cell r="L69">
            <v>3.4050179211469536E-2</v>
          </cell>
          <cell r="M69">
            <v>0.33333333333333331</v>
          </cell>
          <cell r="N69">
            <v>4.1884816753926704E-2</v>
          </cell>
          <cell r="O69">
            <v>3.4013605442176874E-2</v>
          </cell>
          <cell r="P69">
            <v>0.03</v>
          </cell>
          <cell r="Q69">
            <v>3.2882011605415859E-2</v>
          </cell>
          <cell r="S69">
            <v>0.1638573065397497</v>
          </cell>
          <cell r="U69">
            <v>0.12731848718099378</v>
          </cell>
          <cell r="V69">
            <v>-3.6538819358755914E-2</v>
          </cell>
          <cell r="W69">
            <v>98</v>
          </cell>
          <cell r="X69">
            <v>0.1638573065397497</v>
          </cell>
          <cell r="Z69">
            <v>78</v>
          </cell>
          <cell r="AA69">
            <v>3</v>
          </cell>
          <cell r="AB69">
            <v>2</v>
          </cell>
          <cell r="AC69">
            <v>7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98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</row>
        <row r="70">
          <cell r="B70" t="str">
            <v>Class 3</v>
          </cell>
          <cell r="C70">
            <v>21</v>
          </cell>
          <cell r="D70">
            <v>43</v>
          </cell>
          <cell r="E70">
            <v>2</v>
          </cell>
          <cell r="F70">
            <v>14</v>
          </cell>
          <cell r="G70">
            <v>11</v>
          </cell>
          <cell r="H70">
            <v>31</v>
          </cell>
          <cell r="I70">
            <v>32.346056001775601</v>
          </cell>
          <cell r="K70">
            <v>3.825136612021858E-2</v>
          </cell>
          <cell r="L70">
            <v>7.7060931899641583E-2</v>
          </cell>
          <cell r="M70">
            <v>7.1684587813620072E-3</v>
          </cell>
          <cell r="N70">
            <v>7.3298429319371722E-2</v>
          </cell>
          <cell r="O70">
            <v>7.4829931972789115E-2</v>
          </cell>
          <cell r="P70">
            <v>7.7499999999999999E-2</v>
          </cell>
          <cell r="Q70">
            <v>7.9303675048355893E-2</v>
          </cell>
          <cell r="S70">
            <v>3.6197338268993476E-2</v>
          </cell>
          <cell r="U70">
            <v>4.082691893374072E-2</v>
          </cell>
          <cell r="V70">
            <v>4.6295806647472446E-3</v>
          </cell>
          <cell r="W70">
            <v>22</v>
          </cell>
          <cell r="X70">
            <v>3.6197338268993476E-2</v>
          </cell>
          <cell r="Z70">
            <v>1</v>
          </cell>
          <cell r="AA70">
            <v>0</v>
          </cell>
          <cell r="AB70">
            <v>0</v>
          </cell>
          <cell r="AC70">
            <v>1</v>
          </cell>
          <cell r="AD70">
            <v>3</v>
          </cell>
          <cell r="AE70">
            <v>2</v>
          </cell>
          <cell r="AF70">
            <v>3</v>
          </cell>
          <cell r="AG70">
            <v>2</v>
          </cell>
          <cell r="AH70">
            <v>2</v>
          </cell>
          <cell r="AI70">
            <v>3</v>
          </cell>
          <cell r="AJ70">
            <v>3</v>
          </cell>
          <cell r="AK70">
            <v>2</v>
          </cell>
          <cell r="AL70">
            <v>22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</row>
        <row r="71">
          <cell r="B71" t="str">
            <v>Class 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</row>
        <row r="72">
          <cell r="B72" t="str">
            <v>Class 5, Small Trucks</v>
          </cell>
          <cell r="C72">
            <v>460</v>
          </cell>
          <cell r="D72">
            <v>446</v>
          </cell>
          <cell r="E72">
            <v>169</v>
          </cell>
          <cell r="F72">
            <v>155</v>
          </cell>
          <cell r="G72">
            <v>122</v>
          </cell>
          <cell r="H72">
            <v>333</v>
          </cell>
          <cell r="I72">
            <v>336.87233933556541</v>
          </cell>
          <cell r="K72">
            <v>0.83788706739526408</v>
          </cell>
          <cell r="L72">
            <v>0.79928315412186379</v>
          </cell>
          <cell r="M72">
            <v>0.60573476702508966</v>
          </cell>
          <cell r="N72">
            <v>0.81151832460732987</v>
          </cell>
          <cell r="O72">
            <v>0.82993197278911568</v>
          </cell>
          <cell r="P72">
            <v>0.83250000000000002</v>
          </cell>
          <cell r="Q72">
            <v>0.82591876208897486</v>
          </cell>
          <cell r="S72">
            <v>0.72659351313238152</v>
          </cell>
          <cell r="U72">
            <v>0.74763499618073914</v>
          </cell>
          <cell r="V72">
            <v>2.1041483048357623E-2</v>
          </cell>
          <cell r="W72">
            <v>436</v>
          </cell>
          <cell r="X72">
            <v>0.72659351313238152</v>
          </cell>
          <cell r="Z72">
            <v>41</v>
          </cell>
          <cell r="AA72">
            <v>25</v>
          </cell>
          <cell r="AB72">
            <v>53</v>
          </cell>
          <cell r="AC72">
            <v>37</v>
          </cell>
          <cell r="AD72">
            <v>35</v>
          </cell>
          <cell r="AE72">
            <v>35</v>
          </cell>
          <cell r="AF72">
            <v>35</v>
          </cell>
          <cell r="AG72">
            <v>36</v>
          </cell>
          <cell r="AH72">
            <v>34</v>
          </cell>
          <cell r="AI72">
            <v>35</v>
          </cell>
          <cell r="AJ72">
            <v>35</v>
          </cell>
          <cell r="AK72">
            <v>35</v>
          </cell>
          <cell r="AL72">
            <v>436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</row>
        <row r="73">
          <cell r="B73" t="str">
            <v>Class 5, Big Trucks Trucks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B74" t="str">
            <v xml:space="preserve">   Total Industry</v>
          </cell>
          <cell r="C74">
            <v>549</v>
          </cell>
          <cell r="D74">
            <v>558</v>
          </cell>
          <cell r="E74">
            <v>279</v>
          </cell>
          <cell r="F74">
            <v>191</v>
          </cell>
          <cell r="G74">
            <v>147</v>
          </cell>
          <cell r="H74">
            <v>400</v>
          </cell>
          <cell r="I74">
            <v>407.8758769004387</v>
          </cell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S74">
            <v>1</v>
          </cell>
          <cell r="U74">
            <v>1</v>
          </cell>
          <cell r="V74">
            <v>0</v>
          </cell>
          <cell r="W74">
            <v>600</v>
          </cell>
          <cell r="X74">
            <v>1</v>
          </cell>
          <cell r="Z74">
            <v>120</v>
          </cell>
          <cell r="AA74">
            <v>30</v>
          </cell>
          <cell r="AB74">
            <v>58</v>
          </cell>
          <cell r="AC74">
            <v>50</v>
          </cell>
          <cell r="AD74">
            <v>43</v>
          </cell>
          <cell r="AE74">
            <v>43</v>
          </cell>
          <cell r="AF74">
            <v>43</v>
          </cell>
          <cell r="AG74">
            <v>43</v>
          </cell>
          <cell r="AH74">
            <v>42</v>
          </cell>
          <cell r="AI74">
            <v>43</v>
          </cell>
          <cell r="AJ74">
            <v>43</v>
          </cell>
          <cell r="AK74">
            <v>42</v>
          </cell>
          <cell r="AL74">
            <v>600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</row>
        <row r="76">
          <cell r="B76" t="str">
            <v>Class 1</v>
          </cell>
          <cell r="C76">
            <v>859</v>
          </cell>
          <cell r="D76">
            <v>1068</v>
          </cell>
          <cell r="E76">
            <v>323</v>
          </cell>
          <cell r="F76">
            <v>322</v>
          </cell>
          <cell r="G76">
            <v>349</v>
          </cell>
          <cell r="H76">
            <v>1079</v>
          </cell>
          <cell r="I76">
            <v>1079.7371161022452</v>
          </cell>
          <cell r="K76">
            <v>0.12923123213479765</v>
          </cell>
          <cell r="L76">
            <v>0.13773536239360329</v>
          </cell>
          <cell r="M76">
            <v>0.12207105064247921</v>
          </cell>
          <cell r="N76">
            <v>0.1216012084592145</v>
          </cell>
          <cell r="O76">
            <v>0.14285714285714285</v>
          </cell>
          <cell r="P76">
            <v>0.14272486772486773</v>
          </cell>
          <cell r="Q76">
            <v>0.14279360964743493</v>
          </cell>
          <cell r="S76">
            <v>0.12963657056852221</v>
          </cell>
          <cell r="U76">
            <v>0.12967921505696003</v>
          </cell>
          <cell r="V76">
            <v>4.2644488437826311E-5</v>
          </cell>
          <cell r="W76">
            <v>1018</v>
          </cell>
          <cell r="X76">
            <v>0.12963657056852221</v>
          </cell>
          <cell r="Z76">
            <v>44</v>
          </cell>
          <cell r="AA76">
            <v>67</v>
          </cell>
          <cell r="AB76">
            <v>108</v>
          </cell>
          <cell r="AC76">
            <v>104</v>
          </cell>
          <cell r="AD76">
            <v>90</v>
          </cell>
          <cell r="AE76">
            <v>83</v>
          </cell>
          <cell r="AF76">
            <v>82</v>
          </cell>
          <cell r="AG76">
            <v>88</v>
          </cell>
          <cell r="AH76">
            <v>86</v>
          </cell>
          <cell r="AI76">
            <v>94</v>
          </cell>
          <cell r="AJ76">
            <v>88</v>
          </cell>
          <cell r="AK76">
            <v>84</v>
          </cell>
          <cell r="AL76">
            <v>1018</v>
          </cell>
          <cell r="AM76">
            <v>0</v>
          </cell>
          <cell r="AN76">
            <v>0</v>
          </cell>
          <cell r="AO76">
            <v>2</v>
          </cell>
          <cell r="AP76">
            <v>0</v>
          </cell>
          <cell r="AQ76">
            <v>3</v>
          </cell>
          <cell r="AR76">
            <v>0</v>
          </cell>
          <cell r="AS76">
            <v>0</v>
          </cell>
          <cell r="AT76">
            <v>0</v>
          </cell>
          <cell r="AU76">
            <v>1</v>
          </cell>
          <cell r="AV76">
            <v>0</v>
          </cell>
          <cell r="AW76">
            <v>0</v>
          </cell>
          <cell r="AX76">
            <v>1</v>
          </cell>
          <cell r="AY76">
            <v>0</v>
          </cell>
          <cell r="AZ76">
            <v>7</v>
          </cell>
        </row>
        <row r="77">
          <cell r="B77" t="str">
            <v>Class 2</v>
          </cell>
          <cell r="C77">
            <v>542</v>
          </cell>
          <cell r="D77">
            <v>757</v>
          </cell>
          <cell r="E77">
            <v>284</v>
          </cell>
          <cell r="F77">
            <v>253</v>
          </cell>
          <cell r="G77">
            <v>238</v>
          </cell>
          <cell r="H77">
            <v>739</v>
          </cell>
          <cell r="I77">
            <v>739.40438396637273</v>
          </cell>
          <cell r="K77">
            <v>8.1540544606589438E-2</v>
          </cell>
          <cell r="L77">
            <v>9.762703120969822E-2</v>
          </cell>
          <cell r="M77">
            <v>0.10733182161753591</v>
          </cell>
          <cell r="N77">
            <v>9.5543806646525675E-2</v>
          </cell>
          <cell r="O77">
            <v>9.7421203438395415E-2</v>
          </cell>
          <cell r="P77">
            <v>9.7751322751322756E-2</v>
          </cell>
          <cell r="Q77">
            <v>9.7785117693127685E-2</v>
          </cell>
          <cell r="S77">
            <v>9.556611876101663E-2</v>
          </cell>
          <cell r="U77">
            <v>9.5499799144607864E-2</v>
          </cell>
          <cell r="V77">
            <v>-6.6319616408766491E-5</v>
          </cell>
          <cell r="W77">
            <v>750</v>
          </cell>
          <cell r="X77">
            <v>9.556611876101663E-2</v>
          </cell>
          <cell r="Z77">
            <v>55</v>
          </cell>
          <cell r="AA77">
            <v>86</v>
          </cell>
          <cell r="AB77">
            <v>65</v>
          </cell>
          <cell r="AC77">
            <v>78</v>
          </cell>
          <cell r="AD77">
            <v>60</v>
          </cell>
          <cell r="AE77">
            <v>56</v>
          </cell>
          <cell r="AF77">
            <v>55</v>
          </cell>
          <cell r="AG77">
            <v>60</v>
          </cell>
          <cell r="AH77">
            <v>57</v>
          </cell>
          <cell r="AI77">
            <v>63</v>
          </cell>
          <cell r="AJ77">
            <v>59</v>
          </cell>
          <cell r="AK77">
            <v>56</v>
          </cell>
          <cell r="AL77">
            <v>750</v>
          </cell>
          <cell r="AM77">
            <v>0</v>
          </cell>
          <cell r="AN77">
            <v>1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1</v>
          </cell>
          <cell r="AV77">
            <v>1</v>
          </cell>
          <cell r="AW77">
            <v>0</v>
          </cell>
          <cell r="AX77">
            <v>0</v>
          </cell>
          <cell r="AY77">
            <v>0</v>
          </cell>
          <cell r="AZ77">
            <v>3</v>
          </cell>
        </row>
        <row r="78">
          <cell r="B78" t="str">
            <v>Class 3</v>
          </cell>
          <cell r="C78">
            <v>986</v>
          </cell>
          <cell r="D78">
            <v>706</v>
          </cell>
          <cell r="E78">
            <v>377</v>
          </cell>
          <cell r="F78">
            <v>217</v>
          </cell>
          <cell r="G78">
            <v>294</v>
          </cell>
          <cell r="H78">
            <v>911</v>
          </cell>
          <cell r="I78">
            <v>911.00540139757311</v>
          </cell>
          <cell r="K78">
            <v>0.14833759590792839</v>
          </cell>
          <cell r="L78">
            <v>9.1049780758318294E-2</v>
          </cell>
          <cell r="M78">
            <v>0.14247921390778534</v>
          </cell>
          <cell r="N78">
            <v>8.1948640483383683E-2</v>
          </cell>
          <cell r="O78">
            <v>0.12034383954154727</v>
          </cell>
          <cell r="P78">
            <v>0.1205026455026455</v>
          </cell>
          <cell r="Q78">
            <v>0.1204790941553142</v>
          </cell>
          <cell r="S78">
            <v>0.12737400688988201</v>
          </cell>
          <cell r="U78">
            <v>0.12728886352467736</v>
          </cell>
          <cell r="V78">
            <v>-8.5143365204654042E-5</v>
          </cell>
          <cell r="W78">
            <v>1000</v>
          </cell>
          <cell r="X78">
            <v>0.12737400688988201</v>
          </cell>
          <cell r="Z78">
            <v>183</v>
          </cell>
          <cell r="AA78">
            <v>67</v>
          </cell>
          <cell r="AB78">
            <v>42</v>
          </cell>
          <cell r="AC78">
            <v>85</v>
          </cell>
          <cell r="AD78">
            <v>80</v>
          </cell>
          <cell r="AE78">
            <v>75</v>
          </cell>
          <cell r="AF78">
            <v>73</v>
          </cell>
          <cell r="AG78">
            <v>80</v>
          </cell>
          <cell r="AH78">
            <v>77</v>
          </cell>
          <cell r="AI78">
            <v>84</v>
          </cell>
          <cell r="AJ78">
            <v>79</v>
          </cell>
          <cell r="AK78">
            <v>75</v>
          </cell>
          <cell r="AL78">
            <v>1000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</v>
          </cell>
          <cell r="AZ78">
            <v>2</v>
          </cell>
        </row>
        <row r="79">
          <cell r="B79" t="str">
            <v>Class 4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</row>
        <row r="80">
          <cell r="B80" t="str">
            <v>Class 5, Small Trucks</v>
          </cell>
          <cell r="C80">
            <v>4260</v>
          </cell>
          <cell r="D80">
            <v>5223</v>
          </cell>
          <cell r="E80">
            <v>1662</v>
          </cell>
          <cell r="F80">
            <v>1856</v>
          </cell>
          <cell r="G80">
            <v>1562</v>
          </cell>
          <cell r="H80">
            <v>4831</v>
          </cell>
          <cell r="I80">
            <v>4831.3757658868781</v>
          </cell>
          <cell r="K80">
            <v>0.64089062735068447</v>
          </cell>
          <cell r="L80">
            <v>0.67358782563838016</v>
          </cell>
          <cell r="M80">
            <v>0.6281179138321995</v>
          </cell>
          <cell r="N80">
            <v>0.70090634441087618</v>
          </cell>
          <cell r="O80">
            <v>0.6393778141629145</v>
          </cell>
          <cell r="P80">
            <v>0.63902116402116405</v>
          </cell>
          <cell r="Q80">
            <v>0.63894217850412305</v>
          </cell>
          <cell r="S80">
            <v>0.64742330378057922</v>
          </cell>
          <cell r="U80">
            <v>0.64753212227375478</v>
          </cell>
          <cell r="V80">
            <v>1.0881849317556647E-4</v>
          </cell>
          <cell r="W80">
            <v>5082</v>
          </cell>
          <cell r="X80">
            <v>0.64742330378057922</v>
          </cell>
          <cell r="Z80">
            <v>330</v>
          </cell>
          <cell r="AA80">
            <v>431</v>
          </cell>
          <cell r="AB80">
            <v>498</v>
          </cell>
          <cell r="AC80">
            <v>403</v>
          </cell>
          <cell r="AD80">
            <v>442</v>
          </cell>
          <cell r="AE80">
            <v>409</v>
          </cell>
          <cell r="AF80">
            <v>403</v>
          </cell>
          <cell r="AG80">
            <v>437</v>
          </cell>
          <cell r="AH80">
            <v>422</v>
          </cell>
          <cell r="AI80">
            <v>462</v>
          </cell>
          <cell r="AJ80">
            <v>432</v>
          </cell>
          <cell r="AK80">
            <v>413</v>
          </cell>
          <cell r="AL80">
            <v>5082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24</v>
          </cell>
          <cell r="AR80">
            <v>0</v>
          </cell>
          <cell r="AS80">
            <v>7</v>
          </cell>
          <cell r="AT80">
            <v>7</v>
          </cell>
          <cell r="AU80">
            <v>5</v>
          </cell>
          <cell r="AV80">
            <v>5</v>
          </cell>
          <cell r="AW80">
            <v>5</v>
          </cell>
          <cell r="AX80">
            <v>6</v>
          </cell>
          <cell r="AY80">
            <v>4</v>
          </cell>
          <cell r="AZ80">
            <v>63</v>
          </cell>
        </row>
        <row r="81">
          <cell r="B81" t="str">
            <v>Class 5, Big Trucks Trucks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S81">
            <v>0</v>
          </cell>
          <cell r="U81">
            <v>0</v>
          </cell>
          <cell r="V81">
            <v>0</v>
          </cell>
          <cell r="W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1</v>
          </cell>
          <cell r="AW81">
            <v>0</v>
          </cell>
          <cell r="AX81">
            <v>0</v>
          </cell>
          <cell r="AY81">
            <v>0</v>
          </cell>
          <cell r="AZ81">
            <v>1</v>
          </cell>
        </row>
        <row r="82">
          <cell r="B82" t="str">
            <v xml:space="preserve">   Total Industry</v>
          </cell>
          <cell r="C82">
            <v>6647</v>
          </cell>
          <cell r="D82">
            <v>7754</v>
          </cell>
          <cell r="E82">
            <v>2646</v>
          </cell>
          <cell r="F82">
            <v>2648</v>
          </cell>
          <cell r="G82">
            <v>2443</v>
          </cell>
          <cell r="H82">
            <v>7560</v>
          </cell>
          <cell r="I82">
            <v>7561.5226673530697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0.99999999999999989</v>
          </cell>
          <cell r="S82">
            <v>1</v>
          </cell>
          <cell r="U82">
            <v>1</v>
          </cell>
          <cell r="V82">
            <v>0</v>
          </cell>
          <cell r="W82">
            <v>7850</v>
          </cell>
          <cell r="X82">
            <v>1</v>
          </cell>
          <cell r="Z82">
            <v>612</v>
          </cell>
          <cell r="AA82">
            <v>651</v>
          </cell>
          <cell r="AB82">
            <v>713</v>
          </cell>
          <cell r="AC82">
            <v>670</v>
          </cell>
          <cell r="AD82">
            <v>672</v>
          </cell>
          <cell r="AE82">
            <v>623</v>
          </cell>
          <cell r="AF82">
            <v>613</v>
          </cell>
          <cell r="AG82">
            <v>665</v>
          </cell>
          <cell r="AH82">
            <v>642</v>
          </cell>
          <cell r="AI82">
            <v>703</v>
          </cell>
          <cell r="AJ82">
            <v>658</v>
          </cell>
          <cell r="AK82">
            <v>628</v>
          </cell>
          <cell r="AL82">
            <v>7850</v>
          </cell>
          <cell r="AM82">
            <v>0</v>
          </cell>
          <cell r="AN82">
            <v>1</v>
          </cell>
          <cell r="AO82">
            <v>2</v>
          </cell>
          <cell r="AP82">
            <v>0</v>
          </cell>
          <cell r="AQ82">
            <v>27</v>
          </cell>
          <cell r="AR82">
            <v>0</v>
          </cell>
          <cell r="AS82">
            <v>8</v>
          </cell>
          <cell r="AT82">
            <v>7</v>
          </cell>
          <cell r="AU82">
            <v>7</v>
          </cell>
          <cell r="AV82">
            <v>7</v>
          </cell>
          <cell r="AW82">
            <v>5</v>
          </cell>
          <cell r="AX82">
            <v>7</v>
          </cell>
          <cell r="AY82">
            <v>5</v>
          </cell>
          <cell r="AZ82">
            <v>76</v>
          </cell>
        </row>
        <row r="84">
          <cell r="B84" t="str">
            <v>Class 1</v>
          </cell>
          <cell r="C84">
            <v>6213</v>
          </cell>
          <cell r="D84">
            <v>5439</v>
          </cell>
          <cell r="E84">
            <v>1446</v>
          </cell>
          <cell r="F84">
            <v>1748</v>
          </cell>
          <cell r="G84">
            <v>1854</v>
          </cell>
          <cell r="H84">
            <v>5883</v>
          </cell>
          <cell r="I84">
            <v>5884.0348867434905</v>
          </cell>
          <cell r="K84">
            <v>0.31504487602048575</v>
          </cell>
          <cell r="L84">
            <v>0.2878539296110082</v>
          </cell>
          <cell r="M84">
            <v>0.2687732342007435</v>
          </cell>
          <cell r="N84">
            <v>0.28778399736582155</v>
          </cell>
          <cell r="O84">
            <v>0.30220048899755503</v>
          </cell>
          <cell r="P84">
            <v>0.30215716486902927</v>
          </cell>
          <cell r="Q84">
            <v>0.30213618691362315</v>
          </cell>
          <cell r="S84">
            <v>0.29204845163132348</v>
          </cell>
          <cell r="U84">
            <v>0.29055734661074578</v>
          </cell>
          <cell r="V84">
            <v>-1.4911050205776988E-3</v>
          </cell>
          <cell r="W84">
            <v>5461</v>
          </cell>
          <cell r="X84">
            <v>0.29204845163132348</v>
          </cell>
          <cell r="Z84">
            <v>333</v>
          </cell>
          <cell r="AA84">
            <v>328</v>
          </cell>
          <cell r="AB84">
            <v>361</v>
          </cell>
          <cell r="AC84">
            <v>424</v>
          </cell>
          <cell r="AD84">
            <v>495</v>
          </cell>
          <cell r="AE84">
            <v>522</v>
          </cell>
          <cell r="AF84">
            <v>502</v>
          </cell>
          <cell r="AG84">
            <v>454</v>
          </cell>
          <cell r="AH84">
            <v>489</v>
          </cell>
          <cell r="AI84">
            <v>537</v>
          </cell>
          <cell r="AJ84">
            <v>537</v>
          </cell>
          <cell r="AK84">
            <v>479</v>
          </cell>
          <cell r="AL84">
            <v>5461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</row>
        <row r="85">
          <cell r="B85" t="str">
            <v>Class 2</v>
          </cell>
          <cell r="C85">
            <v>2308</v>
          </cell>
          <cell r="D85">
            <v>2164</v>
          </cell>
          <cell r="E85">
            <v>410</v>
          </cell>
          <cell r="F85">
            <v>638</v>
          </cell>
          <cell r="G85">
            <v>681</v>
          </cell>
          <cell r="H85">
            <v>2160</v>
          </cell>
          <cell r="I85">
            <v>2160.5128097908414</v>
          </cell>
          <cell r="K85">
            <v>0.11703260483748289</v>
          </cell>
          <cell r="L85">
            <v>0.11452765281820587</v>
          </cell>
          <cell r="M85">
            <v>7.6208178438661706E-2</v>
          </cell>
          <cell r="N85">
            <v>0.10503786631544287</v>
          </cell>
          <cell r="O85">
            <v>0.11100244498777506</v>
          </cell>
          <cell r="P85">
            <v>0.11093990755007704</v>
          </cell>
          <cell r="Q85">
            <v>0.11093902648315479</v>
          </cell>
          <cell r="S85">
            <v>0.10439525753940573</v>
          </cell>
          <cell r="U85">
            <v>0.10258947869811681</v>
          </cell>
          <cell r="V85">
            <v>-1.8057788412889214E-3</v>
          </cell>
          <cell r="W85">
            <v>1952</v>
          </cell>
          <cell r="X85">
            <v>0.10439525753940573</v>
          </cell>
          <cell r="Z85">
            <v>122</v>
          </cell>
          <cell r="AA85">
            <v>116</v>
          </cell>
          <cell r="AB85">
            <v>40</v>
          </cell>
          <cell r="AC85">
            <v>132</v>
          </cell>
          <cell r="AD85">
            <v>190</v>
          </cell>
          <cell r="AE85">
            <v>201</v>
          </cell>
          <cell r="AF85">
            <v>192</v>
          </cell>
          <cell r="AG85">
            <v>175</v>
          </cell>
          <cell r="AH85">
            <v>188</v>
          </cell>
          <cell r="AI85">
            <v>206</v>
          </cell>
          <cell r="AJ85">
            <v>206</v>
          </cell>
          <cell r="AK85">
            <v>184</v>
          </cell>
          <cell r="AL85">
            <v>1952</v>
          </cell>
          <cell r="AM85">
            <v>0</v>
          </cell>
          <cell r="AN85">
            <v>15</v>
          </cell>
          <cell r="AO85">
            <v>0</v>
          </cell>
          <cell r="AP85">
            <v>0</v>
          </cell>
          <cell r="AQ85">
            <v>7</v>
          </cell>
          <cell r="AR85">
            <v>10</v>
          </cell>
          <cell r="AS85">
            <v>2</v>
          </cell>
          <cell r="AT85">
            <v>1</v>
          </cell>
          <cell r="AU85">
            <v>2</v>
          </cell>
          <cell r="AV85">
            <v>2</v>
          </cell>
          <cell r="AW85">
            <v>4</v>
          </cell>
          <cell r="AX85">
            <v>2</v>
          </cell>
          <cell r="AY85">
            <v>2</v>
          </cell>
          <cell r="AZ85">
            <v>47</v>
          </cell>
        </row>
        <row r="86">
          <cell r="B86" t="str">
            <v>Class 3</v>
          </cell>
          <cell r="C86">
            <v>1531</v>
          </cell>
          <cell r="D86">
            <v>1448</v>
          </cell>
          <cell r="E86">
            <v>382</v>
          </cell>
          <cell r="F86">
            <v>401</v>
          </cell>
          <cell r="G86">
            <v>411</v>
          </cell>
          <cell r="H86">
            <v>1303</v>
          </cell>
          <cell r="I86">
            <v>1303.1693356357355</v>
          </cell>
          <cell r="K86">
            <v>7.7632980072004462E-2</v>
          </cell>
          <cell r="L86">
            <v>7.6634030166710776E-2</v>
          </cell>
          <cell r="M86">
            <v>7.1003717472118963E-2</v>
          </cell>
          <cell r="N86">
            <v>6.6019097793875534E-2</v>
          </cell>
          <cell r="O86">
            <v>6.6992665036674823E-2</v>
          </cell>
          <cell r="P86">
            <v>6.6923472008217771E-2</v>
          </cell>
          <cell r="Q86">
            <v>6.6915751104537124E-2</v>
          </cell>
          <cell r="S86">
            <v>7.5369961935285765E-2</v>
          </cell>
          <cell r="U86">
            <v>7.5090242570278076E-2</v>
          </cell>
          <cell r="V86">
            <v>-2.7971936500768846E-4</v>
          </cell>
          <cell r="W86">
            <v>1409</v>
          </cell>
          <cell r="X86">
            <v>7.5369961935285765E-2</v>
          </cell>
          <cell r="Z86">
            <v>95</v>
          </cell>
          <cell r="AA86">
            <v>90</v>
          </cell>
          <cell r="AB86">
            <v>97</v>
          </cell>
          <cell r="AC86">
            <v>100</v>
          </cell>
          <cell r="AD86">
            <v>127</v>
          </cell>
          <cell r="AE86">
            <v>134</v>
          </cell>
          <cell r="AF86">
            <v>128</v>
          </cell>
          <cell r="AG86">
            <v>116</v>
          </cell>
          <cell r="AH86">
            <v>125</v>
          </cell>
          <cell r="AI86">
            <v>138</v>
          </cell>
          <cell r="AJ86">
            <v>137</v>
          </cell>
          <cell r="AK86">
            <v>122</v>
          </cell>
          <cell r="AL86">
            <v>1409</v>
          </cell>
          <cell r="AM86">
            <v>0</v>
          </cell>
          <cell r="AN86">
            <v>0</v>
          </cell>
          <cell r="AO86">
            <v>25</v>
          </cell>
          <cell r="AP86">
            <v>0</v>
          </cell>
          <cell r="AQ86">
            <v>0</v>
          </cell>
          <cell r="AR86">
            <v>0</v>
          </cell>
          <cell r="AS86">
            <v>6</v>
          </cell>
          <cell r="AT86">
            <v>10</v>
          </cell>
          <cell r="AU86">
            <v>7</v>
          </cell>
          <cell r="AV86">
            <v>9</v>
          </cell>
          <cell r="AW86">
            <v>6</v>
          </cell>
          <cell r="AX86">
            <v>7</v>
          </cell>
          <cell r="AY86">
            <v>7</v>
          </cell>
          <cell r="AZ86">
            <v>77</v>
          </cell>
        </row>
        <row r="87">
          <cell r="B87" t="str">
            <v>Class 4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S87">
            <v>0</v>
          </cell>
          <cell r="U87">
            <v>0</v>
          </cell>
          <cell r="V87">
            <v>0</v>
          </cell>
          <cell r="W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</row>
        <row r="88">
          <cell r="B88" t="str">
            <v>Class 5, Small Trucks</v>
          </cell>
          <cell r="C88">
            <v>9669</v>
          </cell>
          <cell r="D88">
            <v>9844</v>
          </cell>
          <cell r="E88">
            <v>3142</v>
          </cell>
          <cell r="F88">
            <v>3287</v>
          </cell>
          <cell r="G88">
            <v>3189</v>
          </cell>
          <cell r="H88">
            <v>10124</v>
          </cell>
          <cell r="I88">
            <v>10127.060043856445</v>
          </cell>
          <cell r="K88">
            <v>0.49028953907002687</v>
          </cell>
          <cell r="L88">
            <v>0.52098438740407516</v>
          </cell>
          <cell r="M88">
            <v>0.58401486988847584</v>
          </cell>
          <cell r="N88">
            <v>0.54115903852486003</v>
          </cell>
          <cell r="O88">
            <v>0.51980440097799507</v>
          </cell>
          <cell r="P88">
            <v>0.51997945557267589</v>
          </cell>
          <cell r="Q88">
            <v>0.52000903549868482</v>
          </cell>
          <cell r="S88">
            <v>0.52818632889398498</v>
          </cell>
          <cell r="U88">
            <v>0.53176293212085934</v>
          </cell>
          <cell r="V88">
            <v>3.5766032268743642E-3</v>
          </cell>
          <cell r="W88">
            <v>9878</v>
          </cell>
          <cell r="X88">
            <v>0.52818632889398498</v>
          </cell>
          <cell r="Z88">
            <v>719</v>
          </cell>
          <cell r="AA88">
            <v>594</v>
          </cell>
          <cell r="AB88">
            <v>913</v>
          </cell>
          <cell r="AC88">
            <v>916</v>
          </cell>
          <cell r="AD88">
            <v>830</v>
          </cell>
          <cell r="AE88">
            <v>875</v>
          </cell>
          <cell r="AF88">
            <v>840</v>
          </cell>
          <cell r="AG88">
            <v>762</v>
          </cell>
          <cell r="AH88">
            <v>821</v>
          </cell>
          <cell r="AI88">
            <v>902</v>
          </cell>
          <cell r="AJ88">
            <v>903</v>
          </cell>
          <cell r="AK88">
            <v>803</v>
          </cell>
          <cell r="AL88">
            <v>9878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</row>
        <row r="89">
          <cell r="B89" t="str">
            <v>Class 5, Big Trucks Trucks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S89">
            <v>0</v>
          </cell>
          <cell r="U89">
            <v>0</v>
          </cell>
          <cell r="V89">
            <v>0</v>
          </cell>
          <cell r="W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B90" t="str">
            <v xml:space="preserve">   Total Industry</v>
          </cell>
          <cell r="C90">
            <v>19721</v>
          </cell>
          <cell r="D90">
            <v>18895</v>
          </cell>
          <cell r="E90">
            <v>5380</v>
          </cell>
          <cell r="F90">
            <v>6074</v>
          </cell>
          <cell r="G90">
            <v>6135</v>
          </cell>
          <cell r="H90">
            <v>19470</v>
          </cell>
          <cell r="I90">
            <v>19474.777076026516</v>
          </cell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0.99999999999999989</v>
          </cell>
          <cell r="S90">
            <v>1</v>
          </cell>
          <cell r="U90">
            <v>1</v>
          </cell>
          <cell r="V90">
            <v>0</v>
          </cell>
          <cell r="W90">
            <v>18700</v>
          </cell>
          <cell r="X90">
            <v>1</v>
          </cell>
          <cell r="Z90">
            <v>1269</v>
          </cell>
          <cell r="AA90">
            <v>1128</v>
          </cell>
          <cell r="AB90">
            <v>1411</v>
          </cell>
          <cell r="AC90">
            <v>1572</v>
          </cell>
          <cell r="AD90">
            <v>1642</v>
          </cell>
          <cell r="AE90">
            <v>1732</v>
          </cell>
          <cell r="AF90">
            <v>1662</v>
          </cell>
          <cell r="AG90">
            <v>1507</v>
          </cell>
          <cell r="AH90">
            <v>1623</v>
          </cell>
          <cell r="AI90">
            <v>1783</v>
          </cell>
          <cell r="AJ90">
            <v>1783</v>
          </cell>
          <cell r="AK90">
            <v>1588</v>
          </cell>
          <cell r="AL90">
            <v>18700</v>
          </cell>
          <cell r="AM90">
            <v>0</v>
          </cell>
          <cell r="AN90">
            <v>15</v>
          </cell>
          <cell r="AO90">
            <v>25</v>
          </cell>
          <cell r="AP90">
            <v>0</v>
          </cell>
          <cell r="AQ90">
            <v>7</v>
          </cell>
          <cell r="AR90">
            <v>10</v>
          </cell>
          <cell r="AS90">
            <v>8</v>
          </cell>
          <cell r="AT90">
            <v>11</v>
          </cell>
          <cell r="AU90">
            <v>9</v>
          </cell>
          <cell r="AV90">
            <v>11</v>
          </cell>
          <cell r="AW90">
            <v>10</v>
          </cell>
          <cell r="AX90">
            <v>9</v>
          </cell>
          <cell r="AY90">
            <v>9</v>
          </cell>
          <cell r="AZ90">
            <v>124</v>
          </cell>
        </row>
        <row r="92">
          <cell r="B92" t="str">
            <v>Class 1</v>
          </cell>
          <cell r="C92">
            <v>472</v>
          </cell>
          <cell r="D92">
            <v>392</v>
          </cell>
          <cell r="E92">
            <v>129</v>
          </cell>
          <cell r="F92">
            <v>136</v>
          </cell>
          <cell r="G92">
            <v>112</v>
          </cell>
          <cell r="H92">
            <v>349</v>
          </cell>
          <cell r="I92">
            <v>350.00207518018721</v>
          </cell>
          <cell r="K92">
            <v>9.0909090909090912E-2</v>
          </cell>
          <cell r="L92">
            <v>9.4027344686975295E-2</v>
          </cell>
          <cell r="M92">
            <v>8.8114754098360656E-2</v>
          </cell>
          <cell r="N92">
            <v>0.1038961038961039</v>
          </cell>
          <cell r="O92">
            <v>8.5955487336914813E-2</v>
          </cell>
          <cell r="P92">
            <v>8.5749385749385745E-2</v>
          </cell>
          <cell r="Q92">
            <v>8.5963089963736139E-2</v>
          </cell>
          <cell r="S92">
            <v>9.1003052083936456E-2</v>
          </cell>
          <cell r="U92">
            <v>9.1017063231475626E-2</v>
          </cell>
          <cell r="V92">
            <v>1.4011147539169655E-5</v>
          </cell>
          <cell r="W92">
            <v>396</v>
          </cell>
          <cell r="X92">
            <v>9.1003052083936456E-2</v>
          </cell>
          <cell r="Z92">
            <v>31</v>
          </cell>
          <cell r="AA92">
            <v>20</v>
          </cell>
          <cell r="AB92">
            <v>22</v>
          </cell>
          <cell r="AC92">
            <v>56</v>
          </cell>
          <cell r="AD92">
            <v>37</v>
          </cell>
          <cell r="AE92">
            <v>32</v>
          </cell>
          <cell r="AF92">
            <v>34</v>
          </cell>
          <cell r="AG92">
            <v>34</v>
          </cell>
          <cell r="AH92">
            <v>34</v>
          </cell>
          <cell r="AI92">
            <v>32</v>
          </cell>
          <cell r="AJ92">
            <v>34</v>
          </cell>
          <cell r="AK92">
            <v>30</v>
          </cell>
          <cell r="AL92">
            <v>396</v>
          </cell>
          <cell r="AM92">
            <v>0</v>
          </cell>
          <cell r="AN92">
            <v>0</v>
          </cell>
          <cell r="AO92">
            <v>0</v>
          </cell>
          <cell r="AP92">
            <v>1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1</v>
          </cell>
          <cell r="AW92">
            <v>0</v>
          </cell>
          <cell r="AX92">
            <v>0</v>
          </cell>
          <cell r="AY92">
            <v>1</v>
          </cell>
          <cell r="AZ92">
            <v>3</v>
          </cell>
        </row>
        <row r="93">
          <cell r="B93" t="str">
            <v>Class 2</v>
          </cell>
          <cell r="C93">
            <v>488</v>
          </cell>
          <cell r="D93">
            <v>427</v>
          </cell>
          <cell r="E93">
            <v>111</v>
          </cell>
          <cell r="F93">
            <v>166</v>
          </cell>
          <cell r="G93">
            <v>148</v>
          </cell>
          <cell r="H93">
            <v>462</v>
          </cell>
          <cell r="I93">
            <v>460.05987057562248</v>
          </cell>
          <cell r="K93">
            <v>9.3990755007704166E-2</v>
          </cell>
          <cell r="L93">
            <v>0.10242264331974095</v>
          </cell>
          <cell r="M93">
            <v>7.5819672131147542E-2</v>
          </cell>
          <cell r="N93">
            <v>0.12681436210847977</v>
          </cell>
          <cell r="O93">
            <v>0.113584036838066</v>
          </cell>
          <cell r="P93">
            <v>0.11351351351351352</v>
          </cell>
          <cell r="Q93">
            <v>0.11299409588539425</v>
          </cell>
          <cell r="S93">
            <v>9.0672306617586962E-2</v>
          </cell>
          <cell r="U93">
            <v>9.07443568195309E-2</v>
          </cell>
          <cell r="V93">
            <v>7.2050201943937853E-5</v>
          </cell>
          <cell r="W93">
            <v>394</v>
          </cell>
          <cell r="X93">
            <v>9.0672306617586962E-2</v>
          </cell>
          <cell r="Z93">
            <v>31</v>
          </cell>
          <cell r="AA93">
            <v>28</v>
          </cell>
          <cell r="AB93">
            <v>21</v>
          </cell>
          <cell r="AC93">
            <v>31</v>
          </cell>
          <cell r="AD93">
            <v>39</v>
          </cell>
          <cell r="AE93">
            <v>34</v>
          </cell>
          <cell r="AF93">
            <v>36</v>
          </cell>
          <cell r="AG93">
            <v>36</v>
          </cell>
          <cell r="AH93">
            <v>36</v>
          </cell>
          <cell r="AI93">
            <v>34</v>
          </cell>
          <cell r="AJ93">
            <v>36</v>
          </cell>
          <cell r="AK93">
            <v>32</v>
          </cell>
          <cell r="AL93">
            <v>394</v>
          </cell>
          <cell r="AM93">
            <v>0</v>
          </cell>
          <cell r="AN93">
            <v>0</v>
          </cell>
          <cell r="AO93">
            <v>4</v>
          </cell>
          <cell r="AP93">
            <v>0</v>
          </cell>
          <cell r="AQ93">
            <v>0</v>
          </cell>
          <cell r="AR93">
            <v>0</v>
          </cell>
          <cell r="AS93">
            <v>3</v>
          </cell>
          <cell r="AT93">
            <v>1</v>
          </cell>
          <cell r="AU93">
            <v>2</v>
          </cell>
          <cell r="AV93">
            <v>2</v>
          </cell>
          <cell r="AW93">
            <v>1</v>
          </cell>
          <cell r="AX93">
            <v>2</v>
          </cell>
          <cell r="AY93">
            <v>2</v>
          </cell>
          <cell r="AZ93">
            <v>17</v>
          </cell>
        </row>
        <row r="94">
          <cell r="B94" t="str">
            <v>Class 3</v>
          </cell>
          <cell r="C94">
            <v>841</v>
          </cell>
          <cell r="D94">
            <v>556</v>
          </cell>
          <cell r="E94">
            <v>162</v>
          </cell>
          <cell r="F94">
            <v>142</v>
          </cell>
          <cell r="G94">
            <v>187</v>
          </cell>
          <cell r="H94">
            <v>585</v>
          </cell>
          <cell r="I94">
            <v>587.0320519716023</v>
          </cell>
          <cell r="K94">
            <v>0.16197996918335902</v>
          </cell>
          <cell r="L94">
            <v>0.13336531542336291</v>
          </cell>
          <cell r="M94">
            <v>0.11065573770491803</v>
          </cell>
          <cell r="N94">
            <v>0.10847975553857907</v>
          </cell>
          <cell r="O94">
            <v>0.14351496546431311</v>
          </cell>
          <cell r="P94">
            <v>0.14373464373464373</v>
          </cell>
          <cell r="Q94">
            <v>0.14417939970570801</v>
          </cell>
          <cell r="S94">
            <v>0.13521453923850568</v>
          </cell>
          <cell r="U94">
            <v>0.13533367410388</v>
          </cell>
          <cell r="V94">
            <v>1.1913486537432072E-4</v>
          </cell>
          <cell r="W94">
            <v>588</v>
          </cell>
          <cell r="X94">
            <v>0.13521453923850568</v>
          </cell>
          <cell r="Z94">
            <v>18</v>
          </cell>
          <cell r="AA94">
            <v>33</v>
          </cell>
          <cell r="AB94">
            <v>48</v>
          </cell>
          <cell r="AC94">
            <v>63</v>
          </cell>
          <cell r="AD94">
            <v>59</v>
          </cell>
          <cell r="AE94">
            <v>52</v>
          </cell>
          <cell r="AF94">
            <v>54</v>
          </cell>
          <cell r="AG94">
            <v>54</v>
          </cell>
          <cell r="AH94">
            <v>54</v>
          </cell>
          <cell r="AI94">
            <v>51</v>
          </cell>
          <cell r="AJ94">
            <v>54</v>
          </cell>
          <cell r="AK94">
            <v>48</v>
          </cell>
          <cell r="AL94">
            <v>588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-4</v>
          </cell>
          <cell r="AR94">
            <v>0</v>
          </cell>
          <cell r="AS94">
            <v>1</v>
          </cell>
          <cell r="AT94">
            <v>4</v>
          </cell>
          <cell r="AU94">
            <v>2</v>
          </cell>
          <cell r="AV94">
            <v>2</v>
          </cell>
          <cell r="AW94">
            <v>2</v>
          </cell>
          <cell r="AX94">
            <v>2</v>
          </cell>
          <cell r="AY94">
            <v>2</v>
          </cell>
          <cell r="AZ94">
            <v>11</v>
          </cell>
        </row>
        <row r="95">
          <cell r="B95" t="str">
            <v>Class 4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B96" t="str">
            <v>Class 5, Small Trucks</v>
          </cell>
          <cell r="C96">
            <v>3391</v>
          </cell>
          <cell r="D96">
            <v>2794</v>
          </cell>
          <cell r="E96">
            <v>1062</v>
          </cell>
          <cell r="F96">
            <v>865</v>
          </cell>
          <cell r="G96">
            <v>856</v>
          </cell>
          <cell r="H96">
            <v>2674</v>
          </cell>
          <cell r="I96">
            <v>2674.4450235878635</v>
          </cell>
          <cell r="K96">
            <v>0.65312018489984591</v>
          </cell>
          <cell r="L96">
            <v>0.67018469656992086</v>
          </cell>
          <cell r="M96">
            <v>0.72540983606557374</v>
          </cell>
          <cell r="N96">
            <v>0.6608097784568373</v>
          </cell>
          <cell r="O96">
            <v>0.65694551036070603</v>
          </cell>
          <cell r="P96">
            <v>0.65700245700245696</v>
          </cell>
          <cell r="Q96">
            <v>0.65686341444516161</v>
          </cell>
          <cell r="S96">
            <v>0.6831101020599708</v>
          </cell>
          <cell r="U96">
            <v>0.68290490584511343</v>
          </cell>
          <cell r="V96">
            <v>-2.0519621485737272E-4</v>
          </cell>
          <cell r="W96">
            <v>2972</v>
          </cell>
          <cell r="X96">
            <v>0.6831101020599708</v>
          </cell>
          <cell r="Z96">
            <v>296</v>
          </cell>
          <cell r="AA96">
            <v>173</v>
          </cell>
          <cell r="AB96">
            <v>332</v>
          </cell>
          <cell r="AC96">
            <v>261</v>
          </cell>
          <cell r="AD96">
            <v>267</v>
          </cell>
          <cell r="AE96">
            <v>231</v>
          </cell>
          <cell r="AF96">
            <v>242</v>
          </cell>
          <cell r="AG96">
            <v>239</v>
          </cell>
          <cell r="AH96">
            <v>245</v>
          </cell>
          <cell r="AI96">
            <v>229</v>
          </cell>
          <cell r="AJ96">
            <v>239</v>
          </cell>
          <cell r="AK96">
            <v>218</v>
          </cell>
          <cell r="AL96">
            <v>2972</v>
          </cell>
          <cell r="AM96">
            <v>0</v>
          </cell>
          <cell r="AN96">
            <v>0</v>
          </cell>
          <cell r="AO96">
            <v>8</v>
          </cell>
          <cell r="AP96">
            <v>0</v>
          </cell>
          <cell r="AQ96">
            <v>0</v>
          </cell>
          <cell r="AR96">
            <v>0</v>
          </cell>
          <cell r="AS96">
            <v>4</v>
          </cell>
          <cell r="AT96">
            <v>3</v>
          </cell>
          <cell r="AU96">
            <v>2</v>
          </cell>
          <cell r="AV96">
            <v>2</v>
          </cell>
          <cell r="AW96">
            <v>3</v>
          </cell>
          <cell r="AX96">
            <v>3</v>
          </cell>
          <cell r="AY96">
            <v>3</v>
          </cell>
          <cell r="AZ96">
            <v>28</v>
          </cell>
        </row>
        <row r="97">
          <cell r="B97" t="str">
            <v>Class 5, Big Trucks Trucks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</row>
        <row r="98">
          <cell r="B98" t="str">
            <v xml:space="preserve">   Total Industry</v>
          </cell>
          <cell r="C98">
            <v>5192</v>
          </cell>
          <cell r="D98">
            <v>4169</v>
          </cell>
          <cell r="E98">
            <v>1464</v>
          </cell>
          <cell r="F98">
            <v>1309</v>
          </cell>
          <cell r="G98">
            <v>1303</v>
          </cell>
          <cell r="H98">
            <v>4070</v>
          </cell>
          <cell r="I98">
            <v>4071.5390213152755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S98">
            <v>0.99999999999999989</v>
          </cell>
          <cell r="U98">
            <v>1</v>
          </cell>
          <cell r="V98">
            <v>0</v>
          </cell>
          <cell r="W98">
            <v>4350</v>
          </cell>
          <cell r="X98">
            <v>0.99999999999999989</v>
          </cell>
          <cell r="Z98">
            <v>376</v>
          </cell>
          <cell r="AA98">
            <v>254</v>
          </cell>
          <cell r="AB98">
            <v>423</v>
          </cell>
          <cell r="AC98">
            <v>411</v>
          </cell>
          <cell r="AD98">
            <v>402</v>
          </cell>
          <cell r="AE98">
            <v>349</v>
          </cell>
          <cell r="AF98">
            <v>366</v>
          </cell>
          <cell r="AG98">
            <v>363</v>
          </cell>
          <cell r="AH98">
            <v>369</v>
          </cell>
          <cell r="AI98">
            <v>346</v>
          </cell>
          <cell r="AJ98">
            <v>363</v>
          </cell>
          <cell r="AK98">
            <v>328</v>
          </cell>
          <cell r="AL98">
            <v>4350</v>
          </cell>
          <cell r="AM98">
            <v>0</v>
          </cell>
          <cell r="AN98">
            <v>0</v>
          </cell>
          <cell r="AO98">
            <v>12</v>
          </cell>
          <cell r="AP98">
            <v>1</v>
          </cell>
          <cell r="AQ98">
            <v>-4</v>
          </cell>
          <cell r="AR98">
            <v>0</v>
          </cell>
          <cell r="AS98">
            <v>8</v>
          </cell>
          <cell r="AT98">
            <v>8</v>
          </cell>
          <cell r="AU98">
            <v>6</v>
          </cell>
          <cell r="AV98">
            <v>7</v>
          </cell>
          <cell r="AW98">
            <v>6</v>
          </cell>
          <cell r="AX98">
            <v>7</v>
          </cell>
          <cell r="AY98">
            <v>8</v>
          </cell>
          <cell r="AZ98">
            <v>59</v>
          </cell>
        </row>
        <row r="100">
          <cell r="B100" t="str">
            <v>Class 1</v>
          </cell>
          <cell r="C100">
            <v>250</v>
          </cell>
          <cell r="D100">
            <v>192</v>
          </cell>
          <cell r="E100">
            <v>47</v>
          </cell>
          <cell r="F100">
            <v>66</v>
          </cell>
          <cell r="G100">
            <v>62</v>
          </cell>
          <cell r="H100">
            <v>204</v>
          </cell>
          <cell r="I100">
            <v>203.41787274162789</v>
          </cell>
          <cell r="K100">
            <v>0.17146776406035666</v>
          </cell>
          <cell r="L100">
            <v>0.12427184466019417</v>
          </cell>
          <cell r="M100">
            <v>0.11217183770883055</v>
          </cell>
          <cell r="N100">
            <v>0.18232044198895028</v>
          </cell>
          <cell r="O100">
            <v>0.15196078431372548</v>
          </cell>
          <cell r="P100">
            <v>0.15223880597014924</v>
          </cell>
          <cell r="Q100">
            <v>0.15225815670721821</v>
          </cell>
          <cell r="S100">
            <v>0.13695195908512547</v>
          </cell>
          <cell r="T100">
            <v>0</v>
          </cell>
          <cell r="U100">
            <v>0.13597048214312712</v>
          </cell>
          <cell r="V100">
            <v>-9.8147694199834934E-4</v>
          </cell>
          <cell r="W100">
            <v>188</v>
          </cell>
          <cell r="X100">
            <v>0.13695195908512547</v>
          </cell>
          <cell r="Z100">
            <v>8</v>
          </cell>
          <cell r="AA100">
            <v>4</v>
          </cell>
          <cell r="AB100">
            <v>20</v>
          </cell>
          <cell r="AC100">
            <v>15</v>
          </cell>
          <cell r="AD100">
            <v>18</v>
          </cell>
          <cell r="AE100">
            <v>17</v>
          </cell>
          <cell r="AF100">
            <v>18</v>
          </cell>
          <cell r="AG100">
            <v>16</v>
          </cell>
          <cell r="AH100">
            <v>16</v>
          </cell>
          <cell r="AI100">
            <v>18</v>
          </cell>
          <cell r="AJ100">
            <v>17</v>
          </cell>
          <cell r="AK100">
            <v>21</v>
          </cell>
          <cell r="AL100">
            <v>188</v>
          </cell>
          <cell r="AM100">
            <v>0</v>
          </cell>
          <cell r="AN100">
            <v>1</v>
          </cell>
          <cell r="AO100">
            <v>0</v>
          </cell>
          <cell r="AP100">
            <v>1</v>
          </cell>
          <cell r="AQ100">
            <v>0</v>
          </cell>
          <cell r="AR100">
            <v>1</v>
          </cell>
          <cell r="AS100">
            <v>2</v>
          </cell>
          <cell r="AT100">
            <v>0</v>
          </cell>
          <cell r="AU100">
            <v>3</v>
          </cell>
          <cell r="AV100">
            <v>0</v>
          </cell>
          <cell r="AW100">
            <v>2</v>
          </cell>
          <cell r="AX100">
            <v>0</v>
          </cell>
          <cell r="AY100">
            <v>1</v>
          </cell>
          <cell r="AZ100">
            <v>11</v>
          </cell>
        </row>
        <row r="101">
          <cell r="B101" t="str">
            <v>Class 2</v>
          </cell>
          <cell r="C101">
            <v>160</v>
          </cell>
          <cell r="D101">
            <v>497</v>
          </cell>
          <cell r="E101">
            <v>53</v>
          </cell>
          <cell r="F101">
            <v>49</v>
          </cell>
          <cell r="G101">
            <v>103</v>
          </cell>
          <cell r="H101">
            <v>339</v>
          </cell>
          <cell r="I101">
            <v>338.83534230539084</v>
          </cell>
          <cell r="K101">
            <v>0.10973936899862825</v>
          </cell>
          <cell r="L101">
            <v>0.32168284789644014</v>
          </cell>
          <cell r="M101">
            <v>0.12649164677804295</v>
          </cell>
          <cell r="N101">
            <v>0.13535911602209943</v>
          </cell>
          <cell r="O101">
            <v>0.25245098039215685</v>
          </cell>
          <cell r="P101">
            <v>0.25298507462686565</v>
          </cell>
          <cell r="Q101">
            <v>0.2536180520981357</v>
          </cell>
          <cell r="S101">
            <v>0.18842428038949269</v>
          </cell>
          <cell r="U101">
            <v>0.18597128789103712</v>
          </cell>
          <cell r="V101">
            <v>-2.4529924984555695E-3</v>
          </cell>
          <cell r="W101">
            <v>258</v>
          </cell>
          <cell r="X101">
            <v>0.18842428038949269</v>
          </cell>
          <cell r="Z101">
            <v>9</v>
          </cell>
          <cell r="AA101">
            <v>13</v>
          </cell>
          <cell r="AB101">
            <v>20</v>
          </cell>
          <cell r="AC101">
            <v>11</v>
          </cell>
          <cell r="AD101">
            <v>26</v>
          </cell>
          <cell r="AE101">
            <v>25</v>
          </cell>
          <cell r="AF101">
            <v>26</v>
          </cell>
          <cell r="AG101">
            <v>23</v>
          </cell>
          <cell r="AH101">
            <v>24</v>
          </cell>
          <cell r="AI101">
            <v>26</v>
          </cell>
          <cell r="AJ101">
            <v>25</v>
          </cell>
          <cell r="AK101">
            <v>30</v>
          </cell>
          <cell r="AL101">
            <v>258</v>
          </cell>
          <cell r="AM101">
            <v>0</v>
          </cell>
          <cell r="AN101">
            <v>2</v>
          </cell>
          <cell r="AO101">
            <v>0</v>
          </cell>
          <cell r="AP101">
            <v>0</v>
          </cell>
          <cell r="AQ101">
            <v>4</v>
          </cell>
          <cell r="AR101">
            <v>0</v>
          </cell>
          <cell r="AS101">
            <v>4</v>
          </cell>
          <cell r="AT101">
            <v>1</v>
          </cell>
          <cell r="AU101">
            <v>5</v>
          </cell>
          <cell r="AV101">
            <v>5</v>
          </cell>
          <cell r="AW101">
            <v>2</v>
          </cell>
          <cell r="AX101">
            <v>4</v>
          </cell>
          <cell r="AY101">
            <v>3</v>
          </cell>
          <cell r="AZ101">
            <v>30</v>
          </cell>
        </row>
        <row r="102">
          <cell r="B102" t="str">
            <v>Class 3</v>
          </cell>
          <cell r="C102">
            <v>322</v>
          </cell>
          <cell r="D102">
            <v>77</v>
          </cell>
          <cell r="E102">
            <v>45</v>
          </cell>
          <cell r="F102">
            <v>27</v>
          </cell>
          <cell r="G102">
            <v>30</v>
          </cell>
          <cell r="H102">
            <v>97</v>
          </cell>
          <cell r="I102">
            <v>98.233915767239225</v>
          </cell>
          <cell r="K102">
            <v>0.22085048010973937</v>
          </cell>
          <cell r="L102">
            <v>4.983818770226537E-2</v>
          </cell>
          <cell r="M102">
            <v>0.10739856801909307</v>
          </cell>
          <cell r="N102">
            <v>7.4585635359116026E-2</v>
          </cell>
          <cell r="O102">
            <v>7.3529411764705885E-2</v>
          </cell>
          <cell r="P102">
            <v>7.2388059701492535E-2</v>
          </cell>
          <cell r="Q102">
            <v>7.3528027499577556E-2</v>
          </cell>
          <cell r="S102">
            <v>0.12679741718584545</v>
          </cell>
          <cell r="U102">
            <v>0.12602907861036594</v>
          </cell>
          <cell r="V102">
            <v>-7.6833857547950468E-4</v>
          </cell>
          <cell r="W102">
            <v>174</v>
          </cell>
          <cell r="X102">
            <v>0.12679741718584545</v>
          </cell>
          <cell r="Z102">
            <v>8</v>
          </cell>
          <cell r="AA102">
            <v>17</v>
          </cell>
          <cell r="AB102">
            <v>8</v>
          </cell>
          <cell r="AC102">
            <v>12</v>
          </cell>
          <cell r="AD102">
            <v>16</v>
          </cell>
          <cell r="AE102">
            <v>16</v>
          </cell>
          <cell r="AF102">
            <v>16</v>
          </cell>
          <cell r="AG102">
            <v>15</v>
          </cell>
          <cell r="AH102">
            <v>15</v>
          </cell>
          <cell r="AI102">
            <v>16</v>
          </cell>
          <cell r="AJ102">
            <v>16</v>
          </cell>
          <cell r="AK102">
            <v>19</v>
          </cell>
          <cell r="AL102">
            <v>174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2</v>
          </cell>
          <cell r="AT102">
            <v>5</v>
          </cell>
          <cell r="AU102">
            <v>0</v>
          </cell>
          <cell r="AV102">
            <v>2</v>
          </cell>
          <cell r="AW102">
            <v>1</v>
          </cell>
          <cell r="AX102">
            <v>2</v>
          </cell>
          <cell r="AY102">
            <v>1</v>
          </cell>
          <cell r="AZ102">
            <v>13</v>
          </cell>
        </row>
        <row r="103">
          <cell r="B103" t="str">
            <v>Class 4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</row>
        <row r="104">
          <cell r="B104" t="str">
            <v>Class 5, Small Trucks</v>
          </cell>
          <cell r="C104">
            <v>726</v>
          </cell>
          <cell r="D104">
            <v>779</v>
          </cell>
          <cell r="E104">
            <v>274</v>
          </cell>
          <cell r="F104">
            <v>220</v>
          </cell>
          <cell r="G104">
            <v>213</v>
          </cell>
          <cell r="H104">
            <v>700</v>
          </cell>
          <cell r="I104">
            <v>695.51927528447243</v>
          </cell>
          <cell r="K104">
            <v>0.49794238683127573</v>
          </cell>
          <cell r="L104">
            <v>0.50420711974110033</v>
          </cell>
          <cell r="M104">
            <v>0.65393794749403344</v>
          </cell>
          <cell r="N104">
            <v>0.60773480662983426</v>
          </cell>
          <cell r="O104">
            <v>0.5220588235294118</v>
          </cell>
          <cell r="P104">
            <v>0.52238805970149249</v>
          </cell>
          <cell r="Q104">
            <v>0.52059576369506855</v>
          </cell>
          <cell r="S104">
            <v>0.54782634333953639</v>
          </cell>
          <cell r="U104">
            <v>0.55202915135546982</v>
          </cell>
          <cell r="V104">
            <v>4.2028080159334236E-3</v>
          </cell>
          <cell r="W104">
            <v>750</v>
          </cell>
          <cell r="X104">
            <v>0.54782634333953639</v>
          </cell>
          <cell r="Z104">
            <v>74</v>
          </cell>
          <cell r="AA104">
            <v>70</v>
          </cell>
          <cell r="AB104">
            <v>73</v>
          </cell>
          <cell r="AC104">
            <v>57</v>
          </cell>
          <cell r="AD104">
            <v>59</v>
          </cell>
          <cell r="AE104">
            <v>59</v>
          </cell>
          <cell r="AF104">
            <v>60</v>
          </cell>
          <cell r="AG104">
            <v>54</v>
          </cell>
          <cell r="AH104">
            <v>55</v>
          </cell>
          <cell r="AI104">
            <v>59</v>
          </cell>
          <cell r="AJ104">
            <v>59</v>
          </cell>
          <cell r="AK104">
            <v>71</v>
          </cell>
          <cell r="AL104">
            <v>750</v>
          </cell>
          <cell r="AM104">
            <v>0</v>
          </cell>
          <cell r="AN104">
            <v>1</v>
          </cell>
          <cell r="AO104">
            <v>3</v>
          </cell>
          <cell r="AP104">
            <v>0</v>
          </cell>
          <cell r="AQ104">
            <v>0</v>
          </cell>
          <cell r="AR104">
            <v>7</v>
          </cell>
          <cell r="AS104">
            <v>2</v>
          </cell>
          <cell r="AT104">
            <v>3</v>
          </cell>
          <cell r="AU104">
            <v>2</v>
          </cell>
          <cell r="AV104">
            <v>2</v>
          </cell>
          <cell r="AW104">
            <v>4</v>
          </cell>
          <cell r="AX104">
            <v>2</v>
          </cell>
          <cell r="AY104">
            <v>2</v>
          </cell>
          <cell r="AZ104">
            <v>28</v>
          </cell>
        </row>
        <row r="105">
          <cell r="B105" t="str">
            <v>Class 5, Big Trucks Trucks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</row>
        <row r="106">
          <cell r="B106" t="str">
            <v xml:space="preserve">   Total Industry</v>
          </cell>
          <cell r="C106">
            <v>1458</v>
          </cell>
          <cell r="D106">
            <v>1545</v>
          </cell>
          <cell r="E106">
            <v>419</v>
          </cell>
          <cell r="F106">
            <v>362</v>
          </cell>
          <cell r="G106">
            <v>408</v>
          </cell>
          <cell r="H106">
            <v>1340</v>
          </cell>
          <cell r="I106">
            <v>1336.0064060987304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0.99999999999999989</v>
          </cell>
          <cell r="Q106">
            <v>1</v>
          </cell>
          <cell r="S106">
            <v>1</v>
          </cell>
          <cell r="U106">
            <v>1</v>
          </cell>
          <cell r="V106">
            <v>0</v>
          </cell>
          <cell r="W106">
            <v>1370</v>
          </cell>
          <cell r="X106">
            <v>1</v>
          </cell>
          <cell r="Z106">
            <v>99</v>
          </cell>
          <cell r="AA106">
            <v>104</v>
          </cell>
          <cell r="AB106">
            <v>121</v>
          </cell>
          <cell r="AC106">
            <v>95</v>
          </cell>
          <cell r="AD106">
            <v>119</v>
          </cell>
          <cell r="AE106">
            <v>117</v>
          </cell>
          <cell r="AF106">
            <v>120</v>
          </cell>
          <cell r="AG106">
            <v>108</v>
          </cell>
          <cell r="AH106">
            <v>110</v>
          </cell>
          <cell r="AI106">
            <v>119</v>
          </cell>
          <cell r="AJ106">
            <v>117</v>
          </cell>
          <cell r="AK106">
            <v>141</v>
          </cell>
          <cell r="AL106">
            <v>1370</v>
          </cell>
          <cell r="AM106">
            <v>0</v>
          </cell>
          <cell r="AN106">
            <v>4</v>
          </cell>
          <cell r="AO106">
            <v>3</v>
          </cell>
          <cell r="AP106">
            <v>1</v>
          </cell>
          <cell r="AQ106">
            <v>4</v>
          </cell>
          <cell r="AR106">
            <v>8</v>
          </cell>
          <cell r="AS106">
            <v>10</v>
          </cell>
          <cell r="AT106">
            <v>9</v>
          </cell>
          <cell r="AU106">
            <v>10</v>
          </cell>
          <cell r="AV106">
            <v>9</v>
          </cell>
          <cell r="AW106">
            <v>9</v>
          </cell>
          <cell r="AX106">
            <v>8</v>
          </cell>
          <cell r="AY106">
            <v>7</v>
          </cell>
          <cell r="AZ106">
            <v>82</v>
          </cell>
        </row>
        <row r="108">
          <cell r="B108" t="str">
            <v>Class 1</v>
          </cell>
          <cell r="C108">
            <v>994</v>
          </cell>
          <cell r="D108">
            <v>837</v>
          </cell>
          <cell r="E108">
            <v>234</v>
          </cell>
          <cell r="F108">
            <v>269</v>
          </cell>
          <cell r="G108">
            <v>311</v>
          </cell>
          <cell r="H108">
            <v>926</v>
          </cell>
          <cell r="I108">
            <v>924.71976842504171</v>
          </cell>
          <cell r="K108">
            <v>0.23521060104117369</v>
          </cell>
          <cell r="L108">
            <v>0.20697329376854601</v>
          </cell>
          <cell r="M108">
            <v>0.17808219178082191</v>
          </cell>
          <cell r="N108">
            <v>0.19408369408369408</v>
          </cell>
          <cell r="O108">
            <v>0.22088068181818182</v>
          </cell>
          <cell r="P108">
            <v>0.22100238663484487</v>
          </cell>
          <cell r="Q108">
            <v>0.22073466826713228</v>
          </cell>
          <cell r="S108">
            <v>0.20678439831878748</v>
          </cell>
          <cell r="U108">
            <v>0.2067553621968472</v>
          </cell>
          <cell r="V108">
            <v>-2.9036121940273496E-5</v>
          </cell>
          <cell r="W108">
            <v>817</v>
          </cell>
          <cell r="X108">
            <v>0.20678439831878748</v>
          </cell>
          <cell r="Z108">
            <v>81</v>
          </cell>
          <cell r="AA108">
            <v>53</v>
          </cell>
          <cell r="AB108">
            <v>70</v>
          </cell>
          <cell r="AC108">
            <v>30</v>
          </cell>
          <cell r="AD108">
            <v>81</v>
          </cell>
          <cell r="AE108">
            <v>77</v>
          </cell>
          <cell r="AF108">
            <v>74</v>
          </cell>
          <cell r="AG108">
            <v>69</v>
          </cell>
          <cell r="AH108">
            <v>75</v>
          </cell>
          <cell r="AI108">
            <v>65</v>
          </cell>
          <cell r="AJ108">
            <v>69</v>
          </cell>
          <cell r="AK108">
            <v>73</v>
          </cell>
          <cell r="AL108">
            <v>817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2</v>
          </cell>
          <cell r="AT108">
            <v>1</v>
          </cell>
          <cell r="AU108">
            <v>2</v>
          </cell>
          <cell r="AV108">
            <v>0</v>
          </cell>
          <cell r="AW108">
            <v>2</v>
          </cell>
          <cell r="AX108">
            <v>1</v>
          </cell>
          <cell r="AY108">
            <v>1</v>
          </cell>
          <cell r="AZ108">
            <v>9</v>
          </cell>
        </row>
        <row r="109">
          <cell r="B109" t="str">
            <v>Class 2</v>
          </cell>
          <cell r="C109">
            <v>814</v>
          </cell>
          <cell r="D109">
            <v>974</v>
          </cell>
          <cell r="E109">
            <v>228</v>
          </cell>
          <cell r="F109">
            <v>363</v>
          </cell>
          <cell r="G109">
            <v>368</v>
          </cell>
          <cell r="H109">
            <v>1093</v>
          </cell>
          <cell r="I109">
            <v>1090.0064627040117</v>
          </cell>
          <cell r="K109">
            <v>0.19261713203975389</v>
          </cell>
          <cell r="L109">
            <v>0.24085064292779426</v>
          </cell>
          <cell r="M109">
            <v>0.17351598173515981</v>
          </cell>
          <cell r="N109">
            <v>0.26190476190476192</v>
          </cell>
          <cell r="O109">
            <v>0.26136363636363635</v>
          </cell>
          <cell r="P109">
            <v>0.26085918854415274</v>
          </cell>
          <cell r="Q109">
            <v>0.2601893278044522</v>
          </cell>
          <cell r="S109">
            <v>0.20235709554613379</v>
          </cell>
          <cell r="U109">
            <v>0.20232791890090265</v>
          </cell>
          <cell r="V109">
            <v>-2.9176645231138165E-5</v>
          </cell>
          <cell r="W109">
            <v>799</v>
          </cell>
          <cell r="X109">
            <v>0.20235709554613379</v>
          </cell>
          <cell r="Z109">
            <v>46</v>
          </cell>
          <cell r="AA109">
            <v>74</v>
          </cell>
          <cell r="AB109">
            <v>64</v>
          </cell>
          <cell r="AC109">
            <v>44</v>
          </cell>
          <cell r="AD109">
            <v>80</v>
          </cell>
          <cell r="AE109">
            <v>75</v>
          </cell>
          <cell r="AF109">
            <v>73</v>
          </cell>
          <cell r="AG109">
            <v>68</v>
          </cell>
          <cell r="AH109">
            <v>74</v>
          </cell>
          <cell r="AI109">
            <v>63</v>
          </cell>
          <cell r="AJ109">
            <v>67</v>
          </cell>
          <cell r="AK109">
            <v>71</v>
          </cell>
          <cell r="AL109">
            <v>799</v>
          </cell>
          <cell r="AM109">
            <v>0</v>
          </cell>
          <cell r="AN109">
            <v>0</v>
          </cell>
          <cell r="AO109">
            <v>0</v>
          </cell>
          <cell r="AP109">
            <v>2</v>
          </cell>
          <cell r="AQ109">
            <v>0</v>
          </cell>
          <cell r="AR109">
            <v>0</v>
          </cell>
          <cell r="AS109">
            <v>0</v>
          </cell>
          <cell r="AT109">
            <v>1</v>
          </cell>
          <cell r="AU109">
            <v>0</v>
          </cell>
          <cell r="AV109">
            <v>2</v>
          </cell>
          <cell r="AW109">
            <v>1</v>
          </cell>
          <cell r="AX109">
            <v>1</v>
          </cell>
          <cell r="AY109">
            <v>2</v>
          </cell>
          <cell r="AZ109">
            <v>9</v>
          </cell>
        </row>
        <row r="110">
          <cell r="B110" t="str">
            <v>Class 3</v>
          </cell>
          <cell r="C110">
            <v>712</v>
          </cell>
          <cell r="D110">
            <v>738</v>
          </cell>
          <cell r="E110">
            <v>272</v>
          </cell>
          <cell r="F110">
            <v>215</v>
          </cell>
          <cell r="G110">
            <v>249</v>
          </cell>
          <cell r="H110">
            <v>741</v>
          </cell>
          <cell r="I110">
            <v>740.40438989545896</v>
          </cell>
          <cell r="K110">
            <v>0.16848083293894936</v>
          </cell>
          <cell r="L110">
            <v>0.18249258160237389</v>
          </cell>
          <cell r="M110">
            <v>0.20700152207001521</v>
          </cell>
          <cell r="N110">
            <v>0.15512265512265513</v>
          </cell>
          <cell r="O110">
            <v>0.17684659090909091</v>
          </cell>
          <cell r="P110">
            <v>0.17684964200477327</v>
          </cell>
          <cell r="Q110">
            <v>0.17673777826276735</v>
          </cell>
          <cell r="S110">
            <v>0.1859703697127757</v>
          </cell>
          <cell r="U110">
            <v>0.18599164553711281</v>
          </cell>
          <cell r="V110">
            <v>2.1275824337113614E-5</v>
          </cell>
          <cell r="W110">
            <v>735</v>
          </cell>
          <cell r="X110">
            <v>0.1859703697127757</v>
          </cell>
          <cell r="Z110">
            <v>80</v>
          </cell>
          <cell r="AA110">
            <v>72</v>
          </cell>
          <cell r="AB110">
            <v>49</v>
          </cell>
          <cell r="AC110">
            <v>71</v>
          </cell>
          <cell r="AD110">
            <v>65</v>
          </cell>
          <cell r="AE110">
            <v>61</v>
          </cell>
          <cell r="AF110">
            <v>59</v>
          </cell>
          <cell r="AG110">
            <v>55</v>
          </cell>
          <cell r="AH110">
            <v>60</v>
          </cell>
          <cell r="AI110">
            <v>51</v>
          </cell>
          <cell r="AJ110">
            <v>54</v>
          </cell>
          <cell r="AK110">
            <v>58</v>
          </cell>
          <cell r="AL110">
            <v>735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9</v>
          </cell>
          <cell r="AR110">
            <v>1</v>
          </cell>
          <cell r="AS110">
            <v>1</v>
          </cell>
          <cell r="AT110">
            <v>3</v>
          </cell>
          <cell r="AU110">
            <v>1</v>
          </cell>
          <cell r="AV110">
            <v>4</v>
          </cell>
          <cell r="AW110">
            <v>1</v>
          </cell>
          <cell r="AX110">
            <v>2</v>
          </cell>
          <cell r="AY110">
            <v>3</v>
          </cell>
          <cell r="AZ110">
            <v>25</v>
          </cell>
        </row>
        <row r="111">
          <cell r="B111" t="str">
            <v>Class 4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</row>
        <row r="112">
          <cell r="B112" t="str">
            <v>Class 5, Small Trucks</v>
          </cell>
          <cell r="C112">
            <v>1706</v>
          </cell>
          <cell r="D112">
            <v>1495</v>
          </cell>
          <cell r="E112">
            <v>580</v>
          </cell>
          <cell r="F112">
            <v>539</v>
          </cell>
          <cell r="G112">
            <v>480</v>
          </cell>
          <cell r="H112">
            <v>1430</v>
          </cell>
          <cell r="I112">
            <v>1434.151360299551</v>
          </cell>
          <cell r="K112">
            <v>0.40369143398012303</v>
          </cell>
          <cell r="L112">
            <v>0.36968348170128584</v>
          </cell>
          <cell r="M112">
            <v>0.44140030441400302</v>
          </cell>
          <cell r="N112">
            <v>0.3888888888888889</v>
          </cell>
          <cell r="O112">
            <v>0.34090909090909088</v>
          </cell>
          <cell r="P112">
            <v>0.3412887828162291</v>
          </cell>
          <cell r="Q112">
            <v>0.3423382256656482</v>
          </cell>
          <cell r="S112">
            <v>0.40488813642230309</v>
          </cell>
          <cell r="U112">
            <v>0.40492507336513739</v>
          </cell>
          <cell r="V112">
            <v>3.6936942834298048E-5</v>
          </cell>
          <cell r="W112">
            <v>1599</v>
          </cell>
          <cell r="X112">
            <v>0.40488813642230309</v>
          </cell>
          <cell r="Z112">
            <v>140</v>
          </cell>
          <cell r="AA112">
            <v>158</v>
          </cell>
          <cell r="AB112">
            <v>105</v>
          </cell>
          <cell r="AC112">
            <v>177</v>
          </cell>
          <cell r="AD112">
            <v>142</v>
          </cell>
          <cell r="AE112">
            <v>135</v>
          </cell>
          <cell r="AF112">
            <v>130</v>
          </cell>
          <cell r="AG112">
            <v>121</v>
          </cell>
          <cell r="AH112">
            <v>131</v>
          </cell>
          <cell r="AI112">
            <v>112</v>
          </cell>
          <cell r="AJ112">
            <v>120</v>
          </cell>
          <cell r="AK112">
            <v>128</v>
          </cell>
          <cell r="AL112">
            <v>1599</v>
          </cell>
          <cell r="AM112">
            <v>0</v>
          </cell>
          <cell r="AN112">
            <v>0</v>
          </cell>
          <cell r="AO112">
            <v>0</v>
          </cell>
          <cell r="AP112">
            <v>1</v>
          </cell>
          <cell r="AQ112">
            <v>12</v>
          </cell>
          <cell r="AR112">
            <v>0</v>
          </cell>
          <cell r="AS112">
            <v>3</v>
          </cell>
          <cell r="AT112">
            <v>3</v>
          </cell>
          <cell r="AU112">
            <v>3</v>
          </cell>
          <cell r="AV112">
            <v>2</v>
          </cell>
          <cell r="AW112">
            <v>5</v>
          </cell>
          <cell r="AX112">
            <v>4</v>
          </cell>
          <cell r="AY112">
            <v>3</v>
          </cell>
          <cell r="AZ112">
            <v>36</v>
          </cell>
        </row>
        <row r="113">
          <cell r="B113" t="str">
            <v>Class 5, Big Trucks Trucks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4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0</v>
          </cell>
          <cell r="AX113">
            <v>0</v>
          </cell>
          <cell r="AY113">
            <v>0</v>
          </cell>
          <cell r="AZ113">
            <v>6</v>
          </cell>
        </row>
        <row r="114">
          <cell r="B114" t="str">
            <v xml:space="preserve">   Total Industry</v>
          </cell>
          <cell r="C114">
            <v>4226</v>
          </cell>
          <cell r="D114">
            <v>4044</v>
          </cell>
          <cell r="E114">
            <v>1314</v>
          </cell>
          <cell r="F114">
            <v>1386</v>
          </cell>
          <cell r="G114">
            <v>1408</v>
          </cell>
          <cell r="H114">
            <v>4190</v>
          </cell>
          <cell r="I114">
            <v>4189.2819813240631</v>
          </cell>
          <cell r="K114">
            <v>1</v>
          </cell>
          <cell r="L114">
            <v>1</v>
          </cell>
          <cell r="M114">
            <v>0.99999999999999989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S114">
            <v>1</v>
          </cell>
          <cell r="U114">
            <v>1</v>
          </cell>
          <cell r="V114">
            <v>0</v>
          </cell>
          <cell r="W114">
            <v>3950</v>
          </cell>
          <cell r="X114">
            <v>1</v>
          </cell>
          <cell r="Z114">
            <v>347</v>
          </cell>
          <cell r="AA114">
            <v>357</v>
          </cell>
          <cell r="AB114">
            <v>288</v>
          </cell>
          <cell r="AC114">
            <v>322</v>
          </cell>
          <cell r="AD114">
            <v>368</v>
          </cell>
          <cell r="AE114">
            <v>348</v>
          </cell>
          <cell r="AF114">
            <v>336</v>
          </cell>
          <cell r="AG114">
            <v>313</v>
          </cell>
          <cell r="AH114">
            <v>340</v>
          </cell>
          <cell r="AI114">
            <v>291</v>
          </cell>
          <cell r="AJ114">
            <v>310</v>
          </cell>
          <cell r="AK114">
            <v>330</v>
          </cell>
          <cell r="AL114">
            <v>3950</v>
          </cell>
          <cell r="AM114">
            <v>0</v>
          </cell>
          <cell r="AN114">
            <v>0</v>
          </cell>
          <cell r="AO114">
            <v>0</v>
          </cell>
          <cell r="AP114">
            <v>7</v>
          </cell>
          <cell r="AQ114">
            <v>21</v>
          </cell>
          <cell r="AR114">
            <v>2</v>
          </cell>
          <cell r="AS114">
            <v>6</v>
          </cell>
          <cell r="AT114">
            <v>8</v>
          </cell>
          <cell r="AU114">
            <v>6</v>
          </cell>
          <cell r="AV114">
            <v>9</v>
          </cell>
          <cell r="AW114">
            <v>9</v>
          </cell>
          <cell r="AX114">
            <v>8</v>
          </cell>
          <cell r="AY114">
            <v>9</v>
          </cell>
          <cell r="AZ114">
            <v>85</v>
          </cell>
        </row>
        <row r="116">
          <cell r="B116" t="str">
            <v>Class 1</v>
          </cell>
          <cell r="C116">
            <v>484</v>
          </cell>
          <cell r="D116">
            <v>412</v>
          </cell>
          <cell r="E116">
            <v>146</v>
          </cell>
          <cell r="F116">
            <v>163</v>
          </cell>
          <cell r="G116">
            <v>150</v>
          </cell>
          <cell r="H116">
            <v>448</v>
          </cell>
          <cell r="I116">
            <v>449.08599598714977</v>
          </cell>
          <cell r="K116">
            <v>0.24272818455366099</v>
          </cell>
          <cell r="L116">
            <v>0.25928256765261171</v>
          </cell>
          <cell r="M116">
            <v>0.28515625</v>
          </cell>
          <cell r="N116">
            <v>0.30871212121212122</v>
          </cell>
          <cell r="O116">
            <v>0.24509803921568626</v>
          </cell>
          <cell r="P116">
            <v>0.24480874316939891</v>
          </cell>
          <cell r="Q116">
            <v>0.24542308042626834</v>
          </cell>
          <cell r="S116">
            <v>0.26193365575013272</v>
          </cell>
          <cell r="U116">
            <v>0.2623890007354242</v>
          </cell>
          <cell r="V116">
            <v>4.5534498529148371E-4</v>
          </cell>
          <cell r="W116">
            <v>419</v>
          </cell>
          <cell r="X116">
            <v>0.26193365575013272</v>
          </cell>
          <cell r="Z116">
            <v>24</v>
          </cell>
          <cell r="AA116">
            <v>35</v>
          </cell>
          <cell r="AB116">
            <v>35</v>
          </cell>
          <cell r="AC116">
            <v>52</v>
          </cell>
          <cell r="AD116">
            <v>33</v>
          </cell>
          <cell r="AE116">
            <v>33</v>
          </cell>
          <cell r="AF116">
            <v>35</v>
          </cell>
          <cell r="AG116">
            <v>34</v>
          </cell>
          <cell r="AH116">
            <v>37</v>
          </cell>
          <cell r="AI116">
            <v>33</v>
          </cell>
          <cell r="AJ116">
            <v>34</v>
          </cell>
          <cell r="AK116">
            <v>34</v>
          </cell>
          <cell r="AL116">
            <v>419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2</v>
          </cell>
          <cell r="AT116">
            <v>2</v>
          </cell>
          <cell r="AU116">
            <v>1</v>
          </cell>
          <cell r="AV116">
            <v>0</v>
          </cell>
          <cell r="AW116">
            <v>1</v>
          </cell>
          <cell r="AX116">
            <v>1</v>
          </cell>
          <cell r="AY116">
            <v>1</v>
          </cell>
          <cell r="AZ116">
            <v>8</v>
          </cell>
        </row>
        <row r="117">
          <cell r="B117" t="str">
            <v>Class 2</v>
          </cell>
          <cell r="C117">
            <v>184</v>
          </cell>
          <cell r="D117">
            <v>172</v>
          </cell>
          <cell r="E117">
            <v>47</v>
          </cell>
          <cell r="F117">
            <v>61</v>
          </cell>
          <cell r="G117">
            <v>72</v>
          </cell>
          <cell r="H117">
            <v>215</v>
          </cell>
          <cell r="I117">
            <v>216.00128068262984</v>
          </cell>
          <cell r="K117">
            <v>9.2276830491474421E-2</v>
          </cell>
          <cell r="L117">
            <v>0.10824417872876023</v>
          </cell>
          <cell r="M117">
            <v>9.1796875E-2</v>
          </cell>
          <cell r="N117">
            <v>0.11553030303030302</v>
          </cell>
          <cell r="O117">
            <v>0.11764705882352941</v>
          </cell>
          <cell r="P117">
            <v>0.11748633879781421</v>
          </cell>
          <cell r="Q117">
            <v>0.11804353766281082</v>
          </cell>
          <cell r="S117">
            <v>9.7552143134879768E-2</v>
          </cell>
          <cell r="U117">
            <v>9.7439294740078217E-2</v>
          </cell>
          <cell r="V117">
            <v>-1.1284839480155129E-4</v>
          </cell>
          <cell r="W117">
            <v>156</v>
          </cell>
          <cell r="X117">
            <v>9.7552143134879768E-2</v>
          </cell>
          <cell r="Z117">
            <v>4</v>
          </cell>
          <cell r="AA117">
            <v>11</v>
          </cell>
          <cell r="AB117">
            <v>16</v>
          </cell>
          <cell r="AC117">
            <v>16</v>
          </cell>
          <cell r="AD117">
            <v>13</v>
          </cell>
          <cell r="AE117">
            <v>14</v>
          </cell>
          <cell r="AF117">
            <v>14</v>
          </cell>
          <cell r="AG117">
            <v>13</v>
          </cell>
          <cell r="AH117">
            <v>15</v>
          </cell>
          <cell r="AI117">
            <v>13</v>
          </cell>
          <cell r="AJ117">
            <v>13</v>
          </cell>
          <cell r="AK117">
            <v>14</v>
          </cell>
          <cell r="AL117">
            <v>156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0</v>
          </cell>
          <cell r="AY117">
            <v>0</v>
          </cell>
          <cell r="AZ117">
            <v>4</v>
          </cell>
        </row>
        <row r="118">
          <cell r="B118" t="str">
            <v>Class 3</v>
          </cell>
          <cell r="C118">
            <v>368</v>
          </cell>
          <cell r="D118">
            <v>275</v>
          </cell>
          <cell r="E118">
            <v>68</v>
          </cell>
          <cell r="F118">
            <v>64</v>
          </cell>
          <cell r="G118">
            <v>85</v>
          </cell>
          <cell r="H118">
            <v>257</v>
          </cell>
          <cell r="I118">
            <v>255.75151636380824</v>
          </cell>
          <cell r="K118">
            <v>0.18455366098294884</v>
          </cell>
          <cell r="L118">
            <v>0.17306482064191314</v>
          </cell>
          <cell r="M118">
            <v>0.1328125</v>
          </cell>
          <cell r="N118">
            <v>0.12121212121212122</v>
          </cell>
          <cell r="O118">
            <v>0.1388888888888889</v>
          </cell>
          <cell r="P118">
            <v>0.14043715846994537</v>
          </cell>
          <cell r="Q118">
            <v>0.13976682757992531</v>
          </cell>
          <cell r="S118">
            <v>0.16409028375245305</v>
          </cell>
          <cell r="U118">
            <v>0.16347699387495399</v>
          </cell>
          <cell r="V118">
            <v>-6.132898774990625E-4</v>
          </cell>
          <cell r="W118">
            <v>263</v>
          </cell>
          <cell r="X118">
            <v>0.16409028375245305</v>
          </cell>
          <cell r="Z118">
            <v>4</v>
          </cell>
          <cell r="AA118">
            <v>1</v>
          </cell>
          <cell r="AB118">
            <v>14</v>
          </cell>
          <cell r="AC118">
            <v>49</v>
          </cell>
          <cell r="AD118">
            <v>23</v>
          </cell>
          <cell r="AE118">
            <v>24</v>
          </cell>
          <cell r="AF118">
            <v>25</v>
          </cell>
          <cell r="AG118">
            <v>24</v>
          </cell>
          <cell r="AH118">
            <v>26</v>
          </cell>
          <cell r="AI118">
            <v>24</v>
          </cell>
          <cell r="AJ118">
            <v>24</v>
          </cell>
          <cell r="AK118">
            <v>25</v>
          </cell>
          <cell r="AL118">
            <v>263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1</v>
          </cell>
          <cell r="AT118">
            <v>1</v>
          </cell>
          <cell r="AU118">
            <v>1</v>
          </cell>
          <cell r="AV118">
            <v>3</v>
          </cell>
          <cell r="AW118">
            <v>1</v>
          </cell>
          <cell r="AX118">
            <v>1</v>
          </cell>
          <cell r="AY118">
            <v>2</v>
          </cell>
          <cell r="AZ118">
            <v>10</v>
          </cell>
        </row>
        <row r="119">
          <cell r="B119" t="str">
            <v>Class 4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S119">
            <v>0</v>
          </cell>
          <cell r="U119">
            <v>0</v>
          </cell>
          <cell r="V119">
            <v>0</v>
          </cell>
          <cell r="W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</row>
        <row r="120">
          <cell r="B120" t="str">
            <v>Class 5, Small Trucks</v>
          </cell>
          <cell r="C120">
            <v>958</v>
          </cell>
          <cell r="D120">
            <v>730</v>
          </cell>
          <cell r="E120">
            <v>251</v>
          </cell>
          <cell r="F120">
            <v>240</v>
          </cell>
          <cell r="G120">
            <v>305</v>
          </cell>
          <cell r="H120">
            <v>910</v>
          </cell>
          <cell r="I120">
            <v>909.00538953940054</v>
          </cell>
          <cell r="K120">
            <v>0.48044132397191575</v>
          </cell>
          <cell r="L120">
            <v>0.45940843297671491</v>
          </cell>
          <cell r="M120">
            <v>0.490234375</v>
          </cell>
          <cell r="N120">
            <v>0.45454545454545453</v>
          </cell>
          <cell r="O120">
            <v>0.49836601307189543</v>
          </cell>
          <cell r="P120">
            <v>0.49726775956284153</v>
          </cell>
          <cell r="Q120">
            <v>0.49676655433099554</v>
          </cell>
          <cell r="S120">
            <v>0.47642391736253442</v>
          </cell>
          <cell r="U120">
            <v>0.47669471064954361</v>
          </cell>
          <cell r="V120">
            <v>2.7079328700918559E-4</v>
          </cell>
          <cell r="W120">
            <v>762</v>
          </cell>
          <cell r="X120">
            <v>0.47642391736253442</v>
          </cell>
          <cell r="Z120">
            <v>48</v>
          </cell>
          <cell r="AA120">
            <v>57</v>
          </cell>
          <cell r="AB120">
            <v>77</v>
          </cell>
          <cell r="AC120">
            <v>69</v>
          </cell>
          <cell r="AD120">
            <v>62</v>
          </cell>
          <cell r="AE120">
            <v>62</v>
          </cell>
          <cell r="AF120">
            <v>66</v>
          </cell>
          <cell r="AG120">
            <v>63</v>
          </cell>
          <cell r="AH120">
            <v>69</v>
          </cell>
          <cell r="AI120">
            <v>62</v>
          </cell>
          <cell r="AJ120">
            <v>63</v>
          </cell>
          <cell r="AK120">
            <v>64</v>
          </cell>
          <cell r="AL120">
            <v>762</v>
          </cell>
          <cell r="AM120">
            <v>0</v>
          </cell>
          <cell r="AN120">
            <v>1</v>
          </cell>
          <cell r="AO120">
            <v>4</v>
          </cell>
          <cell r="AP120">
            <v>0</v>
          </cell>
          <cell r="AQ120">
            <v>0</v>
          </cell>
          <cell r="AR120">
            <v>0</v>
          </cell>
          <cell r="AS120">
            <v>2</v>
          </cell>
          <cell r="AT120">
            <v>2</v>
          </cell>
          <cell r="AU120">
            <v>2</v>
          </cell>
          <cell r="AV120">
            <v>1</v>
          </cell>
          <cell r="AW120">
            <v>1</v>
          </cell>
          <cell r="AX120">
            <v>2</v>
          </cell>
          <cell r="AY120">
            <v>1</v>
          </cell>
          <cell r="AZ120">
            <v>16</v>
          </cell>
        </row>
        <row r="121">
          <cell r="B121" t="str">
            <v>Class 5, Big Trucks Trucks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U121">
            <v>0</v>
          </cell>
          <cell r="V121">
            <v>0</v>
          </cell>
          <cell r="W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</row>
        <row r="122">
          <cell r="B122" t="str">
            <v xml:space="preserve">   Total Industry</v>
          </cell>
          <cell r="C122">
            <v>1994</v>
          </cell>
          <cell r="D122">
            <v>1589</v>
          </cell>
          <cell r="E122">
            <v>512</v>
          </cell>
          <cell r="F122">
            <v>528</v>
          </cell>
          <cell r="G122">
            <v>612</v>
          </cell>
          <cell r="H122">
            <v>1830</v>
          </cell>
          <cell r="I122">
            <v>1829.8441825729883</v>
          </cell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S122">
            <v>1</v>
          </cell>
          <cell r="U122">
            <v>1</v>
          </cell>
          <cell r="V122">
            <v>0</v>
          </cell>
          <cell r="W122">
            <v>1600</v>
          </cell>
          <cell r="X122">
            <v>1</v>
          </cell>
          <cell r="Z122">
            <v>80</v>
          </cell>
          <cell r="AA122">
            <v>104</v>
          </cell>
          <cell r="AB122">
            <v>142</v>
          </cell>
          <cell r="AC122">
            <v>186</v>
          </cell>
          <cell r="AD122">
            <v>131</v>
          </cell>
          <cell r="AE122">
            <v>133</v>
          </cell>
          <cell r="AF122">
            <v>140</v>
          </cell>
          <cell r="AG122">
            <v>134</v>
          </cell>
          <cell r="AH122">
            <v>147</v>
          </cell>
          <cell r="AI122">
            <v>132</v>
          </cell>
          <cell r="AJ122">
            <v>134</v>
          </cell>
          <cell r="AK122">
            <v>137</v>
          </cell>
          <cell r="AL122">
            <v>1600</v>
          </cell>
          <cell r="AM122">
            <v>0</v>
          </cell>
          <cell r="AN122">
            <v>1</v>
          </cell>
          <cell r="AO122">
            <v>4</v>
          </cell>
          <cell r="AP122">
            <v>0</v>
          </cell>
          <cell r="AQ122">
            <v>0</v>
          </cell>
          <cell r="AR122">
            <v>0</v>
          </cell>
          <cell r="AS122">
            <v>5</v>
          </cell>
          <cell r="AT122">
            <v>6</v>
          </cell>
          <cell r="AU122">
            <v>5</v>
          </cell>
          <cell r="AV122">
            <v>5</v>
          </cell>
          <cell r="AW122">
            <v>4</v>
          </cell>
          <cell r="AX122">
            <v>4</v>
          </cell>
          <cell r="AY122">
            <v>4</v>
          </cell>
          <cell r="AZ122">
            <v>38</v>
          </cell>
        </row>
        <row r="124">
          <cell r="B124" t="str">
            <v>Class 1</v>
          </cell>
          <cell r="C124">
            <v>1273</v>
          </cell>
          <cell r="D124">
            <v>1268</v>
          </cell>
          <cell r="E124">
            <v>490</v>
          </cell>
          <cell r="F124">
            <v>436</v>
          </cell>
          <cell r="G124">
            <v>386</v>
          </cell>
          <cell r="H124">
            <v>1192</v>
          </cell>
          <cell r="I124">
            <v>1193.349932575582</v>
          </cell>
          <cell r="K124">
            <v>0.15011792452830189</v>
          </cell>
          <cell r="L124">
            <v>0.12487689580460902</v>
          </cell>
          <cell r="M124">
            <v>0.15639961698052984</v>
          </cell>
          <cell r="N124">
            <v>0.12507171543316123</v>
          </cell>
          <cell r="O124">
            <v>0.1275189957053188</v>
          </cell>
          <cell r="P124">
            <v>0.12789699570815449</v>
          </cell>
          <cell r="Q124">
            <v>0.12806817546734547</v>
          </cell>
          <cell r="S124">
            <v>0.14379747548012514</v>
          </cell>
          <cell r="U124">
            <v>0.14379814577114691</v>
          </cell>
          <cell r="V124">
            <v>6.7029102177040834E-7</v>
          </cell>
          <cell r="W124">
            <v>1352</v>
          </cell>
          <cell r="X124">
            <v>0.14379747548012514</v>
          </cell>
          <cell r="Z124">
            <v>132</v>
          </cell>
          <cell r="AA124">
            <v>109</v>
          </cell>
          <cell r="AB124">
            <v>107</v>
          </cell>
          <cell r="AC124">
            <v>142</v>
          </cell>
          <cell r="AD124">
            <v>103</v>
          </cell>
          <cell r="AE124">
            <v>108</v>
          </cell>
          <cell r="AF124">
            <v>110</v>
          </cell>
          <cell r="AG124">
            <v>107</v>
          </cell>
          <cell r="AH124">
            <v>109</v>
          </cell>
          <cell r="AI124">
            <v>110</v>
          </cell>
          <cell r="AJ124">
            <v>111</v>
          </cell>
          <cell r="AK124">
            <v>104</v>
          </cell>
          <cell r="AL124">
            <v>1352</v>
          </cell>
          <cell r="AM124">
            <v>0</v>
          </cell>
          <cell r="AN124">
            <v>0</v>
          </cell>
          <cell r="AO124">
            <v>3</v>
          </cell>
          <cell r="AP124">
            <v>2</v>
          </cell>
          <cell r="AQ124">
            <v>1</v>
          </cell>
          <cell r="AR124">
            <v>0</v>
          </cell>
          <cell r="AS124">
            <v>1</v>
          </cell>
          <cell r="AT124">
            <v>1</v>
          </cell>
          <cell r="AU124">
            <v>2</v>
          </cell>
          <cell r="AV124">
            <v>1</v>
          </cell>
          <cell r="AW124">
            <v>1</v>
          </cell>
          <cell r="AX124">
            <v>1</v>
          </cell>
          <cell r="AY124">
            <v>0</v>
          </cell>
          <cell r="AZ124">
            <v>13</v>
          </cell>
        </row>
        <row r="125">
          <cell r="B125" t="str">
            <v>Class 2</v>
          </cell>
          <cell r="C125">
            <v>1055</v>
          </cell>
          <cell r="D125">
            <v>1465</v>
          </cell>
          <cell r="E125">
            <v>422</v>
          </cell>
          <cell r="F125">
            <v>542</v>
          </cell>
          <cell r="G125">
            <v>434</v>
          </cell>
          <cell r="H125">
            <v>1335</v>
          </cell>
          <cell r="I125">
            <v>1334.7936283453384</v>
          </cell>
          <cell r="K125">
            <v>0.12441037735849056</v>
          </cell>
          <cell r="L125">
            <v>0.14427811699822729</v>
          </cell>
          <cell r="M125">
            <v>0.13469518033833386</v>
          </cell>
          <cell r="N125">
            <v>0.15547905909351692</v>
          </cell>
          <cell r="O125">
            <v>0.14337628014535844</v>
          </cell>
          <cell r="P125">
            <v>0.14324034334763949</v>
          </cell>
          <cell r="Q125">
            <v>0.14324765933382125</v>
          </cell>
          <cell r="S125">
            <v>0.13446121245391227</v>
          </cell>
          <cell r="U125">
            <v>0.13446122489835055</v>
          </cell>
          <cell r="V125">
            <v>1.244443828540831E-8</v>
          </cell>
          <cell r="W125">
            <v>1264</v>
          </cell>
          <cell r="X125">
            <v>0.13446121245391227</v>
          </cell>
          <cell r="Z125">
            <v>106</v>
          </cell>
          <cell r="AA125">
            <v>87</v>
          </cell>
          <cell r="AB125">
            <v>79</v>
          </cell>
          <cell r="AC125">
            <v>150</v>
          </cell>
          <cell r="AD125">
            <v>100</v>
          </cell>
          <cell r="AE125">
            <v>105</v>
          </cell>
          <cell r="AF125">
            <v>108</v>
          </cell>
          <cell r="AG125">
            <v>104</v>
          </cell>
          <cell r="AH125">
            <v>107</v>
          </cell>
          <cell r="AI125">
            <v>107</v>
          </cell>
          <cell r="AJ125">
            <v>109</v>
          </cell>
          <cell r="AK125">
            <v>102</v>
          </cell>
          <cell r="AL125">
            <v>1264</v>
          </cell>
          <cell r="AM125">
            <v>0</v>
          </cell>
          <cell r="AN125">
            <v>0</v>
          </cell>
          <cell r="AO125">
            <v>7</v>
          </cell>
          <cell r="AP125">
            <v>0</v>
          </cell>
          <cell r="AQ125">
            <v>1</v>
          </cell>
          <cell r="AR125">
            <v>3</v>
          </cell>
          <cell r="AS125">
            <v>3</v>
          </cell>
          <cell r="AT125">
            <v>1</v>
          </cell>
          <cell r="AU125">
            <v>2</v>
          </cell>
          <cell r="AV125">
            <v>2</v>
          </cell>
          <cell r="AW125">
            <v>3</v>
          </cell>
          <cell r="AX125">
            <v>1</v>
          </cell>
          <cell r="AY125">
            <v>3</v>
          </cell>
          <cell r="AZ125">
            <v>26</v>
          </cell>
        </row>
        <row r="126">
          <cell r="B126" t="str">
            <v>Class 3</v>
          </cell>
          <cell r="C126">
            <v>1604</v>
          </cell>
          <cell r="D126">
            <v>1763</v>
          </cell>
          <cell r="E126">
            <v>444</v>
          </cell>
          <cell r="F126">
            <v>671</v>
          </cell>
          <cell r="G126">
            <v>479</v>
          </cell>
          <cell r="H126">
            <v>1471</v>
          </cell>
          <cell r="I126">
            <v>1471.316415817899</v>
          </cell>
          <cell r="K126">
            <v>0.18915094339622643</v>
          </cell>
          <cell r="L126">
            <v>0.17362615717943666</v>
          </cell>
          <cell r="M126">
            <v>0.14171720395786785</v>
          </cell>
          <cell r="N126">
            <v>0.19248422260470452</v>
          </cell>
          <cell r="O126">
            <v>0.15824248430789561</v>
          </cell>
          <cell r="P126">
            <v>0.15783261802575108</v>
          </cell>
          <cell r="Q126">
            <v>0.15789904014346454</v>
          </cell>
          <cell r="S126">
            <v>0.16816617496317451</v>
          </cell>
          <cell r="U126">
            <v>0.16816476817784365</v>
          </cell>
          <cell r="V126">
            <v>-1.4067853308652456E-6</v>
          </cell>
          <cell r="W126">
            <v>1581</v>
          </cell>
          <cell r="X126">
            <v>0.16816617496317451</v>
          </cell>
          <cell r="Z126">
            <v>110</v>
          </cell>
          <cell r="AA126">
            <v>88</v>
          </cell>
          <cell r="AB126">
            <v>131</v>
          </cell>
          <cell r="AC126">
            <v>115</v>
          </cell>
          <cell r="AD126">
            <v>136</v>
          </cell>
          <cell r="AE126">
            <v>142</v>
          </cell>
          <cell r="AF126">
            <v>145</v>
          </cell>
          <cell r="AG126">
            <v>141</v>
          </cell>
          <cell r="AH126">
            <v>144</v>
          </cell>
          <cell r="AI126">
            <v>145</v>
          </cell>
          <cell r="AJ126">
            <v>146</v>
          </cell>
          <cell r="AK126">
            <v>138</v>
          </cell>
          <cell r="AL126">
            <v>1581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</v>
          </cell>
          <cell r="AT126">
            <v>3</v>
          </cell>
          <cell r="AU126">
            <v>2</v>
          </cell>
          <cell r="AV126">
            <v>3</v>
          </cell>
          <cell r="AW126">
            <v>2</v>
          </cell>
          <cell r="AX126">
            <v>3</v>
          </cell>
          <cell r="AY126">
            <v>2</v>
          </cell>
          <cell r="AZ126">
            <v>19</v>
          </cell>
        </row>
        <row r="127">
          <cell r="B127" t="str">
            <v>Class 4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U127">
            <v>0</v>
          </cell>
          <cell r="V127">
            <v>0</v>
          </cell>
          <cell r="W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</row>
        <row r="128">
          <cell r="B128" t="str">
            <v>Class 5, Small Trucks</v>
          </cell>
          <cell r="C128">
            <v>4548</v>
          </cell>
          <cell r="D128">
            <v>5658</v>
          </cell>
          <cell r="E128">
            <v>1777</v>
          </cell>
          <cell r="F128">
            <v>1837</v>
          </cell>
          <cell r="G128">
            <v>1728</v>
          </cell>
          <cell r="H128">
            <v>5322</v>
          </cell>
          <cell r="I128">
            <v>5318.6233661433453</v>
          </cell>
          <cell r="K128">
            <v>0.53632075471698115</v>
          </cell>
          <cell r="L128">
            <v>0.55721883001772698</v>
          </cell>
          <cell r="M128">
            <v>0.56718799872326842</v>
          </cell>
          <cell r="N128">
            <v>0.52696500286861736</v>
          </cell>
          <cell r="O128">
            <v>0.57086223984142714</v>
          </cell>
          <cell r="P128">
            <v>0.57103004291845494</v>
          </cell>
          <cell r="Q128">
            <v>0.57078512505536882</v>
          </cell>
          <cell r="S128">
            <v>0.55357513710278805</v>
          </cell>
          <cell r="U128">
            <v>0.55357586115265889</v>
          </cell>
          <cell r="V128">
            <v>7.2404987083718453E-7</v>
          </cell>
          <cell r="W128">
            <v>5203</v>
          </cell>
          <cell r="X128">
            <v>0.55357513710278805</v>
          </cell>
          <cell r="Z128">
            <v>460</v>
          </cell>
          <cell r="AA128">
            <v>301</v>
          </cell>
          <cell r="AB128">
            <v>546</v>
          </cell>
          <cell r="AC128">
            <v>470</v>
          </cell>
          <cell r="AD128">
            <v>409</v>
          </cell>
          <cell r="AE128">
            <v>429</v>
          </cell>
          <cell r="AF128">
            <v>437</v>
          </cell>
          <cell r="AG128">
            <v>425</v>
          </cell>
          <cell r="AH128">
            <v>435</v>
          </cell>
          <cell r="AI128">
            <v>435</v>
          </cell>
          <cell r="AJ128">
            <v>441</v>
          </cell>
          <cell r="AK128">
            <v>415</v>
          </cell>
          <cell r="AL128">
            <v>5203</v>
          </cell>
          <cell r="AM128">
            <v>0</v>
          </cell>
          <cell r="AN128">
            <v>0</v>
          </cell>
          <cell r="AO128">
            <v>17</v>
          </cell>
          <cell r="AP128">
            <v>36</v>
          </cell>
          <cell r="AQ128">
            <v>19</v>
          </cell>
          <cell r="AR128">
            <v>17</v>
          </cell>
          <cell r="AS128">
            <v>16</v>
          </cell>
          <cell r="AT128">
            <v>16</v>
          </cell>
          <cell r="AU128">
            <v>15</v>
          </cell>
          <cell r="AV128">
            <v>15</v>
          </cell>
          <cell r="AW128">
            <v>14</v>
          </cell>
          <cell r="AX128">
            <v>17</v>
          </cell>
          <cell r="AY128">
            <v>12</v>
          </cell>
          <cell r="AZ128">
            <v>194</v>
          </cell>
        </row>
        <row r="129">
          <cell r="B129" t="str">
            <v>Class 5, Big Trucks Trucks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U129">
            <v>0</v>
          </cell>
          <cell r="V129">
            <v>0</v>
          </cell>
          <cell r="W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</v>
          </cell>
          <cell r="AZ129">
            <v>2</v>
          </cell>
        </row>
        <row r="130">
          <cell r="B130" t="str">
            <v xml:space="preserve">   Total Industry</v>
          </cell>
          <cell r="C130">
            <v>8480</v>
          </cell>
          <cell r="D130">
            <v>10154</v>
          </cell>
          <cell r="E130">
            <v>3133</v>
          </cell>
          <cell r="F130">
            <v>3486</v>
          </cell>
          <cell r="G130">
            <v>3027</v>
          </cell>
          <cell r="H130">
            <v>9320</v>
          </cell>
          <cell r="I130">
            <v>9318.0833428821643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S130">
            <v>1</v>
          </cell>
          <cell r="U130">
            <v>1</v>
          </cell>
          <cell r="V130">
            <v>0</v>
          </cell>
          <cell r="W130">
            <v>9400</v>
          </cell>
          <cell r="X130">
            <v>1</v>
          </cell>
          <cell r="Z130">
            <v>808</v>
          </cell>
          <cell r="AA130">
            <v>585</v>
          </cell>
          <cell r="AB130">
            <v>863</v>
          </cell>
          <cell r="AC130">
            <v>877</v>
          </cell>
          <cell r="AD130">
            <v>748</v>
          </cell>
          <cell r="AE130">
            <v>784</v>
          </cell>
          <cell r="AF130">
            <v>800</v>
          </cell>
          <cell r="AG130">
            <v>777</v>
          </cell>
          <cell r="AH130">
            <v>795</v>
          </cell>
          <cell r="AI130">
            <v>797</v>
          </cell>
          <cell r="AJ130">
            <v>807</v>
          </cell>
          <cell r="AK130">
            <v>759</v>
          </cell>
          <cell r="AL130">
            <v>9400</v>
          </cell>
          <cell r="AM130">
            <v>0</v>
          </cell>
          <cell r="AN130">
            <v>0</v>
          </cell>
          <cell r="AO130">
            <v>27</v>
          </cell>
          <cell r="AP130">
            <v>38</v>
          </cell>
          <cell r="AQ130">
            <v>22</v>
          </cell>
          <cell r="AR130">
            <v>21</v>
          </cell>
          <cell r="AS130">
            <v>23</v>
          </cell>
          <cell r="AT130">
            <v>21</v>
          </cell>
          <cell r="AU130">
            <v>21</v>
          </cell>
          <cell r="AV130">
            <v>21</v>
          </cell>
          <cell r="AW130">
            <v>20</v>
          </cell>
          <cell r="AX130">
            <v>22</v>
          </cell>
          <cell r="AY130">
            <v>18</v>
          </cell>
          <cell r="AZ130">
            <v>254</v>
          </cell>
        </row>
        <row r="132">
          <cell r="B132" t="str">
            <v>Class 1</v>
          </cell>
          <cell r="C132">
            <v>180</v>
          </cell>
          <cell r="D132">
            <v>198</v>
          </cell>
          <cell r="E132">
            <v>63</v>
          </cell>
          <cell r="F132">
            <v>37</v>
          </cell>
          <cell r="G132">
            <v>48</v>
          </cell>
          <cell r="H132">
            <v>161</v>
          </cell>
          <cell r="I132">
            <v>161.00095458288612</v>
          </cell>
          <cell r="K132">
            <v>0.13740458015267176</v>
          </cell>
          <cell r="L132">
            <v>0.14494875549048317</v>
          </cell>
          <cell r="M132">
            <v>0.10063897763578275</v>
          </cell>
          <cell r="N132">
            <v>0.11314984709480122</v>
          </cell>
          <cell r="O132">
            <v>0.1329639889196676</v>
          </cell>
          <cell r="P132">
            <v>0.13196721311475409</v>
          </cell>
          <cell r="Q132">
            <v>0.13208217925829274</v>
          </cell>
          <cell r="S132">
            <v>0.12579691384805777</v>
          </cell>
          <cell r="U132">
            <v>0.12766410442631257</v>
          </cell>
          <cell r="V132">
            <v>1.867190578254796E-3</v>
          </cell>
          <cell r="W132">
            <v>208</v>
          </cell>
          <cell r="X132">
            <v>0.12579691384805777</v>
          </cell>
          <cell r="Z132">
            <v>13</v>
          </cell>
          <cell r="AA132">
            <v>9</v>
          </cell>
          <cell r="AB132">
            <v>16</v>
          </cell>
          <cell r="AC132">
            <v>25</v>
          </cell>
          <cell r="AD132">
            <v>16</v>
          </cell>
          <cell r="AE132">
            <v>17</v>
          </cell>
          <cell r="AF132">
            <v>20</v>
          </cell>
          <cell r="AG132">
            <v>17</v>
          </cell>
          <cell r="AH132">
            <v>21</v>
          </cell>
          <cell r="AI132">
            <v>18</v>
          </cell>
          <cell r="AJ132">
            <v>18</v>
          </cell>
          <cell r="AK132">
            <v>18</v>
          </cell>
          <cell r="AL132">
            <v>208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2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2</v>
          </cell>
        </row>
        <row r="133">
          <cell r="B133" t="str">
            <v>Class 2</v>
          </cell>
          <cell r="C133">
            <v>165</v>
          </cell>
          <cell r="D133">
            <v>163</v>
          </cell>
          <cell r="E133">
            <v>175</v>
          </cell>
          <cell r="F133">
            <v>48</v>
          </cell>
          <cell r="G133">
            <v>42</v>
          </cell>
          <cell r="H133">
            <v>145</v>
          </cell>
          <cell r="I133">
            <v>144.00085378841987</v>
          </cell>
          <cell r="K133">
            <v>0.12595419847328243</v>
          </cell>
          <cell r="L133">
            <v>0.11932650073206442</v>
          </cell>
          <cell r="M133">
            <v>0.2795527156549521</v>
          </cell>
          <cell r="N133">
            <v>0.14678899082568808</v>
          </cell>
          <cell r="O133">
            <v>0.11634349030470914</v>
          </cell>
          <cell r="P133">
            <v>0.11885245901639344</v>
          </cell>
          <cell r="Q133">
            <v>0.11813561374654755</v>
          </cell>
          <cell r="S133">
            <v>0.18217195029887129</v>
          </cell>
          <cell r="U133">
            <v>0.17494447162009963</v>
          </cell>
          <cell r="V133">
            <v>-7.2274786787716594E-3</v>
          </cell>
          <cell r="W133">
            <v>301</v>
          </cell>
          <cell r="X133">
            <v>0.18217195029887129</v>
          </cell>
          <cell r="Z133">
            <v>20</v>
          </cell>
          <cell r="AA133">
            <v>126</v>
          </cell>
          <cell r="AB133">
            <v>4</v>
          </cell>
          <cell r="AC133">
            <v>25</v>
          </cell>
          <cell r="AD133">
            <v>14</v>
          </cell>
          <cell r="AE133">
            <v>15</v>
          </cell>
          <cell r="AF133">
            <v>17</v>
          </cell>
          <cell r="AG133">
            <v>14</v>
          </cell>
          <cell r="AH133">
            <v>18</v>
          </cell>
          <cell r="AI133">
            <v>16</v>
          </cell>
          <cell r="AJ133">
            <v>16</v>
          </cell>
          <cell r="AK133">
            <v>16</v>
          </cell>
          <cell r="AL133">
            <v>301</v>
          </cell>
          <cell r="AM133">
            <v>0</v>
          </cell>
          <cell r="AN133">
            <v>0</v>
          </cell>
          <cell r="AO133">
            <v>2</v>
          </cell>
          <cell r="AP133">
            <v>0</v>
          </cell>
          <cell r="AQ133">
            <v>1</v>
          </cell>
          <cell r="AR133">
            <v>0</v>
          </cell>
          <cell r="AS133">
            <v>2</v>
          </cell>
          <cell r="AT133">
            <v>1</v>
          </cell>
          <cell r="AU133">
            <v>0</v>
          </cell>
          <cell r="AV133">
            <v>1</v>
          </cell>
          <cell r="AW133">
            <v>1</v>
          </cell>
          <cell r="AX133">
            <v>0</v>
          </cell>
          <cell r="AY133">
            <v>2</v>
          </cell>
          <cell r="AZ133">
            <v>10</v>
          </cell>
        </row>
        <row r="134">
          <cell r="B134" t="str">
            <v>Class 3</v>
          </cell>
          <cell r="C134">
            <v>293</v>
          </cell>
          <cell r="D134">
            <v>160</v>
          </cell>
          <cell r="E134">
            <v>31</v>
          </cell>
          <cell r="F134">
            <v>52</v>
          </cell>
          <cell r="G134">
            <v>38</v>
          </cell>
          <cell r="H134">
            <v>131</v>
          </cell>
          <cell r="I134">
            <v>131.02934830827255</v>
          </cell>
          <cell r="K134">
            <v>0.22366412213740458</v>
          </cell>
          <cell r="L134">
            <v>0.1171303074670571</v>
          </cell>
          <cell r="M134">
            <v>4.9520766773162937E-2</v>
          </cell>
          <cell r="N134">
            <v>0.15902140672782875</v>
          </cell>
          <cell r="O134">
            <v>0.10526315789473684</v>
          </cell>
          <cell r="P134">
            <v>0.10737704918032787</v>
          </cell>
          <cell r="Q134">
            <v>0.10749403266699745</v>
          </cell>
          <cell r="S134">
            <v>0.124537423004536</v>
          </cell>
          <cell r="U134">
            <v>0.13010506545920822</v>
          </cell>
          <cell r="V134">
            <v>5.5676424546722142E-3</v>
          </cell>
          <cell r="W134">
            <v>205</v>
          </cell>
          <cell r="X134">
            <v>0.124537423004536</v>
          </cell>
          <cell r="Z134">
            <v>3</v>
          </cell>
          <cell r="AA134">
            <v>0</v>
          </cell>
          <cell r="AB134">
            <v>9</v>
          </cell>
          <cell r="AC134">
            <v>19</v>
          </cell>
          <cell r="AD134">
            <v>20</v>
          </cell>
          <cell r="AE134">
            <v>20</v>
          </cell>
          <cell r="AF134">
            <v>24</v>
          </cell>
          <cell r="AG134">
            <v>19</v>
          </cell>
          <cell r="AH134">
            <v>25</v>
          </cell>
          <cell r="AI134">
            <v>22</v>
          </cell>
          <cell r="AJ134">
            <v>22</v>
          </cell>
          <cell r="AK134">
            <v>22</v>
          </cell>
          <cell r="AL134">
            <v>205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1</v>
          </cell>
          <cell r="AT134">
            <v>2</v>
          </cell>
          <cell r="AU134">
            <v>2</v>
          </cell>
          <cell r="AV134">
            <v>0</v>
          </cell>
          <cell r="AW134">
            <v>1</v>
          </cell>
          <cell r="AX134">
            <v>2</v>
          </cell>
          <cell r="AY134">
            <v>0</v>
          </cell>
          <cell r="AZ134">
            <v>8</v>
          </cell>
        </row>
        <row r="135">
          <cell r="B135" t="str">
            <v>Class 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</row>
        <row r="136">
          <cell r="B136" t="str">
            <v>Class 5, Small Trucks</v>
          </cell>
          <cell r="C136">
            <v>672</v>
          </cell>
          <cell r="D136">
            <v>845</v>
          </cell>
          <cell r="E136">
            <v>357</v>
          </cell>
          <cell r="F136">
            <v>190</v>
          </cell>
          <cell r="G136">
            <v>233</v>
          </cell>
          <cell r="H136">
            <v>783</v>
          </cell>
          <cell r="I136">
            <v>782.91416574761558</v>
          </cell>
          <cell r="K136">
            <v>0.51297709923664125</v>
          </cell>
          <cell r="L136">
            <v>0.61859443631039535</v>
          </cell>
          <cell r="M136">
            <v>0.57028753993610226</v>
          </cell>
          <cell r="N136">
            <v>0.58103975535168195</v>
          </cell>
          <cell r="O136">
            <v>0.64542936288088648</v>
          </cell>
          <cell r="P136">
            <v>0.6418032786885246</v>
          </cell>
          <cell r="Q136">
            <v>0.64228817432816221</v>
          </cell>
          <cell r="S136">
            <v>0.567493712848535</v>
          </cell>
          <cell r="U136">
            <v>0.56728635849437958</v>
          </cell>
          <cell r="V136">
            <v>-2.0735435415542014E-4</v>
          </cell>
          <cell r="W136">
            <v>936</v>
          </cell>
          <cell r="X136">
            <v>0.567493712848535</v>
          </cell>
          <cell r="Z136">
            <v>109</v>
          </cell>
          <cell r="AA136">
            <v>51</v>
          </cell>
          <cell r="AB136">
            <v>68</v>
          </cell>
          <cell r="AC136">
            <v>129</v>
          </cell>
          <cell r="AD136">
            <v>66</v>
          </cell>
          <cell r="AE136">
            <v>68</v>
          </cell>
          <cell r="AF136">
            <v>79</v>
          </cell>
          <cell r="AG136">
            <v>60</v>
          </cell>
          <cell r="AH136">
            <v>84</v>
          </cell>
          <cell r="AI136">
            <v>74</v>
          </cell>
          <cell r="AJ136">
            <v>74</v>
          </cell>
          <cell r="AK136">
            <v>74</v>
          </cell>
          <cell r="AL136">
            <v>936</v>
          </cell>
          <cell r="AM136">
            <v>0</v>
          </cell>
          <cell r="AN136">
            <v>3</v>
          </cell>
          <cell r="AO136">
            <v>1</v>
          </cell>
          <cell r="AP136">
            <v>0</v>
          </cell>
          <cell r="AQ136">
            <v>9</v>
          </cell>
          <cell r="AR136">
            <v>4</v>
          </cell>
          <cell r="AS136">
            <v>2</v>
          </cell>
          <cell r="AT136">
            <v>1</v>
          </cell>
          <cell r="AU136">
            <v>3</v>
          </cell>
          <cell r="AV136">
            <v>4</v>
          </cell>
          <cell r="AW136">
            <v>2</v>
          </cell>
          <cell r="AX136">
            <v>3</v>
          </cell>
          <cell r="AY136">
            <v>3</v>
          </cell>
          <cell r="AZ136">
            <v>35</v>
          </cell>
        </row>
        <row r="137">
          <cell r="B137" t="str">
            <v>Class 5, Big Trucks Trucks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</row>
        <row r="138">
          <cell r="B138" t="str">
            <v xml:space="preserve">   Total Industry</v>
          </cell>
          <cell r="C138">
            <v>1310</v>
          </cell>
          <cell r="D138">
            <v>1366</v>
          </cell>
          <cell r="E138">
            <v>626</v>
          </cell>
          <cell r="F138">
            <v>327</v>
          </cell>
          <cell r="G138">
            <v>361</v>
          </cell>
          <cell r="H138">
            <v>1220</v>
          </cell>
          <cell r="I138">
            <v>1218.9453224271942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0.99999999999999989</v>
          </cell>
          <cell r="S138">
            <v>1</v>
          </cell>
          <cell r="U138">
            <v>1</v>
          </cell>
          <cell r="V138">
            <v>0</v>
          </cell>
          <cell r="W138">
            <v>1650</v>
          </cell>
          <cell r="X138">
            <v>1</v>
          </cell>
          <cell r="Z138">
            <v>145</v>
          </cell>
          <cell r="AA138">
            <v>186</v>
          </cell>
          <cell r="AB138">
            <v>97</v>
          </cell>
          <cell r="AC138">
            <v>198</v>
          </cell>
          <cell r="AD138">
            <v>116</v>
          </cell>
          <cell r="AE138">
            <v>120</v>
          </cell>
          <cell r="AF138">
            <v>140</v>
          </cell>
          <cell r="AG138">
            <v>110</v>
          </cell>
          <cell r="AH138">
            <v>148</v>
          </cell>
          <cell r="AI138">
            <v>130</v>
          </cell>
          <cell r="AJ138">
            <v>130</v>
          </cell>
          <cell r="AK138">
            <v>130</v>
          </cell>
          <cell r="AL138">
            <v>1650</v>
          </cell>
          <cell r="AM138">
            <v>0</v>
          </cell>
          <cell r="AN138">
            <v>3</v>
          </cell>
          <cell r="AO138">
            <v>3</v>
          </cell>
          <cell r="AP138">
            <v>0</v>
          </cell>
          <cell r="AQ138">
            <v>12</v>
          </cell>
          <cell r="AR138">
            <v>4</v>
          </cell>
          <cell r="AS138">
            <v>5</v>
          </cell>
          <cell r="AT138">
            <v>4</v>
          </cell>
          <cell r="AU138">
            <v>5</v>
          </cell>
          <cell r="AV138">
            <v>5</v>
          </cell>
          <cell r="AW138">
            <v>4</v>
          </cell>
          <cell r="AX138">
            <v>5</v>
          </cell>
          <cell r="AY138">
            <v>5</v>
          </cell>
          <cell r="AZ138">
            <v>55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MITH"/>
      <sheetName val="Division - Total"/>
      <sheetName val=" Hyster"/>
      <sheetName val="Yale"/>
      <sheetName val="Berea - Total"/>
      <sheetName val="Berea - Hyster"/>
      <sheetName val="Berea - Yale"/>
      <sheetName val="Danville - Total"/>
      <sheetName val="Danville - Hyster"/>
      <sheetName val="Danville - Yale"/>
      <sheetName val="Greenville - Total"/>
      <sheetName val="Greenville - Hyster"/>
      <sheetName val="Greenville - Yale"/>
    </sheetNames>
    <sheetDataSet>
      <sheetData sheetId="0" refreshError="1"/>
      <sheetData sheetId="1" refreshError="1">
        <row r="23">
          <cell r="F23">
            <v>1</v>
          </cell>
          <cell r="G23">
            <v>2</v>
          </cell>
          <cell r="H23">
            <v>3</v>
          </cell>
          <cell r="I23">
            <v>4</v>
          </cell>
          <cell r="J23">
            <v>5</v>
          </cell>
          <cell r="K23">
            <v>6</v>
          </cell>
          <cell r="L23">
            <v>7</v>
          </cell>
          <cell r="M23">
            <v>8</v>
          </cell>
          <cell r="N23">
            <v>9</v>
          </cell>
          <cell r="O23">
            <v>10</v>
          </cell>
          <cell r="P23">
            <v>11</v>
          </cell>
          <cell r="Q23">
            <v>12</v>
          </cell>
        </row>
        <row r="24">
          <cell r="C24">
            <v>36434</v>
          </cell>
          <cell r="D24">
            <v>36465</v>
          </cell>
          <cell r="E24">
            <v>36495</v>
          </cell>
          <cell r="F24">
            <v>36526</v>
          </cell>
          <cell r="G24">
            <v>36557</v>
          </cell>
          <cell r="H24">
            <v>36586</v>
          </cell>
          <cell r="I24">
            <v>36617</v>
          </cell>
          <cell r="J24">
            <v>36647</v>
          </cell>
          <cell r="K24">
            <v>36678</v>
          </cell>
          <cell r="L24">
            <v>36708</v>
          </cell>
          <cell r="M24">
            <v>36739</v>
          </cell>
          <cell r="N24">
            <v>36770</v>
          </cell>
          <cell r="O24">
            <v>36800</v>
          </cell>
          <cell r="P24">
            <v>36831</v>
          </cell>
          <cell r="Q24">
            <v>36861</v>
          </cell>
        </row>
        <row r="25">
          <cell r="C25">
            <v>15010</v>
          </cell>
          <cell r="D25">
            <v>15251</v>
          </cell>
          <cell r="E25">
            <v>14777</v>
          </cell>
          <cell r="F25">
            <v>16501</v>
          </cell>
          <cell r="G25">
            <v>18440</v>
          </cell>
          <cell r="H25">
            <v>17862</v>
          </cell>
          <cell r="I25">
            <v>17195</v>
          </cell>
          <cell r="J25">
            <v>17400</v>
          </cell>
          <cell r="K25">
            <v>16419</v>
          </cell>
          <cell r="L25">
            <v>15618</v>
          </cell>
          <cell r="M25">
            <v>17111</v>
          </cell>
          <cell r="N25">
            <v>15629</v>
          </cell>
          <cell r="O25">
            <v>15682</v>
          </cell>
          <cell r="P25">
            <v>14500</v>
          </cell>
          <cell r="Q25">
            <v>13592</v>
          </cell>
        </row>
        <row r="26">
          <cell r="C26">
            <v>5331</v>
          </cell>
          <cell r="D26">
            <v>4474</v>
          </cell>
          <cell r="E26">
            <v>6074</v>
          </cell>
          <cell r="F26">
            <v>6881</v>
          </cell>
          <cell r="G26">
            <v>4349</v>
          </cell>
          <cell r="H26">
            <v>4790</v>
          </cell>
          <cell r="I26">
            <v>4456</v>
          </cell>
          <cell r="J26">
            <v>4573</v>
          </cell>
          <cell r="K26">
            <v>4571</v>
          </cell>
          <cell r="L26">
            <v>4543</v>
          </cell>
          <cell r="M26">
            <v>4599</v>
          </cell>
          <cell r="N26">
            <v>4614</v>
          </cell>
          <cell r="O26">
            <v>4584</v>
          </cell>
          <cell r="P26">
            <v>4505</v>
          </cell>
          <cell r="Q26">
            <v>4344</v>
          </cell>
        </row>
        <row r="27">
          <cell r="C27">
            <v>5090</v>
          </cell>
          <cell r="D27">
            <v>4948</v>
          </cell>
          <cell r="E27">
            <v>4350</v>
          </cell>
          <cell r="F27">
            <v>4942</v>
          </cell>
          <cell r="G27">
            <v>4927</v>
          </cell>
          <cell r="H27">
            <v>5457</v>
          </cell>
          <cell r="I27">
            <v>4251</v>
          </cell>
          <cell r="J27">
            <v>5554</v>
          </cell>
          <cell r="K27">
            <v>5372</v>
          </cell>
          <cell r="L27">
            <v>3050</v>
          </cell>
          <cell r="M27">
            <v>6081</v>
          </cell>
          <cell r="N27">
            <v>4561</v>
          </cell>
          <cell r="O27">
            <v>5766</v>
          </cell>
          <cell r="P27">
            <v>5413</v>
          </cell>
          <cell r="Q27">
            <v>3889</v>
          </cell>
        </row>
        <row r="28">
          <cell r="C28">
            <v>15251</v>
          </cell>
          <cell r="D28">
            <v>14777</v>
          </cell>
          <cell r="E28">
            <v>16501</v>
          </cell>
          <cell r="F28">
            <v>18440</v>
          </cell>
          <cell r="G28">
            <v>17862</v>
          </cell>
          <cell r="H28">
            <v>17195</v>
          </cell>
          <cell r="I28">
            <v>17400</v>
          </cell>
          <cell r="J28">
            <v>16419</v>
          </cell>
          <cell r="K28">
            <v>15618</v>
          </cell>
          <cell r="L28">
            <v>17111</v>
          </cell>
          <cell r="M28">
            <v>15629</v>
          </cell>
          <cell r="N28">
            <v>15682</v>
          </cell>
          <cell r="O28">
            <v>14500</v>
          </cell>
          <cell r="P28">
            <v>13592</v>
          </cell>
          <cell r="Q28">
            <v>14047</v>
          </cell>
        </row>
        <row r="30">
          <cell r="C30">
            <v>10993.579032472948</v>
          </cell>
          <cell r="D30">
            <v>10936.3144544485</v>
          </cell>
          <cell r="E30">
            <v>10534.774232357922</v>
          </cell>
          <cell r="F30">
            <v>10721.007118227324</v>
          </cell>
          <cell r="G30">
            <v>10565.116065010277</v>
          </cell>
          <cell r="H30">
            <v>10687.586005155932</v>
          </cell>
          <cell r="I30">
            <v>11261.738249084876</v>
          </cell>
          <cell r="J30">
            <v>11517.569068991086</v>
          </cell>
          <cell r="K30">
            <v>11650.991994673916</v>
          </cell>
          <cell r="L30">
            <v>11662.484184965117</v>
          </cell>
          <cell r="M30">
            <v>11652.621697381508</v>
          </cell>
          <cell r="N30">
            <v>11597.299999856919</v>
          </cell>
          <cell r="O30">
            <v>11586.595732287542</v>
          </cell>
          <cell r="P30">
            <v>11360.024395700306</v>
          </cell>
          <cell r="Q30">
            <v>11267.972394611368</v>
          </cell>
        </row>
        <row r="31">
          <cell r="C31">
            <v>4257.4209675270522</v>
          </cell>
          <cell r="D31">
            <v>3840.6855455514997</v>
          </cell>
          <cell r="E31">
            <v>5966.2257676420777</v>
          </cell>
          <cell r="F31">
            <v>7718.9928817726759</v>
          </cell>
          <cell r="G31">
            <v>7296.8839349897225</v>
          </cell>
          <cell r="H31">
            <v>6507.4139948440679</v>
          </cell>
          <cell r="I31">
            <v>6138.2617509151241</v>
          </cell>
          <cell r="J31">
            <v>4901.4309310089138</v>
          </cell>
          <cell r="K31">
            <v>3967.0080053260845</v>
          </cell>
          <cell r="L31">
            <v>5448.5158150348834</v>
          </cell>
          <cell r="M31">
            <v>3976.3783026184919</v>
          </cell>
          <cell r="N31">
            <v>4084.7000001430806</v>
          </cell>
          <cell r="O31">
            <v>2913.404267712458</v>
          </cell>
          <cell r="P31">
            <v>2231.9756042996942</v>
          </cell>
          <cell r="Q31">
            <v>2779.0276053886319</v>
          </cell>
        </row>
        <row r="33">
          <cell r="C33">
            <v>12.909903001573484</v>
          </cell>
          <cell r="D33">
            <v>12.574161824084358</v>
          </cell>
          <cell r="E33">
            <v>14.576350157619428</v>
          </cell>
          <cell r="F33">
            <v>16.006231482447262</v>
          </cell>
          <cell r="G33">
            <v>15.73329093669224</v>
          </cell>
          <cell r="H33">
            <v>14.972224089287311</v>
          </cell>
          <cell r="I33">
            <v>14.378301305939923</v>
          </cell>
          <cell r="J33">
            <v>13.266294638613529</v>
          </cell>
          <cell r="K33">
            <v>12.47458985651101</v>
          </cell>
          <cell r="L33">
            <v>13.653628578117134</v>
          </cell>
          <cell r="M33">
            <v>12.481630014278355</v>
          </cell>
          <cell r="N33">
            <v>12.583698924267727</v>
          </cell>
          <cell r="O33">
            <v>11.645976488356188</v>
          </cell>
          <cell r="P33">
            <v>11.134426758542793</v>
          </cell>
          <cell r="Q33">
            <v>11.601164076469995</v>
          </cell>
        </row>
        <row r="34">
          <cell r="C34">
            <v>8.9939248375077199</v>
          </cell>
          <cell r="D34">
            <v>8.9939248375077199</v>
          </cell>
          <cell r="E34">
            <v>8.9939248375077199</v>
          </cell>
          <cell r="F34">
            <v>8.9939248375077199</v>
          </cell>
          <cell r="G34">
            <v>8.9939248375077199</v>
          </cell>
          <cell r="H34">
            <v>8.9939248375077199</v>
          </cell>
          <cell r="I34">
            <v>8.9939248375077199</v>
          </cell>
          <cell r="J34">
            <v>8.9939248375077199</v>
          </cell>
          <cell r="K34">
            <v>8.9939248375077199</v>
          </cell>
          <cell r="L34">
            <v>8.9939248375077199</v>
          </cell>
          <cell r="M34">
            <v>8.9939248375077199</v>
          </cell>
          <cell r="N34">
            <v>8.9939248375077199</v>
          </cell>
          <cell r="O34">
            <v>8.9939248375077199</v>
          </cell>
          <cell r="P34">
            <v>8.9939248375077199</v>
          </cell>
          <cell r="Q34">
            <v>8.9939248375077199</v>
          </cell>
        </row>
        <row r="35">
          <cell r="C35">
            <v>9.9939248375077199</v>
          </cell>
          <cell r="D35">
            <v>9.9939248375077199</v>
          </cell>
          <cell r="E35">
            <v>9.9939248375077199</v>
          </cell>
          <cell r="F35">
            <v>9.9939248375077199</v>
          </cell>
          <cell r="G35">
            <v>9.9939248375077199</v>
          </cell>
          <cell r="H35">
            <v>9.9939248375077199</v>
          </cell>
          <cell r="I35">
            <v>9.9939248375077199</v>
          </cell>
          <cell r="J35">
            <v>9.9939248375077199</v>
          </cell>
          <cell r="K35">
            <v>9.9939248375077199</v>
          </cell>
          <cell r="L35">
            <v>9.9939248375077199</v>
          </cell>
          <cell r="M35">
            <v>9.9939248375077199</v>
          </cell>
          <cell r="N35">
            <v>9.9939248375077199</v>
          </cell>
          <cell r="O35">
            <v>9.9939248375077199</v>
          </cell>
          <cell r="P35">
            <v>9.9939248375077199</v>
          </cell>
          <cell r="Q35">
            <v>9.9939248375077199</v>
          </cell>
        </row>
        <row r="37">
          <cell r="C37">
            <v>333.1875</v>
          </cell>
          <cell r="D37">
            <v>259.15542346283701</v>
          </cell>
          <cell r="E37">
            <v>424.56397565922924</v>
          </cell>
          <cell r="F37">
            <v>394.78033819760202</v>
          </cell>
          <cell r="G37">
            <v>249.34554467210063</v>
          </cell>
          <cell r="H37">
            <v>257.66202873763172</v>
          </cell>
          <cell r="I37">
            <v>287.32737890362228</v>
          </cell>
          <cell r="J37">
            <v>247.11096561582698</v>
          </cell>
          <cell r="K37">
            <v>259.48612233765095</v>
          </cell>
          <cell r="L37">
            <v>467.50697267759568</v>
          </cell>
          <cell r="M37">
            <v>236.05769141757889</v>
          </cell>
          <cell r="N37">
            <v>318.1385139015045</v>
          </cell>
          <cell r="O37">
            <v>247.72040908565361</v>
          </cell>
          <cell r="P37">
            <v>259.25743580269722</v>
          </cell>
          <cell r="Q37">
            <v>347.40923116482395</v>
          </cell>
        </row>
        <row r="38">
          <cell r="C38">
            <v>357.30495750079706</v>
          </cell>
          <cell r="D38">
            <v>352.16932951165148</v>
          </cell>
          <cell r="E38">
            <v>299.97091793913881</v>
          </cell>
          <cell r="F38">
            <v>271.37963345524292</v>
          </cell>
          <cell r="G38">
            <v>259.55933459613334</v>
          </cell>
          <cell r="H38">
            <v>265.44704302170987</v>
          </cell>
          <cell r="I38">
            <v>297.32360363235767</v>
          </cell>
          <cell r="J38">
            <v>294.49576842534759</v>
          </cell>
          <cell r="K38">
            <v>314.85148715916057</v>
          </cell>
          <cell r="L38">
            <v>263.22921039379037</v>
          </cell>
          <cell r="M38">
            <v>271.6912356634864</v>
          </cell>
          <cell r="N38">
            <v>278.53518689305855</v>
          </cell>
          <cell r="O38">
            <v>278.71762361397748</v>
          </cell>
          <cell r="P38">
            <v>285.52868302080776</v>
          </cell>
          <cell r="Q38">
            <v>264.8952640219153</v>
          </cell>
        </row>
        <row r="40">
          <cell r="C40">
            <v>318.125</v>
          </cell>
          <cell r="D40">
            <v>286.61176470588236</v>
          </cell>
          <cell r="E40">
            <v>304.05882352941177</v>
          </cell>
          <cell r="F40">
            <v>283.53501400560225</v>
          </cell>
          <cell r="G40">
            <v>282.48459383753499</v>
          </cell>
          <cell r="H40">
            <v>293.54106280193241</v>
          </cell>
          <cell r="I40">
            <v>274.10877192982457</v>
          </cell>
          <cell r="J40">
            <v>300.12121212121212</v>
          </cell>
          <cell r="K40">
            <v>304.95721925133688</v>
          </cell>
          <cell r="L40">
            <v>313.86666666666667</v>
          </cell>
          <cell r="M40">
            <v>312.12585812356974</v>
          </cell>
          <cell r="N40">
            <v>314.48412698412699</v>
          </cell>
          <cell r="O40">
            <v>311.59595959595958</v>
          </cell>
          <cell r="P40">
            <v>311.51176470588234</v>
          </cell>
          <cell r="Q40">
            <v>311.02083333333337</v>
          </cell>
        </row>
        <row r="41">
          <cell r="C41">
            <v>284.28478741067528</v>
          </cell>
          <cell r="D41">
            <v>286.08293186092874</v>
          </cell>
          <cell r="E41">
            <v>281.82713852896455</v>
          </cell>
          <cell r="F41">
            <v>283.46725136062764</v>
          </cell>
          <cell r="G41">
            <v>286.97141607318218</v>
          </cell>
          <cell r="H41">
            <v>293.55092185604047</v>
          </cell>
          <cell r="I41">
            <v>306.87879758576383</v>
          </cell>
          <cell r="J41">
            <v>309.25580149867136</v>
          </cell>
          <cell r="K41">
            <v>315.58369991999581</v>
          </cell>
          <cell r="L41">
            <v>307.21822731492102</v>
          </cell>
          <cell r="M41">
            <v>313.66851402043528</v>
          </cell>
          <cell r="N41">
            <v>312.90515170742049</v>
          </cell>
          <cell r="O41">
            <v>307.20577342807769</v>
          </cell>
          <cell r="P41">
            <v>305.23756742586062</v>
          </cell>
          <cell r="Q41">
            <v>301.20952877905859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80"/>
      <sheetName val="Classifications"/>
      <sheetName val="P&amp;L"/>
      <sheetName val="Table"/>
      <sheetName val="040"/>
      <sheetName val="Set-Up"/>
      <sheetName val="Sheet1"/>
      <sheetName val="Actual"/>
      <sheetName val="AOP"/>
      <sheetName val="Model to Series"/>
      <sheetName val="V-P-M CM AOP"/>
      <sheetName val="Input CM AOP"/>
      <sheetName val="Brazil"/>
      <sheetName val="Movimentações de Contas"/>
      <sheetName val="JV019"/>
      <sheetName val="country"/>
      <sheetName val="expname"/>
      <sheetName val="SERIES"/>
      <sheetName val="06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30"/>
      <sheetName val="350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0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"/>
      <sheetName val="320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0"/>
      <sheetName val="060"/>
      <sheetName val="Sheet1"/>
      <sheetName val="Brazil no abc's"/>
      <sheetName val="Manufacturing Data"/>
      <sheetName val="Notes"/>
      <sheetName val="rotce-old-do not use"/>
      <sheetName val="Set-Up"/>
      <sheetName val="Amer (2)"/>
      <sheetName val="Model to Series"/>
      <sheetName val="SAP Additions Actual"/>
      <sheetName val="AOP-STF-INPUT"/>
      <sheetName val="AOP 2012 R$"/>
      <sheetName val="INPUT TAXAS E ALIQ."/>
      <sheetName val="INPUT CUSTO 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0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"/>
      <sheetName val="330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"/>
      <sheetName val="340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0"/>
      <sheetName val="220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0"/>
      <sheetName val="Set-Up"/>
      <sheetName val="Movimentações de Contas"/>
      <sheetName val="P&amp;L"/>
      <sheetName val="Conversion Cost"/>
      <sheetName val="Brazil no abc's"/>
      <sheetName val="Inpu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ale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_1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CS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_3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80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70_3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_2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z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70_7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ster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_4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0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70_6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90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0"/>
      <sheetName val="190"/>
    </sheetNames>
    <sheetDataSet>
      <sheetData sheetId="0" refreshError="1"/>
      <sheetData sheetId="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70_5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1Share"/>
      <sheetName val="2011WITS"/>
      <sheetName val="2011Bk"/>
      <sheetName val="2010Share"/>
      <sheetName val="2010WITS"/>
      <sheetName val="2010Bk"/>
      <sheetName val="2006WITS"/>
      <sheetName val="2007WITS"/>
      <sheetName val="2008WITS"/>
      <sheetName val="2009WITS"/>
      <sheetName val="2006Bk"/>
      <sheetName val="2007Bk"/>
      <sheetName val="2008Bk"/>
      <sheetName val="2009Bk"/>
      <sheetName val="Sheet1 (2)"/>
      <sheetName val="Bkgs PT 2011"/>
      <sheetName val="Bkgs PT 2010"/>
      <sheetName val="Monthly GUM report"/>
      <sheetName val="Bkgs 2011"/>
      <sheetName val="Bkgs 2010"/>
    </sheetNames>
    <sheetDataSet>
      <sheetData sheetId="0"/>
      <sheetData sheetId="1"/>
      <sheetData sheetId="2">
        <row r="3">
          <cell r="E3" t="str">
            <v>ASIA PACIFIC</v>
          </cell>
          <cell r="W3" t="str">
            <v>ASIA PACIFIC</v>
          </cell>
        </row>
        <row r="4">
          <cell r="W4" t="str">
            <v>2011 BOOKINGS BY MONTH BY CLASS</v>
          </cell>
        </row>
        <row r="5">
          <cell r="E5">
            <v>2011</v>
          </cell>
        </row>
        <row r="6">
          <cell r="E6" t="str">
            <v>Q1</v>
          </cell>
          <cell r="F6" t="str">
            <v>Q2</v>
          </cell>
          <cell r="G6" t="str">
            <v>Q3</v>
          </cell>
          <cell r="H6" t="str">
            <v>Q4</v>
          </cell>
          <cell r="I6" t="str">
            <v>Year</v>
          </cell>
          <cell r="W6" t="str">
            <v>JAN</v>
          </cell>
          <cell r="X6" t="str">
            <v>FEB</v>
          </cell>
          <cell r="Y6" t="str">
            <v>MAR</v>
          </cell>
          <cell r="Z6" t="str">
            <v>APR</v>
          </cell>
          <cell r="AA6" t="str">
            <v>MAY</v>
          </cell>
          <cell r="AB6" t="str">
            <v>JUN</v>
          </cell>
          <cell r="AC6" t="str">
            <v>JUL</v>
          </cell>
          <cell r="AD6" t="str">
            <v>AUG</v>
          </cell>
          <cell r="AE6" t="str">
            <v>SEP</v>
          </cell>
          <cell r="AF6" t="str">
            <v>OCT</v>
          </cell>
          <cell r="AG6" t="str">
            <v>NOV</v>
          </cell>
          <cell r="AH6" t="str">
            <v>DEC</v>
          </cell>
          <cell r="AI6" t="str">
            <v>FY</v>
          </cell>
        </row>
        <row r="7">
          <cell r="E7">
            <v>71</v>
          </cell>
          <cell r="F7">
            <v>94</v>
          </cell>
          <cell r="G7">
            <v>16</v>
          </cell>
          <cell r="H7">
            <v>0</v>
          </cell>
          <cell r="I7">
            <v>181</v>
          </cell>
          <cell r="W7">
            <v>8</v>
          </cell>
          <cell r="X7">
            <v>17</v>
          </cell>
          <cell r="Y7">
            <v>46</v>
          </cell>
          <cell r="Z7">
            <v>36</v>
          </cell>
          <cell r="AA7">
            <v>31</v>
          </cell>
          <cell r="AB7">
            <v>27</v>
          </cell>
          <cell r="AC7">
            <v>16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181</v>
          </cell>
        </row>
        <row r="8">
          <cell r="E8">
            <v>103</v>
          </cell>
          <cell r="F8">
            <v>100</v>
          </cell>
          <cell r="G8">
            <v>33</v>
          </cell>
          <cell r="H8">
            <v>0</v>
          </cell>
          <cell r="I8">
            <v>236</v>
          </cell>
          <cell r="W8">
            <v>33</v>
          </cell>
          <cell r="X8">
            <v>31</v>
          </cell>
          <cell r="Y8">
            <v>39</v>
          </cell>
          <cell r="Z8">
            <v>24</v>
          </cell>
          <cell r="AA8">
            <v>28</v>
          </cell>
          <cell r="AB8">
            <v>48</v>
          </cell>
          <cell r="AC8">
            <v>33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236</v>
          </cell>
        </row>
        <row r="9">
          <cell r="E9">
            <v>60</v>
          </cell>
          <cell r="F9">
            <v>107</v>
          </cell>
          <cell r="G9">
            <v>21</v>
          </cell>
          <cell r="H9">
            <v>0</v>
          </cell>
          <cell r="I9">
            <v>188</v>
          </cell>
          <cell r="W9">
            <v>17</v>
          </cell>
          <cell r="X9">
            <v>20</v>
          </cell>
          <cell r="Y9">
            <v>23</v>
          </cell>
          <cell r="Z9">
            <v>30</v>
          </cell>
          <cell r="AA9">
            <v>31</v>
          </cell>
          <cell r="AB9">
            <v>46</v>
          </cell>
          <cell r="AC9">
            <v>21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188</v>
          </cell>
        </row>
        <row r="10">
          <cell r="E10">
            <v>5</v>
          </cell>
          <cell r="F10">
            <v>7</v>
          </cell>
          <cell r="G10">
            <v>0</v>
          </cell>
          <cell r="H10">
            <v>0</v>
          </cell>
          <cell r="I10">
            <v>12</v>
          </cell>
          <cell r="W10">
            <v>0</v>
          </cell>
          <cell r="X10">
            <v>0</v>
          </cell>
          <cell r="Y10">
            <v>5</v>
          </cell>
          <cell r="Z10">
            <v>2</v>
          </cell>
          <cell r="AA10">
            <v>3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12</v>
          </cell>
        </row>
        <row r="11">
          <cell r="E11">
            <v>616</v>
          </cell>
          <cell r="F11">
            <v>532</v>
          </cell>
          <cell r="G11">
            <v>233</v>
          </cell>
          <cell r="H11">
            <v>0</v>
          </cell>
          <cell r="I11">
            <v>1381</v>
          </cell>
          <cell r="W11">
            <v>103</v>
          </cell>
          <cell r="X11">
            <v>235</v>
          </cell>
          <cell r="Y11">
            <v>278</v>
          </cell>
          <cell r="Z11">
            <v>89</v>
          </cell>
          <cell r="AA11">
            <v>181</v>
          </cell>
          <cell r="AB11">
            <v>262</v>
          </cell>
          <cell r="AC11">
            <v>233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1381</v>
          </cell>
        </row>
        <row r="12">
          <cell r="E12">
            <v>41</v>
          </cell>
          <cell r="F12">
            <v>39</v>
          </cell>
          <cell r="G12">
            <v>12</v>
          </cell>
          <cell r="H12">
            <v>0</v>
          </cell>
          <cell r="I12">
            <v>92</v>
          </cell>
          <cell r="W12">
            <v>4</v>
          </cell>
          <cell r="X12">
            <v>18</v>
          </cell>
          <cell r="Y12">
            <v>19</v>
          </cell>
          <cell r="Z12">
            <v>11</v>
          </cell>
          <cell r="AA12">
            <v>19</v>
          </cell>
          <cell r="AB12">
            <v>9</v>
          </cell>
          <cell r="AC12">
            <v>12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92</v>
          </cell>
        </row>
        <row r="13">
          <cell r="E13">
            <v>896</v>
          </cell>
          <cell r="F13">
            <v>879</v>
          </cell>
          <cell r="G13">
            <v>315</v>
          </cell>
          <cell r="H13">
            <v>0</v>
          </cell>
          <cell r="I13">
            <v>2090</v>
          </cell>
          <cell r="W13">
            <v>165</v>
          </cell>
          <cell r="X13">
            <v>321</v>
          </cell>
          <cell r="Y13">
            <v>410</v>
          </cell>
          <cell r="Z13">
            <v>192</v>
          </cell>
          <cell r="AA13">
            <v>293</v>
          </cell>
          <cell r="AB13">
            <v>394</v>
          </cell>
          <cell r="AC13">
            <v>315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2090</v>
          </cell>
        </row>
        <row r="15">
          <cell r="E15">
            <v>29</v>
          </cell>
          <cell r="F15">
            <v>31</v>
          </cell>
          <cell r="G15">
            <v>13</v>
          </cell>
          <cell r="H15">
            <v>0</v>
          </cell>
          <cell r="I15">
            <v>73</v>
          </cell>
          <cell r="W15">
            <v>2</v>
          </cell>
          <cell r="X15">
            <v>10</v>
          </cell>
          <cell r="Y15">
            <v>17</v>
          </cell>
          <cell r="Z15">
            <v>19</v>
          </cell>
          <cell r="AA15">
            <v>10</v>
          </cell>
          <cell r="AB15">
            <v>2</v>
          </cell>
          <cell r="AC15">
            <v>13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73</v>
          </cell>
        </row>
        <row r="16">
          <cell r="E16">
            <v>29</v>
          </cell>
          <cell r="F16">
            <v>52</v>
          </cell>
          <cell r="G16">
            <v>5</v>
          </cell>
          <cell r="H16">
            <v>0</v>
          </cell>
          <cell r="I16">
            <v>86</v>
          </cell>
          <cell r="W16">
            <v>3</v>
          </cell>
          <cell r="X16">
            <v>13</v>
          </cell>
          <cell r="Y16">
            <v>13</v>
          </cell>
          <cell r="Z16">
            <v>4</v>
          </cell>
          <cell r="AA16">
            <v>22</v>
          </cell>
          <cell r="AB16">
            <v>26</v>
          </cell>
          <cell r="AC16">
            <v>5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86</v>
          </cell>
        </row>
        <row r="17">
          <cell r="E17">
            <v>34</v>
          </cell>
          <cell r="F17">
            <v>32</v>
          </cell>
          <cell r="G17">
            <v>15</v>
          </cell>
          <cell r="H17">
            <v>0</v>
          </cell>
          <cell r="I17">
            <v>81</v>
          </cell>
          <cell r="W17">
            <v>14</v>
          </cell>
          <cell r="X17">
            <v>2</v>
          </cell>
          <cell r="Y17">
            <v>18</v>
          </cell>
          <cell r="Z17">
            <v>19</v>
          </cell>
          <cell r="AA17">
            <v>2</v>
          </cell>
          <cell r="AB17">
            <v>11</v>
          </cell>
          <cell r="AC17">
            <v>15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81</v>
          </cell>
        </row>
        <row r="18">
          <cell r="E18">
            <v>5</v>
          </cell>
          <cell r="F18">
            <v>5</v>
          </cell>
          <cell r="G18">
            <v>0</v>
          </cell>
          <cell r="H18">
            <v>0</v>
          </cell>
          <cell r="I18">
            <v>10</v>
          </cell>
          <cell r="W18">
            <v>0</v>
          </cell>
          <cell r="X18">
            <v>0</v>
          </cell>
          <cell r="Y18">
            <v>5</v>
          </cell>
          <cell r="Z18">
            <v>2</v>
          </cell>
          <cell r="AA18">
            <v>1</v>
          </cell>
          <cell r="AB18">
            <v>2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10</v>
          </cell>
        </row>
        <row r="19">
          <cell r="E19">
            <v>462</v>
          </cell>
          <cell r="F19">
            <v>311</v>
          </cell>
          <cell r="G19">
            <v>161</v>
          </cell>
          <cell r="H19">
            <v>0</v>
          </cell>
          <cell r="I19">
            <v>934</v>
          </cell>
          <cell r="W19">
            <v>61</v>
          </cell>
          <cell r="X19">
            <v>160</v>
          </cell>
          <cell r="Y19">
            <v>241</v>
          </cell>
          <cell r="Z19">
            <v>54</v>
          </cell>
          <cell r="AA19">
            <v>127</v>
          </cell>
          <cell r="AB19">
            <v>130</v>
          </cell>
          <cell r="AC19">
            <v>161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934</v>
          </cell>
        </row>
        <row r="20">
          <cell r="E20">
            <v>37</v>
          </cell>
          <cell r="F20">
            <v>37</v>
          </cell>
          <cell r="G20">
            <v>11</v>
          </cell>
          <cell r="H20">
            <v>0</v>
          </cell>
          <cell r="I20">
            <v>85</v>
          </cell>
          <cell r="W20">
            <v>2</v>
          </cell>
          <cell r="X20">
            <v>16</v>
          </cell>
          <cell r="Y20">
            <v>19</v>
          </cell>
          <cell r="Z20">
            <v>10</v>
          </cell>
          <cell r="AA20">
            <v>19</v>
          </cell>
          <cell r="AB20">
            <v>8</v>
          </cell>
          <cell r="AC20">
            <v>11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85</v>
          </cell>
        </row>
        <row r="21">
          <cell r="E21">
            <v>596</v>
          </cell>
          <cell r="F21">
            <v>468</v>
          </cell>
          <cell r="G21">
            <v>205</v>
          </cell>
          <cell r="H21">
            <v>0</v>
          </cell>
          <cell r="I21">
            <v>1269</v>
          </cell>
          <cell r="W21">
            <v>82</v>
          </cell>
          <cell r="X21">
            <v>201</v>
          </cell>
          <cell r="Y21">
            <v>313</v>
          </cell>
          <cell r="Z21">
            <v>108</v>
          </cell>
          <cell r="AA21">
            <v>181</v>
          </cell>
          <cell r="AB21">
            <v>179</v>
          </cell>
          <cell r="AC21">
            <v>205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1269</v>
          </cell>
        </row>
        <row r="23">
          <cell r="E23">
            <v>42</v>
          </cell>
          <cell r="F23">
            <v>63</v>
          </cell>
          <cell r="G23">
            <v>3</v>
          </cell>
          <cell r="H23">
            <v>0</v>
          </cell>
          <cell r="I23">
            <v>108</v>
          </cell>
          <cell r="W23">
            <v>6</v>
          </cell>
          <cell r="X23">
            <v>7</v>
          </cell>
          <cell r="Y23">
            <v>29</v>
          </cell>
          <cell r="Z23">
            <v>17</v>
          </cell>
          <cell r="AA23">
            <v>21</v>
          </cell>
          <cell r="AB23">
            <v>25</v>
          </cell>
          <cell r="AC23">
            <v>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108</v>
          </cell>
        </row>
        <row r="24">
          <cell r="E24">
            <v>74</v>
          </cell>
          <cell r="F24">
            <v>48</v>
          </cell>
          <cell r="G24">
            <v>28</v>
          </cell>
          <cell r="H24">
            <v>0</v>
          </cell>
          <cell r="I24">
            <v>150</v>
          </cell>
          <cell r="W24">
            <v>30</v>
          </cell>
          <cell r="X24">
            <v>18</v>
          </cell>
          <cell r="Y24">
            <v>26</v>
          </cell>
          <cell r="Z24">
            <v>20</v>
          </cell>
          <cell r="AA24">
            <v>6</v>
          </cell>
          <cell r="AB24">
            <v>22</v>
          </cell>
          <cell r="AC24">
            <v>28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150</v>
          </cell>
        </row>
        <row r="25">
          <cell r="E25">
            <v>26</v>
          </cell>
          <cell r="F25">
            <v>75</v>
          </cell>
          <cell r="G25">
            <v>6</v>
          </cell>
          <cell r="H25">
            <v>0</v>
          </cell>
          <cell r="I25">
            <v>107</v>
          </cell>
          <cell r="W25">
            <v>3</v>
          </cell>
          <cell r="X25">
            <v>18</v>
          </cell>
          <cell r="Y25">
            <v>5</v>
          </cell>
          <cell r="Z25">
            <v>11</v>
          </cell>
          <cell r="AA25">
            <v>29</v>
          </cell>
          <cell r="AB25">
            <v>35</v>
          </cell>
          <cell r="AC25">
            <v>6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107</v>
          </cell>
        </row>
        <row r="26">
          <cell r="E26">
            <v>0</v>
          </cell>
          <cell r="F26">
            <v>2</v>
          </cell>
          <cell r="G26">
            <v>0</v>
          </cell>
          <cell r="H26">
            <v>0</v>
          </cell>
          <cell r="I26">
            <v>2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</v>
          </cell>
        </row>
        <row r="27">
          <cell r="E27">
            <v>154</v>
          </cell>
          <cell r="F27">
            <v>221</v>
          </cell>
          <cell r="G27">
            <v>72</v>
          </cell>
          <cell r="H27">
            <v>0</v>
          </cell>
          <cell r="I27">
            <v>447</v>
          </cell>
          <cell r="W27">
            <v>42</v>
          </cell>
          <cell r="X27">
            <v>75</v>
          </cell>
          <cell r="Y27">
            <v>37</v>
          </cell>
          <cell r="Z27">
            <v>35</v>
          </cell>
          <cell r="AA27">
            <v>54</v>
          </cell>
          <cell r="AB27">
            <v>132</v>
          </cell>
          <cell r="AC27">
            <v>72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447</v>
          </cell>
        </row>
        <row r="28">
          <cell r="E28">
            <v>4</v>
          </cell>
          <cell r="F28">
            <v>2</v>
          </cell>
          <cell r="G28">
            <v>1</v>
          </cell>
          <cell r="H28">
            <v>0</v>
          </cell>
          <cell r="I28">
            <v>7</v>
          </cell>
          <cell r="W28">
            <v>2</v>
          </cell>
          <cell r="X28">
            <v>2</v>
          </cell>
          <cell r="Y28">
            <v>0</v>
          </cell>
          <cell r="Z28">
            <v>1</v>
          </cell>
          <cell r="AA28">
            <v>0</v>
          </cell>
          <cell r="AB28">
            <v>1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7</v>
          </cell>
        </row>
        <row r="29">
          <cell r="E29">
            <v>300</v>
          </cell>
          <cell r="F29">
            <v>411</v>
          </cell>
          <cell r="G29">
            <v>110</v>
          </cell>
          <cell r="H29">
            <v>0</v>
          </cell>
          <cell r="I29">
            <v>821</v>
          </cell>
          <cell r="W29">
            <v>83</v>
          </cell>
          <cell r="X29">
            <v>120</v>
          </cell>
          <cell r="Y29">
            <v>97</v>
          </cell>
          <cell r="Z29">
            <v>84</v>
          </cell>
          <cell r="AA29">
            <v>112</v>
          </cell>
          <cell r="AB29">
            <v>215</v>
          </cell>
          <cell r="AC29">
            <v>110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821</v>
          </cell>
        </row>
        <row r="31">
          <cell r="E31">
            <v>20</v>
          </cell>
          <cell r="F31">
            <v>24</v>
          </cell>
          <cell r="G31">
            <v>6</v>
          </cell>
          <cell r="H31">
            <v>0</v>
          </cell>
          <cell r="I31">
            <v>50</v>
          </cell>
          <cell r="W31">
            <v>2</v>
          </cell>
          <cell r="X31">
            <v>4</v>
          </cell>
          <cell r="Y31">
            <v>14</v>
          </cell>
          <cell r="Z31">
            <v>13</v>
          </cell>
          <cell r="AA31">
            <v>9</v>
          </cell>
          <cell r="AB31">
            <v>2</v>
          </cell>
          <cell r="AC31">
            <v>6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50</v>
          </cell>
        </row>
        <row r="32">
          <cell r="E32">
            <v>25</v>
          </cell>
          <cell r="F32">
            <v>37</v>
          </cell>
          <cell r="G32">
            <v>4</v>
          </cell>
          <cell r="H32">
            <v>0</v>
          </cell>
          <cell r="I32">
            <v>66</v>
          </cell>
          <cell r="W32">
            <v>3</v>
          </cell>
          <cell r="X32">
            <v>12</v>
          </cell>
          <cell r="Y32">
            <v>10</v>
          </cell>
          <cell r="Z32">
            <v>0</v>
          </cell>
          <cell r="AA32">
            <v>15</v>
          </cell>
          <cell r="AB32">
            <v>22</v>
          </cell>
          <cell r="AC32">
            <v>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66</v>
          </cell>
        </row>
        <row r="33">
          <cell r="E33">
            <v>33</v>
          </cell>
          <cell r="F33">
            <v>26</v>
          </cell>
          <cell r="G33">
            <v>15</v>
          </cell>
          <cell r="H33">
            <v>0</v>
          </cell>
          <cell r="I33">
            <v>74</v>
          </cell>
          <cell r="W33">
            <v>14</v>
          </cell>
          <cell r="X33">
            <v>2</v>
          </cell>
          <cell r="Y33">
            <v>17</v>
          </cell>
          <cell r="Z33">
            <v>13</v>
          </cell>
          <cell r="AA33">
            <v>2</v>
          </cell>
          <cell r="AB33">
            <v>11</v>
          </cell>
          <cell r="AC33">
            <v>15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74</v>
          </cell>
        </row>
        <row r="34">
          <cell r="E34">
            <v>1</v>
          </cell>
          <cell r="F34">
            <v>5</v>
          </cell>
          <cell r="G34">
            <v>0</v>
          </cell>
          <cell r="H34">
            <v>0</v>
          </cell>
          <cell r="I34">
            <v>6</v>
          </cell>
          <cell r="W34">
            <v>0</v>
          </cell>
          <cell r="X34">
            <v>0</v>
          </cell>
          <cell r="Y34">
            <v>1</v>
          </cell>
          <cell r="Z34">
            <v>2</v>
          </cell>
          <cell r="AA34">
            <v>1</v>
          </cell>
          <cell r="AB34">
            <v>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6</v>
          </cell>
        </row>
        <row r="35">
          <cell r="E35">
            <v>365</v>
          </cell>
          <cell r="F35">
            <v>278</v>
          </cell>
          <cell r="G35">
            <v>129</v>
          </cell>
          <cell r="H35">
            <v>0</v>
          </cell>
          <cell r="I35">
            <v>772</v>
          </cell>
          <cell r="W35">
            <v>54</v>
          </cell>
          <cell r="X35">
            <v>90</v>
          </cell>
          <cell r="Y35">
            <v>221</v>
          </cell>
          <cell r="Z35">
            <v>48</v>
          </cell>
          <cell r="AA35">
            <v>116</v>
          </cell>
          <cell r="AB35">
            <v>114</v>
          </cell>
          <cell r="AC35">
            <v>129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772</v>
          </cell>
        </row>
        <row r="36">
          <cell r="E36">
            <v>35</v>
          </cell>
          <cell r="F36">
            <v>35</v>
          </cell>
          <cell r="G36">
            <v>10</v>
          </cell>
          <cell r="H36">
            <v>0</v>
          </cell>
          <cell r="I36">
            <v>80</v>
          </cell>
          <cell r="W36">
            <v>1</v>
          </cell>
          <cell r="X36">
            <v>15</v>
          </cell>
          <cell r="Y36">
            <v>19</v>
          </cell>
          <cell r="Z36">
            <v>9</v>
          </cell>
          <cell r="AA36">
            <v>18</v>
          </cell>
          <cell r="AB36">
            <v>8</v>
          </cell>
          <cell r="AC36">
            <v>10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80</v>
          </cell>
        </row>
        <row r="37">
          <cell r="E37">
            <v>479</v>
          </cell>
          <cell r="F37">
            <v>405</v>
          </cell>
          <cell r="G37">
            <v>164</v>
          </cell>
          <cell r="H37">
            <v>0</v>
          </cell>
          <cell r="I37">
            <v>1048</v>
          </cell>
          <cell r="W37">
            <v>74</v>
          </cell>
          <cell r="X37">
            <v>123</v>
          </cell>
          <cell r="Y37">
            <v>282</v>
          </cell>
          <cell r="Z37">
            <v>85</v>
          </cell>
          <cell r="AA37">
            <v>161</v>
          </cell>
          <cell r="AB37">
            <v>159</v>
          </cell>
          <cell r="AC37">
            <v>164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1048</v>
          </cell>
        </row>
        <row r="39">
          <cell r="E39">
            <v>9</v>
          </cell>
          <cell r="F39">
            <v>7</v>
          </cell>
          <cell r="G39">
            <v>7</v>
          </cell>
          <cell r="H39">
            <v>0</v>
          </cell>
          <cell r="I39">
            <v>23</v>
          </cell>
          <cell r="W39">
            <v>0</v>
          </cell>
          <cell r="X39">
            <v>6</v>
          </cell>
          <cell r="Y39">
            <v>3</v>
          </cell>
          <cell r="Z39">
            <v>6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23</v>
          </cell>
        </row>
        <row r="40">
          <cell r="E40">
            <v>4</v>
          </cell>
          <cell r="F40">
            <v>15</v>
          </cell>
          <cell r="G40">
            <v>1</v>
          </cell>
          <cell r="H40">
            <v>0</v>
          </cell>
          <cell r="I40">
            <v>20</v>
          </cell>
          <cell r="W40">
            <v>0</v>
          </cell>
          <cell r="X40">
            <v>1</v>
          </cell>
          <cell r="Y40">
            <v>3</v>
          </cell>
          <cell r="Z40">
            <v>4</v>
          </cell>
          <cell r="AA40">
            <v>7</v>
          </cell>
          <cell r="AB40">
            <v>4</v>
          </cell>
          <cell r="AC40">
            <v>1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20</v>
          </cell>
        </row>
        <row r="41">
          <cell r="E41">
            <v>1</v>
          </cell>
          <cell r="F41">
            <v>6</v>
          </cell>
          <cell r="G41">
            <v>0</v>
          </cell>
          <cell r="H41">
            <v>0</v>
          </cell>
          <cell r="I41">
            <v>7</v>
          </cell>
          <cell r="W41">
            <v>0</v>
          </cell>
          <cell r="X41">
            <v>0</v>
          </cell>
          <cell r="Y41">
            <v>1</v>
          </cell>
          <cell r="Z41">
            <v>6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</v>
          </cell>
        </row>
        <row r="42">
          <cell r="E42">
            <v>4</v>
          </cell>
          <cell r="F42">
            <v>0</v>
          </cell>
          <cell r="G42">
            <v>0</v>
          </cell>
          <cell r="H42">
            <v>0</v>
          </cell>
          <cell r="I42">
            <v>4</v>
          </cell>
          <cell r="W42">
            <v>0</v>
          </cell>
          <cell r="X42">
            <v>0</v>
          </cell>
          <cell r="Y42">
            <v>4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4</v>
          </cell>
        </row>
        <row r="43">
          <cell r="E43">
            <v>87</v>
          </cell>
          <cell r="F43">
            <v>29</v>
          </cell>
          <cell r="G43">
            <v>32</v>
          </cell>
          <cell r="H43">
            <v>0</v>
          </cell>
          <cell r="I43">
            <v>148</v>
          </cell>
          <cell r="W43">
            <v>6</v>
          </cell>
          <cell r="X43">
            <v>61</v>
          </cell>
          <cell r="Y43">
            <v>20</v>
          </cell>
          <cell r="Z43">
            <v>6</v>
          </cell>
          <cell r="AA43">
            <v>11</v>
          </cell>
          <cell r="AB43">
            <v>12</v>
          </cell>
          <cell r="AC43">
            <v>32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148</v>
          </cell>
        </row>
        <row r="44">
          <cell r="E44">
            <v>2</v>
          </cell>
          <cell r="F44">
            <v>2</v>
          </cell>
          <cell r="G44">
            <v>1</v>
          </cell>
          <cell r="H44">
            <v>0</v>
          </cell>
          <cell r="I44">
            <v>5</v>
          </cell>
          <cell r="W44">
            <v>1</v>
          </cell>
          <cell r="X44">
            <v>1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5</v>
          </cell>
        </row>
        <row r="45">
          <cell r="E45">
            <v>107</v>
          </cell>
          <cell r="F45">
            <v>59</v>
          </cell>
          <cell r="G45">
            <v>41</v>
          </cell>
          <cell r="H45">
            <v>0</v>
          </cell>
          <cell r="I45">
            <v>207</v>
          </cell>
          <cell r="W45">
            <v>7</v>
          </cell>
          <cell r="X45">
            <v>69</v>
          </cell>
          <cell r="Y45">
            <v>31</v>
          </cell>
          <cell r="Z45">
            <v>23</v>
          </cell>
          <cell r="AA45">
            <v>20</v>
          </cell>
          <cell r="AB45">
            <v>16</v>
          </cell>
          <cell r="AC45">
            <v>41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207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</row>
        <row r="59">
          <cell r="E59">
            <v>7</v>
          </cell>
          <cell r="F59">
            <v>4</v>
          </cell>
          <cell r="G59">
            <v>0</v>
          </cell>
          <cell r="H59">
            <v>0</v>
          </cell>
          <cell r="I59">
            <v>11</v>
          </cell>
          <cell r="W59">
            <v>1</v>
          </cell>
          <cell r="X59">
            <v>6</v>
          </cell>
          <cell r="Y59">
            <v>0</v>
          </cell>
          <cell r="Z59">
            <v>0</v>
          </cell>
          <cell r="AA59">
            <v>0</v>
          </cell>
          <cell r="AB59">
            <v>4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E61">
            <v>7</v>
          </cell>
          <cell r="F61">
            <v>4</v>
          </cell>
          <cell r="G61">
            <v>0</v>
          </cell>
          <cell r="H61">
            <v>0</v>
          </cell>
          <cell r="I61">
            <v>11</v>
          </cell>
          <cell r="W61">
            <v>1</v>
          </cell>
          <cell r="X61">
            <v>6</v>
          </cell>
          <cell r="Y61">
            <v>0</v>
          </cell>
          <cell r="Z61">
            <v>0</v>
          </cell>
          <cell r="AA61">
            <v>0</v>
          </cell>
          <cell r="AB61">
            <v>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11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E67">
            <v>3</v>
          </cell>
          <cell r="F67">
            <v>0</v>
          </cell>
          <cell r="G67">
            <v>0</v>
          </cell>
          <cell r="H67">
            <v>0</v>
          </cell>
          <cell r="I67">
            <v>3</v>
          </cell>
          <cell r="W67">
            <v>0</v>
          </cell>
          <cell r="X67">
            <v>3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E69">
            <v>3</v>
          </cell>
          <cell r="F69">
            <v>0</v>
          </cell>
          <cell r="G69">
            <v>0</v>
          </cell>
          <cell r="H69">
            <v>0</v>
          </cell>
          <cell r="I69">
            <v>3</v>
          </cell>
          <cell r="W69">
            <v>0</v>
          </cell>
          <cell r="X69">
            <v>3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</row>
        <row r="79">
          <cell r="E79">
            <v>0</v>
          </cell>
          <cell r="F79">
            <v>6</v>
          </cell>
          <cell r="G79">
            <v>0</v>
          </cell>
          <cell r="H79">
            <v>0</v>
          </cell>
          <cell r="I79">
            <v>6</v>
          </cell>
          <cell r="W79">
            <v>0</v>
          </cell>
          <cell r="X79">
            <v>0</v>
          </cell>
          <cell r="Y79">
            <v>0</v>
          </cell>
          <cell r="Z79">
            <v>2</v>
          </cell>
          <cell r="AA79">
            <v>4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</v>
          </cell>
        </row>
        <row r="80">
          <cell r="E80">
            <v>19</v>
          </cell>
          <cell r="F80">
            <v>0</v>
          </cell>
          <cell r="G80">
            <v>1</v>
          </cell>
          <cell r="H80">
            <v>0</v>
          </cell>
          <cell r="I80">
            <v>20</v>
          </cell>
          <cell r="W80">
            <v>7</v>
          </cell>
          <cell r="X80">
            <v>3</v>
          </cell>
          <cell r="Y80">
            <v>9</v>
          </cell>
          <cell r="Z80">
            <v>0</v>
          </cell>
          <cell r="AA80">
            <v>0</v>
          </cell>
          <cell r="AB80">
            <v>0</v>
          </cell>
          <cell r="AC80">
            <v>1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20</v>
          </cell>
        </row>
        <row r="81">
          <cell r="E81">
            <v>3</v>
          </cell>
          <cell r="F81">
            <v>11</v>
          </cell>
          <cell r="G81">
            <v>0</v>
          </cell>
          <cell r="H81">
            <v>0</v>
          </cell>
          <cell r="I81">
            <v>14</v>
          </cell>
          <cell r="W81">
            <v>0</v>
          </cell>
          <cell r="X81">
            <v>3</v>
          </cell>
          <cell r="Y81">
            <v>0</v>
          </cell>
          <cell r="Z81">
            <v>0</v>
          </cell>
          <cell r="AA81">
            <v>11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14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</row>
        <row r="83">
          <cell r="E83">
            <v>33</v>
          </cell>
          <cell r="F83">
            <v>9</v>
          </cell>
          <cell r="G83">
            <v>14</v>
          </cell>
          <cell r="H83">
            <v>0</v>
          </cell>
          <cell r="I83">
            <v>56</v>
          </cell>
          <cell r="W83">
            <v>12</v>
          </cell>
          <cell r="X83">
            <v>19</v>
          </cell>
          <cell r="Y83">
            <v>2</v>
          </cell>
          <cell r="Z83">
            <v>5</v>
          </cell>
          <cell r="AA83">
            <v>3</v>
          </cell>
          <cell r="AB83">
            <v>1</v>
          </cell>
          <cell r="AC83">
            <v>14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56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</row>
        <row r="85">
          <cell r="E85">
            <v>55</v>
          </cell>
          <cell r="F85">
            <v>26</v>
          </cell>
          <cell r="G85">
            <v>15</v>
          </cell>
          <cell r="H85">
            <v>0</v>
          </cell>
          <cell r="I85">
            <v>96</v>
          </cell>
          <cell r="W85">
            <v>19</v>
          </cell>
          <cell r="X85">
            <v>25</v>
          </cell>
          <cell r="Y85">
            <v>11</v>
          </cell>
          <cell r="Z85">
            <v>7</v>
          </cell>
          <cell r="AA85">
            <v>18</v>
          </cell>
          <cell r="AB85">
            <v>1</v>
          </cell>
          <cell r="AC85">
            <v>15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96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E88">
            <v>16</v>
          </cell>
          <cell r="F88">
            <v>7</v>
          </cell>
          <cell r="G88">
            <v>9</v>
          </cell>
          <cell r="H88">
            <v>0</v>
          </cell>
          <cell r="I88">
            <v>32</v>
          </cell>
          <cell r="W88">
            <v>8</v>
          </cell>
          <cell r="X88">
            <v>4</v>
          </cell>
          <cell r="Y88">
            <v>4</v>
          </cell>
          <cell r="Z88">
            <v>0</v>
          </cell>
          <cell r="AA88">
            <v>0</v>
          </cell>
          <cell r="AB88">
            <v>7</v>
          </cell>
          <cell r="AC88">
            <v>9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32</v>
          </cell>
        </row>
        <row r="89">
          <cell r="E89">
            <v>15</v>
          </cell>
          <cell r="F89">
            <v>14</v>
          </cell>
          <cell r="G89">
            <v>6</v>
          </cell>
          <cell r="H89">
            <v>0</v>
          </cell>
          <cell r="I89">
            <v>35</v>
          </cell>
          <cell r="W89">
            <v>0</v>
          </cell>
          <cell r="X89">
            <v>15</v>
          </cell>
          <cell r="Y89">
            <v>0</v>
          </cell>
          <cell r="Z89">
            <v>7</v>
          </cell>
          <cell r="AA89">
            <v>6</v>
          </cell>
          <cell r="AB89">
            <v>1</v>
          </cell>
          <cell r="AC89">
            <v>6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35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</row>
        <row r="92">
          <cell r="E92">
            <v>0</v>
          </cell>
          <cell r="F92">
            <v>1</v>
          </cell>
          <cell r="G92">
            <v>0</v>
          </cell>
          <cell r="H92">
            <v>0</v>
          </cell>
          <cell r="I92">
            <v>1</v>
          </cell>
          <cell r="W92">
            <v>0</v>
          </cell>
          <cell r="X92">
            <v>0</v>
          </cell>
          <cell r="Y92">
            <v>0</v>
          </cell>
          <cell r="Z92">
            <v>1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1</v>
          </cell>
        </row>
        <row r="93">
          <cell r="E93">
            <v>31</v>
          </cell>
          <cell r="F93">
            <v>22</v>
          </cell>
          <cell r="G93">
            <v>15</v>
          </cell>
          <cell r="H93">
            <v>0</v>
          </cell>
          <cell r="I93">
            <v>68</v>
          </cell>
          <cell r="W93">
            <v>8</v>
          </cell>
          <cell r="X93">
            <v>19</v>
          </cell>
          <cell r="Y93">
            <v>4</v>
          </cell>
          <cell r="Z93">
            <v>8</v>
          </cell>
          <cell r="AA93">
            <v>6</v>
          </cell>
          <cell r="AB93">
            <v>8</v>
          </cell>
          <cell r="AC93">
            <v>15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68</v>
          </cell>
        </row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</row>
        <row r="96">
          <cell r="E96">
            <v>0</v>
          </cell>
          <cell r="F96">
            <v>1</v>
          </cell>
          <cell r="G96">
            <v>0</v>
          </cell>
          <cell r="H96">
            <v>0</v>
          </cell>
          <cell r="I96">
            <v>1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1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</v>
          </cell>
        </row>
        <row r="97">
          <cell r="E97">
            <v>0</v>
          </cell>
          <cell r="F97">
            <v>1</v>
          </cell>
          <cell r="G97">
            <v>0</v>
          </cell>
          <cell r="H97">
            <v>0</v>
          </cell>
          <cell r="I97">
            <v>1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1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1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</row>
        <row r="99">
          <cell r="E99">
            <v>0</v>
          </cell>
          <cell r="F99">
            <v>2</v>
          </cell>
          <cell r="G99">
            <v>0</v>
          </cell>
          <cell r="H99">
            <v>0</v>
          </cell>
          <cell r="I99">
            <v>2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2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2</v>
          </cell>
        </row>
        <row r="100">
          <cell r="E100">
            <v>0</v>
          </cell>
          <cell r="F100">
            <v>1</v>
          </cell>
          <cell r="G100">
            <v>0</v>
          </cell>
          <cell r="H100">
            <v>0</v>
          </cell>
          <cell r="I100">
            <v>1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1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1</v>
          </cell>
        </row>
        <row r="101">
          <cell r="E101">
            <v>0</v>
          </cell>
          <cell r="F101">
            <v>5</v>
          </cell>
          <cell r="G101">
            <v>0</v>
          </cell>
          <cell r="H101">
            <v>0</v>
          </cell>
          <cell r="I101">
            <v>5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</v>
          </cell>
          <cell r="AB101">
            <v>3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5</v>
          </cell>
        </row>
        <row r="103"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1</v>
          </cell>
          <cell r="W103">
            <v>0</v>
          </cell>
          <cell r="X103">
            <v>1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</v>
          </cell>
        </row>
        <row r="104">
          <cell r="E104">
            <v>11</v>
          </cell>
          <cell r="F104">
            <v>11</v>
          </cell>
          <cell r="G104">
            <v>1</v>
          </cell>
          <cell r="H104">
            <v>0</v>
          </cell>
          <cell r="I104">
            <v>23</v>
          </cell>
          <cell r="W104">
            <v>8</v>
          </cell>
          <cell r="X104">
            <v>0</v>
          </cell>
          <cell r="Y104">
            <v>3</v>
          </cell>
          <cell r="Z104">
            <v>8</v>
          </cell>
          <cell r="AA104">
            <v>2</v>
          </cell>
          <cell r="AB104">
            <v>1</v>
          </cell>
          <cell r="AC104">
            <v>1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23</v>
          </cell>
        </row>
        <row r="105">
          <cell r="E105">
            <v>0</v>
          </cell>
          <cell r="F105">
            <v>1</v>
          </cell>
          <cell r="G105">
            <v>0</v>
          </cell>
          <cell r="H105">
            <v>0</v>
          </cell>
          <cell r="I105">
            <v>1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</row>
        <row r="107">
          <cell r="E107">
            <v>13</v>
          </cell>
          <cell r="F107">
            <v>9</v>
          </cell>
          <cell r="G107">
            <v>6</v>
          </cell>
          <cell r="H107">
            <v>0</v>
          </cell>
          <cell r="I107">
            <v>28</v>
          </cell>
          <cell r="W107">
            <v>1</v>
          </cell>
          <cell r="X107">
            <v>2</v>
          </cell>
          <cell r="Y107">
            <v>10</v>
          </cell>
          <cell r="Z107">
            <v>7</v>
          </cell>
          <cell r="AA107">
            <v>1</v>
          </cell>
          <cell r="AB107">
            <v>1</v>
          </cell>
          <cell r="AC107">
            <v>6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28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</row>
        <row r="109">
          <cell r="E109">
            <v>25</v>
          </cell>
          <cell r="F109">
            <v>21</v>
          </cell>
          <cell r="G109">
            <v>7</v>
          </cell>
          <cell r="H109">
            <v>0</v>
          </cell>
          <cell r="I109">
            <v>53</v>
          </cell>
          <cell r="W109">
            <v>9</v>
          </cell>
          <cell r="X109">
            <v>3</v>
          </cell>
          <cell r="Y109">
            <v>13</v>
          </cell>
          <cell r="Z109">
            <v>15</v>
          </cell>
          <cell r="AA109">
            <v>3</v>
          </cell>
          <cell r="AB109">
            <v>3</v>
          </cell>
          <cell r="AC109">
            <v>7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53</v>
          </cell>
        </row>
        <row r="111">
          <cell r="E111">
            <v>8</v>
          </cell>
          <cell r="F111">
            <v>20</v>
          </cell>
          <cell r="G111">
            <v>0</v>
          </cell>
          <cell r="H111">
            <v>0</v>
          </cell>
          <cell r="I111">
            <v>28</v>
          </cell>
          <cell r="W111">
            <v>1</v>
          </cell>
          <cell r="X111">
            <v>0</v>
          </cell>
          <cell r="Y111">
            <v>7</v>
          </cell>
          <cell r="Z111">
            <v>4</v>
          </cell>
          <cell r="AA111">
            <v>13</v>
          </cell>
          <cell r="AB111">
            <v>3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28</v>
          </cell>
        </row>
        <row r="112">
          <cell r="E112">
            <v>9</v>
          </cell>
          <cell r="F112">
            <v>9</v>
          </cell>
          <cell r="G112">
            <v>17</v>
          </cell>
          <cell r="H112">
            <v>0</v>
          </cell>
          <cell r="I112">
            <v>35</v>
          </cell>
          <cell r="W112">
            <v>6</v>
          </cell>
          <cell r="X112">
            <v>0</v>
          </cell>
          <cell r="Y112">
            <v>3</v>
          </cell>
          <cell r="Z112">
            <v>5</v>
          </cell>
          <cell r="AA112">
            <v>2</v>
          </cell>
          <cell r="AB112">
            <v>2</v>
          </cell>
          <cell r="AC112">
            <v>17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35</v>
          </cell>
        </row>
        <row r="113">
          <cell r="E113">
            <v>3</v>
          </cell>
          <cell r="F113">
            <v>11</v>
          </cell>
          <cell r="G113">
            <v>0</v>
          </cell>
          <cell r="H113">
            <v>0</v>
          </cell>
          <cell r="I113">
            <v>14</v>
          </cell>
          <cell r="W113">
            <v>3</v>
          </cell>
          <cell r="X113">
            <v>0</v>
          </cell>
          <cell r="Y113">
            <v>0</v>
          </cell>
          <cell r="Z113">
            <v>3</v>
          </cell>
          <cell r="AA113">
            <v>7</v>
          </cell>
          <cell r="AB113">
            <v>1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14</v>
          </cell>
        </row>
        <row r="114">
          <cell r="E114">
            <v>0</v>
          </cell>
          <cell r="F114">
            <v>2</v>
          </cell>
          <cell r="G114">
            <v>0</v>
          </cell>
          <cell r="H114">
            <v>0</v>
          </cell>
          <cell r="I114">
            <v>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2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2</v>
          </cell>
        </row>
        <row r="115">
          <cell r="E115">
            <v>2</v>
          </cell>
          <cell r="F115">
            <v>10</v>
          </cell>
          <cell r="G115">
            <v>12</v>
          </cell>
          <cell r="H115">
            <v>0</v>
          </cell>
          <cell r="I115">
            <v>24</v>
          </cell>
          <cell r="W115">
            <v>2</v>
          </cell>
          <cell r="X115">
            <v>0</v>
          </cell>
          <cell r="Y115">
            <v>0</v>
          </cell>
          <cell r="Z115">
            <v>1</v>
          </cell>
          <cell r="AA115">
            <v>7</v>
          </cell>
          <cell r="AB115">
            <v>2</v>
          </cell>
          <cell r="AC115">
            <v>12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24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E117">
            <v>22</v>
          </cell>
          <cell r="F117">
            <v>52</v>
          </cell>
          <cell r="G117">
            <v>29</v>
          </cell>
          <cell r="H117">
            <v>0</v>
          </cell>
          <cell r="I117">
            <v>103</v>
          </cell>
          <cell r="W117">
            <v>12</v>
          </cell>
          <cell r="X117">
            <v>0</v>
          </cell>
          <cell r="Y117">
            <v>10</v>
          </cell>
          <cell r="Z117">
            <v>13</v>
          </cell>
          <cell r="AA117">
            <v>31</v>
          </cell>
          <cell r="AB117">
            <v>8</v>
          </cell>
          <cell r="AC117">
            <v>29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103</v>
          </cell>
        </row>
        <row r="119">
          <cell r="E119">
            <v>2</v>
          </cell>
          <cell r="F119">
            <v>6</v>
          </cell>
          <cell r="G119">
            <v>2</v>
          </cell>
          <cell r="H119">
            <v>0</v>
          </cell>
          <cell r="I119">
            <v>10</v>
          </cell>
          <cell r="W119">
            <v>0</v>
          </cell>
          <cell r="X119">
            <v>1</v>
          </cell>
          <cell r="Y119">
            <v>1</v>
          </cell>
          <cell r="Z119">
            <v>5</v>
          </cell>
          <cell r="AA119">
            <v>0</v>
          </cell>
          <cell r="AB119">
            <v>1</v>
          </cell>
          <cell r="AC119">
            <v>2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10</v>
          </cell>
        </row>
        <row r="120">
          <cell r="E120">
            <v>1</v>
          </cell>
          <cell r="F120">
            <v>1</v>
          </cell>
          <cell r="G120">
            <v>0</v>
          </cell>
          <cell r="H120">
            <v>0</v>
          </cell>
          <cell r="I120">
            <v>2</v>
          </cell>
          <cell r="W120">
            <v>0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2</v>
          </cell>
        </row>
        <row r="121">
          <cell r="E121">
            <v>1</v>
          </cell>
          <cell r="F121">
            <v>1</v>
          </cell>
          <cell r="G121">
            <v>0</v>
          </cell>
          <cell r="H121">
            <v>0</v>
          </cell>
          <cell r="I121">
            <v>2</v>
          </cell>
          <cell r="W121">
            <v>0</v>
          </cell>
          <cell r="X121">
            <v>0</v>
          </cell>
          <cell r="Y121">
            <v>1</v>
          </cell>
          <cell r="Z121">
            <v>1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E123">
            <v>9</v>
          </cell>
          <cell r="F123">
            <v>2</v>
          </cell>
          <cell r="G123">
            <v>3</v>
          </cell>
          <cell r="H123">
            <v>0</v>
          </cell>
          <cell r="I123">
            <v>14</v>
          </cell>
          <cell r="W123">
            <v>4</v>
          </cell>
          <cell r="X123">
            <v>2</v>
          </cell>
          <cell r="Y123">
            <v>3</v>
          </cell>
          <cell r="Z123">
            <v>0</v>
          </cell>
          <cell r="AA123">
            <v>0</v>
          </cell>
          <cell r="AB123">
            <v>2</v>
          </cell>
          <cell r="AC123">
            <v>3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14</v>
          </cell>
        </row>
        <row r="124">
          <cell r="E124">
            <v>1</v>
          </cell>
          <cell r="F124">
            <v>0</v>
          </cell>
          <cell r="G124">
            <v>0</v>
          </cell>
          <cell r="H124">
            <v>0</v>
          </cell>
          <cell r="I124">
            <v>1</v>
          </cell>
          <cell r="W124">
            <v>1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1</v>
          </cell>
        </row>
        <row r="125">
          <cell r="E125">
            <v>14</v>
          </cell>
          <cell r="F125">
            <v>10</v>
          </cell>
          <cell r="G125">
            <v>5</v>
          </cell>
          <cell r="H125">
            <v>0</v>
          </cell>
          <cell r="I125">
            <v>29</v>
          </cell>
          <cell r="W125">
            <v>5</v>
          </cell>
          <cell r="X125">
            <v>3</v>
          </cell>
          <cell r="Y125">
            <v>6</v>
          </cell>
          <cell r="Z125">
            <v>7</v>
          </cell>
          <cell r="AA125">
            <v>0</v>
          </cell>
          <cell r="AB125">
            <v>3</v>
          </cell>
          <cell r="AC125">
            <v>5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29</v>
          </cell>
        </row>
        <row r="127">
          <cell r="E127">
            <v>30</v>
          </cell>
          <cell r="F127">
            <v>30</v>
          </cell>
          <cell r="G127">
            <v>1</v>
          </cell>
          <cell r="H127">
            <v>0</v>
          </cell>
          <cell r="I127">
            <v>61</v>
          </cell>
          <cell r="W127">
            <v>5</v>
          </cell>
          <cell r="X127">
            <v>5</v>
          </cell>
          <cell r="Y127">
            <v>20</v>
          </cell>
          <cell r="Z127">
            <v>5</v>
          </cell>
          <cell r="AA127">
            <v>4</v>
          </cell>
          <cell r="AB127">
            <v>21</v>
          </cell>
          <cell r="AC127">
            <v>1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61</v>
          </cell>
        </row>
        <row r="128">
          <cell r="E128">
            <v>18</v>
          </cell>
          <cell r="F128">
            <v>20</v>
          </cell>
          <cell r="G128">
            <v>0</v>
          </cell>
          <cell r="H128">
            <v>0</v>
          </cell>
          <cell r="I128">
            <v>38</v>
          </cell>
          <cell r="W128">
            <v>1</v>
          </cell>
          <cell r="X128">
            <v>11</v>
          </cell>
          <cell r="Y128">
            <v>6</v>
          </cell>
          <cell r="Z128">
            <v>6</v>
          </cell>
          <cell r="AA128">
            <v>2</v>
          </cell>
          <cell r="AB128">
            <v>12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38</v>
          </cell>
        </row>
        <row r="129">
          <cell r="E129">
            <v>4</v>
          </cell>
          <cell r="F129">
            <v>32</v>
          </cell>
          <cell r="G129">
            <v>0</v>
          </cell>
          <cell r="H129">
            <v>0</v>
          </cell>
          <cell r="I129">
            <v>36</v>
          </cell>
          <cell r="W129">
            <v>0</v>
          </cell>
          <cell r="X129">
            <v>0</v>
          </cell>
          <cell r="Y129">
            <v>4</v>
          </cell>
          <cell r="Z129">
            <v>0</v>
          </cell>
          <cell r="AA129">
            <v>0</v>
          </cell>
          <cell r="AB129">
            <v>32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36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</row>
        <row r="131">
          <cell r="E131">
            <v>84</v>
          </cell>
          <cell r="F131">
            <v>175</v>
          </cell>
          <cell r="G131">
            <v>33</v>
          </cell>
          <cell r="H131">
            <v>0</v>
          </cell>
          <cell r="I131">
            <v>292</v>
          </cell>
          <cell r="W131">
            <v>21</v>
          </cell>
          <cell r="X131">
            <v>44</v>
          </cell>
          <cell r="Y131">
            <v>19</v>
          </cell>
          <cell r="Z131">
            <v>15</v>
          </cell>
          <cell r="AA131">
            <v>43</v>
          </cell>
          <cell r="AB131">
            <v>117</v>
          </cell>
          <cell r="AC131">
            <v>33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292</v>
          </cell>
        </row>
        <row r="132">
          <cell r="E132">
            <v>0</v>
          </cell>
          <cell r="F132">
            <v>0</v>
          </cell>
          <cell r="G132">
            <v>1</v>
          </cell>
          <cell r="H132">
            <v>0</v>
          </cell>
          <cell r="I132">
            <v>1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1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1</v>
          </cell>
        </row>
        <row r="133">
          <cell r="E133">
            <v>136</v>
          </cell>
          <cell r="F133">
            <v>257</v>
          </cell>
          <cell r="G133">
            <v>35</v>
          </cell>
          <cell r="H133">
            <v>0</v>
          </cell>
          <cell r="I133">
            <v>428</v>
          </cell>
          <cell r="W133">
            <v>27</v>
          </cell>
          <cell r="X133">
            <v>60</v>
          </cell>
          <cell r="Y133">
            <v>49</v>
          </cell>
          <cell r="Z133">
            <v>26</v>
          </cell>
          <cell r="AA133">
            <v>49</v>
          </cell>
          <cell r="AB133">
            <v>182</v>
          </cell>
          <cell r="AC133">
            <v>35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428</v>
          </cell>
        </row>
        <row r="135">
          <cell r="E135">
            <v>1</v>
          </cell>
          <cell r="F135">
            <v>1</v>
          </cell>
          <cell r="G135">
            <v>0</v>
          </cell>
          <cell r="H135">
            <v>0</v>
          </cell>
          <cell r="I135">
            <v>2</v>
          </cell>
          <cell r="W135">
            <v>0</v>
          </cell>
          <cell r="X135">
            <v>0</v>
          </cell>
          <cell r="Y135">
            <v>1</v>
          </cell>
          <cell r="Z135">
            <v>1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2</v>
          </cell>
        </row>
        <row r="136">
          <cell r="E136">
            <v>0</v>
          </cell>
          <cell r="F136">
            <v>-1</v>
          </cell>
          <cell r="G136">
            <v>0</v>
          </cell>
          <cell r="H136">
            <v>0</v>
          </cell>
          <cell r="I136">
            <v>-1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-1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-1</v>
          </cell>
        </row>
        <row r="137">
          <cell r="E137">
            <v>0</v>
          </cell>
          <cell r="F137">
            <v>4</v>
          </cell>
          <cell r="G137">
            <v>0</v>
          </cell>
          <cell r="H137">
            <v>0</v>
          </cell>
          <cell r="I137">
            <v>4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4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4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E139">
            <v>13</v>
          </cell>
          <cell r="F139">
            <v>14</v>
          </cell>
          <cell r="G139">
            <v>4</v>
          </cell>
          <cell r="H139">
            <v>0</v>
          </cell>
          <cell r="I139">
            <v>31</v>
          </cell>
          <cell r="W139">
            <v>2</v>
          </cell>
          <cell r="X139">
            <v>8</v>
          </cell>
          <cell r="Y139">
            <v>3</v>
          </cell>
          <cell r="Z139">
            <v>7</v>
          </cell>
          <cell r="AA139">
            <v>0</v>
          </cell>
          <cell r="AB139">
            <v>7</v>
          </cell>
          <cell r="AC139">
            <v>4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31</v>
          </cell>
        </row>
        <row r="140">
          <cell r="E140">
            <v>3</v>
          </cell>
          <cell r="F140">
            <v>0</v>
          </cell>
          <cell r="G140">
            <v>0</v>
          </cell>
          <cell r="H140">
            <v>0</v>
          </cell>
          <cell r="I140">
            <v>3</v>
          </cell>
          <cell r="W140">
            <v>1</v>
          </cell>
          <cell r="X140">
            <v>2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3</v>
          </cell>
        </row>
        <row r="141">
          <cell r="E141">
            <v>17</v>
          </cell>
          <cell r="F141">
            <v>18</v>
          </cell>
          <cell r="G141">
            <v>4</v>
          </cell>
          <cell r="H141">
            <v>0</v>
          </cell>
          <cell r="I141">
            <v>39</v>
          </cell>
          <cell r="W141">
            <v>3</v>
          </cell>
          <cell r="X141">
            <v>10</v>
          </cell>
          <cell r="Y141">
            <v>4</v>
          </cell>
          <cell r="Z141">
            <v>8</v>
          </cell>
          <cell r="AA141">
            <v>3</v>
          </cell>
          <cell r="AB141">
            <v>7</v>
          </cell>
          <cell r="AC141">
            <v>4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39</v>
          </cell>
        </row>
      </sheetData>
      <sheetData sheetId="3"/>
      <sheetData sheetId="4">
        <row r="1">
          <cell r="K1">
            <v>5</v>
          </cell>
          <cell r="L1">
            <v>6</v>
          </cell>
          <cell r="M1">
            <v>7</v>
          </cell>
          <cell r="N1">
            <v>8</v>
          </cell>
          <cell r="O1">
            <v>9</v>
          </cell>
          <cell r="P1">
            <v>10</v>
          </cell>
          <cell r="Q1">
            <v>11</v>
          </cell>
          <cell r="R1">
            <v>12</v>
          </cell>
          <cell r="S1">
            <v>13</v>
          </cell>
          <cell r="T1">
            <v>14</v>
          </cell>
          <cell r="U1">
            <v>15</v>
          </cell>
          <cell r="V1">
            <v>16</v>
          </cell>
        </row>
        <row r="3">
          <cell r="K3" t="str">
            <v>ASIA PACIFIC</v>
          </cell>
        </row>
        <row r="4">
          <cell r="K4" t="str">
            <v>2010 INDUSTRY (WITS) BY MONTH BY CLASS</v>
          </cell>
        </row>
        <row r="5">
          <cell r="E5">
            <v>2010</v>
          </cell>
        </row>
        <row r="6">
          <cell r="E6" t="str">
            <v>Q1</v>
          </cell>
          <cell r="F6" t="str">
            <v>Q2</v>
          </cell>
          <cell r="G6" t="str">
            <v>Q3</v>
          </cell>
          <cell r="H6" t="str">
            <v>Q4</v>
          </cell>
          <cell r="I6" t="str">
            <v>Year</v>
          </cell>
          <cell r="K6" t="str">
            <v>JAN</v>
          </cell>
          <cell r="L6" t="str">
            <v>FEB</v>
          </cell>
          <cell r="M6" t="str">
            <v>MAR</v>
          </cell>
          <cell r="N6" t="str">
            <v>APR</v>
          </cell>
          <cell r="O6" t="str">
            <v>MAY</v>
          </cell>
          <cell r="P6" t="str">
            <v>JUN</v>
          </cell>
          <cell r="Q6" t="str">
            <v>JUL</v>
          </cell>
          <cell r="R6" t="str">
            <v>AUG</v>
          </cell>
          <cell r="S6" t="str">
            <v>SEP</v>
          </cell>
          <cell r="T6" t="str">
            <v>OCT</v>
          </cell>
          <cell r="U6" t="str">
            <v>NOV</v>
          </cell>
          <cell r="V6" t="str">
            <v>DEC</v>
          </cell>
          <cell r="W6" t="str">
            <v>FY</v>
          </cell>
        </row>
        <row r="7">
          <cell r="E7">
            <v>1717</v>
          </cell>
          <cell r="F7">
            <v>2294</v>
          </cell>
          <cell r="G7">
            <v>2337</v>
          </cell>
          <cell r="H7">
            <v>2343</v>
          </cell>
          <cell r="I7">
            <v>8691</v>
          </cell>
          <cell r="K7">
            <v>546</v>
          </cell>
          <cell r="L7">
            <v>485</v>
          </cell>
          <cell r="M7">
            <v>686</v>
          </cell>
          <cell r="N7">
            <v>643</v>
          </cell>
          <cell r="O7">
            <v>831</v>
          </cell>
          <cell r="P7">
            <v>820</v>
          </cell>
          <cell r="Q7">
            <v>732</v>
          </cell>
          <cell r="R7">
            <v>834</v>
          </cell>
          <cell r="S7">
            <v>771</v>
          </cell>
          <cell r="T7">
            <v>759</v>
          </cell>
          <cell r="U7">
            <v>849</v>
          </cell>
          <cell r="V7">
            <v>735</v>
          </cell>
          <cell r="W7">
            <v>8691</v>
          </cell>
        </row>
        <row r="8">
          <cell r="E8">
            <v>1118</v>
          </cell>
          <cell r="F8">
            <v>1486</v>
          </cell>
          <cell r="G8">
            <v>1609</v>
          </cell>
          <cell r="H8">
            <v>1697</v>
          </cell>
          <cell r="I8">
            <v>5910</v>
          </cell>
          <cell r="K8">
            <v>385</v>
          </cell>
          <cell r="L8">
            <v>293</v>
          </cell>
          <cell r="M8">
            <v>440</v>
          </cell>
          <cell r="N8">
            <v>437</v>
          </cell>
          <cell r="O8">
            <v>516</v>
          </cell>
          <cell r="P8">
            <v>533</v>
          </cell>
          <cell r="Q8">
            <v>626</v>
          </cell>
          <cell r="R8">
            <v>478</v>
          </cell>
          <cell r="S8">
            <v>505</v>
          </cell>
          <cell r="T8">
            <v>525</v>
          </cell>
          <cell r="U8">
            <v>560</v>
          </cell>
          <cell r="V8">
            <v>612</v>
          </cell>
          <cell r="W8">
            <v>5910</v>
          </cell>
        </row>
        <row r="9">
          <cell r="E9">
            <v>1589</v>
          </cell>
          <cell r="F9">
            <v>1869</v>
          </cell>
          <cell r="G9">
            <v>2177</v>
          </cell>
          <cell r="H9">
            <v>1918</v>
          </cell>
          <cell r="I9">
            <v>7553</v>
          </cell>
          <cell r="K9">
            <v>395</v>
          </cell>
          <cell r="L9">
            <v>562</v>
          </cell>
          <cell r="M9">
            <v>632</v>
          </cell>
          <cell r="N9">
            <v>553</v>
          </cell>
          <cell r="O9">
            <v>518</v>
          </cell>
          <cell r="P9">
            <v>798</v>
          </cell>
          <cell r="Q9">
            <v>668</v>
          </cell>
          <cell r="R9">
            <v>833</v>
          </cell>
          <cell r="S9">
            <v>676</v>
          </cell>
          <cell r="T9">
            <v>544</v>
          </cell>
          <cell r="U9">
            <v>736</v>
          </cell>
          <cell r="V9">
            <v>638</v>
          </cell>
          <cell r="W9">
            <v>7553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E11">
            <v>6736</v>
          </cell>
          <cell r="F11">
            <v>7574</v>
          </cell>
          <cell r="G11">
            <v>7907</v>
          </cell>
          <cell r="H11">
            <v>6962</v>
          </cell>
          <cell r="I11">
            <v>29179</v>
          </cell>
          <cell r="K11">
            <v>2043</v>
          </cell>
          <cell r="L11">
            <v>2055</v>
          </cell>
          <cell r="M11">
            <v>2638</v>
          </cell>
          <cell r="N11">
            <v>2392</v>
          </cell>
          <cell r="O11">
            <v>2523</v>
          </cell>
          <cell r="P11">
            <v>2659</v>
          </cell>
          <cell r="Q11">
            <v>2957</v>
          </cell>
          <cell r="R11">
            <v>2428</v>
          </cell>
          <cell r="S11">
            <v>2522</v>
          </cell>
          <cell r="T11">
            <v>2096</v>
          </cell>
          <cell r="U11">
            <v>2355</v>
          </cell>
          <cell r="V11">
            <v>2511</v>
          </cell>
          <cell r="W11">
            <v>29179</v>
          </cell>
        </row>
        <row r="12">
          <cell r="I12">
            <v>0</v>
          </cell>
          <cell r="W12">
            <v>0</v>
          </cell>
        </row>
        <row r="13">
          <cell r="E13">
            <v>11160</v>
          </cell>
          <cell r="F13">
            <v>13223</v>
          </cell>
          <cell r="G13">
            <v>14030</v>
          </cell>
          <cell r="H13">
            <v>12920</v>
          </cell>
          <cell r="I13">
            <v>51333</v>
          </cell>
          <cell r="K13">
            <v>3369</v>
          </cell>
          <cell r="L13">
            <v>3395</v>
          </cell>
          <cell r="M13">
            <v>4396</v>
          </cell>
          <cell r="N13">
            <v>4025</v>
          </cell>
          <cell r="O13">
            <v>4388</v>
          </cell>
          <cell r="P13">
            <v>4810</v>
          </cell>
          <cell r="Q13">
            <v>4983</v>
          </cell>
          <cell r="R13">
            <v>4573</v>
          </cell>
          <cell r="S13">
            <v>4474</v>
          </cell>
          <cell r="T13">
            <v>3924</v>
          </cell>
          <cell r="U13">
            <v>4500</v>
          </cell>
          <cell r="V13">
            <v>4496</v>
          </cell>
          <cell r="W13">
            <v>51333</v>
          </cell>
        </row>
        <row r="15">
          <cell r="E15">
            <v>294</v>
          </cell>
          <cell r="F15">
            <v>381</v>
          </cell>
          <cell r="G15">
            <v>510</v>
          </cell>
          <cell r="H15">
            <v>388</v>
          </cell>
          <cell r="I15">
            <v>1573</v>
          </cell>
          <cell r="K15">
            <v>121</v>
          </cell>
          <cell r="L15">
            <v>55</v>
          </cell>
          <cell r="M15">
            <v>118</v>
          </cell>
          <cell r="N15">
            <v>108</v>
          </cell>
          <cell r="O15">
            <v>135</v>
          </cell>
          <cell r="P15">
            <v>138</v>
          </cell>
          <cell r="Q15">
            <v>130</v>
          </cell>
          <cell r="R15">
            <v>176</v>
          </cell>
          <cell r="S15">
            <v>204</v>
          </cell>
          <cell r="T15">
            <v>103</v>
          </cell>
          <cell r="U15">
            <v>159</v>
          </cell>
          <cell r="V15">
            <v>126</v>
          </cell>
          <cell r="W15">
            <v>1573</v>
          </cell>
        </row>
        <row r="16">
          <cell r="E16">
            <v>322</v>
          </cell>
          <cell r="F16">
            <v>432</v>
          </cell>
          <cell r="G16">
            <v>672</v>
          </cell>
          <cell r="H16">
            <v>691</v>
          </cell>
          <cell r="I16">
            <v>2117</v>
          </cell>
          <cell r="K16">
            <v>113</v>
          </cell>
          <cell r="L16">
            <v>87</v>
          </cell>
          <cell r="M16">
            <v>122</v>
          </cell>
          <cell r="N16">
            <v>130</v>
          </cell>
          <cell r="O16">
            <v>88</v>
          </cell>
          <cell r="P16">
            <v>214</v>
          </cell>
          <cell r="Q16">
            <v>263</v>
          </cell>
          <cell r="R16">
            <v>219</v>
          </cell>
          <cell r="S16">
            <v>190</v>
          </cell>
          <cell r="T16">
            <v>219</v>
          </cell>
          <cell r="U16">
            <v>230</v>
          </cell>
          <cell r="V16">
            <v>242</v>
          </cell>
          <cell r="W16">
            <v>2117</v>
          </cell>
        </row>
        <row r="17">
          <cell r="E17">
            <v>733</v>
          </cell>
          <cell r="F17">
            <v>769</v>
          </cell>
          <cell r="G17">
            <v>990</v>
          </cell>
          <cell r="H17">
            <v>912</v>
          </cell>
          <cell r="I17">
            <v>3404</v>
          </cell>
          <cell r="K17">
            <v>157</v>
          </cell>
          <cell r="L17">
            <v>259</v>
          </cell>
          <cell r="M17">
            <v>317</v>
          </cell>
          <cell r="N17">
            <v>219</v>
          </cell>
          <cell r="O17">
            <v>150</v>
          </cell>
          <cell r="P17">
            <v>400</v>
          </cell>
          <cell r="Q17">
            <v>372</v>
          </cell>
          <cell r="R17">
            <v>347</v>
          </cell>
          <cell r="S17">
            <v>271</v>
          </cell>
          <cell r="T17">
            <v>270</v>
          </cell>
          <cell r="U17">
            <v>383</v>
          </cell>
          <cell r="V17">
            <v>259</v>
          </cell>
          <cell r="W17">
            <v>3404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E19">
            <v>1751</v>
          </cell>
          <cell r="F19">
            <v>1852</v>
          </cell>
          <cell r="G19">
            <v>2432</v>
          </cell>
          <cell r="H19">
            <v>1844</v>
          </cell>
          <cell r="I19">
            <v>7879</v>
          </cell>
          <cell r="K19">
            <v>615</v>
          </cell>
          <cell r="L19">
            <v>507</v>
          </cell>
          <cell r="M19">
            <v>629</v>
          </cell>
          <cell r="N19">
            <v>489</v>
          </cell>
          <cell r="O19">
            <v>596</v>
          </cell>
          <cell r="P19">
            <v>767</v>
          </cell>
          <cell r="Q19">
            <v>967</v>
          </cell>
          <cell r="R19">
            <v>726</v>
          </cell>
          <cell r="S19">
            <v>739</v>
          </cell>
          <cell r="T19">
            <v>666</v>
          </cell>
          <cell r="U19">
            <v>514</v>
          </cell>
          <cell r="V19">
            <v>664</v>
          </cell>
          <cell r="W19">
            <v>7879</v>
          </cell>
        </row>
        <row r="20">
          <cell r="I20">
            <v>0</v>
          </cell>
          <cell r="W20">
            <v>0</v>
          </cell>
        </row>
        <row r="21">
          <cell r="E21">
            <v>3100</v>
          </cell>
          <cell r="F21">
            <v>3434</v>
          </cell>
          <cell r="G21">
            <v>4604</v>
          </cell>
          <cell r="H21">
            <v>3835</v>
          </cell>
          <cell r="I21">
            <v>14973</v>
          </cell>
          <cell r="K21">
            <v>1006</v>
          </cell>
          <cell r="L21">
            <v>908</v>
          </cell>
          <cell r="M21">
            <v>1186</v>
          </cell>
          <cell r="N21">
            <v>946</v>
          </cell>
          <cell r="O21">
            <v>969</v>
          </cell>
          <cell r="P21">
            <v>1519</v>
          </cell>
          <cell r="Q21">
            <v>1732</v>
          </cell>
          <cell r="R21">
            <v>1468</v>
          </cell>
          <cell r="S21">
            <v>1404</v>
          </cell>
          <cell r="T21">
            <v>1258</v>
          </cell>
          <cell r="U21">
            <v>1286</v>
          </cell>
          <cell r="V21">
            <v>1291</v>
          </cell>
          <cell r="W21">
            <v>14973</v>
          </cell>
        </row>
        <row r="23">
          <cell r="E23">
            <v>1423</v>
          </cell>
          <cell r="F23">
            <v>1913</v>
          </cell>
          <cell r="G23">
            <v>1827</v>
          </cell>
          <cell r="H23">
            <v>1955</v>
          </cell>
          <cell r="I23">
            <v>7118</v>
          </cell>
          <cell r="K23">
            <v>425</v>
          </cell>
          <cell r="L23">
            <v>430</v>
          </cell>
          <cell r="M23">
            <v>568</v>
          </cell>
          <cell r="N23">
            <v>535</v>
          </cell>
          <cell r="O23">
            <v>696</v>
          </cell>
          <cell r="P23">
            <v>682</v>
          </cell>
          <cell r="Q23">
            <v>602</v>
          </cell>
          <cell r="R23">
            <v>658</v>
          </cell>
          <cell r="S23">
            <v>567</v>
          </cell>
          <cell r="T23">
            <v>656</v>
          </cell>
          <cell r="U23">
            <v>690</v>
          </cell>
          <cell r="V23">
            <v>609</v>
          </cell>
          <cell r="W23">
            <v>7118</v>
          </cell>
        </row>
        <row r="24">
          <cell r="E24">
            <v>796</v>
          </cell>
          <cell r="F24">
            <v>1054</v>
          </cell>
          <cell r="G24">
            <v>937</v>
          </cell>
          <cell r="H24">
            <v>1006</v>
          </cell>
          <cell r="I24">
            <v>3793</v>
          </cell>
          <cell r="K24">
            <v>272</v>
          </cell>
          <cell r="L24">
            <v>206</v>
          </cell>
          <cell r="M24">
            <v>318</v>
          </cell>
          <cell r="N24">
            <v>307</v>
          </cell>
          <cell r="O24">
            <v>428</v>
          </cell>
          <cell r="P24">
            <v>319</v>
          </cell>
          <cell r="Q24">
            <v>363</v>
          </cell>
          <cell r="R24">
            <v>259</v>
          </cell>
          <cell r="S24">
            <v>315</v>
          </cell>
          <cell r="T24">
            <v>306</v>
          </cell>
          <cell r="U24">
            <v>330</v>
          </cell>
          <cell r="V24">
            <v>370</v>
          </cell>
          <cell r="W24">
            <v>3793</v>
          </cell>
        </row>
        <row r="25">
          <cell r="E25">
            <v>856</v>
          </cell>
          <cell r="F25">
            <v>1100</v>
          </cell>
          <cell r="G25">
            <v>1187</v>
          </cell>
          <cell r="H25">
            <v>1006</v>
          </cell>
          <cell r="I25">
            <v>4149</v>
          </cell>
          <cell r="K25">
            <v>238</v>
          </cell>
          <cell r="L25">
            <v>303</v>
          </cell>
          <cell r="M25">
            <v>315</v>
          </cell>
          <cell r="N25">
            <v>334</v>
          </cell>
          <cell r="O25">
            <v>368</v>
          </cell>
          <cell r="P25">
            <v>398</v>
          </cell>
          <cell r="Q25">
            <v>296</v>
          </cell>
          <cell r="R25">
            <v>486</v>
          </cell>
          <cell r="S25">
            <v>405</v>
          </cell>
          <cell r="T25">
            <v>274</v>
          </cell>
          <cell r="U25">
            <v>353</v>
          </cell>
          <cell r="V25">
            <v>379</v>
          </cell>
          <cell r="W25">
            <v>4149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E27">
            <v>4985</v>
          </cell>
          <cell r="F27">
            <v>5722</v>
          </cell>
          <cell r="G27">
            <v>5475</v>
          </cell>
          <cell r="H27">
            <v>5118</v>
          </cell>
          <cell r="I27">
            <v>21300</v>
          </cell>
          <cell r="K27">
            <v>1428</v>
          </cell>
          <cell r="L27">
            <v>1548</v>
          </cell>
          <cell r="M27">
            <v>2009</v>
          </cell>
          <cell r="N27">
            <v>1903</v>
          </cell>
          <cell r="O27">
            <v>1927</v>
          </cell>
          <cell r="P27">
            <v>1892</v>
          </cell>
          <cell r="Q27">
            <v>1990</v>
          </cell>
          <cell r="R27">
            <v>1702</v>
          </cell>
          <cell r="S27">
            <v>1783</v>
          </cell>
          <cell r="T27">
            <v>1430</v>
          </cell>
          <cell r="U27">
            <v>1841</v>
          </cell>
          <cell r="V27">
            <v>1847</v>
          </cell>
          <cell r="W27">
            <v>21300</v>
          </cell>
        </row>
        <row r="28">
          <cell r="I28">
            <v>0</v>
          </cell>
          <cell r="W28">
            <v>0</v>
          </cell>
        </row>
        <row r="29">
          <cell r="E29">
            <v>8060</v>
          </cell>
          <cell r="F29">
            <v>9789</v>
          </cell>
          <cell r="G29">
            <v>9426</v>
          </cell>
          <cell r="H29">
            <v>9085</v>
          </cell>
          <cell r="I29">
            <v>36360</v>
          </cell>
          <cell r="K29">
            <v>2363</v>
          </cell>
          <cell r="L29">
            <v>2487</v>
          </cell>
          <cell r="M29">
            <v>3210</v>
          </cell>
          <cell r="N29">
            <v>3079</v>
          </cell>
          <cell r="O29">
            <v>3419</v>
          </cell>
          <cell r="P29">
            <v>3291</v>
          </cell>
          <cell r="Q29">
            <v>3251</v>
          </cell>
          <cell r="R29">
            <v>3105</v>
          </cell>
          <cell r="S29">
            <v>3070</v>
          </cell>
          <cell r="T29">
            <v>2666</v>
          </cell>
          <cell r="U29">
            <v>3214</v>
          </cell>
          <cell r="V29">
            <v>3205</v>
          </cell>
          <cell r="W29">
            <v>36360</v>
          </cell>
        </row>
        <row r="31">
          <cell r="E31">
            <v>264</v>
          </cell>
          <cell r="F31">
            <v>314</v>
          </cell>
          <cell r="G31">
            <v>437</v>
          </cell>
          <cell r="H31">
            <v>315</v>
          </cell>
          <cell r="I31">
            <v>1330</v>
          </cell>
          <cell r="K31">
            <v>110</v>
          </cell>
          <cell r="L31">
            <v>54</v>
          </cell>
          <cell r="M31">
            <v>100</v>
          </cell>
          <cell r="N31">
            <v>91</v>
          </cell>
          <cell r="O31">
            <v>95</v>
          </cell>
          <cell r="P31">
            <v>128</v>
          </cell>
          <cell r="Q31">
            <v>105</v>
          </cell>
          <cell r="R31">
            <v>163</v>
          </cell>
          <cell r="S31">
            <v>169</v>
          </cell>
          <cell r="T31">
            <v>73</v>
          </cell>
          <cell r="U31">
            <v>135</v>
          </cell>
          <cell r="V31">
            <v>107</v>
          </cell>
          <cell r="W31">
            <v>1330</v>
          </cell>
        </row>
        <row r="32">
          <cell r="E32">
            <v>293</v>
          </cell>
          <cell r="F32">
            <v>358</v>
          </cell>
          <cell r="G32">
            <v>596</v>
          </cell>
          <cell r="H32">
            <v>572</v>
          </cell>
          <cell r="I32">
            <v>1819</v>
          </cell>
          <cell r="K32">
            <v>103</v>
          </cell>
          <cell r="L32">
            <v>87</v>
          </cell>
          <cell r="M32">
            <v>103</v>
          </cell>
          <cell r="N32">
            <v>103</v>
          </cell>
          <cell r="O32">
            <v>62</v>
          </cell>
          <cell r="P32">
            <v>193</v>
          </cell>
          <cell r="Q32">
            <v>233</v>
          </cell>
          <cell r="R32">
            <v>207</v>
          </cell>
          <cell r="S32">
            <v>156</v>
          </cell>
          <cell r="T32">
            <v>162</v>
          </cell>
          <cell r="U32">
            <v>202</v>
          </cell>
          <cell r="V32">
            <v>208</v>
          </cell>
          <cell r="W32">
            <v>1819</v>
          </cell>
        </row>
        <row r="33">
          <cell r="E33">
            <v>672</v>
          </cell>
          <cell r="F33">
            <v>664</v>
          </cell>
          <cell r="G33">
            <v>927</v>
          </cell>
          <cell r="H33">
            <v>800</v>
          </cell>
          <cell r="I33">
            <v>3063</v>
          </cell>
          <cell r="K33">
            <v>152</v>
          </cell>
          <cell r="L33">
            <v>256</v>
          </cell>
          <cell r="M33">
            <v>264</v>
          </cell>
          <cell r="N33">
            <v>192</v>
          </cell>
          <cell r="O33">
            <v>107</v>
          </cell>
          <cell r="P33">
            <v>365</v>
          </cell>
          <cell r="Q33">
            <v>354</v>
          </cell>
          <cell r="R33">
            <v>336</v>
          </cell>
          <cell r="S33">
            <v>237</v>
          </cell>
          <cell r="T33">
            <v>218</v>
          </cell>
          <cell r="U33">
            <v>342</v>
          </cell>
          <cell r="V33">
            <v>240</v>
          </cell>
          <cell r="W33">
            <v>3063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E35">
            <v>1473</v>
          </cell>
          <cell r="F35">
            <v>1509</v>
          </cell>
          <cell r="G35">
            <v>2192</v>
          </cell>
          <cell r="H35">
            <v>1618</v>
          </cell>
          <cell r="I35">
            <v>6792</v>
          </cell>
          <cell r="K35">
            <v>473</v>
          </cell>
          <cell r="L35">
            <v>425</v>
          </cell>
          <cell r="M35">
            <v>575</v>
          </cell>
          <cell r="N35">
            <v>350</v>
          </cell>
          <cell r="O35">
            <v>450</v>
          </cell>
          <cell r="P35">
            <v>709</v>
          </cell>
          <cell r="Q35">
            <v>876</v>
          </cell>
          <cell r="R35">
            <v>658</v>
          </cell>
          <cell r="S35">
            <v>658</v>
          </cell>
          <cell r="T35">
            <v>619</v>
          </cell>
          <cell r="U35">
            <v>434</v>
          </cell>
          <cell r="V35">
            <v>565</v>
          </cell>
          <cell r="W35">
            <v>6792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E37">
            <v>2702</v>
          </cell>
          <cell r="F37">
            <v>2845</v>
          </cell>
          <cell r="G37">
            <v>4152</v>
          </cell>
          <cell r="H37">
            <v>3305</v>
          </cell>
          <cell r="I37">
            <v>13004</v>
          </cell>
          <cell r="K37">
            <v>838</v>
          </cell>
          <cell r="L37">
            <v>822</v>
          </cell>
          <cell r="M37">
            <v>1042</v>
          </cell>
          <cell r="N37">
            <v>736</v>
          </cell>
          <cell r="O37">
            <v>714</v>
          </cell>
          <cell r="P37">
            <v>1395</v>
          </cell>
          <cell r="Q37">
            <v>1568</v>
          </cell>
          <cell r="R37">
            <v>1364</v>
          </cell>
          <cell r="S37">
            <v>1220</v>
          </cell>
          <cell r="T37">
            <v>1072</v>
          </cell>
          <cell r="U37">
            <v>1113</v>
          </cell>
          <cell r="V37">
            <v>1120</v>
          </cell>
          <cell r="W37">
            <v>13004</v>
          </cell>
        </row>
        <row r="39">
          <cell r="E39">
            <v>21</v>
          </cell>
          <cell r="F39">
            <v>63</v>
          </cell>
          <cell r="G39">
            <v>58</v>
          </cell>
          <cell r="H39">
            <v>63</v>
          </cell>
          <cell r="I39">
            <v>205</v>
          </cell>
          <cell r="K39">
            <v>8</v>
          </cell>
          <cell r="L39">
            <v>1</v>
          </cell>
          <cell r="M39">
            <v>12</v>
          </cell>
          <cell r="N39">
            <v>17</v>
          </cell>
          <cell r="O39">
            <v>38</v>
          </cell>
          <cell r="P39">
            <v>8</v>
          </cell>
          <cell r="Q39">
            <v>25</v>
          </cell>
          <cell r="R39">
            <v>7</v>
          </cell>
          <cell r="S39">
            <v>26</v>
          </cell>
          <cell r="T39">
            <v>29</v>
          </cell>
          <cell r="U39">
            <v>22</v>
          </cell>
          <cell r="V39">
            <v>12</v>
          </cell>
          <cell r="W39">
            <v>205</v>
          </cell>
        </row>
        <row r="40">
          <cell r="E40">
            <v>29</v>
          </cell>
          <cell r="F40">
            <v>72</v>
          </cell>
          <cell r="G40">
            <v>68</v>
          </cell>
          <cell r="H40">
            <v>106</v>
          </cell>
          <cell r="I40">
            <v>275</v>
          </cell>
          <cell r="K40">
            <v>10</v>
          </cell>
          <cell r="L40">
            <v>0</v>
          </cell>
          <cell r="M40">
            <v>19</v>
          </cell>
          <cell r="N40">
            <v>27</v>
          </cell>
          <cell r="O40">
            <v>25</v>
          </cell>
          <cell r="P40">
            <v>20</v>
          </cell>
          <cell r="Q40">
            <v>30</v>
          </cell>
          <cell r="R40">
            <v>10</v>
          </cell>
          <cell r="S40">
            <v>28</v>
          </cell>
          <cell r="T40">
            <v>57</v>
          </cell>
          <cell r="U40">
            <v>28</v>
          </cell>
          <cell r="V40">
            <v>21</v>
          </cell>
          <cell r="W40">
            <v>275</v>
          </cell>
        </row>
        <row r="41">
          <cell r="E41">
            <v>57</v>
          </cell>
          <cell r="F41">
            <v>97</v>
          </cell>
          <cell r="G41">
            <v>57</v>
          </cell>
          <cell r="H41">
            <v>107</v>
          </cell>
          <cell r="I41">
            <v>318</v>
          </cell>
          <cell r="K41">
            <v>4</v>
          </cell>
          <cell r="L41">
            <v>1</v>
          </cell>
          <cell r="M41">
            <v>52</v>
          </cell>
          <cell r="N41">
            <v>27</v>
          </cell>
          <cell r="O41">
            <v>43</v>
          </cell>
          <cell r="P41">
            <v>27</v>
          </cell>
          <cell r="Q41">
            <v>18</v>
          </cell>
          <cell r="R41">
            <v>11</v>
          </cell>
          <cell r="S41">
            <v>28</v>
          </cell>
          <cell r="T41">
            <v>51</v>
          </cell>
          <cell r="U41">
            <v>37</v>
          </cell>
          <cell r="V41">
            <v>19</v>
          </cell>
          <cell r="W41">
            <v>318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E43">
            <v>165</v>
          </cell>
          <cell r="F43">
            <v>207</v>
          </cell>
          <cell r="G43">
            <v>159</v>
          </cell>
          <cell r="H43">
            <v>169</v>
          </cell>
          <cell r="I43">
            <v>700</v>
          </cell>
          <cell r="K43">
            <v>85</v>
          </cell>
          <cell r="L43">
            <v>54</v>
          </cell>
          <cell r="M43">
            <v>26</v>
          </cell>
          <cell r="N43">
            <v>82</v>
          </cell>
          <cell r="O43">
            <v>97</v>
          </cell>
          <cell r="P43">
            <v>28</v>
          </cell>
          <cell r="Q43">
            <v>65</v>
          </cell>
          <cell r="R43">
            <v>51</v>
          </cell>
          <cell r="S43">
            <v>43</v>
          </cell>
          <cell r="T43">
            <v>32</v>
          </cell>
          <cell r="U43">
            <v>67</v>
          </cell>
          <cell r="V43">
            <v>70</v>
          </cell>
          <cell r="W43">
            <v>700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E45">
            <v>272</v>
          </cell>
          <cell r="F45">
            <v>439</v>
          </cell>
          <cell r="G45">
            <v>342</v>
          </cell>
          <cell r="H45">
            <v>445</v>
          </cell>
          <cell r="I45">
            <v>1498</v>
          </cell>
          <cell r="K45">
            <v>107</v>
          </cell>
          <cell r="L45">
            <v>56</v>
          </cell>
          <cell r="M45">
            <v>109</v>
          </cell>
          <cell r="N45">
            <v>153</v>
          </cell>
          <cell r="O45">
            <v>203</v>
          </cell>
          <cell r="P45">
            <v>83</v>
          </cell>
          <cell r="Q45">
            <v>138</v>
          </cell>
          <cell r="R45">
            <v>79</v>
          </cell>
          <cell r="S45">
            <v>125</v>
          </cell>
          <cell r="T45">
            <v>169</v>
          </cell>
          <cell r="U45">
            <v>154</v>
          </cell>
          <cell r="V45">
            <v>122</v>
          </cell>
          <cell r="W45">
            <v>1498</v>
          </cell>
        </row>
        <row r="47">
          <cell r="E47">
            <v>3</v>
          </cell>
          <cell r="F47">
            <v>2</v>
          </cell>
          <cell r="G47">
            <v>7</v>
          </cell>
          <cell r="H47">
            <v>5</v>
          </cell>
          <cell r="I47">
            <v>17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2</v>
          </cell>
          <cell r="P47">
            <v>0</v>
          </cell>
          <cell r="Q47">
            <v>0</v>
          </cell>
          <cell r="R47">
            <v>0</v>
          </cell>
          <cell r="S47">
            <v>7</v>
          </cell>
          <cell r="T47">
            <v>0</v>
          </cell>
          <cell r="U47">
            <v>0</v>
          </cell>
          <cell r="V47">
            <v>5</v>
          </cell>
          <cell r="W47">
            <v>17</v>
          </cell>
        </row>
        <row r="48">
          <cell r="E48">
            <v>0</v>
          </cell>
          <cell r="F48">
            <v>0</v>
          </cell>
          <cell r="G48">
            <v>6</v>
          </cell>
          <cell r="H48">
            <v>10</v>
          </cell>
          <cell r="I48">
            <v>16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6</v>
          </cell>
          <cell r="T48">
            <v>0</v>
          </cell>
          <cell r="U48">
            <v>0</v>
          </cell>
          <cell r="V48">
            <v>10</v>
          </cell>
          <cell r="W48">
            <v>16</v>
          </cell>
        </row>
        <row r="49">
          <cell r="E49">
            <v>3</v>
          </cell>
          <cell r="F49">
            <v>8</v>
          </cell>
          <cell r="G49">
            <v>6</v>
          </cell>
          <cell r="H49">
            <v>4</v>
          </cell>
          <cell r="I49">
            <v>21</v>
          </cell>
          <cell r="K49">
            <v>1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8</v>
          </cell>
          <cell r="Q49">
            <v>0</v>
          </cell>
          <cell r="R49">
            <v>0</v>
          </cell>
          <cell r="S49">
            <v>6</v>
          </cell>
          <cell r="T49">
            <v>0</v>
          </cell>
          <cell r="U49">
            <v>4</v>
          </cell>
          <cell r="V49">
            <v>0</v>
          </cell>
          <cell r="W49">
            <v>21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E51">
            <v>19</v>
          </cell>
          <cell r="F51">
            <v>28</v>
          </cell>
          <cell r="G51">
            <v>15</v>
          </cell>
          <cell r="H51">
            <v>8</v>
          </cell>
          <cell r="I51">
            <v>70</v>
          </cell>
          <cell r="K51">
            <v>9</v>
          </cell>
          <cell r="L51">
            <v>6</v>
          </cell>
          <cell r="M51">
            <v>4</v>
          </cell>
          <cell r="N51">
            <v>5</v>
          </cell>
          <cell r="O51">
            <v>13</v>
          </cell>
          <cell r="P51">
            <v>10</v>
          </cell>
          <cell r="Q51">
            <v>7</v>
          </cell>
          <cell r="R51">
            <v>0</v>
          </cell>
          <cell r="S51">
            <v>8</v>
          </cell>
          <cell r="T51">
            <v>2</v>
          </cell>
          <cell r="U51">
            <v>2</v>
          </cell>
          <cell r="V51">
            <v>4</v>
          </cell>
          <cell r="W51">
            <v>70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E53">
            <v>25</v>
          </cell>
          <cell r="F53">
            <v>38</v>
          </cell>
          <cell r="G53">
            <v>34</v>
          </cell>
          <cell r="H53">
            <v>27</v>
          </cell>
          <cell r="I53">
            <v>124</v>
          </cell>
          <cell r="K53">
            <v>11</v>
          </cell>
          <cell r="L53">
            <v>8</v>
          </cell>
          <cell r="M53">
            <v>6</v>
          </cell>
          <cell r="N53">
            <v>5</v>
          </cell>
          <cell r="O53">
            <v>15</v>
          </cell>
          <cell r="P53">
            <v>18</v>
          </cell>
          <cell r="Q53">
            <v>7</v>
          </cell>
          <cell r="R53">
            <v>0</v>
          </cell>
          <cell r="S53">
            <v>27</v>
          </cell>
          <cell r="T53">
            <v>2</v>
          </cell>
          <cell r="U53">
            <v>6</v>
          </cell>
          <cell r="V53">
            <v>19</v>
          </cell>
          <cell r="W53">
            <v>124</v>
          </cell>
        </row>
        <row r="55">
          <cell r="E55">
            <v>2</v>
          </cell>
          <cell r="F55">
            <v>0</v>
          </cell>
          <cell r="G55">
            <v>0</v>
          </cell>
          <cell r="H55">
            <v>1</v>
          </cell>
          <cell r="I55">
            <v>3</v>
          </cell>
          <cell r="K55">
            <v>1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</v>
          </cell>
          <cell r="U55">
            <v>0</v>
          </cell>
          <cell r="V55">
            <v>0</v>
          </cell>
          <cell r="W55">
            <v>3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1</v>
          </cell>
          <cell r="K57">
            <v>0</v>
          </cell>
          <cell r="L57">
            <v>0</v>
          </cell>
          <cell r="M57">
            <v>1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1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E59">
            <v>20</v>
          </cell>
          <cell r="F59">
            <v>5</v>
          </cell>
          <cell r="G59">
            <v>4</v>
          </cell>
          <cell r="H59">
            <v>7</v>
          </cell>
          <cell r="I59">
            <v>36</v>
          </cell>
          <cell r="K59">
            <v>9</v>
          </cell>
          <cell r="L59">
            <v>6</v>
          </cell>
          <cell r="M59">
            <v>5</v>
          </cell>
          <cell r="N59">
            <v>1</v>
          </cell>
          <cell r="O59">
            <v>0</v>
          </cell>
          <cell r="P59">
            <v>4</v>
          </cell>
          <cell r="Q59">
            <v>4</v>
          </cell>
          <cell r="R59">
            <v>1</v>
          </cell>
          <cell r="S59">
            <v>-1</v>
          </cell>
          <cell r="T59">
            <v>1</v>
          </cell>
          <cell r="U59">
            <v>4</v>
          </cell>
          <cell r="V59">
            <v>2</v>
          </cell>
          <cell r="W59">
            <v>36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E61">
            <v>23</v>
          </cell>
          <cell r="F61">
            <v>5</v>
          </cell>
          <cell r="G61">
            <v>4</v>
          </cell>
          <cell r="H61">
            <v>8</v>
          </cell>
          <cell r="I61">
            <v>40</v>
          </cell>
          <cell r="K61">
            <v>10</v>
          </cell>
          <cell r="L61">
            <v>6</v>
          </cell>
          <cell r="M61">
            <v>7</v>
          </cell>
          <cell r="N61">
            <v>1</v>
          </cell>
          <cell r="O61">
            <v>0</v>
          </cell>
          <cell r="P61">
            <v>4</v>
          </cell>
          <cell r="Q61">
            <v>4</v>
          </cell>
          <cell r="R61">
            <v>1</v>
          </cell>
          <cell r="S61">
            <v>-1</v>
          </cell>
          <cell r="T61">
            <v>2</v>
          </cell>
          <cell r="U61">
            <v>4</v>
          </cell>
          <cell r="V61">
            <v>2</v>
          </cell>
          <cell r="W61">
            <v>40</v>
          </cell>
        </row>
        <row r="63">
          <cell r="E63">
            <v>1</v>
          </cell>
          <cell r="F63">
            <v>0</v>
          </cell>
          <cell r="G63">
            <v>5</v>
          </cell>
          <cell r="H63">
            <v>2</v>
          </cell>
          <cell r="I63">
            <v>8</v>
          </cell>
          <cell r="K63">
            <v>0</v>
          </cell>
          <cell r="L63">
            <v>0</v>
          </cell>
          <cell r="M63">
            <v>1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5</v>
          </cell>
          <cell r="S63">
            <v>0</v>
          </cell>
          <cell r="T63">
            <v>0</v>
          </cell>
          <cell r="U63">
            <v>0</v>
          </cell>
          <cell r="V63">
            <v>2</v>
          </cell>
          <cell r="W63">
            <v>8</v>
          </cell>
        </row>
        <row r="64">
          <cell r="E64">
            <v>0</v>
          </cell>
          <cell r="F64">
            <v>2</v>
          </cell>
          <cell r="G64">
            <v>0</v>
          </cell>
          <cell r="H64">
            <v>0</v>
          </cell>
          <cell r="I64">
            <v>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2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>
            <v>1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</v>
          </cell>
          <cell r="U65">
            <v>0</v>
          </cell>
          <cell r="V65">
            <v>0</v>
          </cell>
          <cell r="W65">
            <v>1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E67">
            <v>6</v>
          </cell>
          <cell r="F67">
            <v>11</v>
          </cell>
          <cell r="G67">
            <v>4</v>
          </cell>
          <cell r="H67">
            <v>2</v>
          </cell>
          <cell r="I67">
            <v>23</v>
          </cell>
          <cell r="K67">
            <v>2</v>
          </cell>
          <cell r="L67">
            <v>1</v>
          </cell>
          <cell r="M67">
            <v>3</v>
          </cell>
          <cell r="N67">
            <v>1</v>
          </cell>
          <cell r="O67">
            <v>6</v>
          </cell>
          <cell r="P67">
            <v>4</v>
          </cell>
          <cell r="Q67">
            <v>0</v>
          </cell>
          <cell r="R67">
            <v>4</v>
          </cell>
          <cell r="S67">
            <v>0</v>
          </cell>
          <cell r="T67">
            <v>1</v>
          </cell>
          <cell r="U67">
            <v>1</v>
          </cell>
          <cell r="V67">
            <v>0</v>
          </cell>
          <cell r="W67">
            <v>23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E69">
            <v>7</v>
          </cell>
          <cell r="F69">
            <v>13</v>
          </cell>
          <cell r="G69">
            <v>9</v>
          </cell>
          <cell r="H69">
            <v>5</v>
          </cell>
          <cell r="I69">
            <v>34</v>
          </cell>
          <cell r="K69">
            <v>2</v>
          </cell>
          <cell r="L69">
            <v>1</v>
          </cell>
          <cell r="M69">
            <v>4</v>
          </cell>
          <cell r="N69">
            <v>1</v>
          </cell>
          <cell r="O69">
            <v>7</v>
          </cell>
          <cell r="P69">
            <v>5</v>
          </cell>
          <cell r="Q69">
            <v>0</v>
          </cell>
          <cell r="R69">
            <v>9</v>
          </cell>
          <cell r="S69">
            <v>0</v>
          </cell>
          <cell r="T69">
            <v>2</v>
          </cell>
          <cell r="U69">
            <v>1</v>
          </cell>
          <cell r="V69">
            <v>2</v>
          </cell>
          <cell r="W69">
            <v>34</v>
          </cell>
        </row>
        <row r="71">
          <cell r="E71">
            <v>3</v>
          </cell>
          <cell r="F71">
            <v>2</v>
          </cell>
          <cell r="G71">
            <v>3</v>
          </cell>
          <cell r="H71">
            <v>2</v>
          </cell>
          <cell r="I71">
            <v>10</v>
          </cell>
          <cell r="K71">
            <v>1</v>
          </cell>
          <cell r="M71">
            <v>2</v>
          </cell>
          <cell r="P71">
            <v>2</v>
          </cell>
          <cell r="R71">
            <v>1</v>
          </cell>
          <cell r="S71">
            <v>2</v>
          </cell>
          <cell r="T71">
            <v>0</v>
          </cell>
          <cell r="U71">
            <v>2</v>
          </cell>
          <cell r="V71">
            <v>0</v>
          </cell>
          <cell r="W71">
            <v>10</v>
          </cell>
        </row>
        <row r="72">
          <cell r="E72">
            <v>0</v>
          </cell>
          <cell r="F72">
            <v>0</v>
          </cell>
          <cell r="G72">
            <v>2</v>
          </cell>
          <cell r="H72">
            <v>3</v>
          </cell>
          <cell r="I72">
            <v>5</v>
          </cell>
          <cell r="R72">
            <v>2</v>
          </cell>
          <cell r="S72">
            <v>0</v>
          </cell>
          <cell r="T72">
            <v>0</v>
          </cell>
          <cell r="U72">
            <v>0</v>
          </cell>
          <cell r="V72">
            <v>3</v>
          </cell>
          <cell r="W72">
            <v>5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E75">
            <v>68</v>
          </cell>
          <cell r="F75">
            <v>92</v>
          </cell>
          <cell r="G75">
            <v>58</v>
          </cell>
          <cell r="H75">
            <v>40</v>
          </cell>
          <cell r="I75">
            <v>258</v>
          </cell>
          <cell r="K75">
            <v>37</v>
          </cell>
          <cell r="L75">
            <v>15</v>
          </cell>
          <cell r="M75">
            <v>16</v>
          </cell>
          <cell r="N75">
            <v>50</v>
          </cell>
          <cell r="O75">
            <v>30</v>
          </cell>
          <cell r="P75">
            <v>12</v>
          </cell>
          <cell r="Q75">
            <v>15</v>
          </cell>
          <cell r="R75">
            <v>12</v>
          </cell>
          <cell r="S75">
            <v>31</v>
          </cell>
          <cell r="T75">
            <v>11</v>
          </cell>
          <cell r="U75">
            <v>6</v>
          </cell>
          <cell r="V75">
            <v>23</v>
          </cell>
          <cell r="W75">
            <v>258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</row>
        <row r="77">
          <cell r="E77">
            <v>71</v>
          </cell>
          <cell r="F77">
            <v>94</v>
          </cell>
          <cell r="G77">
            <v>63</v>
          </cell>
          <cell r="H77">
            <v>45</v>
          </cell>
          <cell r="I77">
            <v>273</v>
          </cell>
          <cell r="K77">
            <v>38</v>
          </cell>
          <cell r="L77">
            <v>15</v>
          </cell>
          <cell r="M77">
            <v>18</v>
          </cell>
          <cell r="N77">
            <v>50</v>
          </cell>
          <cell r="O77">
            <v>30</v>
          </cell>
          <cell r="P77">
            <v>14</v>
          </cell>
          <cell r="Q77">
            <v>15</v>
          </cell>
          <cell r="R77">
            <v>15</v>
          </cell>
          <cell r="S77">
            <v>33</v>
          </cell>
          <cell r="T77">
            <v>11</v>
          </cell>
          <cell r="U77">
            <v>8</v>
          </cell>
          <cell r="V77">
            <v>26</v>
          </cell>
          <cell r="W77">
            <v>273</v>
          </cell>
        </row>
        <row r="79">
          <cell r="E79">
            <v>135</v>
          </cell>
          <cell r="F79">
            <v>172</v>
          </cell>
          <cell r="G79">
            <v>85</v>
          </cell>
          <cell r="H79">
            <v>97</v>
          </cell>
          <cell r="I79">
            <v>489</v>
          </cell>
          <cell r="K79">
            <v>42</v>
          </cell>
          <cell r="L79">
            <v>32</v>
          </cell>
          <cell r="M79">
            <v>61</v>
          </cell>
          <cell r="N79">
            <v>33</v>
          </cell>
          <cell r="O79">
            <v>79</v>
          </cell>
          <cell r="P79">
            <v>60</v>
          </cell>
          <cell r="Q79">
            <v>26</v>
          </cell>
          <cell r="R79">
            <v>25</v>
          </cell>
          <cell r="S79">
            <v>34</v>
          </cell>
          <cell r="T79">
            <v>20</v>
          </cell>
          <cell r="U79">
            <v>44</v>
          </cell>
          <cell r="V79">
            <v>33</v>
          </cell>
          <cell r="W79">
            <v>489</v>
          </cell>
        </row>
        <row r="80">
          <cell r="E80">
            <v>91</v>
          </cell>
          <cell r="F80">
            <v>89</v>
          </cell>
          <cell r="G80">
            <v>111</v>
          </cell>
          <cell r="H80">
            <v>91</v>
          </cell>
          <cell r="I80">
            <v>382</v>
          </cell>
          <cell r="K80">
            <v>28</v>
          </cell>
          <cell r="L80">
            <v>26</v>
          </cell>
          <cell r="M80">
            <v>37</v>
          </cell>
          <cell r="N80">
            <v>19</v>
          </cell>
          <cell r="O80">
            <v>37</v>
          </cell>
          <cell r="P80">
            <v>33</v>
          </cell>
          <cell r="Q80">
            <v>44</v>
          </cell>
          <cell r="R80">
            <v>26</v>
          </cell>
          <cell r="S80">
            <v>41</v>
          </cell>
          <cell r="T80">
            <v>25</v>
          </cell>
          <cell r="U80">
            <v>26</v>
          </cell>
          <cell r="V80">
            <v>40</v>
          </cell>
          <cell r="W80">
            <v>382</v>
          </cell>
        </row>
        <row r="81">
          <cell r="E81">
            <v>118</v>
          </cell>
          <cell r="F81">
            <v>134</v>
          </cell>
          <cell r="G81">
            <v>169</v>
          </cell>
          <cell r="H81">
            <v>111</v>
          </cell>
          <cell r="I81">
            <v>532</v>
          </cell>
          <cell r="K81">
            <v>19</v>
          </cell>
          <cell r="L81">
            <v>53</v>
          </cell>
          <cell r="M81">
            <v>46</v>
          </cell>
          <cell r="N81">
            <v>49</v>
          </cell>
          <cell r="O81">
            <v>48</v>
          </cell>
          <cell r="P81">
            <v>37</v>
          </cell>
          <cell r="Q81">
            <v>30</v>
          </cell>
          <cell r="R81">
            <v>61</v>
          </cell>
          <cell r="S81">
            <v>78</v>
          </cell>
          <cell r="T81">
            <v>21</v>
          </cell>
          <cell r="U81">
            <v>34</v>
          </cell>
          <cell r="V81">
            <v>56</v>
          </cell>
          <cell r="W81">
            <v>532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3">
          <cell r="E83">
            <v>785</v>
          </cell>
          <cell r="F83">
            <v>871</v>
          </cell>
          <cell r="G83">
            <v>704</v>
          </cell>
          <cell r="H83">
            <v>724</v>
          </cell>
          <cell r="I83">
            <v>3084</v>
          </cell>
          <cell r="K83">
            <v>172</v>
          </cell>
          <cell r="L83">
            <v>287</v>
          </cell>
          <cell r="M83">
            <v>326</v>
          </cell>
          <cell r="N83">
            <v>372</v>
          </cell>
          <cell r="O83">
            <v>246</v>
          </cell>
          <cell r="P83">
            <v>253</v>
          </cell>
          <cell r="Q83">
            <v>250</v>
          </cell>
          <cell r="R83">
            <v>218</v>
          </cell>
          <cell r="S83">
            <v>236</v>
          </cell>
          <cell r="T83">
            <v>158</v>
          </cell>
          <cell r="U83">
            <v>292</v>
          </cell>
          <cell r="V83">
            <v>274</v>
          </cell>
          <cell r="W83">
            <v>3084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E85">
            <v>1129</v>
          </cell>
          <cell r="F85">
            <v>1266</v>
          </cell>
          <cell r="G85">
            <v>1069</v>
          </cell>
          <cell r="H85">
            <v>1023</v>
          </cell>
          <cell r="I85">
            <v>4487</v>
          </cell>
          <cell r="K85">
            <v>261</v>
          </cell>
          <cell r="L85">
            <v>398</v>
          </cell>
          <cell r="M85">
            <v>470</v>
          </cell>
          <cell r="N85">
            <v>473</v>
          </cell>
          <cell r="O85">
            <v>410</v>
          </cell>
          <cell r="P85">
            <v>383</v>
          </cell>
          <cell r="Q85">
            <v>350</v>
          </cell>
          <cell r="R85">
            <v>330</v>
          </cell>
          <cell r="S85">
            <v>389</v>
          </cell>
          <cell r="T85">
            <v>224</v>
          </cell>
          <cell r="U85">
            <v>396</v>
          </cell>
          <cell r="V85">
            <v>403</v>
          </cell>
          <cell r="W85">
            <v>4487</v>
          </cell>
        </row>
        <row r="87">
          <cell r="E87">
            <v>737</v>
          </cell>
          <cell r="F87">
            <v>1176</v>
          </cell>
          <cell r="G87">
            <v>1086</v>
          </cell>
          <cell r="H87">
            <v>1239</v>
          </cell>
          <cell r="I87">
            <v>4238</v>
          </cell>
          <cell r="K87">
            <v>204</v>
          </cell>
          <cell r="L87">
            <v>231</v>
          </cell>
          <cell r="M87">
            <v>302</v>
          </cell>
          <cell r="N87">
            <v>334</v>
          </cell>
          <cell r="O87">
            <v>429</v>
          </cell>
          <cell r="P87">
            <v>413</v>
          </cell>
          <cell r="Q87">
            <v>372</v>
          </cell>
          <cell r="R87">
            <v>393</v>
          </cell>
          <cell r="S87">
            <v>321</v>
          </cell>
          <cell r="T87">
            <v>421</v>
          </cell>
          <cell r="U87">
            <v>473</v>
          </cell>
          <cell r="V87">
            <v>345</v>
          </cell>
          <cell r="W87">
            <v>4238</v>
          </cell>
        </row>
        <row r="88">
          <cell r="E88">
            <v>279</v>
          </cell>
          <cell r="F88">
            <v>438</v>
          </cell>
          <cell r="G88">
            <v>410</v>
          </cell>
          <cell r="H88">
            <v>449</v>
          </cell>
          <cell r="I88">
            <v>1576</v>
          </cell>
          <cell r="K88">
            <v>84</v>
          </cell>
          <cell r="L88">
            <v>82</v>
          </cell>
          <cell r="M88">
            <v>113</v>
          </cell>
          <cell r="N88">
            <v>149</v>
          </cell>
          <cell r="O88">
            <v>149</v>
          </cell>
          <cell r="P88">
            <v>140</v>
          </cell>
          <cell r="Q88">
            <v>157</v>
          </cell>
          <cell r="R88">
            <v>125</v>
          </cell>
          <cell r="S88">
            <v>128</v>
          </cell>
          <cell r="T88">
            <v>132</v>
          </cell>
          <cell r="U88">
            <v>176</v>
          </cell>
          <cell r="V88">
            <v>141</v>
          </cell>
          <cell r="W88">
            <v>1576</v>
          </cell>
        </row>
        <row r="89">
          <cell r="E89">
            <v>183</v>
          </cell>
          <cell r="F89">
            <v>257</v>
          </cell>
          <cell r="G89">
            <v>267</v>
          </cell>
          <cell r="H89">
            <v>292</v>
          </cell>
          <cell r="I89">
            <v>999</v>
          </cell>
          <cell r="K89">
            <v>57</v>
          </cell>
          <cell r="L89">
            <v>68</v>
          </cell>
          <cell r="M89">
            <v>58</v>
          </cell>
          <cell r="N89">
            <v>74</v>
          </cell>
          <cell r="O89">
            <v>71</v>
          </cell>
          <cell r="P89">
            <v>112</v>
          </cell>
          <cell r="Q89">
            <v>81</v>
          </cell>
          <cell r="R89">
            <v>103</v>
          </cell>
          <cell r="S89">
            <v>83</v>
          </cell>
          <cell r="T89">
            <v>81</v>
          </cell>
          <cell r="U89">
            <v>106</v>
          </cell>
          <cell r="V89">
            <v>105</v>
          </cell>
          <cell r="W89">
            <v>999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</row>
        <row r="91">
          <cell r="E91">
            <v>1849</v>
          </cell>
          <cell r="F91">
            <v>2362</v>
          </cell>
          <cell r="G91">
            <v>2099</v>
          </cell>
          <cell r="H91">
            <v>2211</v>
          </cell>
          <cell r="I91">
            <v>8521</v>
          </cell>
          <cell r="K91">
            <v>570</v>
          </cell>
          <cell r="L91">
            <v>551</v>
          </cell>
          <cell r="M91">
            <v>728</v>
          </cell>
          <cell r="N91">
            <v>726</v>
          </cell>
          <cell r="O91">
            <v>814</v>
          </cell>
          <cell r="P91">
            <v>822</v>
          </cell>
          <cell r="Q91">
            <v>757</v>
          </cell>
          <cell r="R91">
            <v>650</v>
          </cell>
          <cell r="S91">
            <v>692</v>
          </cell>
          <cell r="T91">
            <v>691</v>
          </cell>
          <cell r="U91">
            <v>853</v>
          </cell>
          <cell r="V91">
            <v>667</v>
          </cell>
          <cell r="W91">
            <v>8521</v>
          </cell>
        </row>
        <row r="92"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E93">
            <v>3048</v>
          </cell>
          <cell r="F93">
            <v>4233</v>
          </cell>
          <cell r="G93">
            <v>3862</v>
          </cell>
          <cell r="H93">
            <v>4191</v>
          </cell>
          <cell r="I93">
            <v>15334</v>
          </cell>
          <cell r="K93">
            <v>915</v>
          </cell>
          <cell r="L93">
            <v>932</v>
          </cell>
          <cell r="M93">
            <v>1201</v>
          </cell>
          <cell r="N93">
            <v>1283</v>
          </cell>
          <cell r="O93">
            <v>1463</v>
          </cell>
          <cell r="P93">
            <v>1487</v>
          </cell>
          <cell r="Q93">
            <v>1367</v>
          </cell>
          <cell r="R93">
            <v>1271</v>
          </cell>
          <cell r="S93">
            <v>1224</v>
          </cell>
          <cell r="T93">
            <v>1325</v>
          </cell>
          <cell r="U93">
            <v>1608</v>
          </cell>
          <cell r="V93">
            <v>1258</v>
          </cell>
          <cell r="W93">
            <v>15334</v>
          </cell>
        </row>
        <row r="95">
          <cell r="E95">
            <v>88</v>
          </cell>
          <cell r="F95">
            <v>73</v>
          </cell>
          <cell r="G95">
            <v>83</v>
          </cell>
          <cell r="H95">
            <v>92</v>
          </cell>
          <cell r="I95">
            <v>336</v>
          </cell>
          <cell r="K95">
            <v>24</v>
          </cell>
          <cell r="L95">
            <v>28</v>
          </cell>
          <cell r="M95">
            <v>36</v>
          </cell>
          <cell r="N95">
            <v>19</v>
          </cell>
          <cell r="O95">
            <v>19</v>
          </cell>
          <cell r="P95">
            <v>35</v>
          </cell>
          <cell r="Q95">
            <v>20</v>
          </cell>
          <cell r="R95">
            <v>32</v>
          </cell>
          <cell r="S95">
            <v>31</v>
          </cell>
          <cell r="T95">
            <v>29</v>
          </cell>
          <cell r="U95">
            <v>21</v>
          </cell>
          <cell r="V95">
            <v>42</v>
          </cell>
          <cell r="W95">
            <v>336</v>
          </cell>
        </row>
        <row r="96">
          <cell r="E96">
            <v>67</v>
          </cell>
          <cell r="F96">
            <v>99</v>
          </cell>
          <cell r="G96">
            <v>69</v>
          </cell>
          <cell r="H96">
            <v>61</v>
          </cell>
          <cell r="I96">
            <v>296</v>
          </cell>
          <cell r="K96">
            <v>22</v>
          </cell>
          <cell r="L96">
            <v>12</v>
          </cell>
          <cell r="M96">
            <v>33</v>
          </cell>
          <cell r="N96">
            <v>30</v>
          </cell>
          <cell r="O96">
            <v>43</v>
          </cell>
          <cell r="P96">
            <v>26</v>
          </cell>
          <cell r="Q96">
            <v>32</v>
          </cell>
          <cell r="R96">
            <v>8</v>
          </cell>
          <cell r="S96">
            <v>29</v>
          </cell>
          <cell r="T96">
            <v>16</v>
          </cell>
          <cell r="U96">
            <v>14</v>
          </cell>
          <cell r="V96">
            <v>31</v>
          </cell>
          <cell r="W96">
            <v>296</v>
          </cell>
        </row>
        <row r="97">
          <cell r="E97">
            <v>90</v>
          </cell>
          <cell r="F97">
            <v>115</v>
          </cell>
          <cell r="G97">
            <v>116</v>
          </cell>
          <cell r="H97">
            <v>168</v>
          </cell>
          <cell r="I97">
            <v>489</v>
          </cell>
          <cell r="K97">
            <v>15</v>
          </cell>
          <cell r="L97">
            <v>59</v>
          </cell>
          <cell r="M97">
            <v>16</v>
          </cell>
          <cell r="N97">
            <v>12</v>
          </cell>
          <cell r="O97">
            <v>63</v>
          </cell>
          <cell r="P97">
            <v>40</v>
          </cell>
          <cell r="Q97">
            <v>57</v>
          </cell>
          <cell r="R97">
            <v>44</v>
          </cell>
          <cell r="S97">
            <v>15</v>
          </cell>
          <cell r="T97">
            <v>64</v>
          </cell>
          <cell r="U97">
            <v>70</v>
          </cell>
          <cell r="V97">
            <v>34</v>
          </cell>
          <cell r="W97">
            <v>489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E99">
            <v>703</v>
          </cell>
          <cell r="F99">
            <v>763</v>
          </cell>
          <cell r="G99">
            <v>747</v>
          </cell>
          <cell r="H99">
            <v>616</v>
          </cell>
          <cell r="I99">
            <v>2829</v>
          </cell>
          <cell r="K99">
            <v>239</v>
          </cell>
          <cell r="L99">
            <v>226</v>
          </cell>
          <cell r="M99">
            <v>238</v>
          </cell>
          <cell r="N99">
            <v>277</v>
          </cell>
          <cell r="O99">
            <v>260</v>
          </cell>
          <cell r="P99">
            <v>226</v>
          </cell>
          <cell r="Q99">
            <v>314</v>
          </cell>
          <cell r="R99">
            <v>244</v>
          </cell>
          <cell r="S99">
            <v>189</v>
          </cell>
          <cell r="T99">
            <v>134</v>
          </cell>
          <cell r="U99">
            <v>225</v>
          </cell>
          <cell r="V99">
            <v>257</v>
          </cell>
          <cell r="W99">
            <v>2829</v>
          </cell>
        </row>
        <row r="100"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E101">
            <v>948</v>
          </cell>
          <cell r="F101">
            <v>1050</v>
          </cell>
          <cell r="G101">
            <v>1015</v>
          </cell>
          <cell r="H101">
            <v>937</v>
          </cell>
          <cell r="I101">
            <v>3950</v>
          </cell>
          <cell r="K101">
            <v>300</v>
          </cell>
          <cell r="L101">
            <v>325</v>
          </cell>
          <cell r="M101">
            <v>323</v>
          </cell>
          <cell r="N101">
            <v>338</v>
          </cell>
          <cell r="O101">
            <v>385</v>
          </cell>
          <cell r="P101">
            <v>327</v>
          </cell>
          <cell r="Q101">
            <v>423</v>
          </cell>
          <cell r="R101">
            <v>328</v>
          </cell>
          <cell r="S101">
            <v>264</v>
          </cell>
          <cell r="T101">
            <v>243</v>
          </cell>
          <cell r="U101">
            <v>330</v>
          </cell>
          <cell r="V101">
            <v>364</v>
          </cell>
          <cell r="W101">
            <v>3950</v>
          </cell>
        </row>
        <row r="103">
          <cell r="E103">
            <v>56</v>
          </cell>
          <cell r="F103">
            <v>39</v>
          </cell>
          <cell r="G103">
            <v>50</v>
          </cell>
          <cell r="H103">
            <v>39</v>
          </cell>
          <cell r="I103">
            <v>184</v>
          </cell>
          <cell r="K103">
            <v>20</v>
          </cell>
          <cell r="L103">
            <v>30</v>
          </cell>
          <cell r="M103">
            <v>6</v>
          </cell>
          <cell r="N103">
            <v>15</v>
          </cell>
          <cell r="O103">
            <v>14</v>
          </cell>
          <cell r="P103">
            <v>10</v>
          </cell>
          <cell r="Q103">
            <v>21</v>
          </cell>
          <cell r="R103">
            <v>13</v>
          </cell>
          <cell r="S103">
            <v>16</v>
          </cell>
          <cell r="T103">
            <v>9</v>
          </cell>
          <cell r="U103">
            <v>9</v>
          </cell>
          <cell r="V103">
            <v>21</v>
          </cell>
          <cell r="W103">
            <v>184</v>
          </cell>
        </row>
        <row r="104">
          <cell r="E104">
            <v>30</v>
          </cell>
          <cell r="F104">
            <v>47</v>
          </cell>
          <cell r="G104">
            <v>30</v>
          </cell>
          <cell r="H104">
            <v>19</v>
          </cell>
          <cell r="I104">
            <v>126</v>
          </cell>
          <cell r="K104">
            <v>13</v>
          </cell>
          <cell r="L104">
            <v>7</v>
          </cell>
          <cell r="M104">
            <v>10</v>
          </cell>
          <cell r="N104">
            <v>15</v>
          </cell>
          <cell r="O104">
            <v>21</v>
          </cell>
          <cell r="P104">
            <v>11</v>
          </cell>
          <cell r="Q104">
            <v>12</v>
          </cell>
          <cell r="R104">
            <v>9</v>
          </cell>
          <cell r="S104">
            <v>9</v>
          </cell>
          <cell r="T104">
            <v>5</v>
          </cell>
          <cell r="U104">
            <v>2</v>
          </cell>
          <cell r="V104">
            <v>12</v>
          </cell>
          <cell r="W104">
            <v>126</v>
          </cell>
        </row>
        <row r="105">
          <cell r="E105">
            <v>42</v>
          </cell>
          <cell r="F105">
            <v>55</v>
          </cell>
          <cell r="G105">
            <v>18</v>
          </cell>
          <cell r="H105">
            <v>51</v>
          </cell>
          <cell r="I105">
            <v>166</v>
          </cell>
          <cell r="K105">
            <v>18</v>
          </cell>
          <cell r="L105">
            <v>14</v>
          </cell>
          <cell r="M105">
            <v>10</v>
          </cell>
          <cell r="N105">
            <v>17</v>
          </cell>
          <cell r="O105">
            <v>19</v>
          </cell>
          <cell r="P105">
            <v>19</v>
          </cell>
          <cell r="Q105">
            <v>2</v>
          </cell>
          <cell r="R105">
            <v>6</v>
          </cell>
          <cell r="S105">
            <v>10</v>
          </cell>
          <cell r="T105">
            <v>20</v>
          </cell>
          <cell r="U105">
            <v>8</v>
          </cell>
          <cell r="V105">
            <v>23</v>
          </cell>
          <cell r="W105">
            <v>166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E107">
            <v>177</v>
          </cell>
          <cell r="F107">
            <v>185</v>
          </cell>
          <cell r="G107">
            <v>141</v>
          </cell>
          <cell r="H107">
            <v>151</v>
          </cell>
          <cell r="I107">
            <v>654</v>
          </cell>
          <cell r="K107">
            <v>61</v>
          </cell>
          <cell r="L107">
            <v>29</v>
          </cell>
          <cell r="M107">
            <v>87</v>
          </cell>
          <cell r="N107">
            <v>76</v>
          </cell>
          <cell r="O107">
            <v>41</v>
          </cell>
          <cell r="P107">
            <v>68</v>
          </cell>
          <cell r="Q107">
            <v>44</v>
          </cell>
          <cell r="R107">
            <v>43</v>
          </cell>
          <cell r="S107">
            <v>54</v>
          </cell>
          <cell r="T107">
            <v>79</v>
          </cell>
          <cell r="U107">
            <v>43</v>
          </cell>
          <cell r="V107">
            <v>29</v>
          </cell>
          <cell r="W107">
            <v>654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E109">
            <v>305</v>
          </cell>
          <cell r="F109">
            <v>326</v>
          </cell>
          <cell r="G109">
            <v>239</v>
          </cell>
          <cell r="H109">
            <v>260</v>
          </cell>
          <cell r="I109">
            <v>1130</v>
          </cell>
          <cell r="K109">
            <v>112</v>
          </cell>
          <cell r="L109">
            <v>80</v>
          </cell>
          <cell r="M109">
            <v>113</v>
          </cell>
          <cell r="N109">
            <v>123</v>
          </cell>
          <cell r="O109">
            <v>95</v>
          </cell>
          <cell r="P109">
            <v>108</v>
          </cell>
          <cell r="Q109">
            <v>79</v>
          </cell>
          <cell r="R109">
            <v>71</v>
          </cell>
          <cell r="S109">
            <v>89</v>
          </cell>
          <cell r="T109">
            <v>113</v>
          </cell>
          <cell r="U109">
            <v>62</v>
          </cell>
          <cell r="V109">
            <v>85</v>
          </cell>
          <cell r="W109">
            <v>1130</v>
          </cell>
        </row>
        <row r="111">
          <cell r="E111">
            <v>137</v>
          </cell>
          <cell r="F111">
            <v>172</v>
          </cell>
          <cell r="G111">
            <v>159</v>
          </cell>
          <cell r="H111">
            <v>148</v>
          </cell>
          <cell r="I111">
            <v>616</v>
          </cell>
          <cell r="K111">
            <v>48</v>
          </cell>
          <cell r="L111">
            <v>43</v>
          </cell>
          <cell r="M111">
            <v>46</v>
          </cell>
          <cell r="N111">
            <v>38</v>
          </cell>
          <cell r="O111">
            <v>67</v>
          </cell>
          <cell r="P111">
            <v>67</v>
          </cell>
          <cell r="Q111">
            <v>32</v>
          </cell>
          <cell r="R111">
            <v>54</v>
          </cell>
          <cell r="S111">
            <v>73</v>
          </cell>
          <cell r="T111">
            <v>72</v>
          </cell>
          <cell r="U111">
            <v>24</v>
          </cell>
          <cell r="V111">
            <v>52</v>
          </cell>
          <cell r="W111">
            <v>616</v>
          </cell>
        </row>
        <row r="112">
          <cell r="E112">
            <v>119</v>
          </cell>
          <cell r="F112">
            <v>154</v>
          </cell>
          <cell r="G112">
            <v>107</v>
          </cell>
          <cell r="H112">
            <v>167</v>
          </cell>
          <cell r="I112">
            <v>547</v>
          </cell>
          <cell r="K112">
            <v>52</v>
          </cell>
          <cell r="L112">
            <v>31</v>
          </cell>
          <cell r="M112">
            <v>36</v>
          </cell>
          <cell r="N112">
            <v>28</v>
          </cell>
          <cell r="O112">
            <v>94</v>
          </cell>
          <cell r="P112">
            <v>32</v>
          </cell>
          <cell r="Q112">
            <v>34</v>
          </cell>
          <cell r="R112">
            <v>43</v>
          </cell>
          <cell r="S112">
            <v>30</v>
          </cell>
          <cell r="T112">
            <v>52</v>
          </cell>
          <cell r="U112">
            <v>28</v>
          </cell>
          <cell r="V112">
            <v>87</v>
          </cell>
          <cell r="W112">
            <v>547</v>
          </cell>
        </row>
        <row r="113">
          <cell r="E113">
            <v>77</v>
          </cell>
          <cell r="F113">
            <v>158</v>
          </cell>
          <cell r="G113">
            <v>187</v>
          </cell>
          <cell r="H113">
            <v>164</v>
          </cell>
          <cell r="I113">
            <v>586</v>
          </cell>
          <cell r="K113">
            <v>37</v>
          </cell>
          <cell r="L113">
            <v>26</v>
          </cell>
          <cell r="M113">
            <v>14</v>
          </cell>
          <cell r="N113">
            <v>72</v>
          </cell>
          <cell r="O113">
            <v>51</v>
          </cell>
          <cell r="P113">
            <v>35</v>
          </cell>
          <cell r="Q113">
            <v>37</v>
          </cell>
          <cell r="R113">
            <v>70</v>
          </cell>
          <cell r="S113">
            <v>80</v>
          </cell>
          <cell r="T113">
            <v>17</v>
          </cell>
          <cell r="U113">
            <v>65</v>
          </cell>
          <cell r="V113">
            <v>82</v>
          </cell>
          <cell r="W113">
            <v>586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E115">
            <v>263</v>
          </cell>
          <cell r="F115">
            <v>331</v>
          </cell>
          <cell r="G115">
            <v>412</v>
          </cell>
          <cell r="H115">
            <v>280</v>
          </cell>
          <cell r="I115">
            <v>1286</v>
          </cell>
          <cell r="K115">
            <v>68</v>
          </cell>
          <cell r="L115">
            <v>76</v>
          </cell>
          <cell r="M115">
            <v>119</v>
          </cell>
          <cell r="N115">
            <v>100</v>
          </cell>
          <cell r="O115">
            <v>116</v>
          </cell>
          <cell r="P115">
            <v>115</v>
          </cell>
          <cell r="Q115">
            <v>177</v>
          </cell>
          <cell r="R115">
            <v>87</v>
          </cell>
          <cell r="S115">
            <v>148</v>
          </cell>
          <cell r="T115">
            <v>53</v>
          </cell>
          <cell r="U115">
            <v>97</v>
          </cell>
          <cell r="V115">
            <v>130</v>
          </cell>
          <cell r="W115">
            <v>1286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E117">
            <v>596</v>
          </cell>
          <cell r="F117">
            <v>815</v>
          </cell>
          <cell r="G117">
            <v>865</v>
          </cell>
          <cell r="H117">
            <v>759</v>
          </cell>
          <cell r="I117">
            <v>3035</v>
          </cell>
          <cell r="K117">
            <v>205</v>
          </cell>
          <cell r="L117">
            <v>176</v>
          </cell>
          <cell r="M117">
            <v>215</v>
          </cell>
          <cell r="N117">
            <v>238</v>
          </cell>
          <cell r="O117">
            <v>328</v>
          </cell>
          <cell r="P117">
            <v>249</v>
          </cell>
          <cell r="Q117">
            <v>280</v>
          </cell>
          <cell r="R117">
            <v>254</v>
          </cell>
          <cell r="S117">
            <v>331</v>
          </cell>
          <cell r="T117">
            <v>194</v>
          </cell>
          <cell r="U117">
            <v>214</v>
          </cell>
          <cell r="V117">
            <v>351</v>
          </cell>
          <cell r="W117">
            <v>3035</v>
          </cell>
        </row>
        <row r="119">
          <cell r="E119">
            <v>77</v>
          </cell>
          <cell r="F119">
            <v>76</v>
          </cell>
          <cell r="G119">
            <v>126</v>
          </cell>
          <cell r="H119">
            <v>136</v>
          </cell>
          <cell r="I119">
            <v>415</v>
          </cell>
          <cell r="K119">
            <v>24</v>
          </cell>
          <cell r="L119">
            <v>21</v>
          </cell>
          <cell r="M119">
            <v>32</v>
          </cell>
          <cell r="N119">
            <v>29</v>
          </cell>
          <cell r="O119">
            <v>29</v>
          </cell>
          <cell r="P119">
            <v>18</v>
          </cell>
          <cell r="Q119">
            <v>50</v>
          </cell>
          <cell r="R119">
            <v>40</v>
          </cell>
          <cell r="S119">
            <v>36</v>
          </cell>
          <cell r="T119">
            <v>48</v>
          </cell>
          <cell r="U119">
            <v>41</v>
          </cell>
          <cell r="V119">
            <v>47</v>
          </cell>
          <cell r="W119">
            <v>415</v>
          </cell>
        </row>
        <row r="120">
          <cell r="E120">
            <v>37</v>
          </cell>
          <cell r="F120">
            <v>29</v>
          </cell>
          <cell r="G120">
            <v>31</v>
          </cell>
          <cell r="H120">
            <v>25</v>
          </cell>
          <cell r="I120">
            <v>122</v>
          </cell>
          <cell r="K120">
            <v>12</v>
          </cell>
          <cell r="L120">
            <v>15</v>
          </cell>
          <cell r="M120">
            <v>10</v>
          </cell>
          <cell r="N120">
            <v>8</v>
          </cell>
          <cell r="O120">
            <v>20</v>
          </cell>
          <cell r="P120">
            <v>1</v>
          </cell>
          <cell r="Q120">
            <v>14</v>
          </cell>
          <cell r="R120">
            <v>6</v>
          </cell>
          <cell r="S120">
            <v>11</v>
          </cell>
          <cell r="T120">
            <v>11</v>
          </cell>
          <cell r="U120">
            <v>5</v>
          </cell>
          <cell r="V120">
            <v>9</v>
          </cell>
          <cell r="W120">
            <v>122</v>
          </cell>
        </row>
        <row r="121">
          <cell r="E121">
            <v>50</v>
          </cell>
          <cell r="F121">
            <v>58</v>
          </cell>
          <cell r="G121">
            <v>58</v>
          </cell>
          <cell r="H121">
            <v>27</v>
          </cell>
          <cell r="I121">
            <v>193</v>
          </cell>
          <cell r="K121">
            <v>40</v>
          </cell>
          <cell r="L121">
            <v>5</v>
          </cell>
          <cell r="M121">
            <v>5</v>
          </cell>
          <cell r="N121">
            <v>11</v>
          </cell>
          <cell r="O121">
            <v>47</v>
          </cell>
          <cell r="P121">
            <v>0</v>
          </cell>
          <cell r="Q121">
            <v>3</v>
          </cell>
          <cell r="R121">
            <v>8</v>
          </cell>
          <cell r="S121">
            <v>47</v>
          </cell>
          <cell r="T121">
            <v>2</v>
          </cell>
          <cell r="U121">
            <v>0</v>
          </cell>
          <cell r="V121">
            <v>25</v>
          </cell>
          <cell r="W121">
            <v>193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E123">
            <v>159</v>
          </cell>
          <cell r="F123">
            <v>225</v>
          </cell>
          <cell r="G123">
            <v>194</v>
          </cell>
          <cell r="H123">
            <v>156</v>
          </cell>
          <cell r="I123">
            <v>734</v>
          </cell>
          <cell r="K123">
            <v>68</v>
          </cell>
          <cell r="L123">
            <v>47</v>
          </cell>
          <cell r="M123">
            <v>44</v>
          </cell>
          <cell r="N123">
            <v>105</v>
          </cell>
          <cell r="O123">
            <v>72</v>
          </cell>
          <cell r="P123">
            <v>48</v>
          </cell>
          <cell r="Q123">
            <v>69</v>
          </cell>
          <cell r="R123">
            <v>48</v>
          </cell>
          <cell r="S123">
            <v>77</v>
          </cell>
          <cell r="T123">
            <v>66</v>
          </cell>
          <cell r="U123">
            <v>43</v>
          </cell>
          <cell r="V123">
            <v>47</v>
          </cell>
          <cell r="W123">
            <v>734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</row>
        <row r="125">
          <cell r="E125">
            <v>323</v>
          </cell>
          <cell r="F125">
            <v>388</v>
          </cell>
          <cell r="G125">
            <v>409</v>
          </cell>
          <cell r="H125">
            <v>344</v>
          </cell>
          <cell r="I125">
            <v>1464</v>
          </cell>
          <cell r="K125">
            <v>144</v>
          </cell>
          <cell r="L125">
            <v>88</v>
          </cell>
          <cell r="M125">
            <v>91</v>
          </cell>
          <cell r="N125">
            <v>153</v>
          </cell>
          <cell r="O125">
            <v>168</v>
          </cell>
          <cell r="P125">
            <v>67</v>
          </cell>
          <cell r="Q125">
            <v>136</v>
          </cell>
          <cell r="R125">
            <v>102</v>
          </cell>
          <cell r="S125">
            <v>171</v>
          </cell>
          <cell r="T125">
            <v>127</v>
          </cell>
          <cell r="U125">
            <v>89</v>
          </cell>
          <cell r="V125">
            <v>128</v>
          </cell>
          <cell r="W125">
            <v>1464</v>
          </cell>
        </row>
        <row r="127">
          <cell r="E127">
            <v>132</v>
          </cell>
          <cell r="F127">
            <v>173</v>
          </cell>
          <cell r="G127">
            <v>200</v>
          </cell>
          <cell r="H127">
            <v>159</v>
          </cell>
          <cell r="I127">
            <v>664</v>
          </cell>
          <cell r="K127">
            <v>33</v>
          </cell>
          <cell r="L127">
            <v>25</v>
          </cell>
          <cell r="M127">
            <v>74</v>
          </cell>
          <cell r="N127">
            <v>57</v>
          </cell>
          <cell r="O127">
            <v>52</v>
          </cell>
          <cell r="P127">
            <v>64</v>
          </cell>
          <cell r="Q127">
            <v>73</v>
          </cell>
          <cell r="R127">
            <v>85</v>
          </cell>
          <cell r="S127">
            <v>42</v>
          </cell>
          <cell r="T127">
            <v>46</v>
          </cell>
          <cell r="U127">
            <v>62</v>
          </cell>
          <cell r="V127">
            <v>51</v>
          </cell>
          <cell r="W127">
            <v>664</v>
          </cell>
        </row>
        <row r="128">
          <cell r="E128">
            <v>137</v>
          </cell>
          <cell r="F128">
            <v>166</v>
          </cell>
          <cell r="G128">
            <v>148</v>
          </cell>
          <cell r="H128">
            <v>159</v>
          </cell>
          <cell r="I128">
            <v>610</v>
          </cell>
          <cell r="K128">
            <v>39</v>
          </cell>
          <cell r="L128">
            <v>27</v>
          </cell>
          <cell r="M128">
            <v>71</v>
          </cell>
          <cell r="N128">
            <v>47</v>
          </cell>
          <cell r="O128">
            <v>55</v>
          </cell>
          <cell r="P128">
            <v>64</v>
          </cell>
          <cell r="Q128">
            <v>61</v>
          </cell>
          <cell r="R128">
            <v>33</v>
          </cell>
          <cell r="S128">
            <v>54</v>
          </cell>
          <cell r="T128">
            <v>63</v>
          </cell>
          <cell r="U128">
            <v>61</v>
          </cell>
          <cell r="V128">
            <v>35</v>
          </cell>
          <cell r="W128">
            <v>610</v>
          </cell>
        </row>
        <row r="129">
          <cell r="E129">
            <v>283</v>
          </cell>
          <cell r="F129">
            <v>271</v>
          </cell>
          <cell r="G129">
            <v>294</v>
          </cell>
          <cell r="H129">
            <v>137</v>
          </cell>
          <cell r="I129">
            <v>985</v>
          </cell>
          <cell r="K129">
            <v>41</v>
          </cell>
          <cell r="L129">
            <v>78</v>
          </cell>
          <cell r="M129">
            <v>164</v>
          </cell>
          <cell r="N129">
            <v>76</v>
          </cell>
          <cell r="O129">
            <v>58</v>
          </cell>
          <cell r="P129">
            <v>137</v>
          </cell>
          <cell r="Q129">
            <v>60</v>
          </cell>
          <cell r="R129">
            <v>152</v>
          </cell>
          <cell r="S129">
            <v>82</v>
          </cell>
          <cell r="T129">
            <v>42</v>
          </cell>
          <cell r="U129">
            <v>52</v>
          </cell>
          <cell r="V129">
            <v>43</v>
          </cell>
          <cell r="W129">
            <v>985</v>
          </cell>
        </row>
        <row r="130"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E131">
            <v>839</v>
          </cell>
          <cell r="F131">
            <v>808</v>
          </cell>
          <cell r="G131">
            <v>969</v>
          </cell>
          <cell r="H131">
            <v>780</v>
          </cell>
          <cell r="I131">
            <v>3396</v>
          </cell>
          <cell r="K131">
            <v>218</v>
          </cell>
          <cell r="L131">
            <v>215</v>
          </cell>
          <cell r="M131">
            <v>406</v>
          </cell>
          <cell r="N131">
            <v>196</v>
          </cell>
          <cell r="O131">
            <v>331</v>
          </cell>
          <cell r="P131">
            <v>281</v>
          </cell>
          <cell r="Q131">
            <v>323</v>
          </cell>
          <cell r="R131">
            <v>325</v>
          </cell>
          <cell r="S131">
            <v>321</v>
          </cell>
          <cell r="T131">
            <v>205</v>
          </cell>
          <cell r="U131">
            <v>206</v>
          </cell>
          <cell r="V131">
            <v>369</v>
          </cell>
          <cell r="W131">
            <v>3396</v>
          </cell>
        </row>
        <row r="132"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E133">
            <v>1391</v>
          </cell>
          <cell r="F133">
            <v>1418</v>
          </cell>
          <cell r="G133">
            <v>1611</v>
          </cell>
          <cell r="H133">
            <v>1235</v>
          </cell>
          <cell r="I133">
            <v>5655</v>
          </cell>
          <cell r="K133">
            <v>331</v>
          </cell>
          <cell r="L133">
            <v>345</v>
          </cell>
          <cell r="M133">
            <v>715</v>
          </cell>
          <cell r="N133">
            <v>376</v>
          </cell>
          <cell r="O133">
            <v>496</v>
          </cell>
          <cell r="P133">
            <v>546</v>
          </cell>
          <cell r="Q133">
            <v>517</v>
          </cell>
          <cell r="R133">
            <v>595</v>
          </cell>
          <cell r="S133">
            <v>499</v>
          </cell>
          <cell r="T133">
            <v>356</v>
          </cell>
          <cell r="U133">
            <v>381</v>
          </cell>
          <cell r="V133">
            <v>498</v>
          </cell>
          <cell r="W133">
            <v>5655</v>
          </cell>
        </row>
        <row r="135">
          <cell r="E135">
            <v>61</v>
          </cell>
          <cell r="F135">
            <v>32</v>
          </cell>
          <cell r="G135">
            <v>38</v>
          </cell>
          <cell r="H135">
            <v>45</v>
          </cell>
          <cell r="I135">
            <v>176</v>
          </cell>
          <cell r="K135">
            <v>30</v>
          </cell>
          <cell r="L135">
            <v>20</v>
          </cell>
          <cell r="M135">
            <v>11</v>
          </cell>
          <cell r="N135">
            <v>10</v>
          </cell>
          <cell r="O135">
            <v>7</v>
          </cell>
          <cell r="P135">
            <v>15</v>
          </cell>
          <cell r="Q135">
            <v>8</v>
          </cell>
          <cell r="R135">
            <v>16</v>
          </cell>
          <cell r="S135">
            <v>14</v>
          </cell>
          <cell r="T135">
            <v>11</v>
          </cell>
          <cell r="U135">
            <v>16</v>
          </cell>
          <cell r="V135">
            <v>18</v>
          </cell>
          <cell r="W135">
            <v>176</v>
          </cell>
        </row>
        <row r="136">
          <cell r="E136">
            <v>36</v>
          </cell>
          <cell r="F136">
            <v>32</v>
          </cell>
          <cell r="G136">
            <v>31</v>
          </cell>
          <cell r="H136">
            <v>35</v>
          </cell>
          <cell r="I136">
            <v>134</v>
          </cell>
          <cell r="K136">
            <v>22</v>
          </cell>
          <cell r="L136">
            <v>6</v>
          </cell>
          <cell r="M136">
            <v>8</v>
          </cell>
          <cell r="N136">
            <v>11</v>
          </cell>
          <cell r="O136">
            <v>9</v>
          </cell>
          <cell r="P136">
            <v>12</v>
          </cell>
          <cell r="Q136">
            <v>9</v>
          </cell>
          <cell r="R136">
            <v>9</v>
          </cell>
          <cell r="S136">
            <v>13</v>
          </cell>
          <cell r="T136">
            <v>2</v>
          </cell>
          <cell r="U136">
            <v>18</v>
          </cell>
          <cell r="V136">
            <v>15</v>
          </cell>
          <cell r="W136">
            <v>134</v>
          </cell>
        </row>
        <row r="137">
          <cell r="E137">
            <v>13</v>
          </cell>
          <cell r="F137">
            <v>52</v>
          </cell>
          <cell r="G137">
            <v>78</v>
          </cell>
          <cell r="H137">
            <v>56</v>
          </cell>
          <cell r="I137">
            <v>199</v>
          </cell>
          <cell r="K137">
            <v>11</v>
          </cell>
          <cell r="L137">
            <v>0</v>
          </cell>
          <cell r="M137">
            <v>2</v>
          </cell>
          <cell r="N137">
            <v>23</v>
          </cell>
          <cell r="O137">
            <v>11</v>
          </cell>
          <cell r="P137">
            <v>18</v>
          </cell>
          <cell r="Q137">
            <v>26</v>
          </cell>
          <cell r="R137">
            <v>42</v>
          </cell>
          <cell r="S137">
            <v>10</v>
          </cell>
          <cell r="T137">
            <v>27</v>
          </cell>
          <cell r="U137">
            <v>18</v>
          </cell>
          <cell r="V137">
            <v>11</v>
          </cell>
          <cell r="W137">
            <v>199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E139">
            <v>210</v>
          </cell>
          <cell r="F139">
            <v>177</v>
          </cell>
          <cell r="G139">
            <v>209</v>
          </cell>
          <cell r="H139">
            <v>200</v>
          </cell>
          <cell r="I139">
            <v>796</v>
          </cell>
          <cell r="K139">
            <v>32</v>
          </cell>
          <cell r="L139">
            <v>117</v>
          </cell>
          <cell r="M139">
            <v>61</v>
          </cell>
          <cell r="N139">
            <v>51</v>
          </cell>
          <cell r="O139">
            <v>47</v>
          </cell>
          <cell r="P139">
            <v>79</v>
          </cell>
          <cell r="Q139">
            <v>56</v>
          </cell>
          <cell r="R139">
            <v>87</v>
          </cell>
          <cell r="S139">
            <v>66</v>
          </cell>
          <cell r="T139">
            <v>44</v>
          </cell>
          <cell r="U139">
            <v>82</v>
          </cell>
          <cell r="V139">
            <v>74</v>
          </cell>
          <cell r="W139">
            <v>796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E141">
            <v>320</v>
          </cell>
          <cell r="F141">
            <v>293</v>
          </cell>
          <cell r="G141">
            <v>356</v>
          </cell>
          <cell r="H141">
            <v>336</v>
          </cell>
          <cell r="I141">
            <v>1305</v>
          </cell>
          <cell r="K141">
            <v>95</v>
          </cell>
          <cell r="L141">
            <v>143</v>
          </cell>
          <cell r="M141">
            <v>82</v>
          </cell>
          <cell r="N141">
            <v>95</v>
          </cell>
          <cell r="O141">
            <v>74</v>
          </cell>
          <cell r="P141">
            <v>124</v>
          </cell>
          <cell r="Q141">
            <v>99</v>
          </cell>
          <cell r="R141">
            <v>154</v>
          </cell>
          <cell r="S141">
            <v>103</v>
          </cell>
          <cell r="T141">
            <v>84</v>
          </cell>
          <cell r="U141">
            <v>134</v>
          </cell>
          <cell r="V141">
            <v>118</v>
          </cell>
          <cell r="W141">
            <v>1305</v>
          </cell>
        </row>
      </sheetData>
      <sheetData sheetId="5">
        <row r="3">
          <cell r="E3" t="str">
            <v>ASIA PACIFIC</v>
          </cell>
          <cell r="W3" t="str">
            <v>ASIA PACIFIC</v>
          </cell>
        </row>
        <row r="4">
          <cell r="W4" t="str">
            <v>2010 BOOKINGS BY MONTH BY CLASS</v>
          </cell>
        </row>
        <row r="5">
          <cell r="E5">
            <v>2010</v>
          </cell>
        </row>
        <row r="6">
          <cell r="E6" t="str">
            <v>Q1</v>
          </cell>
          <cell r="F6" t="str">
            <v>Q2</v>
          </cell>
          <cell r="G6" t="str">
            <v>Q3</v>
          </cell>
          <cell r="H6" t="str">
            <v>Q4</v>
          </cell>
          <cell r="I6" t="str">
            <v>Year</v>
          </cell>
          <cell r="W6" t="str">
            <v>JAN</v>
          </cell>
          <cell r="X6" t="str">
            <v>FEB</v>
          </cell>
          <cell r="Y6" t="str">
            <v>MAR</v>
          </cell>
          <cell r="Z6" t="str">
            <v>APR</v>
          </cell>
          <cell r="AA6" t="str">
            <v>MAY</v>
          </cell>
          <cell r="AB6" t="str">
            <v>JUN</v>
          </cell>
          <cell r="AC6" t="str">
            <v>JUL</v>
          </cell>
          <cell r="AD6" t="str">
            <v>AUG</v>
          </cell>
          <cell r="AE6" t="str">
            <v>SEP</v>
          </cell>
          <cell r="AF6" t="str">
            <v>OCT</v>
          </cell>
          <cell r="AG6" t="str">
            <v>NOV</v>
          </cell>
          <cell r="AH6" t="str">
            <v>DEC</v>
          </cell>
          <cell r="AI6" t="str">
            <v>FY</v>
          </cell>
        </row>
        <row r="7">
          <cell r="E7">
            <v>17</v>
          </cell>
          <cell r="F7">
            <v>43</v>
          </cell>
          <cell r="G7">
            <v>29</v>
          </cell>
          <cell r="H7">
            <v>62</v>
          </cell>
          <cell r="I7">
            <v>151</v>
          </cell>
          <cell r="W7">
            <v>8</v>
          </cell>
          <cell r="X7">
            <v>2</v>
          </cell>
          <cell r="Y7">
            <v>7</v>
          </cell>
          <cell r="Z7">
            <v>13</v>
          </cell>
          <cell r="AA7">
            <v>13</v>
          </cell>
          <cell r="AB7">
            <v>17</v>
          </cell>
          <cell r="AC7">
            <v>7</v>
          </cell>
          <cell r="AD7">
            <v>11</v>
          </cell>
          <cell r="AE7">
            <v>11</v>
          </cell>
          <cell r="AF7">
            <v>14</v>
          </cell>
          <cell r="AG7">
            <v>29</v>
          </cell>
          <cell r="AH7">
            <v>19</v>
          </cell>
          <cell r="AI7">
            <v>151</v>
          </cell>
        </row>
        <row r="8">
          <cell r="E8">
            <v>40</v>
          </cell>
          <cell r="F8">
            <v>65</v>
          </cell>
          <cell r="G8">
            <v>89</v>
          </cell>
          <cell r="H8">
            <v>70</v>
          </cell>
          <cell r="I8">
            <v>264</v>
          </cell>
          <cell r="W8">
            <v>5</v>
          </cell>
          <cell r="X8">
            <v>6</v>
          </cell>
          <cell r="Y8">
            <v>29</v>
          </cell>
          <cell r="Z8">
            <v>23</v>
          </cell>
          <cell r="AA8">
            <v>20</v>
          </cell>
          <cell r="AB8">
            <v>22</v>
          </cell>
          <cell r="AC8">
            <v>38</v>
          </cell>
          <cell r="AD8">
            <v>21</v>
          </cell>
          <cell r="AE8">
            <v>30</v>
          </cell>
          <cell r="AF8">
            <v>21</v>
          </cell>
          <cell r="AG8">
            <v>19</v>
          </cell>
          <cell r="AH8">
            <v>30</v>
          </cell>
          <cell r="AI8">
            <v>264</v>
          </cell>
        </row>
        <row r="9">
          <cell r="E9">
            <v>85</v>
          </cell>
          <cell r="F9">
            <v>135</v>
          </cell>
          <cell r="G9">
            <v>77</v>
          </cell>
          <cell r="H9">
            <v>106</v>
          </cell>
          <cell r="I9">
            <v>403</v>
          </cell>
          <cell r="W9">
            <v>14</v>
          </cell>
          <cell r="X9">
            <v>34</v>
          </cell>
          <cell r="Y9">
            <v>37</v>
          </cell>
          <cell r="Z9">
            <v>50</v>
          </cell>
          <cell r="AA9">
            <v>56</v>
          </cell>
          <cell r="AB9">
            <v>29</v>
          </cell>
          <cell r="AC9">
            <v>18</v>
          </cell>
          <cell r="AD9">
            <v>27</v>
          </cell>
          <cell r="AE9">
            <v>32</v>
          </cell>
          <cell r="AF9">
            <v>26</v>
          </cell>
          <cell r="AG9">
            <v>42</v>
          </cell>
          <cell r="AH9">
            <v>38</v>
          </cell>
          <cell r="AI9">
            <v>403</v>
          </cell>
        </row>
        <row r="10">
          <cell r="E10">
            <v>8</v>
          </cell>
          <cell r="F10">
            <v>15</v>
          </cell>
          <cell r="G10">
            <v>3</v>
          </cell>
          <cell r="H10">
            <v>10</v>
          </cell>
          <cell r="I10">
            <v>36</v>
          </cell>
          <cell r="W10">
            <v>3</v>
          </cell>
          <cell r="X10">
            <v>5</v>
          </cell>
          <cell r="Y10">
            <v>0</v>
          </cell>
          <cell r="Z10">
            <v>5</v>
          </cell>
          <cell r="AA10">
            <v>4</v>
          </cell>
          <cell r="AB10">
            <v>6</v>
          </cell>
          <cell r="AC10">
            <v>2</v>
          </cell>
          <cell r="AD10">
            <v>1</v>
          </cell>
          <cell r="AE10">
            <v>0</v>
          </cell>
          <cell r="AF10">
            <v>4</v>
          </cell>
          <cell r="AG10">
            <v>3</v>
          </cell>
          <cell r="AH10">
            <v>3</v>
          </cell>
          <cell r="AI10">
            <v>36</v>
          </cell>
        </row>
        <row r="11">
          <cell r="E11">
            <v>402</v>
          </cell>
          <cell r="F11">
            <v>473</v>
          </cell>
          <cell r="G11">
            <v>488</v>
          </cell>
          <cell r="H11">
            <v>339</v>
          </cell>
          <cell r="I11">
            <v>1702</v>
          </cell>
          <cell r="W11">
            <v>124</v>
          </cell>
          <cell r="X11">
            <v>142</v>
          </cell>
          <cell r="Y11">
            <v>136</v>
          </cell>
          <cell r="Z11">
            <v>115</v>
          </cell>
          <cell r="AA11">
            <v>135</v>
          </cell>
          <cell r="AB11">
            <v>223</v>
          </cell>
          <cell r="AC11">
            <v>174</v>
          </cell>
          <cell r="AD11">
            <v>151</v>
          </cell>
          <cell r="AE11">
            <v>163</v>
          </cell>
          <cell r="AF11">
            <v>114</v>
          </cell>
          <cell r="AG11">
            <v>142</v>
          </cell>
          <cell r="AH11">
            <v>83</v>
          </cell>
          <cell r="AI11">
            <v>1702</v>
          </cell>
        </row>
        <row r="12">
          <cell r="E12">
            <v>24</v>
          </cell>
          <cell r="F12">
            <v>33</v>
          </cell>
          <cell r="G12">
            <v>51</v>
          </cell>
          <cell r="H12">
            <v>47</v>
          </cell>
          <cell r="I12">
            <v>155</v>
          </cell>
          <cell r="W12">
            <v>9</v>
          </cell>
          <cell r="X12">
            <v>7</v>
          </cell>
          <cell r="Y12">
            <v>8</v>
          </cell>
          <cell r="Z12">
            <v>10</v>
          </cell>
          <cell r="AA12">
            <v>9</v>
          </cell>
          <cell r="AB12">
            <v>14</v>
          </cell>
          <cell r="AC12">
            <v>16</v>
          </cell>
          <cell r="AD12">
            <v>12</v>
          </cell>
          <cell r="AE12">
            <v>23</v>
          </cell>
          <cell r="AF12">
            <v>18</v>
          </cell>
          <cell r="AG12">
            <v>14</v>
          </cell>
          <cell r="AH12">
            <v>15</v>
          </cell>
          <cell r="AI12">
            <v>155</v>
          </cell>
        </row>
        <row r="13">
          <cell r="E13">
            <v>576</v>
          </cell>
          <cell r="F13">
            <v>764</v>
          </cell>
          <cell r="G13">
            <v>737</v>
          </cell>
          <cell r="H13">
            <v>634</v>
          </cell>
          <cell r="I13">
            <v>2711</v>
          </cell>
          <cell r="W13">
            <v>163</v>
          </cell>
          <cell r="X13">
            <v>196</v>
          </cell>
          <cell r="Y13">
            <v>217</v>
          </cell>
          <cell r="Z13">
            <v>216</v>
          </cell>
          <cell r="AA13">
            <v>237</v>
          </cell>
          <cell r="AB13">
            <v>311</v>
          </cell>
          <cell r="AC13">
            <v>255</v>
          </cell>
          <cell r="AD13">
            <v>223</v>
          </cell>
          <cell r="AE13">
            <v>259</v>
          </cell>
          <cell r="AF13">
            <v>197</v>
          </cell>
          <cell r="AG13">
            <v>249</v>
          </cell>
          <cell r="AH13">
            <v>188</v>
          </cell>
          <cell r="AI13">
            <v>2711</v>
          </cell>
        </row>
        <row r="15">
          <cell r="E15">
            <v>5</v>
          </cell>
          <cell r="F15">
            <v>14</v>
          </cell>
          <cell r="G15">
            <v>16</v>
          </cell>
          <cell r="H15">
            <v>51</v>
          </cell>
          <cell r="I15">
            <v>86</v>
          </cell>
          <cell r="W15">
            <v>0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5</v>
          </cell>
          <cell r="AC15">
            <v>2</v>
          </cell>
          <cell r="AD15">
            <v>8</v>
          </cell>
          <cell r="AE15">
            <v>6</v>
          </cell>
          <cell r="AF15">
            <v>13</v>
          </cell>
          <cell r="AG15">
            <v>24</v>
          </cell>
          <cell r="AH15">
            <v>14</v>
          </cell>
          <cell r="AI15">
            <v>86</v>
          </cell>
        </row>
        <row r="16">
          <cell r="E16">
            <v>4</v>
          </cell>
          <cell r="F16">
            <v>29</v>
          </cell>
          <cell r="G16">
            <v>43</v>
          </cell>
          <cell r="H16">
            <v>23</v>
          </cell>
          <cell r="I16">
            <v>99</v>
          </cell>
          <cell r="W16">
            <v>1</v>
          </cell>
          <cell r="X16">
            <v>1</v>
          </cell>
          <cell r="Y16">
            <v>2</v>
          </cell>
          <cell r="Z16">
            <v>14</v>
          </cell>
          <cell r="AA16">
            <v>9</v>
          </cell>
          <cell r="AB16">
            <v>6</v>
          </cell>
          <cell r="AC16">
            <v>19</v>
          </cell>
          <cell r="AD16">
            <v>13</v>
          </cell>
          <cell r="AE16">
            <v>11</v>
          </cell>
          <cell r="AF16">
            <v>9</v>
          </cell>
          <cell r="AG16">
            <v>4</v>
          </cell>
          <cell r="AH16">
            <v>10</v>
          </cell>
          <cell r="AI16">
            <v>99</v>
          </cell>
        </row>
        <row r="17">
          <cell r="E17">
            <v>55</v>
          </cell>
          <cell r="F17">
            <v>88</v>
          </cell>
          <cell r="G17">
            <v>31</v>
          </cell>
          <cell r="H17">
            <v>47</v>
          </cell>
          <cell r="I17">
            <v>221</v>
          </cell>
          <cell r="W17">
            <v>6</v>
          </cell>
          <cell r="X17">
            <v>30</v>
          </cell>
          <cell r="Y17">
            <v>19</v>
          </cell>
          <cell r="Z17">
            <v>28</v>
          </cell>
          <cell r="AA17">
            <v>44</v>
          </cell>
          <cell r="AB17">
            <v>16</v>
          </cell>
          <cell r="AC17">
            <v>7</v>
          </cell>
          <cell r="AD17">
            <v>21</v>
          </cell>
          <cell r="AE17">
            <v>3</v>
          </cell>
          <cell r="AF17">
            <v>13</v>
          </cell>
          <cell r="AG17">
            <v>25</v>
          </cell>
          <cell r="AH17">
            <v>9</v>
          </cell>
          <cell r="AI17">
            <v>221</v>
          </cell>
        </row>
        <row r="18">
          <cell r="E18">
            <v>8</v>
          </cell>
          <cell r="F18">
            <v>14</v>
          </cell>
          <cell r="G18">
            <v>3</v>
          </cell>
          <cell r="H18">
            <v>10</v>
          </cell>
          <cell r="I18">
            <v>35</v>
          </cell>
          <cell r="W18">
            <v>3</v>
          </cell>
          <cell r="X18">
            <v>5</v>
          </cell>
          <cell r="Y18">
            <v>0</v>
          </cell>
          <cell r="Z18">
            <v>5</v>
          </cell>
          <cell r="AA18">
            <v>4</v>
          </cell>
          <cell r="AB18">
            <v>5</v>
          </cell>
          <cell r="AC18">
            <v>2</v>
          </cell>
          <cell r="AD18">
            <v>1</v>
          </cell>
          <cell r="AE18">
            <v>0</v>
          </cell>
          <cell r="AF18">
            <v>4</v>
          </cell>
          <cell r="AG18">
            <v>3</v>
          </cell>
          <cell r="AH18">
            <v>3</v>
          </cell>
          <cell r="AI18">
            <v>35</v>
          </cell>
        </row>
        <row r="19">
          <cell r="E19">
            <v>236</v>
          </cell>
          <cell r="F19">
            <v>373</v>
          </cell>
          <cell r="G19">
            <v>207</v>
          </cell>
          <cell r="H19">
            <v>219</v>
          </cell>
          <cell r="I19">
            <v>1035</v>
          </cell>
          <cell r="W19">
            <v>79</v>
          </cell>
          <cell r="X19">
            <v>83</v>
          </cell>
          <cell r="Y19">
            <v>74</v>
          </cell>
          <cell r="Z19">
            <v>75</v>
          </cell>
          <cell r="AA19">
            <v>100</v>
          </cell>
          <cell r="AB19">
            <v>198</v>
          </cell>
          <cell r="AC19">
            <v>90</v>
          </cell>
          <cell r="AD19">
            <v>40</v>
          </cell>
          <cell r="AE19">
            <v>77</v>
          </cell>
          <cell r="AF19">
            <v>73</v>
          </cell>
          <cell r="AG19">
            <v>108</v>
          </cell>
          <cell r="AH19">
            <v>38</v>
          </cell>
          <cell r="AI19">
            <v>1035</v>
          </cell>
        </row>
        <row r="20">
          <cell r="E20">
            <v>21</v>
          </cell>
          <cell r="F20">
            <v>32</v>
          </cell>
          <cell r="G20">
            <v>47</v>
          </cell>
          <cell r="H20">
            <v>37</v>
          </cell>
          <cell r="I20">
            <v>137</v>
          </cell>
          <cell r="W20">
            <v>9</v>
          </cell>
          <cell r="X20">
            <v>6</v>
          </cell>
          <cell r="Y20">
            <v>6</v>
          </cell>
          <cell r="Z20">
            <v>10</v>
          </cell>
          <cell r="AA20">
            <v>8</v>
          </cell>
          <cell r="AB20">
            <v>14</v>
          </cell>
          <cell r="AC20">
            <v>16</v>
          </cell>
          <cell r="AD20">
            <v>9</v>
          </cell>
          <cell r="AE20">
            <v>22</v>
          </cell>
          <cell r="AF20">
            <v>17</v>
          </cell>
          <cell r="AG20">
            <v>7</v>
          </cell>
          <cell r="AH20">
            <v>13</v>
          </cell>
          <cell r="AI20">
            <v>137</v>
          </cell>
        </row>
        <row r="21">
          <cell r="E21">
            <v>329</v>
          </cell>
          <cell r="F21">
            <v>550</v>
          </cell>
          <cell r="G21">
            <v>347</v>
          </cell>
          <cell r="H21">
            <v>387</v>
          </cell>
          <cell r="I21">
            <v>1613</v>
          </cell>
          <cell r="W21">
            <v>98</v>
          </cell>
          <cell r="X21">
            <v>127</v>
          </cell>
          <cell r="Y21">
            <v>104</v>
          </cell>
          <cell r="Z21">
            <v>139</v>
          </cell>
          <cell r="AA21">
            <v>167</v>
          </cell>
          <cell r="AB21">
            <v>244</v>
          </cell>
          <cell r="AC21">
            <v>136</v>
          </cell>
          <cell r="AD21">
            <v>92</v>
          </cell>
          <cell r="AE21">
            <v>119</v>
          </cell>
          <cell r="AF21">
            <v>129</v>
          </cell>
          <cell r="AG21">
            <v>171</v>
          </cell>
          <cell r="AH21">
            <v>87</v>
          </cell>
          <cell r="AI21">
            <v>1613</v>
          </cell>
        </row>
        <row r="23">
          <cell r="E23">
            <v>12</v>
          </cell>
          <cell r="F23">
            <v>29</v>
          </cell>
          <cell r="G23">
            <v>13</v>
          </cell>
          <cell r="H23">
            <v>11</v>
          </cell>
          <cell r="I23">
            <v>65</v>
          </cell>
          <cell r="W23">
            <v>8</v>
          </cell>
          <cell r="X23">
            <v>0</v>
          </cell>
          <cell r="Y23">
            <v>4</v>
          </cell>
          <cell r="Z23">
            <v>6</v>
          </cell>
          <cell r="AA23">
            <v>11</v>
          </cell>
          <cell r="AB23">
            <v>12</v>
          </cell>
          <cell r="AC23">
            <v>5</v>
          </cell>
          <cell r="AD23">
            <v>3</v>
          </cell>
          <cell r="AE23">
            <v>5</v>
          </cell>
          <cell r="AF23">
            <v>1</v>
          </cell>
          <cell r="AG23">
            <v>5</v>
          </cell>
          <cell r="AH23">
            <v>5</v>
          </cell>
          <cell r="AI23">
            <v>65</v>
          </cell>
        </row>
        <row r="24">
          <cell r="E24">
            <v>36</v>
          </cell>
          <cell r="F24">
            <v>36</v>
          </cell>
          <cell r="G24">
            <v>46</v>
          </cell>
          <cell r="H24">
            <v>47</v>
          </cell>
          <cell r="I24">
            <v>165</v>
          </cell>
          <cell r="W24">
            <v>4</v>
          </cell>
          <cell r="X24">
            <v>5</v>
          </cell>
          <cell r="Y24">
            <v>27</v>
          </cell>
          <cell r="Z24">
            <v>9</v>
          </cell>
          <cell r="AA24">
            <v>11</v>
          </cell>
          <cell r="AB24">
            <v>16</v>
          </cell>
          <cell r="AC24">
            <v>19</v>
          </cell>
          <cell r="AD24">
            <v>8</v>
          </cell>
          <cell r="AE24">
            <v>19</v>
          </cell>
          <cell r="AF24">
            <v>12</v>
          </cell>
          <cell r="AG24">
            <v>15</v>
          </cell>
          <cell r="AH24">
            <v>20</v>
          </cell>
          <cell r="AI24">
            <v>165</v>
          </cell>
        </row>
        <row r="25">
          <cell r="E25">
            <v>30</v>
          </cell>
          <cell r="F25">
            <v>47</v>
          </cell>
          <cell r="G25">
            <v>46</v>
          </cell>
          <cell r="H25">
            <v>59</v>
          </cell>
          <cell r="I25">
            <v>182</v>
          </cell>
          <cell r="W25">
            <v>8</v>
          </cell>
          <cell r="X25">
            <v>4</v>
          </cell>
          <cell r="Y25">
            <v>18</v>
          </cell>
          <cell r="Z25">
            <v>22</v>
          </cell>
          <cell r="AA25">
            <v>12</v>
          </cell>
          <cell r="AB25">
            <v>13</v>
          </cell>
          <cell r="AC25">
            <v>11</v>
          </cell>
          <cell r="AD25">
            <v>6</v>
          </cell>
          <cell r="AE25">
            <v>29</v>
          </cell>
          <cell r="AF25">
            <v>13</v>
          </cell>
          <cell r="AG25">
            <v>17</v>
          </cell>
          <cell r="AH25">
            <v>29</v>
          </cell>
          <cell r="AI25">
            <v>182</v>
          </cell>
        </row>
        <row r="26">
          <cell r="E26">
            <v>0</v>
          </cell>
          <cell r="F26">
            <v>1</v>
          </cell>
          <cell r="G26">
            <v>0</v>
          </cell>
          <cell r="H26">
            <v>0</v>
          </cell>
          <cell r="I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1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1</v>
          </cell>
        </row>
        <row r="27">
          <cell r="E27">
            <v>166</v>
          </cell>
          <cell r="F27">
            <v>100</v>
          </cell>
          <cell r="G27">
            <v>281</v>
          </cell>
          <cell r="H27">
            <v>120</v>
          </cell>
          <cell r="I27">
            <v>667</v>
          </cell>
          <cell r="W27">
            <v>45</v>
          </cell>
          <cell r="X27">
            <v>59</v>
          </cell>
          <cell r="Y27">
            <v>62</v>
          </cell>
          <cell r="Z27">
            <v>40</v>
          </cell>
          <cell r="AA27">
            <v>35</v>
          </cell>
          <cell r="AB27">
            <v>25</v>
          </cell>
          <cell r="AC27">
            <v>84</v>
          </cell>
          <cell r="AD27">
            <v>111</v>
          </cell>
          <cell r="AE27">
            <v>86</v>
          </cell>
          <cell r="AF27">
            <v>41</v>
          </cell>
          <cell r="AG27">
            <v>34</v>
          </cell>
          <cell r="AH27">
            <v>45</v>
          </cell>
          <cell r="AI27">
            <v>667</v>
          </cell>
        </row>
        <row r="28">
          <cell r="E28">
            <v>3</v>
          </cell>
          <cell r="F28">
            <v>1</v>
          </cell>
          <cell r="G28">
            <v>4</v>
          </cell>
          <cell r="H28">
            <v>10</v>
          </cell>
          <cell r="I28">
            <v>18</v>
          </cell>
          <cell r="W28">
            <v>0</v>
          </cell>
          <cell r="X28">
            <v>1</v>
          </cell>
          <cell r="Y28">
            <v>2</v>
          </cell>
          <cell r="Z28">
            <v>0</v>
          </cell>
          <cell r="AA28">
            <v>1</v>
          </cell>
          <cell r="AB28">
            <v>0</v>
          </cell>
          <cell r="AC28">
            <v>0</v>
          </cell>
          <cell r="AD28">
            <v>3</v>
          </cell>
          <cell r="AE28">
            <v>1</v>
          </cell>
          <cell r="AF28">
            <v>1</v>
          </cell>
          <cell r="AG28">
            <v>7</v>
          </cell>
          <cell r="AH28">
            <v>2</v>
          </cell>
          <cell r="AI28">
            <v>18</v>
          </cell>
        </row>
        <row r="29">
          <cell r="E29">
            <v>247</v>
          </cell>
          <cell r="F29">
            <v>214</v>
          </cell>
          <cell r="G29">
            <v>390</v>
          </cell>
          <cell r="H29">
            <v>247</v>
          </cell>
          <cell r="I29">
            <v>1098</v>
          </cell>
          <cell r="W29">
            <v>65</v>
          </cell>
          <cell r="X29">
            <v>69</v>
          </cell>
          <cell r="Y29">
            <v>113</v>
          </cell>
          <cell r="Z29">
            <v>77</v>
          </cell>
          <cell r="AA29">
            <v>70</v>
          </cell>
          <cell r="AB29">
            <v>67</v>
          </cell>
          <cell r="AC29">
            <v>119</v>
          </cell>
          <cell r="AD29">
            <v>131</v>
          </cell>
          <cell r="AE29">
            <v>140</v>
          </cell>
          <cell r="AF29">
            <v>68</v>
          </cell>
          <cell r="AG29">
            <v>78</v>
          </cell>
          <cell r="AH29">
            <v>101</v>
          </cell>
          <cell r="AI29">
            <v>1098</v>
          </cell>
        </row>
        <row r="31">
          <cell r="E31">
            <v>5</v>
          </cell>
          <cell r="F31">
            <v>4</v>
          </cell>
          <cell r="G31">
            <v>10</v>
          </cell>
          <cell r="H31">
            <v>44</v>
          </cell>
          <cell r="I31">
            <v>63</v>
          </cell>
          <cell r="W31">
            <v>0</v>
          </cell>
          <cell r="X31">
            <v>2</v>
          </cell>
          <cell r="Y31">
            <v>3</v>
          </cell>
          <cell r="Z31">
            <v>0</v>
          </cell>
          <cell r="AA31">
            <v>0</v>
          </cell>
          <cell r="AB31">
            <v>4</v>
          </cell>
          <cell r="AC31">
            <v>2</v>
          </cell>
          <cell r="AD31">
            <v>2</v>
          </cell>
          <cell r="AE31">
            <v>6</v>
          </cell>
          <cell r="AF31">
            <v>8</v>
          </cell>
          <cell r="AG31">
            <v>22</v>
          </cell>
          <cell r="AH31">
            <v>14</v>
          </cell>
          <cell r="AI31">
            <v>63</v>
          </cell>
        </row>
        <row r="32">
          <cell r="E32">
            <v>3</v>
          </cell>
          <cell r="F32">
            <v>18</v>
          </cell>
          <cell r="G32">
            <v>45</v>
          </cell>
          <cell r="H32">
            <v>20</v>
          </cell>
          <cell r="I32">
            <v>86</v>
          </cell>
          <cell r="W32">
            <v>0</v>
          </cell>
          <cell r="X32">
            <v>1</v>
          </cell>
          <cell r="Y32">
            <v>2</v>
          </cell>
          <cell r="Z32">
            <v>7</v>
          </cell>
          <cell r="AA32">
            <v>5</v>
          </cell>
          <cell r="AB32">
            <v>6</v>
          </cell>
          <cell r="AC32">
            <v>19</v>
          </cell>
          <cell r="AD32">
            <v>12</v>
          </cell>
          <cell r="AE32">
            <v>14</v>
          </cell>
          <cell r="AF32">
            <v>8</v>
          </cell>
          <cell r="AG32">
            <v>2</v>
          </cell>
          <cell r="AH32">
            <v>10</v>
          </cell>
          <cell r="AI32">
            <v>86</v>
          </cell>
        </row>
        <row r="33">
          <cell r="E33">
            <v>55</v>
          </cell>
          <cell r="F33">
            <v>59</v>
          </cell>
          <cell r="G33">
            <v>31</v>
          </cell>
          <cell r="H33">
            <v>42</v>
          </cell>
          <cell r="I33">
            <v>187</v>
          </cell>
          <cell r="W33">
            <v>6</v>
          </cell>
          <cell r="X33">
            <v>30</v>
          </cell>
          <cell r="Y33">
            <v>19</v>
          </cell>
          <cell r="Z33">
            <v>12</v>
          </cell>
          <cell r="AA33">
            <v>31</v>
          </cell>
          <cell r="AB33">
            <v>16</v>
          </cell>
          <cell r="AC33">
            <v>7</v>
          </cell>
          <cell r="AD33">
            <v>21</v>
          </cell>
          <cell r="AE33">
            <v>3</v>
          </cell>
          <cell r="AF33">
            <v>8</v>
          </cell>
          <cell r="AG33">
            <v>25</v>
          </cell>
          <cell r="AH33">
            <v>9</v>
          </cell>
          <cell r="AI33">
            <v>187</v>
          </cell>
        </row>
        <row r="34">
          <cell r="E34">
            <v>8</v>
          </cell>
          <cell r="F34">
            <v>14</v>
          </cell>
          <cell r="G34">
            <v>3</v>
          </cell>
          <cell r="H34">
            <v>8</v>
          </cell>
          <cell r="I34">
            <v>33</v>
          </cell>
          <cell r="W34">
            <v>3</v>
          </cell>
          <cell r="X34">
            <v>5</v>
          </cell>
          <cell r="Y34">
            <v>0</v>
          </cell>
          <cell r="Z34">
            <v>5</v>
          </cell>
          <cell r="AA34">
            <v>4</v>
          </cell>
          <cell r="AB34">
            <v>5</v>
          </cell>
          <cell r="AC34">
            <v>2</v>
          </cell>
          <cell r="AD34">
            <v>1</v>
          </cell>
          <cell r="AE34">
            <v>0</v>
          </cell>
          <cell r="AF34">
            <v>3</v>
          </cell>
          <cell r="AG34">
            <v>3</v>
          </cell>
          <cell r="AH34">
            <v>2</v>
          </cell>
          <cell r="AI34">
            <v>33</v>
          </cell>
        </row>
        <row r="35">
          <cell r="E35">
            <v>190</v>
          </cell>
          <cell r="F35">
            <v>343</v>
          </cell>
          <cell r="G35">
            <v>195</v>
          </cell>
          <cell r="H35">
            <v>200</v>
          </cell>
          <cell r="I35">
            <v>928</v>
          </cell>
          <cell r="W35">
            <v>49</v>
          </cell>
          <cell r="X35">
            <v>79</v>
          </cell>
          <cell r="Y35">
            <v>62</v>
          </cell>
          <cell r="Z35">
            <v>60</v>
          </cell>
          <cell r="AA35">
            <v>96</v>
          </cell>
          <cell r="AB35">
            <v>187</v>
          </cell>
          <cell r="AC35">
            <v>87</v>
          </cell>
          <cell r="AD35">
            <v>31</v>
          </cell>
          <cell r="AE35">
            <v>77</v>
          </cell>
          <cell r="AF35">
            <v>67</v>
          </cell>
          <cell r="AG35">
            <v>96</v>
          </cell>
          <cell r="AH35">
            <v>37</v>
          </cell>
          <cell r="AI35">
            <v>928</v>
          </cell>
        </row>
        <row r="36">
          <cell r="E36">
            <v>19</v>
          </cell>
          <cell r="F36">
            <v>31</v>
          </cell>
          <cell r="G36">
            <v>43</v>
          </cell>
          <cell r="H36">
            <v>34</v>
          </cell>
          <cell r="I36">
            <v>127</v>
          </cell>
          <cell r="W36">
            <v>8</v>
          </cell>
          <cell r="X36">
            <v>5</v>
          </cell>
          <cell r="Y36">
            <v>6</v>
          </cell>
          <cell r="Z36">
            <v>10</v>
          </cell>
          <cell r="AA36">
            <v>8</v>
          </cell>
          <cell r="AB36">
            <v>13</v>
          </cell>
          <cell r="AC36">
            <v>16</v>
          </cell>
          <cell r="AD36">
            <v>6</v>
          </cell>
          <cell r="AE36">
            <v>21</v>
          </cell>
          <cell r="AF36">
            <v>15</v>
          </cell>
          <cell r="AG36">
            <v>6</v>
          </cell>
          <cell r="AH36">
            <v>13</v>
          </cell>
          <cell r="AI36">
            <v>127</v>
          </cell>
        </row>
        <row r="37">
          <cell r="E37">
            <v>280</v>
          </cell>
          <cell r="F37">
            <v>469</v>
          </cell>
          <cell r="G37">
            <v>327</v>
          </cell>
          <cell r="H37">
            <v>348</v>
          </cell>
          <cell r="I37">
            <v>1424</v>
          </cell>
          <cell r="W37">
            <v>66</v>
          </cell>
          <cell r="X37">
            <v>122</v>
          </cell>
          <cell r="Y37">
            <v>92</v>
          </cell>
          <cell r="Z37">
            <v>94</v>
          </cell>
          <cell r="AA37">
            <v>144</v>
          </cell>
          <cell r="AB37">
            <v>231</v>
          </cell>
          <cell r="AC37">
            <v>133</v>
          </cell>
          <cell r="AD37">
            <v>73</v>
          </cell>
          <cell r="AE37">
            <v>121</v>
          </cell>
          <cell r="AF37">
            <v>109</v>
          </cell>
          <cell r="AG37">
            <v>154</v>
          </cell>
          <cell r="AH37">
            <v>85</v>
          </cell>
          <cell r="AI37">
            <v>1424</v>
          </cell>
        </row>
        <row r="39">
          <cell r="E39">
            <v>0</v>
          </cell>
          <cell r="F39">
            <v>10</v>
          </cell>
          <cell r="G39">
            <v>1</v>
          </cell>
          <cell r="H39">
            <v>7</v>
          </cell>
          <cell r="I39">
            <v>18</v>
          </cell>
          <cell r="W39">
            <v>0</v>
          </cell>
          <cell r="X39">
            <v>0</v>
          </cell>
          <cell r="Y39">
            <v>0</v>
          </cell>
          <cell r="Z39">
            <v>7</v>
          </cell>
          <cell r="AA39">
            <v>2</v>
          </cell>
          <cell r="AB39">
            <v>1</v>
          </cell>
          <cell r="AC39">
            <v>0</v>
          </cell>
          <cell r="AD39">
            <v>1</v>
          </cell>
          <cell r="AE39">
            <v>0</v>
          </cell>
          <cell r="AF39">
            <v>5</v>
          </cell>
          <cell r="AG39">
            <v>2</v>
          </cell>
          <cell r="AH39">
            <v>0</v>
          </cell>
          <cell r="AI39">
            <v>18</v>
          </cell>
        </row>
        <row r="40">
          <cell r="E40">
            <v>1</v>
          </cell>
          <cell r="F40">
            <v>11</v>
          </cell>
          <cell r="G40">
            <v>-2</v>
          </cell>
          <cell r="H40">
            <v>3</v>
          </cell>
          <cell r="I40">
            <v>13</v>
          </cell>
          <cell r="W40">
            <v>1</v>
          </cell>
          <cell r="X40">
            <v>0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0</v>
          </cell>
          <cell r="AD40">
            <v>1</v>
          </cell>
          <cell r="AE40">
            <v>-3</v>
          </cell>
          <cell r="AF40">
            <v>1</v>
          </cell>
          <cell r="AG40">
            <v>2</v>
          </cell>
          <cell r="AH40">
            <v>0</v>
          </cell>
          <cell r="AI40">
            <v>13</v>
          </cell>
        </row>
        <row r="41">
          <cell r="E41">
            <v>0</v>
          </cell>
          <cell r="F41">
            <v>29</v>
          </cell>
          <cell r="G41">
            <v>0</v>
          </cell>
          <cell r="H41">
            <v>5</v>
          </cell>
          <cell r="I41">
            <v>34</v>
          </cell>
          <cell r="W41">
            <v>0</v>
          </cell>
          <cell r="X41">
            <v>0</v>
          </cell>
          <cell r="Y41">
            <v>0</v>
          </cell>
          <cell r="Z41">
            <v>16</v>
          </cell>
          <cell r="AA41">
            <v>13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5</v>
          </cell>
          <cell r="AG41">
            <v>0</v>
          </cell>
          <cell r="AH41">
            <v>0</v>
          </cell>
          <cell r="AI41">
            <v>34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2</v>
          </cell>
          <cell r="I42">
            <v>2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1</v>
          </cell>
          <cell r="AG42">
            <v>0</v>
          </cell>
          <cell r="AH42">
            <v>1</v>
          </cell>
          <cell r="AI42">
            <v>2</v>
          </cell>
        </row>
        <row r="43">
          <cell r="E43">
            <v>30</v>
          </cell>
          <cell r="F43">
            <v>22</v>
          </cell>
          <cell r="G43">
            <v>6</v>
          </cell>
          <cell r="H43">
            <v>14</v>
          </cell>
          <cell r="I43">
            <v>72</v>
          </cell>
          <cell r="W43">
            <v>21</v>
          </cell>
          <cell r="X43">
            <v>0</v>
          </cell>
          <cell r="Y43">
            <v>9</v>
          </cell>
          <cell r="Z43">
            <v>15</v>
          </cell>
          <cell r="AA43">
            <v>-2</v>
          </cell>
          <cell r="AB43">
            <v>9</v>
          </cell>
          <cell r="AC43">
            <v>1</v>
          </cell>
          <cell r="AD43">
            <v>5</v>
          </cell>
          <cell r="AE43">
            <v>0</v>
          </cell>
          <cell r="AF43">
            <v>6</v>
          </cell>
          <cell r="AG43">
            <v>7</v>
          </cell>
          <cell r="AH43">
            <v>1</v>
          </cell>
          <cell r="AI43">
            <v>72</v>
          </cell>
        </row>
        <row r="44">
          <cell r="E44">
            <v>2</v>
          </cell>
          <cell r="F44">
            <v>1</v>
          </cell>
          <cell r="G44">
            <v>4</v>
          </cell>
          <cell r="H44">
            <v>3</v>
          </cell>
          <cell r="I44">
            <v>10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1</v>
          </cell>
          <cell r="AC44">
            <v>0</v>
          </cell>
          <cell r="AD44">
            <v>3</v>
          </cell>
          <cell r="AE44">
            <v>1</v>
          </cell>
          <cell r="AF44">
            <v>2</v>
          </cell>
          <cell r="AG44">
            <v>1</v>
          </cell>
          <cell r="AH44">
            <v>0</v>
          </cell>
          <cell r="AI44">
            <v>10</v>
          </cell>
        </row>
        <row r="45">
          <cell r="E45">
            <v>33</v>
          </cell>
          <cell r="F45">
            <v>73</v>
          </cell>
          <cell r="G45">
            <v>9</v>
          </cell>
          <cell r="H45">
            <v>34</v>
          </cell>
          <cell r="I45">
            <v>149</v>
          </cell>
          <cell r="W45">
            <v>23</v>
          </cell>
          <cell r="X45">
            <v>1</v>
          </cell>
          <cell r="Y45">
            <v>9</v>
          </cell>
          <cell r="Z45">
            <v>45</v>
          </cell>
          <cell r="AA45">
            <v>17</v>
          </cell>
          <cell r="AB45">
            <v>11</v>
          </cell>
          <cell r="AC45">
            <v>1</v>
          </cell>
          <cell r="AD45">
            <v>10</v>
          </cell>
          <cell r="AE45">
            <v>-2</v>
          </cell>
          <cell r="AF45">
            <v>20</v>
          </cell>
          <cell r="AG45">
            <v>12</v>
          </cell>
          <cell r="AH45">
            <v>2</v>
          </cell>
          <cell r="AI45">
            <v>149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E51">
            <v>4</v>
          </cell>
          <cell r="F51">
            <v>4</v>
          </cell>
          <cell r="G51">
            <v>1</v>
          </cell>
          <cell r="H51">
            <v>4</v>
          </cell>
          <cell r="I51">
            <v>13</v>
          </cell>
          <cell r="W51">
            <v>3</v>
          </cell>
          <cell r="X51">
            <v>1</v>
          </cell>
          <cell r="Y51">
            <v>0</v>
          </cell>
          <cell r="Z51">
            <v>0</v>
          </cell>
          <cell r="AA51">
            <v>4</v>
          </cell>
          <cell r="AB51">
            <v>0</v>
          </cell>
          <cell r="AC51">
            <v>1</v>
          </cell>
          <cell r="AD51">
            <v>0</v>
          </cell>
          <cell r="AE51">
            <v>0</v>
          </cell>
          <cell r="AF51">
            <v>0</v>
          </cell>
          <cell r="AG51">
            <v>4</v>
          </cell>
          <cell r="AH51">
            <v>0</v>
          </cell>
          <cell r="AI51">
            <v>13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E53">
            <v>4</v>
          </cell>
          <cell r="F53">
            <v>4</v>
          </cell>
          <cell r="G53">
            <v>1</v>
          </cell>
          <cell r="H53">
            <v>4</v>
          </cell>
          <cell r="I53">
            <v>13</v>
          </cell>
          <cell r="W53">
            <v>3</v>
          </cell>
          <cell r="X53">
            <v>1</v>
          </cell>
          <cell r="Y53">
            <v>0</v>
          </cell>
          <cell r="Z53">
            <v>0</v>
          </cell>
          <cell r="AA53">
            <v>4</v>
          </cell>
          <cell r="AB53">
            <v>0</v>
          </cell>
          <cell r="AC53">
            <v>1</v>
          </cell>
          <cell r="AD53">
            <v>0</v>
          </cell>
          <cell r="AE53">
            <v>0</v>
          </cell>
          <cell r="AF53">
            <v>0</v>
          </cell>
          <cell r="AG53">
            <v>4</v>
          </cell>
          <cell r="AH53">
            <v>0</v>
          </cell>
          <cell r="AI53">
            <v>13</v>
          </cell>
        </row>
        <row r="55"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</row>
        <row r="59">
          <cell r="E59">
            <v>9</v>
          </cell>
          <cell r="F59">
            <v>0</v>
          </cell>
          <cell r="G59">
            <v>0</v>
          </cell>
          <cell r="H59">
            <v>0</v>
          </cell>
          <cell r="I59">
            <v>9</v>
          </cell>
          <cell r="W59">
            <v>6</v>
          </cell>
          <cell r="X59">
            <v>3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9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E61">
            <v>9</v>
          </cell>
          <cell r="F61">
            <v>0</v>
          </cell>
          <cell r="G61">
            <v>0</v>
          </cell>
          <cell r="H61">
            <v>0</v>
          </cell>
          <cell r="I61">
            <v>9</v>
          </cell>
          <cell r="W61">
            <v>6</v>
          </cell>
          <cell r="X61">
            <v>3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9</v>
          </cell>
        </row>
        <row r="63">
          <cell r="E63">
            <v>0</v>
          </cell>
          <cell r="F63">
            <v>0</v>
          </cell>
          <cell r="G63">
            <v>5</v>
          </cell>
          <cell r="H63">
            <v>0</v>
          </cell>
          <cell r="I63">
            <v>5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5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5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E67">
            <v>3</v>
          </cell>
          <cell r="F67">
            <v>4</v>
          </cell>
          <cell r="G67">
            <v>5</v>
          </cell>
          <cell r="H67">
            <v>1</v>
          </cell>
          <cell r="I67">
            <v>13</v>
          </cell>
          <cell r="W67">
            <v>0</v>
          </cell>
          <cell r="X67">
            <v>0</v>
          </cell>
          <cell r="Y67">
            <v>3</v>
          </cell>
          <cell r="Z67">
            <v>0</v>
          </cell>
          <cell r="AA67">
            <v>2</v>
          </cell>
          <cell r="AB67">
            <v>2</v>
          </cell>
          <cell r="AC67">
            <v>1</v>
          </cell>
          <cell r="AD67">
            <v>4</v>
          </cell>
          <cell r="AE67">
            <v>0</v>
          </cell>
          <cell r="AF67">
            <v>0</v>
          </cell>
          <cell r="AG67">
            <v>1</v>
          </cell>
          <cell r="AH67">
            <v>0</v>
          </cell>
          <cell r="AI67">
            <v>13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E69">
            <v>3</v>
          </cell>
          <cell r="F69">
            <v>4</v>
          </cell>
          <cell r="G69">
            <v>10</v>
          </cell>
          <cell r="H69">
            <v>1</v>
          </cell>
          <cell r="I69">
            <v>18</v>
          </cell>
          <cell r="W69">
            <v>0</v>
          </cell>
          <cell r="X69">
            <v>0</v>
          </cell>
          <cell r="Y69">
            <v>3</v>
          </cell>
          <cell r="Z69">
            <v>0</v>
          </cell>
          <cell r="AA69">
            <v>2</v>
          </cell>
          <cell r="AB69">
            <v>2</v>
          </cell>
          <cell r="AC69">
            <v>1</v>
          </cell>
          <cell r="AD69">
            <v>9</v>
          </cell>
          <cell r="AE69">
            <v>0</v>
          </cell>
          <cell r="AF69">
            <v>0</v>
          </cell>
          <cell r="AG69">
            <v>1</v>
          </cell>
          <cell r="AH69">
            <v>0</v>
          </cell>
          <cell r="AI69">
            <v>18</v>
          </cell>
        </row>
        <row r="71"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</row>
        <row r="75"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</row>
        <row r="76"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</row>
        <row r="79">
          <cell r="E79">
            <v>3</v>
          </cell>
          <cell r="F79">
            <v>1</v>
          </cell>
          <cell r="G79">
            <v>1</v>
          </cell>
          <cell r="H79">
            <v>0</v>
          </cell>
          <cell r="I79">
            <v>5</v>
          </cell>
          <cell r="W79">
            <v>0</v>
          </cell>
          <cell r="X79">
            <v>0</v>
          </cell>
          <cell r="Y79">
            <v>3</v>
          </cell>
          <cell r="Z79">
            <v>0</v>
          </cell>
          <cell r="AA79">
            <v>0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5</v>
          </cell>
        </row>
        <row r="80">
          <cell r="E80">
            <v>15</v>
          </cell>
          <cell r="F80">
            <v>0</v>
          </cell>
          <cell r="G80">
            <v>2</v>
          </cell>
          <cell r="H80">
            <v>1</v>
          </cell>
          <cell r="I80">
            <v>18</v>
          </cell>
          <cell r="W80">
            <v>0</v>
          </cell>
          <cell r="X80">
            <v>1</v>
          </cell>
          <cell r="Y80">
            <v>14</v>
          </cell>
          <cell r="Z80">
            <v>0</v>
          </cell>
          <cell r="AA80">
            <v>0</v>
          </cell>
          <cell r="AB80">
            <v>0</v>
          </cell>
          <cell r="AC80">
            <v>2</v>
          </cell>
          <cell r="AD80">
            <v>0</v>
          </cell>
          <cell r="AE80">
            <v>0</v>
          </cell>
          <cell r="AF80">
            <v>1</v>
          </cell>
          <cell r="AG80">
            <v>0</v>
          </cell>
          <cell r="AH80">
            <v>0</v>
          </cell>
          <cell r="AI80">
            <v>18</v>
          </cell>
        </row>
        <row r="81">
          <cell r="E81">
            <v>7</v>
          </cell>
          <cell r="F81">
            <v>2</v>
          </cell>
          <cell r="G81">
            <v>0</v>
          </cell>
          <cell r="H81">
            <v>0</v>
          </cell>
          <cell r="I81">
            <v>9</v>
          </cell>
          <cell r="W81">
            <v>7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2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9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</row>
        <row r="83">
          <cell r="E83">
            <v>48</v>
          </cell>
          <cell r="F83">
            <v>19</v>
          </cell>
          <cell r="G83">
            <v>25</v>
          </cell>
          <cell r="H83">
            <v>0</v>
          </cell>
          <cell r="I83">
            <v>92</v>
          </cell>
          <cell r="W83">
            <v>28</v>
          </cell>
          <cell r="X83">
            <v>4</v>
          </cell>
          <cell r="Y83">
            <v>16</v>
          </cell>
          <cell r="Z83">
            <v>12</v>
          </cell>
          <cell r="AA83">
            <v>7</v>
          </cell>
          <cell r="AB83">
            <v>0</v>
          </cell>
          <cell r="AC83">
            <v>15</v>
          </cell>
          <cell r="AD83">
            <v>0</v>
          </cell>
          <cell r="AE83">
            <v>10</v>
          </cell>
          <cell r="AF83">
            <v>0</v>
          </cell>
          <cell r="AG83">
            <v>0</v>
          </cell>
          <cell r="AH83">
            <v>0</v>
          </cell>
          <cell r="AI83">
            <v>92</v>
          </cell>
        </row>
        <row r="84">
          <cell r="E84">
            <v>0</v>
          </cell>
          <cell r="F84">
            <v>0</v>
          </cell>
          <cell r="G84">
            <v>0</v>
          </cell>
          <cell r="H84">
            <v>1</v>
          </cell>
          <cell r="I84">
            <v>1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1</v>
          </cell>
          <cell r="AH84">
            <v>0</v>
          </cell>
          <cell r="AI84">
            <v>1</v>
          </cell>
        </row>
        <row r="85">
          <cell r="E85">
            <v>73</v>
          </cell>
          <cell r="F85">
            <v>22</v>
          </cell>
          <cell r="G85">
            <v>28</v>
          </cell>
          <cell r="H85">
            <v>2</v>
          </cell>
          <cell r="I85">
            <v>125</v>
          </cell>
          <cell r="W85">
            <v>35</v>
          </cell>
          <cell r="X85">
            <v>5</v>
          </cell>
          <cell r="Y85">
            <v>33</v>
          </cell>
          <cell r="Z85">
            <v>12</v>
          </cell>
          <cell r="AA85">
            <v>7</v>
          </cell>
          <cell r="AB85">
            <v>3</v>
          </cell>
          <cell r="AC85">
            <v>17</v>
          </cell>
          <cell r="AD85">
            <v>1</v>
          </cell>
          <cell r="AE85">
            <v>10</v>
          </cell>
          <cell r="AF85">
            <v>1</v>
          </cell>
          <cell r="AG85">
            <v>1</v>
          </cell>
          <cell r="AH85">
            <v>0</v>
          </cell>
          <cell r="AI85">
            <v>125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E88">
            <v>6</v>
          </cell>
          <cell r="F88">
            <v>13</v>
          </cell>
          <cell r="G88">
            <v>7</v>
          </cell>
          <cell r="H88">
            <v>12</v>
          </cell>
          <cell r="I88">
            <v>38</v>
          </cell>
          <cell r="W88">
            <v>0</v>
          </cell>
          <cell r="X88">
            <v>2</v>
          </cell>
          <cell r="Y88">
            <v>4</v>
          </cell>
          <cell r="Z88">
            <v>5</v>
          </cell>
          <cell r="AA88">
            <v>0</v>
          </cell>
          <cell r="AB88">
            <v>8</v>
          </cell>
          <cell r="AC88">
            <v>4</v>
          </cell>
          <cell r="AD88">
            <v>1</v>
          </cell>
          <cell r="AE88">
            <v>2</v>
          </cell>
          <cell r="AF88">
            <v>0</v>
          </cell>
          <cell r="AG88">
            <v>2</v>
          </cell>
          <cell r="AH88">
            <v>10</v>
          </cell>
          <cell r="AI88">
            <v>38</v>
          </cell>
        </row>
        <row r="89">
          <cell r="E89">
            <v>5</v>
          </cell>
          <cell r="F89">
            <v>18</v>
          </cell>
          <cell r="G89">
            <v>15</v>
          </cell>
          <cell r="H89">
            <v>0</v>
          </cell>
          <cell r="I89">
            <v>38</v>
          </cell>
          <cell r="W89">
            <v>0</v>
          </cell>
          <cell r="X89">
            <v>0</v>
          </cell>
          <cell r="Y89">
            <v>5</v>
          </cell>
          <cell r="Z89">
            <v>10</v>
          </cell>
          <cell r="AA89">
            <v>1</v>
          </cell>
          <cell r="AB89">
            <v>7</v>
          </cell>
          <cell r="AC89">
            <v>0</v>
          </cell>
          <cell r="AD89">
            <v>2</v>
          </cell>
          <cell r="AE89">
            <v>13</v>
          </cell>
          <cell r="AF89">
            <v>0</v>
          </cell>
          <cell r="AG89">
            <v>0</v>
          </cell>
          <cell r="AH89">
            <v>0</v>
          </cell>
          <cell r="AI89">
            <v>38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</row>
        <row r="92">
          <cell r="E92">
            <v>0</v>
          </cell>
          <cell r="F92">
            <v>0</v>
          </cell>
          <cell r="G92">
            <v>1</v>
          </cell>
          <cell r="H92">
            <v>0</v>
          </cell>
          <cell r="I92">
            <v>1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</v>
          </cell>
          <cell r="AF92">
            <v>0</v>
          </cell>
          <cell r="AG92">
            <v>0</v>
          </cell>
          <cell r="AH92">
            <v>0</v>
          </cell>
          <cell r="AI92">
            <v>1</v>
          </cell>
        </row>
        <row r="93">
          <cell r="E93">
            <v>11</v>
          </cell>
          <cell r="F93">
            <v>31</v>
          </cell>
          <cell r="G93">
            <v>23</v>
          </cell>
          <cell r="H93">
            <v>12</v>
          </cell>
          <cell r="I93">
            <v>77</v>
          </cell>
          <cell r="W93">
            <v>0</v>
          </cell>
          <cell r="X93">
            <v>2</v>
          </cell>
          <cell r="Y93">
            <v>9</v>
          </cell>
          <cell r="Z93">
            <v>15</v>
          </cell>
          <cell r="AA93">
            <v>1</v>
          </cell>
          <cell r="AB93">
            <v>15</v>
          </cell>
          <cell r="AC93">
            <v>4</v>
          </cell>
          <cell r="AD93">
            <v>3</v>
          </cell>
          <cell r="AE93">
            <v>16</v>
          </cell>
          <cell r="AF93">
            <v>0</v>
          </cell>
          <cell r="AG93">
            <v>2</v>
          </cell>
          <cell r="AH93">
            <v>10</v>
          </cell>
          <cell r="AI93">
            <v>77</v>
          </cell>
        </row>
        <row r="95">
          <cell r="E95">
            <v>2</v>
          </cell>
          <cell r="F95">
            <v>5</v>
          </cell>
          <cell r="G95">
            <v>1</v>
          </cell>
          <cell r="H95">
            <v>0</v>
          </cell>
          <cell r="I95">
            <v>8</v>
          </cell>
          <cell r="W95">
            <v>2</v>
          </cell>
          <cell r="X95">
            <v>0</v>
          </cell>
          <cell r="Y95">
            <v>0</v>
          </cell>
          <cell r="Z95">
            <v>0</v>
          </cell>
          <cell r="AA95">
            <v>1</v>
          </cell>
          <cell r="AB95">
            <v>4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8</v>
          </cell>
        </row>
        <row r="96">
          <cell r="E96">
            <v>2</v>
          </cell>
          <cell r="F96">
            <v>0</v>
          </cell>
          <cell r="G96">
            <v>3</v>
          </cell>
          <cell r="H96">
            <v>4</v>
          </cell>
          <cell r="I96">
            <v>9</v>
          </cell>
          <cell r="W96">
            <v>0</v>
          </cell>
          <cell r="X96">
            <v>0</v>
          </cell>
          <cell r="Y96">
            <v>2</v>
          </cell>
          <cell r="Z96">
            <v>0</v>
          </cell>
          <cell r="AA96">
            <v>0</v>
          </cell>
          <cell r="AB96">
            <v>0</v>
          </cell>
          <cell r="AC96">
            <v>3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4</v>
          </cell>
          <cell r="AI96">
            <v>9</v>
          </cell>
        </row>
        <row r="97">
          <cell r="E97">
            <v>1</v>
          </cell>
          <cell r="F97">
            <v>0</v>
          </cell>
          <cell r="G97">
            <v>7</v>
          </cell>
          <cell r="H97">
            <v>2</v>
          </cell>
          <cell r="I97">
            <v>10</v>
          </cell>
          <cell r="W97">
            <v>0</v>
          </cell>
          <cell r="X97">
            <v>1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4</v>
          </cell>
          <cell r="AD97">
            <v>3</v>
          </cell>
          <cell r="AE97">
            <v>0</v>
          </cell>
          <cell r="AF97">
            <v>0</v>
          </cell>
          <cell r="AG97">
            <v>0</v>
          </cell>
          <cell r="AH97">
            <v>2</v>
          </cell>
          <cell r="AI97">
            <v>10</v>
          </cell>
        </row>
        <row r="98"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</row>
        <row r="99">
          <cell r="E99">
            <v>15</v>
          </cell>
          <cell r="F99">
            <v>0</v>
          </cell>
          <cell r="G99">
            <v>25</v>
          </cell>
          <cell r="H99">
            <v>15</v>
          </cell>
          <cell r="I99">
            <v>55</v>
          </cell>
          <cell r="W99">
            <v>1</v>
          </cell>
          <cell r="X99">
            <v>13</v>
          </cell>
          <cell r="Y99">
            <v>1</v>
          </cell>
          <cell r="Z99">
            <v>0</v>
          </cell>
          <cell r="AA99">
            <v>0</v>
          </cell>
          <cell r="AB99">
            <v>0</v>
          </cell>
          <cell r="AC99">
            <v>8</v>
          </cell>
          <cell r="AD99">
            <v>17</v>
          </cell>
          <cell r="AE99">
            <v>0</v>
          </cell>
          <cell r="AF99">
            <v>6</v>
          </cell>
          <cell r="AG99">
            <v>9</v>
          </cell>
          <cell r="AH99">
            <v>0</v>
          </cell>
          <cell r="AI99">
            <v>55</v>
          </cell>
        </row>
        <row r="100">
          <cell r="E100">
            <v>2</v>
          </cell>
          <cell r="F100">
            <v>0</v>
          </cell>
          <cell r="G100">
            <v>0</v>
          </cell>
          <cell r="H100">
            <v>5</v>
          </cell>
          <cell r="I100">
            <v>7</v>
          </cell>
          <cell r="W100">
            <v>0</v>
          </cell>
          <cell r="X100">
            <v>0</v>
          </cell>
          <cell r="Y100">
            <v>2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4</v>
          </cell>
          <cell r="AH100">
            <v>1</v>
          </cell>
          <cell r="AI100">
            <v>7</v>
          </cell>
        </row>
        <row r="101">
          <cell r="E101">
            <v>22</v>
          </cell>
          <cell r="F101">
            <v>5</v>
          </cell>
          <cell r="G101">
            <v>36</v>
          </cell>
          <cell r="H101">
            <v>26</v>
          </cell>
          <cell r="I101">
            <v>89</v>
          </cell>
          <cell r="W101">
            <v>3</v>
          </cell>
          <cell r="X101">
            <v>14</v>
          </cell>
          <cell r="Y101">
            <v>5</v>
          </cell>
          <cell r="Z101">
            <v>0</v>
          </cell>
          <cell r="AA101">
            <v>1</v>
          </cell>
          <cell r="AB101">
            <v>4</v>
          </cell>
          <cell r="AC101">
            <v>15</v>
          </cell>
          <cell r="AD101">
            <v>21</v>
          </cell>
          <cell r="AE101">
            <v>0</v>
          </cell>
          <cell r="AF101">
            <v>6</v>
          </cell>
          <cell r="AG101">
            <v>13</v>
          </cell>
          <cell r="AH101">
            <v>7</v>
          </cell>
          <cell r="AI101">
            <v>89</v>
          </cell>
        </row>
        <row r="103">
          <cell r="E103">
            <v>0</v>
          </cell>
          <cell r="F103">
            <v>2</v>
          </cell>
          <cell r="G103">
            <v>0</v>
          </cell>
          <cell r="H103">
            <v>2</v>
          </cell>
          <cell r="I103">
            <v>4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2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1</v>
          </cell>
          <cell r="AH103">
            <v>1</v>
          </cell>
          <cell r="AI103">
            <v>4</v>
          </cell>
        </row>
        <row r="104">
          <cell r="E104">
            <v>3</v>
          </cell>
          <cell r="F104">
            <v>3</v>
          </cell>
          <cell r="G104">
            <v>10</v>
          </cell>
          <cell r="H104">
            <v>7</v>
          </cell>
          <cell r="I104">
            <v>23</v>
          </cell>
          <cell r="W104">
            <v>2</v>
          </cell>
          <cell r="X104">
            <v>0</v>
          </cell>
          <cell r="Y104">
            <v>1</v>
          </cell>
          <cell r="Z104">
            <v>1</v>
          </cell>
          <cell r="AA104">
            <v>0</v>
          </cell>
          <cell r="AB104">
            <v>2</v>
          </cell>
          <cell r="AC104">
            <v>4</v>
          </cell>
          <cell r="AD104">
            <v>1</v>
          </cell>
          <cell r="AE104">
            <v>5</v>
          </cell>
          <cell r="AF104">
            <v>6</v>
          </cell>
          <cell r="AG104">
            <v>1</v>
          </cell>
          <cell r="AH104">
            <v>0</v>
          </cell>
          <cell r="AI104">
            <v>23</v>
          </cell>
        </row>
        <row r="105">
          <cell r="E105">
            <v>4</v>
          </cell>
          <cell r="F105">
            <v>1</v>
          </cell>
          <cell r="G105">
            <v>1</v>
          </cell>
          <cell r="H105">
            <v>22</v>
          </cell>
          <cell r="I105">
            <v>28</v>
          </cell>
          <cell r="W105">
            <v>0</v>
          </cell>
          <cell r="X105">
            <v>2</v>
          </cell>
          <cell r="Y105">
            <v>2</v>
          </cell>
          <cell r="Z105">
            <v>0</v>
          </cell>
          <cell r="AA105">
            <v>1</v>
          </cell>
          <cell r="AB105">
            <v>0</v>
          </cell>
          <cell r="AC105">
            <v>0</v>
          </cell>
          <cell r="AD105">
            <v>0</v>
          </cell>
          <cell r="AE105">
            <v>1</v>
          </cell>
          <cell r="AF105">
            <v>0</v>
          </cell>
          <cell r="AG105">
            <v>14</v>
          </cell>
          <cell r="AH105">
            <v>8</v>
          </cell>
          <cell r="AI105">
            <v>28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</row>
        <row r="107">
          <cell r="E107">
            <v>7</v>
          </cell>
          <cell r="F107">
            <v>9</v>
          </cell>
          <cell r="G107">
            <v>33</v>
          </cell>
          <cell r="H107">
            <v>4</v>
          </cell>
          <cell r="I107">
            <v>53</v>
          </cell>
          <cell r="W107">
            <v>0</v>
          </cell>
          <cell r="X107">
            <v>0</v>
          </cell>
          <cell r="Y107">
            <v>7</v>
          </cell>
          <cell r="Z107">
            <v>6</v>
          </cell>
          <cell r="AA107">
            <v>0</v>
          </cell>
          <cell r="AB107">
            <v>3</v>
          </cell>
          <cell r="AC107">
            <v>9</v>
          </cell>
          <cell r="AD107">
            <v>1</v>
          </cell>
          <cell r="AE107">
            <v>23</v>
          </cell>
          <cell r="AF107">
            <v>0</v>
          </cell>
          <cell r="AG107">
            <v>0</v>
          </cell>
          <cell r="AH107">
            <v>4</v>
          </cell>
          <cell r="AI107">
            <v>53</v>
          </cell>
        </row>
        <row r="108"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</row>
        <row r="109">
          <cell r="E109">
            <v>14</v>
          </cell>
          <cell r="F109">
            <v>15</v>
          </cell>
          <cell r="G109">
            <v>44</v>
          </cell>
          <cell r="H109">
            <v>35</v>
          </cell>
          <cell r="I109">
            <v>108</v>
          </cell>
          <cell r="W109">
            <v>2</v>
          </cell>
          <cell r="X109">
            <v>2</v>
          </cell>
          <cell r="Y109">
            <v>10</v>
          </cell>
          <cell r="Z109">
            <v>7</v>
          </cell>
          <cell r="AA109">
            <v>1</v>
          </cell>
          <cell r="AB109">
            <v>7</v>
          </cell>
          <cell r="AC109">
            <v>13</v>
          </cell>
          <cell r="AD109">
            <v>2</v>
          </cell>
          <cell r="AE109">
            <v>29</v>
          </cell>
          <cell r="AF109">
            <v>6</v>
          </cell>
          <cell r="AG109">
            <v>16</v>
          </cell>
          <cell r="AH109">
            <v>13</v>
          </cell>
          <cell r="AI109">
            <v>108</v>
          </cell>
        </row>
        <row r="111">
          <cell r="E111">
            <v>1</v>
          </cell>
          <cell r="F111">
            <v>5</v>
          </cell>
          <cell r="G111">
            <v>0</v>
          </cell>
          <cell r="H111">
            <v>0</v>
          </cell>
          <cell r="I111">
            <v>6</v>
          </cell>
          <cell r="W111">
            <v>0</v>
          </cell>
          <cell r="X111">
            <v>0</v>
          </cell>
          <cell r="Y111">
            <v>1</v>
          </cell>
          <cell r="Z111">
            <v>1</v>
          </cell>
          <cell r="AA111">
            <v>3</v>
          </cell>
          <cell r="AB111">
            <v>1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-2</v>
          </cell>
          <cell r="AH111">
            <v>1</v>
          </cell>
          <cell r="AI111">
            <v>6</v>
          </cell>
        </row>
        <row r="112">
          <cell r="E112">
            <v>3</v>
          </cell>
          <cell r="F112">
            <v>3</v>
          </cell>
          <cell r="G112">
            <v>5</v>
          </cell>
          <cell r="H112">
            <v>2</v>
          </cell>
          <cell r="I112">
            <v>13</v>
          </cell>
          <cell r="W112">
            <v>1</v>
          </cell>
          <cell r="X112">
            <v>0</v>
          </cell>
          <cell r="Y112">
            <v>2</v>
          </cell>
          <cell r="Z112">
            <v>2</v>
          </cell>
          <cell r="AA112">
            <v>1</v>
          </cell>
          <cell r="AB112">
            <v>0</v>
          </cell>
          <cell r="AC112">
            <v>3</v>
          </cell>
          <cell r="AD112">
            <v>0</v>
          </cell>
          <cell r="AE112">
            <v>2</v>
          </cell>
          <cell r="AF112">
            <v>0</v>
          </cell>
          <cell r="AG112">
            <v>1</v>
          </cell>
          <cell r="AH112">
            <v>1</v>
          </cell>
          <cell r="AI112">
            <v>13</v>
          </cell>
        </row>
        <row r="113">
          <cell r="E113">
            <v>1</v>
          </cell>
          <cell r="F113">
            <v>2</v>
          </cell>
          <cell r="G113">
            <v>3</v>
          </cell>
          <cell r="H113">
            <v>7</v>
          </cell>
          <cell r="I113">
            <v>13</v>
          </cell>
          <cell r="W113">
            <v>0</v>
          </cell>
          <cell r="X113">
            <v>0</v>
          </cell>
          <cell r="Y113">
            <v>1</v>
          </cell>
          <cell r="Z113">
            <v>2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2</v>
          </cell>
          <cell r="AF113">
            <v>0</v>
          </cell>
          <cell r="AG113">
            <v>0</v>
          </cell>
          <cell r="AH113">
            <v>7</v>
          </cell>
          <cell r="AI113">
            <v>13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E115">
            <v>28</v>
          </cell>
          <cell r="F115">
            <v>11</v>
          </cell>
          <cell r="G115">
            <v>4</v>
          </cell>
          <cell r="H115">
            <v>5</v>
          </cell>
          <cell r="I115">
            <v>48</v>
          </cell>
          <cell r="W115">
            <v>1</v>
          </cell>
          <cell r="X115">
            <v>26</v>
          </cell>
          <cell r="Y115">
            <v>1</v>
          </cell>
          <cell r="Z115">
            <v>5</v>
          </cell>
          <cell r="AA115">
            <v>4</v>
          </cell>
          <cell r="AB115">
            <v>2</v>
          </cell>
          <cell r="AC115">
            <v>2</v>
          </cell>
          <cell r="AD115">
            <v>2</v>
          </cell>
          <cell r="AE115">
            <v>0</v>
          </cell>
          <cell r="AF115">
            <v>3</v>
          </cell>
          <cell r="AG115">
            <v>2</v>
          </cell>
          <cell r="AH115">
            <v>0</v>
          </cell>
          <cell r="AI115">
            <v>48</v>
          </cell>
        </row>
        <row r="116">
          <cell r="E116">
            <v>1</v>
          </cell>
          <cell r="F116">
            <v>0</v>
          </cell>
          <cell r="G116">
            <v>0</v>
          </cell>
          <cell r="H116">
            <v>1</v>
          </cell>
          <cell r="I116">
            <v>2</v>
          </cell>
          <cell r="W116">
            <v>0</v>
          </cell>
          <cell r="X116">
            <v>1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1</v>
          </cell>
          <cell r="AH116">
            <v>0</v>
          </cell>
          <cell r="AI116">
            <v>2</v>
          </cell>
        </row>
        <row r="117">
          <cell r="E117">
            <v>34</v>
          </cell>
          <cell r="F117">
            <v>21</v>
          </cell>
          <cell r="G117">
            <v>12</v>
          </cell>
          <cell r="H117">
            <v>15</v>
          </cell>
          <cell r="I117">
            <v>82</v>
          </cell>
          <cell r="W117">
            <v>2</v>
          </cell>
          <cell r="X117">
            <v>27</v>
          </cell>
          <cell r="Y117">
            <v>5</v>
          </cell>
          <cell r="Z117">
            <v>10</v>
          </cell>
          <cell r="AA117">
            <v>8</v>
          </cell>
          <cell r="AB117">
            <v>3</v>
          </cell>
          <cell r="AC117">
            <v>5</v>
          </cell>
          <cell r="AD117">
            <v>3</v>
          </cell>
          <cell r="AE117">
            <v>4</v>
          </cell>
          <cell r="AF117">
            <v>4</v>
          </cell>
          <cell r="AG117">
            <v>2</v>
          </cell>
          <cell r="AH117">
            <v>9</v>
          </cell>
          <cell r="AI117">
            <v>82</v>
          </cell>
        </row>
        <row r="119">
          <cell r="E119">
            <v>2</v>
          </cell>
          <cell r="F119">
            <v>2</v>
          </cell>
          <cell r="G119">
            <v>3</v>
          </cell>
          <cell r="H119">
            <v>3</v>
          </cell>
          <cell r="I119">
            <v>10</v>
          </cell>
          <cell r="W119">
            <v>2</v>
          </cell>
          <cell r="X119">
            <v>0</v>
          </cell>
          <cell r="Y119">
            <v>0</v>
          </cell>
          <cell r="Z119">
            <v>1</v>
          </cell>
          <cell r="AA119">
            <v>0</v>
          </cell>
          <cell r="AB119">
            <v>1</v>
          </cell>
          <cell r="AC119">
            <v>1</v>
          </cell>
          <cell r="AD119">
            <v>0</v>
          </cell>
          <cell r="AE119">
            <v>2</v>
          </cell>
          <cell r="AF119">
            <v>0</v>
          </cell>
          <cell r="AG119">
            <v>3</v>
          </cell>
          <cell r="AH119">
            <v>0</v>
          </cell>
          <cell r="AI119">
            <v>10</v>
          </cell>
        </row>
        <row r="120"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4</v>
          </cell>
          <cell r="W120">
            <v>0</v>
          </cell>
          <cell r="X120">
            <v>1</v>
          </cell>
          <cell r="Y120">
            <v>0</v>
          </cell>
          <cell r="Z120">
            <v>0</v>
          </cell>
          <cell r="AA120">
            <v>1</v>
          </cell>
          <cell r="AB120">
            <v>0</v>
          </cell>
          <cell r="AC120">
            <v>0</v>
          </cell>
          <cell r="AD120">
            <v>0</v>
          </cell>
          <cell r="AE120">
            <v>1</v>
          </cell>
          <cell r="AF120">
            <v>0</v>
          </cell>
          <cell r="AG120">
            <v>1</v>
          </cell>
          <cell r="AH120">
            <v>0</v>
          </cell>
          <cell r="AI120">
            <v>4</v>
          </cell>
        </row>
        <row r="121">
          <cell r="E121">
            <v>0</v>
          </cell>
          <cell r="F121">
            <v>10</v>
          </cell>
          <cell r="G121">
            <v>8</v>
          </cell>
          <cell r="H121">
            <v>0</v>
          </cell>
          <cell r="I121">
            <v>18</v>
          </cell>
          <cell r="W121">
            <v>0</v>
          </cell>
          <cell r="X121">
            <v>0</v>
          </cell>
          <cell r="Y121">
            <v>0</v>
          </cell>
          <cell r="Z121">
            <v>10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8</v>
          </cell>
          <cell r="AF121">
            <v>0</v>
          </cell>
          <cell r="AG121">
            <v>0</v>
          </cell>
          <cell r="AH121">
            <v>0</v>
          </cell>
          <cell r="AI121">
            <v>18</v>
          </cell>
        </row>
        <row r="122"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E123">
            <v>1</v>
          </cell>
          <cell r="F123">
            <v>4</v>
          </cell>
          <cell r="G123">
            <v>2</v>
          </cell>
          <cell r="H123">
            <v>2</v>
          </cell>
          <cell r="I123">
            <v>9</v>
          </cell>
          <cell r="W123">
            <v>0</v>
          </cell>
          <cell r="X123">
            <v>1</v>
          </cell>
          <cell r="Y123">
            <v>0</v>
          </cell>
          <cell r="Z123">
            <v>1</v>
          </cell>
          <cell r="AA123">
            <v>2</v>
          </cell>
          <cell r="AB123">
            <v>1</v>
          </cell>
          <cell r="AC123">
            <v>2</v>
          </cell>
          <cell r="AD123">
            <v>0</v>
          </cell>
          <cell r="AE123">
            <v>0</v>
          </cell>
          <cell r="AF123">
            <v>2</v>
          </cell>
          <cell r="AG123">
            <v>0</v>
          </cell>
          <cell r="AH123">
            <v>0</v>
          </cell>
          <cell r="AI123">
            <v>9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1</v>
          </cell>
          <cell r="I124">
            <v>1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1</v>
          </cell>
          <cell r="AI124">
            <v>1</v>
          </cell>
        </row>
        <row r="125">
          <cell r="E125">
            <v>4</v>
          </cell>
          <cell r="F125">
            <v>17</v>
          </cell>
          <cell r="G125">
            <v>14</v>
          </cell>
          <cell r="H125">
            <v>7</v>
          </cell>
          <cell r="I125">
            <v>42</v>
          </cell>
          <cell r="W125">
            <v>2</v>
          </cell>
          <cell r="X125">
            <v>2</v>
          </cell>
          <cell r="Y125">
            <v>0</v>
          </cell>
          <cell r="Z125">
            <v>12</v>
          </cell>
          <cell r="AA125">
            <v>3</v>
          </cell>
          <cell r="AB125">
            <v>2</v>
          </cell>
          <cell r="AC125">
            <v>3</v>
          </cell>
          <cell r="AD125">
            <v>0</v>
          </cell>
          <cell r="AE125">
            <v>11</v>
          </cell>
          <cell r="AF125">
            <v>2</v>
          </cell>
          <cell r="AG125">
            <v>4</v>
          </cell>
          <cell r="AH125">
            <v>1</v>
          </cell>
          <cell r="AI125">
            <v>42</v>
          </cell>
        </row>
        <row r="127">
          <cell r="E127">
            <v>3</v>
          </cell>
          <cell r="F127">
            <v>11</v>
          </cell>
          <cell r="G127">
            <v>6</v>
          </cell>
          <cell r="H127">
            <v>6</v>
          </cell>
          <cell r="I127">
            <v>26</v>
          </cell>
          <cell r="W127">
            <v>3</v>
          </cell>
          <cell r="X127">
            <v>0</v>
          </cell>
          <cell r="Y127">
            <v>0</v>
          </cell>
          <cell r="Z127">
            <v>1</v>
          </cell>
          <cell r="AA127">
            <v>7</v>
          </cell>
          <cell r="AB127">
            <v>3</v>
          </cell>
          <cell r="AC127">
            <v>2</v>
          </cell>
          <cell r="AD127">
            <v>1</v>
          </cell>
          <cell r="AE127">
            <v>3</v>
          </cell>
          <cell r="AF127">
            <v>0</v>
          </cell>
          <cell r="AG127">
            <v>3</v>
          </cell>
          <cell r="AH127">
            <v>3</v>
          </cell>
          <cell r="AI127">
            <v>26</v>
          </cell>
        </row>
        <row r="128">
          <cell r="E128">
            <v>2</v>
          </cell>
          <cell r="F128">
            <v>12</v>
          </cell>
          <cell r="G128">
            <v>12</v>
          </cell>
          <cell r="H128">
            <v>12</v>
          </cell>
          <cell r="I128">
            <v>38</v>
          </cell>
          <cell r="W128">
            <v>0</v>
          </cell>
          <cell r="X128">
            <v>1</v>
          </cell>
          <cell r="Y128">
            <v>1</v>
          </cell>
          <cell r="Z128">
            <v>1</v>
          </cell>
          <cell r="AA128">
            <v>6</v>
          </cell>
          <cell r="AB128">
            <v>5</v>
          </cell>
          <cell r="AC128">
            <v>2</v>
          </cell>
          <cell r="AD128">
            <v>4</v>
          </cell>
          <cell r="AE128">
            <v>6</v>
          </cell>
          <cell r="AF128">
            <v>4</v>
          </cell>
          <cell r="AG128">
            <v>6</v>
          </cell>
          <cell r="AH128">
            <v>2</v>
          </cell>
          <cell r="AI128">
            <v>38</v>
          </cell>
        </row>
        <row r="129">
          <cell r="E129">
            <v>0</v>
          </cell>
          <cell r="F129">
            <v>14</v>
          </cell>
          <cell r="G129">
            <v>3</v>
          </cell>
          <cell r="H129">
            <v>13</v>
          </cell>
          <cell r="I129">
            <v>30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10</v>
          </cell>
          <cell r="AB129">
            <v>4</v>
          </cell>
          <cell r="AC129">
            <v>2</v>
          </cell>
          <cell r="AD129">
            <v>0</v>
          </cell>
          <cell r="AE129">
            <v>1</v>
          </cell>
          <cell r="AF129">
            <v>10</v>
          </cell>
          <cell r="AG129">
            <v>2</v>
          </cell>
          <cell r="AH129">
            <v>1</v>
          </cell>
          <cell r="AI129">
            <v>30</v>
          </cell>
        </row>
        <row r="130">
          <cell r="E130">
            <v>0</v>
          </cell>
          <cell r="F130">
            <v>1</v>
          </cell>
          <cell r="G130">
            <v>0</v>
          </cell>
          <cell r="H130">
            <v>0</v>
          </cell>
          <cell r="I130">
            <v>1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1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1</v>
          </cell>
        </row>
        <row r="131">
          <cell r="E131">
            <v>55</v>
          </cell>
          <cell r="F131">
            <v>46</v>
          </cell>
          <cell r="G131">
            <v>176</v>
          </cell>
          <cell r="H131">
            <v>84</v>
          </cell>
          <cell r="I131">
            <v>361</v>
          </cell>
          <cell r="W131">
            <v>13</v>
          </cell>
          <cell r="X131">
            <v>15</v>
          </cell>
          <cell r="Y131">
            <v>27</v>
          </cell>
          <cell r="Z131">
            <v>8</v>
          </cell>
          <cell r="AA131">
            <v>22</v>
          </cell>
          <cell r="AB131">
            <v>16</v>
          </cell>
          <cell r="AC131">
            <v>41</v>
          </cell>
          <cell r="AD131">
            <v>87</v>
          </cell>
          <cell r="AE131">
            <v>48</v>
          </cell>
          <cell r="AF131">
            <v>28</v>
          </cell>
          <cell r="AG131">
            <v>17</v>
          </cell>
          <cell r="AH131">
            <v>39</v>
          </cell>
          <cell r="AI131">
            <v>361</v>
          </cell>
        </row>
        <row r="132">
          <cell r="E132">
            <v>0</v>
          </cell>
          <cell r="F132">
            <v>1</v>
          </cell>
          <cell r="G132">
            <v>0</v>
          </cell>
          <cell r="H132">
            <v>1</v>
          </cell>
          <cell r="I132">
            <v>2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1</v>
          </cell>
          <cell r="AH132">
            <v>0</v>
          </cell>
          <cell r="AI132">
            <v>2</v>
          </cell>
        </row>
        <row r="133">
          <cell r="E133">
            <v>60</v>
          </cell>
          <cell r="F133">
            <v>85</v>
          </cell>
          <cell r="G133">
            <v>197</v>
          </cell>
          <cell r="H133">
            <v>116</v>
          </cell>
          <cell r="I133">
            <v>458</v>
          </cell>
          <cell r="W133">
            <v>16</v>
          </cell>
          <cell r="X133">
            <v>16</v>
          </cell>
          <cell r="Y133">
            <v>28</v>
          </cell>
          <cell r="Z133">
            <v>10</v>
          </cell>
          <cell r="AA133">
            <v>46</v>
          </cell>
          <cell r="AB133">
            <v>29</v>
          </cell>
          <cell r="AC133">
            <v>47</v>
          </cell>
          <cell r="AD133">
            <v>92</v>
          </cell>
          <cell r="AE133">
            <v>58</v>
          </cell>
          <cell r="AF133">
            <v>42</v>
          </cell>
          <cell r="AG133">
            <v>29</v>
          </cell>
          <cell r="AH133">
            <v>45</v>
          </cell>
          <cell r="AI133">
            <v>458</v>
          </cell>
        </row>
        <row r="135">
          <cell r="E135">
            <v>1</v>
          </cell>
          <cell r="F135">
            <v>3</v>
          </cell>
          <cell r="G135">
            <v>2</v>
          </cell>
          <cell r="H135">
            <v>0</v>
          </cell>
          <cell r="I135">
            <v>6</v>
          </cell>
          <cell r="W135">
            <v>1</v>
          </cell>
          <cell r="X135">
            <v>0</v>
          </cell>
          <cell r="Y135">
            <v>0</v>
          </cell>
          <cell r="Z135">
            <v>3</v>
          </cell>
          <cell r="AA135">
            <v>0</v>
          </cell>
          <cell r="AB135">
            <v>0</v>
          </cell>
          <cell r="AC135">
            <v>2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6</v>
          </cell>
        </row>
        <row r="136">
          <cell r="E136">
            <v>4</v>
          </cell>
          <cell r="F136">
            <v>4</v>
          </cell>
          <cell r="G136">
            <v>6</v>
          </cell>
          <cell r="H136">
            <v>8</v>
          </cell>
          <cell r="I136">
            <v>22</v>
          </cell>
          <cell r="W136">
            <v>1</v>
          </cell>
          <cell r="X136">
            <v>0</v>
          </cell>
          <cell r="Y136">
            <v>3</v>
          </cell>
          <cell r="Z136">
            <v>0</v>
          </cell>
          <cell r="AA136">
            <v>3</v>
          </cell>
          <cell r="AB136">
            <v>1</v>
          </cell>
          <cell r="AC136">
            <v>1</v>
          </cell>
          <cell r="AD136">
            <v>2</v>
          </cell>
          <cell r="AE136">
            <v>3</v>
          </cell>
          <cell r="AF136">
            <v>1</v>
          </cell>
          <cell r="AG136">
            <v>4</v>
          </cell>
          <cell r="AH136">
            <v>3</v>
          </cell>
          <cell r="AI136">
            <v>22</v>
          </cell>
        </row>
        <row r="137">
          <cell r="E137">
            <v>12</v>
          </cell>
          <cell r="F137">
            <v>0</v>
          </cell>
          <cell r="G137">
            <v>9</v>
          </cell>
          <cell r="H137">
            <v>15</v>
          </cell>
          <cell r="I137">
            <v>36</v>
          </cell>
          <cell r="W137">
            <v>1</v>
          </cell>
          <cell r="X137">
            <v>1</v>
          </cell>
          <cell r="Y137">
            <v>10</v>
          </cell>
          <cell r="Z137">
            <v>0</v>
          </cell>
          <cell r="AA137">
            <v>0</v>
          </cell>
          <cell r="AB137">
            <v>0</v>
          </cell>
          <cell r="AC137">
            <v>5</v>
          </cell>
          <cell r="AD137">
            <v>0</v>
          </cell>
          <cell r="AE137">
            <v>4</v>
          </cell>
          <cell r="AF137">
            <v>3</v>
          </cell>
          <cell r="AG137">
            <v>1</v>
          </cell>
          <cell r="AH137">
            <v>11</v>
          </cell>
          <cell r="AI137">
            <v>36</v>
          </cell>
        </row>
        <row r="138"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E139">
            <v>12</v>
          </cell>
          <cell r="F139">
            <v>11</v>
          </cell>
          <cell r="G139">
            <v>16</v>
          </cell>
          <cell r="H139">
            <v>10</v>
          </cell>
          <cell r="I139">
            <v>49</v>
          </cell>
          <cell r="W139">
            <v>2</v>
          </cell>
          <cell r="X139">
            <v>0</v>
          </cell>
          <cell r="Y139">
            <v>10</v>
          </cell>
          <cell r="Z139">
            <v>8</v>
          </cell>
          <cell r="AA139">
            <v>0</v>
          </cell>
          <cell r="AB139">
            <v>3</v>
          </cell>
          <cell r="AC139">
            <v>7</v>
          </cell>
          <cell r="AD139">
            <v>4</v>
          </cell>
          <cell r="AE139">
            <v>5</v>
          </cell>
          <cell r="AF139">
            <v>2</v>
          </cell>
          <cell r="AG139">
            <v>6</v>
          </cell>
          <cell r="AH139">
            <v>2</v>
          </cell>
          <cell r="AI139">
            <v>49</v>
          </cell>
        </row>
        <row r="140">
          <cell r="E140">
            <v>0</v>
          </cell>
          <cell r="F140">
            <v>0</v>
          </cell>
          <cell r="G140">
            <v>3</v>
          </cell>
          <cell r="H140">
            <v>1</v>
          </cell>
          <cell r="I140">
            <v>4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</v>
          </cell>
          <cell r="AE140">
            <v>0</v>
          </cell>
          <cell r="AF140">
            <v>1</v>
          </cell>
          <cell r="AG140">
            <v>0</v>
          </cell>
          <cell r="AH140">
            <v>0</v>
          </cell>
          <cell r="AI140">
            <v>4</v>
          </cell>
        </row>
        <row r="141">
          <cell r="E141">
            <v>29</v>
          </cell>
          <cell r="F141">
            <v>18</v>
          </cell>
          <cell r="G141">
            <v>36</v>
          </cell>
          <cell r="H141">
            <v>34</v>
          </cell>
          <cell r="I141">
            <v>117</v>
          </cell>
          <cell r="W141">
            <v>5</v>
          </cell>
          <cell r="X141">
            <v>1</v>
          </cell>
          <cell r="Y141">
            <v>23</v>
          </cell>
          <cell r="Z141">
            <v>11</v>
          </cell>
          <cell r="AA141">
            <v>3</v>
          </cell>
          <cell r="AB141">
            <v>4</v>
          </cell>
          <cell r="AC141">
            <v>15</v>
          </cell>
          <cell r="AD141">
            <v>9</v>
          </cell>
          <cell r="AE141">
            <v>12</v>
          </cell>
          <cell r="AF141">
            <v>7</v>
          </cell>
          <cell r="AG141">
            <v>11</v>
          </cell>
          <cell r="AH141">
            <v>16</v>
          </cell>
          <cell r="AI141">
            <v>117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CTS"/>
      <sheetName val="Financial"/>
      <sheetName val="Memo"/>
      <sheetName val="Asia-Pacific"/>
      <sheetName val="Europe"/>
      <sheetName val="Detail"/>
      <sheetName val="Summary"/>
      <sheetName val="Tabelle1"/>
      <sheetName val="Tabelle2"/>
      <sheetName val="Current Data"/>
      <sheetName val="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Month vs Plan"/>
      <sheetName val="YTD vs Plan"/>
      <sheetName val="YTD vs Prior"/>
      <sheetName val="Quarter vs Plan"/>
      <sheetName val="Quarter vs Prior YR"/>
      <sheetName val="Qtr 4 vs Qtr 3"/>
    </sheetNames>
    <sheetDataSet>
      <sheetData sheetId="0" refreshError="1">
        <row r="2">
          <cell r="A2" t="str">
            <v>AMERICAS</v>
          </cell>
        </row>
        <row r="3">
          <cell r="A3" t="str">
            <v>INCOME STATEMENT ANALYSIS</v>
          </cell>
        </row>
        <row r="4">
          <cell r="A4" t="str">
            <v>DECEMBER 1999 CURRENT MONTH</v>
          </cell>
        </row>
        <row r="5">
          <cell r="A5" t="str">
            <v>ACTUAL VS. PLAN</v>
          </cell>
        </row>
        <row r="6">
          <cell r="A6" t="str">
            <v>$(MILLIONS)</v>
          </cell>
        </row>
        <row r="7">
          <cell r="I7" t="str">
            <v>NET</v>
          </cell>
          <cell r="J7" t="str">
            <v>STANDARD</v>
          </cell>
          <cell r="K7" t="str">
            <v>OPERATING</v>
          </cell>
          <cell r="L7" t="str">
            <v>NET</v>
          </cell>
        </row>
        <row r="8">
          <cell r="I8" t="str">
            <v>SALES</v>
          </cell>
          <cell r="J8" t="str">
            <v>MARGIN</v>
          </cell>
          <cell r="K8" t="str">
            <v>INCOME</v>
          </cell>
          <cell r="L8" t="str">
            <v>INCOME</v>
          </cell>
        </row>
        <row r="9">
          <cell r="A9" t="str">
            <v>DECEMBER 1999 PLAN</v>
          </cell>
          <cell r="I9">
            <v>84.113039000000001</v>
          </cell>
          <cell r="J9">
            <v>17.905329999999999</v>
          </cell>
          <cell r="K9">
            <v>5.2478150000000001</v>
          </cell>
          <cell r="L9">
            <v>2.0182790000000002</v>
          </cell>
        </row>
        <row r="11">
          <cell r="A11" t="str">
            <v>VOLUME</v>
          </cell>
        </row>
        <row r="12">
          <cell r="B12" t="str">
            <v xml:space="preserve">Hyster </v>
          </cell>
          <cell r="I12">
            <v>-5.3360000000000003</v>
          </cell>
          <cell r="J12">
            <v>-0.97099999999999997</v>
          </cell>
          <cell r="K12">
            <v>-0.97099999999999997</v>
          </cell>
          <cell r="L12">
            <v>-0.63</v>
          </cell>
        </row>
        <row r="13">
          <cell r="B13" t="str">
            <v xml:space="preserve">Yale </v>
          </cell>
          <cell r="I13">
            <v>6.8570000000000002</v>
          </cell>
          <cell r="J13">
            <v>1.2410000000000001</v>
          </cell>
          <cell r="K13">
            <v>1.2410000000000001</v>
          </cell>
          <cell r="L13">
            <v>0.81</v>
          </cell>
        </row>
        <row r="14">
          <cell r="A14" t="str">
            <v>PRICE</v>
          </cell>
        </row>
        <row r="15">
          <cell r="B15" t="str">
            <v>Hyster -</v>
          </cell>
          <cell r="I15">
            <v>-0.49199999999999999</v>
          </cell>
          <cell r="J15">
            <v>-0.49199999999999999</v>
          </cell>
          <cell r="K15">
            <v>-0.49199999999999999</v>
          </cell>
          <cell r="L15">
            <v>-0.32</v>
          </cell>
        </row>
        <row r="16">
          <cell r="B16" t="str">
            <v>Yale -</v>
          </cell>
          <cell r="I16">
            <v>-1.6759999999999999</v>
          </cell>
          <cell r="J16">
            <v>-1.6759999999999999</v>
          </cell>
          <cell r="K16">
            <v>-1.6759999999999999</v>
          </cell>
          <cell r="L16">
            <v>-1.0900000000000001</v>
          </cell>
        </row>
        <row r="17">
          <cell r="A17" t="str">
            <v>MIX/OTHER</v>
          </cell>
        </row>
        <row r="18">
          <cell r="B18" t="str">
            <v>Hyster -</v>
          </cell>
          <cell r="I18">
            <v>-1.1499999999999999</v>
          </cell>
          <cell r="J18">
            <v>-1.5169999999999999</v>
          </cell>
          <cell r="K18">
            <v>-1.5169999999999999</v>
          </cell>
          <cell r="L18">
            <v>-0.99</v>
          </cell>
        </row>
        <row r="19">
          <cell r="B19" t="str">
            <v>Yale -</v>
          </cell>
          <cell r="I19">
            <v>-3.177</v>
          </cell>
          <cell r="J19">
            <v>-0.66700000000000004</v>
          </cell>
          <cell r="K19">
            <v>-0.66700000000000004</v>
          </cell>
          <cell r="L19">
            <v>-0.43</v>
          </cell>
        </row>
        <row r="20">
          <cell r="A20" t="str">
            <v>PARTS -</v>
          </cell>
          <cell r="I20">
            <v>0.42699999999999994</v>
          </cell>
          <cell r="J20">
            <v>-0.33800000000000008</v>
          </cell>
          <cell r="K20">
            <v>-0.33800000000000008</v>
          </cell>
          <cell r="L20">
            <v>-0.22</v>
          </cell>
        </row>
        <row r="21">
          <cell r="A21" t="str">
            <v>MATERIAL COSTS - Favorable supplier pricing on material and freight, continued cost reduction efforts.</v>
          </cell>
          <cell r="K21">
            <v>0.75900000000000001</v>
          </cell>
          <cell r="L21">
            <v>0.49</v>
          </cell>
        </row>
        <row r="22">
          <cell r="A22" t="str">
            <v xml:space="preserve">MANUFACTURING COSTS - </v>
          </cell>
          <cell r="K22">
            <v>-0.22300000000000009</v>
          </cell>
          <cell r="L22">
            <v>-0.14000000000000001</v>
          </cell>
        </row>
        <row r="23">
          <cell r="A23" t="str">
            <v xml:space="preserve">OTHER COST OF SALES - </v>
          </cell>
          <cell r="K23">
            <v>-3.3000000000000002E-2</v>
          </cell>
          <cell r="L23">
            <v>-0.02</v>
          </cell>
        </row>
        <row r="24">
          <cell r="A24" t="str">
            <v>CURRENCY - Unfavorable movement in Yen.</v>
          </cell>
          <cell r="I24">
            <v>1.4999999999999999E-2</v>
          </cell>
          <cell r="J24">
            <v>0.26700000000000002</v>
          </cell>
          <cell r="K24">
            <v>-0.255</v>
          </cell>
          <cell r="L24">
            <v>-0.17</v>
          </cell>
        </row>
        <row r="25">
          <cell r="A25" t="str">
            <v xml:space="preserve">COST OF OPERATIONS  - </v>
          </cell>
          <cell r="K25">
            <v>1.6890000000000001</v>
          </cell>
          <cell r="L25">
            <v>1.1000000000000001</v>
          </cell>
        </row>
        <row r="26">
          <cell r="A26" t="str">
            <v>PLAN TAX RATE VARIANCE - Plan 42.0%, actual 43.7%.</v>
          </cell>
          <cell r="L26">
            <v>-4.4968298000000038E-2</v>
          </cell>
        </row>
        <row r="27">
          <cell r="A27" t="str">
            <v>STATUTORY TAX RATE VARIANCE - Difference between effective and Statutory tax rate, 8.7%.</v>
          </cell>
          <cell r="L27">
            <v>7.2610113000000004E-2</v>
          </cell>
        </row>
        <row r="28">
          <cell r="A28" t="str">
            <v xml:space="preserve">OTHER - </v>
          </cell>
          <cell r="L28">
            <v>1.0699000000000001</v>
          </cell>
        </row>
        <row r="29">
          <cell r="B29" t="str">
            <v xml:space="preserve">          </v>
          </cell>
        </row>
        <row r="30">
          <cell r="A30" t="str">
            <v>DECEMBER 1999  ACTUAL</v>
          </cell>
          <cell r="I30">
            <v>79.58103899999999</v>
          </cell>
          <cell r="J30">
            <v>13.752330000000001</v>
          </cell>
          <cell r="K30">
            <v>2.7648150000000005</v>
          </cell>
          <cell r="L30">
            <v>1.5058208150000003</v>
          </cell>
        </row>
        <row r="38">
          <cell r="E38" t="str">
            <v>Hyster</v>
          </cell>
          <cell r="F38">
            <v>1842</v>
          </cell>
          <cell r="G38">
            <v>38654.934999999998</v>
          </cell>
          <cell r="H38">
            <v>31663.785</v>
          </cell>
          <cell r="I38">
            <v>20.985306731813246</v>
          </cell>
          <cell r="J38">
            <v>0.18086047745262018</v>
          </cell>
        </row>
        <row r="39">
          <cell r="E39" t="str">
            <v>Yale</v>
          </cell>
          <cell r="F39">
            <v>1908</v>
          </cell>
          <cell r="G39">
            <v>27936.737000000001</v>
          </cell>
          <cell r="H39">
            <v>22929.050999999999</v>
          </cell>
          <cell r="I39">
            <v>14.64189570230608</v>
          </cell>
          <cell r="J39">
            <v>0.1792509268351562</v>
          </cell>
        </row>
        <row r="238">
          <cell r="H238" t="str">
            <v>MARCH  1997  ANALYSIS</v>
          </cell>
        </row>
        <row r="239">
          <cell r="H239" t="str">
            <v>UPDATE UNITS includes overlay</v>
          </cell>
          <cell r="I239" t="str">
            <v>HYSTER</v>
          </cell>
          <cell r="J239" t="str">
            <v>$/UNIT</v>
          </cell>
          <cell r="L239" t="str">
            <v>MARGIN</v>
          </cell>
        </row>
        <row r="240">
          <cell r="H240">
            <v>191</v>
          </cell>
          <cell r="I240">
            <v>-5.3360000000000003</v>
          </cell>
          <cell r="J240">
            <v>-27937.172774869112</v>
          </cell>
          <cell r="K240" t="str">
            <v>act current</v>
          </cell>
          <cell r="L240">
            <v>0.18197151424287855</v>
          </cell>
        </row>
        <row r="241">
          <cell r="H241">
            <v>-183</v>
          </cell>
          <cell r="I241">
            <v>0</v>
          </cell>
          <cell r="J241">
            <v>0</v>
          </cell>
          <cell r="K241" t="str">
            <v>act ytd</v>
          </cell>
          <cell r="L241" t="e">
            <v>#DIV/0!</v>
          </cell>
        </row>
        <row r="242">
          <cell r="H242">
            <v>-183</v>
          </cell>
          <cell r="I242">
            <v>0</v>
          </cell>
          <cell r="J242">
            <v>0</v>
          </cell>
          <cell r="K242" t="str">
            <v>qtr act</v>
          </cell>
          <cell r="L242" t="e">
            <v>#DIV/0!</v>
          </cell>
        </row>
        <row r="243">
          <cell r="H243">
            <v>179</v>
          </cell>
          <cell r="I243">
            <v>0</v>
          </cell>
          <cell r="J243">
            <v>0</v>
          </cell>
          <cell r="K243" t="str">
            <v>qtr prior</v>
          </cell>
          <cell r="L243" t="e">
            <v>#DIV/0!</v>
          </cell>
        </row>
        <row r="244">
          <cell r="H244">
            <v>179</v>
          </cell>
          <cell r="I244">
            <v>0</v>
          </cell>
          <cell r="J244">
            <v>0</v>
          </cell>
          <cell r="K244" t="str">
            <v>ytd prior</v>
          </cell>
          <cell r="L244" t="e">
            <v>#DIV/0!</v>
          </cell>
        </row>
        <row r="245">
          <cell r="H245">
            <v>204</v>
          </cell>
          <cell r="I245">
            <v>0</v>
          </cell>
          <cell r="J245">
            <v>0</v>
          </cell>
          <cell r="K245" t="str">
            <v>current prior</v>
          </cell>
          <cell r="L245" t="e">
            <v>#DIV/0!</v>
          </cell>
        </row>
        <row r="246">
          <cell r="I246" t="str">
            <v>YALE</v>
          </cell>
          <cell r="J246" t="str">
            <v>$/UNIT</v>
          </cell>
          <cell r="L246" t="str">
            <v>MARGIN</v>
          </cell>
        </row>
        <row r="247">
          <cell r="H247">
            <v>402</v>
          </cell>
          <cell r="I247">
            <v>6.8570000000000002</v>
          </cell>
          <cell r="J247">
            <v>17057.213930348258</v>
          </cell>
          <cell r="K247" t="str">
            <v>act current</v>
          </cell>
          <cell r="L247">
            <v>0.18098293714452385</v>
          </cell>
        </row>
        <row r="248">
          <cell r="H248">
            <v>-75</v>
          </cell>
          <cell r="I248">
            <v>0</v>
          </cell>
          <cell r="J248">
            <v>0</v>
          </cell>
          <cell r="K248" t="str">
            <v>act ytd</v>
          </cell>
          <cell r="L248" t="e">
            <v>#DIV/0!</v>
          </cell>
        </row>
        <row r="249">
          <cell r="H249">
            <v>-75</v>
          </cell>
          <cell r="I249">
            <v>0</v>
          </cell>
          <cell r="J249">
            <v>0</v>
          </cell>
          <cell r="K249" t="str">
            <v>qtr act</v>
          </cell>
          <cell r="L249" t="e">
            <v>#DIV/0!</v>
          </cell>
        </row>
        <row r="250">
          <cell r="H250">
            <v>721</v>
          </cell>
          <cell r="I250">
            <v>0</v>
          </cell>
          <cell r="J250">
            <v>0</v>
          </cell>
          <cell r="K250" t="str">
            <v>qtr prior</v>
          </cell>
          <cell r="L250" t="e">
            <v>#DIV/0!</v>
          </cell>
        </row>
        <row r="251">
          <cell r="H251">
            <v>721</v>
          </cell>
          <cell r="I251">
            <v>0</v>
          </cell>
          <cell r="J251">
            <v>0</v>
          </cell>
          <cell r="K251" t="str">
            <v>ytd prior</v>
          </cell>
          <cell r="L251" t="e">
            <v>#DIV/0!</v>
          </cell>
        </row>
        <row r="252">
          <cell r="H252">
            <v>352</v>
          </cell>
          <cell r="I252">
            <v>0</v>
          </cell>
          <cell r="J252">
            <v>0</v>
          </cell>
          <cell r="K252" t="str">
            <v>current prior</v>
          </cell>
          <cell r="L252" t="e">
            <v>#DIV/0!</v>
          </cell>
        </row>
        <row r="254">
          <cell r="J254" t="str">
            <v>CURRENT</v>
          </cell>
          <cell r="K254" t="str">
            <v>Full-Year</v>
          </cell>
          <cell r="L254" t="str">
            <v>Prior</v>
          </cell>
        </row>
        <row r="255">
          <cell r="I255" t="str">
            <v>96 Plan Hyster</v>
          </cell>
          <cell r="J255">
            <v>17.399999999999999</v>
          </cell>
          <cell r="K255">
            <v>17</v>
          </cell>
          <cell r="L255">
            <v>18.8</v>
          </cell>
        </row>
        <row r="256">
          <cell r="I256" t="str">
            <v>96 Plan Yale</v>
          </cell>
          <cell r="J256">
            <v>15.3</v>
          </cell>
          <cell r="K256">
            <v>16.3</v>
          </cell>
          <cell r="L256">
            <v>14.6</v>
          </cell>
        </row>
        <row r="257">
          <cell r="I257" t="str">
            <v>H</v>
          </cell>
          <cell r="J257">
            <v>21855</v>
          </cell>
          <cell r="K257">
            <v>21270</v>
          </cell>
          <cell r="L257">
            <v>20253</v>
          </cell>
        </row>
        <row r="258">
          <cell r="I258" t="str">
            <v>Y</v>
          </cell>
          <cell r="J258">
            <v>13185</v>
          </cell>
          <cell r="K258">
            <v>13604</v>
          </cell>
          <cell r="L258">
            <v>12933</v>
          </cell>
        </row>
        <row r="259">
          <cell r="J259" t="str">
            <v>updated 03/96</v>
          </cell>
          <cell r="K259" t="str">
            <v>updated 03/96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razil no abc's"/>
    </sheetNames>
    <definedNames>
      <definedName name="BSU" sheetId="0"/>
      <definedName name="Market" sheetId="0"/>
      <definedName name="Net_Price" sheetId="0"/>
    </defined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Status"/>
      <sheetName val="Check list"/>
      <sheetName val="Currency"/>
      <sheetName val="FX Gains (Loss) Summary"/>
      <sheetName val="Currency YEN"/>
      <sheetName val="Currency USD"/>
      <sheetName val="Currency EUR"/>
      <sheetName val="Currency GBP"/>
      <sheetName val="Income Stmt"/>
      <sheetName val="Units Inc Stmt"/>
      <sheetName val="Small Truck Inc Stmt "/>
      <sheetName val="BT &amp; ST Parts"/>
      <sheetName val="Big Trucks Inc Stmt new"/>
      <sheetName val="Big Trucks Inc Stmt MANUAL"/>
      <sheetName val="Big Trucks Inc Stmt"/>
      <sheetName val="Parts Inc Stmt"/>
      <sheetName val="Part Costs"/>
    </sheetNames>
    <sheetDataSet>
      <sheetData sheetId="0" refreshError="1"/>
      <sheetData sheetId="1" refreshError="1"/>
      <sheetData sheetId="2" refreshError="1">
        <row r="5">
          <cell r="C5">
            <v>0.74805999999999995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7">
          <cell r="B67">
            <v>0.3040322139636899</v>
          </cell>
        </row>
      </sheetData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 Fore - Yale - With Act"/>
      <sheetName val="Fact Fore - Hys - With Act"/>
      <sheetName val="Pre PAP Notes"/>
      <sheetName val="Summarry"/>
      <sheetName val="BT (July 2010)"/>
      <sheetName val="Lookup tables"/>
      <sheetName val="Fact Forecast - Yale"/>
      <sheetName val="Yale PAP"/>
      <sheetName val="Fact Forecast - Hys"/>
      <sheetName val="Hyster PAP"/>
      <sheetName val="PRE PAP SUMMARY AOP"/>
      <sheetName val="Yale PAP - Redundent Models"/>
      <sheetName val="Hyster PAP - Reduntant Mode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BT List</v>
          </cell>
        </row>
        <row r="2">
          <cell r="A2" t="str">
            <v>D876</v>
          </cell>
        </row>
        <row r="3">
          <cell r="A3" t="str">
            <v>D877</v>
          </cell>
        </row>
        <row r="4">
          <cell r="A4" t="str">
            <v>H007</v>
          </cell>
        </row>
        <row r="5">
          <cell r="A5" t="str">
            <v>G019</v>
          </cell>
        </row>
        <row r="6">
          <cell r="A6" t="str">
            <v>A236</v>
          </cell>
        </row>
        <row r="7">
          <cell r="A7" t="str">
            <v>B214</v>
          </cell>
        </row>
        <row r="8">
          <cell r="A8" t="str">
            <v>F008</v>
          </cell>
        </row>
        <row r="9">
          <cell r="A9" t="str">
            <v>A917</v>
          </cell>
        </row>
        <row r="10">
          <cell r="A10" t="str">
            <v>F117</v>
          </cell>
        </row>
        <row r="11">
          <cell r="A11" t="str">
            <v>B222</v>
          </cell>
        </row>
        <row r="12">
          <cell r="A12" t="str">
            <v>A227</v>
          </cell>
        </row>
        <row r="13">
          <cell r="A13" t="str">
            <v>E008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ookup"/>
      <sheetName val="Prior"/>
      <sheetName val="Sheet1"/>
      <sheetName val="STF1"/>
      <sheetName val="STF2F"/>
      <sheetName val="STF3P"/>
      <sheetName val="Detail"/>
      <sheetName val="FA Submission"/>
      <sheetName val="Sheet2"/>
      <sheetName val="STF2P"/>
      <sheetName val="STF1P"/>
      <sheetName val="Comparative"/>
      <sheetName val="Audit"/>
      <sheetName val="Pivot"/>
      <sheetName val="Summary"/>
      <sheetName val="CF by Loc"/>
      <sheetName val="FX"/>
    </sheetNames>
    <sheetDataSet>
      <sheetData sheetId="0"/>
      <sheetData sheetId="1">
        <row r="1">
          <cell r="A1" t="str">
            <v>LOOKUP</v>
          </cell>
        </row>
      </sheetData>
      <sheetData sheetId="2">
        <row r="15">
          <cell r="AQ15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"/>
      <sheetName val="Pt Backlog (Shipment)"/>
      <sheetName val="CM Backlog"/>
      <sheetName val="Revised Inv Date"/>
      <sheetName val="Vloolup Table"/>
      <sheetName val="Pt Backlog (Lead time)"/>
      <sheetName val="Truck Age"/>
      <sheetName val="Use in shipment file"/>
      <sheetName val="YTD Backlog"/>
      <sheetName val="Pt Lead time"/>
      <sheetName val="Lead time "/>
      <sheetName val="Production time Trend"/>
      <sheetName val="Shipment time Trend"/>
      <sheetName val="2012 STF1"/>
      <sheetName val="Average Leadtime"/>
      <sheetName val="Average_Leadtime_Summary"/>
      <sheetName val="Extract"/>
      <sheetName val="BT"/>
      <sheetName val="Asia (Excl BT)"/>
      <sheetName val="Pt HC"/>
      <sheetName val="Pt Lead time trend"/>
      <sheetName val="Pt Lead time trend (2)"/>
      <sheetName val="Sheet1"/>
    </sheetNames>
    <sheetDataSet>
      <sheetData sheetId="0" refreshError="1"/>
      <sheetData sheetId="1" refreshError="1"/>
      <sheetData sheetId="2" refreshError="1">
        <row r="1">
          <cell r="A1" t="str">
            <v>Financial Period</v>
          </cell>
        </row>
        <row r="2">
          <cell r="A2" t="str">
            <v>U6PERD</v>
          </cell>
          <cell r="B2" t="str">
            <v>U6SSDT</v>
          </cell>
          <cell r="C2" t="str">
            <v>U6TCTG</v>
          </cell>
          <cell r="D2" t="str">
            <v>U6ULOC</v>
          </cell>
          <cell r="E2" t="str">
            <v>U6FSER</v>
          </cell>
          <cell r="F2" t="str">
            <v>U6FMDL</v>
          </cell>
          <cell r="G2" t="str">
            <v>U6FREF</v>
          </cell>
          <cell r="H2" t="str">
            <v>U6ESID</v>
          </cell>
          <cell r="I2" t="str">
            <v>U6ESIN</v>
          </cell>
          <cell r="J2" t="str">
            <v>U6ESIP</v>
          </cell>
          <cell r="K2" t="str">
            <v>U6RSID</v>
          </cell>
          <cell r="L2" t="str">
            <v>U6RSIN</v>
          </cell>
          <cell r="M2" t="str">
            <v>U6RSIP</v>
          </cell>
          <cell r="N2" t="str">
            <v>U6BLID</v>
          </cell>
          <cell r="O2" t="str">
            <v>U6BLIN</v>
          </cell>
          <cell r="P2" t="str">
            <v>U6BLIP</v>
          </cell>
          <cell r="Q2" t="str">
            <v>U6CST$</v>
          </cell>
          <cell r="R2" t="str">
            <v>U6SAL$</v>
          </cell>
          <cell r="S2" t="str">
            <v>U6FBKD</v>
          </cell>
          <cell r="T2" t="str">
            <v>U6FBKN</v>
          </cell>
          <cell r="U2" t="str">
            <v>U6FCTS</v>
          </cell>
          <cell r="V2" t="str">
            <v>U6FCTN</v>
          </cell>
          <cell r="W2" t="str">
            <v>U6INVT</v>
          </cell>
          <cell r="X2" t="str">
            <v>U6DVNM</v>
          </cell>
          <cell r="Y2" t="str">
            <v>U6CORI</v>
          </cell>
          <cell r="Z2" t="str">
            <v>U6CORN</v>
          </cell>
          <cell r="AA2" t="str">
            <v>U6SAD1</v>
          </cell>
          <cell r="AB2" t="str">
            <v>U6SAD2</v>
          </cell>
          <cell r="AC2" t="str">
            <v>U6SAD3</v>
          </cell>
          <cell r="AD2" t="str">
            <v>U6SAD4</v>
          </cell>
          <cell r="AE2" t="str">
            <v>U6SAD5</v>
          </cell>
          <cell r="AF2" t="str">
            <v>U6SCTY</v>
          </cell>
          <cell r="AG2" t="str">
            <v>U6CTYP</v>
          </cell>
          <cell r="AH2" t="str">
            <v>U6SCTC</v>
          </cell>
          <cell r="AI2" t="str">
            <v>U6SAPCG</v>
          </cell>
          <cell r="AJ2" t="str">
            <v>U6SAPRG</v>
          </cell>
          <cell r="AK2" t="str">
            <v>U6SAPMC</v>
          </cell>
          <cell r="AL2" t="str">
            <v>U6ETA</v>
          </cell>
          <cell r="AM2" t="str">
            <v>U6ETAN</v>
          </cell>
          <cell r="AN2" t="str">
            <v>U6DLRO</v>
          </cell>
          <cell r="AO2" t="str">
            <v>U6PORD</v>
          </cell>
          <cell r="AP2" t="str">
            <v>U6SRLN</v>
          </cell>
          <cell r="AQ2" t="str">
            <v>U6OPM</v>
          </cell>
          <cell r="AR2" t="str">
            <v>U6OPMN</v>
          </cell>
          <cell r="AS2" t="str">
            <v>U6SACC</v>
          </cell>
          <cell r="AT2" t="str">
            <v>U6SAC$</v>
          </cell>
          <cell r="AU2" t="str">
            <v>U6SHNO</v>
          </cell>
          <cell r="AV2" t="str">
            <v xml:space="preserve">Factory No # </v>
          </cell>
          <cell r="AW2" t="str">
            <v>Build plant</v>
          </cell>
          <cell r="AX2" t="str">
            <v>Region</v>
          </cell>
          <cell r="AY2" t="str">
            <v>Meta Series</v>
          </cell>
          <cell r="AZ2" t="str">
            <v>Matching Series Table</v>
          </cell>
          <cell r="BA2" t="str">
            <v>Brand</v>
          </cell>
          <cell r="BB2" t="str">
            <v xml:space="preserve">Class </v>
          </cell>
          <cell r="BC2" t="str">
            <v>Type</v>
          </cell>
          <cell r="BD2" t="str">
            <v>Ship to Country</v>
          </cell>
          <cell r="BE2" t="str">
            <v>Chanel</v>
          </cell>
          <cell r="BF2" t="str">
            <v>Factory Order date</v>
          </cell>
          <cell r="BG2" t="str">
            <v>Fac. Order Mth</v>
          </cell>
          <cell r="BH2" t="str">
            <v>Factory Repromise date</v>
          </cell>
          <cell r="BI2" t="str">
            <v>Ex Factory Mth</v>
          </cell>
          <cell r="BJ2" t="str">
            <v>ETA date</v>
          </cell>
          <cell r="BK2" t="str">
            <v>Backlog Invoice date</v>
          </cell>
          <cell r="BL2" t="str">
            <v>Ex Factory (days)</v>
          </cell>
          <cell r="BM2" t="str">
            <v>Time from Ex Fac. To Inv (days)</v>
          </cell>
          <cell r="BN2" t="str">
            <v>Backlog Invoice  Mth</v>
          </cell>
          <cell r="BO2" t="str">
            <v>Revised Inv Mth</v>
          </cell>
          <cell r="BP2" t="str">
            <v>Est. Invoice Mth</v>
          </cell>
          <cell r="BQ2" t="str">
            <v>Backlog Inv date (Number format)</v>
          </cell>
          <cell r="BR2" t="str">
            <v>ETA date (Number format)</v>
          </cell>
          <cell r="BS2" t="str">
            <v>ETA Status</v>
          </cell>
          <cell r="BT2" t="str">
            <v>On YTD Backlog?</v>
          </cell>
          <cell r="BU2" t="str">
            <v>Shipment Forecast file</v>
          </cell>
          <cell r="BV2" t="str">
            <v>Comments</v>
          </cell>
          <cell r="BW2" t="str">
            <v>Count duplicate</v>
          </cell>
          <cell r="BX2" t="str">
            <v>ID</v>
          </cell>
          <cell r="BY2" t="str">
            <v>Forecast 
Lead time</v>
          </cell>
          <cell r="BZ2" t="str">
            <v>Shipment time
(Weeks)</v>
          </cell>
          <cell r="CA2" t="str">
            <v>Region</v>
          </cell>
          <cell r="CB2" t="str">
            <v>Spare</v>
          </cell>
          <cell r="CC2" t="str">
            <v>AAL</v>
          </cell>
        </row>
        <row r="3">
          <cell r="A3">
            <v>201208</v>
          </cell>
        </row>
        <row r="4">
          <cell r="A4">
            <v>201208</v>
          </cell>
        </row>
        <row r="5">
          <cell r="A5">
            <v>201208</v>
          </cell>
        </row>
        <row r="6">
          <cell r="A6">
            <v>201208</v>
          </cell>
        </row>
        <row r="7">
          <cell r="A7">
            <v>201208</v>
          </cell>
        </row>
        <row r="8">
          <cell r="A8">
            <v>201208</v>
          </cell>
        </row>
        <row r="9">
          <cell r="A9">
            <v>201208</v>
          </cell>
        </row>
        <row r="10">
          <cell r="A10">
            <v>201208</v>
          </cell>
        </row>
        <row r="11">
          <cell r="A11">
            <v>201208</v>
          </cell>
        </row>
        <row r="12">
          <cell r="A12">
            <v>201208</v>
          </cell>
        </row>
        <row r="13">
          <cell r="A13">
            <v>201208</v>
          </cell>
        </row>
        <row r="14">
          <cell r="A14">
            <v>201208</v>
          </cell>
        </row>
        <row r="15">
          <cell r="A15">
            <v>201208</v>
          </cell>
        </row>
        <row r="16">
          <cell r="A16">
            <v>201208</v>
          </cell>
        </row>
        <row r="17">
          <cell r="A17">
            <v>201208</v>
          </cell>
        </row>
        <row r="18">
          <cell r="A18">
            <v>201208</v>
          </cell>
        </row>
        <row r="19">
          <cell r="A19">
            <v>201208</v>
          </cell>
        </row>
        <row r="20">
          <cell r="A20">
            <v>201208</v>
          </cell>
        </row>
        <row r="21">
          <cell r="A21">
            <v>201208</v>
          </cell>
        </row>
        <row r="22">
          <cell r="A22">
            <v>201208</v>
          </cell>
        </row>
        <row r="23">
          <cell r="A23">
            <v>201208</v>
          </cell>
        </row>
        <row r="24">
          <cell r="A24">
            <v>201208</v>
          </cell>
        </row>
        <row r="25">
          <cell r="A25">
            <v>201208</v>
          </cell>
        </row>
        <row r="26">
          <cell r="A26">
            <v>201208</v>
          </cell>
        </row>
        <row r="27">
          <cell r="A27">
            <v>201208</v>
          </cell>
        </row>
        <row r="28">
          <cell r="A28">
            <v>201208</v>
          </cell>
        </row>
        <row r="29">
          <cell r="A29">
            <v>201208</v>
          </cell>
        </row>
        <row r="30">
          <cell r="A30">
            <v>201208</v>
          </cell>
        </row>
        <row r="31">
          <cell r="A31">
            <v>201208</v>
          </cell>
        </row>
        <row r="32">
          <cell r="A32">
            <v>201208</v>
          </cell>
        </row>
        <row r="33">
          <cell r="A33">
            <v>201208</v>
          </cell>
        </row>
        <row r="34">
          <cell r="A34">
            <v>201208</v>
          </cell>
        </row>
        <row r="35">
          <cell r="A35">
            <v>201208</v>
          </cell>
        </row>
        <row r="36">
          <cell r="A36">
            <v>201208</v>
          </cell>
        </row>
        <row r="37">
          <cell r="A37">
            <v>201208</v>
          </cell>
        </row>
        <row r="38">
          <cell r="A38">
            <v>201208</v>
          </cell>
        </row>
        <row r="39">
          <cell r="A39">
            <v>201208</v>
          </cell>
        </row>
        <row r="40">
          <cell r="A40">
            <v>201208</v>
          </cell>
        </row>
        <row r="41">
          <cell r="A41">
            <v>201208</v>
          </cell>
        </row>
        <row r="42">
          <cell r="A42">
            <v>201208</v>
          </cell>
        </row>
        <row r="43">
          <cell r="A43">
            <v>201208</v>
          </cell>
        </row>
        <row r="44">
          <cell r="A44">
            <v>201208</v>
          </cell>
        </row>
        <row r="45">
          <cell r="A45">
            <v>201208</v>
          </cell>
        </row>
        <row r="46">
          <cell r="A46">
            <v>201208</v>
          </cell>
        </row>
        <row r="47">
          <cell r="A47">
            <v>201208</v>
          </cell>
        </row>
        <row r="48">
          <cell r="A48">
            <v>201208</v>
          </cell>
        </row>
        <row r="49">
          <cell r="A49">
            <v>201208</v>
          </cell>
        </row>
        <row r="50">
          <cell r="A50">
            <v>201208</v>
          </cell>
        </row>
        <row r="51">
          <cell r="A51">
            <v>201208</v>
          </cell>
        </row>
        <row r="52">
          <cell r="A52">
            <v>201208</v>
          </cell>
        </row>
        <row r="53">
          <cell r="A53">
            <v>201208</v>
          </cell>
        </row>
        <row r="54">
          <cell r="A54">
            <v>201208</v>
          </cell>
        </row>
        <row r="55">
          <cell r="A55">
            <v>201208</v>
          </cell>
        </row>
        <row r="56">
          <cell r="A56">
            <v>201208</v>
          </cell>
        </row>
        <row r="57">
          <cell r="A57">
            <v>201208</v>
          </cell>
        </row>
        <row r="58">
          <cell r="A58">
            <v>201208</v>
          </cell>
        </row>
        <row r="59">
          <cell r="A59">
            <v>201208</v>
          </cell>
        </row>
        <row r="60">
          <cell r="A60">
            <v>201208</v>
          </cell>
        </row>
        <row r="61">
          <cell r="A61">
            <v>201208</v>
          </cell>
        </row>
        <row r="62">
          <cell r="A62">
            <v>201208</v>
          </cell>
        </row>
        <row r="63">
          <cell r="A63">
            <v>201208</v>
          </cell>
        </row>
        <row r="64">
          <cell r="A64">
            <v>201208</v>
          </cell>
        </row>
        <row r="65">
          <cell r="A65">
            <v>201208</v>
          </cell>
        </row>
        <row r="66">
          <cell r="A66">
            <v>201208</v>
          </cell>
        </row>
        <row r="67">
          <cell r="A67">
            <v>201208</v>
          </cell>
        </row>
        <row r="68">
          <cell r="A68">
            <v>201208</v>
          </cell>
        </row>
        <row r="69">
          <cell r="A69">
            <v>201208</v>
          </cell>
        </row>
        <row r="70">
          <cell r="A70">
            <v>201208</v>
          </cell>
        </row>
        <row r="71">
          <cell r="A71">
            <v>201208</v>
          </cell>
        </row>
        <row r="72">
          <cell r="A72">
            <v>201208</v>
          </cell>
        </row>
        <row r="73">
          <cell r="A73">
            <v>201208</v>
          </cell>
        </row>
        <row r="74">
          <cell r="A74">
            <v>201208</v>
          </cell>
        </row>
        <row r="75">
          <cell r="A75">
            <v>201208</v>
          </cell>
        </row>
        <row r="76">
          <cell r="A76">
            <v>201208</v>
          </cell>
        </row>
        <row r="77">
          <cell r="A77">
            <v>201208</v>
          </cell>
        </row>
        <row r="78">
          <cell r="A78">
            <v>201208</v>
          </cell>
        </row>
        <row r="79">
          <cell r="A79">
            <v>201208</v>
          </cell>
        </row>
        <row r="80">
          <cell r="A80">
            <v>201208</v>
          </cell>
        </row>
        <row r="81">
          <cell r="A81">
            <v>201208</v>
          </cell>
        </row>
        <row r="82">
          <cell r="A82">
            <v>201208</v>
          </cell>
        </row>
        <row r="83">
          <cell r="A83">
            <v>201208</v>
          </cell>
        </row>
        <row r="84">
          <cell r="A84">
            <v>201208</v>
          </cell>
        </row>
        <row r="85">
          <cell r="A85">
            <v>201208</v>
          </cell>
        </row>
        <row r="86">
          <cell r="A86">
            <v>201208</v>
          </cell>
        </row>
        <row r="87">
          <cell r="A87">
            <v>201208</v>
          </cell>
        </row>
        <row r="88">
          <cell r="A88">
            <v>201208</v>
          </cell>
        </row>
        <row r="89">
          <cell r="A89">
            <v>201208</v>
          </cell>
        </row>
        <row r="90">
          <cell r="A90">
            <v>201208</v>
          </cell>
        </row>
        <row r="91">
          <cell r="A91">
            <v>201208</v>
          </cell>
        </row>
        <row r="92">
          <cell r="A92">
            <v>201208</v>
          </cell>
        </row>
        <row r="93">
          <cell r="A93">
            <v>201208</v>
          </cell>
        </row>
        <row r="94">
          <cell r="A94">
            <v>201208</v>
          </cell>
        </row>
        <row r="95">
          <cell r="A95">
            <v>201208</v>
          </cell>
        </row>
        <row r="96">
          <cell r="A96">
            <v>201208</v>
          </cell>
        </row>
        <row r="97">
          <cell r="A97">
            <v>201208</v>
          </cell>
        </row>
        <row r="98">
          <cell r="A98">
            <v>201208</v>
          </cell>
        </row>
        <row r="99">
          <cell r="A99">
            <v>201208</v>
          </cell>
        </row>
        <row r="100">
          <cell r="A100">
            <v>201208</v>
          </cell>
        </row>
        <row r="101">
          <cell r="A101">
            <v>201208</v>
          </cell>
        </row>
        <row r="102">
          <cell r="A102">
            <v>201208</v>
          </cell>
        </row>
        <row r="103">
          <cell r="A103">
            <v>201208</v>
          </cell>
        </row>
        <row r="104">
          <cell r="A104">
            <v>201208</v>
          </cell>
        </row>
        <row r="105">
          <cell r="A105">
            <v>201208</v>
          </cell>
        </row>
        <row r="106">
          <cell r="A106">
            <v>201208</v>
          </cell>
        </row>
        <row r="107">
          <cell r="A107">
            <v>201208</v>
          </cell>
        </row>
        <row r="108">
          <cell r="A108">
            <v>201208</v>
          </cell>
        </row>
        <row r="109">
          <cell r="A109">
            <v>201208</v>
          </cell>
        </row>
        <row r="110">
          <cell r="A110">
            <v>201208</v>
          </cell>
        </row>
        <row r="111">
          <cell r="A111">
            <v>201208</v>
          </cell>
        </row>
        <row r="112">
          <cell r="A112">
            <v>201208</v>
          </cell>
        </row>
        <row r="113">
          <cell r="A113">
            <v>201208</v>
          </cell>
        </row>
        <row r="114">
          <cell r="A114">
            <v>201208</v>
          </cell>
        </row>
        <row r="115">
          <cell r="A115">
            <v>201208</v>
          </cell>
        </row>
        <row r="116">
          <cell r="A116">
            <v>201208</v>
          </cell>
        </row>
        <row r="117">
          <cell r="A117">
            <v>201208</v>
          </cell>
        </row>
        <row r="118">
          <cell r="A118">
            <v>201208</v>
          </cell>
        </row>
        <row r="119">
          <cell r="A119">
            <v>201208</v>
          </cell>
        </row>
        <row r="120">
          <cell r="A120">
            <v>201208</v>
          </cell>
        </row>
        <row r="121">
          <cell r="A121">
            <v>201208</v>
          </cell>
        </row>
        <row r="122">
          <cell r="A122">
            <v>201208</v>
          </cell>
        </row>
        <row r="123">
          <cell r="A123">
            <v>201208</v>
          </cell>
        </row>
        <row r="124">
          <cell r="A124">
            <v>201208</v>
          </cell>
        </row>
        <row r="125">
          <cell r="A125">
            <v>201208</v>
          </cell>
        </row>
        <row r="126">
          <cell r="A126">
            <v>201208</v>
          </cell>
        </row>
        <row r="127">
          <cell r="A127">
            <v>201208</v>
          </cell>
        </row>
        <row r="128">
          <cell r="A128">
            <v>201208</v>
          </cell>
        </row>
        <row r="129">
          <cell r="A129">
            <v>201208</v>
          </cell>
        </row>
        <row r="130">
          <cell r="A130">
            <v>201208</v>
          </cell>
        </row>
        <row r="131">
          <cell r="A131">
            <v>201208</v>
          </cell>
        </row>
        <row r="132">
          <cell r="A132">
            <v>201208</v>
          </cell>
        </row>
        <row r="133">
          <cell r="A133">
            <v>201208</v>
          </cell>
        </row>
        <row r="134">
          <cell r="A134">
            <v>201208</v>
          </cell>
        </row>
        <row r="135">
          <cell r="A135">
            <v>201208</v>
          </cell>
        </row>
        <row r="136">
          <cell r="A136">
            <v>201208</v>
          </cell>
        </row>
        <row r="137">
          <cell r="A137">
            <v>201208</v>
          </cell>
        </row>
        <row r="138">
          <cell r="A138">
            <v>201208</v>
          </cell>
        </row>
        <row r="139">
          <cell r="A139">
            <v>201208</v>
          </cell>
        </row>
        <row r="140">
          <cell r="A140">
            <v>201208</v>
          </cell>
        </row>
        <row r="141">
          <cell r="A141">
            <v>201208</v>
          </cell>
        </row>
        <row r="142">
          <cell r="A142">
            <v>201208</v>
          </cell>
        </row>
        <row r="143">
          <cell r="A143">
            <v>201208</v>
          </cell>
        </row>
        <row r="144">
          <cell r="A144">
            <v>201208</v>
          </cell>
        </row>
        <row r="145">
          <cell r="A145">
            <v>201208</v>
          </cell>
        </row>
        <row r="146">
          <cell r="A146">
            <v>201208</v>
          </cell>
        </row>
        <row r="147">
          <cell r="A147">
            <v>201208</v>
          </cell>
        </row>
        <row r="148">
          <cell r="A148">
            <v>201208</v>
          </cell>
        </row>
        <row r="149">
          <cell r="A149">
            <v>201208</v>
          </cell>
        </row>
        <row r="150">
          <cell r="A150">
            <v>201208</v>
          </cell>
        </row>
        <row r="151">
          <cell r="A151">
            <v>201208</v>
          </cell>
        </row>
        <row r="152">
          <cell r="A152">
            <v>201208</v>
          </cell>
        </row>
        <row r="153">
          <cell r="A153">
            <v>201208</v>
          </cell>
        </row>
        <row r="154">
          <cell r="A154">
            <v>201208</v>
          </cell>
        </row>
        <row r="155">
          <cell r="A155">
            <v>201208</v>
          </cell>
        </row>
        <row r="156">
          <cell r="A156">
            <v>201208</v>
          </cell>
        </row>
        <row r="157">
          <cell r="A157">
            <v>201208</v>
          </cell>
        </row>
        <row r="158">
          <cell r="A158">
            <v>201208</v>
          </cell>
        </row>
        <row r="159">
          <cell r="A159">
            <v>201208</v>
          </cell>
        </row>
        <row r="160">
          <cell r="A160">
            <v>201208</v>
          </cell>
        </row>
        <row r="161">
          <cell r="A161">
            <v>201208</v>
          </cell>
        </row>
        <row r="162">
          <cell r="A162">
            <v>201208</v>
          </cell>
        </row>
        <row r="163">
          <cell r="A163">
            <v>201208</v>
          </cell>
        </row>
        <row r="164">
          <cell r="A164">
            <v>201208</v>
          </cell>
        </row>
        <row r="165">
          <cell r="A165">
            <v>201208</v>
          </cell>
        </row>
        <row r="166">
          <cell r="A166">
            <v>201208</v>
          </cell>
        </row>
        <row r="167">
          <cell r="A167">
            <v>201208</v>
          </cell>
        </row>
        <row r="168">
          <cell r="A168">
            <v>201208</v>
          </cell>
        </row>
        <row r="169">
          <cell r="A169">
            <v>201208</v>
          </cell>
        </row>
        <row r="170">
          <cell r="A170">
            <v>201208</v>
          </cell>
        </row>
        <row r="171">
          <cell r="A171">
            <v>201208</v>
          </cell>
        </row>
        <row r="172">
          <cell r="A172">
            <v>201208</v>
          </cell>
        </row>
        <row r="173">
          <cell r="A173">
            <v>201208</v>
          </cell>
        </row>
        <row r="174">
          <cell r="A174">
            <v>201208</v>
          </cell>
        </row>
        <row r="175">
          <cell r="A175">
            <v>201208</v>
          </cell>
        </row>
        <row r="176">
          <cell r="A176">
            <v>201208</v>
          </cell>
        </row>
        <row r="177">
          <cell r="A177">
            <v>201208</v>
          </cell>
        </row>
        <row r="178">
          <cell r="A178">
            <v>201208</v>
          </cell>
        </row>
        <row r="179">
          <cell r="A179">
            <v>201208</v>
          </cell>
        </row>
        <row r="180">
          <cell r="A180">
            <v>201208</v>
          </cell>
        </row>
        <row r="181">
          <cell r="A181">
            <v>201208</v>
          </cell>
        </row>
        <row r="182">
          <cell r="A182">
            <v>201208</v>
          </cell>
        </row>
        <row r="183">
          <cell r="A183">
            <v>201208</v>
          </cell>
        </row>
        <row r="184">
          <cell r="A184">
            <v>201208</v>
          </cell>
        </row>
        <row r="185">
          <cell r="A185">
            <v>201208</v>
          </cell>
        </row>
        <row r="186">
          <cell r="A186">
            <v>201208</v>
          </cell>
        </row>
        <row r="187">
          <cell r="A187">
            <v>201208</v>
          </cell>
        </row>
        <row r="188">
          <cell r="A188">
            <v>201208</v>
          </cell>
        </row>
        <row r="189">
          <cell r="A189">
            <v>201208</v>
          </cell>
        </row>
        <row r="190">
          <cell r="A190">
            <v>201208</v>
          </cell>
        </row>
        <row r="191">
          <cell r="A191">
            <v>201208</v>
          </cell>
        </row>
        <row r="192">
          <cell r="A192">
            <v>201208</v>
          </cell>
        </row>
        <row r="193">
          <cell r="A193">
            <v>201208</v>
          </cell>
        </row>
        <row r="194">
          <cell r="A194">
            <v>201208</v>
          </cell>
        </row>
        <row r="195">
          <cell r="A195">
            <v>201208</v>
          </cell>
        </row>
        <row r="196">
          <cell r="A196">
            <v>201208</v>
          </cell>
        </row>
        <row r="197">
          <cell r="A197">
            <v>201208</v>
          </cell>
        </row>
        <row r="198">
          <cell r="A198">
            <v>201208</v>
          </cell>
        </row>
        <row r="199">
          <cell r="A199">
            <v>201208</v>
          </cell>
        </row>
        <row r="200">
          <cell r="A200">
            <v>201208</v>
          </cell>
        </row>
        <row r="201">
          <cell r="A201">
            <v>201208</v>
          </cell>
        </row>
        <row r="202">
          <cell r="A202">
            <v>201208</v>
          </cell>
        </row>
        <row r="203">
          <cell r="A203">
            <v>201208</v>
          </cell>
        </row>
        <row r="204">
          <cell r="A204">
            <v>201208</v>
          </cell>
        </row>
        <row r="205">
          <cell r="A205">
            <v>201208</v>
          </cell>
        </row>
        <row r="206">
          <cell r="A206">
            <v>201208</v>
          </cell>
        </row>
        <row r="207">
          <cell r="A207">
            <v>201208</v>
          </cell>
        </row>
        <row r="208">
          <cell r="A208">
            <v>201208</v>
          </cell>
        </row>
        <row r="209">
          <cell r="A209">
            <v>201208</v>
          </cell>
        </row>
        <row r="210">
          <cell r="A210">
            <v>201208</v>
          </cell>
        </row>
        <row r="211">
          <cell r="A211">
            <v>201208</v>
          </cell>
        </row>
        <row r="212">
          <cell r="A212">
            <v>201208</v>
          </cell>
        </row>
        <row r="213">
          <cell r="A213">
            <v>201208</v>
          </cell>
        </row>
        <row r="214">
          <cell r="A214">
            <v>201208</v>
          </cell>
        </row>
        <row r="215">
          <cell r="A215">
            <v>201208</v>
          </cell>
        </row>
        <row r="216">
          <cell r="A216">
            <v>201208</v>
          </cell>
        </row>
        <row r="217">
          <cell r="A217">
            <v>201208</v>
          </cell>
        </row>
        <row r="218">
          <cell r="A218">
            <v>201208</v>
          </cell>
        </row>
        <row r="219">
          <cell r="A219">
            <v>201208</v>
          </cell>
        </row>
        <row r="220">
          <cell r="A220">
            <v>201208</v>
          </cell>
        </row>
        <row r="221">
          <cell r="A221">
            <v>201208</v>
          </cell>
        </row>
        <row r="222">
          <cell r="A222">
            <v>201208</v>
          </cell>
        </row>
        <row r="223">
          <cell r="A223">
            <v>201208</v>
          </cell>
        </row>
        <row r="224">
          <cell r="A224">
            <v>201208</v>
          </cell>
        </row>
        <row r="225">
          <cell r="A225">
            <v>201208</v>
          </cell>
        </row>
        <row r="226">
          <cell r="A226">
            <v>201208</v>
          </cell>
        </row>
        <row r="227">
          <cell r="A227">
            <v>201208</v>
          </cell>
        </row>
        <row r="228">
          <cell r="A228">
            <v>201208</v>
          </cell>
        </row>
        <row r="229">
          <cell r="A229">
            <v>201208</v>
          </cell>
        </row>
        <row r="230">
          <cell r="A230">
            <v>201208</v>
          </cell>
        </row>
        <row r="231">
          <cell r="A231">
            <v>201208</v>
          </cell>
        </row>
        <row r="232">
          <cell r="A232">
            <v>201208</v>
          </cell>
        </row>
        <row r="233">
          <cell r="A233">
            <v>201208</v>
          </cell>
        </row>
        <row r="234">
          <cell r="A234">
            <v>201208</v>
          </cell>
        </row>
        <row r="235">
          <cell r="A235">
            <v>201208</v>
          </cell>
        </row>
        <row r="236">
          <cell r="A236">
            <v>201208</v>
          </cell>
        </row>
        <row r="237">
          <cell r="A237">
            <v>201208</v>
          </cell>
        </row>
        <row r="238">
          <cell r="A238">
            <v>201208</v>
          </cell>
        </row>
        <row r="239">
          <cell r="A239">
            <v>201208</v>
          </cell>
        </row>
        <row r="240">
          <cell r="A240">
            <v>201208</v>
          </cell>
        </row>
        <row r="241">
          <cell r="A241">
            <v>201208</v>
          </cell>
        </row>
        <row r="242">
          <cell r="A242">
            <v>201208</v>
          </cell>
        </row>
        <row r="243">
          <cell r="A243">
            <v>201208</v>
          </cell>
        </row>
        <row r="244">
          <cell r="A244">
            <v>201208</v>
          </cell>
        </row>
        <row r="245">
          <cell r="A245">
            <v>201208</v>
          </cell>
        </row>
        <row r="246">
          <cell r="A246">
            <v>201208</v>
          </cell>
        </row>
        <row r="247">
          <cell r="A247">
            <v>201208</v>
          </cell>
        </row>
        <row r="248">
          <cell r="A248">
            <v>201208</v>
          </cell>
        </row>
        <row r="249">
          <cell r="A249">
            <v>201208</v>
          </cell>
        </row>
        <row r="250">
          <cell r="A250">
            <v>201208</v>
          </cell>
        </row>
        <row r="251">
          <cell r="A251">
            <v>201208</v>
          </cell>
        </row>
        <row r="252">
          <cell r="A252">
            <v>201208</v>
          </cell>
        </row>
        <row r="253">
          <cell r="A253">
            <v>201208</v>
          </cell>
        </row>
        <row r="254">
          <cell r="A254">
            <v>201208</v>
          </cell>
        </row>
        <row r="255">
          <cell r="A255">
            <v>201208</v>
          </cell>
        </row>
        <row r="256">
          <cell r="A256">
            <v>201208</v>
          </cell>
        </row>
        <row r="257">
          <cell r="A257">
            <v>201208</v>
          </cell>
        </row>
        <row r="258">
          <cell r="A258">
            <v>201208</v>
          </cell>
        </row>
        <row r="259">
          <cell r="A259">
            <v>201208</v>
          </cell>
        </row>
        <row r="260">
          <cell r="A260">
            <v>201208</v>
          </cell>
        </row>
        <row r="261">
          <cell r="A261">
            <v>201208</v>
          </cell>
        </row>
        <row r="262">
          <cell r="A262">
            <v>201208</v>
          </cell>
        </row>
        <row r="263">
          <cell r="A263">
            <v>201208</v>
          </cell>
        </row>
        <row r="264">
          <cell r="A264">
            <v>201208</v>
          </cell>
        </row>
        <row r="265">
          <cell r="A265">
            <v>201208</v>
          </cell>
        </row>
        <row r="266">
          <cell r="A266">
            <v>201208</v>
          </cell>
        </row>
        <row r="267">
          <cell r="A267">
            <v>201208</v>
          </cell>
        </row>
        <row r="268">
          <cell r="A268">
            <v>201208</v>
          </cell>
        </row>
        <row r="269">
          <cell r="A269">
            <v>201208</v>
          </cell>
        </row>
        <row r="270">
          <cell r="A270">
            <v>201208</v>
          </cell>
        </row>
        <row r="271">
          <cell r="A271">
            <v>201208</v>
          </cell>
        </row>
        <row r="272">
          <cell r="A272">
            <v>201208</v>
          </cell>
        </row>
        <row r="273">
          <cell r="A273">
            <v>201208</v>
          </cell>
        </row>
        <row r="274">
          <cell r="A274">
            <v>201208</v>
          </cell>
        </row>
        <row r="275">
          <cell r="A275">
            <v>201208</v>
          </cell>
        </row>
        <row r="276">
          <cell r="A276">
            <v>201208</v>
          </cell>
        </row>
        <row r="277">
          <cell r="A277">
            <v>201208</v>
          </cell>
        </row>
        <row r="278">
          <cell r="A278">
            <v>201208</v>
          </cell>
        </row>
        <row r="279">
          <cell r="A279">
            <v>201208</v>
          </cell>
        </row>
        <row r="280">
          <cell r="A280">
            <v>201208</v>
          </cell>
        </row>
        <row r="281">
          <cell r="A281">
            <v>201208</v>
          </cell>
        </row>
        <row r="282">
          <cell r="A282">
            <v>201208</v>
          </cell>
        </row>
        <row r="283">
          <cell r="A283">
            <v>201208</v>
          </cell>
        </row>
        <row r="284">
          <cell r="A284">
            <v>201208</v>
          </cell>
        </row>
        <row r="285">
          <cell r="A285">
            <v>201208</v>
          </cell>
        </row>
        <row r="286">
          <cell r="A286">
            <v>201208</v>
          </cell>
        </row>
        <row r="287">
          <cell r="A287">
            <v>201208</v>
          </cell>
        </row>
        <row r="288">
          <cell r="A288">
            <v>201208</v>
          </cell>
        </row>
        <row r="289">
          <cell r="A289">
            <v>201208</v>
          </cell>
        </row>
        <row r="290">
          <cell r="A290">
            <v>201208</v>
          </cell>
        </row>
        <row r="291">
          <cell r="A291">
            <v>201208</v>
          </cell>
        </row>
        <row r="292">
          <cell r="A292">
            <v>201208</v>
          </cell>
        </row>
        <row r="293">
          <cell r="A293">
            <v>201208</v>
          </cell>
        </row>
        <row r="294">
          <cell r="A294">
            <v>201208</v>
          </cell>
        </row>
        <row r="295">
          <cell r="A295">
            <v>201208</v>
          </cell>
        </row>
        <row r="296">
          <cell r="A296">
            <v>201208</v>
          </cell>
        </row>
        <row r="297">
          <cell r="A297">
            <v>201208</v>
          </cell>
        </row>
        <row r="298">
          <cell r="A298">
            <v>201208</v>
          </cell>
        </row>
        <row r="299">
          <cell r="A299">
            <v>201208</v>
          </cell>
        </row>
        <row r="300">
          <cell r="A300">
            <v>201208</v>
          </cell>
        </row>
        <row r="301">
          <cell r="A301">
            <v>201208</v>
          </cell>
        </row>
        <row r="302">
          <cell r="A302">
            <v>201208</v>
          </cell>
        </row>
        <row r="303">
          <cell r="A303">
            <v>201208</v>
          </cell>
        </row>
        <row r="304">
          <cell r="A304">
            <v>201208</v>
          </cell>
        </row>
        <row r="305">
          <cell r="A305">
            <v>201208</v>
          </cell>
        </row>
        <row r="306">
          <cell r="A306">
            <v>201208</v>
          </cell>
        </row>
        <row r="307">
          <cell r="A307">
            <v>201208</v>
          </cell>
        </row>
        <row r="308">
          <cell r="A308">
            <v>201208</v>
          </cell>
        </row>
        <row r="309">
          <cell r="A309">
            <v>201208</v>
          </cell>
        </row>
        <row r="310">
          <cell r="A310">
            <v>201208</v>
          </cell>
        </row>
        <row r="311">
          <cell r="A311">
            <v>201208</v>
          </cell>
        </row>
        <row r="312">
          <cell r="A312">
            <v>201208</v>
          </cell>
        </row>
        <row r="313">
          <cell r="A313">
            <v>201208</v>
          </cell>
        </row>
        <row r="314">
          <cell r="A314">
            <v>201208</v>
          </cell>
        </row>
        <row r="315">
          <cell r="A315">
            <v>201208</v>
          </cell>
        </row>
        <row r="316">
          <cell r="A316">
            <v>201208</v>
          </cell>
        </row>
        <row r="317">
          <cell r="A317">
            <v>201208</v>
          </cell>
        </row>
        <row r="318">
          <cell r="A318">
            <v>201208</v>
          </cell>
        </row>
        <row r="319">
          <cell r="A319">
            <v>201208</v>
          </cell>
        </row>
        <row r="320">
          <cell r="A320">
            <v>201208</v>
          </cell>
        </row>
        <row r="321">
          <cell r="A321">
            <v>201208</v>
          </cell>
        </row>
        <row r="322">
          <cell r="A322">
            <v>201208</v>
          </cell>
        </row>
        <row r="323">
          <cell r="A323">
            <v>201208</v>
          </cell>
        </row>
        <row r="324">
          <cell r="A324">
            <v>201208</v>
          </cell>
        </row>
        <row r="325">
          <cell r="A325">
            <v>201208</v>
          </cell>
        </row>
        <row r="326">
          <cell r="A326">
            <v>201208</v>
          </cell>
        </row>
        <row r="327">
          <cell r="A327">
            <v>201208</v>
          </cell>
        </row>
        <row r="328">
          <cell r="A328">
            <v>201208</v>
          </cell>
        </row>
        <row r="329">
          <cell r="A329">
            <v>201208</v>
          </cell>
        </row>
        <row r="330">
          <cell r="A330">
            <v>201208</v>
          </cell>
        </row>
        <row r="331">
          <cell r="A331">
            <v>201208</v>
          </cell>
        </row>
        <row r="332">
          <cell r="A332">
            <v>201208</v>
          </cell>
        </row>
        <row r="333">
          <cell r="A333">
            <v>201208</v>
          </cell>
        </row>
        <row r="334">
          <cell r="A334">
            <v>201208</v>
          </cell>
        </row>
        <row r="335">
          <cell r="A335">
            <v>201208</v>
          </cell>
        </row>
        <row r="336">
          <cell r="A336">
            <v>201208</v>
          </cell>
        </row>
        <row r="337">
          <cell r="A337">
            <v>201208</v>
          </cell>
        </row>
        <row r="338">
          <cell r="A338">
            <v>201208</v>
          </cell>
        </row>
        <row r="339">
          <cell r="A339">
            <v>201208</v>
          </cell>
        </row>
        <row r="340">
          <cell r="A340">
            <v>201208</v>
          </cell>
        </row>
        <row r="341">
          <cell r="A341">
            <v>201208</v>
          </cell>
        </row>
        <row r="342">
          <cell r="A342">
            <v>201208</v>
          </cell>
        </row>
        <row r="343">
          <cell r="A343">
            <v>201208</v>
          </cell>
        </row>
        <row r="344">
          <cell r="A344">
            <v>201208</v>
          </cell>
        </row>
        <row r="345">
          <cell r="A345">
            <v>201208</v>
          </cell>
        </row>
        <row r="346">
          <cell r="A346">
            <v>201208</v>
          </cell>
        </row>
        <row r="347">
          <cell r="A347">
            <v>201208</v>
          </cell>
        </row>
        <row r="348">
          <cell r="A348">
            <v>201208</v>
          </cell>
        </row>
        <row r="349">
          <cell r="A349">
            <v>201208</v>
          </cell>
        </row>
        <row r="350">
          <cell r="A350">
            <v>201208</v>
          </cell>
        </row>
        <row r="351">
          <cell r="A351">
            <v>201208</v>
          </cell>
        </row>
        <row r="352">
          <cell r="A352">
            <v>201208</v>
          </cell>
        </row>
        <row r="353">
          <cell r="A353">
            <v>201208</v>
          </cell>
        </row>
        <row r="354">
          <cell r="A354">
            <v>201208</v>
          </cell>
        </row>
        <row r="355">
          <cell r="A355">
            <v>201208</v>
          </cell>
        </row>
        <row r="356">
          <cell r="A356">
            <v>201208</v>
          </cell>
        </row>
        <row r="357">
          <cell r="A357">
            <v>201208</v>
          </cell>
        </row>
        <row r="358">
          <cell r="A358">
            <v>201208</v>
          </cell>
        </row>
        <row r="359">
          <cell r="A359">
            <v>201208</v>
          </cell>
        </row>
        <row r="360">
          <cell r="A360">
            <v>201208</v>
          </cell>
        </row>
        <row r="361">
          <cell r="A361">
            <v>201208</v>
          </cell>
        </row>
        <row r="362">
          <cell r="A362">
            <v>201208</v>
          </cell>
        </row>
        <row r="363">
          <cell r="A363">
            <v>201208</v>
          </cell>
        </row>
        <row r="364">
          <cell r="A364">
            <v>201208</v>
          </cell>
        </row>
        <row r="365">
          <cell r="A365">
            <v>201208</v>
          </cell>
        </row>
        <row r="366">
          <cell r="A366">
            <v>201208</v>
          </cell>
        </row>
        <row r="367">
          <cell r="A367">
            <v>201208</v>
          </cell>
        </row>
        <row r="368">
          <cell r="A368">
            <v>201208</v>
          </cell>
        </row>
        <row r="369">
          <cell r="A369">
            <v>201208</v>
          </cell>
        </row>
        <row r="370">
          <cell r="A370">
            <v>201208</v>
          </cell>
        </row>
        <row r="371">
          <cell r="A371">
            <v>201208</v>
          </cell>
        </row>
        <row r="372">
          <cell r="A372">
            <v>201208</v>
          </cell>
        </row>
        <row r="373">
          <cell r="A373">
            <v>201208</v>
          </cell>
        </row>
        <row r="374">
          <cell r="A374">
            <v>201208</v>
          </cell>
        </row>
        <row r="375">
          <cell r="A375">
            <v>201208</v>
          </cell>
        </row>
        <row r="376">
          <cell r="A376">
            <v>201208</v>
          </cell>
        </row>
        <row r="377">
          <cell r="A377">
            <v>201208</v>
          </cell>
        </row>
        <row r="378">
          <cell r="A378">
            <v>201208</v>
          </cell>
        </row>
        <row r="379">
          <cell r="A379">
            <v>201208</v>
          </cell>
        </row>
        <row r="380">
          <cell r="A380">
            <v>201208</v>
          </cell>
        </row>
        <row r="381">
          <cell r="A381">
            <v>201208</v>
          </cell>
        </row>
        <row r="382">
          <cell r="A382">
            <v>201208</v>
          </cell>
        </row>
        <row r="383">
          <cell r="A383">
            <v>201208</v>
          </cell>
        </row>
        <row r="384">
          <cell r="A384">
            <v>201208</v>
          </cell>
        </row>
        <row r="385">
          <cell r="A385">
            <v>201208</v>
          </cell>
        </row>
        <row r="386">
          <cell r="A386">
            <v>201208</v>
          </cell>
        </row>
        <row r="387">
          <cell r="A387">
            <v>201208</v>
          </cell>
        </row>
        <row r="388">
          <cell r="A388">
            <v>201208</v>
          </cell>
        </row>
        <row r="389">
          <cell r="A389">
            <v>201208</v>
          </cell>
        </row>
        <row r="390">
          <cell r="A390">
            <v>201208</v>
          </cell>
        </row>
        <row r="391">
          <cell r="A391">
            <v>201208</v>
          </cell>
        </row>
        <row r="392">
          <cell r="A392">
            <v>201208</v>
          </cell>
        </row>
        <row r="393">
          <cell r="A393">
            <v>201208</v>
          </cell>
        </row>
        <row r="394">
          <cell r="A394">
            <v>201208</v>
          </cell>
        </row>
        <row r="395">
          <cell r="A395">
            <v>201208</v>
          </cell>
        </row>
        <row r="396">
          <cell r="A396">
            <v>201208</v>
          </cell>
        </row>
        <row r="397">
          <cell r="A397">
            <v>201208</v>
          </cell>
        </row>
        <row r="398">
          <cell r="A398">
            <v>201208</v>
          </cell>
        </row>
        <row r="399">
          <cell r="A399">
            <v>201208</v>
          </cell>
        </row>
        <row r="400">
          <cell r="A400">
            <v>201208</v>
          </cell>
        </row>
        <row r="401">
          <cell r="A401">
            <v>201208</v>
          </cell>
        </row>
        <row r="402">
          <cell r="A402">
            <v>201208</v>
          </cell>
        </row>
        <row r="403">
          <cell r="A403">
            <v>201208</v>
          </cell>
        </row>
        <row r="404">
          <cell r="A404">
            <v>201208</v>
          </cell>
        </row>
        <row r="405">
          <cell r="A405">
            <v>201208</v>
          </cell>
        </row>
        <row r="406">
          <cell r="A406">
            <v>201208</v>
          </cell>
        </row>
        <row r="407">
          <cell r="A407">
            <v>201208</v>
          </cell>
        </row>
        <row r="408">
          <cell r="A408">
            <v>201208</v>
          </cell>
        </row>
        <row r="409">
          <cell r="A409">
            <v>201208</v>
          </cell>
        </row>
        <row r="410">
          <cell r="A410">
            <v>201208</v>
          </cell>
        </row>
        <row r="411">
          <cell r="A411">
            <v>201208</v>
          </cell>
        </row>
        <row r="412">
          <cell r="A412">
            <v>201208</v>
          </cell>
        </row>
        <row r="413">
          <cell r="A413">
            <v>201208</v>
          </cell>
        </row>
        <row r="414">
          <cell r="A414">
            <v>201208</v>
          </cell>
        </row>
        <row r="415">
          <cell r="A415">
            <v>201208</v>
          </cell>
        </row>
        <row r="416">
          <cell r="A416">
            <v>201208</v>
          </cell>
        </row>
        <row r="417">
          <cell r="A417">
            <v>201208</v>
          </cell>
        </row>
        <row r="418">
          <cell r="A418">
            <v>201208</v>
          </cell>
        </row>
        <row r="419">
          <cell r="A419">
            <v>201208</v>
          </cell>
        </row>
        <row r="420">
          <cell r="A420">
            <v>201208</v>
          </cell>
        </row>
        <row r="421">
          <cell r="A421">
            <v>201208</v>
          </cell>
        </row>
        <row r="422">
          <cell r="A422">
            <v>201208</v>
          </cell>
        </row>
        <row r="423">
          <cell r="A423">
            <v>201208</v>
          </cell>
        </row>
        <row r="424">
          <cell r="A424">
            <v>201208</v>
          </cell>
        </row>
        <row r="425">
          <cell r="A425">
            <v>201208</v>
          </cell>
        </row>
        <row r="426">
          <cell r="A426">
            <v>201208</v>
          </cell>
        </row>
        <row r="427">
          <cell r="A427">
            <v>201208</v>
          </cell>
        </row>
        <row r="428">
          <cell r="A428">
            <v>201208</v>
          </cell>
        </row>
        <row r="429">
          <cell r="A429">
            <v>201208</v>
          </cell>
        </row>
        <row r="430">
          <cell r="A430">
            <v>201208</v>
          </cell>
        </row>
        <row r="431">
          <cell r="A431">
            <v>201208</v>
          </cell>
        </row>
        <row r="432">
          <cell r="A432">
            <v>201208</v>
          </cell>
        </row>
        <row r="433">
          <cell r="A433">
            <v>201208</v>
          </cell>
        </row>
        <row r="434">
          <cell r="A434">
            <v>201208</v>
          </cell>
        </row>
        <row r="435">
          <cell r="A435">
            <v>201208</v>
          </cell>
        </row>
        <row r="436">
          <cell r="A436">
            <v>201208</v>
          </cell>
        </row>
        <row r="437">
          <cell r="A437">
            <v>201208</v>
          </cell>
        </row>
        <row r="438">
          <cell r="A438">
            <v>201208</v>
          </cell>
        </row>
        <row r="439">
          <cell r="A439">
            <v>201208</v>
          </cell>
        </row>
        <row r="440">
          <cell r="A440">
            <v>201208</v>
          </cell>
        </row>
        <row r="441">
          <cell r="A441">
            <v>201208</v>
          </cell>
        </row>
        <row r="442">
          <cell r="A442">
            <v>201208</v>
          </cell>
        </row>
        <row r="443">
          <cell r="A443">
            <v>201208</v>
          </cell>
        </row>
        <row r="444">
          <cell r="A444">
            <v>201208</v>
          </cell>
        </row>
        <row r="445">
          <cell r="A445">
            <v>201208</v>
          </cell>
        </row>
        <row r="446">
          <cell r="A446">
            <v>201208</v>
          </cell>
        </row>
        <row r="447">
          <cell r="A447">
            <v>201208</v>
          </cell>
        </row>
        <row r="448">
          <cell r="A448">
            <v>201208</v>
          </cell>
        </row>
        <row r="449">
          <cell r="A449">
            <v>201208</v>
          </cell>
        </row>
        <row r="450">
          <cell r="A450">
            <v>201208</v>
          </cell>
        </row>
        <row r="451">
          <cell r="A451">
            <v>201208</v>
          </cell>
        </row>
        <row r="452">
          <cell r="A452">
            <v>201208</v>
          </cell>
        </row>
        <row r="453">
          <cell r="A453">
            <v>201208</v>
          </cell>
        </row>
        <row r="454">
          <cell r="A454">
            <v>201208</v>
          </cell>
        </row>
        <row r="455">
          <cell r="A455">
            <v>201208</v>
          </cell>
        </row>
        <row r="456">
          <cell r="A456">
            <v>201208</v>
          </cell>
        </row>
        <row r="457">
          <cell r="A457">
            <v>201208</v>
          </cell>
        </row>
        <row r="458">
          <cell r="A458">
            <v>201208</v>
          </cell>
        </row>
        <row r="459">
          <cell r="A459">
            <v>201208</v>
          </cell>
        </row>
        <row r="460">
          <cell r="A460">
            <v>201208</v>
          </cell>
        </row>
        <row r="461">
          <cell r="A461">
            <v>201208</v>
          </cell>
        </row>
        <row r="462">
          <cell r="A462">
            <v>201208</v>
          </cell>
        </row>
        <row r="463">
          <cell r="A463">
            <v>201208</v>
          </cell>
        </row>
        <row r="464">
          <cell r="A464">
            <v>201208</v>
          </cell>
        </row>
        <row r="465">
          <cell r="A465">
            <v>201208</v>
          </cell>
        </row>
        <row r="466">
          <cell r="A466">
            <v>201208</v>
          </cell>
        </row>
        <row r="467">
          <cell r="A467">
            <v>201208</v>
          </cell>
        </row>
        <row r="468">
          <cell r="A468">
            <v>201208</v>
          </cell>
        </row>
        <row r="469">
          <cell r="A469">
            <v>201208</v>
          </cell>
        </row>
        <row r="470">
          <cell r="A470">
            <v>201208</v>
          </cell>
        </row>
        <row r="471">
          <cell r="A471">
            <v>201208</v>
          </cell>
        </row>
        <row r="472">
          <cell r="A472">
            <v>201208</v>
          </cell>
        </row>
        <row r="473">
          <cell r="A473">
            <v>201208</v>
          </cell>
        </row>
        <row r="474">
          <cell r="A474">
            <v>201208</v>
          </cell>
        </row>
        <row r="475">
          <cell r="A475">
            <v>201208</v>
          </cell>
        </row>
        <row r="476">
          <cell r="A476">
            <v>201208</v>
          </cell>
        </row>
        <row r="477">
          <cell r="A477">
            <v>201208</v>
          </cell>
        </row>
        <row r="478">
          <cell r="A478">
            <v>201208</v>
          </cell>
        </row>
        <row r="479">
          <cell r="A479">
            <v>201208</v>
          </cell>
        </row>
        <row r="480">
          <cell r="A480">
            <v>201208</v>
          </cell>
        </row>
        <row r="481">
          <cell r="A481">
            <v>201208</v>
          </cell>
        </row>
        <row r="482">
          <cell r="A482">
            <v>201208</v>
          </cell>
        </row>
        <row r="483">
          <cell r="A483">
            <v>201208</v>
          </cell>
        </row>
        <row r="484">
          <cell r="A484">
            <v>201208</v>
          </cell>
        </row>
        <row r="485">
          <cell r="A485">
            <v>201208</v>
          </cell>
        </row>
        <row r="486">
          <cell r="A486">
            <v>201208</v>
          </cell>
        </row>
        <row r="487">
          <cell r="A487">
            <v>201208</v>
          </cell>
        </row>
        <row r="488">
          <cell r="A488">
            <v>201208</v>
          </cell>
        </row>
        <row r="489">
          <cell r="A489">
            <v>201208</v>
          </cell>
        </row>
        <row r="490">
          <cell r="A490">
            <v>201208</v>
          </cell>
        </row>
        <row r="491">
          <cell r="A491">
            <v>201208</v>
          </cell>
        </row>
        <row r="492">
          <cell r="A492">
            <v>201208</v>
          </cell>
        </row>
        <row r="493">
          <cell r="A493">
            <v>201208</v>
          </cell>
        </row>
        <row r="494">
          <cell r="A494">
            <v>201208</v>
          </cell>
        </row>
        <row r="495">
          <cell r="A495">
            <v>201208</v>
          </cell>
        </row>
        <row r="496">
          <cell r="A496">
            <v>201208</v>
          </cell>
        </row>
        <row r="497">
          <cell r="A497">
            <v>201208</v>
          </cell>
        </row>
        <row r="498">
          <cell r="A498">
            <v>201208</v>
          </cell>
        </row>
        <row r="499">
          <cell r="A499">
            <v>201208</v>
          </cell>
        </row>
        <row r="500">
          <cell r="A500">
            <v>201208</v>
          </cell>
        </row>
        <row r="501">
          <cell r="A501">
            <v>201208</v>
          </cell>
        </row>
        <row r="502">
          <cell r="A502">
            <v>201208</v>
          </cell>
        </row>
        <row r="503">
          <cell r="A503">
            <v>201208</v>
          </cell>
        </row>
        <row r="504">
          <cell r="A504">
            <v>201208</v>
          </cell>
        </row>
        <row r="505">
          <cell r="A505">
            <v>201208</v>
          </cell>
        </row>
        <row r="506">
          <cell r="A506">
            <v>201208</v>
          </cell>
        </row>
        <row r="507">
          <cell r="A507">
            <v>201208</v>
          </cell>
        </row>
        <row r="508">
          <cell r="A508">
            <v>201208</v>
          </cell>
        </row>
        <row r="509">
          <cell r="A509">
            <v>201208</v>
          </cell>
        </row>
        <row r="510">
          <cell r="A510">
            <v>201208</v>
          </cell>
        </row>
        <row r="511">
          <cell r="A511">
            <v>201208</v>
          </cell>
        </row>
        <row r="512">
          <cell r="A512">
            <v>201208</v>
          </cell>
        </row>
        <row r="513">
          <cell r="A513">
            <v>201208</v>
          </cell>
        </row>
        <row r="514">
          <cell r="A514">
            <v>201208</v>
          </cell>
        </row>
        <row r="515">
          <cell r="A515">
            <v>201208</v>
          </cell>
        </row>
        <row r="516">
          <cell r="A516">
            <v>201208</v>
          </cell>
        </row>
        <row r="517">
          <cell r="A517">
            <v>201208</v>
          </cell>
        </row>
        <row r="518">
          <cell r="A518">
            <v>201208</v>
          </cell>
        </row>
        <row r="519">
          <cell r="A519">
            <v>201208</v>
          </cell>
        </row>
        <row r="520">
          <cell r="A520">
            <v>201208</v>
          </cell>
        </row>
        <row r="521">
          <cell r="A521">
            <v>201208</v>
          </cell>
        </row>
        <row r="522">
          <cell r="A522">
            <v>201208</v>
          </cell>
        </row>
        <row r="523">
          <cell r="A523">
            <v>201208</v>
          </cell>
        </row>
        <row r="524">
          <cell r="A524">
            <v>201208</v>
          </cell>
        </row>
        <row r="525">
          <cell r="A525">
            <v>201208</v>
          </cell>
        </row>
        <row r="526">
          <cell r="A526">
            <v>201208</v>
          </cell>
        </row>
        <row r="527">
          <cell r="A527">
            <v>201208</v>
          </cell>
        </row>
        <row r="528">
          <cell r="A528">
            <v>201208</v>
          </cell>
        </row>
        <row r="529">
          <cell r="A529">
            <v>201208</v>
          </cell>
        </row>
        <row r="530">
          <cell r="A530">
            <v>201208</v>
          </cell>
        </row>
        <row r="531">
          <cell r="A531">
            <v>201208</v>
          </cell>
        </row>
        <row r="532">
          <cell r="A532">
            <v>201208</v>
          </cell>
        </row>
        <row r="533">
          <cell r="A533">
            <v>201208</v>
          </cell>
        </row>
        <row r="534">
          <cell r="A534">
            <v>201208</v>
          </cell>
        </row>
        <row r="535">
          <cell r="A535">
            <v>201208</v>
          </cell>
        </row>
        <row r="536">
          <cell r="A536">
            <v>201208</v>
          </cell>
        </row>
        <row r="537">
          <cell r="A537">
            <v>201208</v>
          </cell>
        </row>
        <row r="538">
          <cell r="A538">
            <v>201208</v>
          </cell>
        </row>
        <row r="539">
          <cell r="A539">
            <v>201208</v>
          </cell>
        </row>
        <row r="540">
          <cell r="A540">
            <v>201208</v>
          </cell>
        </row>
        <row r="541">
          <cell r="A541">
            <v>201208</v>
          </cell>
        </row>
        <row r="542">
          <cell r="A542">
            <v>201208</v>
          </cell>
        </row>
        <row r="543">
          <cell r="A543">
            <v>201208</v>
          </cell>
        </row>
        <row r="544">
          <cell r="A544">
            <v>201208</v>
          </cell>
        </row>
        <row r="545">
          <cell r="A545">
            <v>201208</v>
          </cell>
        </row>
        <row r="546">
          <cell r="A546">
            <v>201208</v>
          </cell>
        </row>
        <row r="547">
          <cell r="A547">
            <v>201208</v>
          </cell>
        </row>
        <row r="548">
          <cell r="A548">
            <v>201208</v>
          </cell>
        </row>
        <row r="549">
          <cell r="A549">
            <v>201208</v>
          </cell>
        </row>
        <row r="550">
          <cell r="A550">
            <v>201208</v>
          </cell>
        </row>
        <row r="551">
          <cell r="A551">
            <v>201208</v>
          </cell>
        </row>
        <row r="552">
          <cell r="A552">
            <v>201208</v>
          </cell>
        </row>
        <row r="553">
          <cell r="A553">
            <v>201208</v>
          </cell>
        </row>
        <row r="554">
          <cell r="A554">
            <v>201208</v>
          </cell>
        </row>
        <row r="555">
          <cell r="A555">
            <v>201208</v>
          </cell>
        </row>
        <row r="556">
          <cell r="A556">
            <v>201208</v>
          </cell>
        </row>
        <row r="557">
          <cell r="A557">
            <v>201208</v>
          </cell>
        </row>
        <row r="558">
          <cell r="A558">
            <v>201208</v>
          </cell>
        </row>
        <row r="559">
          <cell r="A559">
            <v>201208</v>
          </cell>
        </row>
        <row r="560">
          <cell r="A560">
            <v>201208</v>
          </cell>
        </row>
        <row r="561">
          <cell r="A561">
            <v>201208</v>
          </cell>
        </row>
        <row r="562">
          <cell r="A562">
            <v>201208</v>
          </cell>
        </row>
        <row r="563">
          <cell r="A563">
            <v>201208</v>
          </cell>
        </row>
        <row r="564">
          <cell r="A564">
            <v>201208</v>
          </cell>
        </row>
        <row r="565">
          <cell r="A565">
            <v>201208</v>
          </cell>
        </row>
        <row r="566">
          <cell r="A566">
            <v>201208</v>
          </cell>
        </row>
        <row r="567">
          <cell r="A567">
            <v>201208</v>
          </cell>
        </row>
        <row r="568">
          <cell r="A568">
            <v>201208</v>
          </cell>
        </row>
        <row r="569">
          <cell r="A569">
            <v>201208</v>
          </cell>
        </row>
        <row r="570">
          <cell r="A570">
            <v>201208</v>
          </cell>
        </row>
        <row r="571">
          <cell r="A571">
            <v>201208</v>
          </cell>
        </row>
        <row r="572">
          <cell r="A572">
            <v>201208</v>
          </cell>
        </row>
        <row r="573">
          <cell r="A573">
            <v>201208</v>
          </cell>
        </row>
        <row r="574">
          <cell r="A574">
            <v>201208</v>
          </cell>
        </row>
        <row r="575">
          <cell r="A575">
            <v>201208</v>
          </cell>
        </row>
        <row r="576">
          <cell r="A576">
            <v>201208</v>
          </cell>
        </row>
        <row r="577">
          <cell r="A577">
            <v>201208</v>
          </cell>
        </row>
        <row r="578">
          <cell r="A578">
            <v>201208</v>
          </cell>
        </row>
        <row r="579">
          <cell r="A579">
            <v>201208</v>
          </cell>
        </row>
        <row r="580">
          <cell r="A580">
            <v>201208</v>
          </cell>
        </row>
        <row r="581">
          <cell r="A581">
            <v>201208</v>
          </cell>
        </row>
        <row r="582">
          <cell r="A582">
            <v>201208</v>
          </cell>
        </row>
        <row r="583">
          <cell r="A583">
            <v>201208</v>
          </cell>
        </row>
        <row r="584">
          <cell r="A584">
            <v>201208</v>
          </cell>
        </row>
        <row r="585">
          <cell r="A585">
            <v>201208</v>
          </cell>
        </row>
        <row r="586">
          <cell r="A586">
            <v>201208</v>
          </cell>
        </row>
        <row r="587">
          <cell r="A587">
            <v>201208</v>
          </cell>
        </row>
        <row r="588">
          <cell r="A588">
            <v>201208</v>
          </cell>
        </row>
        <row r="589">
          <cell r="A589">
            <v>201208</v>
          </cell>
        </row>
        <row r="590">
          <cell r="A590">
            <v>201208</v>
          </cell>
        </row>
        <row r="591">
          <cell r="A591">
            <v>201208</v>
          </cell>
        </row>
        <row r="592">
          <cell r="A592">
            <v>201208</v>
          </cell>
        </row>
        <row r="593">
          <cell r="A593">
            <v>201208</v>
          </cell>
        </row>
        <row r="594">
          <cell r="A594">
            <v>201208</v>
          </cell>
        </row>
        <row r="595">
          <cell r="A595">
            <v>201208</v>
          </cell>
        </row>
        <row r="596">
          <cell r="A596">
            <v>201208</v>
          </cell>
        </row>
        <row r="597">
          <cell r="A597">
            <v>201208</v>
          </cell>
        </row>
        <row r="598">
          <cell r="A598">
            <v>201208</v>
          </cell>
        </row>
        <row r="599">
          <cell r="A599">
            <v>201208</v>
          </cell>
        </row>
        <row r="600">
          <cell r="A600">
            <v>201208</v>
          </cell>
        </row>
        <row r="601">
          <cell r="A601">
            <v>201208</v>
          </cell>
        </row>
        <row r="602">
          <cell r="A602">
            <v>201208</v>
          </cell>
        </row>
        <row r="603">
          <cell r="A603">
            <v>201208</v>
          </cell>
        </row>
        <row r="604">
          <cell r="A604">
            <v>201208</v>
          </cell>
        </row>
        <row r="605">
          <cell r="A605">
            <v>201208</v>
          </cell>
        </row>
        <row r="606">
          <cell r="A606">
            <v>201208</v>
          </cell>
        </row>
        <row r="607">
          <cell r="A607">
            <v>201208</v>
          </cell>
        </row>
        <row r="608">
          <cell r="A608">
            <v>201208</v>
          </cell>
        </row>
        <row r="609">
          <cell r="A609">
            <v>201208</v>
          </cell>
        </row>
        <row r="610">
          <cell r="A610">
            <v>201208</v>
          </cell>
        </row>
        <row r="611">
          <cell r="A611">
            <v>201208</v>
          </cell>
        </row>
        <row r="612">
          <cell r="A612">
            <v>201208</v>
          </cell>
        </row>
        <row r="613">
          <cell r="A613">
            <v>201208</v>
          </cell>
        </row>
        <row r="614">
          <cell r="A614">
            <v>201208</v>
          </cell>
        </row>
        <row r="615">
          <cell r="A615">
            <v>201208</v>
          </cell>
        </row>
        <row r="616">
          <cell r="A616">
            <v>201208</v>
          </cell>
        </row>
        <row r="617">
          <cell r="A617">
            <v>201208</v>
          </cell>
        </row>
        <row r="618">
          <cell r="A618">
            <v>201208</v>
          </cell>
        </row>
        <row r="619">
          <cell r="A619">
            <v>201208</v>
          </cell>
        </row>
        <row r="620">
          <cell r="A620">
            <v>201208</v>
          </cell>
        </row>
        <row r="621">
          <cell r="A621">
            <v>201208</v>
          </cell>
        </row>
        <row r="622">
          <cell r="A622">
            <v>201208</v>
          </cell>
        </row>
        <row r="623">
          <cell r="A623">
            <v>201208</v>
          </cell>
        </row>
        <row r="624">
          <cell r="A624">
            <v>201208</v>
          </cell>
        </row>
        <row r="625">
          <cell r="A625">
            <v>201208</v>
          </cell>
        </row>
        <row r="626">
          <cell r="A626">
            <v>201208</v>
          </cell>
        </row>
        <row r="627">
          <cell r="A627">
            <v>201208</v>
          </cell>
        </row>
        <row r="628">
          <cell r="A628">
            <v>201208</v>
          </cell>
        </row>
        <row r="629">
          <cell r="A629">
            <v>201208</v>
          </cell>
        </row>
        <row r="630">
          <cell r="A630">
            <v>201208</v>
          </cell>
        </row>
        <row r="631">
          <cell r="A631">
            <v>201208</v>
          </cell>
        </row>
        <row r="632">
          <cell r="A632">
            <v>201208</v>
          </cell>
        </row>
        <row r="633">
          <cell r="A633">
            <v>201208</v>
          </cell>
        </row>
        <row r="634">
          <cell r="A634">
            <v>201208</v>
          </cell>
        </row>
        <row r="635">
          <cell r="A635">
            <v>201208</v>
          </cell>
        </row>
        <row r="636">
          <cell r="A636">
            <v>201208</v>
          </cell>
        </row>
        <row r="637">
          <cell r="A637">
            <v>201208</v>
          </cell>
        </row>
        <row r="638">
          <cell r="A638">
            <v>201208</v>
          </cell>
        </row>
        <row r="639">
          <cell r="A639">
            <v>201208</v>
          </cell>
        </row>
        <row r="640">
          <cell r="A640">
            <v>201208</v>
          </cell>
        </row>
        <row r="641">
          <cell r="A641">
            <v>201208</v>
          </cell>
        </row>
        <row r="642">
          <cell r="A642">
            <v>201208</v>
          </cell>
        </row>
        <row r="643">
          <cell r="A643">
            <v>201208</v>
          </cell>
        </row>
        <row r="644">
          <cell r="A644">
            <v>201208</v>
          </cell>
        </row>
        <row r="645">
          <cell r="A645">
            <v>201208</v>
          </cell>
        </row>
        <row r="646">
          <cell r="A646">
            <v>201208</v>
          </cell>
        </row>
        <row r="647">
          <cell r="A647">
            <v>201208</v>
          </cell>
        </row>
        <row r="648">
          <cell r="A648">
            <v>201208</v>
          </cell>
        </row>
        <row r="649">
          <cell r="A649">
            <v>201208</v>
          </cell>
        </row>
        <row r="650">
          <cell r="A650">
            <v>201208</v>
          </cell>
        </row>
        <row r="651">
          <cell r="A651">
            <v>201208</v>
          </cell>
        </row>
        <row r="652">
          <cell r="A652">
            <v>201208</v>
          </cell>
        </row>
        <row r="653">
          <cell r="A653">
            <v>201208</v>
          </cell>
        </row>
        <row r="654">
          <cell r="A654">
            <v>201208</v>
          </cell>
        </row>
        <row r="655">
          <cell r="A655">
            <v>201208</v>
          </cell>
        </row>
        <row r="656">
          <cell r="A656">
            <v>201208</v>
          </cell>
        </row>
        <row r="657">
          <cell r="A657">
            <v>201208</v>
          </cell>
        </row>
        <row r="658">
          <cell r="A658">
            <v>201208</v>
          </cell>
        </row>
        <row r="659">
          <cell r="A659">
            <v>201208</v>
          </cell>
        </row>
        <row r="660">
          <cell r="A660">
            <v>201208</v>
          </cell>
        </row>
        <row r="661">
          <cell r="A661">
            <v>201208</v>
          </cell>
        </row>
        <row r="662">
          <cell r="A662">
            <v>201208</v>
          </cell>
        </row>
        <row r="663">
          <cell r="A663">
            <v>201208</v>
          </cell>
        </row>
        <row r="664">
          <cell r="A664">
            <v>201208</v>
          </cell>
        </row>
        <row r="665">
          <cell r="A665">
            <v>201208</v>
          </cell>
        </row>
        <row r="666">
          <cell r="A666">
            <v>201208</v>
          </cell>
        </row>
        <row r="667">
          <cell r="A667">
            <v>201208</v>
          </cell>
        </row>
        <row r="668">
          <cell r="A668">
            <v>201208</v>
          </cell>
        </row>
        <row r="669">
          <cell r="A669">
            <v>201208</v>
          </cell>
        </row>
        <row r="670">
          <cell r="A670">
            <v>201208</v>
          </cell>
        </row>
        <row r="671">
          <cell r="A671">
            <v>201208</v>
          </cell>
        </row>
        <row r="672">
          <cell r="A672">
            <v>201208</v>
          </cell>
        </row>
        <row r="673">
          <cell r="A673">
            <v>201208</v>
          </cell>
        </row>
        <row r="674">
          <cell r="A674">
            <v>201208</v>
          </cell>
        </row>
        <row r="675">
          <cell r="A675">
            <v>201208</v>
          </cell>
        </row>
        <row r="676">
          <cell r="A676">
            <v>201208</v>
          </cell>
        </row>
        <row r="677">
          <cell r="A677">
            <v>201208</v>
          </cell>
        </row>
        <row r="678">
          <cell r="A678">
            <v>201208</v>
          </cell>
        </row>
        <row r="679">
          <cell r="A679">
            <v>201208</v>
          </cell>
        </row>
        <row r="680">
          <cell r="A680">
            <v>201208</v>
          </cell>
        </row>
        <row r="681">
          <cell r="A681">
            <v>201208</v>
          </cell>
        </row>
        <row r="682">
          <cell r="A682">
            <v>201208</v>
          </cell>
        </row>
        <row r="683">
          <cell r="A683">
            <v>201208</v>
          </cell>
        </row>
        <row r="684">
          <cell r="A684">
            <v>201208</v>
          </cell>
        </row>
        <row r="685">
          <cell r="A685">
            <v>201208</v>
          </cell>
        </row>
        <row r="686">
          <cell r="A686">
            <v>201208</v>
          </cell>
        </row>
        <row r="687">
          <cell r="A687">
            <v>201208</v>
          </cell>
        </row>
        <row r="688">
          <cell r="A688">
            <v>201208</v>
          </cell>
        </row>
        <row r="689">
          <cell r="A689">
            <v>201208</v>
          </cell>
        </row>
        <row r="690">
          <cell r="A690">
            <v>201208</v>
          </cell>
        </row>
        <row r="691">
          <cell r="A691">
            <v>201208</v>
          </cell>
        </row>
        <row r="692">
          <cell r="A692">
            <v>201208</v>
          </cell>
        </row>
        <row r="693">
          <cell r="A693">
            <v>201208</v>
          </cell>
        </row>
        <row r="694">
          <cell r="A694">
            <v>201208</v>
          </cell>
        </row>
        <row r="695">
          <cell r="A695">
            <v>201208</v>
          </cell>
        </row>
        <row r="696">
          <cell r="A696">
            <v>201208</v>
          </cell>
        </row>
        <row r="697">
          <cell r="A697">
            <v>201208</v>
          </cell>
        </row>
        <row r="698">
          <cell r="A698">
            <v>201208</v>
          </cell>
        </row>
        <row r="699">
          <cell r="A699">
            <v>201208</v>
          </cell>
        </row>
        <row r="700">
          <cell r="A700">
            <v>201208</v>
          </cell>
        </row>
        <row r="701">
          <cell r="A701">
            <v>201208</v>
          </cell>
        </row>
        <row r="702">
          <cell r="A702">
            <v>201208</v>
          </cell>
        </row>
        <row r="703">
          <cell r="A703">
            <v>201208</v>
          </cell>
        </row>
        <row r="704">
          <cell r="A704">
            <v>201208</v>
          </cell>
        </row>
        <row r="705">
          <cell r="A705">
            <v>201208</v>
          </cell>
        </row>
        <row r="706">
          <cell r="A706">
            <v>201208</v>
          </cell>
        </row>
        <row r="707">
          <cell r="A707">
            <v>201208</v>
          </cell>
        </row>
        <row r="708">
          <cell r="A708">
            <v>201208</v>
          </cell>
        </row>
        <row r="709">
          <cell r="A709">
            <v>201208</v>
          </cell>
        </row>
        <row r="710">
          <cell r="A710">
            <v>201208</v>
          </cell>
        </row>
        <row r="711">
          <cell r="A711">
            <v>201208</v>
          </cell>
        </row>
        <row r="712">
          <cell r="A712">
            <v>201208</v>
          </cell>
        </row>
        <row r="713">
          <cell r="A713">
            <v>201208</v>
          </cell>
        </row>
        <row r="714">
          <cell r="A714">
            <v>201208</v>
          </cell>
        </row>
        <row r="715">
          <cell r="A715">
            <v>201208</v>
          </cell>
        </row>
        <row r="716">
          <cell r="A716">
            <v>201208</v>
          </cell>
        </row>
        <row r="717">
          <cell r="A717">
            <v>201208</v>
          </cell>
        </row>
        <row r="718">
          <cell r="A718">
            <v>201208</v>
          </cell>
        </row>
        <row r="719">
          <cell r="A719">
            <v>201208</v>
          </cell>
        </row>
        <row r="720">
          <cell r="A720">
            <v>201208</v>
          </cell>
        </row>
        <row r="721">
          <cell r="A721">
            <v>201208</v>
          </cell>
        </row>
        <row r="722">
          <cell r="A722">
            <v>201208</v>
          </cell>
        </row>
        <row r="723">
          <cell r="A723">
            <v>201208</v>
          </cell>
        </row>
        <row r="724">
          <cell r="A724">
            <v>201208</v>
          </cell>
        </row>
        <row r="725">
          <cell r="A725">
            <v>201208</v>
          </cell>
        </row>
        <row r="726">
          <cell r="A726">
            <v>201208</v>
          </cell>
        </row>
        <row r="727">
          <cell r="A727">
            <v>201208</v>
          </cell>
        </row>
        <row r="728">
          <cell r="A728">
            <v>201208</v>
          </cell>
        </row>
        <row r="729">
          <cell r="A729">
            <v>201208</v>
          </cell>
        </row>
        <row r="730">
          <cell r="A730">
            <v>201208</v>
          </cell>
        </row>
        <row r="731">
          <cell r="A731">
            <v>201208</v>
          </cell>
        </row>
        <row r="732">
          <cell r="A732">
            <v>201208</v>
          </cell>
        </row>
        <row r="733">
          <cell r="A733">
            <v>201208</v>
          </cell>
        </row>
        <row r="734">
          <cell r="A734">
            <v>201208</v>
          </cell>
        </row>
        <row r="735">
          <cell r="A735">
            <v>201208</v>
          </cell>
        </row>
        <row r="736">
          <cell r="A736">
            <v>201208</v>
          </cell>
        </row>
        <row r="737">
          <cell r="A737">
            <v>201208</v>
          </cell>
        </row>
        <row r="738">
          <cell r="A738">
            <v>201208</v>
          </cell>
        </row>
        <row r="739">
          <cell r="A739">
            <v>201208</v>
          </cell>
        </row>
        <row r="740">
          <cell r="A740">
            <v>201208</v>
          </cell>
        </row>
        <row r="741">
          <cell r="A741">
            <v>201208</v>
          </cell>
        </row>
        <row r="742">
          <cell r="A742">
            <v>201208</v>
          </cell>
        </row>
        <row r="743">
          <cell r="A743">
            <v>201208</v>
          </cell>
        </row>
        <row r="744">
          <cell r="A744">
            <v>201208</v>
          </cell>
        </row>
        <row r="745">
          <cell r="A745">
            <v>201208</v>
          </cell>
        </row>
        <row r="746">
          <cell r="A746">
            <v>201208</v>
          </cell>
        </row>
        <row r="747">
          <cell r="A747">
            <v>201208</v>
          </cell>
        </row>
        <row r="748">
          <cell r="A748">
            <v>201208</v>
          </cell>
        </row>
        <row r="749">
          <cell r="A749">
            <v>201208</v>
          </cell>
        </row>
        <row r="750">
          <cell r="A750">
            <v>201208</v>
          </cell>
        </row>
        <row r="751">
          <cell r="A751">
            <v>201208</v>
          </cell>
        </row>
        <row r="752">
          <cell r="A752">
            <v>201208</v>
          </cell>
        </row>
        <row r="753">
          <cell r="A753">
            <v>201208</v>
          </cell>
        </row>
        <row r="754">
          <cell r="A754">
            <v>201208</v>
          </cell>
        </row>
        <row r="755">
          <cell r="A755">
            <v>201208</v>
          </cell>
        </row>
        <row r="756">
          <cell r="A756">
            <v>201208</v>
          </cell>
        </row>
        <row r="757">
          <cell r="A757">
            <v>201208</v>
          </cell>
        </row>
        <row r="758">
          <cell r="A758">
            <v>201208</v>
          </cell>
        </row>
        <row r="759">
          <cell r="A759">
            <v>201208</v>
          </cell>
        </row>
        <row r="760">
          <cell r="A760">
            <v>201208</v>
          </cell>
        </row>
        <row r="761">
          <cell r="A761">
            <v>201208</v>
          </cell>
        </row>
        <row r="762">
          <cell r="A762">
            <v>201208</v>
          </cell>
        </row>
        <row r="763">
          <cell r="A763">
            <v>201208</v>
          </cell>
        </row>
        <row r="764">
          <cell r="A764">
            <v>201208</v>
          </cell>
        </row>
        <row r="765">
          <cell r="A765">
            <v>201208</v>
          </cell>
        </row>
        <row r="766">
          <cell r="A766">
            <v>201208</v>
          </cell>
        </row>
        <row r="767">
          <cell r="A767">
            <v>201208</v>
          </cell>
        </row>
        <row r="768">
          <cell r="A768">
            <v>201208</v>
          </cell>
        </row>
        <row r="769">
          <cell r="A769">
            <v>201208</v>
          </cell>
        </row>
        <row r="770">
          <cell r="A770">
            <v>201208</v>
          </cell>
        </row>
        <row r="771">
          <cell r="A771">
            <v>201208</v>
          </cell>
        </row>
        <row r="772">
          <cell r="A772">
            <v>201208</v>
          </cell>
        </row>
        <row r="773">
          <cell r="A773">
            <v>201208</v>
          </cell>
        </row>
        <row r="774">
          <cell r="A774">
            <v>201208</v>
          </cell>
        </row>
        <row r="775">
          <cell r="A775">
            <v>201208</v>
          </cell>
        </row>
        <row r="776">
          <cell r="A776">
            <v>201208</v>
          </cell>
        </row>
        <row r="777">
          <cell r="A777">
            <v>201208</v>
          </cell>
        </row>
        <row r="778">
          <cell r="A778">
            <v>201208</v>
          </cell>
        </row>
        <row r="779">
          <cell r="A779">
            <v>201208</v>
          </cell>
        </row>
        <row r="780">
          <cell r="A780">
            <v>201208</v>
          </cell>
        </row>
        <row r="781">
          <cell r="A781">
            <v>201208</v>
          </cell>
        </row>
        <row r="782">
          <cell r="A782">
            <v>201208</v>
          </cell>
        </row>
        <row r="783">
          <cell r="A783">
            <v>201208</v>
          </cell>
        </row>
        <row r="784">
          <cell r="A784">
            <v>201208</v>
          </cell>
        </row>
        <row r="785">
          <cell r="A785">
            <v>201208</v>
          </cell>
        </row>
        <row r="786">
          <cell r="A786">
            <v>201208</v>
          </cell>
        </row>
        <row r="787">
          <cell r="A787">
            <v>201208</v>
          </cell>
        </row>
        <row r="788">
          <cell r="A788">
            <v>201208</v>
          </cell>
        </row>
        <row r="789">
          <cell r="A789">
            <v>201208</v>
          </cell>
        </row>
        <row r="790">
          <cell r="A790">
            <v>201208</v>
          </cell>
        </row>
        <row r="791">
          <cell r="A791">
            <v>201208</v>
          </cell>
        </row>
        <row r="792">
          <cell r="A792">
            <v>201208</v>
          </cell>
        </row>
        <row r="793">
          <cell r="A793">
            <v>201208</v>
          </cell>
        </row>
        <row r="794">
          <cell r="A794">
            <v>201208</v>
          </cell>
        </row>
        <row r="795">
          <cell r="A795">
            <v>201208</v>
          </cell>
        </row>
        <row r="796">
          <cell r="A796">
            <v>201208</v>
          </cell>
        </row>
        <row r="797">
          <cell r="A797">
            <v>201208</v>
          </cell>
        </row>
        <row r="798">
          <cell r="A798">
            <v>201208</v>
          </cell>
        </row>
        <row r="799">
          <cell r="A799">
            <v>201208</v>
          </cell>
        </row>
        <row r="800">
          <cell r="A800">
            <v>201208</v>
          </cell>
        </row>
        <row r="801">
          <cell r="A801">
            <v>201208</v>
          </cell>
        </row>
        <row r="802">
          <cell r="A802">
            <v>201208</v>
          </cell>
        </row>
        <row r="803">
          <cell r="A803">
            <v>201208</v>
          </cell>
        </row>
        <row r="804">
          <cell r="A804">
            <v>201208</v>
          </cell>
        </row>
        <row r="805">
          <cell r="A805">
            <v>201208</v>
          </cell>
        </row>
        <row r="806">
          <cell r="A806">
            <v>201208</v>
          </cell>
        </row>
        <row r="807">
          <cell r="A807">
            <v>201208</v>
          </cell>
        </row>
        <row r="808">
          <cell r="A808">
            <v>201208</v>
          </cell>
        </row>
        <row r="809">
          <cell r="A809">
            <v>201208</v>
          </cell>
        </row>
        <row r="810">
          <cell r="A810">
            <v>201208</v>
          </cell>
        </row>
        <row r="811">
          <cell r="A811">
            <v>201208</v>
          </cell>
        </row>
        <row r="812">
          <cell r="A812">
            <v>201208</v>
          </cell>
        </row>
        <row r="813">
          <cell r="A813">
            <v>201208</v>
          </cell>
        </row>
        <row r="814">
          <cell r="A814">
            <v>201208</v>
          </cell>
        </row>
        <row r="815">
          <cell r="A815">
            <v>201208</v>
          </cell>
        </row>
        <row r="816">
          <cell r="A816">
            <v>201208</v>
          </cell>
        </row>
        <row r="817">
          <cell r="A817">
            <v>201208</v>
          </cell>
        </row>
        <row r="818">
          <cell r="A818">
            <v>201208</v>
          </cell>
        </row>
        <row r="819">
          <cell r="A819">
            <v>201208</v>
          </cell>
        </row>
        <row r="820">
          <cell r="A820">
            <v>201208</v>
          </cell>
        </row>
        <row r="821">
          <cell r="A821">
            <v>201208</v>
          </cell>
        </row>
        <row r="822">
          <cell r="A822">
            <v>201208</v>
          </cell>
        </row>
        <row r="823">
          <cell r="A823">
            <v>201208</v>
          </cell>
        </row>
        <row r="824">
          <cell r="A824">
            <v>201208</v>
          </cell>
        </row>
        <row r="825">
          <cell r="A825">
            <v>201208</v>
          </cell>
        </row>
        <row r="826">
          <cell r="A826">
            <v>201208</v>
          </cell>
        </row>
        <row r="827">
          <cell r="A827">
            <v>201208</v>
          </cell>
        </row>
        <row r="828">
          <cell r="A828">
            <v>201208</v>
          </cell>
        </row>
        <row r="829">
          <cell r="A829">
            <v>201208</v>
          </cell>
        </row>
        <row r="830">
          <cell r="A830">
            <v>201208</v>
          </cell>
        </row>
        <row r="831">
          <cell r="A831">
            <v>201208</v>
          </cell>
        </row>
        <row r="832">
          <cell r="A832">
            <v>201208</v>
          </cell>
        </row>
        <row r="833">
          <cell r="A833">
            <v>201208</v>
          </cell>
        </row>
        <row r="834">
          <cell r="A834">
            <v>201208</v>
          </cell>
        </row>
        <row r="835">
          <cell r="A835">
            <v>201208</v>
          </cell>
        </row>
        <row r="836">
          <cell r="A836">
            <v>201208</v>
          </cell>
        </row>
        <row r="837">
          <cell r="A837">
            <v>201208</v>
          </cell>
        </row>
        <row r="838">
          <cell r="A838">
            <v>201208</v>
          </cell>
        </row>
        <row r="839">
          <cell r="A839">
            <v>201208</v>
          </cell>
        </row>
        <row r="840">
          <cell r="A840">
            <v>201208</v>
          </cell>
        </row>
        <row r="841">
          <cell r="A841">
            <v>201208</v>
          </cell>
        </row>
        <row r="842">
          <cell r="A842">
            <v>201208</v>
          </cell>
        </row>
        <row r="843">
          <cell r="A843">
            <v>201208</v>
          </cell>
        </row>
        <row r="844">
          <cell r="A844">
            <v>201208</v>
          </cell>
        </row>
        <row r="845">
          <cell r="A845">
            <v>201208</v>
          </cell>
        </row>
        <row r="846">
          <cell r="A846">
            <v>201208</v>
          </cell>
        </row>
        <row r="847">
          <cell r="A847">
            <v>201208</v>
          </cell>
        </row>
        <row r="848">
          <cell r="A848">
            <v>201208</v>
          </cell>
        </row>
        <row r="849">
          <cell r="A849">
            <v>201208</v>
          </cell>
        </row>
        <row r="850">
          <cell r="A850">
            <v>201208</v>
          </cell>
        </row>
        <row r="851">
          <cell r="A851">
            <v>201208</v>
          </cell>
        </row>
        <row r="852">
          <cell r="A852">
            <v>201208</v>
          </cell>
        </row>
        <row r="853">
          <cell r="A853">
            <v>201208</v>
          </cell>
        </row>
        <row r="854">
          <cell r="A854">
            <v>201208</v>
          </cell>
        </row>
        <row r="855">
          <cell r="A855">
            <v>201208</v>
          </cell>
        </row>
        <row r="856">
          <cell r="A856">
            <v>201208</v>
          </cell>
        </row>
        <row r="857">
          <cell r="A857">
            <v>201208</v>
          </cell>
        </row>
        <row r="858">
          <cell r="A858">
            <v>201208</v>
          </cell>
        </row>
        <row r="859">
          <cell r="A859">
            <v>201208</v>
          </cell>
        </row>
        <row r="860">
          <cell r="A860">
            <v>201208</v>
          </cell>
        </row>
        <row r="861">
          <cell r="A861">
            <v>201208</v>
          </cell>
        </row>
        <row r="862">
          <cell r="A862">
            <v>201208</v>
          </cell>
        </row>
        <row r="863">
          <cell r="A863">
            <v>201208</v>
          </cell>
        </row>
        <row r="864">
          <cell r="A864">
            <v>201208</v>
          </cell>
        </row>
        <row r="865">
          <cell r="A865">
            <v>201208</v>
          </cell>
        </row>
        <row r="866">
          <cell r="A866">
            <v>201208</v>
          </cell>
        </row>
        <row r="867">
          <cell r="A867">
            <v>201208</v>
          </cell>
        </row>
        <row r="868">
          <cell r="A868">
            <v>201208</v>
          </cell>
        </row>
        <row r="869">
          <cell r="A869">
            <v>201208</v>
          </cell>
        </row>
        <row r="870">
          <cell r="A870">
            <v>201208</v>
          </cell>
        </row>
        <row r="871">
          <cell r="A871">
            <v>201208</v>
          </cell>
        </row>
        <row r="872">
          <cell r="A872">
            <v>201208</v>
          </cell>
        </row>
        <row r="873">
          <cell r="A873">
            <v>201208</v>
          </cell>
        </row>
        <row r="874">
          <cell r="A874">
            <v>201208</v>
          </cell>
        </row>
        <row r="875">
          <cell r="A875">
            <v>201208</v>
          </cell>
        </row>
        <row r="876">
          <cell r="A876">
            <v>201208</v>
          </cell>
        </row>
        <row r="877">
          <cell r="A877">
            <v>201208</v>
          </cell>
        </row>
        <row r="878">
          <cell r="A878">
            <v>201208</v>
          </cell>
        </row>
        <row r="879">
          <cell r="A879">
            <v>201208</v>
          </cell>
        </row>
        <row r="880">
          <cell r="A880">
            <v>201208</v>
          </cell>
        </row>
        <row r="881">
          <cell r="A881">
            <v>201208</v>
          </cell>
        </row>
        <row r="882">
          <cell r="A882">
            <v>201208</v>
          </cell>
        </row>
        <row r="883">
          <cell r="A883">
            <v>201208</v>
          </cell>
        </row>
        <row r="884">
          <cell r="A884">
            <v>201208</v>
          </cell>
        </row>
        <row r="885">
          <cell r="A885">
            <v>201208</v>
          </cell>
        </row>
        <row r="886">
          <cell r="A886">
            <v>201208</v>
          </cell>
        </row>
        <row r="887">
          <cell r="A887">
            <v>201208</v>
          </cell>
        </row>
        <row r="888">
          <cell r="A888">
            <v>201208</v>
          </cell>
        </row>
        <row r="889">
          <cell r="A889">
            <v>201208</v>
          </cell>
        </row>
        <row r="890">
          <cell r="A890">
            <v>201208</v>
          </cell>
        </row>
        <row r="891">
          <cell r="A891">
            <v>201208</v>
          </cell>
        </row>
        <row r="892">
          <cell r="A892">
            <v>201208</v>
          </cell>
        </row>
        <row r="893">
          <cell r="A893">
            <v>201208</v>
          </cell>
        </row>
        <row r="894">
          <cell r="A894">
            <v>201208</v>
          </cell>
        </row>
        <row r="895">
          <cell r="A895">
            <v>201208</v>
          </cell>
        </row>
        <row r="896">
          <cell r="A896">
            <v>201208</v>
          </cell>
        </row>
        <row r="897">
          <cell r="A897">
            <v>201208</v>
          </cell>
        </row>
        <row r="898">
          <cell r="A898">
            <v>201208</v>
          </cell>
        </row>
        <row r="899">
          <cell r="A899">
            <v>201208</v>
          </cell>
        </row>
        <row r="900">
          <cell r="A900">
            <v>201208</v>
          </cell>
        </row>
        <row r="901">
          <cell r="A901">
            <v>201208</v>
          </cell>
        </row>
        <row r="902">
          <cell r="A902">
            <v>201208</v>
          </cell>
        </row>
        <row r="903">
          <cell r="A903">
            <v>201208</v>
          </cell>
        </row>
        <row r="904">
          <cell r="A904">
            <v>201208</v>
          </cell>
        </row>
        <row r="905">
          <cell r="A905">
            <v>201208</v>
          </cell>
        </row>
        <row r="906">
          <cell r="A906">
            <v>201208</v>
          </cell>
        </row>
        <row r="907">
          <cell r="A907">
            <v>201208</v>
          </cell>
        </row>
        <row r="908">
          <cell r="A908">
            <v>201208</v>
          </cell>
        </row>
        <row r="909">
          <cell r="A909">
            <v>201208</v>
          </cell>
        </row>
        <row r="910">
          <cell r="A910">
            <v>201208</v>
          </cell>
        </row>
        <row r="911">
          <cell r="A911">
            <v>201208</v>
          </cell>
        </row>
        <row r="912">
          <cell r="A912">
            <v>201208</v>
          </cell>
        </row>
        <row r="913">
          <cell r="A913">
            <v>201208</v>
          </cell>
        </row>
        <row r="914">
          <cell r="A914">
            <v>201208</v>
          </cell>
        </row>
        <row r="915">
          <cell r="A915">
            <v>201208</v>
          </cell>
        </row>
        <row r="916">
          <cell r="A916">
            <v>201208</v>
          </cell>
        </row>
        <row r="917">
          <cell r="A917">
            <v>201208</v>
          </cell>
        </row>
        <row r="918">
          <cell r="A918">
            <v>201208</v>
          </cell>
        </row>
        <row r="919">
          <cell r="A919">
            <v>201208</v>
          </cell>
        </row>
        <row r="920">
          <cell r="A920">
            <v>201208</v>
          </cell>
        </row>
        <row r="921">
          <cell r="A921">
            <v>201208</v>
          </cell>
        </row>
        <row r="922">
          <cell r="A922">
            <v>201208</v>
          </cell>
        </row>
        <row r="923">
          <cell r="A923">
            <v>201208</v>
          </cell>
        </row>
        <row r="924">
          <cell r="A924">
            <v>201208</v>
          </cell>
        </row>
        <row r="925">
          <cell r="A925">
            <v>201208</v>
          </cell>
        </row>
        <row r="926">
          <cell r="A926">
            <v>201208</v>
          </cell>
        </row>
        <row r="927">
          <cell r="A927">
            <v>201208</v>
          </cell>
        </row>
        <row r="928">
          <cell r="A928">
            <v>201208</v>
          </cell>
        </row>
        <row r="929">
          <cell r="A929">
            <v>201208</v>
          </cell>
        </row>
        <row r="930">
          <cell r="A930">
            <v>201208</v>
          </cell>
        </row>
        <row r="931">
          <cell r="A931">
            <v>201208</v>
          </cell>
        </row>
        <row r="932">
          <cell r="A932">
            <v>201208</v>
          </cell>
        </row>
        <row r="933">
          <cell r="A933">
            <v>201208</v>
          </cell>
        </row>
        <row r="934">
          <cell r="A934">
            <v>201208</v>
          </cell>
        </row>
        <row r="935">
          <cell r="A935">
            <v>201208</v>
          </cell>
        </row>
        <row r="936">
          <cell r="A936">
            <v>201208</v>
          </cell>
        </row>
        <row r="937">
          <cell r="A937">
            <v>201208</v>
          </cell>
        </row>
        <row r="938">
          <cell r="A938">
            <v>201208</v>
          </cell>
        </row>
        <row r="939">
          <cell r="A939">
            <v>201208</v>
          </cell>
        </row>
        <row r="940">
          <cell r="A940">
            <v>201208</v>
          </cell>
        </row>
        <row r="941">
          <cell r="A941">
            <v>201208</v>
          </cell>
        </row>
        <row r="942">
          <cell r="A942">
            <v>201208</v>
          </cell>
        </row>
        <row r="943">
          <cell r="A943">
            <v>201208</v>
          </cell>
        </row>
        <row r="944">
          <cell r="A944">
            <v>201208</v>
          </cell>
        </row>
        <row r="945">
          <cell r="A945">
            <v>201208</v>
          </cell>
        </row>
        <row r="946">
          <cell r="A946">
            <v>201208</v>
          </cell>
        </row>
        <row r="947">
          <cell r="A947">
            <v>201208</v>
          </cell>
        </row>
        <row r="948">
          <cell r="A948">
            <v>201208</v>
          </cell>
        </row>
        <row r="949">
          <cell r="A949">
            <v>201208</v>
          </cell>
        </row>
        <row r="950">
          <cell r="A950">
            <v>201208</v>
          </cell>
        </row>
        <row r="951">
          <cell r="A951">
            <v>201208</v>
          </cell>
        </row>
        <row r="952">
          <cell r="A952">
            <v>201208</v>
          </cell>
        </row>
        <row r="953">
          <cell r="A953">
            <v>201208</v>
          </cell>
        </row>
        <row r="954">
          <cell r="A954">
            <v>201208</v>
          </cell>
        </row>
        <row r="955">
          <cell r="A955">
            <v>201208</v>
          </cell>
        </row>
        <row r="956">
          <cell r="A956">
            <v>201208</v>
          </cell>
        </row>
        <row r="957">
          <cell r="A957">
            <v>201208</v>
          </cell>
        </row>
        <row r="958">
          <cell r="A958">
            <v>201208</v>
          </cell>
        </row>
        <row r="959">
          <cell r="A959">
            <v>201208</v>
          </cell>
        </row>
        <row r="960">
          <cell r="A960">
            <v>201208</v>
          </cell>
        </row>
        <row r="961">
          <cell r="A961">
            <v>201208</v>
          </cell>
        </row>
        <row r="962">
          <cell r="A962">
            <v>201208</v>
          </cell>
        </row>
        <row r="963">
          <cell r="A963">
            <v>201208</v>
          </cell>
        </row>
        <row r="964">
          <cell r="A964">
            <v>201208</v>
          </cell>
        </row>
        <row r="965">
          <cell r="A965">
            <v>201208</v>
          </cell>
        </row>
        <row r="966">
          <cell r="A966">
            <v>201208</v>
          </cell>
        </row>
        <row r="967">
          <cell r="A967">
            <v>201208</v>
          </cell>
        </row>
        <row r="968">
          <cell r="A968">
            <v>201208</v>
          </cell>
        </row>
        <row r="969">
          <cell r="A969">
            <v>201208</v>
          </cell>
        </row>
        <row r="970">
          <cell r="A970">
            <v>201208</v>
          </cell>
        </row>
        <row r="971">
          <cell r="A971">
            <v>201208</v>
          </cell>
        </row>
        <row r="972">
          <cell r="A972">
            <v>201208</v>
          </cell>
        </row>
        <row r="973">
          <cell r="A973">
            <v>201208</v>
          </cell>
        </row>
        <row r="974">
          <cell r="A974">
            <v>201208</v>
          </cell>
        </row>
        <row r="975">
          <cell r="A975">
            <v>201208</v>
          </cell>
        </row>
        <row r="976">
          <cell r="A976">
            <v>201208</v>
          </cell>
        </row>
        <row r="977">
          <cell r="A977">
            <v>201208</v>
          </cell>
        </row>
        <row r="978">
          <cell r="A978">
            <v>201208</v>
          </cell>
        </row>
        <row r="979">
          <cell r="A979">
            <v>201208</v>
          </cell>
        </row>
        <row r="980">
          <cell r="A980">
            <v>201208</v>
          </cell>
        </row>
        <row r="981">
          <cell r="A981">
            <v>201208</v>
          </cell>
        </row>
        <row r="982">
          <cell r="A982">
            <v>201208</v>
          </cell>
        </row>
        <row r="983">
          <cell r="A983">
            <v>201208</v>
          </cell>
        </row>
        <row r="984">
          <cell r="A984">
            <v>201208</v>
          </cell>
        </row>
        <row r="985">
          <cell r="A985">
            <v>201208</v>
          </cell>
        </row>
        <row r="986">
          <cell r="A986">
            <v>201208</v>
          </cell>
        </row>
        <row r="987">
          <cell r="A987">
            <v>201208</v>
          </cell>
        </row>
        <row r="988">
          <cell r="A988">
            <v>201208</v>
          </cell>
        </row>
        <row r="989">
          <cell r="A989">
            <v>201208</v>
          </cell>
        </row>
        <row r="990">
          <cell r="A990">
            <v>201208</v>
          </cell>
        </row>
        <row r="991">
          <cell r="A991">
            <v>201208</v>
          </cell>
        </row>
        <row r="992">
          <cell r="A992">
            <v>201208</v>
          </cell>
        </row>
        <row r="993">
          <cell r="A993">
            <v>201208</v>
          </cell>
        </row>
        <row r="994">
          <cell r="A994">
            <v>201208</v>
          </cell>
        </row>
        <row r="995">
          <cell r="A995">
            <v>201208</v>
          </cell>
        </row>
        <row r="996">
          <cell r="A996">
            <v>201208</v>
          </cell>
        </row>
        <row r="997">
          <cell r="A997">
            <v>201208</v>
          </cell>
        </row>
        <row r="998">
          <cell r="A998">
            <v>201208</v>
          </cell>
        </row>
        <row r="999">
          <cell r="A999">
            <v>201208</v>
          </cell>
        </row>
        <row r="1000">
          <cell r="A1000">
            <v>201208</v>
          </cell>
        </row>
        <row r="1001">
          <cell r="A1001">
            <v>201208</v>
          </cell>
        </row>
        <row r="1002">
          <cell r="A1002">
            <v>201208</v>
          </cell>
        </row>
        <row r="1003">
          <cell r="A1003">
            <v>201208</v>
          </cell>
        </row>
        <row r="1004">
          <cell r="A1004">
            <v>201208</v>
          </cell>
        </row>
        <row r="1005">
          <cell r="A1005">
            <v>201208</v>
          </cell>
        </row>
        <row r="1006">
          <cell r="A1006">
            <v>201208</v>
          </cell>
        </row>
        <row r="1007">
          <cell r="A1007">
            <v>201208</v>
          </cell>
        </row>
        <row r="1008">
          <cell r="A1008">
            <v>201208</v>
          </cell>
        </row>
        <row r="1009">
          <cell r="A1009">
            <v>201208</v>
          </cell>
        </row>
        <row r="1010">
          <cell r="A1010">
            <v>201208</v>
          </cell>
        </row>
        <row r="1011">
          <cell r="A1011">
            <v>201208</v>
          </cell>
        </row>
        <row r="1012">
          <cell r="A1012">
            <v>201208</v>
          </cell>
        </row>
        <row r="1013">
          <cell r="A1013">
            <v>201208</v>
          </cell>
        </row>
        <row r="1014">
          <cell r="A1014">
            <v>201208</v>
          </cell>
        </row>
        <row r="1015">
          <cell r="A1015">
            <v>201208</v>
          </cell>
        </row>
        <row r="1016">
          <cell r="A1016">
            <v>201208</v>
          </cell>
        </row>
        <row r="1017">
          <cell r="A1017">
            <v>201208</v>
          </cell>
        </row>
        <row r="1018">
          <cell r="A1018">
            <v>201208</v>
          </cell>
        </row>
        <row r="1019">
          <cell r="A1019">
            <v>201208</v>
          </cell>
        </row>
        <row r="1020">
          <cell r="A1020">
            <v>201208</v>
          </cell>
        </row>
        <row r="1021">
          <cell r="A1021">
            <v>201208</v>
          </cell>
        </row>
        <row r="1022">
          <cell r="A1022">
            <v>201208</v>
          </cell>
        </row>
        <row r="1023">
          <cell r="A1023">
            <v>201208</v>
          </cell>
        </row>
        <row r="1024">
          <cell r="A1024">
            <v>201208</v>
          </cell>
        </row>
        <row r="1025">
          <cell r="A1025">
            <v>201208</v>
          </cell>
        </row>
        <row r="1026">
          <cell r="A1026">
            <v>201208</v>
          </cell>
        </row>
        <row r="1027">
          <cell r="A1027">
            <v>201208</v>
          </cell>
        </row>
        <row r="1028">
          <cell r="A1028">
            <v>201208</v>
          </cell>
        </row>
        <row r="1029">
          <cell r="A1029">
            <v>201208</v>
          </cell>
        </row>
        <row r="1030">
          <cell r="A1030">
            <v>201208</v>
          </cell>
        </row>
        <row r="1031">
          <cell r="A1031">
            <v>201208</v>
          </cell>
        </row>
        <row r="1032">
          <cell r="A1032">
            <v>201208</v>
          </cell>
        </row>
        <row r="1033">
          <cell r="A1033">
            <v>201208</v>
          </cell>
        </row>
        <row r="1034">
          <cell r="A1034">
            <v>201208</v>
          </cell>
        </row>
        <row r="1035">
          <cell r="A1035">
            <v>201208</v>
          </cell>
        </row>
        <row r="1036">
          <cell r="A1036">
            <v>201208</v>
          </cell>
        </row>
        <row r="1037">
          <cell r="A1037">
            <v>201208</v>
          </cell>
        </row>
        <row r="1038">
          <cell r="A1038">
            <v>201208</v>
          </cell>
        </row>
        <row r="1039">
          <cell r="A1039">
            <v>201208</v>
          </cell>
        </row>
        <row r="1040">
          <cell r="A1040">
            <v>201208</v>
          </cell>
        </row>
        <row r="1041">
          <cell r="A1041">
            <v>201208</v>
          </cell>
        </row>
        <row r="1042">
          <cell r="A1042">
            <v>201208</v>
          </cell>
        </row>
        <row r="1043">
          <cell r="A1043">
            <v>201208</v>
          </cell>
        </row>
        <row r="1044">
          <cell r="A1044">
            <v>201208</v>
          </cell>
        </row>
        <row r="1045">
          <cell r="A1045">
            <v>201208</v>
          </cell>
        </row>
        <row r="1046">
          <cell r="A1046">
            <v>201208</v>
          </cell>
        </row>
        <row r="1047">
          <cell r="A1047">
            <v>201208</v>
          </cell>
        </row>
        <row r="1048">
          <cell r="A1048">
            <v>201208</v>
          </cell>
        </row>
        <row r="1049">
          <cell r="A1049">
            <v>201208</v>
          </cell>
        </row>
        <row r="1050">
          <cell r="A1050">
            <v>201208</v>
          </cell>
        </row>
        <row r="1051">
          <cell r="A1051">
            <v>201208</v>
          </cell>
        </row>
        <row r="1052">
          <cell r="A1052">
            <v>201208</v>
          </cell>
        </row>
        <row r="1053">
          <cell r="A1053">
            <v>201208</v>
          </cell>
        </row>
        <row r="1054">
          <cell r="A1054">
            <v>201208</v>
          </cell>
        </row>
        <row r="1055">
          <cell r="A1055">
            <v>201208</v>
          </cell>
        </row>
        <row r="1056">
          <cell r="A1056">
            <v>201208</v>
          </cell>
        </row>
        <row r="1057">
          <cell r="A1057">
            <v>201208</v>
          </cell>
        </row>
        <row r="1058">
          <cell r="A1058">
            <v>201208</v>
          </cell>
        </row>
        <row r="1059">
          <cell r="A1059">
            <v>201208</v>
          </cell>
        </row>
        <row r="1060">
          <cell r="A1060">
            <v>201208</v>
          </cell>
        </row>
        <row r="1061">
          <cell r="A1061">
            <v>201208</v>
          </cell>
        </row>
        <row r="1062">
          <cell r="A1062">
            <v>201208</v>
          </cell>
        </row>
        <row r="1063">
          <cell r="A1063">
            <v>201208</v>
          </cell>
        </row>
        <row r="1064">
          <cell r="A1064">
            <v>201208</v>
          </cell>
        </row>
        <row r="1065">
          <cell r="A1065">
            <v>201208</v>
          </cell>
        </row>
        <row r="1066">
          <cell r="A1066">
            <v>201208</v>
          </cell>
        </row>
        <row r="1067">
          <cell r="A1067">
            <v>201208</v>
          </cell>
        </row>
        <row r="1068">
          <cell r="A1068">
            <v>201208</v>
          </cell>
        </row>
        <row r="1069">
          <cell r="A1069">
            <v>201208</v>
          </cell>
        </row>
        <row r="1070">
          <cell r="A1070">
            <v>201208</v>
          </cell>
        </row>
        <row r="1071">
          <cell r="A1071">
            <v>201208</v>
          </cell>
        </row>
        <row r="1072">
          <cell r="A1072">
            <v>201208</v>
          </cell>
        </row>
        <row r="1073">
          <cell r="A1073">
            <v>201208</v>
          </cell>
        </row>
        <row r="1074">
          <cell r="A1074">
            <v>201208</v>
          </cell>
        </row>
        <row r="1075">
          <cell r="A1075">
            <v>201208</v>
          </cell>
        </row>
        <row r="1076">
          <cell r="A1076">
            <v>201208</v>
          </cell>
        </row>
        <row r="1077">
          <cell r="A1077">
            <v>201208</v>
          </cell>
        </row>
        <row r="1078">
          <cell r="A1078">
            <v>201208</v>
          </cell>
        </row>
        <row r="1079">
          <cell r="A1079">
            <v>201208</v>
          </cell>
        </row>
        <row r="1080">
          <cell r="A1080">
            <v>201208</v>
          </cell>
        </row>
        <row r="1081">
          <cell r="A1081">
            <v>201208</v>
          </cell>
        </row>
        <row r="1082">
          <cell r="A1082">
            <v>201208</v>
          </cell>
        </row>
        <row r="1083">
          <cell r="A1083">
            <v>201208</v>
          </cell>
        </row>
        <row r="1084">
          <cell r="A1084">
            <v>201208</v>
          </cell>
        </row>
        <row r="1085">
          <cell r="A1085">
            <v>201208</v>
          </cell>
        </row>
        <row r="1086">
          <cell r="A1086">
            <v>201208</v>
          </cell>
        </row>
        <row r="1087">
          <cell r="A1087">
            <v>201208</v>
          </cell>
        </row>
        <row r="1088">
          <cell r="A1088">
            <v>201208</v>
          </cell>
        </row>
        <row r="1089">
          <cell r="A1089">
            <v>201208</v>
          </cell>
        </row>
        <row r="1090">
          <cell r="A1090">
            <v>201208</v>
          </cell>
        </row>
        <row r="1091">
          <cell r="A1091">
            <v>201208</v>
          </cell>
        </row>
        <row r="1092">
          <cell r="A1092">
            <v>201208</v>
          </cell>
        </row>
        <row r="1093">
          <cell r="A1093">
            <v>201208</v>
          </cell>
        </row>
        <row r="1094">
          <cell r="A1094">
            <v>201208</v>
          </cell>
        </row>
        <row r="1095">
          <cell r="A1095">
            <v>201208</v>
          </cell>
        </row>
        <row r="1096">
          <cell r="A1096">
            <v>201208</v>
          </cell>
        </row>
        <row r="1097">
          <cell r="A1097">
            <v>201208</v>
          </cell>
        </row>
        <row r="1098">
          <cell r="A1098">
            <v>201208</v>
          </cell>
        </row>
        <row r="1099">
          <cell r="A1099">
            <v>201208</v>
          </cell>
        </row>
        <row r="1100">
          <cell r="A1100">
            <v>201208</v>
          </cell>
        </row>
        <row r="1101">
          <cell r="A1101">
            <v>201208</v>
          </cell>
        </row>
        <row r="1102">
          <cell r="A1102">
            <v>201208</v>
          </cell>
        </row>
        <row r="1103">
          <cell r="A1103">
            <v>201208</v>
          </cell>
        </row>
        <row r="1104">
          <cell r="A1104">
            <v>201208</v>
          </cell>
        </row>
        <row r="1105">
          <cell r="A1105">
            <v>201208</v>
          </cell>
        </row>
        <row r="1106">
          <cell r="A1106">
            <v>201208</v>
          </cell>
        </row>
        <row r="1107">
          <cell r="A1107">
            <v>201208</v>
          </cell>
        </row>
        <row r="1108">
          <cell r="A1108">
            <v>201208</v>
          </cell>
        </row>
        <row r="1109">
          <cell r="A1109">
            <v>201208</v>
          </cell>
        </row>
        <row r="1110">
          <cell r="A1110">
            <v>201208</v>
          </cell>
        </row>
        <row r="1111">
          <cell r="A1111">
            <v>201208</v>
          </cell>
        </row>
        <row r="1112">
          <cell r="A1112">
            <v>201208</v>
          </cell>
        </row>
        <row r="1113">
          <cell r="A1113">
            <v>201208</v>
          </cell>
        </row>
        <row r="1114">
          <cell r="A1114">
            <v>201208</v>
          </cell>
        </row>
        <row r="1115">
          <cell r="A1115">
            <v>201208</v>
          </cell>
        </row>
        <row r="1116">
          <cell r="A1116">
            <v>201208</v>
          </cell>
        </row>
        <row r="1117">
          <cell r="A1117">
            <v>201208</v>
          </cell>
        </row>
        <row r="1118">
          <cell r="A1118">
            <v>201208</v>
          </cell>
        </row>
        <row r="1119">
          <cell r="A1119">
            <v>201208</v>
          </cell>
        </row>
        <row r="1120">
          <cell r="A1120">
            <v>201208</v>
          </cell>
        </row>
        <row r="1121">
          <cell r="A1121">
            <v>201208</v>
          </cell>
        </row>
        <row r="1122">
          <cell r="A1122">
            <v>201208</v>
          </cell>
        </row>
        <row r="1123">
          <cell r="A1123">
            <v>201208</v>
          </cell>
        </row>
        <row r="1124">
          <cell r="A1124">
            <v>201208</v>
          </cell>
        </row>
        <row r="1125">
          <cell r="A1125">
            <v>201208</v>
          </cell>
        </row>
        <row r="1126">
          <cell r="A1126">
            <v>201208</v>
          </cell>
        </row>
        <row r="1127">
          <cell r="A1127">
            <v>201208</v>
          </cell>
        </row>
        <row r="1128">
          <cell r="A1128">
            <v>201208</v>
          </cell>
        </row>
        <row r="1129">
          <cell r="A1129">
            <v>201208</v>
          </cell>
        </row>
        <row r="1130">
          <cell r="A1130">
            <v>201208</v>
          </cell>
        </row>
        <row r="1131">
          <cell r="A1131">
            <v>201208</v>
          </cell>
        </row>
        <row r="1132">
          <cell r="A1132">
            <v>201208</v>
          </cell>
        </row>
        <row r="1133">
          <cell r="A1133">
            <v>201208</v>
          </cell>
        </row>
        <row r="1134">
          <cell r="A1134">
            <v>201208</v>
          </cell>
        </row>
        <row r="1135">
          <cell r="A1135">
            <v>201208</v>
          </cell>
        </row>
        <row r="1136">
          <cell r="A1136">
            <v>201208</v>
          </cell>
        </row>
        <row r="1137">
          <cell r="A1137">
            <v>201208</v>
          </cell>
        </row>
        <row r="1138">
          <cell r="A1138">
            <v>201208</v>
          </cell>
        </row>
        <row r="1139">
          <cell r="A1139">
            <v>201208</v>
          </cell>
        </row>
        <row r="1140">
          <cell r="A1140">
            <v>201208</v>
          </cell>
        </row>
        <row r="1141">
          <cell r="A1141">
            <v>201208</v>
          </cell>
        </row>
        <row r="1142">
          <cell r="A1142">
            <v>201208</v>
          </cell>
        </row>
        <row r="1143">
          <cell r="A1143">
            <v>201208</v>
          </cell>
        </row>
        <row r="1144">
          <cell r="A1144">
            <v>201208</v>
          </cell>
        </row>
        <row r="1145">
          <cell r="A1145">
            <v>201208</v>
          </cell>
        </row>
        <row r="1146">
          <cell r="A1146">
            <v>201208</v>
          </cell>
        </row>
        <row r="1147">
          <cell r="A1147">
            <v>201208</v>
          </cell>
        </row>
        <row r="1148">
          <cell r="A1148">
            <v>201208</v>
          </cell>
        </row>
        <row r="1149">
          <cell r="A1149">
            <v>201208</v>
          </cell>
        </row>
        <row r="1150">
          <cell r="A1150">
            <v>201208</v>
          </cell>
        </row>
        <row r="1151">
          <cell r="A1151">
            <v>201208</v>
          </cell>
        </row>
        <row r="1152">
          <cell r="A1152">
            <v>201208</v>
          </cell>
        </row>
        <row r="1153">
          <cell r="A1153">
            <v>201208</v>
          </cell>
        </row>
        <row r="1154">
          <cell r="A1154">
            <v>201208</v>
          </cell>
        </row>
        <row r="1155">
          <cell r="A1155">
            <v>201208</v>
          </cell>
        </row>
        <row r="1156">
          <cell r="A1156">
            <v>201208</v>
          </cell>
        </row>
        <row r="1157">
          <cell r="A1157">
            <v>201208</v>
          </cell>
        </row>
        <row r="1158">
          <cell r="A1158">
            <v>201208</v>
          </cell>
        </row>
        <row r="1159">
          <cell r="A1159">
            <v>201208</v>
          </cell>
        </row>
        <row r="1160">
          <cell r="A1160">
            <v>201208</v>
          </cell>
        </row>
        <row r="1161">
          <cell r="A1161">
            <v>201208</v>
          </cell>
        </row>
        <row r="1162">
          <cell r="A1162">
            <v>201208</v>
          </cell>
        </row>
        <row r="1163">
          <cell r="A1163">
            <v>201208</v>
          </cell>
        </row>
        <row r="1164">
          <cell r="A1164">
            <v>201208</v>
          </cell>
        </row>
        <row r="1165">
          <cell r="A1165">
            <v>201208</v>
          </cell>
        </row>
        <row r="1166">
          <cell r="A1166">
            <v>201208</v>
          </cell>
        </row>
        <row r="1167">
          <cell r="A1167">
            <v>201208</v>
          </cell>
        </row>
        <row r="1168">
          <cell r="A1168">
            <v>201208</v>
          </cell>
        </row>
        <row r="1169">
          <cell r="A1169">
            <v>201208</v>
          </cell>
        </row>
        <row r="1170">
          <cell r="A1170">
            <v>201208</v>
          </cell>
        </row>
        <row r="1171">
          <cell r="A1171">
            <v>201208</v>
          </cell>
        </row>
        <row r="1172">
          <cell r="A1172">
            <v>201208</v>
          </cell>
        </row>
        <row r="1173">
          <cell r="A1173">
            <v>201208</v>
          </cell>
        </row>
        <row r="1174">
          <cell r="A1174">
            <v>201208</v>
          </cell>
        </row>
        <row r="1175">
          <cell r="A1175">
            <v>201208</v>
          </cell>
        </row>
        <row r="1176">
          <cell r="A1176">
            <v>201208</v>
          </cell>
        </row>
        <row r="1177">
          <cell r="A1177">
            <v>201208</v>
          </cell>
        </row>
        <row r="1178">
          <cell r="A1178">
            <v>201208</v>
          </cell>
        </row>
        <row r="1179">
          <cell r="A1179">
            <v>201208</v>
          </cell>
        </row>
        <row r="1180">
          <cell r="A1180">
            <v>201208</v>
          </cell>
        </row>
        <row r="1181">
          <cell r="A1181">
            <v>201208</v>
          </cell>
        </row>
        <row r="1182">
          <cell r="A1182">
            <v>201208</v>
          </cell>
        </row>
        <row r="1183">
          <cell r="A1183">
            <v>201208</v>
          </cell>
        </row>
        <row r="1184">
          <cell r="A1184">
            <v>201208</v>
          </cell>
        </row>
        <row r="1185">
          <cell r="A1185">
            <v>201208</v>
          </cell>
        </row>
        <row r="1186">
          <cell r="A1186">
            <v>201208</v>
          </cell>
        </row>
        <row r="1187">
          <cell r="A1187">
            <v>201208</v>
          </cell>
        </row>
        <row r="1188">
          <cell r="A1188">
            <v>201208</v>
          </cell>
        </row>
        <row r="1189">
          <cell r="A1189">
            <v>201208</v>
          </cell>
        </row>
        <row r="1190">
          <cell r="A1190">
            <v>201208</v>
          </cell>
        </row>
        <row r="1191">
          <cell r="A1191">
            <v>201208</v>
          </cell>
        </row>
        <row r="1192">
          <cell r="A1192">
            <v>201208</v>
          </cell>
        </row>
        <row r="1193">
          <cell r="A1193">
            <v>201208</v>
          </cell>
        </row>
        <row r="1194">
          <cell r="A1194">
            <v>201208</v>
          </cell>
        </row>
        <row r="1195">
          <cell r="A1195">
            <v>201208</v>
          </cell>
        </row>
        <row r="1196">
          <cell r="A1196">
            <v>201208</v>
          </cell>
        </row>
        <row r="1197">
          <cell r="A1197">
            <v>201208</v>
          </cell>
        </row>
        <row r="1198">
          <cell r="A1198">
            <v>201208</v>
          </cell>
        </row>
        <row r="1199">
          <cell r="A1199">
            <v>201208</v>
          </cell>
        </row>
        <row r="1200">
          <cell r="A1200">
            <v>201208</v>
          </cell>
        </row>
        <row r="1201">
          <cell r="A1201">
            <v>201208</v>
          </cell>
        </row>
        <row r="1202">
          <cell r="A1202">
            <v>201208</v>
          </cell>
        </row>
        <row r="1203">
          <cell r="A1203">
            <v>201208</v>
          </cell>
        </row>
        <row r="1204">
          <cell r="A1204">
            <v>201208</v>
          </cell>
        </row>
        <row r="1205">
          <cell r="A1205">
            <v>201208</v>
          </cell>
        </row>
        <row r="1206">
          <cell r="A1206">
            <v>201208</v>
          </cell>
        </row>
        <row r="1207">
          <cell r="A1207">
            <v>201208</v>
          </cell>
        </row>
        <row r="1208">
          <cell r="A1208">
            <v>201208</v>
          </cell>
        </row>
        <row r="1209">
          <cell r="A1209">
            <v>201208</v>
          </cell>
        </row>
        <row r="1210">
          <cell r="A1210">
            <v>201208</v>
          </cell>
        </row>
        <row r="1211">
          <cell r="A1211">
            <v>201208</v>
          </cell>
        </row>
        <row r="1212">
          <cell r="A1212">
            <v>201208</v>
          </cell>
        </row>
        <row r="1213">
          <cell r="A1213">
            <v>201208</v>
          </cell>
        </row>
        <row r="1214">
          <cell r="A1214">
            <v>201208</v>
          </cell>
        </row>
        <row r="1215">
          <cell r="A1215">
            <v>201208</v>
          </cell>
        </row>
        <row r="1216">
          <cell r="A1216">
            <v>201208</v>
          </cell>
        </row>
        <row r="1217">
          <cell r="A1217">
            <v>201208</v>
          </cell>
        </row>
        <row r="1218">
          <cell r="A1218">
            <v>201208</v>
          </cell>
        </row>
        <row r="1219">
          <cell r="A1219">
            <v>201208</v>
          </cell>
        </row>
        <row r="1220">
          <cell r="A1220">
            <v>201208</v>
          </cell>
        </row>
        <row r="1221">
          <cell r="A1221">
            <v>201208</v>
          </cell>
        </row>
        <row r="1222">
          <cell r="A1222">
            <v>201208</v>
          </cell>
        </row>
        <row r="1223">
          <cell r="A1223">
            <v>201208</v>
          </cell>
        </row>
        <row r="1224">
          <cell r="A1224">
            <v>201208</v>
          </cell>
        </row>
        <row r="1225">
          <cell r="A1225">
            <v>201208</v>
          </cell>
        </row>
        <row r="1226">
          <cell r="A1226">
            <v>201208</v>
          </cell>
        </row>
        <row r="1227">
          <cell r="A1227">
            <v>201208</v>
          </cell>
        </row>
        <row r="1228">
          <cell r="A1228">
            <v>201208</v>
          </cell>
        </row>
        <row r="1229">
          <cell r="A1229">
            <v>201208</v>
          </cell>
        </row>
        <row r="1230">
          <cell r="A1230">
            <v>201208</v>
          </cell>
        </row>
        <row r="1231">
          <cell r="A1231">
            <v>201208</v>
          </cell>
        </row>
        <row r="1232">
          <cell r="A1232">
            <v>201208</v>
          </cell>
        </row>
        <row r="1233">
          <cell r="A1233">
            <v>201208</v>
          </cell>
        </row>
        <row r="1234">
          <cell r="A1234">
            <v>201208</v>
          </cell>
        </row>
        <row r="1235">
          <cell r="A1235">
            <v>201208</v>
          </cell>
        </row>
        <row r="1236">
          <cell r="A1236">
            <v>201208</v>
          </cell>
        </row>
        <row r="1237">
          <cell r="A1237">
            <v>201208</v>
          </cell>
        </row>
        <row r="1238">
          <cell r="A1238">
            <v>201208</v>
          </cell>
        </row>
        <row r="1239">
          <cell r="A1239">
            <v>201208</v>
          </cell>
        </row>
        <row r="1240">
          <cell r="A1240">
            <v>201208</v>
          </cell>
        </row>
        <row r="1241">
          <cell r="A1241">
            <v>201208</v>
          </cell>
        </row>
        <row r="1242">
          <cell r="A1242">
            <v>201208</v>
          </cell>
        </row>
        <row r="1243">
          <cell r="A1243">
            <v>201208</v>
          </cell>
        </row>
        <row r="1244">
          <cell r="A1244">
            <v>201208</v>
          </cell>
        </row>
        <row r="1245">
          <cell r="A1245">
            <v>201208</v>
          </cell>
        </row>
        <row r="1246">
          <cell r="A1246">
            <v>201208</v>
          </cell>
        </row>
        <row r="1247">
          <cell r="A1247">
            <v>201208</v>
          </cell>
        </row>
        <row r="1248">
          <cell r="A1248">
            <v>201208</v>
          </cell>
        </row>
        <row r="1249">
          <cell r="A1249">
            <v>201208</v>
          </cell>
        </row>
        <row r="1250">
          <cell r="A1250">
            <v>201208</v>
          </cell>
        </row>
        <row r="1251">
          <cell r="A1251">
            <v>201208</v>
          </cell>
        </row>
        <row r="1252">
          <cell r="A1252">
            <v>201208</v>
          </cell>
        </row>
        <row r="1253">
          <cell r="A1253">
            <v>201208</v>
          </cell>
        </row>
        <row r="1254">
          <cell r="A1254">
            <v>201208</v>
          </cell>
        </row>
        <row r="1255">
          <cell r="A1255">
            <v>201208</v>
          </cell>
        </row>
        <row r="1256">
          <cell r="A1256">
            <v>201208</v>
          </cell>
        </row>
        <row r="1257">
          <cell r="A1257">
            <v>201208</v>
          </cell>
        </row>
        <row r="1258">
          <cell r="A1258">
            <v>201208</v>
          </cell>
        </row>
        <row r="1259">
          <cell r="A1259">
            <v>201208</v>
          </cell>
        </row>
        <row r="1260">
          <cell r="A1260">
            <v>201208</v>
          </cell>
        </row>
        <row r="1261">
          <cell r="A1261">
            <v>201208</v>
          </cell>
        </row>
        <row r="1262">
          <cell r="A1262">
            <v>201208</v>
          </cell>
        </row>
        <row r="1263">
          <cell r="A1263">
            <v>201208</v>
          </cell>
        </row>
        <row r="1264">
          <cell r="A1264">
            <v>201208</v>
          </cell>
        </row>
        <row r="1265">
          <cell r="A1265">
            <v>201208</v>
          </cell>
        </row>
        <row r="1266">
          <cell r="A1266">
            <v>201208</v>
          </cell>
        </row>
        <row r="1267">
          <cell r="A1267">
            <v>201208</v>
          </cell>
        </row>
        <row r="1268">
          <cell r="A1268">
            <v>201208</v>
          </cell>
        </row>
        <row r="1269">
          <cell r="A1269">
            <v>201208</v>
          </cell>
        </row>
        <row r="1270">
          <cell r="A1270">
            <v>201208</v>
          </cell>
        </row>
        <row r="1271">
          <cell r="A1271">
            <v>201208</v>
          </cell>
        </row>
        <row r="1272">
          <cell r="A1272">
            <v>201208</v>
          </cell>
        </row>
        <row r="1273">
          <cell r="A1273">
            <v>201208</v>
          </cell>
        </row>
        <row r="1274">
          <cell r="A1274">
            <v>201208</v>
          </cell>
        </row>
        <row r="1275">
          <cell r="A1275">
            <v>201208</v>
          </cell>
        </row>
        <row r="1276">
          <cell r="A1276">
            <v>201208</v>
          </cell>
        </row>
        <row r="1277">
          <cell r="A1277">
            <v>201208</v>
          </cell>
        </row>
        <row r="1278">
          <cell r="A1278">
            <v>201208</v>
          </cell>
        </row>
        <row r="1279">
          <cell r="A1279">
            <v>201208</v>
          </cell>
        </row>
        <row r="1280">
          <cell r="A1280">
            <v>201208</v>
          </cell>
        </row>
        <row r="1281">
          <cell r="A1281">
            <v>201208</v>
          </cell>
        </row>
        <row r="1282">
          <cell r="A1282">
            <v>201208</v>
          </cell>
        </row>
        <row r="1283">
          <cell r="A1283">
            <v>201208</v>
          </cell>
        </row>
        <row r="1284">
          <cell r="A1284">
            <v>201208</v>
          </cell>
        </row>
        <row r="1285">
          <cell r="A1285">
            <v>201208</v>
          </cell>
        </row>
        <row r="1286">
          <cell r="A1286">
            <v>201208</v>
          </cell>
        </row>
        <row r="1287">
          <cell r="A1287">
            <v>201208</v>
          </cell>
        </row>
        <row r="1288">
          <cell r="A1288">
            <v>201208</v>
          </cell>
        </row>
        <row r="1289">
          <cell r="A1289">
            <v>201208</v>
          </cell>
        </row>
        <row r="1290">
          <cell r="A1290">
            <v>201208</v>
          </cell>
        </row>
        <row r="1291">
          <cell r="A1291">
            <v>201208</v>
          </cell>
        </row>
        <row r="1292">
          <cell r="A1292">
            <v>201208</v>
          </cell>
        </row>
        <row r="1293">
          <cell r="A1293">
            <v>201208</v>
          </cell>
        </row>
        <row r="1294">
          <cell r="A1294">
            <v>201208</v>
          </cell>
        </row>
        <row r="1295">
          <cell r="A1295">
            <v>201208</v>
          </cell>
        </row>
        <row r="1296">
          <cell r="A1296">
            <v>201208</v>
          </cell>
        </row>
        <row r="1297">
          <cell r="A1297">
            <v>201208</v>
          </cell>
        </row>
        <row r="1298">
          <cell r="A1298">
            <v>201208</v>
          </cell>
        </row>
        <row r="1299">
          <cell r="A1299">
            <v>201208</v>
          </cell>
        </row>
        <row r="1300">
          <cell r="A1300">
            <v>201208</v>
          </cell>
        </row>
        <row r="1301">
          <cell r="A1301">
            <v>201208</v>
          </cell>
        </row>
        <row r="1302">
          <cell r="A1302">
            <v>201208</v>
          </cell>
        </row>
        <row r="1303">
          <cell r="A1303">
            <v>201208</v>
          </cell>
        </row>
        <row r="1304">
          <cell r="A1304">
            <v>201208</v>
          </cell>
        </row>
        <row r="1305">
          <cell r="A1305">
            <v>201208</v>
          </cell>
        </row>
        <row r="1306">
          <cell r="A1306">
            <v>201208</v>
          </cell>
        </row>
        <row r="1307">
          <cell r="A1307">
            <v>201208</v>
          </cell>
        </row>
        <row r="1308">
          <cell r="A1308">
            <v>201208</v>
          </cell>
        </row>
        <row r="1309">
          <cell r="A1309">
            <v>201208</v>
          </cell>
        </row>
        <row r="1310">
          <cell r="A1310">
            <v>201208</v>
          </cell>
        </row>
        <row r="1311">
          <cell r="A1311">
            <v>201208</v>
          </cell>
        </row>
        <row r="1312">
          <cell r="A1312">
            <v>201208</v>
          </cell>
        </row>
        <row r="1313">
          <cell r="A1313">
            <v>201208</v>
          </cell>
        </row>
        <row r="1314">
          <cell r="A1314">
            <v>201208</v>
          </cell>
        </row>
        <row r="1315">
          <cell r="A1315">
            <v>201208</v>
          </cell>
        </row>
        <row r="1316">
          <cell r="A1316">
            <v>201208</v>
          </cell>
        </row>
        <row r="1317">
          <cell r="A1317">
            <v>201208</v>
          </cell>
        </row>
        <row r="1318">
          <cell r="A1318">
            <v>201208</v>
          </cell>
        </row>
        <row r="1319">
          <cell r="A1319">
            <v>201208</v>
          </cell>
        </row>
        <row r="1320">
          <cell r="A1320">
            <v>201208</v>
          </cell>
        </row>
        <row r="1321">
          <cell r="A1321">
            <v>201208</v>
          </cell>
        </row>
        <row r="1322">
          <cell r="A1322">
            <v>201208</v>
          </cell>
        </row>
        <row r="1323">
          <cell r="A1323">
            <v>201208</v>
          </cell>
        </row>
        <row r="1324">
          <cell r="A1324">
            <v>201208</v>
          </cell>
        </row>
        <row r="1325">
          <cell r="A1325">
            <v>201208</v>
          </cell>
        </row>
        <row r="1326">
          <cell r="A1326">
            <v>201208</v>
          </cell>
        </row>
        <row r="1327">
          <cell r="A1327">
            <v>201208</v>
          </cell>
        </row>
        <row r="1328">
          <cell r="A1328">
            <v>201208</v>
          </cell>
        </row>
        <row r="1329">
          <cell r="A1329">
            <v>201208</v>
          </cell>
        </row>
        <row r="1330">
          <cell r="A1330">
            <v>201208</v>
          </cell>
        </row>
        <row r="1331">
          <cell r="A1331">
            <v>201208</v>
          </cell>
        </row>
        <row r="1332">
          <cell r="A1332">
            <v>201208</v>
          </cell>
        </row>
        <row r="1333">
          <cell r="A1333">
            <v>201208</v>
          </cell>
        </row>
        <row r="1334">
          <cell r="A1334">
            <v>201208</v>
          </cell>
        </row>
        <row r="1335">
          <cell r="A1335">
            <v>201208</v>
          </cell>
        </row>
        <row r="1336">
          <cell r="A1336">
            <v>201208</v>
          </cell>
        </row>
        <row r="1337">
          <cell r="A1337">
            <v>201208</v>
          </cell>
        </row>
        <row r="1338">
          <cell r="A1338">
            <v>201208</v>
          </cell>
        </row>
        <row r="1339">
          <cell r="A1339">
            <v>201208</v>
          </cell>
        </row>
        <row r="1340">
          <cell r="A1340">
            <v>201208</v>
          </cell>
        </row>
        <row r="1341">
          <cell r="A1341">
            <v>201208</v>
          </cell>
        </row>
        <row r="1342">
          <cell r="A1342">
            <v>201208</v>
          </cell>
        </row>
        <row r="1343">
          <cell r="A1343">
            <v>201208</v>
          </cell>
        </row>
        <row r="1344">
          <cell r="A1344">
            <v>201208</v>
          </cell>
        </row>
        <row r="1345">
          <cell r="A1345">
            <v>201208</v>
          </cell>
        </row>
        <row r="1346">
          <cell r="A1346">
            <v>201208</v>
          </cell>
        </row>
        <row r="1347">
          <cell r="A1347">
            <v>201208</v>
          </cell>
        </row>
        <row r="1348">
          <cell r="A1348">
            <v>201208</v>
          </cell>
        </row>
        <row r="1349">
          <cell r="A1349">
            <v>201208</v>
          </cell>
        </row>
        <row r="1350">
          <cell r="A1350">
            <v>201208</v>
          </cell>
        </row>
        <row r="1351">
          <cell r="A1351">
            <v>201208</v>
          </cell>
        </row>
        <row r="1352">
          <cell r="A1352">
            <v>201208</v>
          </cell>
        </row>
        <row r="1353">
          <cell r="A1353">
            <v>201208</v>
          </cell>
        </row>
        <row r="1354">
          <cell r="A1354">
            <v>201208</v>
          </cell>
        </row>
        <row r="1355">
          <cell r="A1355">
            <v>201208</v>
          </cell>
        </row>
        <row r="1356">
          <cell r="A1356">
            <v>201208</v>
          </cell>
        </row>
        <row r="1357">
          <cell r="A1357">
            <v>201208</v>
          </cell>
        </row>
        <row r="1358">
          <cell r="A1358">
            <v>201208</v>
          </cell>
        </row>
        <row r="1359">
          <cell r="A1359">
            <v>201208</v>
          </cell>
        </row>
        <row r="1360">
          <cell r="A1360">
            <v>201208</v>
          </cell>
        </row>
        <row r="1361">
          <cell r="A1361">
            <v>201208</v>
          </cell>
        </row>
        <row r="1362">
          <cell r="A1362">
            <v>201208</v>
          </cell>
        </row>
        <row r="1363">
          <cell r="A1363">
            <v>201208</v>
          </cell>
        </row>
        <row r="1364">
          <cell r="A1364">
            <v>201208</v>
          </cell>
        </row>
        <row r="1365">
          <cell r="A1365">
            <v>201208</v>
          </cell>
        </row>
        <row r="1366">
          <cell r="A1366">
            <v>201208</v>
          </cell>
        </row>
        <row r="1367">
          <cell r="A1367">
            <v>201208</v>
          </cell>
        </row>
        <row r="1368">
          <cell r="A1368">
            <v>201208</v>
          </cell>
        </row>
        <row r="1369">
          <cell r="A1369">
            <v>201208</v>
          </cell>
        </row>
        <row r="1370">
          <cell r="A1370">
            <v>201208</v>
          </cell>
        </row>
        <row r="1371">
          <cell r="A1371">
            <v>201208</v>
          </cell>
        </row>
        <row r="1372">
          <cell r="A1372">
            <v>201208</v>
          </cell>
        </row>
        <row r="1373">
          <cell r="A1373">
            <v>201208</v>
          </cell>
        </row>
        <row r="1374">
          <cell r="A1374">
            <v>201208</v>
          </cell>
        </row>
        <row r="1375">
          <cell r="A1375">
            <v>201208</v>
          </cell>
        </row>
        <row r="1376">
          <cell r="A1376">
            <v>201208</v>
          </cell>
        </row>
        <row r="1377">
          <cell r="A1377">
            <v>201208</v>
          </cell>
        </row>
        <row r="1378">
          <cell r="A1378">
            <v>201208</v>
          </cell>
        </row>
        <row r="1379">
          <cell r="A1379">
            <v>201208</v>
          </cell>
        </row>
        <row r="1380">
          <cell r="A1380">
            <v>201208</v>
          </cell>
        </row>
        <row r="1381">
          <cell r="A1381">
            <v>201208</v>
          </cell>
        </row>
        <row r="1382">
          <cell r="A1382">
            <v>201208</v>
          </cell>
        </row>
        <row r="1383">
          <cell r="A1383">
            <v>201208</v>
          </cell>
        </row>
        <row r="1384">
          <cell r="A1384">
            <v>201208</v>
          </cell>
        </row>
        <row r="1385">
          <cell r="A1385">
            <v>201208</v>
          </cell>
        </row>
        <row r="1386">
          <cell r="A1386">
            <v>201208</v>
          </cell>
        </row>
        <row r="1387">
          <cell r="A1387">
            <v>201208</v>
          </cell>
        </row>
        <row r="1388">
          <cell r="A1388">
            <v>201208</v>
          </cell>
        </row>
        <row r="1389">
          <cell r="A1389">
            <v>201208</v>
          </cell>
        </row>
        <row r="1390">
          <cell r="A1390">
            <v>201208</v>
          </cell>
        </row>
        <row r="1391">
          <cell r="A1391">
            <v>201208</v>
          </cell>
        </row>
        <row r="1392">
          <cell r="A1392">
            <v>201208</v>
          </cell>
        </row>
        <row r="1393">
          <cell r="A1393">
            <v>201208</v>
          </cell>
        </row>
        <row r="1394">
          <cell r="A1394">
            <v>201208</v>
          </cell>
        </row>
        <row r="1395">
          <cell r="A1395">
            <v>201208</v>
          </cell>
        </row>
        <row r="1396">
          <cell r="A1396">
            <v>201208</v>
          </cell>
        </row>
        <row r="1397">
          <cell r="A1397">
            <v>201208</v>
          </cell>
        </row>
        <row r="1398">
          <cell r="A1398">
            <v>201208</v>
          </cell>
        </row>
        <row r="1399">
          <cell r="A1399">
            <v>201208</v>
          </cell>
        </row>
        <row r="1400">
          <cell r="A1400">
            <v>201208</v>
          </cell>
        </row>
        <row r="1401">
          <cell r="A1401">
            <v>201208</v>
          </cell>
        </row>
        <row r="1402">
          <cell r="A1402">
            <v>201208</v>
          </cell>
        </row>
        <row r="1403">
          <cell r="A1403">
            <v>201208</v>
          </cell>
        </row>
        <row r="1404">
          <cell r="A1404">
            <v>201208</v>
          </cell>
        </row>
        <row r="1405">
          <cell r="A1405">
            <v>201208</v>
          </cell>
        </row>
        <row r="1406">
          <cell r="A1406">
            <v>201208</v>
          </cell>
        </row>
        <row r="1407">
          <cell r="A1407">
            <v>201208</v>
          </cell>
        </row>
        <row r="1408">
          <cell r="A1408">
            <v>201208</v>
          </cell>
        </row>
        <row r="1409">
          <cell r="A1409">
            <v>201208</v>
          </cell>
        </row>
        <row r="1410">
          <cell r="A1410">
            <v>201208</v>
          </cell>
        </row>
        <row r="1411">
          <cell r="A1411">
            <v>201208</v>
          </cell>
        </row>
        <row r="1412">
          <cell r="A1412">
            <v>201208</v>
          </cell>
        </row>
        <row r="1413">
          <cell r="A1413">
            <v>201208</v>
          </cell>
        </row>
        <row r="1414">
          <cell r="A1414">
            <v>201208</v>
          </cell>
        </row>
        <row r="1415">
          <cell r="A1415">
            <v>201208</v>
          </cell>
        </row>
        <row r="1416">
          <cell r="A1416">
            <v>201208</v>
          </cell>
        </row>
        <row r="1417">
          <cell r="A1417">
            <v>201208</v>
          </cell>
        </row>
        <row r="1418">
          <cell r="A1418">
            <v>201208</v>
          </cell>
        </row>
        <row r="1419">
          <cell r="A1419">
            <v>201208</v>
          </cell>
        </row>
        <row r="1420">
          <cell r="A1420">
            <v>201208</v>
          </cell>
        </row>
        <row r="1421">
          <cell r="A1421">
            <v>201208</v>
          </cell>
        </row>
        <row r="1422">
          <cell r="A1422">
            <v>201208</v>
          </cell>
        </row>
        <row r="1423">
          <cell r="A1423">
            <v>201208</v>
          </cell>
        </row>
        <row r="1424">
          <cell r="A1424">
            <v>201208</v>
          </cell>
        </row>
        <row r="1425">
          <cell r="A1425">
            <v>201208</v>
          </cell>
        </row>
        <row r="1426">
          <cell r="A1426">
            <v>201208</v>
          </cell>
        </row>
        <row r="1427">
          <cell r="A1427">
            <v>201208</v>
          </cell>
        </row>
        <row r="1428">
          <cell r="A1428">
            <v>201208</v>
          </cell>
        </row>
        <row r="1429">
          <cell r="A1429">
            <v>201208</v>
          </cell>
        </row>
        <row r="1430">
          <cell r="A1430">
            <v>201208</v>
          </cell>
        </row>
        <row r="1431">
          <cell r="A1431">
            <v>201208</v>
          </cell>
        </row>
        <row r="1432">
          <cell r="A1432">
            <v>201208</v>
          </cell>
        </row>
        <row r="1433">
          <cell r="A1433">
            <v>201208</v>
          </cell>
        </row>
        <row r="1434">
          <cell r="A1434">
            <v>201208</v>
          </cell>
        </row>
        <row r="1435">
          <cell r="A1435">
            <v>201208</v>
          </cell>
        </row>
        <row r="1436">
          <cell r="A1436">
            <v>201208</v>
          </cell>
        </row>
        <row r="1437">
          <cell r="A1437">
            <v>201208</v>
          </cell>
        </row>
        <row r="1438">
          <cell r="A1438">
            <v>201208</v>
          </cell>
        </row>
        <row r="1439">
          <cell r="A1439">
            <v>201208</v>
          </cell>
        </row>
        <row r="1440">
          <cell r="A1440">
            <v>201208</v>
          </cell>
        </row>
        <row r="1441">
          <cell r="A1441">
            <v>201208</v>
          </cell>
        </row>
        <row r="1442">
          <cell r="A1442">
            <v>201208</v>
          </cell>
        </row>
        <row r="1443">
          <cell r="A1443">
            <v>201208</v>
          </cell>
        </row>
        <row r="1444">
          <cell r="A1444">
            <v>201208</v>
          </cell>
        </row>
        <row r="1445">
          <cell r="A1445">
            <v>201208</v>
          </cell>
        </row>
        <row r="1446">
          <cell r="A1446">
            <v>201208</v>
          </cell>
        </row>
        <row r="1447">
          <cell r="A1447">
            <v>201208</v>
          </cell>
        </row>
        <row r="1448">
          <cell r="A1448">
            <v>201208</v>
          </cell>
        </row>
        <row r="1449">
          <cell r="A1449">
            <v>201208</v>
          </cell>
        </row>
        <row r="1450">
          <cell r="A1450">
            <v>201208</v>
          </cell>
        </row>
        <row r="1451">
          <cell r="A1451">
            <v>201208</v>
          </cell>
        </row>
        <row r="1452">
          <cell r="A1452">
            <v>201208</v>
          </cell>
        </row>
        <row r="1453">
          <cell r="A1453">
            <v>201208</v>
          </cell>
        </row>
        <row r="1454">
          <cell r="A1454">
            <v>201208</v>
          </cell>
        </row>
        <row r="1455">
          <cell r="A1455">
            <v>201208</v>
          </cell>
        </row>
        <row r="1456">
          <cell r="A1456">
            <v>201208</v>
          </cell>
        </row>
        <row r="1457">
          <cell r="A1457">
            <v>201208</v>
          </cell>
        </row>
        <row r="1458">
          <cell r="A1458">
            <v>201208</v>
          </cell>
        </row>
        <row r="1459">
          <cell r="A1459">
            <v>201208</v>
          </cell>
        </row>
        <row r="1460">
          <cell r="A1460">
            <v>201208</v>
          </cell>
        </row>
        <row r="1461">
          <cell r="A1461">
            <v>201208</v>
          </cell>
        </row>
        <row r="1462">
          <cell r="A1462">
            <v>201208</v>
          </cell>
        </row>
        <row r="1463">
          <cell r="A1463">
            <v>201208</v>
          </cell>
        </row>
        <row r="1464">
          <cell r="A1464">
            <v>201208</v>
          </cell>
        </row>
        <row r="1465">
          <cell r="A1465">
            <v>201208</v>
          </cell>
        </row>
        <row r="1466">
          <cell r="A1466">
            <v>201208</v>
          </cell>
        </row>
        <row r="1467">
          <cell r="A1467">
            <v>201208</v>
          </cell>
        </row>
        <row r="1468">
          <cell r="A1468">
            <v>201208</v>
          </cell>
        </row>
        <row r="1469">
          <cell r="A1469">
            <v>201208</v>
          </cell>
        </row>
        <row r="1470">
          <cell r="A1470">
            <v>201208</v>
          </cell>
        </row>
        <row r="1471">
          <cell r="A1471">
            <v>201208</v>
          </cell>
        </row>
        <row r="1472">
          <cell r="A1472">
            <v>201208</v>
          </cell>
        </row>
        <row r="1473">
          <cell r="A1473">
            <v>201208</v>
          </cell>
        </row>
        <row r="1474">
          <cell r="A1474">
            <v>201208</v>
          </cell>
        </row>
        <row r="1475">
          <cell r="A1475">
            <v>201208</v>
          </cell>
        </row>
        <row r="1476">
          <cell r="A1476">
            <v>201208</v>
          </cell>
        </row>
        <row r="1477">
          <cell r="A1477">
            <v>201208</v>
          </cell>
        </row>
        <row r="1478">
          <cell r="A1478">
            <v>201208</v>
          </cell>
        </row>
        <row r="1479">
          <cell r="A1479">
            <v>201208</v>
          </cell>
        </row>
        <row r="1480">
          <cell r="A1480">
            <v>201208</v>
          </cell>
        </row>
        <row r="1481">
          <cell r="A1481">
            <v>201208</v>
          </cell>
        </row>
        <row r="1482">
          <cell r="A1482">
            <v>201208</v>
          </cell>
        </row>
        <row r="1483">
          <cell r="A1483">
            <v>201208</v>
          </cell>
        </row>
        <row r="1484">
          <cell r="A1484">
            <v>201208</v>
          </cell>
        </row>
        <row r="1485">
          <cell r="A1485">
            <v>201208</v>
          </cell>
        </row>
        <row r="1486">
          <cell r="A1486">
            <v>201208</v>
          </cell>
        </row>
        <row r="1487">
          <cell r="A1487">
            <v>201208</v>
          </cell>
        </row>
        <row r="1488">
          <cell r="A1488">
            <v>201208</v>
          </cell>
        </row>
        <row r="1489">
          <cell r="A1489">
            <v>201208</v>
          </cell>
        </row>
        <row r="1490">
          <cell r="A1490">
            <v>201208</v>
          </cell>
        </row>
        <row r="1491">
          <cell r="A1491">
            <v>201208</v>
          </cell>
        </row>
        <row r="1492">
          <cell r="A1492">
            <v>201208</v>
          </cell>
        </row>
        <row r="1493">
          <cell r="A1493">
            <v>201208</v>
          </cell>
        </row>
        <row r="1494">
          <cell r="A1494">
            <v>201208</v>
          </cell>
        </row>
        <row r="1495">
          <cell r="A1495">
            <v>201208</v>
          </cell>
        </row>
        <row r="1496">
          <cell r="A1496">
            <v>201208</v>
          </cell>
        </row>
        <row r="1497">
          <cell r="A1497">
            <v>201208</v>
          </cell>
        </row>
        <row r="1498">
          <cell r="A1498">
            <v>201208</v>
          </cell>
        </row>
        <row r="1499">
          <cell r="A1499">
            <v>201208</v>
          </cell>
        </row>
        <row r="1500">
          <cell r="A1500">
            <v>201208</v>
          </cell>
        </row>
        <row r="1501">
          <cell r="A1501">
            <v>201208</v>
          </cell>
        </row>
        <row r="1502">
          <cell r="A1502">
            <v>201208</v>
          </cell>
        </row>
        <row r="1503">
          <cell r="A1503">
            <v>201208</v>
          </cell>
        </row>
        <row r="1504">
          <cell r="A1504">
            <v>201208</v>
          </cell>
        </row>
        <row r="1505">
          <cell r="A1505">
            <v>201208</v>
          </cell>
        </row>
        <row r="1506">
          <cell r="A1506">
            <v>201208</v>
          </cell>
        </row>
        <row r="1507">
          <cell r="A1507">
            <v>201208</v>
          </cell>
        </row>
        <row r="1508">
          <cell r="A1508">
            <v>201208</v>
          </cell>
        </row>
        <row r="1509">
          <cell r="A1509">
            <v>201208</v>
          </cell>
        </row>
        <row r="1510">
          <cell r="A1510">
            <v>201208</v>
          </cell>
        </row>
        <row r="1511">
          <cell r="A1511">
            <v>201208</v>
          </cell>
        </row>
        <row r="1512">
          <cell r="A1512">
            <v>201208</v>
          </cell>
        </row>
        <row r="1513">
          <cell r="A1513">
            <v>201208</v>
          </cell>
        </row>
        <row r="1514">
          <cell r="A1514">
            <v>201208</v>
          </cell>
        </row>
        <row r="1515">
          <cell r="A1515">
            <v>201208</v>
          </cell>
        </row>
        <row r="1516">
          <cell r="A1516">
            <v>201208</v>
          </cell>
        </row>
        <row r="1517">
          <cell r="A1517">
            <v>201208</v>
          </cell>
        </row>
        <row r="1518">
          <cell r="A1518">
            <v>201208</v>
          </cell>
        </row>
        <row r="1519">
          <cell r="A1519">
            <v>201208</v>
          </cell>
        </row>
        <row r="1520">
          <cell r="A1520">
            <v>201208</v>
          </cell>
        </row>
        <row r="1521">
          <cell r="A1521">
            <v>201208</v>
          </cell>
        </row>
        <row r="1522">
          <cell r="A1522">
            <v>201208</v>
          </cell>
        </row>
        <row r="1523">
          <cell r="A1523">
            <v>201208</v>
          </cell>
        </row>
        <row r="1524">
          <cell r="A1524">
            <v>201208</v>
          </cell>
        </row>
        <row r="1525">
          <cell r="A1525">
            <v>201208</v>
          </cell>
        </row>
        <row r="1526">
          <cell r="A1526">
            <v>201208</v>
          </cell>
        </row>
        <row r="1527">
          <cell r="A1527">
            <v>201208</v>
          </cell>
        </row>
        <row r="1528">
          <cell r="A1528">
            <v>201208</v>
          </cell>
        </row>
        <row r="1529">
          <cell r="A1529">
            <v>201208</v>
          </cell>
        </row>
        <row r="1530">
          <cell r="A1530">
            <v>201208</v>
          </cell>
        </row>
        <row r="1531">
          <cell r="A1531">
            <v>201208</v>
          </cell>
        </row>
        <row r="1532">
          <cell r="A1532">
            <v>201208</v>
          </cell>
        </row>
        <row r="1533">
          <cell r="A1533">
            <v>201208</v>
          </cell>
        </row>
        <row r="1534">
          <cell r="A1534">
            <v>201208</v>
          </cell>
        </row>
        <row r="1535">
          <cell r="A1535">
            <v>201208</v>
          </cell>
        </row>
        <row r="1536">
          <cell r="A1536">
            <v>201208</v>
          </cell>
        </row>
        <row r="1537">
          <cell r="A1537">
            <v>201208</v>
          </cell>
        </row>
        <row r="1538">
          <cell r="A1538">
            <v>201208</v>
          </cell>
        </row>
        <row r="1539">
          <cell r="A1539">
            <v>201208</v>
          </cell>
        </row>
        <row r="1540">
          <cell r="A1540">
            <v>201208</v>
          </cell>
        </row>
        <row r="1541">
          <cell r="A1541">
            <v>201208</v>
          </cell>
        </row>
        <row r="1542">
          <cell r="A1542">
            <v>201208</v>
          </cell>
        </row>
        <row r="1543">
          <cell r="A1543">
            <v>201208</v>
          </cell>
        </row>
        <row r="1544">
          <cell r="A1544">
            <v>201208</v>
          </cell>
        </row>
        <row r="1545">
          <cell r="A1545">
            <v>201208</v>
          </cell>
        </row>
        <row r="1546">
          <cell r="A1546">
            <v>201208</v>
          </cell>
        </row>
        <row r="1547">
          <cell r="A1547">
            <v>201208</v>
          </cell>
        </row>
        <row r="1548">
          <cell r="A1548">
            <v>201208</v>
          </cell>
        </row>
        <row r="1549">
          <cell r="A1549">
            <v>201208</v>
          </cell>
        </row>
        <row r="1550">
          <cell r="A1550">
            <v>201208</v>
          </cell>
        </row>
        <row r="1551">
          <cell r="A1551">
            <v>201208</v>
          </cell>
        </row>
        <row r="1552">
          <cell r="A1552">
            <v>201208</v>
          </cell>
        </row>
        <row r="1553">
          <cell r="A1553">
            <v>201208</v>
          </cell>
        </row>
        <row r="1554">
          <cell r="A1554">
            <v>201208</v>
          </cell>
        </row>
        <row r="1555">
          <cell r="A1555">
            <v>201208</v>
          </cell>
        </row>
        <row r="1556">
          <cell r="A1556">
            <v>201208</v>
          </cell>
        </row>
        <row r="1557">
          <cell r="A1557">
            <v>201208</v>
          </cell>
        </row>
        <row r="1558">
          <cell r="A1558">
            <v>201208</v>
          </cell>
        </row>
        <row r="1559">
          <cell r="A1559">
            <v>201208</v>
          </cell>
        </row>
        <row r="1560">
          <cell r="A1560">
            <v>201208</v>
          </cell>
        </row>
        <row r="1561">
          <cell r="A1561">
            <v>201208</v>
          </cell>
        </row>
        <row r="1562">
          <cell r="A1562">
            <v>201208</v>
          </cell>
        </row>
        <row r="1563">
          <cell r="A1563">
            <v>201208</v>
          </cell>
        </row>
        <row r="1564">
          <cell r="A1564">
            <v>201208</v>
          </cell>
        </row>
        <row r="1565">
          <cell r="A1565">
            <v>201208</v>
          </cell>
        </row>
        <row r="1566">
          <cell r="A1566">
            <v>201208</v>
          </cell>
        </row>
        <row r="1567">
          <cell r="A1567">
            <v>201208</v>
          </cell>
        </row>
        <row r="1568">
          <cell r="A1568">
            <v>201208</v>
          </cell>
        </row>
        <row r="1569">
          <cell r="A1569">
            <v>201208</v>
          </cell>
        </row>
        <row r="1570">
          <cell r="A1570">
            <v>201208</v>
          </cell>
        </row>
        <row r="1571">
          <cell r="A1571">
            <v>201208</v>
          </cell>
        </row>
        <row r="1572">
          <cell r="A1572">
            <v>201208</v>
          </cell>
        </row>
        <row r="1573">
          <cell r="A1573">
            <v>201208</v>
          </cell>
        </row>
        <row r="1574">
          <cell r="A1574">
            <v>201208</v>
          </cell>
        </row>
        <row r="1575">
          <cell r="A1575">
            <v>201208</v>
          </cell>
        </row>
        <row r="1576">
          <cell r="A1576">
            <v>201208</v>
          </cell>
        </row>
        <row r="1577">
          <cell r="A1577">
            <v>201208</v>
          </cell>
        </row>
        <row r="1578">
          <cell r="A1578">
            <v>201208</v>
          </cell>
        </row>
        <row r="1579">
          <cell r="A1579">
            <v>201208</v>
          </cell>
        </row>
        <row r="1580">
          <cell r="A1580">
            <v>201208</v>
          </cell>
        </row>
        <row r="1581">
          <cell r="A1581">
            <v>201208</v>
          </cell>
        </row>
        <row r="1582">
          <cell r="A1582">
            <v>201208</v>
          </cell>
        </row>
        <row r="1583">
          <cell r="A1583">
            <v>201208</v>
          </cell>
        </row>
        <row r="1584">
          <cell r="A1584">
            <v>201208</v>
          </cell>
        </row>
        <row r="1585">
          <cell r="A1585">
            <v>201208</v>
          </cell>
        </row>
        <row r="1586">
          <cell r="A1586">
            <v>201208</v>
          </cell>
        </row>
        <row r="1587">
          <cell r="A1587">
            <v>201208</v>
          </cell>
        </row>
        <row r="1588">
          <cell r="A1588">
            <v>201208</v>
          </cell>
        </row>
        <row r="1589">
          <cell r="A1589">
            <v>201208</v>
          </cell>
        </row>
        <row r="1590">
          <cell r="A1590">
            <v>201208</v>
          </cell>
        </row>
        <row r="1591">
          <cell r="A1591">
            <v>201208</v>
          </cell>
        </row>
        <row r="1592">
          <cell r="A1592">
            <v>201208</v>
          </cell>
        </row>
        <row r="1593">
          <cell r="A1593">
            <v>201208</v>
          </cell>
        </row>
        <row r="1594">
          <cell r="A1594">
            <v>201208</v>
          </cell>
        </row>
        <row r="1595">
          <cell r="A1595">
            <v>201208</v>
          </cell>
        </row>
        <row r="1596">
          <cell r="A1596">
            <v>201208</v>
          </cell>
        </row>
        <row r="1597">
          <cell r="A1597">
            <v>201208</v>
          </cell>
        </row>
        <row r="1598">
          <cell r="A1598">
            <v>201208</v>
          </cell>
        </row>
        <row r="1599">
          <cell r="A1599">
            <v>201208</v>
          </cell>
        </row>
        <row r="1600">
          <cell r="A1600">
            <v>201208</v>
          </cell>
        </row>
        <row r="1601">
          <cell r="A1601">
            <v>201208</v>
          </cell>
        </row>
        <row r="1602">
          <cell r="A1602">
            <v>201208</v>
          </cell>
        </row>
        <row r="1603">
          <cell r="A1603">
            <v>201208</v>
          </cell>
        </row>
        <row r="1604">
          <cell r="A1604">
            <v>201208</v>
          </cell>
        </row>
        <row r="1605">
          <cell r="A1605">
            <v>201208</v>
          </cell>
        </row>
        <row r="1606">
          <cell r="A1606">
            <v>201208</v>
          </cell>
        </row>
        <row r="1607">
          <cell r="A1607">
            <v>201208</v>
          </cell>
        </row>
        <row r="1608">
          <cell r="A1608">
            <v>201208</v>
          </cell>
        </row>
        <row r="1609">
          <cell r="A1609">
            <v>201208</v>
          </cell>
        </row>
        <row r="1610">
          <cell r="A1610">
            <v>201208</v>
          </cell>
        </row>
        <row r="1611">
          <cell r="A1611">
            <v>201208</v>
          </cell>
        </row>
        <row r="1612">
          <cell r="A1612">
            <v>201208</v>
          </cell>
        </row>
        <row r="1613">
          <cell r="A1613">
            <v>201208</v>
          </cell>
        </row>
        <row r="1614">
          <cell r="A1614">
            <v>201208</v>
          </cell>
        </row>
        <row r="1615">
          <cell r="A1615">
            <v>201208</v>
          </cell>
        </row>
        <row r="1616">
          <cell r="A1616">
            <v>201208</v>
          </cell>
        </row>
        <row r="1617">
          <cell r="A1617">
            <v>201208</v>
          </cell>
        </row>
        <row r="1618">
          <cell r="A1618">
            <v>201208</v>
          </cell>
        </row>
        <row r="1619">
          <cell r="A1619">
            <v>201208</v>
          </cell>
        </row>
        <row r="1620">
          <cell r="A1620">
            <v>201208</v>
          </cell>
        </row>
        <row r="1621">
          <cell r="A1621">
            <v>201208</v>
          </cell>
        </row>
        <row r="1622">
          <cell r="A1622">
            <v>201208</v>
          </cell>
        </row>
        <row r="1623">
          <cell r="A1623">
            <v>201208</v>
          </cell>
        </row>
        <row r="1624">
          <cell r="A1624">
            <v>201208</v>
          </cell>
        </row>
        <row r="1625">
          <cell r="A1625">
            <v>201208</v>
          </cell>
        </row>
        <row r="1626">
          <cell r="A1626">
            <v>201208</v>
          </cell>
        </row>
        <row r="1627">
          <cell r="A1627">
            <v>201208</v>
          </cell>
        </row>
        <row r="1628">
          <cell r="A1628">
            <v>201208</v>
          </cell>
        </row>
        <row r="1629">
          <cell r="A1629">
            <v>201208</v>
          </cell>
        </row>
        <row r="1630">
          <cell r="A1630">
            <v>201208</v>
          </cell>
        </row>
        <row r="1631">
          <cell r="A1631">
            <v>201208</v>
          </cell>
        </row>
        <row r="1632">
          <cell r="A1632">
            <v>201208</v>
          </cell>
        </row>
        <row r="1633">
          <cell r="A1633">
            <v>201208</v>
          </cell>
        </row>
        <row r="1634">
          <cell r="A1634">
            <v>201208</v>
          </cell>
        </row>
        <row r="1635">
          <cell r="A1635">
            <v>201208</v>
          </cell>
        </row>
        <row r="1636">
          <cell r="A1636">
            <v>201208</v>
          </cell>
        </row>
        <row r="1637">
          <cell r="A1637">
            <v>201208</v>
          </cell>
        </row>
        <row r="1638">
          <cell r="A1638">
            <v>201208</v>
          </cell>
        </row>
        <row r="1639">
          <cell r="A1639">
            <v>201208</v>
          </cell>
        </row>
        <row r="1640">
          <cell r="A1640">
            <v>201208</v>
          </cell>
        </row>
        <row r="1641">
          <cell r="A1641">
            <v>201208</v>
          </cell>
        </row>
        <row r="1642">
          <cell r="A1642">
            <v>201208</v>
          </cell>
        </row>
        <row r="1643">
          <cell r="A1643">
            <v>201208</v>
          </cell>
        </row>
        <row r="1644">
          <cell r="A1644">
            <v>201208</v>
          </cell>
        </row>
        <row r="1645">
          <cell r="A1645">
            <v>201208</v>
          </cell>
        </row>
        <row r="1646">
          <cell r="A1646">
            <v>201208</v>
          </cell>
        </row>
        <row r="1647">
          <cell r="A1647">
            <v>201208</v>
          </cell>
        </row>
        <row r="1648">
          <cell r="A1648">
            <v>201208</v>
          </cell>
        </row>
        <row r="1649">
          <cell r="A1649">
            <v>201208</v>
          </cell>
        </row>
        <row r="1650">
          <cell r="A1650">
            <v>201208</v>
          </cell>
        </row>
        <row r="1651">
          <cell r="A1651">
            <v>201208</v>
          </cell>
        </row>
        <row r="1652">
          <cell r="A1652">
            <v>201208</v>
          </cell>
        </row>
        <row r="1653">
          <cell r="A1653">
            <v>201208</v>
          </cell>
        </row>
        <row r="1654">
          <cell r="A1654">
            <v>201208</v>
          </cell>
        </row>
        <row r="1655">
          <cell r="A1655">
            <v>201208</v>
          </cell>
        </row>
        <row r="1656">
          <cell r="A1656">
            <v>201208</v>
          </cell>
        </row>
        <row r="1657">
          <cell r="A1657">
            <v>201208</v>
          </cell>
        </row>
        <row r="1658">
          <cell r="A1658">
            <v>201208</v>
          </cell>
        </row>
        <row r="1659">
          <cell r="A1659">
            <v>201208</v>
          </cell>
        </row>
        <row r="1660">
          <cell r="A1660">
            <v>201208</v>
          </cell>
        </row>
        <row r="1661">
          <cell r="A1661">
            <v>201208</v>
          </cell>
        </row>
        <row r="1662">
          <cell r="A1662">
            <v>201208</v>
          </cell>
        </row>
        <row r="1663">
          <cell r="A1663">
            <v>201208</v>
          </cell>
        </row>
        <row r="1664">
          <cell r="A1664">
            <v>201208</v>
          </cell>
        </row>
        <row r="1665">
          <cell r="A1665">
            <v>201208</v>
          </cell>
        </row>
        <row r="1666">
          <cell r="A1666">
            <v>201208</v>
          </cell>
        </row>
        <row r="1667">
          <cell r="A1667">
            <v>201208</v>
          </cell>
        </row>
        <row r="1668">
          <cell r="A1668">
            <v>201208</v>
          </cell>
        </row>
        <row r="1669">
          <cell r="A1669">
            <v>201208</v>
          </cell>
        </row>
        <row r="1670">
          <cell r="A1670">
            <v>201208</v>
          </cell>
        </row>
        <row r="1671">
          <cell r="A1671">
            <v>201208</v>
          </cell>
        </row>
        <row r="1672">
          <cell r="A1672">
            <v>201208</v>
          </cell>
        </row>
        <row r="1673">
          <cell r="A1673">
            <v>201208</v>
          </cell>
        </row>
        <row r="1674">
          <cell r="A1674">
            <v>201208</v>
          </cell>
        </row>
        <row r="1675">
          <cell r="A1675">
            <v>201208</v>
          </cell>
        </row>
        <row r="1676">
          <cell r="A1676">
            <v>201208</v>
          </cell>
        </row>
        <row r="1677">
          <cell r="A1677">
            <v>201208</v>
          </cell>
        </row>
        <row r="1678">
          <cell r="A1678">
            <v>201208</v>
          </cell>
        </row>
        <row r="1679">
          <cell r="A1679">
            <v>201208</v>
          </cell>
        </row>
        <row r="1680">
          <cell r="A1680">
            <v>201208</v>
          </cell>
        </row>
        <row r="1681">
          <cell r="A1681">
            <v>201208</v>
          </cell>
        </row>
        <row r="1682">
          <cell r="A1682">
            <v>201208</v>
          </cell>
        </row>
        <row r="1683">
          <cell r="A1683">
            <v>201208</v>
          </cell>
        </row>
        <row r="1684">
          <cell r="A1684">
            <v>201208</v>
          </cell>
        </row>
        <row r="1685">
          <cell r="A1685">
            <v>201208</v>
          </cell>
        </row>
        <row r="1686">
          <cell r="A1686">
            <v>201208</v>
          </cell>
        </row>
        <row r="1687">
          <cell r="A1687">
            <v>201208</v>
          </cell>
        </row>
        <row r="1688">
          <cell r="A1688">
            <v>201208</v>
          </cell>
        </row>
        <row r="1689">
          <cell r="A1689">
            <v>201208</v>
          </cell>
        </row>
        <row r="1690">
          <cell r="A1690">
            <v>201208</v>
          </cell>
        </row>
        <row r="1691">
          <cell r="A1691">
            <v>201208</v>
          </cell>
        </row>
        <row r="1692">
          <cell r="A1692">
            <v>201208</v>
          </cell>
        </row>
        <row r="1693">
          <cell r="A1693">
            <v>201208</v>
          </cell>
        </row>
        <row r="1694">
          <cell r="A1694">
            <v>201208</v>
          </cell>
        </row>
        <row r="1695">
          <cell r="A1695">
            <v>201208</v>
          </cell>
        </row>
        <row r="1696">
          <cell r="A1696">
            <v>201208</v>
          </cell>
        </row>
        <row r="1697">
          <cell r="A1697">
            <v>201208</v>
          </cell>
        </row>
        <row r="1698">
          <cell r="A1698">
            <v>201208</v>
          </cell>
        </row>
        <row r="1699">
          <cell r="A1699">
            <v>201208</v>
          </cell>
        </row>
        <row r="1700">
          <cell r="A1700">
            <v>201208</v>
          </cell>
        </row>
        <row r="1701">
          <cell r="A1701">
            <v>201208</v>
          </cell>
        </row>
        <row r="1702">
          <cell r="A1702">
            <v>201208</v>
          </cell>
        </row>
        <row r="1703">
          <cell r="A1703">
            <v>201208</v>
          </cell>
        </row>
        <row r="1704">
          <cell r="A1704">
            <v>201208</v>
          </cell>
        </row>
        <row r="1705">
          <cell r="A1705">
            <v>201208</v>
          </cell>
        </row>
        <row r="1706">
          <cell r="A1706">
            <v>201208</v>
          </cell>
        </row>
        <row r="1707">
          <cell r="A1707">
            <v>201208</v>
          </cell>
        </row>
        <row r="1708">
          <cell r="A1708">
            <v>201208</v>
          </cell>
        </row>
        <row r="1709">
          <cell r="A1709">
            <v>201208</v>
          </cell>
        </row>
        <row r="1710">
          <cell r="A1710">
            <v>201208</v>
          </cell>
        </row>
        <row r="1711">
          <cell r="A1711">
            <v>201208</v>
          </cell>
        </row>
        <row r="1712">
          <cell r="A1712">
            <v>201208</v>
          </cell>
        </row>
        <row r="1713">
          <cell r="A1713">
            <v>201208</v>
          </cell>
        </row>
        <row r="1714">
          <cell r="A1714">
            <v>201208</v>
          </cell>
        </row>
        <row r="1715">
          <cell r="A1715">
            <v>201208</v>
          </cell>
        </row>
        <row r="1716">
          <cell r="A1716">
            <v>201208</v>
          </cell>
        </row>
        <row r="1717">
          <cell r="A1717">
            <v>201208</v>
          </cell>
        </row>
        <row r="1718">
          <cell r="A1718">
            <v>201208</v>
          </cell>
        </row>
        <row r="1719">
          <cell r="A1719">
            <v>201208</v>
          </cell>
        </row>
        <row r="1720">
          <cell r="A1720">
            <v>201208</v>
          </cell>
        </row>
        <row r="1721">
          <cell r="A1721">
            <v>201208</v>
          </cell>
        </row>
        <row r="1722">
          <cell r="A1722">
            <v>201208</v>
          </cell>
        </row>
        <row r="1723">
          <cell r="A1723">
            <v>201208</v>
          </cell>
        </row>
        <row r="1724">
          <cell r="A1724">
            <v>201208</v>
          </cell>
        </row>
        <row r="1725">
          <cell r="A1725">
            <v>201208</v>
          </cell>
        </row>
        <row r="1726">
          <cell r="A1726">
            <v>201208</v>
          </cell>
        </row>
        <row r="1727">
          <cell r="A1727">
            <v>201208</v>
          </cell>
        </row>
        <row r="1728">
          <cell r="A1728">
            <v>201208</v>
          </cell>
        </row>
        <row r="1729">
          <cell r="A1729">
            <v>201208</v>
          </cell>
        </row>
        <row r="1730">
          <cell r="A1730">
            <v>201208</v>
          </cell>
        </row>
        <row r="1731">
          <cell r="A1731">
            <v>201208</v>
          </cell>
        </row>
        <row r="1732">
          <cell r="A1732">
            <v>201208</v>
          </cell>
        </row>
        <row r="1733">
          <cell r="A1733">
            <v>201208</v>
          </cell>
        </row>
        <row r="1734">
          <cell r="A1734">
            <v>201208</v>
          </cell>
        </row>
        <row r="1735">
          <cell r="A1735">
            <v>201208</v>
          </cell>
        </row>
        <row r="1736">
          <cell r="A1736">
            <v>201208</v>
          </cell>
        </row>
        <row r="1737">
          <cell r="A1737">
            <v>201208</v>
          </cell>
        </row>
        <row r="1738">
          <cell r="A1738">
            <v>201208</v>
          </cell>
        </row>
        <row r="1739">
          <cell r="A1739">
            <v>201208</v>
          </cell>
        </row>
        <row r="1740">
          <cell r="A1740">
            <v>201208</v>
          </cell>
        </row>
        <row r="1741">
          <cell r="A1741">
            <v>201208</v>
          </cell>
        </row>
        <row r="1742">
          <cell r="A1742">
            <v>201208</v>
          </cell>
        </row>
        <row r="1743">
          <cell r="A1743">
            <v>201208</v>
          </cell>
        </row>
        <row r="1744">
          <cell r="A1744">
            <v>201208</v>
          </cell>
        </row>
        <row r="1745">
          <cell r="A1745">
            <v>201208</v>
          </cell>
        </row>
        <row r="1746">
          <cell r="A1746">
            <v>201208</v>
          </cell>
        </row>
        <row r="1747">
          <cell r="A1747">
            <v>201208</v>
          </cell>
        </row>
        <row r="1748">
          <cell r="A1748">
            <v>201208</v>
          </cell>
        </row>
        <row r="1749">
          <cell r="A1749">
            <v>201208</v>
          </cell>
        </row>
        <row r="1750">
          <cell r="A1750">
            <v>201208</v>
          </cell>
        </row>
        <row r="1751">
          <cell r="A1751">
            <v>201208</v>
          </cell>
        </row>
        <row r="1752">
          <cell r="A1752">
            <v>201208</v>
          </cell>
        </row>
        <row r="1753">
          <cell r="A1753">
            <v>201208</v>
          </cell>
        </row>
        <row r="1754">
          <cell r="A1754">
            <v>201208</v>
          </cell>
        </row>
        <row r="1755">
          <cell r="A1755">
            <v>201208</v>
          </cell>
        </row>
        <row r="1756">
          <cell r="A1756">
            <v>201208</v>
          </cell>
        </row>
        <row r="1757">
          <cell r="A1757">
            <v>201208</v>
          </cell>
        </row>
        <row r="1758">
          <cell r="A1758">
            <v>201208</v>
          </cell>
        </row>
        <row r="1759">
          <cell r="A1759">
            <v>201208</v>
          </cell>
        </row>
        <row r="1760">
          <cell r="A1760">
            <v>201208</v>
          </cell>
        </row>
        <row r="1761">
          <cell r="A1761">
            <v>201208</v>
          </cell>
        </row>
        <row r="1762">
          <cell r="A1762">
            <v>201208</v>
          </cell>
        </row>
        <row r="1763">
          <cell r="A1763">
            <v>201208</v>
          </cell>
        </row>
        <row r="1764">
          <cell r="A1764">
            <v>201208</v>
          </cell>
        </row>
        <row r="1765">
          <cell r="A1765">
            <v>201208</v>
          </cell>
        </row>
        <row r="1766">
          <cell r="A1766">
            <v>201208</v>
          </cell>
        </row>
        <row r="1767">
          <cell r="A1767">
            <v>201208</v>
          </cell>
        </row>
        <row r="1768">
          <cell r="A1768">
            <v>201208</v>
          </cell>
        </row>
        <row r="1769">
          <cell r="A1769">
            <v>201208</v>
          </cell>
        </row>
        <row r="1770">
          <cell r="A1770">
            <v>201208</v>
          </cell>
        </row>
        <row r="1771">
          <cell r="A1771">
            <v>201208</v>
          </cell>
        </row>
        <row r="1772">
          <cell r="A1772">
            <v>201208</v>
          </cell>
        </row>
        <row r="1773">
          <cell r="A1773">
            <v>201208</v>
          </cell>
        </row>
        <row r="1774">
          <cell r="A1774">
            <v>201208</v>
          </cell>
        </row>
        <row r="1775">
          <cell r="A1775">
            <v>201208</v>
          </cell>
        </row>
        <row r="1776">
          <cell r="A1776">
            <v>201208</v>
          </cell>
        </row>
        <row r="1777">
          <cell r="A1777">
            <v>201208</v>
          </cell>
        </row>
        <row r="1778">
          <cell r="A1778">
            <v>201208</v>
          </cell>
        </row>
        <row r="1779">
          <cell r="A1779">
            <v>201208</v>
          </cell>
        </row>
        <row r="1780">
          <cell r="A1780">
            <v>201208</v>
          </cell>
        </row>
        <row r="1781">
          <cell r="A1781">
            <v>201208</v>
          </cell>
        </row>
        <row r="1782">
          <cell r="A1782">
            <v>201208</v>
          </cell>
        </row>
        <row r="1783">
          <cell r="A1783">
            <v>201208</v>
          </cell>
        </row>
        <row r="1784">
          <cell r="A1784">
            <v>201208</v>
          </cell>
        </row>
        <row r="1785">
          <cell r="A1785">
            <v>201208</v>
          </cell>
        </row>
        <row r="1786">
          <cell r="A1786">
            <v>201208</v>
          </cell>
        </row>
        <row r="1787">
          <cell r="A1787">
            <v>201208</v>
          </cell>
        </row>
        <row r="1788">
          <cell r="A1788">
            <v>201208</v>
          </cell>
        </row>
        <row r="1789">
          <cell r="A1789">
            <v>201208</v>
          </cell>
        </row>
        <row r="1790">
          <cell r="A1790">
            <v>201208</v>
          </cell>
        </row>
        <row r="1791">
          <cell r="A1791">
            <v>201208</v>
          </cell>
        </row>
        <row r="1792">
          <cell r="A1792">
            <v>201208</v>
          </cell>
        </row>
        <row r="1793">
          <cell r="A1793">
            <v>201208</v>
          </cell>
        </row>
        <row r="1794">
          <cell r="A1794">
            <v>201208</v>
          </cell>
        </row>
        <row r="1795">
          <cell r="A1795">
            <v>201208</v>
          </cell>
        </row>
        <row r="1796">
          <cell r="A1796">
            <v>201208</v>
          </cell>
        </row>
        <row r="1797">
          <cell r="A1797">
            <v>201208</v>
          </cell>
        </row>
        <row r="1798">
          <cell r="A1798">
            <v>201208</v>
          </cell>
        </row>
        <row r="1799">
          <cell r="A1799">
            <v>201208</v>
          </cell>
        </row>
        <row r="1800">
          <cell r="A1800">
            <v>201208</v>
          </cell>
        </row>
        <row r="1801">
          <cell r="A1801">
            <v>201208</v>
          </cell>
        </row>
        <row r="1802">
          <cell r="A1802">
            <v>201208</v>
          </cell>
        </row>
        <row r="1803">
          <cell r="A1803">
            <v>201208</v>
          </cell>
        </row>
        <row r="1804">
          <cell r="A1804">
            <v>201208</v>
          </cell>
        </row>
        <row r="1805">
          <cell r="A1805">
            <v>201208</v>
          </cell>
        </row>
        <row r="1806">
          <cell r="A1806">
            <v>201208</v>
          </cell>
        </row>
        <row r="1807">
          <cell r="A1807">
            <v>201208</v>
          </cell>
        </row>
        <row r="1808">
          <cell r="A1808">
            <v>201208</v>
          </cell>
        </row>
        <row r="1809">
          <cell r="A1809">
            <v>201208</v>
          </cell>
        </row>
        <row r="1810">
          <cell r="A1810">
            <v>201208</v>
          </cell>
        </row>
        <row r="1811">
          <cell r="A1811">
            <v>201208</v>
          </cell>
        </row>
        <row r="1812">
          <cell r="A1812">
            <v>201208</v>
          </cell>
        </row>
        <row r="1813">
          <cell r="A1813">
            <v>201208</v>
          </cell>
        </row>
        <row r="1814">
          <cell r="A1814">
            <v>201208</v>
          </cell>
        </row>
        <row r="1815">
          <cell r="A1815">
            <v>201208</v>
          </cell>
        </row>
        <row r="1816">
          <cell r="A1816">
            <v>201208</v>
          </cell>
        </row>
        <row r="1817">
          <cell r="A1817">
            <v>201208</v>
          </cell>
        </row>
        <row r="1818">
          <cell r="A1818">
            <v>201208</v>
          </cell>
        </row>
        <row r="1819">
          <cell r="A1819">
            <v>201208</v>
          </cell>
        </row>
        <row r="1820">
          <cell r="A1820">
            <v>201208</v>
          </cell>
        </row>
        <row r="1821">
          <cell r="A1821">
            <v>201208</v>
          </cell>
        </row>
        <row r="1822">
          <cell r="A1822">
            <v>201208</v>
          </cell>
        </row>
        <row r="1823">
          <cell r="A1823">
            <v>201208</v>
          </cell>
        </row>
        <row r="1824">
          <cell r="A1824">
            <v>201208</v>
          </cell>
        </row>
        <row r="1825">
          <cell r="A1825">
            <v>201208</v>
          </cell>
        </row>
        <row r="1826">
          <cell r="A1826">
            <v>201208</v>
          </cell>
        </row>
        <row r="1827">
          <cell r="A1827">
            <v>201208</v>
          </cell>
        </row>
        <row r="1828">
          <cell r="A1828">
            <v>201208</v>
          </cell>
        </row>
        <row r="1829">
          <cell r="A1829">
            <v>201208</v>
          </cell>
        </row>
        <row r="1830">
          <cell r="A1830">
            <v>201208</v>
          </cell>
        </row>
        <row r="1831">
          <cell r="A1831">
            <v>201208</v>
          </cell>
        </row>
        <row r="1832">
          <cell r="A1832">
            <v>201208</v>
          </cell>
        </row>
        <row r="1833">
          <cell r="A1833">
            <v>201208</v>
          </cell>
        </row>
        <row r="1834">
          <cell r="A1834">
            <v>201208</v>
          </cell>
        </row>
        <row r="1835">
          <cell r="A1835">
            <v>201208</v>
          </cell>
        </row>
        <row r="1836">
          <cell r="A1836">
            <v>201208</v>
          </cell>
        </row>
        <row r="1837">
          <cell r="A1837">
            <v>201208</v>
          </cell>
        </row>
        <row r="1838">
          <cell r="A1838">
            <v>201208</v>
          </cell>
        </row>
        <row r="1839">
          <cell r="A1839">
            <v>201208</v>
          </cell>
        </row>
        <row r="1840">
          <cell r="A1840">
            <v>201208</v>
          </cell>
        </row>
        <row r="1841">
          <cell r="A1841">
            <v>201208</v>
          </cell>
        </row>
        <row r="1842">
          <cell r="A1842">
            <v>201208</v>
          </cell>
        </row>
        <row r="1843">
          <cell r="A1843">
            <v>201208</v>
          </cell>
        </row>
        <row r="1844">
          <cell r="A1844">
            <v>201208</v>
          </cell>
        </row>
        <row r="1845">
          <cell r="A1845">
            <v>201208</v>
          </cell>
        </row>
        <row r="1846">
          <cell r="A1846">
            <v>201208</v>
          </cell>
        </row>
        <row r="1847">
          <cell r="A1847">
            <v>201208</v>
          </cell>
        </row>
        <row r="1848">
          <cell r="A1848">
            <v>201208</v>
          </cell>
        </row>
        <row r="1849">
          <cell r="A1849">
            <v>201208</v>
          </cell>
        </row>
        <row r="1850">
          <cell r="A1850">
            <v>201208</v>
          </cell>
        </row>
        <row r="1851">
          <cell r="A1851">
            <v>201208</v>
          </cell>
        </row>
        <row r="1852">
          <cell r="A1852">
            <v>201208</v>
          </cell>
        </row>
        <row r="1853">
          <cell r="A1853">
            <v>201208</v>
          </cell>
        </row>
        <row r="1854">
          <cell r="A1854">
            <v>201208</v>
          </cell>
        </row>
        <row r="1855">
          <cell r="A1855">
            <v>201208</v>
          </cell>
        </row>
        <row r="1856">
          <cell r="A1856">
            <v>201208</v>
          </cell>
        </row>
        <row r="1857">
          <cell r="A1857">
            <v>201208</v>
          </cell>
        </row>
        <row r="1858">
          <cell r="A1858">
            <v>201208</v>
          </cell>
        </row>
        <row r="1859">
          <cell r="A1859">
            <v>201208</v>
          </cell>
        </row>
        <row r="1860">
          <cell r="A1860">
            <v>201208</v>
          </cell>
        </row>
        <row r="1861">
          <cell r="A1861">
            <v>201208</v>
          </cell>
        </row>
        <row r="1862">
          <cell r="A1862">
            <v>201208</v>
          </cell>
        </row>
        <row r="1863">
          <cell r="A1863">
            <v>201208</v>
          </cell>
        </row>
        <row r="1864">
          <cell r="A1864">
            <v>201208</v>
          </cell>
        </row>
        <row r="1865">
          <cell r="A1865">
            <v>201208</v>
          </cell>
        </row>
        <row r="1866">
          <cell r="A1866">
            <v>201208</v>
          </cell>
        </row>
        <row r="1867">
          <cell r="A1867">
            <v>201208</v>
          </cell>
        </row>
        <row r="1868">
          <cell r="A1868">
            <v>201208</v>
          </cell>
        </row>
        <row r="1869">
          <cell r="A1869">
            <v>201208</v>
          </cell>
        </row>
        <row r="1870">
          <cell r="A1870">
            <v>201208</v>
          </cell>
        </row>
        <row r="1871">
          <cell r="A1871">
            <v>201208</v>
          </cell>
        </row>
        <row r="1872">
          <cell r="A1872">
            <v>201208</v>
          </cell>
        </row>
        <row r="1873">
          <cell r="A1873">
            <v>201208</v>
          </cell>
        </row>
        <row r="1874">
          <cell r="A1874">
            <v>201208</v>
          </cell>
        </row>
        <row r="1875">
          <cell r="A1875">
            <v>201208</v>
          </cell>
        </row>
        <row r="1876">
          <cell r="A1876">
            <v>201208</v>
          </cell>
        </row>
        <row r="1877">
          <cell r="A1877">
            <v>201208</v>
          </cell>
        </row>
        <row r="1878">
          <cell r="A1878">
            <v>201208</v>
          </cell>
        </row>
        <row r="1879">
          <cell r="A1879">
            <v>201208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U6PERD</v>
          </cell>
          <cell r="B2" t="str">
            <v>U6SSDT</v>
          </cell>
          <cell r="C2" t="str">
            <v>U6TCTG</v>
          </cell>
          <cell r="D2" t="str">
            <v>U6ULOC</v>
          </cell>
          <cell r="E2" t="str">
            <v>U6FSER</v>
          </cell>
          <cell r="F2" t="str">
            <v>U6FMDL</v>
          </cell>
          <cell r="G2" t="str">
            <v>U6FREF</v>
          </cell>
          <cell r="H2" t="str">
            <v>U6ESID</v>
          </cell>
          <cell r="I2" t="str">
            <v>U6ESIN</v>
          </cell>
          <cell r="J2" t="str">
            <v>U6ESIP</v>
          </cell>
          <cell r="K2" t="str">
            <v>U6RSID</v>
          </cell>
          <cell r="L2" t="str">
            <v>U6RSIN</v>
          </cell>
          <cell r="M2" t="str">
            <v>U6RSIP</v>
          </cell>
          <cell r="N2" t="str">
            <v>U6BLID</v>
          </cell>
          <cell r="O2" t="str">
            <v>U6BLIN</v>
          </cell>
          <cell r="P2" t="str">
            <v>U6BLIP</v>
          </cell>
          <cell r="Q2" t="str">
            <v>U6CST$</v>
          </cell>
          <cell r="R2" t="str">
            <v>U6SAL$</v>
          </cell>
          <cell r="S2" t="str">
            <v>U6FBKD</v>
          </cell>
          <cell r="T2" t="str">
            <v>U6FBKN</v>
          </cell>
          <cell r="U2" t="str">
            <v>U6FCTS</v>
          </cell>
          <cell r="V2" t="str">
            <v>U6FCTN</v>
          </cell>
          <cell r="W2" t="str">
            <v>U6INVT</v>
          </cell>
          <cell r="X2" t="str">
            <v>U6DVNM</v>
          </cell>
          <cell r="Y2" t="str">
            <v>U6CORI</v>
          </cell>
          <cell r="Z2" t="str">
            <v>U6CORN</v>
          </cell>
          <cell r="AA2" t="str">
            <v>U6SAD1</v>
          </cell>
          <cell r="AB2" t="str">
            <v>U6SAD2</v>
          </cell>
          <cell r="AC2" t="str">
            <v>U6SAD3</v>
          </cell>
          <cell r="AD2" t="str">
            <v>U6SAD4</v>
          </cell>
          <cell r="AE2" t="str">
            <v>U6SAD5</v>
          </cell>
          <cell r="AF2" t="str">
            <v>U6SCTY</v>
          </cell>
          <cell r="AG2" t="str">
            <v>U6CTYP</v>
          </cell>
          <cell r="AH2" t="str">
            <v>U6SCTC</v>
          </cell>
          <cell r="AI2" t="str">
            <v>U6SAPCG</v>
          </cell>
          <cell r="AJ2" t="str">
            <v>U6SAPRG</v>
          </cell>
          <cell r="AK2" t="str">
            <v>U6SAPMC</v>
          </cell>
          <cell r="AL2" t="str">
            <v>U6ETA</v>
          </cell>
          <cell r="AM2" t="str">
            <v>U6ETAN</v>
          </cell>
          <cell r="AN2" t="str">
            <v>U6DLRO</v>
          </cell>
          <cell r="AO2" t="str">
            <v>U6PORD</v>
          </cell>
          <cell r="AP2" t="str">
            <v>U6SRLN</v>
          </cell>
          <cell r="AQ2" t="str">
            <v>U6OPM</v>
          </cell>
          <cell r="AR2" t="str">
            <v>U6OPMN</v>
          </cell>
          <cell r="AS2" t="str">
            <v>U6SACC</v>
          </cell>
          <cell r="AT2" t="str">
            <v>U6SAC$</v>
          </cell>
          <cell r="AU2" t="str">
            <v>U6SHNO</v>
          </cell>
          <cell r="AV2" t="str">
            <v xml:space="preserve">Factory No # </v>
          </cell>
          <cell r="AW2" t="str">
            <v>Build plant</v>
          </cell>
          <cell r="AX2" t="str">
            <v>Region</v>
          </cell>
          <cell r="AY2" t="str">
            <v>Meta Series</v>
          </cell>
          <cell r="AZ2" t="str">
            <v>Matching Series Table</v>
          </cell>
          <cell r="BA2" t="str">
            <v>Brand</v>
          </cell>
          <cell r="BB2" t="str">
            <v xml:space="preserve">Class </v>
          </cell>
          <cell r="BC2" t="str">
            <v>Type</v>
          </cell>
          <cell r="BD2" t="str">
            <v>Ship to Country</v>
          </cell>
          <cell r="BE2" t="str">
            <v>Chanel</v>
          </cell>
          <cell r="BF2" t="str">
            <v>Factory Order date</v>
          </cell>
          <cell r="BG2" t="str">
            <v>Fac. Order Mth</v>
          </cell>
          <cell r="BH2" t="str">
            <v>Factory Repromise date</v>
          </cell>
          <cell r="BI2" t="str">
            <v>ETA date</v>
          </cell>
          <cell r="BJ2" t="str">
            <v>Backlog Invoice date</v>
          </cell>
          <cell r="BK2" t="str">
            <v>Ex Factory (days)</v>
          </cell>
          <cell r="BL2" t="str">
            <v>Time from Ex Fac. To Inv (days)</v>
          </cell>
          <cell r="BM2" t="str">
            <v>Leadtime</v>
          </cell>
          <cell r="BN2" t="str">
            <v>Revised Inv Mth</v>
          </cell>
          <cell r="BO2" t="str">
            <v>Est. Invoice Mth</v>
          </cell>
          <cell r="BP2" t="str">
            <v>Backlog Inv date (Number format)</v>
          </cell>
          <cell r="BQ2" t="str">
            <v>Count</v>
          </cell>
          <cell r="BR2" t="str">
            <v>Region</v>
          </cell>
          <cell r="BS2" t="str">
            <v>Plant</v>
          </cell>
          <cell r="BT2" t="str">
            <v>Plant</v>
          </cell>
        </row>
        <row r="3">
          <cell r="A3">
            <v>201010</v>
          </cell>
        </row>
        <row r="4">
          <cell r="A4">
            <v>201010</v>
          </cell>
        </row>
        <row r="5">
          <cell r="A5">
            <v>201010</v>
          </cell>
        </row>
        <row r="6">
          <cell r="A6">
            <v>201010</v>
          </cell>
        </row>
        <row r="7">
          <cell r="A7">
            <v>201010</v>
          </cell>
        </row>
        <row r="8">
          <cell r="A8">
            <v>201010</v>
          </cell>
        </row>
        <row r="9">
          <cell r="A9">
            <v>201010</v>
          </cell>
        </row>
        <row r="10">
          <cell r="A10">
            <v>201010</v>
          </cell>
        </row>
        <row r="11">
          <cell r="A11">
            <v>201010</v>
          </cell>
        </row>
        <row r="12">
          <cell r="A12">
            <v>201010</v>
          </cell>
        </row>
        <row r="13">
          <cell r="A13">
            <v>201010</v>
          </cell>
        </row>
        <row r="14">
          <cell r="A14">
            <v>201010</v>
          </cell>
        </row>
        <row r="15">
          <cell r="A15">
            <v>201010</v>
          </cell>
        </row>
        <row r="16">
          <cell r="A16">
            <v>201010</v>
          </cell>
        </row>
        <row r="17">
          <cell r="A17">
            <v>201010</v>
          </cell>
        </row>
        <row r="18">
          <cell r="A18">
            <v>201010</v>
          </cell>
        </row>
        <row r="19">
          <cell r="A19">
            <v>201010</v>
          </cell>
        </row>
        <row r="20">
          <cell r="A20">
            <v>201010</v>
          </cell>
        </row>
        <row r="21">
          <cell r="A21">
            <v>201010</v>
          </cell>
        </row>
        <row r="22">
          <cell r="A22">
            <v>201010</v>
          </cell>
        </row>
        <row r="23">
          <cell r="A23">
            <v>201010</v>
          </cell>
        </row>
        <row r="24">
          <cell r="A24">
            <v>201010</v>
          </cell>
        </row>
        <row r="25">
          <cell r="A25">
            <v>201010</v>
          </cell>
        </row>
        <row r="26">
          <cell r="A26">
            <v>201010</v>
          </cell>
        </row>
        <row r="27">
          <cell r="A27">
            <v>201010</v>
          </cell>
        </row>
        <row r="28">
          <cell r="A28">
            <v>201010</v>
          </cell>
        </row>
        <row r="29">
          <cell r="A29">
            <v>201010</v>
          </cell>
        </row>
        <row r="30">
          <cell r="A30">
            <v>201010</v>
          </cell>
        </row>
        <row r="31">
          <cell r="A31">
            <v>201010</v>
          </cell>
        </row>
        <row r="32">
          <cell r="A32">
            <v>201010</v>
          </cell>
        </row>
        <row r="33">
          <cell r="A33">
            <v>201010</v>
          </cell>
        </row>
        <row r="34">
          <cell r="A34">
            <v>201010</v>
          </cell>
        </row>
        <row r="35">
          <cell r="A35">
            <v>201010</v>
          </cell>
        </row>
        <row r="36">
          <cell r="A36">
            <v>201010</v>
          </cell>
        </row>
        <row r="37">
          <cell r="A37">
            <v>201010</v>
          </cell>
        </row>
        <row r="38">
          <cell r="A38">
            <v>201010</v>
          </cell>
        </row>
        <row r="39">
          <cell r="A39">
            <v>201010</v>
          </cell>
        </row>
        <row r="40">
          <cell r="A40">
            <v>201010</v>
          </cell>
        </row>
        <row r="41">
          <cell r="A41">
            <v>201010</v>
          </cell>
        </row>
        <row r="42">
          <cell r="A42">
            <v>201010</v>
          </cell>
        </row>
        <row r="43">
          <cell r="A43">
            <v>201010</v>
          </cell>
        </row>
        <row r="44">
          <cell r="A44">
            <v>201010</v>
          </cell>
        </row>
        <row r="45">
          <cell r="A45">
            <v>201010</v>
          </cell>
        </row>
        <row r="46">
          <cell r="A46">
            <v>201010</v>
          </cell>
        </row>
        <row r="47">
          <cell r="A47">
            <v>201010</v>
          </cell>
        </row>
        <row r="48">
          <cell r="A48">
            <v>201010</v>
          </cell>
        </row>
        <row r="49">
          <cell r="A49">
            <v>201010</v>
          </cell>
        </row>
        <row r="50">
          <cell r="A50">
            <v>201010</v>
          </cell>
        </row>
        <row r="51">
          <cell r="A51">
            <v>201010</v>
          </cell>
        </row>
        <row r="52">
          <cell r="A52">
            <v>201010</v>
          </cell>
        </row>
        <row r="53">
          <cell r="A53">
            <v>201010</v>
          </cell>
        </row>
        <row r="54">
          <cell r="A54">
            <v>201010</v>
          </cell>
        </row>
        <row r="55">
          <cell r="A55">
            <v>201010</v>
          </cell>
        </row>
        <row r="56">
          <cell r="A56">
            <v>201010</v>
          </cell>
        </row>
        <row r="57">
          <cell r="A57">
            <v>201010</v>
          </cell>
        </row>
        <row r="58">
          <cell r="A58">
            <v>201010</v>
          </cell>
        </row>
        <row r="59">
          <cell r="A59">
            <v>201010</v>
          </cell>
        </row>
        <row r="60">
          <cell r="A60">
            <v>201010</v>
          </cell>
        </row>
        <row r="61">
          <cell r="A61">
            <v>201010</v>
          </cell>
        </row>
        <row r="62">
          <cell r="A62">
            <v>201010</v>
          </cell>
        </row>
        <row r="63">
          <cell r="A63">
            <v>201010</v>
          </cell>
        </row>
        <row r="64">
          <cell r="A64">
            <v>201010</v>
          </cell>
        </row>
        <row r="65">
          <cell r="A65">
            <v>201010</v>
          </cell>
        </row>
        <row r="66">
          <cell r="A66">
            <v>201010</v>
          </cell>
        </row>
        <row r="67">
          <cell r="A67">
            <v>201010</v>
          </cell>
        </row>
        <row r="68">
          <cell r="A68">
            <v>201010</v>
          </cell>
        </row>
        <row r="69">
          <cell r="A69">
            <v>201010</v>
          </cell>
        </row>
        <row r="70">
          <cell r="A70">
            <v>201010</v>
          </cell>
        </row>
        <row r="71">
          <cell r="A71">
            <v>201010</v>
          </cell>
        </row>
        <row r="72">
          <cell r="A72">
            <v>201010</v>
          </cell>
        </row>
        <row r="73">
          <cell r="A73">
            <v>201010</v>
          </cell>
        </row>
        <row r="74">
          <cell r="A74">
            <v>201010</v>
          </cell>
        </row>
        <row r="75">
          <cell r="A75">
            <v>201010</v>
          </cell>
        </row>
        <row r="76">
          <cell r="A76">
            <v>201010</v>
          </cell>
        </row>
        <row r="77">
          <cell r="A77">
            <v>201010</v>
          </cell>
        </row>
        <row r="78">
          <cell r="A78">
            <v>201010</v>
          </cell>
        </row>
        <row r="79">
          <cell r="A79">
            <v>201010</v>
          </cell>
        </row>
        <row r="80">
          <cell r="A80">
            <v>201010</v>
          </cell>
        </row>
        <row r="81">
          <cell r="A81">
            <v>201010</v>
          </cell>
        </row>
        <row r="82">
          <cell r="A82">
            <v>201010</v>
          </cell>
        </row>
        <row r="83">
          <cell r="A83">
            <v>201010</v>
          </cell>
        </row>
        <row r="84">
          <cell r="A84">
            <v>201010</v>
          </cell>
        </row>
        <row r="85">
          <cell r="A85">
            <v>201010</v>
          </cell>
        </row>
        <row r="86">
          <cell r="A86">
            <v>201010</v>
          </cell>
        </row>
        <row r="87">
          <cell r="A87">
            <v>201010</v>
          </cell>
        </row>
        <row r="88">
          <cell r="A88">
            <v>201010</v>
          </cell>
        </row>
        <row r="89">
          <cell r="A89">
            <v>201010</v>
          </cell>
        </row>
        <row r="90">
          <cell r="A90">
            <v>201010</v>
          </cell>
        </row>
        <row r="91">
          <cell r="A91">
            <v>201010</v>
          </cell>
        </row>
        <row r="92">
          <cell r="A92">
            <v>201010</v>
          </cell>
        </row>
        <row r="93">
          <cell r="A93">
            <v>201010</v>
          </cell>
        </row>
        <row r="94">
          <cell r="A94">
            <v>201010</v>
          </cell>
        </row>
        <row r="95">
          <cell r="A95">
            <v>201010</v>
          </cell>
        </row>
        <row r="96">
          <cell r="A96">
            <v>201010</v>
          </cell>
        </row>
        <row r="97">
          <cell r="A97">
            <v>201010</v>
          </cell>
        </row>
        <row r="98">
          <cell r="A98">
            <v>201010</v>
          </cell>
        </row>
        <row r="99">
          <cell r="A99">
            <v>201010</v>
          </cell>
        </row>
        <row r="100">
          <cell r="A100">
            <v>201010</v>
          </cell>
        </row>
        <row r="101">
          <cell r="A101">
            <v>201010</v>
          </cell>
        </row>
        <row r="102">
          <cell r="A102">
            <v>201010</v>
          </cell>
        </row>
        <row r="103">
          <cell r="A103">
            <v>201010</v>
          </cell>
        </row>
        <row r="104">
          <cell r="A104">
            <v>201010</v>
          </cell>
        </row>
        <row r="105">
          <cell r="A105">
            <v>201010</v>
          </cell>
        </row>
        <row r="106">
          <cell r="A106">
            <v>201010</v>
          </cell>
        </row>
        <row r="107">
          <cell r="A107">
            <v>201010</v>
          </cell>
        </row>
        <row r="108">
          <cell r="A108">
            <v>201010</v>
          </cell>
        </row>
        <row r="109">
          <cell r="A109">
            <v>201010</v>
          </cell>
        </row>
        <row r="110">
          <cell r="A110">
            <v>201010</v>
          </cell>
        </row>
        <row r="111">
          <cell r="A111">
            <v>201010</v>
          </cell>
        </row>
        <row r="112">
          <cell r="A112">
            <v>201010</v>
          </cell>
        </row>
        <row r="113">
          <cell r="A113">
            <v>201010</v>
          </cell>
        </row>
        <row r="114">
          <cell r="A114">
            <v>201010</v>
          </cell>
        </row>
        <row r="115">
          <cell r="A115">
            <v>201010</v>
          </cell>
        </row>
        <row r="116">
          <cell r="A116">
            <v>201010</v>
          </cell>
        </row>
        <row r="117">
          <cell r="A117">
            <v>201010</v>
          </cell>
        </row>
        <row r="118">
          <cell r="A118">
            <v>201010</v>
          </cell>
        </row>
        <row r="119">
          <cell r="A119">
            <v>201010</v>
          </cell>
        </row>
        <row r="120">
          <cell r="A120">
            <v>201010</v>
          </cell>
        </row>
        <row r="121">
          <cell r="A121">
            <v>201010</v>
          </cell>
        </row>
        <row r="122">
          <cell r="A122">
            <v>201010</v>
          </cell>
        </row>
        <row r="123">
          <cell r="A123">
            <v>201010</v>
          </cell>
        </row>
        <row r="124">
          <cell r="A124">
            <v>201010</v>
          </cell>
        </row>
        <row r="125">
          <cell r="A125">
            <v>201010</v>
          </cell>
        </row>
        <row r="126">
          <cell r="A126">
            <v>201010</v>
          </cell>
        </row>
        <row r="127">
          <cell r="A127">
            <v>201010</v>
          </cell>
        </row>
        <row r="128">
          <cell r="A128">
            <v>201010</v>
          </cell>
        </row>
        <row r="129">
          <cell r="A129">
            <v>201010</v>
          </cell>
        </row>
        <row r="130">
          <cell r="A130">
            <v>201010</v>
          </cell>
        </row>
        <row r="131">
          <cell r="A131">
            <v>201010</v>
          </cell>
        </row>
        <row r="132">
          <cell r="A132">
            <v>201010</v>
          </cell>
        </row>
        <row r="133">
          <cell r="A133">
            <v>201010</v>
          </cell>
        </row>
        <row r="134">
          <cell r="A134">
            <v>201010</v>
          </cell>
        </row>
        <row r="135">
          <cell r="A135">
            <v>201010</v>
          </cell>
        </row>
        <row r="136">
          <cell r="A136">
            <v>201010</v>
          </cell>
        </row>
        <row r="137">
          <cell r="A137">
            <v>201010</v>
          </cell>
        </row>
        <row r="138">
          <cell r="A138">
            <v>201010</v>
          </cell>
        </row>
        <row r="139">
          <cell r="A139">
            <v>201010</v>
          </cell>
        </row>
        <row r="140">
          <cell r="A140">
            <v>201010</v>
          </cell>
        </row>
        <row r="141">
          <cell r="A141">
            <v>201010</v>
          </cell>
        </row>
        <row r="142">
          <cell r="A142">
            <v>201010</v>
          </cell>
        </row>
        <row r="143">
          <cell r="A143">
            <v>201010</v>
          </cell>
        </row>
        <row r="144">
          <cell r="A144">
            <v>201010</v>
          </cell>
        </row>
        <row r="145">
          <cell r="A145">
            <v>201010</v>
          </cell>
        </row>
        <row r="146">
          <cell r="A146">
            <v>201010</v>
          </cell>
        </row>
        <row r="147">
          <cell r="A147">
            <v>201010</v>
          </cell>
        </row>
        <row r="148">
          <cell r="A148">
            <v>201010</v>
          </cell>
        </row>
        <row r="149">
          <cell r="A149">
            <v>201010</v>
          </cell>
        </row>
        <row r="150">
          <cell r="A150">
            <v>201010</v>
          </cell>
        </row>
        <row r="151">
          <cell r="A151">
            <v>201010</v>
          </cell>
        </row>
        <row r="152">
          <cell r="A152">
            <v>201010</v>
          </cell>
        </row>
        <row r="153">
          <cell r="A153">
            <v>201010</v>
          </cell>
        </row>
        <row r="154">
          <cell r="A154">
            <v>201010</v>
          </cell>
        </row>
        <row r="155">
          <cell r="A155">
            <v>201010</v>
          </cell>
        </row>
        <row r="156">
          <cell r="A156">
            <v>201010</v>
          </cell>
        </row>
        <row r="157">
          <cell r="A157">
            <v>201010</v>
          </cell>
        </row>
        <row r="158">
          <cell r="A158">
            <v>201010</v>
          </cell>
        </row>
        <row r="159">
          <cell r="A159">
            <v>201010</v>
          </cell>
        </row>
        <row r="160">
          <cell r="A160">
            <v>201010</v>
          </cell>
        </row>
        <row r="161">
          <cell r="A161">
            <v>201010</v>
          </cell>
        </row>
        <row r="162">
          <cell r="A162">
            <v>201010</v>
          </cell>
        </row>
        <row r="163">
          <cell r="A163">
            <v>201010</v>
          </cell>
        </row>
        <row r="164">
          <cell r="A164">
            <v>201010</v>
          </cell>
        </row>
        <row r="165">
          <cell r="A165">
            <v>201010</v>
          </cell>
        </row>
        <row r="166">
          <cell r="A166">
            <v>201010</v>
          </cell>
        </row>
        <row r="167">
          <cell r="A167">
            <v>201010</v>
          </cell>
        </row>
        <row r="168">
          <cell r="A168">
            <v>201010</v>
          </cell>
        </row>
        <row r="169">
          <cell r="A169">
            <v>201010</v>
          </cell>
        </row>
        <row r="170">
          <cell r="A170">
            <v>201010</v>
          </cell>
        </row>
        <row r="171">
          <cell r="A171">
            <v>201010</v>
          </cell>
        </row>
        <row r="172">
          <cell r="A172">
            <v>201010</v>
          </cell>
        </row>
        <row r="173">
          <cell r="A173">
            <v>201010</v>
          </cell>
        </row>
        <row r="174">
          <cell r="A174">
            <v>201010</v>
          </cell>
        </row>
        <row r="175">
          <cell r="A175">
            <v>201010</v>
          </cell>
        </row>
        <row r="176">
          <cell r="A176">
            <v>201010</v>
          </cell>
        </row>
        <row r="177">
          <cell r="A177">
            <v>201010</v>
          </cell>
        </row>
        <row r="178">
          <cell r="A178">
            <v>201010</v>
          </cell>
        </row>
        <row r="179">
          <cell r="A179">
            <v>201010</v>
          </cell>
        </row>
        <row r="180">
          <cell r="A180">
            <v>201010</v>
          </cell>
        </row>
        <row r="181">
          <cell r="A181">
            <v>201010</v>
          </cell>
        </row>
        <row r="182">
          <cell r="A182">
            <v>201010</v>
          </cell>
        </row>
        <row r="183">
          <cell r="A183">
            <v>201010</v>
          </cell>
        </row>
        <row r="184">
          <cell r="A184">
            <v>201010</v>
          </cell>
        </row>
        <row r="185">
          <cell r="A185">
            <v>201010</v>
          </cell>
        </row>
        <row r="186">
          <cell r="A186">
            <v>201010</v>
          </cell>
        </row>
        <row r="187">
          <cell r="A187">
            <v>201010</v>
          </cell>
        </row>
        <row r="188">
          <cell r="A188">
            <v>201010</v>
          </cell>
        </row>
        <row r="189">
          <cell r="A189">
            <v>201010</v>
          </cell>
        </row>
        <row r="190">
          <cell r="A190">
            <v>201010</v>
          </cell>
        </row>
        <row r="191">
          <cell r="A191">
            <v>201010</v>
          </cell>
        </row>
        <row r="192">
          <cell r="A192">
            <v>201010</v>
          </cell>
        </row>
        <row r="193">
          <cell r="A193">
            <v>201010</v>
          </cell>
        </row>
        <row r="194">
          <cell r="A194">
            <v>201010</v>
          </cell>
        </row>
        <row r="195">
          <cell r="A195">
            <v>201010</v>
          </cell>
        </row>
        <row r="196">
          <cell r="A196">
            <v>201010</v>
          </cell>
        </row>
        <row r="197">
          <cell r="A197">
            <v>201010</v>
          </cell>
        </row>
        <row r="198">
          <cell r="A198">
            <v>201010</v>
          </cell>
        </row>
        <row r="199">
          <cell r="A199">
            <v>201010</v>
          </cell>
        </row>
        <row r="200">
          <cell r="A200">
            <v>201010</v>
          </cell>
        </row>
        <row r="201">
          <cell r="A201">
            <v>201010</v>
          </cell>
        </row>
        <row r="202">
          <cell r="A202">
            <v>201010</v>
          </cell>
        </row>
        <row r="203">
          <cell r="A203">
            <v>201010</v>
          </cell>
        </row>
        <row r="204">
          <cell r="A204">
            <v>201010</v>
          </cell>
        </row>
        <row r="205">
          <cell r="A205">
            <v>201010</v>
          </cell>
        </row>
        <row r="206">
          <cell r="A206">
            <v>201010</v>
          </cell>
        </row>
        <row r="207">
          <cell r="A207">
            <v>201010</v>
          </cell>
        </row>
        <row r="208">
          <cell r="A208">
            <v>201010</v>
          </cell>
        </row>
        <row r="209">
          <cell r="A209">
            <v>201010</v>
          </cell>
        </row>
        <row r="210">
          <cell r="A210">
            <v>201010</v>
          </cell>
        </row>
        <row r="211">
          <cell r="A211">
            <v>201010</v>
          </cell>
        </row>
        <row r="212">
          <cell r="A212">
            <v>201010</v>
          </cell>
        </row>
        <row r="213">
          <cell r="A213">
            <v>201010</v>
          </cell>
        </row>
        <row r="214">
          <cell r="A214">
            <v>201010</v>
          </cell>
        </row>
        <row r="215">
          <cell r="A215">
            <v>201010</v>
          </cell>
        </row>
        <row r="216">
          <cell r="A216">
            <v>201010</v>
          </cell>
        </row>
        <row r="217">
          <cell r="A217">
            <v>201010</v>
          </cell>
        </row>
        <row r="218">
          <cell r="A218">
            <v>201010</v>
          </cell>
        </row>
        <row r="219">
          <cell r="A219">
            <v>201010</v>
          </cell>
        </row>
        <row r="220">
          <cell r="A220">
            <v>201010</v>
          </cell>
        </row>
        <row r="221">
          <cell r="A221">
            <v>201010</v>
          </cell>
        </row>
        <row r="222">
          <cell r="A222">
            <v>201010</v>
          </cell>
        </row>
        <row r="223">
          <cell r="A223">
            <v>201010</v>
          </cell>
        </row>
        <row r="224">
          <cell r="A224">
            <v>201010</v>
          </cell>
        </row>
        <row r="225">
          <cell r="A225">
            <v>201010</v>
          </cell>
        </row>
        <row r="226">
          <cell r="A226">
            <v>201010</v>
          </cell>
        </row>
        <row r="227">
          <cell r="A227">
            <v>201010</v>
          </cell>
        </row>
        <row r="228">
          <cell r="A228">
            <v>201010</v>
          </cell>
        </row>
        <row r="229">
          <cell r="A229">
            <v>201010</v>
          </cell>
        </row>
        <row r="230">
          <cell r="A230">
            <v>201010</v>
          </cell>
        </row>
        <row r="231">
          <cell r="A231">
            <v>201010</v>
          </cell>
        </row>
        <row r="232">
          <cell r="A232">
            <v>201010</v>
          </cell>
        </row>
        <row r="233">
          <cell r="A233">
            <v>201010</v>
          </cell>
        </row>
        <row r="234">
          <cell r="A234">
            <v>201010</v>
          </cell>
        </row>
        <row r="235">
          <cell r="A235">
            <v>201010</v>
          </cell>
        </row>
        <row r="236">
          <cell r="A236">
            <v>201010</v>
          </cell>
        </row>
        <row r="237">
          <cell r="A237">
            <v>201010</v>
          </cell>
        </row>
        <row r="238">
          <cell r="A238">
            <v>201010</v>
          </cell>
        </row>
        <row r="239">
          <cell r="A239">
            <v>201010</v>
          </cell>
        </row>
        <row r="240">
          <cell r="A240">
            <v>201010</v>
          </cell>
        </row>
        <row r="241">
          <cell r="A241">
            <v>201010</v>
          </cell>
        </row>
        <row r="242">
          <cell r="A242">
            <v>201010</v>
          </cell>
        </row>
        <row r="243">
          <cell r="A243">
            <v>201010</v>
          </cell>
        </row>
        <row r="244">
          <cell r="A244">
            <v>201010</v>
          </cell>
        </row>
        <row r="245">
          <cell r="A245">
            <v>201010</v>
          </cell>
        </row>
        <row r="246">
          <cell r="A246">
            <v>201010</v>
          </cell>
        </row>
        <row r="247">
          <cell r="A247">
            <v>201010</v>
          </cell>
        </row>
        <row r="248">
          <cell r="A248">
            <v>201010</v>
          </cell>
        </row>
        <row r="249">
          <cell r="A249">
            <v>201010</v>
          </cell>
        </row>
        <row r="250">
          <cell r="A250">
            <v>201010</v>
          </cell>
        </row>
        <row r="251">
          <cell r="A251">
            <v>201010</v>
          </cell>
        </row>
        <row r="252">
          <cell r="A252">
            <v>201010</v>
          </cell>
        </row>
        <row r="253">
          <cell r="A253">
            <v>201010</v>
          </cell>
        </row>
        <row r="254">
          <cell r="A254">
            <v>201010</v>
          </cell>
        </row>
        <row r="255">
          <cell r="A255">
            <v>201010</v>
          </cell>
        </row>
        <row r="256">
          <cell r="A256">
            <v>201010</v>
          </cell>
        </row>
        <row r="257">
          <cell r="A257">
            <v>201010</v>
          </cell>
        </row>
        <row r="258">
          <cell r="A258">
            <v>201010</v>
          </cell>
        </row>
        <row r="259">
          <cell r="A259">
            <v>201010</v>
          </cell>
        </row>
        <row r="260">
          <cell r="A260">
            <v>201010</v>
          </cell>
        </row>
        <row r="261">
          <cell r="A261">
            <v>201010</v>
          </cell>
        </row>
        <row r="262">
          <cell r="A262">
            <v>201010</v>
          </cell>
        </row>
        <row r="263">
          <cell r="A263">
            <v>201010</v>
          </cell>
        </row>
        <row r="264">
          <cell r="A264">
            <v>201010</v>
          </cell>
        </row>
        <row r="265">
          <cell r="A265">
            <v>201010</v>
          </cell>
        </row>
        <row r="266">
          <cell r="A266">
            <v>201010</v>
          </cell>
        </row>
        <row r="267">
          <cell r="A267">
            <v>201010</v>
          </cell>
        </row>
        <row r="268">
          <cell r="A268">
            <v>201010</v>
          </cell>
        </row>
        <row r="269">
          <cell r="A269">
            <v>201010</v>
          </cell>
        </row>
        <row r="270">
          <cell r="A270">
            <v>201010</v>
          </cell>
        </row>
        <row r="271">
          <cell r="A271">
            <v>201010</v>
          </cell>
        </row>
        <row r="272">
          <cell r="A272">
            <v>201010</v>
          </cell>
        </row>
        <row r="273">
          <cell r="A273">
            <v>201010</v>
          </cell>
        </row>
        <row r="274">
          <cell r="A274">
            <v>201010</v>
          </cell>
        </row>
        <row r="275">
          <cell r="A275">
            <v>201010</v>
          </cell>
        </row>
        <row r="276">
          <cell r="A276">
            <v>201010</v>
          </cell>
        </row>
        <row r="277">
          <cell r="A277">
            <v>201010</v>
          </cell>
        </row>
        <row r="278">
          <cell r="A278">
            <v>201010</v>
          </cell>
        </row>
        <row r="279">
          <cell r="A279">
            <v>201010</v>
          </cell>
        </row>
        <row r="280">
          <cell r="A280">
            <v>201010</v>
          </cell>
        </row>
        <row r="281">
          <cell r="A281">
            <v>201010</v>
          </cell>
        </row>
        <row r="282">
          <cell r="A282">
            <v>201010</v>
          </cell>
        </row>
        <row r="283">
          <cell r="A283">
            <v>201010</v>
          </cell>
        </row>
        <row r="284">
          <cell r="A284">
            <v>201010</v>
          </cell>
        </row>
        <row r="285">
          <cell r="A285">
            <v>201010</v>
          </cell>
        </row>
        <row r="286">
          <cell r="A286">
            <v>201010</v>
          </cell>
        </row>
        <row r="287">
          <cell r="A287">
            <v>201010</v>
          </cell>
        </row>
        <row r="288">
          <cell r="A288">
            <v>201010</v>
          </cell>
        </row>
        <row r="289">
          <cell r="A289">
            <v>201010</v>
          </cell>
        </row>
        <row r="290">
          <cell r="A290">
            <v>201010</v>
          </cell>
        </row>
        <row r="291">
          <cell r="A291">
            <v>201010</v>
          </cell>
        </row>
        <row r="292">
          <cell r="A292">
            <v>201010</v>
          </cell>
        </row>
        <row r="293">
          <cell r="A293">
            <v>201010</v>
          </cell>
        </row>
        <row r="294">
          <cell r="A294">
            <v>201010</v>
          </cell>
        </row>
        <row r="295">
          <cell r="A295">
            <v>201010</v>
          </cell>
        </row>
        <row r="296">
          <cell r="A296">
            <v>201010</v>
          </cell>
        </row>
        <row r="297">
          <cell r="A297">
            <v>201010</v>
          </cell>
        </row>
        <row r="298">
          <cell r="A298">
            <v>201010</v>
          </cell>
        </row>
        <row r="299">
          <cell r="A299">
            <v>201010</v>
          </cell>
        </row>
        <row r="300">
          <cell r="A300">
            <v>201010</v>
          </cell>
        </row>
        <row r="301">
          <cell r="A301">
            <v>201010</v>
          </cell>
        </row>
        <row r="302">
          <cell r="A302">
            <v>201010</v>
          </cell>
        </row>
        <row r="303">
          <cell r="A303">
            <v>201010</v>
          </cell>
        </row>
        <row r="304">
          <cell r="A304">
            <v>201010</v>
          </cell>
        </row>
        <row r="305">
          <cell r="A305">
            <v>201010</v>
          </cell>
        </row>
        <row r="306">
          <cell r="A306">
            <v>201010</v>
          </cell>
        </row>
        <row r="307">
          <cell r="A307">
            <v>201010</v>
          </cell>
        </row>
        <row r="308">
          <cell r="A308">
            <v>201010</v>
          </cell>
        </row>
        <row r="309">
          <cell r="A309">
            <v>201010</v>
          </cell>
        </row>
        <row r="310">
          <cell r="A310">
            <v>201010</v>
          </cell>
        </row>
        <row r="311">
          <cell r="A311">
            <v>201010</v>
          </cell>
        </row>
        <row r="312">
          <cell r="A312">
            <v>201010</v>
          </cell>
        </row>
        <row r="313">
          <cell r="A313">
            <v>201010</v>
          </cell>
        </row>
        <row r="314">
          <cell r="A314">
            <v>201010</v>
          </cell>
        </row>
        <row r="315">
          <cell r="A315">
            <v>201010</v>
          </cell>
        </row>
        <row r="316">
          <cell r="A316">
            <v>201010</v>
          </cell>
        </row>
        <row r="317">
          <cell r="A317">
            <v>201010</v>
          </cell>
        </row>
        <row r="318">
          <cell r="A318">
            <v>201010</v>
          </cell>
        </row>
        <row r="319">
          <cell r="A319">
            <v>201010</v>
          </cell>
        </row>
        <row r="320">
          <cell r="A320">
            <v>201010</v>
          </cell>
        </row>
        <row r="321">
          <cell r="A321">
            <v>201010</v>
          </cell>
        </row>
        <row r="322">
          <cell r="A322">
            <v>201010</v>
          </cell>
        </row>
        <row r="323">
          <cell r="A323">
            <v>201010</v>
          </cell>
        </row>
        <row r="324">
          <cell r="A324">
            <v>201010</v>
          </cell>
        </row>
        <row r="325">
          <cell r="A325">
            <v>201010</v>
          </cell>
        </row>
        <row r="326">
          <cell r="A326">
            <v>201010</v>
          </cell>
        </row>
        <row r="327">
          <cell r="A327">
            <v>201010</v>
          </cell>
        </row>
        <row r="328">
          <cell r="A328">
            <v>201010</v>
          </cell>
        </row>
        <row r="329">
          <cell r="A329">
            <v>201010</v>
          </cell>
        </row>
        <row r="330">
          <cell r="A330">
            <v>201010</v>
          </cell>
        </row>
        <row r="331">
          <cell r="A331">
            <v>201010</v>
          </cell>
        </row>
        <row r="332">
          <cell r="A332">
            <v>201010</v>
          </cell>
        </row>
        <row r="333">
          <cell r="A333">
            <v>201010</v>
          </cell>
        </row>
        <row r="334">
          <cell r="A334">
            <v>201010</v>
          </cell>
        </row>
        <row r="335">
          <cell r="A335">
            <v>201010</v>
          </cell>
        </row>
        <row r="336">
          <cell r="A336">
            <v>201010</v>
          </cell>
        </row>
        <row r="337">
          <cell r="A337">
            <v>201010</v>
          </cell>
        </row>
        <row r="338">
          <cell r="A338">
            <v>201010</v>
          </cell>
        </row>
        <row r="339">
          <cell r="A339">
            <v>201010</v>
          </cell>
        </row>
        <row r="340">
          <cell r="A340">
            <v>201010</v>
          </cell>
        </row>
        <row r="341">
          <cell r="A341">
            <v>201010</v>
          </cell>
        </row>
        <row r="342">
          <cell r="A342">
            <v>201010</v>
          </cell>
        </row>
        <row r="343">
          <cell r="A343">
            <v>201010</v>
          </cell>
        </row>
        <row r="344">
          <cell r="A344">
            <v>201010</v>
          </cell>
        </row>
        <row r="345">
          <cell r="A345">
            <v>201010</v>
          </cell>
        </row>
        <row r="346">
          <cell r="A346">
            <v>201010</v>
          </cell>
        </row>
        <row r="347">
          <cell r="A347">
            <v>201010</v>
          </cell>
        </row>
        <row r="348">
          <cell r="A348">
            <v>201010</v>
          </cell>
        </row>
        <row r="349">
          <cell r="A349">
            <v>201010</v>
          </cell>
        </row>
        <row r="350">
          <cell r="A350">
            <v>201010</v>
          </cell>
        </row>
        <row r="351">
          <cell r="A351">
            <v>201010</v>
          </cell>
        </row>
        <row r="352">
          <cell r="A352">
            <v>201010</v>
          </cell>
        </row>
        <row r="353">
          <cell r="A353">
            <v>201010</v>
          </cell>
        </row>
        <row r="354">
          <cell r="A354">
            <v>201010</v>
          </cell>
        </row>
        <row r="355">
          <cell r="A355">
            <v>201010</v>
          </cell>
        </row>
        <row r="356">
          <cell r="A356">
            <v>201010</v>
          </cell>
        </row>
        <row r="357">
          <cell r="A357">
            <v>201010</v>
          </cell>
        </row>
        <row r="358">
          <cell r="A358">
            <v>201010</v>
          </cell>
        </row>
        <row r="359">
          <cell r="A359">
            <v>201010</v>
          </cell>
        </row>
        <row r="360">
          <cell r="A360">
            <v>201010</v>
          </cell>
        </row>
        <row r="361">
          <cell r="A361">
            <v>201010</v>
          </cell>
        </row>
        <row r="362">
          <cell r="A362">
            <v>201010</v>
          </cell>
        </row>
        <row r="363">
          <cell r="A363">
            <v>201010</v>
          </cell>
        </row>
        <row r="364">
          <cell r="A364">
            <v>201010</v>
          </cell>
        </row>
        <row r="365">
          <cell r="A365">
            <v>201010</v>
          </cell>
        </row>
        <row r="366">
          <cell r="A366">
            <v>201010</v>
          </cell>
        </row>
        <row r="367">
          <cell r="A367">
            <v>201010</v>
          </cell>
        </row>
        <row r="368">
          <cell r="A368">
            <v>201010</v>
          </cell>
        </row>
        <row r="369">
          <cell r="A369">
            <v>201010</v>
          </cell>
        </row>
        <row r="370">
          <cell r="A370">
            <v>201010</v>
          </cell>
        </row>
        <row r="371">
          <cell r="A371">
            <v>201010</v>
          </cell>
        </row>
        <row r="372">
          <cell r="A372">
            <v>201010</v>
          </cell>
        </row>
        <row r="373">
          <cell r="A373">
            <v>201010</v>
          </cell>
        </row>
        <row r="374">
          <cell r="A374">
            <v>201010</v>
          </cell>
        </row>
        <row r="375">
          <cell r="A375">
            <v>201010</v>
          </cell>
        </row>
        <row r="376">
          <cell r="A376">
            <v>201010</v>
          </cell>
        </row>
        <row r="377">
          <cell r="A377">
            <v>201010</v>
          </cell>
        </row>
        <row r="378">
          <cell r="A378">
            <v>201010</v>
          </cell>
        </row>
        <row r="379">
          <cell r="A379">
            <v>201010</v>
          </cell>
        </row>
        <row r="380">
          <cell r="A380">
            <v>201010</v>
          </cell>
        </row>
        <row r="381">
          <cell r="A381">
            <v>201010</v>
          </cell>
        </row>
        <row r="382">
          <cell r="A382">
            <v>201010</v>
          </cell>
        </row>
        <row r="383">
          <cell r="A383">
            <v>201010</v>
          </cell>
        </row>
        <row r="384">
          <cell r="A384">
            <v>201010</v>
          </cell>
        </row>
        <row r="385">
          <cell r="A385">
            <v>201010</v>
          </cell>
        </row>
        <row r="386">
          <cell r="A386">
            <v>201010</v>
          </cell>
        </row>
        <row r="387">
          <cell r="A387">
            <v>201010</v>
          </cell>
        </row>
        <row r="388">
          <cell r="A388">
            <v>201010</v>
          </cell>
        </row>
        <row r="389">
          <cell r="A389">
            <v>201010</v>
          </cell>
        </row>
        <row r="390">
          <cell r="A390">
            <v>201010</v>
          </cell>
        </row>
        <row r="391">
          <cell r="A391">
            <v>201010</v>
          </cell>
        </row>
        <row r="392">
          <cell r="A392">
            <v>201010</v>
          </cell>
        </row>
        <row r="393">
          <cell r="A393">
            <v>201010</v>
          </cell>
        </row>
        <row r="394">
          <cell r="A394">
            <v>201010</v>
          </cell>
        </row>
        <row r="395">
          <cell r="A395">
            <v>201010</v>
          </cell>
        </row>
        <row r="396">
          <cell r="A396">
            <v>201010</v>
          </cell>
        </row>
        <row r="397">
          <cell r="A397">
            <v>201010</v>
          </cell>
        </row>
        <row r="398">
          <cell r="A398">
            <v>201010</v>
          </cell>
        </row>
        <row r="399">
          <cell r="A399">
            <v>201010</v>
          </cell>
        </row>
        <row r="400">
          <cell r="A400">
            <v>201010</v>
          </cell>
        </row>
        <row r="401">
          <cell r="A401">
            <v>201010</v>
          </cell>
        </row>
        <row r="402">
          <cell r="A402">
            <v>201010</v>
          </cell>
        </row>
        <row r="403">
          <cell r="A403">
            <v>201010</v>
          </cell>
        </row>
        <row r="404">
          <cell r="A404">
            <v>201010</v>
          </cell>
        </row>
        <row r="405">
          <cell r="A405">
            <v>201010</v>
          </cell>
        </row>
        <row r="406">
          <cell r="A406">
            <v>201010</v>
          </cell>
        </row>
        <row r="407">
          <cell r="A407">
            <v>201010</v>
          </cell>
        </row>
        <row r="408">
          <cell r="A408">
            <v>201010</v>
          </cell>
        </row>
        <row r="409">
          <cell r="A409">
            <v>201010</v>
          </cell>
        </row>
        <row r="410">
          <cell r="A410">
            <v>201010</v>
          </cell>
        </row>
        <row r="411">
          <cell r="A411">
            <v>201010</v>
          </cell>
        </row>
        <row r="412">
          <cell r="A412">
            <v>201010</v>
          </cell>
        </row>
        <row r="413">
          <cell r="A413">
            <v>201010</v>
          </cell>
        </row>
        <row r="414">
          <cell r="A414">
            <v>201010</v>
          </cell>
        </row>
        <row r="415">
          <cell r="A415">
            <v>201010</v>
          </cell>
        </row>
        <row r="416">
          <cell r="A416">
            <v>201010</v>
          </cell>
        </row>
        <row r="417">
          <cell r="A417">
            <v>201010</v>
          </cell>
        </row>
        <row r="418">
          <cell r="A418">
            <v>201010</v>
          </cell>
        </row>
        <row r="419">
          <cell r="A419">
            <v>201010</v>
          </cell>
        </row>
        <row r="420">
          <cell r="A420">
            <v>201010</v>
          </cell>
        </row>
        <row r="421">
          <cell r="A421">
            <v>201010</v>
          </cell>
        </row>
        <row r="422">
          <cell r="A422">
            <v>201010</v>
          </cell>
        </row>
        <row r="423">
          <cell r="A423">
            <v>201010</v>
          </cell>
        </row>
        <row r="424">
          <cell r="A424">
            <v>201010</v>
          </cell>
        </row>
        <row r="425">
          <cell r="A425">
            <v>201010</v>
          </cell>
        </row>
        <row r="426">
          <cell r="A426">
            <v>201010</v>
          </cell>
        </row>
        <row r="427">
          <cell r="A427">
            <v>201010</v>
          </cell>
        </row>
        <row r="428">
          <cell r="A428">
            <v>201010</v>
          </cell>
        </row>
        <row r="429">
          <cell r="A429">
            <v>201010</v>
          </cell>
        </row>
        <row r="430">
          <cell r="A430">
            <v>201010</v>
          </cell>
        </row>
        <row r="431">
          <cell r="A431">
            <v>201010</v>
          </cell>
        </row>
        <row r="432">
          <cell r="A432">
            <v>201010</v>
          </cell>
        </row>
        <row r="433">
          <cell r="A433">
            <v>201010</v>
          </cell>
        </row>
        <row r="434">
          <cell r="A434">
            <v>201010</v>
          </cell>
        </row>
        <row r="435">
          <cell r="A435">
            <v>201010</v>
          </cell>
        </row>
        <row r="436">
          <cell r="A436">
            <v>201010</v>
          </cell>
        </row>
        <row r="437">
          <cell r="A437">
            <v>201010</v>
          </cell>
        </row>
        <row r="438">
          <cell r="A438">
            <v>201010</v>
          </cell>
        </row>
        <row r="439">
          <cell r="A439">
            <v>201010</v>
          </cell>
        </row>
        <row r="440">
          <cell r="A440">
            <v>201010</v>
          </cell>
        </row>
        <row r="441">
          <cell r="A441">
            <v>201010</v>
          </cell>
        </row>
        <row r="442">
          <cell r="A442">
            <v>201010</v>
          </cell>
        </row>
        <row r="443">
          <cell r="A443">
            <v>201010</v>
          </cell>
        </row>
        <row r="444">
          <cell r="A444">
            <v>201010</v>
          </cell>
        </row>
        <row r="445">
          <cell r="A445">
            <v>201010</v>
          </cell>
        </row>
        <row r="446">
          <cell r="A446">
            <v>201010</v>
          </cell>
        </row>
        <row r="447">
          <cell r="A447">
            <v>201010</v>
          </cell>
        </row>
        <row r="448">
          <cell r="A448">
            <v>201010</v>
          </cell>
        </row>
        <row r="449">
          <cell r="A449">
            <v>201010</v>
          </cell>
        </row>
        <row r="450">
          <cell r="A450">
            <v>201010</v>
          </cell>
        </row>
        <row r="451">
          <cell r="A451">
            <v>201010</v>
          </cell>
        </row>
        <row r="452">
          <cell r="A452">
            <v>201010</v>
          </cell>
        </row>
        <row r="453">
          <cell r="A453">
            <v>201010</v>
          </cell>
        </row>
        <row r="454">
          <cell r="A454">
            <v>201010</v>
          </cell>
        </row>
        <row r="455">
          <cell r="A455">
            <v>201010</v>
          </cell>
        </row>
        <row r="456">
          <cell r="A456">
            <v>201010</v>
          </cell>
        </row>
        <row r="457">
          <cell r="A457">
            <v>201010</v>
          </cell>
        </row>
        <row r="458">
          <cell r="A458">
            <v>201010</v>
          </cell>
        </row>
        <row r="459">
          <cell r="A459">
            <v>201010</v>
          </cell>
        </row>
        <row r="460">
          <cell r="A460">
            <v>201010</v>
          </cell>
        </row>
        <row r="461">
          <cell r="A461">
            <v>201010</v>
          </cell>
        </row>
        <row r="462">
          <cell r="A462">
            <v>201010</v>
          </cell>
        </row>
        <row r="463">
          <cell r="A463">
            <v>201010</v>
          </cell>
        </row>
        <row r="464">
          <cell r="A464">
            <v>201010</v>
          </cell>
        </row>
        <row r="465">
          <cell r="A465">
            <v>201010</v>
          </cell>
        </row>
        <row r="466">
          <cell r="A466">
            <v>201010</v>
          </cell>
        </row>
        <row r="467">
          <cell r="A467">
            <v>201010</v>
          </cell>
        </row>
        <row r="468">
          <cell r="A468">
            <v>201010</v>
          </cell>
        </row>
        <row r="469">
          <cell r="A469">
            <v>201010</v>
          </cell>
        </row>
        <row r="470">
          <cell r="A470">
            <v>201010</v>
          </cell>
        </row>
        <row r="471">
          <cell r="A471">
            <v>201010</v>
          </cell>
        </row>
        <row r="472">
          <cell r="A472">
            <v>201010</v>
          </cell>
        </row>
        <row r="473">
          <cell r="A473">
            <v>201010</v>
          </cell>
        </row>
        <row r="474">
          <cell r="A474">
            <v>201010</v>
          </cell>
        </row>
        <row r="475">
          <cell r="A475">
            <v>201010</v>
          </cell>
        </row>
        <row r="476">
          <cell r="A476">
            <v>201010</v>
          </cell>
        </row>
        <row r="477">
          <cell r="A477">
            <v>201010</v>
          </cell>
        </row>
        <row r="478">
          <cell r="A478">
            <v>201010</v>
          </cell>
        </row>
        <row r="479">
          <cell r="A479">
            <v>201010</v>
          </cell>
        </row>
        <row r="480">
          <cell r="A480">
            <v>201010</v>
          </cell>
        </row>
        <row r="481">
          <cell r="A481">
            <v>201010</v>
          </cell>
        </row>
        <row r="482">
          <cell r="A482">
            <v>201010</v>
          </cell>
        </row>
        <row r="483">
          <cell r="A483">
            <v>201010</v>
          </cell>
        </row>
        <row r="484">
          <cell r="A484">
            <v>201010</v>
          </cell>
        </row>
        <row r="485">
          <cell r="A485">
            <v>201010</v>
          </cell>
        </row>
        <row r="486">
          <cell r="A486">
            <v>201010</v>
          </cell>
        </row>
        <row r="487">
          <cell r="A487">
            <v>201010</v>
          </cell>
        </row>
        <row r="488">
          <cell r="A488">
            <v>201010</v>
          </cell>
        </row>
        <row r="489">
          <cell r="A489">
            <v>201010</v>
          </cell>
        </row>
        <row r="490">
          <cell r="A490">
            <v>201010</v>
          </cell>
        </row>
        <row r="491">
          <cell r="A491">
            <v>201010</v>
          </cell>
        </row>
        <row r="492">
          <cell r="A492">
            <v>201010</v>
          </cell>
        </row>
        <row r="493">
          <cell r="A493">
            <v>201010</v>
          </cell>
        </row>
        <row r="494">
          <cell r="A494">
            <v>201010</v>
          </cell>
        </row>
        <row r="495">
          <cell r="A495">
            <v>201010</v>
          </cell>
        </row>
        <row r="496">
          <cell r="A496">
            <v>201010</v>
          </cell>
        </row>
        <row r="497">
          <cell r="A497">
            <v>201010</v>
          </cell>
        </row>
        <row r="498">
          <cell r="A498">
            <v>201010</v>
          </cell>
        </row>
        <row r="499">
          <cell r="A499">
            <v>201010</v>
          </cell>
        </row>
        <row r="500">
          <cell r="A500">
            <v>201010</v>
          </cell>
        </row>
        <row r="501">
          <cell r="A501">
            <v>201010</v>
          </cell>
        </row>
        <row r="502">
          <cell r="A502">
            <v>201010</v>
          </cell>
        </row>
        <row r="503">
          <cell r="A503">
            <v>201010</v>
          </cell>
        </row>
        <row r="504">
          <cell r="A504">
            <v>201010</v>
          </cell>
        </row>
        <row r="505">
          <cell r="A505">
            <v>201010</v>
          </cell>
        </row>
        <row r="506">
          <cell r="A506">
            <v>201010</v>
          </cell>
        </row>
        <row r="507">
          <cell r="A507">
            <v>201010</v>
          </cell>
        </row>
        <row r="508">
          <cell r="A508">
            <v>201010</v>
          </cell>
        </row>
        <row r="509">
          <cell r="A509">
            <v>201010</v>
          </cell>
        </row>
        <row r="510">
          <cell r="A510">
            <v>201010</v>
          </cell>
        </row>
        <row r="511">
          <cell r="A511">
            <v>201010</v>
          </cell>
        </row>
        <row r="512">
          <cell r="A512">
            <v>201010</v>
          </cell>
        </row>
        <row r="513">
          <cell r="A513">
            <v>201010</v>
          </cell>
        </row>
        <row r="514">
          <cell r="A514">
            <v>201010</v>
          </cell>
        </row>
        <row r="515">
          <cell r="A515">
            <v>201010</v>
          </cell>
        </row>
        <row r="516">
          <cell r="A516">
            <v>201010</v>
          </cell>
        </row>
        <row r="517">
          <cell r="A517">
            <v>201010</v>
          </cell>
        </row>
        <row r="518">
          <cell r="A518">
            <v>201010</v>
          </cell>
        </row>
        <row r="519">
          <cell r="A519">
            <v>201010</v>
          </cell>
        </row>
        <row r="520">
          <cell r="A520">
            <v>201010</v>
          </cell>
        </row>
        <row r="521">
          <cell r="A521">
            <v>201010</v>
          </cell>
        </row>
        <row r="522">
          <cell r="A522">
            <v>201010</v>
          </cell>
        </row>
        <row r="523">
          <cell r="A523">
            <v>201010</v>
          </cell>
        </row>
        <row r="524">
          <cell r="A524">
            <v>201010</v>
          </cell>
        </row>
        <row r="525">
          <cell r="A525">
            <v>201010</v>
          </cell>
        </row>
        <row r="526">
          <cell r="A526">
            <v>201010</v>
          </cell>
        </row>
        <row r="527">
          <cell r="A527">
            <v>201010</v>
          </cell>
        </row>
        <row r="528">
          <cell r="A528">
            <v>201010</v>
          </cell>
        </row>
        <row r="529">
          <cell r="A529">
            <v>201010</v>
          </cell>
        </row>
        <row r="530">
          <cell r="A530">
            <v>201010</v>
          </cell>
        </row>
        <row r="531">
          <cell r="A531">
            <v>201010</v>
          </cell>
        </row>
        <row r="532">
          <cell r="A532">
            <v>201010</v>
          </cell>
        </row>
        <row r="533">
          <cell r="A533">
            <v>201010</v>
          </cell>
        </row>
        <row r="534">
          <cell r="A534">
            <v>201010</v>
          </cell>
        </row>
        <row r="535">
          <cell r="A535">
            <v>201010</v>
          </cell>
        </row>
        <row r="536">
          <cell r="A536">
            <v>201010</v>
          </cell>
        </row>
        <row r="537">
          <cell r="A537">
            <v>201010</v>
          </cell>
        </row>
        <row r="538">
          <cell r="A538">
            <v>201010</v>
          </cell>
        </row>
        <row r="539">
          <cell r="A539">
            <v>201010</v>
          </cell>
        </row>
        <row r="540">
          <cell r="A540">
            <v>201010</v>
          </cell>
        </row>
        <row r="541">
          <cell r="A541">
            <v>201010</v>
          </cell>
        </row>
        <row r="542">
          <cell r="A542">
            <v>201010</v>
          </cell>
        </row>
        <row r="543">
          <cell r="A543">
            <v>201010</v>
          </cell>
        </row>
        <row r="544">
          <cell r="A544">
            <v>201010</v>
          </cell>
        </row>
        <row r="545">
          <cell r="A545">
            <v>201010</v>
          </cell>
        </row>
        <row r="546">
          <cell r="A546">
            <v>201010</v>
          </cell>
        </row>
        <row r="547">
          <cell r="A547">
            <v>201010</v>
          </cell>
        </row>
        <row r="548">
          <cell r="A548">
            <v>201010</v>
          </cell>
        </row>
        <row r="549">
          <cell r="A549">
            <v>201010</v>
          </cell>
        </row>
        <row r="550">
          <cell r="A550">
            <v>201010</v>
          </cell>
        </row>
        <row r="551">
          <cell r="A551">
            <v>201010</v>
          </cell>
        </row>
        <row r="552">
          <cell r="A552">
            <v>201010</v>
          </cell>
        </row>
        <row r="553">
          <cell r="A553">
            <v>201010</v>
          </cell>
        </row>
        <row r="554">
          <cell r="A554">
            <v>201010</v>
          </cell>
        </row>
        <row r="555">
          <cell r="A555">
            <v>201010</v>
          </cell>
        </row>
        <row r="556">
          <cell r="A556">
            <v>201010</v>
          </cell>
        </row>
        <row r="557">
          <cell r="A557">
            <v>201010</v>
          </cell>
        </row>
        <row r="558">
          <cell r="A558">
            <v>201010</v>
          </cell>
        </row>
        <row r="559">
          <cell r="A559">
            <v>201010</v>
          </cell>
        </row>
        <row r="560">
          <cell r="A560">
            <v>201010</v>
          </cell>
        </row>
        <row r="561">
          <cell r="A561">
            <v>201010</v>
          </cell>
        </row>
        <row r="562">
          <cell r="A562">
            <v>201010</v>
          </cell>
        </row>
        <row r="563">
          <cell r="A563">
            <v>201010</v>
          </cell>
        </row>
        <row r="564">
          <cell r="A564">
            <v>201010</v>
          </cell>
        </row>
        <row r="565">
          <cell r="A565">
            <v>201010</v>
          </cell>
        </row>
        <row r="566">
          <cell r="A566">
            <v>201010</v>
          </cell>
        </row>
        <row r="567">
          <cell r="A567">
            <v>201010</v>
          </cell>
        </row>
        <row r="568">
          <cell r="A568">
            <v>201010</v>
          </cell>
        </row>
        <row r="569">
          <cell r="A569">
            <v>201010</v>
          </cell>
        </row>
        <row r="570">
          <cell r="A570">
            <v>201010</v>
          </cell>
        </row>
        <row r="571">
          <cell r="A571">
            <v>201010</v>
          </cell>
        </row>
        <row r="572">
          <cell r="A572">
            <v>201010</v>
          </cell>
        </row>
        <row r="573">
          <cell r="A573">
            <v>201010</v>
          </cell>
        </row>
        <row r="574">
          <cell r="A574">
            <v>201010</v>
          </cell>
        </row>
        <row r="575">
          <cell r="A575">
            <v>201010</v>
          </cell>
        </row>
        <row r="576">
          <cell r="A576">
            <v>201010</v>
          </cell>
        </row>
        <row r="577">
          <cell r="A577">
            <v>201010</v>
          </cell>
        </row>
        <row r="578">
          <cell r="A578">
            <v>201010</v>
          </cell>
        </row>
        <row r="579">
          <cell r="A579">
            <v>201010</v>
          </cell>
        </row>
        <row r="580">
          <cell r="A580">
            <v>201010</v>
          </cell>
        </row>
        <row r="581">
          <cell r="A581">
            <v>201010</v>
          </cell>
        </row>
        <row r="582">
          <cell r="A582">
            <v>201010</v>
          </cell>
        </row>
        <row r="583">
          <cell r="A583">
            <v>201010</v>
          </cell>
        </row>
        <row r="584">
          <cell r="A584">
            <v>201010</v>
          </cell>
        </row>
        <row r="585">
          <cell r="A585">
            <v>201010</v>
          </cell>
        </row>
        <row r="586">
          <cell r="A586">
            <v>201010</v>
          </cell>
        </row>
        <row r="587">
          <cell r="A587">
            <v>201010</v>
          </cell>
        </row>
        <row r="588">
          <cell r="A588">
            <v>201010</v>
          </cell>
        </row>
        <row r="589">
          <cell r="A589">
            <v>201010</v>
          </cell>
        </row>
        <row r="590">
          <cell r="A590">
            <v>201010</v>
          </cell>
        </row>
        <row r="591">
          <cell r="A591">
            <v>201010</v>
          </cell>
        </row>
        <row r="592">
          <cell r="A592">
            <v>201010</v>
          </cell>
        </row>
        <row r="593">
          <cell r="A593">
            <v>201010</v>
          </cell>
        </row>
        <row r="594">
          <cell r="A594">
            <v>201010</v>
          </cell>
        </row>
        <row r="595">
          <cell r="A595">
            <v>201010</v>
          </cell>
        </row>
        <row r="596">
          <cell r="A596">
            <v>201010</v>
          </cell>
        </row>
        <row r="597">
          <cell r="A597">
            <v>201010</v>
          </cell>
        </row>
        <row r="598">
          <cell r="A598">
            <v>201010</v>
          </cell>
        </row>
        <row r="599">
          <cell r="A599">
            <v>201010</v>
          </cell>
        </row>
        <row r="600">
          <cell r="A600">
            <v>201010</v>
          </cell>
        </row>
        <row r="601">
          <cell r="A601">
            <v>201010</v>
          </cell>
        </row>
        <row r="602">
          <cell r="A602">
            <v>201010</v>
          </cell>
        </row>
        <row r="603">
          <cell r="A603">
            <v>201010</v>
          </cell>
        </row>
        <row r="604">
          <cell r="A604">
            <v>201010</v>
          </cell>
        </row>
        <row r="605">
          <cell r="A605">
            <v>201010</v>
          </cell>
        </row>
        <row r="606">
          <cell r="A606">
            <v>201010</v>
          </cell>
        </row>
        <row r="607">
          <cell r="A607">
            <v>201010</v>
          </cell>
        </row>
        <row r="608">
          <cell r="A608">
            <v>201010</v>
          </cell>
        </row>
        <row r="609">
          <cell r="A609">
            <v>201010</v>
          </cell>
        </row>
        <row r="610">
          <cell r="A610">
            <v>201010</v>
          </cell>
        </row>
        <row r="611">
          <cell r="A611">
            <v>201010</v>
          </cell>
        </row>
        <row r="612">
          <cell r="A612">
            <v>201010</v>
          </cell>
        </row>
        <row r="613">
          <cell r="A613">
            <v>201010</v>
          </cell>
        </row>
        <row r="614">
          <cell r="A614">
            <v>201010</v>
          </cell>
        </row>
        <row r="615">
          <cell r="A615">
            <v>201010</v>
          </cell>
        </row>
        <row r="616">
          <cell r="A616">
            <v>201010</v>
          </cell>
        </row>
        <row r="617">
          <cell r="A617">
            <v>201010</v>
          </cell>
        </row>
        <row r="618">
          <cell r="A618">
            <v>201010</v>
          </cell>
        </row>
        <row r="619">
          <cell r="A619">
            <v>201010</v>
          </cell>
        </row>
        <row r="620">
          <cell r="A620">
            <v>201010</v>
          </cell>
        </row>
        <row r="621">
          <cell r="A621">
            <v>201010</v>
          </cell>
        </row>
        <row r="622">
          <cell r="A622">
            <v>201010</v>
          </cell>
        </row>
        <row r="623">
          <cell r="A623">
            <v>201010</v>
          </cell>
        </row>
        <row r="624">
          <cell r="A624">
            <v>201010</v>
          </cell>
        </row>
        <row r="625">
          <cell r="A625">
            <v>201010</v>
          </cell>
        </row>
        <row r="626">
          <cell r="A626">
            <v>201010</v>
          </cell>
        </row>
        <row r="627">
          <cell r="A627">
            <v>201010</v>
          </cell>
        </row>
        <row r="628">
          <cell r="A628">
            <v>201010</v>
          </cell>
        </row>
        <row r="629">
          <cell r="A629">
            <v>201010</v>
          </cell>
        </row>
        <row r="630">
          <cell r="A630">
            <v>201010</v>
          </cell>
        </row>
        <row r="631">
          <cell r="A631">
            <v>201010</v>
          </cell>
        </row>
        <row r="632">
          <cell r="A632">
            <v>201010</v>
          </cell>
        </row>
        <row r="633">
          <cell r="A633">
            <v>201010</v>
          </cell>
        </row>
        <row r="634">
          <cell r="A634">
            <v>201010</v>
          </cell>
        </row>
        <row r="635">
          <cell r="A635">
            <v>201010</v>
          </cell>
        </row>
        <row r="636">
          <cell r="A636">
            <v>201010</v>
          </cell>
        </row>
        <row r="637">
          <cell r="A637">
            <v>201010</v>
          </cell>
        </row>
        <row r="638">
          <cell r="A638">
            <v>201010</v>
          </cell>
        </row>
        <row r="639">
          <cell r="A639">
            <v>201010</v>
          </cell>
        </row>
        <row r="640">
          <cell r="A640">
            <v>201010</v>
          </cell>
        </row>
        <row r="641">
          <cell r="A641">
            <v>201010</v>
          </cell>
        </row>
        <row r="642">
          <cell r="A642">
            <v>201010</v>
          </cell>
        </row>
        <row r="643">
          <cell r="A643">
            <v>201010</v>
          </cell>
        </row>
        <row r="644">
          <cell r="A644">
            <v>201010</v>
          </cell>
        </row>
        <row r="645">
          <cell r="A645">
            <v>201010</v>
          </cell>
        </row>
        <row r="646">
          <cell r="A646">
            <v>201010</v>
          </cell>
        </row>
        <row r="647">
          <cell r="A647">
            <v>201010</v>
          </cell>
        </row>
        <row r="648">
          <cell r="A648">
            <v>201010</v>
          </cell>
        </row>
        <row r="649">
          <cell r="A649">
            <v>201010</v>
          </cell>
        </row>
        <row r="650">
          <cell r="A650">
            <v>201010</v>
          </cell>
        </row>
        <row r="651">
          <cell r="A651">
            <v>201010</v>
          </cell>
        </row>
        <row r="652">
          <cell r="A652">
            <v>201010</v>
          </cell>
        </row>
        <row r="653">
          <cell r="A653">
            <v>201010</v>
          </cell>
        </row>
        <row r="654">
          <cell r="A654">
            <v>201010</v>
          </cell>
        </row>
        <row r="655">
          <cell r="A655">
            <v>201010</v>
          </cell>
        </row>
        <row r="656">
          <cell r="A656">
            <v>201010</v>
          </cell>
        </row>
        <row r="657">
          <cell r="A657">
            <v>201010</v>
          </cell>
        </row>
        <row r="658">
          <cell r="A658">
            <v>201010</v>
          </cell>
        </row>
        <row r="659">
          <cell r="A659">
            <v>201010</v>
          </cell>
        </row>
        <row r="660">
          <cell r="A660">
            <v>201010</v>
          </cell>
        </row>
        <row r="661">
          <cell r="A661">
            <v>201010</v>
          </cell>
        </row>
        <row r="662">
          <cell r="A662">
            <v>201010</v>
          </cell>
        </row>
        <row r="663">
          <cell r="A663">
            <v>201010</v>
          </cell>
        </row>
        <row r="664">
          <cell r="A664">
            <v>201010</v>
          </cell>
        </row>
        <row r="665">
          <cell r="A665">
            <v>201010</v>
          </cell>
        </row>
        <row r="666">
          <cell r="A666">
            <v>201010</v>
          </cell>
        </row>
        <row r="667">
          <cell r="A667">
            <v>201010</v>
          </cell>
        </row>
        <row r="668">
          <cell r="A668">
            <v>201010</v>
          </cell>
        </row>
        <row r="669">
          <cell r="A669">
            <v>201010</v>
          </cell>
        </row>
        <row r="670">
          <cell r="A670">
            <v>201010</v>
          </cell>
        </row>
        <row r="671">
          <cell r="A671">
            <v>201010</v>
          </cell>
        </row>
        <row r="672">
          <cell r="A672">
            <v>201010</v>
          </cell>
        </row>
        <row r="673">
          <cell r="A673">
            <v>201010</v>
          </cell>
        </row>
        <row r="674">
          <cell r="A674">
            <v>201010</v>
          </cell>
        </row>
        <row r="675">
          <cell r="A675">
            <v>201010</v>
          </cell>
        </row>
        <row r="676">
          <cell r="A676">
            <v>201010</v>
          </cell>
        </row>
        <row r="677">
          <cell r="A677">
            <v>201010</v>
          </cell>
        </row>
        <row r="678">
          <cell r="A678">
            <v>201010</v>
          </cell>
        </row>
        <row r="679">
          <cell r="A679">
            <v>201010</v>
          </cell>
        </row>
        <row r="680">
          <cell r="A680">
            <v>201010</v>
          </cell>
        </row>
        <row r="681">
          <cell r="A681">
            <v>201010</v>
          </cell>
        </row>
        <row r="682">
          <cell r="A682">
            <v>201010</v>
          </cell>
        </row>
        <row r="683">
          <cell r="A683">
            <v>201010</v>
          </cell>
        </row>
        <row r="684">
          <cell r="A684">
            <v>201010</v>
          </cell>
        </row>
        <row r="685">
          <cell r="A685">
            <v>201010</v>
          </cell>
        </row>
        <row r="686">
          <cell r="A686">
            <v>201010</v>
          </cell>
        </row>
        <row r="687">
          <cell r="A687">
            <v>201010</v>
          </cell>
        </row>
        <row r="688">
          <cell r="A688">
            <v>201010</v>
          </cell>
        </row>
        <row r="689">
          <cell r="A689">
            <v>201010</v>
          </cell>
        </row>
        <row r="690">
          <cell r="A690">
            <v>201010</v>
          </cell>
        </row>
        <row r="691">
          <cell r="A691">
            <v>201010</v>
          </cell>
        </row>
        <row r="692">
          <cell r="A692">
            <v>201010</v>
          </cell>
        </row>
        <row r="693">
          <cell r="A693">
            <v>201010</v>
          </cell>
        </row>
        <row r="694">
          <cell r="A694">
            <v>201010</v>
          </cell>
        </row>
        <row r="695">
          <cell r="A695">
            <v>201010</v>
          </cell>
        </row>
        <row r="696">
          <cell r="A696">
            <v>201010</v>
          </cell>
        </row>
        <row r="697">
          <cell r="A697">
            <v>201010</v>
          </cell>
        </row>
        <row r="698">
          <cell r="A698">
            <v>201010</v>
          </cell>
        </row>
        <row r="699">
          <cell r="A699">
            <v>201010</v>
          </cell>
        </row>
        <row r="700">
          <cell r="A700">
            <v>201010</v>
          </cell>
        </row>
        <row r="701">
          <cell r="A701">
            <v>201010</v>
          </cell>
        </row>
        <row r="702">
          <cell r="A702">
            <v>201010</v>
          </cell>
        </row>
        <row r="703">
          <cell r="A703">
            <v>201010</v>
          </cell>
        </row>
        <row r="704">
          <cell r="A704">
            <v>201010</v>
          </cell>
        </row>
        <row r="705">
          <cell r="A705">
            <v>201010</v>
          </cell>
        </row>
        <row r="706">
          <cell r="A706">
            <v>201010</v>
          </cell>
        </row>
        <row r="707">
          <cell r="A707">
            <v>201010</v>
          </cell>
        </row>
        <row r="708">
          <cell r="A708">
            <v>201010</v>
          </cell>
        </row>
        <row r="709">
          <cell r="A709">
            <v>201010</v>
          </cell>
        </row>
        <row r="710">
          <cell r="A710">
            <v>201010</v>
          </cell>
        </row>
        <row r="711">
          <cell r="A711">
            <v>201010</v>
          </cell>
        </row>
        <row r="712">
          <cell r="A712">
            <v>201010</v>
          </cell>
        </row>
        <row r="713">
          <cell r="A713">
            <v>201010</v>
          </cell>
        </row>
        <row r="714">
          <cell r="A714">
            <v>201010</v>
          </cell>
        </row>
        <row r="715">
          <cell r="A715">
            <v>201010</v>
          </cell>
        </row>
        <row r="716">
          <cell r="A716">
            <v>201010</v>
          </cell>
        </row>
        <row r="717">
          <cell r="A717">
            <v>201010</v>
          </cell>
        </row>
        <row r="718">
          <cell r="A718">
            <v>201010</v>
          </cell>
        </row>
        <row r="719">
          <cell r="A719">
            <v>201010</v>
          </cell>
        </row>
        <row r="720">
          <cell r="A720">
            <v>201010</v>
          </cell>
        </row>
        <row r="721">
          <cell r="A721">
            <v>201010</v>
          </cell>
        </row>
        <row r="722">
          <cell r="A722">
            <v>201010</v>
          </cell>
        </row>
        <row r="723">
          <cell r="A723">
            <v>201010</v>
          </cell>
        </row>
        <row r="724">
          <cell r="A724">
            <v>201010</v>
          </cell>
        </row>
        <row r="725">
          <cell r="A725">
            <v>201010</v>
          </cell>
        </row>
        <row r="726">
          <cell r="A726">
            <v>201010</v>
          </cell>
        </row>
        <row r="727">
          <cell r="A727">
            <v>201010</v>
          </cell>
        </row>
        <row r="728">
          <cell r="A728">
            <v>201010</v>
          </cell>
        </row>
        <row r="729">
          <cell r="A729">
            <v>201010</v>
          </cell>
        </row>
        <row r="730">
          <cell r="A730">
            <v>201010</v>
          </cell>
        </row>
        <row r="731">
          <cell r="A731">
            <v>201010</v>
          </cell>
        </row>
        <row r="732">
          <cell r="A732">
            <v>201010</v>
          </cell>
        </row>
        <row r="733">
          <cell r="A733">
            <v>201010</v>
          </cell>
        </row>
        <row r="734">
          <cell r="A734">
            <v>201010</v>
          </cell>
        </row>
        <row r="735">
          <cell r="A735">
            <v>201010</v>
          </cell>
        </row>
        <row r="736">
          <cell r="A736">
            <v>201010</v>
          </cell>
        </row>
        <row r="737">
          <cell r="A737">
            <v>201010</v>
          </cell>
        </row>
        <row r="738">
          <cell r="A738">
            <v>201010</v>
          </cell>
        </row>
        <row r="739">
          <cell r="A739">
            <v>201010</v>
          </cell>
        </row>
        <row r="740">
          <cell r="A740">
            <v>201010</v>
          </cell>
        </row>
        <row r="741">
          <cell r="A741">
            <v>201010</v>
          </cell>
        </row>
        <row r="742">
          <cell r="A742">
            <v>201010</v>
          </cell>
        </row>
        <row r="743">
          <cell r="A743">
            <v>201010</v>
          </cell>
        </row>
        <row r="744">
          <cell r="A744">
            <v>201010</v>
          </cell>
        </row>
        <row r="745">
          <cell r="A745">
            <v>201010</v>
          </cell>
        </row>
        <row r="746">
          <cell r="A746">
            <v>201010</v>
          </cell>
        </row>
        <row r="747">
          <cell r="A747">
            <v>201010</v>
          </cell>
        </row>
        <row r="748">
          <cell r="A748">
            <v>201010</v>
          </cell>
        </row>
        <row r="749">
          <cell r="A749">
            <v>201010</v>
          </cell>
        </row>
        <row r="750">
          <cell r="A750">
            <v>201010</v>
          </cell>
        </row>
        <row r="751">
          <cell r="A751">
            <v>201010</v>
          </cell>
        </row>
        <row r="752">
          <cell r="A752">
            <v>201010</v>
          </cell>
        </row>
        <row r="753">
          <cell r="A753">
            <v>201010</v>
          </cell>
        </row>
        <row r="754">
          <cell r="A754">
            <v>201010</v>
          </cell>
        </row>
        <row r="755">
          <cell r="A755">
            <v>201010</v>
          </cell>
        </row>
        <row r="756">
          <cell r="A756">
            <v>201010</v>
          </cell>
        </row>
        <row r="757">
          <cell r="A757">
            <v>201010</v>
          </cell>
        </row>
        <row r="758">
          <cell r="A758">
            <v>201010</v>
          </cell>
        </row>
        <row r="759">
          <cell r="A759">
            <v>201010</v>
          </cell>
        </row>
        <row r="760">
          <cell r="A760">
            <v>201010</v>
          </cell>
        </row>
        <row r="761">
          <cell r="A761">
            <v>201010</v>
          </cell>
        </row>
        <row r="762">
          <cell r="A762">
            <v>201010</v>
          </cell>
        </row>
        <row r="763">
          <cell r="A763">
            <v>201010</v>
          </cell>
        </row>
        <row r="764">
          <cell r="A764">
            <v>201010</v>
          </cell>
        </row>
        <row r="765">
          <cell r="A765">
            <v>201010</v>
          </cell>
        </row>
        <row r="766">
          <cell r="A766">
            <v>201010</v>
          </cell>
        </row>
        <row r="767">
          <cell r="A767">
            <v>201010</v>
          </cell>
        </row>
        <row r="768">
          <cell r="A768">
            <v>201010</v>
          </cell>
        </row>
        <row r="769">
          <cell r="A769">
            <v>201010</v>
          </cell>
        </row>
        <row r="770">
          <cell r="A770">
            <v>201010</v>
          </cell>
        </row>
        <row r="771">
          <cell r="A771">
            <v>201010</v>
          </cell>
        </row>
        <row r="772">
          <cell r="A772">
            <v>201010</v>
          </cell>
        </row>
        <row r="773">
          <cell r="A773">
            <v>201010</v>
          </cell>
        </row>
        <row r="774">
          <cell r="A774">
            <v>201010</v>
          </cell>
        </row>
        <row r="775">
          <cell r="A775">
            <v>201010</v>
          </cell>
        </row>
        <row r="776">
          <cell r="A776">
            <v>201010</v>
          </cell>
        </row>
        <row r="777">
          <cell r="A777">
            <v>201010</v>
          </cell>
        </row>
        <row r="778">
          <cell r="A778">
            <v>201010</v>
          </cell>
        </row>
        <row r="779">
          <cell r="A779">
            <v>201010</v>
          </cell>
        </row>
        <row r="780">
          <cell r="A780">
            <v>201010</v>
          </cell>
        </row>
        <row r="781">
          <cell r="A781">
            <v>201010</v>
          </cell>
        </row>
        <row r="782">
          <cell r="A782">
            <v>201010</v>
          </cell>
        </row>
        <row r="783">
          <cell r="A783">
            <v>201010</v>
          </cell>
        </row>
        <row r="784">
          <cell r="A784">
            <v>201010</v>
          </cell>
        </row>
        <row r="785">
          <cell r="A785">
            <v>201010</v>
          </cell>
        </row>
        <row r="786">
          <cell r="A786">
            <v>201010</v>
          </cell>
        </row>
        <row r="787">
          <cell r="A787">
            <v>201010</v>
          </cell>
        </row>
        <row r="788">
          <cell r="A788">
            <v>201010</v>
          </cell>
        </row>
        <row r="789">
          <cell r="A789">
            <v>201010</v>
          </cell>
        </row>
        <row r="790">
          <cell r="A790">
            <v>201010</v>
          </cell>
        </row>
        <row r="791">
          <cell r="A791">
            <v>201010</v>
          </cell>
        </row>
        <row r="792">
          <cell r="A792">
            <v>201010</v>
          </cell>
        </row>
        <row r="793">
          <cell r="A793">
            <v>201010</v>
          </cell>
        </row>
        <row r="794">
          <cell r="A794">
            <v>201010</v>
          </cell>
        </row>
        <row r="795">
          <cell r="A795">
            <v>201010</v>
          </cell>
        </row>
        <row r="796">
          <cell r="A796">
            <v>201010</v>
          </cell>
        </row>
        <row r="797">
          <cell r="A797">
            <v>201010</v>
          </cell>
        </row>
        <row r="798">
          <cell r="A798">
            <v>201010</v>
          </cell>
        </row>
        <row r="799">
          <cell r="A799">
            <v>201010</v>
          </cell>
        </row>
        <row r="800">
          <cell r="A800">
            <v>201010</v>
          </cell>
        </row>
        <row r="801">
          <cell r="A801">
            <v>201010</v>
          </cell>
        </row>
        <row r="802">
          <cell r="A802">
            <v>201010</v>
          </cell>
        </row>
        <row r="803">
          <cell r="A803">
            <v>201010</v>
          </cell>
        </row>
        <row r="804">
          <cell r="A804">
            <v>201010</v>
          </cell>
        </row>
        <row r="805">
          <cell r="A805">
            <v>201010</v>
          </cell>
        </row>
        <row r="806">
          <cell r="A806">
            <v>201010</v>
          </cell>
        </row>
        <row r="807">
          <cell r="A807">
            <v>201010</v>
          </cell>
        </row>
        <row r="808">
          <cell r="A808">
            <v>201010</v>
          </cell>
        </row>
        <row r="809">
          <cell r="A809">
            <v>201010</v>
          </cell>
        </row>
        <row r="810">
          <cell r="A810">
            <v>201010</v>
          </cell>
        </row>
        <row r="811">
          <cell r="A811">
            <v>201010</v>
          </cell>
        </row>
        <row r="812">
          <cell r="A812">
            <v>201010</v>
          </cell>
        </row>
        <row r="813">
          <cell r="A813">
            <v>201010</v>
          </cell>
        </row>
        <row r="814">
          <cell r="A814">
            <v>201010</v>
          </cell>
        </row>
        <row r="815">
          <cell r="A815">
            <v>201010</v>
          </cell>
        </row>
        <row r="816">
          <cell r="A816">
            <v>201010</v>
          </cell>
        </row>
        <row r="817">
          <cell r="A817">
            <v>201010</v>
          </cell>
        </row>
        <row r="818">
          <cell r="A818">
            <v>201010</v>
          </cell>
        </row>
        <row r="819">
          <cell r="A819">
            <v>201010</v>
          </cell>
        </row>
        <row r="820">
          <cell r="A820">
            <v>201010</v>
          </cell>
        </row>
        <row r="821">
          <cell r="A821">
            <v>201010</v>
          </cell>
        </row>
        <row r="822">
          <cell r="A822">
            <v>201010</v>
          </cell>
        </row>
        <row r="823">
          <cell r="A823">
            <v>201010</v>
          </cell>
        </row>
        <row r="824">
          <cell r="A824">
            <v>201010</v>
          </cell>
        </row>
        <row r="825">
          <cell r="A825">
            <v>201010</v>
          </cell>
        </row>
        <row r="826">
          <cell r="A826">
            <v>201010</v>
          </cell>
        </row>
        <row r="827">
          <cell r="A827">
            <v>201010</v>
          </cell>
        </row>
        <row r="828">
          <cell r="A828">
            <v>201010</v>
          </cell>
        </row>
        <row r="829">
          <cell r="A829">
            <v>201010</v>
          </cell>
        </row>
        <row r="830">
          <cell r="A830">
            <v>201010</v>
          </cell>
        </row>
        <row r="831">
          <cell r="A831">
            <v>201010</v>
          </cell>
        </row>
        <row r="832">
          <cell r="A832">
            <v>201010</v>
          </cell>
        </row>
        <row r="833">
          <cell r="A833">
            <v>201010</v>
          </cell>
        </row>
        <row r="834">
          <cell r="A834">
            <v>201010</v>
          </cell>
        </row>
        <row r="835">
          <cell r="A835">
            <v>201010</v>
          </cell>
        </row>
        <row r="836">
          <cell r="A836">
            <v>201010</v>
          </cell>
        </row>
        <row r="837">
          <cell r="A837">
            <v>201010</v>
          </cell>
        </row>
        <row r="838">
          <cell r="A838">
            <v>201010</v>
          </cell>
        </row>
        <row r="839">
          <cell r="A839">
            <v>201010</v>
          </cell>
        </row>
        <row r="840">
          <cell r="A840">
            <v>201010</v>
          </cell>
        </row>
        <row r="841">
          <cell r="A841">
            <v>201010</v>
          </cell>
        </row>
        <row r="842">
          <cell r="A842">
            <v>201010</v>
          </cell>
        </row>
        <row r="843">
          <cell r="A843">
            <v>201010</v>
          </cell>
        </row>
        <row r="844">
          <cell r="A844">
            <v>201010</v>
          </cell>
        </row>
        <row r="845">
          <cell r="A845">
            <v>201010</v>
          </cell>
        </row>
        <row r="846">
          <cell r="A846">
            <v>201010</v>
          </cell>
        </row>
        <row r="847">
          <cell r="A847">
            <v>201010</v>
          </cell>
        </row>
        <row r="848">
          <cell r="A848">
            <v>201010</v>
          </cell>
        </row>
        <row r="849">
          <cell r="A849">
            <v>201010</v>
          </cell>
        </row>
        <row r="850">
          <cell r="A850">
            <v>201010</v>
          </cell>
        </row>
        <row r="851">
          <cell r="A851">
            <v>201010</v>
          </cell>
        </row>
        <row r="852">
          <cell r="A852">
            <v>201010</v>
          </cell>
        </row>
        <row r="853">
          <cell r="A853">
            <v>201010</v>
          </cell>
        </row>
        <row r="854">
          <cell r="A854">
            <v>201010</v>
          </cell>
        </row>
        <row r="855">
          <cell r="A855">
            <v>201010</v>
          </cell>
        </row>
        <row r="856">
          <cell r="A856">
            <v>201010</v>
          </cell>
        </row>
        <row r="857">
          <cell r="A857">
            <v>201010</v>
          </cell>
        </row>
        <row r="858">
          <cell r="A858">
            <v>201010</v>
          </cell>
        </row>
        <row r="859">
          <cell r="A859">
            <v>201010</v>
          </cell>
        </row>
        <row r="860">
          <cell r="A860">
            <v>201010</v>
          </cell>
        </row>
        <row r="861">
          <cell r="A861">
            <v>201010</v>
          </cell>
        </row>
        <row r="862">
          <cell r="A862">
            <v>201010</v>
          </cell>
        </row>
        <row r="863">
          <cell r="A863">
            <v>201010</v>
          </cell>
        </row>
        <row r="864">
          <cell r="A864">
            <v>201010</v>
          </cell>
        </row>
        <row r="865">
          <cell r="A865">
            <v>201010</v>
          </cell>
        </row>
        <row r="866">
          <cell r="A866">
            <v>201010</v>
          </cell>
        </row>
        <row r="867">
          <cell r="A867">
            <v>201010</v>
          </cell>
        </row>
        <row r="868">
          <cell r="A868">
            <v>201010</v>
          </cell>
        </row>
        <row r="869">
          <cell r="A869">
            <v>201010</v>
          </cell>
        </row>
        <row r="870">
          <cell r="A870">
            <v>201010</v>
          </cell>
        </row>
        <row r="871">
          <cell r="A871">
            <v>201010</v>
          </cell>
        </row>
        <row r="872">
          <cell r="A872">
            <v>201010</v>
          </cell>
        </row>
        <row r="873">
          <cell r="A873">
            <v>201010</v>
          </cell>
        </row>
        <row r="874">
          <cell r="A874">
            <v>201010</v>
          </cell>
        </row>
        <row r="875">
          <cell r="A875">
            <v>201010</v>
          </cell>
        </row>
        <row r="876">
          <cell r="A876">
            <v>201010</v>
          </cell>
        </row>
        <row r="877">
          <cell r="A877">
            <v>201010</v>
          </cell>
        </row>
        <row r="878">
          <cell r="A878">
            <v>201010</v>
          </cell>
        </row>
        <row r="879">
          <cell r="A879">
            <v>201010</v>
          </cell>
        </row>
        <row r="880">
          <cell r="A880">
            <v>201010</v>
          </cell>
        </row>
        <row r="881">
          <cell r="A881">
            <v>201010</v>
          </cell>
        </row>
        <row r="882">
          <cell r="A882">
            <v>201010</v>
          </cell>
        </row>
        <row r="883">
          <cell r="A883">
            <v>201010</v>
          </cell>
        </row>
        <row r="884">
          <cell r="A884">
            <v>201010</v>
          </cell>
        </row>
        <row r="885">
          <cell r="A885">
            <v>201010</v>
          </cell>
        </row>
        <row r="886">
          <cell r="A886">
            <v>201010</v>
          </cell>
        </row>
        <row r="887">
          <cell r="A887">
            <v>201010</v>
          </cell>
        </row>
        <row r="888">
          <cell r="A888">
            <v>201010</v>
          </cell>
        </row>
        <row r="889">
          <cell r="A889">
            <v>201010</v>
          </cell>
        </row>
        <row r="890">
          <cell r="A890">
            <v>201010</v>
          </cell>
        </row>
        <row r="891">
          <cell r="A891">
            <v>201010</v>
          </cell>
        </row>
        <row r="892">
          <cell r="A892">
            <v>201010</v>
          </cell>
        </row>
        <row r="893">
          <cell r="A893">
            <v>201010</v>
          </cell>
        </row>
        <row r="894">
          <cell r="A894">
            <v>201010</v>
          </cell>
        </row>
        <row r="895">
          <cell r="A895">
            <v>201010</v>
          </cell>
        </row>
        <row r="896">
          <cell r="A896">
            <v>201010</v>
          </cell>
        </row>
        <row r="897">
          <cell r="A897">
            <v>201010</v>
          </cell>
        </row>
        <row r="898">
          <cell r="A898">
            <v>201010</v>
          </cell>
        </row>
        <row r="899">
          <cell r="A899">
            <v>201010</v>
          </cell>
        </row>
        <row r="900">
          <cell r="A900">
            <v>201010</v>
          </cell>
        </row>
        <row r="901">
          <cell r="A901">
            <v>201010</v>
          </cell>
        </row>
        <row r="902">
          <cell r="A902">
            <v>201010</v>
          </cell>
        </row>
        <row r="903">
          <cell r="A903">
            <v>201010</v>
          </cell>
        </row>
        <row r="904">
          <cell r="A904">
            <v>201010</v>
          </cell>
        </row>
        <row r="905">
          <cell r="A905">
            <v>201010</v>
          </cell>
        </row>
        <row r="906">
          <cell r="A906">
            <v>201010</v>
          </cell>
        </row>
        <row r="907">
          <cell r="A907">
            <v>201010</v>
          </cell>
        </row>
        <row r="908">
          <cell r="A908">
            <v>201010</v>
          </cell>
        </row>
        <row r="909">
          <cell r="A909">
            <v>201010</v>
          </cell>
        </row>
        <row r="910">
          <cell r="A910">
            <v>201010</v>
          </cell>
        </row>
        <row r="911">
          <cell r="A911">
            <v>201010</v>
          </cell>
        </row>
        <row r="912">
          <cell r="A912">
            <v>201010</v>
          </cell>
        </row>
        <row r="913">
          <cell r="A913">
            <v>201010</v>
          </cell>
        </row>
        <row r="914">
          <cell r="A914">
            <v>201010</v>
          </cell>
        </row>
        <row r="915">
          <cell r="A915">
            <v>201010</v>
          </cell>
        </row>
        <row r="916">
          <cell r="A916">
            <v>201010</v>
          </cell>
        </row>
        <row r="917">
          <cell r="A917">
            <v>201010</v>
          </cell>
        </row>
        <row r="918">
          <cell r="A918">
            <v>201010</v>
          </cell>
        </row>
        <row r="919">
          <cell r="A919">
            <v>201010</v>
          </cell>
        </row>
        <row r="920">
          <cell r="A920">
            <v>201010</v>
          </cell>
        </row>
        <row r="921">
          <cell r="A921">
            <v>201010</v>
          </cell>
        </row>
        <row r="922">
          <cell r="A922">
            <v>201010</v>
          </cell>
        </row>
        <row r="923">
          <cell r="A923">
            <v>201010</v>
          </cell>
        </row>
        <row r="924">
          <cell r="A924">
            <v>201010</v>
          </cell>
        </row>
        <row r="925">
          <cell r="A925">
            <v>201010</v>
          </cell>
        </row>
        <row r="926">
          <cell r="A926">
            <v>201010</v>
          </cell>
        </row>
        <row r="927">
          <cell r="A927">
            <v>201010</v>
          </cell>
        </row>
        <row r="928">
          <cell r="A928">
            <v>201010</v>
          </cell>
        </row>
        <row r="929">
          <cell r="A929">
            <v>201010</v>
          </cell>
        </row>
        <row r="930">
          <cell r="A930">
            <v>201010</v>
          </cell>
        </row>
        <row r="931">
          <cell r="A931">
            <v>201010</v>
          </cell>
        </row>
        <row r="932">
          <cell r="A932">
            <v>201010</v>
          </cell>
        </row>
        <row r="933">
          <cell r="A933">
            <v>201010</v>
          </cell>
        </row>
        <row r="934">
          <cell r="A934">
            <v>201010</v>
          </cell>
        </row>
        <row r="935">
          <cell r="A935">
            <v>201010</v>
          </cell>
        </row>
        <row r="936">
          <cell r="A936">
            <v>201010</v>
          </cell>
        </row>
        <row r="937">
          <cell r="A937">
            <v>201010</v>
          </cell>
        </row>
        <row r="938">
          <cell r="A938">
            <v>201010</v>
          </cell>
        </row>
        <row r="939">
          <cell r="A939">
            <v>201010</v>
          </cell>
        </row>
        <row r="940">
          <cell r="A940">
            <v>201010</v>
          </cell>
        </row>
        <row r="941">
          <cell r="A941">
            <v>201010</v>
          </cell>
        </row>
        <row r="942">
          <cell r="A942">
            <v>201010</v>
          </cell>
        </row>
        <row r="943">
          <cell r="A943">
            <v>201010</v>
          </cell>
        </row>
        <row r="944">
          <cell r="A944">
            <v>201010</v>
          </cell>
        </row>
        <row r="945">
          <cell r="A945">
            <v>201010</v>
          </cell>
        </row>
        <row r="946">
          <cell r="A946">
            <v>201010</v>
          </cell>
        </row>
        <row r="947">
          <cell r="A947">
            <v>201010</v>
          </cell>
        </row>
        <row r="948">
          <cell r="A948">
            <v>201010</v>
          </cell>
        </row>
        <row r="949">
          <cell r="A949">
            <v>201010</v>
          </cell>
        </row>
        <row r="950">
          <cell r="A950">
            <v>201010</v>
          </cell>
        </row>
        <row r="951">
          <cell r="A951">
            <v>201010</v>
          </cell>
        </row>
        <row r="952">
          <cell r="A952">
            <v>201010</v>
          </cell>
        </row>
        <row r="953">
          <cell r="A953">
            <v>201010</v>
          </cell>
        </row>
        <row r="954">
          <cell r="A954">
            <v>201010</v>
          </cell>
        </row>
        <row r="955">
          <cell r="A955">
            <v>201010</v>
          </cell>
        </row>
        <row r="956">
          <cell r="A956">
            <v>201010</v>
          </cell>
        </row>
        <row r="957">
          <cell r="A957">
            <v>201010</v>
          </cell>
        </row>
        <row r="958">
          <cell r="A958">
            <v>201010</v>
          </cell>
        </row>
        <row r="959">
          <cell r="A959">
            <v>201010</v>
          </cell>
        </row>
        <row r="960">
          <cell r="A960">
            <v>201010</v>
          </cell>
        </row>
        <row r="961">
          <cell r="A961">
            <v>201010</v>
          </cell>
        </row>
        <row r="962">
          <cell r="A962">
            <v>201010</v>
          </cell>
        </row>
        <row r="963">
          <cell r="A963">
            <v>201010</v>
          </cell>
        </row>
        <row r="964">
          <cell r="A964">
            <v>201010</v>
          </cell>
        </row>
        <row r="965">
          <cell r="A965">
            <v>201010</v>
          </cell>
        </row>
        <row r="966">
          <cell r="A966">
            <v>201010</v>
          </cell>
        </row>
        <row r="967">
          <cell r="A967">
            <v>201010</v>
          </cell>
        </row>
        <row r="968">
          <cell r="A968">
            <v>201010</v>
          </cell>
        </row>
        <row r="969">
          <cell r="A969">
            <v>201010</v>
          </cell>
        </row>
        <row r="970">
          <cell r="A970">
            <v>201010</v>
          </cell>
        </row>
        <row r="971">
          <cell r="A971">
            <v>201010</v>
          </cell>
        </row>
        <row r="972">
          <cell r="A972">
            <v>201010</v>
          </cell>
        </row>
        <row r="973">
          <cell r="A973">
            <v>201010</v>
          </cell>
        </row>
        <row r="974">
          <cell r="A974">
            <v>201010</v>
          </cell>
        </row>
        <row r="975">
          <cell r="A975">
            <v>201010</v>
          </cell>
        </row>
        <row r="976">
          <cell r="A976">
            <v>201010</v>
          </cell>
        </row>
        <row r="977">
          <cell r="A977">
            <v>201010</v>
          </cell>
        </row>
        <row r="978">
          <cell r="A978">
            <v>201010</v>
          </cell>
        </row>
        <row r="979">
          <cell r="A979">
            <v>201010</v>
          </cell>
        </row>
        <row r="980">
          <cell r="A980">
            <v>201010</v>
          </cell>
        </row>
        <row r="981">
          <cell r="A981">
            <v>201010</v>
          </cell>
        </row>
        <row r="982">
          <cell r="A982">
            <v>201010</v>
          </cell>
        </row>
        <row r="983">
          <cell r="A983">
            <v>201010</v>
          </cell>
        </row>
        <row r="984">
          <cell r="A984">
            <v>201010</v>
          </cell>
        </row>
        <row r="985">
          <cell r="A985">
            <v>201010</v>
          </cell>
        </row>
        <row r="986">
          <cell r="A986">
            <v>201010</v>
          </cell>
        </row>
        <row r="987">
          <cell r="A987">
            <v>201010</v>
          </cell>
        </row>
        <row r="988">
          <cell r="A988">
            <v>201010</v>
          </cell>
        </row>
        <row r="989">
          <cell r="A989">
            <v>201010</v>
          </cell>
        </row>
        <row r="990">
          <cell r="A990">
            <v>201010</v>
          </cell>
        </row>
        <row r="991">
          <cell r="A991">
            <v>201010</v>
          </cell>
        </row>
        <row r="992">
          <cell r="A992">
            <v>201010</v>
          </cell>
        </row>
        <row r="993">
          <cell r="A993">
            <v>201010</v>
          </cell>
        </row>
        <row r="994">
          <cell r="A994">
            <v>201010</v>
          </cell>
        </row>
        <row r="995">
          <cell r="A995">
            <v>201010</v>
          </cell>
        </row>
        <row r="996">
          <cell r="A996">
            <v>201010</v>
          </cell>
        </row>
        <row r="997">
          <cell r="A997">
            <v>201010</v>
          </cell>
        </row>
        <row r="998">
          <cell r="A998">
            <v>201010</v>
          </cell>
        </row>
        <row r="999">
          <cell r="A999">
            <v>201010</v>
          </cell>
        </row>
        <row r="1000">
          <cell r="A1000">
            <v>201010</v>
          </cell>
        </row>
        <row r="1001">
          <cell r="A1001">
            <v>201010</v>
          </cell>
        </row>
        <row r="1002">
          <cell r="A1002">
            <v>201010</v>
          </cell>
        </row>
        <row r="1003">
          <cell r="A1003">
            <v>201010</v>
          </cell>
        </row>
        <row r="1004">
          <cell r="A1004">
            <v>201010</v>
          </cell>
        </row>
        <row r="1005">
          <cell r="A1005">
            <v>201010</v>
          </cell>
        </row>
        <row r="1006">
          <cell r="A1006">
            <v>201010</v>
          </cell>
        </row>
        <row r="1007">
          <cell r="A1007">
            <v>201010</v>
          </cell>
        </row>
        <row r="1008">
          <cell r="A1008">
            <v>201010</v>
          </cell>
        </row>
        <row r="1009">
          <cell r="A1009">
            <v>201010</v>
          </cell>
        </row>
        <row r="1010">
          <cell r="A1010">
            <v>201010</v>
          </cell>
        </row>
        <row r="1011">
          <cell r="A1011">
            <v>201010</v>
          </cell>
        </row>
        <row r="1012">
          <cell r="A1012">
            <v>201010</v>
          </cell>
        </row>
        <row r="1013">
          <cell r="A1013">
            <v>201010</v>
          </cell>
        </row>
        <row r="1014">
          <cell r="A1014">
            <v>201010</v>
          </cell>
        </row>
        <row r="1015">
          <cell r="A1015">
            <v>201010</v>
          </cell>
        </row>
        <row r="1016">
          <cell r="A1016">
            <v>201010</v>
          </cell>
        </row>
        <row r="1017">
          <cell r="A1017">
            <v>201010</v>
          </cell>
        </row>
        <row r="1018">
          <cell r="A1018">
            <v>201010</v>
          </cell>
        </row>
        <row r="1019">
          <cell r="A1019">
            <v>201010</v>
          </cell>
        </row>
        <row r="1020">
          <cell r="A1020">
            <v>201010</v>
          </cell>
        </row>
        <row r="1021">
          <cell r="A1021">
            <v>201010</v>
          </cell>
        </row>
        <row r="1022">
          <cell r="A1022">
            <v>201010</v>
          </cell>
        </row>
        <row r="1023">
          <cell r="A1023">
            <v>201010</v>
          </cell>
        </row>
        <row r="1024">
          <cell r="A1024">
            <v>201010</v>
          </cell>
        </row>
        <row r="1025">
          <cell r="A1025">
            <v>201010</v>
          </cell>
        </row>
        <row r="1026">
          <cell r="A1026">
            <v>201010</v>
          </cell>
        </row>
        <row r="1027">
          <cell r="A1027">
            <v>201010</v>
          </cell>
        </row>
        <row r="1028">
          <cell r="A1028">
            <v>201010</v>
          </cell>
        </row>
        <row r="1029">
          <cell r="A1029">
            <v>201010</v>
          </cell>
        </row>
        <row r="1030">
          <cell r="A1030">
            <v>201010</v>
          </cell>
        </row>
        <row r="1031">
          <cell r="A1031">
            <v>201010</v>
          </cell>
        </row>
        <row r="1032">
          <cell r="A1032">
            <v>201010</v>
          </cell>
        </row>
        <row r="1033">
          <cell r="A1033">
            <v>201010</v>
          </cell>
        </row>
        <row r="1034">
          <cell r="A1034">
            <v>201010</v>
          </cell>
        </row>
        <row r="1035">
          <cell r="A1035">
            <v>201010</v>
          </cell>
        </row>
        <row r="1036">
          <cell r="A1036">
            <v>201010</v>
          </cell>
        </row>
        <row r="1037">
          <cell r="A1037">
            <v>201010</v>
          </cell>
        </row>
        <row r="1038">
          <cell r="A1038">
            <v>201010</v>
          </cell>
        </row>
        <row r="1039">
          <cell r="A1039">
            <v>201010</v>
          </cell>
        </row>
        <row r="1040">
          <cell r="A1040">
            <v>201010</v>
          </cell>
        </row>
        <row r="1041">
          <cell r="A1041">
            <v>201010</v>
          </cell>
        </row>
        <row r="1042">
          <cell r="A1042">
            <v>201010</v>
          </cell>
        </row>
        <row r="1043">
          <cell r="A1043">
            <v>201010</v>
          </cell>
        </row>
        <row r="1044">
          <cell r="A1044">
            <v>201010</v>
          </cell>
        </row>
        <row r="1045">
          <cell r="A1045">
            <v>201010</v>
          </cell>
        </row>
        <row r="1046">
          <cell r="A1046">
            <v>201010</v>
          </cell>
        </row>
        <row r="1047">
          <cell r="A1047">
            <v>201010</v>
          </cell>
        </row>
        <row r="1048">
          <cell r="A1048">
            <v>201010</v>
          </cell>
        </row>
        <row r="1049">
          <cell r="A1049">
            <v>201010</v>
          </cell>
        </row>
        <row r="1050">
          <cell r="A1050">
            <v>201010</v>
          </cell>
        </row>
        <row r="1051">
          <cell r="A1051">
            <v>201010</v>
          </cell>
        </row>
        <row r="1052">
          <cell r="A1052">
            <v>201010</v>
          </cell>
        </row>
        <row r="1053">
          <cell r="A1053">
            <v>201010</v>
          </cell>
        </row>
        <row r="1054">
          <cell r="A1054">
            <v>201010</v>
          </cell>
        </row>
        <row r="1055">
          <cell r="A1055">
            <v>201010</v>
          </cell>
        </row>
        <row r="1056">
          <cell r="A1056">
            <v>201010</v>
          </cell>
        </row>
        <row r="1057">
          <cell r="A1057">
            <v>201010</v>
          </cell>
        </row>
        <row r="1058">
          <cell r="A1058">
            <v>201010</v>
          </cell>
        </row>
        <row r="1059">
          <cell r="A1059">
            <v>201010</v>
          </cell>
        </row>
        <row r="1060">
          <cell r="A1060">
            <v>201010</v>
          </cell>
        </row>
        <row r="1061">
          <cell r="A1061">
            <v>201010</v>
          </cell>
        </row>
        <row r="1062">
          <cell r="A1062">
            <v>201010</v>
          </cell>
        </row>
        <row r="1063">
          <cell r="A1063">
            <v>201010</v>
          </cell>
        </row>
        <row r="1064">
          <cell r="A1064">
            <v>201010</v>
          </cell>
        </row>
        <row r="1065">
          <cell r="A1065">
            <v>201010</v>
          </cell>
        </row>
        <row r="1066">
          <cell r="A1066">
            <v>201010</v>
          </cell>
        </row>
        <row r="1067">
          <cell r="A1067">
            <v>201010</v>
          </cell>
        </row>
        <row r="1068">
          <cell r="A1068">
            <v>201010</v>
          </cell>
        </row>
        <row r="1069">
          <cell r="A1069">
            <v>201010</v>
          </cell>
        </row>
        <row r="1070">
          <cell r="A1070">
            <v>201010</v>
          </cell>
        </row>
        <row r="1071">
          <cell r="A1071">
            <v>201010</v>
          </cell>
        </row>
        <row r="1072">
          <cell r="A1072">
            <v>201010</v>
          </cell>
        </row>
        <row r="1073">
          <cell r="A1073">
            <v>201010</v>
          </cell>
        </row>
        <row r="1074">
          <cell r="A1074">
            <v>201010</v>
          </cell>
        </row>
        <row r="1075">
          <cell r="A1075">
            <v>201010</v>
          </cell>
        </row>
        <row r="1076">
          <cell r="A1076">
            <v>201010</v>
          </cell>
        </row>
        <row r="1077">
          <cell r="A1077">
            <v>201010</v>
          </cell>
        </row>
        <row r="1078">
          <cell r="A1078">
            <v>201010</v>
          </cell>
        </row>
        <row r="1079">
          <cell r="A1079">
            <v>201010</v>
          </cell>
        </row>
        <row r="1080">
          <cell r="A1080">
            <v>201010</v>
          </cell>
        </row>
        <row r="1081">
          <cell r="A1081">
            <v>201010</v>
          </cell>
        </row>
        <row r="1082">
          <cell r="A1082">
            <v>201010</v>
          </cell>
        </row>
        <row r="1083">
          <cell r="A1083">
            <v>201010</v>
          </cell>
        </row>
        <row r="1084">
          <cell r="A1084">
            <v>201010</v>
          </cell>
        </row>
        <row r="1085">
          <cell r="A1085">
            <v>201010</v>
          </cell>
        </row>
        <row r="1086">
          <cell r="A1086">
            <v>201010</v>
          </cell>
        </row>
        <row r="1087">
          <cell r="A1087">
            <v>201010</v>
          </cell>
        </row>
        <row r="1088">
          <cell r="A1088">
            <v>201010</v>
          </cell>
        </row>
        <row r="1089">
          <cell r="A1089">
            <v>201010</v>
          </cell>
        </row>
        <row r="1090">
          <cell r="A1090">
            <v>201010</v>
          </cell>
        </row>
        <row r="1091">
          <cell r="A1091">
            <v>201010</v>
          </cell>
        </row>
        <row r="1092">
          <cell r="A1092">
            <v>201010</v>
          </cell>
        </row>
        <row r="1093">
          <cell r="A1093">
            <v>201010</v>
          </cell>
        </row>
        <row r="1094">
          <cell r="A1094">
            <v>201010</v>
          </cell>
        </row>
        <row r="1095">
          <cell r="A1095">
            <v>201010</v>
          </cell>
        </row>
        <row r="1096">
          <cell r="A1096">
            <v>201010</v>
          </cell>
        </row>
        <row r="1097">
          <cell r="A1097">
            <v>201010</v>
          </cell>
        </row>
        <row r="1098">
          <cell r="A1098">
            <v>201010</v>
          </cell>
        </row>
        <row r="1099">
          <cell r="A1099">
            <v>201010</v>
          </cell>
        </row>
        <row r="1100">
          <cell r="A1100">
            <v>201010</v>
          </cell>
        </row>
        <row r="1101">
          <cell r="A1101">
            <v>201010</v>
          </cell>
        </row>
        <row r="1102">
          <cell r="A1102">
            <v>201010</v>
          </cell>
        </row>
        <row r="1103">
          <cell r="A1103">
            <v>201010</v>
          </cell>
        </row>
        <row r="1104">
          <cell r="A1104">
            <v>201010</v>
          </cell>
        </row>
        <row r="1105">
          <cell r="A1105">
            <v>201010</v>
          </cell>
        </row>
        <row r="1106">
          <cell r="A1106">
            <v>201010</v>
          </cell>
        </row>
        <row r="1107">
          <cell r="A1107">
            <v>201010</v>
          </cell>
        </row>
        <row r="1108">
          <cell r="A1108">
            <v>201010</v>
          </cell>
        </row>
        <row r="1109">
          <cell r="A1109">
            <v>201010</v>
          </cell>
        </row>
        <row r="1110">
          <cell r="A1110">
            <v>201010</v>
          </cell>
        </row>
        <row r="1111">
          <cell r="A1111">
            <v>201010</v>
          </cell>
        </row>
        <row r="1112">
          <cell r="A1112">
            <v>201010</v>
          </cell>
        </row>
        <row r="1113">
          <cell r="A1113">
            <v>201010</v>
          </cell>
        </row>
        <row r="1114">
          <cell r="A1114">
            <v>201010</v>
          </cell>
        </row>
        <row r="1115">
          <cell r="A1115">
            <v>201010</v>
          </cell>
        </row>
        <row r="1116">
          <cell r="A1116">
            <v>201010</v>
          </cell>
        </row>
        <row r="1117">
          <cell r="A1117">
            <v>201010</v>
          </cell>
        </row>
        <row r="1118">
          <cell r="A1118">
            <v>201010</v>
          </cell>
        </row>
        <row r="1119">
          <cell r="A1119">
            <v>201010</v>
          </cell>
        </row>
        <row r="1120">
          <cell r="A1120">
            <v>201010</v>
          </cell>
        </row>
        <row r="1121">
          <cell r="A1121">
            <v>201010</v>
          </cell>
        </row>
        <row r="1122">
          <cell r="A1122">
            <v>201010</v>
          </cell>
        </row>
        <row r="1123">
          <cell r="A1123">
            <v>201010</v>
          </cell>
        </row>
        <row r="1124">
          <cell r="A1124">
            <v>201010</v>
          </cell>
        </row>
        <row r="1125">
          <cell r="A1125">
            <v>201010</v>
          </cell>
        </row>
        <row r="1126">
          <cell r="A1126">
            <v>201010</v>
          </cell>
        </row>
        <row r="1127">
          <cell r="A1127">
            <v>201010</v>
          </cell>
        </row>
        <row r="1128">
          <cell r="A1128">
            <v>201010</v>
          </cell>
        </row>
        <row r="1129">
          <cell r="A1129">
            <v>201010</v>
          </cell>
        </row>
        <row r="1130">
          <cell r="A1130">
            <v>201010</v>
          </cell>
        </row>
        <row r="1131">
          <cell r="A1131">
            <v>201010</v>
          </cell>
        </row>
        <row r="1132">
          <cell r="A1132">
            <v>201010</v>
          </cell>
        </row>
        <row r="1133">
          <cell r="A1133">
            <v>201010</v>
          </cell>
        </row>
        <row r="1134">
          <cell r="A1134">
            <v>201010</v>
          </cell>
        </row>
        <row r="1135">
          <cell r="A1135">
            <v>201010</v>
          </cell>
        </row>
        <row r="1136">
          <cell r="A1136">
            <v>201010</v>
          </cell>
        </row>
        <row r="1137">
          <cell r="A1137">
            <v>201010</v>
          </cell>
        </row>
        <row r="1138">
          <cell r="A1138">
            <v>201010</v>
          </cell>
        </row>
        <row r="1139">
          <cell r="A1139">
            <v>201010</v>
          </cell>
        </row>
        <row r="1140">
          <cell r="A1140">
            <v>201010</v>
          </cell>
        </row>
        <row r="1141">
          <cell r="A1141">
            <v>201010</v>
          </cell>
        </row>
        <row r="1142">
          <cell r="A1142">
            <v>201010</v>
          </cell>
        </row>
        <row r="1143">
          <cell r="A1143">
            <v>201010</v>
          </cell>
        </row>
        <row r="1144">
          <cell r="A1144">
            <v>201010</v>
          </cell>
        </row>
        <row r="1145">
          <cell r="A1145">
            <v>201010</v>
          </cell>
        </row>
        <row r="1146">
          <cell r="A1146">
            <v>201010</v>
          </cell>
        </row>
        <row r="1147">
          <cell r="A1147">
            <v>201010</v>
          </cell>
        </row>
        <row r="1148">
          <cell r="A1148">
            <v>201010</v>
          </cell>
        </row>
        <row r="1149">
          <cell r="A1149">
            <v>201010</v>
          </cell>
        </row>
        <row r="1150">
          <cell r="A1150">
            <v>201010</v>
          </cell>
        </row>
        <row r="1151">
          <cell r="A1151">
            <v>201010</v>
          </cell>
        </row>
        <row r="1152">
          <cell r="A1152">
            <v>201010</v>
          </cell>
        </row>
        <row r="1153">
          <cell r="A1153">
            <v>201010</v>
          </cell>
        </row>
        <row r="1154">
          <cell r="A1154">
            <v>201010</v>
          </cell>
        </row>
        <row r="1155">
          <cell r="A1155">
            <v>201010</v>
          </cell>
        </row>
        <row r="1156">
          <cell r="A1156">
            <v>201010</v>
          </cell>
        </row>
        <row r="1157">
          <cell r="A1157">
            <v>201010</v>
          </cell>
        </row>
        <row r="1158">
          <cell r="A1158">
            <v>201010</v>
          </cell>
        </row>
        <row r="1159">
          <cell r="A1159">
            <v>201010</v>
          </cell>
        </row>
        <row r="1160">
          <cell r="A1160">
            <v>201010</v>
          </cell>
        </row>
        <row r="1161">
          <cell r="A1161">
            <v>201010</v>
          </cell>
        </row>
        <row r="1162">
          <cell r="A1162">
            <v>201010</v>
          </cell>
        </row>
        <row r="1163">
          <cell r="A1163">
            <v>201010</v>
          </cell>
        </row>
        <row r="1164">
          <cell r="A1164">
            <v>201010</v>
          </cell>
        </row>
        <row r="1165">
          <cell r="A1165">
            <v>201010</v>
          </cell>
        </row>
        <row r="1166">
          <cell r="A1166">
            <v>201010</v>
          </cell>
        </row>
        <row r="1167">
          <cell r="A1167">
            <v>201010</v>
          </cell>
        </row>
        <row r="1168">
          <cell r="A1168">
            <v>201010</v>
          </cell>
        </row>
        <row r="1169">
          <cell r="A1169">
            <v>201010</v>
          </cell>
        </row>
        <row r="1170">
          <cell r="A1170">
            <v>201010</v>
          </cell>
        </row>
        <row r="1171">
          <cell r="A1171">
            <v>201010</v>
          </cell>
        </row>
        <row r="1172">
          <cell r="A1172">
            <v>201010</v>
          </cell>
        </row>
        <row r="1173">
          <cell r="A1173">
            <v>201010</v>
          </cell>
        </row>
        <row r="1174">
          <cell r="A1174">
            <v>201010</v>
          </cell>
        </row>
        <row r="1175">
          <cell r="A1175">
            <v>201010</v>
          </cell>
        </row>
        <row r="1176">
          <cell r="A1176">
            <v>201010</v>
          </cell>
        </row>
        <row r="1177">
          <cell r="A1177">
            <v>201010</v>
          </cell>
        </row>
        <row r="1178">
          <cell r="A1178">
            <v>201010</v>
          </cell>
        </row>
        <row r="1179">
          <cell r="A1179">
            <v>201010</v>
          </cell>
        </row>
        <row r="1180">
          <cell r="A1180">
            <v>201010</v>
          </cell>
        </row>
        <row r="1181">
          <cell r="A1181">
            <v>201010</v>
          </cell>
        </row>
        <row r="1182">
          <cell r="A1182">
            <v>201010</v>
          </cell>
        </row>
        <row r="1183">
          <cell r="A1183">
            <v>201010</v>
          </cell>
        </row>
        <row r="1184">
          <cell r="A1184">
            <v>201010</v>
          </cell>
        </row>
        <row r="1185">
          <cell r="A1185">
            <v>201010</v>
          </cell>
        </row>
        <row r="1186">
          <cell r="A1186">
            <v>201010</v>
          </cell>
        </row>
        <row r="1187">
          <cell r="A1187">
            <v>201010</v>
          </cell>
        </row>
        <row r="1188">
          <cell r="A1188">
            <v>201010</v>
          </cell>
        </row>
        <row r="1189">
          <cell r="A1189">
            <v>201010</v>
          </cell>
        </row>
        <row r="1190">
          <cell r="A1190">
            <v>201010</v>
          </cell>
        </row>
        <row r="1191">
          <cell r="A1191">
            <v>201010</v>
          </cell>
        </row>
        <row r="1192">
          <cell r="A1192">
            <v>201010</v>
          </cell>
        </row>
        <row r="1193">
          <cell r="A1193">
            <v>201010</v>
          </cell>
        </row>
        <row r="1194">
          <cell r="A1194">
            <v>201010</v>
          </cell>
        </row>
        <row r="1195">
          <cell r="A1195">
            <v>201010</v>
          </cell>
        </row>
        <row r="1196">
          <cell r="A1196">
            <v>201010</v>
          </cell>
        </row>
        <row r="1197">
          <cell r="A1197">
            <v>201011</v>
          </cell>
        </row>
        <row r="1198">
          <cell r="A1198">
            <v>201011</v>
          </cell>
        </row>
        <row r="1199">
          <cell r="A1199">
            <v>201011</v>
          </cell>
        </row>
        <row r="1200">
          <cell r="A1200">
            <v>201011</v>
          </cell>
        </row>
        <row r="1201">
          <cell r="A1201">
            <v>201011</v>
          </cell>
        </row>
        <row r="1202">
          <cell r="A1202">
            <v>201011</v>
          </cell>
        </row>
        <row r="1203">
          <cell r="A1203">
            <v>201011</v>
          </cell>
        </row>
        <row r="1204">
          <cell r="A1204">
            <v>201011</v>
          </cell>
        </row>
        <row r="1205">
          <cell r="A1205">
            <v>201011</v>
          </cell>
        </row>
        <row r="1206">
          <cell r="A1206">
            <v>201011</v>
          </cell>
        </row>
        <row r="1207">
          <cell r="A1207">
            <v>201011</v>
          </cell>
        </row>
        <row r="1208">
          <cell r="A1208">
            <v>201011</v>
          </cell>
        </row>
        <row r="1209">
          <cell r="A1209">
            <v>201011</v>
          </cell>
        </row>
        <row r="1210">
          <cell r="A1210">
            <v>201011</v>
          </cell>
        </row>
        <row r="1211">
          <cell r="A1211">
            <v>201011</v>
          </cell>
        </row>
        <row r="1212">
          <cell r="A1212">
            <v>201011</v>
          </cell>
        </row>
        <row r="1213">
          <cell r="A1213">
            <v>201011</v>
          </cell>
        </row>
        <row r="1214">
          <cell r="A1214">
            <v>201011</v>
          </cell>
        </row>
        <row r="1215">
          <cell r="A1215">
            <v>201011</v>
          </cell>
        </row>
        <row r="1216">
          <cell r="A1216">
            <v>201011</v>
          </cell>
        </row>
        <row r="1217">
          <cell r="A1217">
            <v>201011</v>
          </cell>
        </row>
        <row r="1218">
          <cell r="A1218">
            <v>201011</v>
          </cell>
        </row>
        <row r="1219">
          <cell r="A1219">
            <v>201011</v>
          </cell>
        </row>
        <row r="1220">
          <cell r="A1220">
            <v>201011</v>
          </cell>
        </row>
        <row r="1221">
          <cell r="A1221">
            <v>201011</v>
          </cell>
        </row>
        <row r="1222">
          <cell r="A1222">
            <v>201011</v>
          </cell>
        </row>
        <row r="1223">
          <cell r="A1223">
            <v>201011</v>
          </cell>
        </row>
        <row r="1224">
          <cell r="A1224">
            <v>201011</v>
          </cell>
        </row>
        <row r="1225">
          <cell r="A1225">
            <v>201011</v>
          </cell>
        </row>
        <row r="1226">
          <cell r="A1226">
            <v>201011</v>
          </cell>
        </row>
        <row r="1227">
          <cell r="A1227">
            <v>201011</v>
          </cell>
        </row>
        <row r="1228">
          <cell r="A1228">
            <v>201011</v>
          </cell>
        </row>
        <row r="1229">
          <cell r="A1229">
            <v>201011</v>
          </cell>
        </row>
        <row r="1230">
          <cell r="A1230">
            <v>201011</v>
          </cell>
        </row>
        <row r="1231">
          <cell r="A1231">
            <v>201011</v>
          </cell>
        </row>
        <row r="1232">
          <cell r="A1232">
            <v>201011</v>
          </cell>
        </row>
        <row r="1233">
          <cell r="A1233">
            <v>201011</v>
          </cell>
        </row>
        <row r="1234">
          <cell r="A1234">
            <v>201011</v>
          </cell>
        </row>
        <row r="1235">
          <cell r="A1235">
            <v>201011</v>
          </cell>
        </row>
        <row r="1236">
          <cell r="A1236">
            <v>201011</v>
          </cell>
        </row>
        <row r="1237">
          <cell r="A1237">
            <v>201011</v>
          </cell>
        </row>
        <row r="1238">
          <cell r="A1238">
            <v>201011</v>
          </cell>
        </row>
        <row r="1239">
          <cell r="A1239">
            <v>201011</v>
          </cell>
        </row>
        <row r="1240">
          <cell r="A1240">
            <v>201011</v>
          </cell>
        </row>
        <row r="1241">
          <cell r="A1241">
            <v>201011</v>
          </cell>
        </row>
        <row r="1242">
          <cell r="A1242">
            <v>201011</v>
          </cell>
        </row>
        <row r="1243">
          <cell r="A1243">
            <v>201011</v>
          </cell>
        </row>
        <row r="1244">
          <cell r="A1244">
            <v>201011</v>
          </cell>
        </row>
        <row r="1245">
          <cell r="A1245">
            <v>201011</v>
          </cell>
        </row>
        <row r="1246">
          <cell r="A1246">
            <v>201011</v>
          </cell>
        </row>
        <row r="1247">
          <cell r="A1247">
            <v>201011</v>
          </cell>
        </row>
        <row r="1248">
          <cell r="A1248">
            <v>201011</v>
          </cell>
        </row>
        <row r="1249">
          <cell r="A1249">
            <v>201011</v>
          </cell>
        </row>
        <row r="1250">
          <cell r="A1250">
            <v>201011</v>
          </cell>
        </row>
        <row r="1251">
          <cell r="A1251">
            <v>201011</v>
          </cell>
        </row>
        <row r="1252">
          <cell r="A1252">
            <v>201011</v>
          </cell>
        </row>
        <row r="1253">
          <cell r="A1253">
            <v>201011</v>
          </cell>
        </row>
        <row r="1254">
          <cell r="A1254">
            <v>201011</v>
          </cell>
        </row>
        <row r="1255">
          <cell r="A1255">
            <v>201011</v>
          </cell>
        </row>
        <row r="1256">
          <cell r="A1256">
            <v>201011</v>
          </cell>
        </row>
        <row r="1257">
          <cell r="A1257">
            <v>201011</v>
          </cell>
        </row>
        <row r="1258">
          <cell r="A1258">
            <v>201011</v>
          </cell>
        </row>
        <row r="1259">
          <cell r="A1259">
            <v>201011</v>
          </cell>
        </row>
        <row r="1260">
          <cell r="A1260">
            <v>201011</v>
          </cell>
        </row>
        <row r="1261">
          <cell r="A1261">
            <v>201011</v>
          </cell>
        </row>
        <row r="1262">
          <cell r="A1262">
            <v>201011</v>
          </cell>
        </row>
        <row r="1263">
          <cell r="A1263">
            <v>201011</v>
          </cell>
        </row>
        <row r="1264">
          <cell r="A1264">
            <v>201011</v>
          </cell>
        </row>
        <row r="1265">
          <cell r="A1265">
            <v>201011</v>
          </cell>
        </row>
        <row r="1266">
          <cell r="A1266">
            <v>201011</v>
          </cell>
        </row>
        <row r="1267">
          <cell r="A1267">
            <v>201011</v>
          </cell>
        </row>
        <row r="1268">
          <cell r="A1268">
            <v>201011</v>
          </cell>
        </row>
        <row r="1269">
          <cell r="A1269">
            <v>201011</v>
          </cell>
        </row>
        <row r="1270">
          <cell r="A1270">
            <v>201011</v>
          </cell>
        </row>
        <row r="1271">
          <cell r="A1271">
            <v>201011</v>
          </cell>
        </row>
        <row r="1272">
          <cell r="A1272">
            <v>201011</v>
          </cell>
        </row>
        <row r="1273">
          <cell r="A1273">
            <v>201011</v>
          </cell>
        </row>
        <row r="1274">
          <cell r="A1274">
            <v>201011</v>
          </cell>
        </row>
        <row r="1275">
          <cell r="A1275">
            <v>201011</v>
          </cell>
        </row>
        <row r="1276">
          <cell r="A1276">
            <v>201011</v>
          </cell>
        </row>
        <row r="1277">
          <cell r="A1277">
            <v>201011</v>
          </cell>
        </row>
        <row r="1278">
          <cell r="A1278">
            <v>201011</v>
          </cell>
        </row>
        <row r="1279">
          <cell r="A1279">
            <v>201011</v>
          </cell>
        </row>
        <row r="1280">
          <cell r="A1280">
            <v>201011</v>
          </cell>
        </row>
        <row r="1281">
          <cell r="A1281">
            <v>201011</v>
          </cell>
        </row>
        <row r="1282">
          <cell r="A1282">
            <v>201011</v>
          </cell>
        </row>
        <row r="1283">
          <cell r="A1283">
            <v>201011</v>
          </cell>
        </row>
        <row r="1284">
          <cell r="A1284">
            <v>201011</v>
          </cell>
        </row>
        <row r="1285">
          <cell r="A1285">
            <v>201011</v>
          </cell>
        </row>
        <row r="1286">
          <cell r="A1286">
            <v>201011</v>
          </cell>
        </row>
        <row r="1287">
          <cell r="A1287">
            <v>201011</v>
          </cell>
        </row>
        <row r="1288">
          <cell r="A1288">
            <v>201011</v>
          </cell>
        </row>
        <row r="1289">
          <cell r="A1289">
            <v>201011</v>
          </cell>
        </row>
        <row r="1290">
          <cell r="A1290">
            <v>201011</v>
          </cell>
        </row>
        <row r="1291">
          <cell r="A1291">
            <v>201011</v>
          </cell>
        </row>
        <row r="1292">
          <cell r="A1292">
            <v>201011</v>
          </cell>
        </row>
        <row r="1293">
          <cell r="A1293">
            <v>201011</v>
          </cell>
        </row>
        <row r="1294">
          <cell r="A1294">
            <v>201011</v>
          </cell>
        </row>
        <row r="1295">
          <cell r="A1295">
            <v>201011</v>
          </cell>
        </row>
        <row r="1296">
          <cell r="A1296">
            <v>201011</v>
          </cell>
        </row>
        <row r="1297">
          <cell r="A1297">
            <v>201011</v>
          </cell>
        </row>
        <row r="1298">
          <cell r="A1298">
            <v>201011</v>
          </cell>
        </row>
        <row r="1299">
          <cell r="A1299">
            <v>201011</v>
          </cell>
        </row>
        <row r="1300">
          <cell r="A1300">
            <v>201011</v>
          </cell>
        </row>
        <row r="1301">
          <cell r="A1301">
            <v>201011</v>
          </cell>
        </row>
        <row r="1302">
          <cell r="A1302">
            <v>201011</v>
          </cell>
        </row>
        <row r="1303">
          <cell r="A1303">
            <v>201011</v>
          </cell>
        </row>
        <row r="1304">
          <cell r="A1304">
            <v>201011</v>
          </cell>
        </row>
        <row r="1305">
          <cell r="A1305">
            <v>201011</v>
          </cell>
        </row>
        <row r="1306">
          <cell r="A1306">
            <v>201011</v>
          </cell>
        </row>
        <row r="1307">
          <cell r="A1307">
            <v>201011</v>
          </cell>
        </row>
        <row r="1308">
          <cell r="A1308">
            <v>201011</v>
          </cell>
        </row>
        <row r="1309">
          <cell r="A1309">
            <v>201011</v>
          </cell>
        </row>
        <row r="1310">
          <cell r="A1310">
            <v>201011</v>
          </cell>
        </row>
        <row r="1311">
          <cell r="A1311">
            <v>201011</v>
          </cell>
        </row>
        <row r="1312">
          <cell r="A1312">
            <v>201011</v>
          </cell>
        </row>
        <row r="1313">
          <cell r="A1313">
            <v>201011</v>
          </cell>
        </row>
        <row r="1314">
          <cell r="A1314">
            <v>201011</v>
          </cell>
        </row>
        <row r="1315">
          <cell r="A1315">
            <v>201011</v>
          </cell>
        </row>
        <row r="1316">
          <cell r="A1316">
            <v>201011</v>
          </cell>
        </row>
        <row r="1317">
          <cell r="A1317">
            <v>201011</v>
          </cell>
        </row>
        <row r="1318">
          <cell r="A1318">
            <v>201011</v>
          </cell>
        </row>
        <row r="1319">
          <cell r="A1319">
            <v>201011</v>
          </cell>
        </row>
        <row r="1320">
          <cell r="A1320">
            <v>201011</v>
          </cell>
        </row>
        <row r="1321">
          <cell r="A1321">
            <v>201011</v>
          </cell>
        </row>
        <row r="1322">
          <cell r="A1322">
            <v>201011</v>
          </cell>
        </row>
        <row r="1323">
          <cell r="A1323">
            <v>201011</v>
          </cell>
        </row>
        <row r="1324">
          <cell r="A1324">
            <v>201011</v>
          </cell>
        </row>
        <row r="1325">
          <cell r="A1325">
            <v>201011</v>
          </cell>
        </row>
        <row r="1326">
          <cell r="A1326">
            <v>201011</v>
          </cell>
        </row>
        <row r="1327">
          <cell r="A1327">
            <v>201011</v>
          </cell>
        </row>
        <row r="1328">
          <cell r="A1328">
            <v>201011</v>
          </cell>
        </row>
        <row r="1329">
          <cell r="A1329">
            <v>201011</v>
          </cell>
        </row>
        <row r="1330">
          <cell r="A1330">
            <v>201011</v>
          </cell>
        </row>
        <row r="1331">
          <cell r="A1331">
            <v>201011</v>
          </cell>
        </row>
        <row r="1332">
          <cell r="A1332">
            <v>201011</v>
          </cell>
        </row>
        <row r="1333">
          <cell r="A1333">
            <v>201011</v>
          </cell>
        </row>
        <row r="1334">
          <cell r="A1334">
            <v>201011</v>
          </cell>
        </row>
        <row r="1335">
          <cell r="A1335">
            <v>201011</v>
          </cell>
        </row>
        <row r="1336">
          <cell r="A1336">
            <v>201011</v>
          </cell>
        </row>
        <row r="1337">
          <cell r="A1337">
            <v>201011</v>
          </cell>
        </row>
        <row r="1338">
          <cell r="A1338">
            <v>201011</v>
          </cell>
        </row>
        <row r="1339">
          <cell r="A1339">
            <v>201011</v>
          </cell>
        </row>
        <row r="1340">
          <cell r="A1340">
            <v>201011</v>
          </cell>
        </row>
        <row r="1341">
          <cell r="A1341">
            <v>201011</v>
          </cell>
        </row>
        <row r="1342">
          <cell r="A1342">
            <v>201011</v>
          </cell>
        </row>
        <row r="1343">
          <cell r="A1343">
            <v>201011</v>
          </cell>
        </row>
        <row r="1344">
          <cell r="A1344">
            <v>201011</v>
          </cell>
        </row>
        <row r="1345">
          <cell r="A1345">
            <v>201011</v>
          </cell>
        </row>
        <row r="1346">
          <cell r="A1346">
            <v>201011</v>
          </cell>
        </row>
        <row r="1347">
          <cell r="A1347">
            <v>201011</v>
          </cell>
        </row>
        <row r="1348">
          <cell r="A1348">
            <v>201011</v>
          </cell>
        </row>
        <row r="1349">
          <cell r="A1349">
            <v>201011</v>
          </cell>
        </row>
        <row r="1350">
          <cell r="A1350">
            <v>201011</v>
          </cell>
        </row>
        <row r="1351">
          <cell r="A1351">
            <v>201011</v>
          </cell>
        </row>
        <row r="1352">
          <cell r="A1352">
            <v>201011</v>
          </cell>
        </row>
        <row r="1353">
          <cell r="A1353">
            <v>201011</v>
          </cell>
        </row>
        <row r="1354">
          <cell r="A1354">
            <v>201011</v>
          </cell>
        </row>
        <row r="1355">
          <cell r="A1355">
            <v>201011</v>
          </cell>
        </row>
        <row r="1356">
          <cell r="A1356">
            <v>201011</v>
          </cell>
        </row>
        <row r="1357">
          <cell r="A1357">
            <v>201011</v>
          </cell>
        </row>
        <row r="1358">
          <cell r="A1358">
            <v>201011</v>
          </cell>
        </row>
        <row r="1359">
          <cell r="A1359">
            <v>201011</v>
          </cell>
        </row>
        <row r="1360">
          <cell r="A1360">
            <v>201011</v>
          </cell>
        </row>
        <row r="1361">
          <cell r="A1361">
            <v>201011</v>
          </cell>
        </row>
        <row r="1362">
          <cell r="A1362">
            <v>201011</v>
          </cell>
        </row>
        <row r="1363">
          <cell r="A1363">
            <v>201011</v>
          </cell>
        </row>
        <row r="1364">
          <cell r="A1364">
            <v>201011</v>
          </cell>
        </row>
        <row r="1365">
          <cell r="A1365">
            <v>201011</v>
          </cell>
        </row>
        <row r="1366">
          <cell r="A1366">
            <v>201011</v>
          </cell>
        </row>
        <row r="1367">
          <cell r="A1367">
            <v>201011</v>
          </cell>
        </row>
        <row r="1368">
          <cell r="A1368">
            <v>201011</v>
          </cell>
        </row>
        <row r="1369">
          <cell r="A1369">
            <v>201011</v>
          </cell>
        </row>
        <row r="1370">
          <cell r="A1370">
            <v>201011</v>
          </cell>
        </row>
        <row r="1371">
          <cell r="A1371">
            <v>201011</v>
          </cell>
        </row>
        <row r="1372">
          <cell r="A1372">
            <v>201011</v>
          </cell>
        </row>
        <row r="1373">
          <cell r="A1373">
            <v>201011</v>
          </cell>
        </row>
        <row r="1374">
          <cell r="A1374">
            <v>201011</v>
          </cell>
        </row>
        <row r="1375">
          <cell r="A1375">
            <v>201011</v>
          </cell>
        </row>
        <row r="1376">
          <cell r="A1376">
            <v>201011</v>
          </cell>
        </row>
        <row r="1377">
          <cell r="A1377">
            <v>201011</v>
          </cell>
        </row>
        <row r="1378">
          <cell r="A1378">
            <v>201012</v>
          </cell>
        </row>
        <row r="1379">
          <cell r="A1379">
            <v>201012</v>
          </cell>
        </row>
        <row r="1380">
          <cell r="A1380">
            <v>201012</v>
          </cell>
        </row>
        <row r="1381">
          <cell r="A1381">
            <v>201012</v>
          </cell>
        </row>
        <row r="1382">
          <cell r="A1382">
            <v>201012</v>
          </cell>
        </row>
        <row r="1383">
          <cell r="A1383">
            <v>201012</v>
          </cell>
        </row>
        <row r="1384">
          <cell r="A1384">
            <v>201012</v>
          </cell>
        </row>
        <row r="1385">
          <cell r="A1385">
            <v>201012</v>
          </cell>
        </row>
        <row r="1386">
          <cell r="A1386">
            <v>201012</v>
          </cell>
        </row>
        <row r="1387">
          <cell r="A1387">
            <v>201012</v>
          </cell>
        </row>
        <row r="1388">
          <cell r="A1388">
            <v>201012</v>
          </cell>
        </row>
        <row r="1389">
          <cell r="A1389">
            <v>201012</v>
          </cell>
        </row>
        <row r="1390">
          <cell r="A1390">
            <v>201012</v>
          </cell>
        </row>
        <row r="1391">
          <cell r="A1391">
            <v>201012</v>
          </cell>
        </row>
        <row r="1392">
          <cell r="A1392">
            <v>201012</v>
          </cell>
        </row>
        <row r="1393">
          <cell r="A1393">
            <v>201012</v>
          </cell>
        </row>
        <row r="1394">
          <cell r="A1394">
            <v>201012</v>
          </cell>
        </row>
        <row r="1395">
          <cell r="A1395">
            <v>201012</v>
          </cell>
        </row>
        <row r="1396">
          <cell r="A1396">
            <v>201012</v>
          </cell>
        </row>
        <row r="1397">
          <cell r="A1397">
            <v>201012</v>
          </cell>
        </row>
        <row r="1398">
          <cell r="A1398">
            <v>201012</v>
          </cell>
        </row>
        <row r="1399">
          <cell r="A1399">
            <v>201012</v>
          </cell>
        </row>
        <row r="1400">
          <cell r="A1400">
            <v>201012</v>
          </cell>
        </row>
        <row r="1401">
          <cell r="A1401">
            <v>201012</v>
          </cell>
        </row>
        <row r="1402">
          <cell r="A1402">
            <v>201012</v>
          </cell>
        </row>
        <row r="1403">
          <cell r="A1403">
            <v>201012</v>
          </cell>
        </row>
        <row r="1404">
          <cell r="A1404">
            <v>201012</v>
          </cell>
        </row>
        <row r="1405">
          <cell r="A1405">
            <v>201012</v>
          </cell>
        </row>
        <row r="1406">
          <cell r="A1406">
            <v>201012</v>
          </cell>
        </row>
        <row r="1407">
          <cell r="A1407">
            <v>201012</v>
          </cell>
        </row>
        <row r="1408">
          <cell r="A1408">
            <v>201012</v>
          </cell>
        </row>
        <row r="1409">
          <cell r="A1409">
            <v>201012</v>
          </cell>
        </row>
        <row r="1410">
          <cell r="A1410">
            <v>201012</v>
          </cell>
        </row>
        <row r="1411">
          <cell r="A1411">
            <v>201012</v>
          </cell>
        </row>
        <row r="1412">
          <cell r="A1412">
            <v>201012</v>
          </cell>
        </row>
        <row r="1413">
          <cell r="A1413">
            <v>201012</v>
          </cell>
        </row>
        <row r="1414">
          <cell r="A1414">
            <v>201012</v>
          </cell>
        </row>
        <row r="1415">
          <cell r="A1415">
            <v>201012</v>
          </cell>
        </row>
        <row r="1416">
          <cell r="A1416">
            <v>201012</v>
          </cell>
        </row>
        <row r="1417">
          <cell r="A1417">
            <v>201012</v>
          </cell>
        </row>
        <row r="1418">
          <cell r="A1418">
            <v>201012</v>
          </cell>
        </row>
        <row r="1419">
          <cell r="A1419">
            <v>201012</v>
          </cell>
        </row>
        <row r="1420">
          <cell r="A1420">
            <v>201012</v>
          </cell>
        </row>
        <row r="1421">
          <cell r="A1421">
            <v>201012</v>
          </cell>
        </row>
        <row r="1422">
          <cell r="A1422">
            <v>201012</v>
          </cell>
        </row>
        <row r="1423">
          <cell r="A1423">
            <v>201012</v>
          </cell>
        </row>
        <row r="1424">
          <cell r="A1424">
            <v>201012</v>
          </cell>
        </row>
        <row r="1425">
          <cell r="A1425">
            <v>201012</v>
          </cell>
        </row>
        <row r="1426">
          <cell r="A1426">
            <v>201012</v>
          </cell>
        </row>
        <row r="1427">
          <cell r="A1427">
            <v>201012</v>
          </cell>
        </row>
        <row r="1428">
          <cell r="A1428">
            <v>201012</v>
          </cell>
        </row>
        <row r="1429">
          <cell r="A1429">
            <v>201012</v>
          </cell>
        </row>
        <row r="1430">
          <cell r="A1430">
            <v>201012</v>
          </cell>
        </row>
        <row r="1431">
          <cell r="A1431">
            <v>201012</v>
          </cell>
        </row>
        <row r="1432">
          <cell r="A1432">
            <v>201012</v>
          </cell>
        </row>
        <row r="1433">
          <cell r="A1433">
            <v>201012</v>
          </cell>
        </row>
        <row r="1434">
          <cell r="A1434">
            <v>201012</v>
          </cell>
        </row>
        <row r="1435">
          <cell r="A1435">
            <v>201012</v>
          </cell>
        </row>
        <row r="1436">
          <cell r="A1436">
            <v>201012</v>
          </cell>
        </row>
        <row r="1437">
          <cell r="A1437">
            <v>201012</v>
          </cell>
        </row>
        <row r="1438">
          <cell r="A1438">
            <v>201012</v>
          </cell>
        </row>
        <row r="1439">
          <cell r="A1439">
            <v>201012</v>
          </cell>
        </row>
        <row r="1440">
          <cell r="A1440">
            <v>201012</v>
          </cell>
        </row>
        <row r="1441">
          <cell r="A1441">
            <v>201012</v>
          </cell>
        </row>
        <row r="1442">
          <cell r="A1442">
            <v>201012</v>
          </cell>
        </row>
        <row r="1443">
          <cell r="A1443">
            <v>201012</v>
          </cell>
        </row>
        <row r="1444">
          <cell r="A1444">
            <v>201012</v>
          </cell>
        </row>
        <row r="1445">
          <cell r="A1445">
            <v>201012</v>
          </cell>
        </row>
        <row r="1446">
          <cell r="A1446">
            <v>201012</v>
          </cell>
        </row>
        <row r="1447">
          <cell r="A1447">
            <v>201012</v>
          </cell>
        </row>
        <row r="1448">
          <cell r="A1448">
            <v>201012</v>
          </cell>
        </row>
        <row r="1449">
          <cell r="A1449">
            <v>201012</v>
          </cell>
        </row>
        <row r="1450">
          <cell r="A1450">
            <v>201012</v>
          </cell>
        </row>
        <row r="1451">
          <cell r="A1451">
            <v>201012</v>
          </cell>
        </row>
        <row r="1452">
          <cell r="A1452">
            <v>201012</v>
          </cell>
        </row>
        <row r="1453">
          <cell r="A1453">
            <v>201012</v>
          </cell>
        </row>
        <row r="1454">
          <cell r="A1454">
            <v>201012</v>
          </cell>
        </row>
        <row r="1455">
          <cell r="A1455">
            <v>201012</v>
          </cell>
        </row>
        <row r="1456">
          <cell r="A1456">
            <v>201012</v>
          </cell>
        </row>
        <row r="1457">
          <cell r="A1457">
            <v>201012</v>
          </cell>
        </row>
        <row r="1458">
          <cell r="A1458">
            <v>201012</v>
          </cell>
        </row>
        <row r="1459">
          <cell r="A1459">
            <v>201012</v>
          </cell>
        </row>
        <row r="1460">
          <cell r="A1460">
            <v>201012</v>
          </cell>
        </row>
        <row r="1461">
          <cell r="A1461">
            <v>201012</v>
          </cell>
        </row>
        <row r="1462">
          <cell r="A1462">
            <v>201012</v>
          </cell>
        </row>
        <row r="1463">
          <cell r="A1463">
            <v>201012</v>
          </cell>
        </row>
        <row r="1464">
          <cell r="A1464">
            <v>201012</v>
          </cell>
        </row>
        <row r="1465">
          <cell r="A1465">
            <v>201012</v>
          </cell>
        </row>
        <row r="1466">
          <cell r="A1466">
            <v>201012</v>
          </cell>
        </row>
        <row r="1467">
          <cell r="A1467">
            <v>201012</v>
          </cell>
        </row>
        <row r="1468">
          <cell r="A1468">
            <v>201012</v>
          </cell>
        </row>
        <row r="1469">
          <cell r="A1469">
            <v>201012</v>
          </cell>
        </row>
        <row r="1470">
          <cell r="A1470">
            <v>201012</v>
          </cell>
        </row>
        <row r="1471">
          <cell r="A1471">
            <v>201012</v>
          </cell>
        </row>
        <row r="1472">
          <cell r="A1472">
            <v>201012</v>
          </cell>
        </row>
        <row r="1473">
          <cell r="A1473">
            <v>201012</v>
          </cell>
        </row>
        <row r="1474">
          <cell r="A1474">
            <v>201012</v>
          </cell>
        </row>
        <row r="1475">
          <cell r="A1475">
            <v>201012</v>
          </cell>
        </row>
        <row r="1476">
          <cell r="A1476">
            <v>201012</v>
          </cell>
        </row>
        <row r="1477">
          <cell r="A1477">
            <v>201012</v>
          </cell>
        </row>
        <row r="1478">
          <cell r="A1478">
            <v>201012</v>
          </cell>
        </row>
        <row r="1479">
          <cell r="A1479">
            <v>201012</v>
          </cell>
        </row>
        <row r="1480">
          <cell r="A1480">
            <v>201012</v>
          </cell>
        </row>
        <row r="1481">
          <cell r="A1481">
            <v>201012</v>
          </cell>
        </row>
        <row r="1482">
          <cell r="A1482">
            <v>201012</v>
          </cell>
        </row>
        <row r="1483">
          <cell r="A1483">
            <v>201012</v>
          </cell>
        </row>
        <row r="1484">
          <cell r="A1484">
            <v>201012</v>
          </cell>
        </row>
        <row r="1485">
          <cell r="A1485">
            <v>201012</v>
          </cell>
        </row>
        <row r="1486">
          <cell r="A1486">
            <v>201012</v>
          </cell>
        </row>
        <row r="1487">
          <cell r="A1487">
            <v>201012</v>
          </cell>
        </row>
        <row r="1488">
          <cell r="A1488">
            <v>201012</v>
          </cell>
        </row>
        <row r="1489">
          <cell r="A1489">
            <v>201012</v>
          </cell>
        </row>
        <row r="1490">
          <cell r="A1490">
            <v>201012</v>
          </cell>
        </row>
        <row r="1491">
          <cell r="A1491">
            <v>201012</v>
          </cell>
        </row>
        <row r="1492">
          <cell r="A1492">
            <v>201012</v>
          </cell>
        </row>
        <row r="1493">
          <cell r="A1493">
            <v>201012</v>
          </cell>
        </row>
        <row r="1494">
          <cell r="A1494">
            <v>201012</v>
          </cell>
        </row>
        <row r="1495">
          <cell r="A1495">
            <v>201012</v>
          </cell>
        </row>
        <row r="1496">
          <cell r="A1496">
            <v>201012</v>
          </cell>
        </row>
        <row r="1497">
          <cell r="A1497">
            <v>201012</v>
          </cell>
        </row>
        <row r="1498">
          <cell r="A1498">
            <v>201012</v>
          </cell>
        </row>
        <row r="1499">
          <cell r="A1499">
            <v>201012</v>
          </cell>
        </row>
        <row r="1500">
          <cell r="A1500">
            <v>201012</v>
          </cell>
        </row>
        <row r="1501">
          <cell r="A1501">
            <v>201012</v>
          </cell>
        </row>
        <row r="1502">
          <cell r="A1502">
            <v>201012</v>
          </cell>
        </row>
        <row r="1503">
          <cell r="A1503">
            <v>201012</v>
          </cell>
        </row>
        <row r="1504">
          <cell r="A1504">
            <v>201012</v>
          </cell>
        </row>
        <row r="1505">
          <cell r="A1505">
            <v>201012</v>
          </cell>
        </row>
        <row r="1506">
          <cell r="A1506">
            <v>201012</v>
          </cell>
        </row>
        <row r="1507">
          <cell r="A1507">
            <v>201012</v>
          </cell>
        </row>
        <row r="1508">
          <cell r="A1508">
            <v>201012</v>
          </cell>
        </row>
        <row r="1509">
          <cell r="A1509">
            <v>201012</v>
          </cell>
        </row>
        <row r="1510">
          <cell r="A1510">
            <v>201012</v>
          </cell>
        </row>
        <row r="1511">
          <cell r="A1511">
            <v>201012</v>
          </cell>
        </row>
        <row r="1512">
          <cell r="A1512">
            <v>201012</v>
          </cell>
        </row>
        <row r="1513">
          <cell r="A1513">
            <v>201012</v>
          </cell>
        </row>
        <row r="1514">
          <cell r="A1514">
            <v>201012</v>
          </cell>
        </row>
        <row r="1515">
          <cell r="A1515">
            <v>201012</v>
          </cell>
        </row>
        <row r="1516">
          <cell r="A1516">
            <v>201012</v>
          </cell>
        </row>
        <row r="1517">
          <cell r="A1517">
            <v>201012</v>
          </cell>
        </row>
        <row r="1518">
          <cell r="A1518">
            <v>201012</v>
          </cell>
        </row>
        <row r="1519">
          <cell r="A1519">
            <v>201012</v>
          </cell>
        </row>
        <row r="1520">
          <cell r="A1520">
            <v>201012</v>
          </cell>
        </row>
        <row r="1521">
          <cell r="A1521">
            <v>201012</v>
          </cell>
        </row>
        <row r="1522">
          <cell r="A1522">
            <v>201012</v>
          </cell>
        </row>
        <row r="1523">
          <cell r="A1523">
            <v>201012</v>
          </cell>
        </row>
        <row r="1524">
          <cell r="A1524">
            <v>201012</v>
          </cell>
        </row>
        <row r="1525">
          <cell r="A1525">
            <v>201012</v>
          </cell>
        </row>
        <row r="1526">
          <cell r="A1526">
            <v>201012</v>
          </cell>
        </row>
        <row r="1527">
          <cell r="A1527">
            <v>201012</v>
          </cell>
        </row>
        <row r="1528">
          <cell r="A1528">
            <v>201012</v>
          </cell>
        </row>
        <row r="1529">
          <cell r="A1529">
            <v>201012</v>
          </cell>
        </row>
        <row r="1530">
          <cell r="A1530">
            <v>201012</v>
          </cell>
        </row>
        <row r="1531">
          <cell r="A1531">
            <v>201012</v>
          </cell>
        </row>
        <row r="1532">
          <cell r="A1532">
            <v>201012</v>
          </cell>
        </row>
        <row r="1533">
          <cell r="A1533">
            <v>201012</v>
          </cell>
        </row>
        <row r="1534">
          <cell r="A1534">
            <v>201012</v>
          </cell>
        </row>
        <row r="1535">
          <cell r="A1535">
            <v>201012</v>
          </cell>
        </row>
        <row r="1536">
          <cell r="A1536">
            <v>201012</v>
          </cell>
        </row>
        <row r="1537">
          <cell r="A1537">
            <v>201012</v>
          </cell>
        </row>
        <row r="1538">
          <cell r="A1538">
            <v>201012</v>
          </cell>
        </row>
        <row r="1539">
          <cell r="A1539">
            <v>201012</v>
          </cell>
        </row>
        <row r="1540">
          <cell r="A1540">
            <v>201012</v>
          </cell>
        </row>
        <row r="1541">
          <cell r="A1541">
            <v>201012</v>
          </cell>
        </row>
        <row r="1542">
          <cell r="A1542">
            <v>201012</v>
          </cell>
        </row>
        <row r="1543">
          <cell r="A1543">
            <v>201012</v>
          </cell>
        </row>
        <row r="1544">
          <cell r="A1544">
            <v>201012</v>
          </cell>
        </row>
        <row r="1545">
          <cell r="A1545">
            <v>201012</v>
          </cell>
        </row>
        <row r="1546">
          <cell r="A1546">
            <v>201012</v>
          </cell>
        </row>
        <row r="1547">
          <cell r="A1547">
            <v>201012</v>
          </cell>
        </row>
        <row r="1548">
          <cell r="A1548">
            <v>201012</v>
          </cell>
        </row>
        <row r="1549">
          <cell r="A1549">
            <v>201012</v>
          </cell>
        </row>
        <row r="1550">
          <cell r="A1550">
            <v>201012</v>
          </cell>
        </row>
        <row r="1551">
          <cell r="A1551">
            <v>201012</v>
          </cell>
        </row>
        <row r="1552">
          <cell r="A1552">
            <v>201012</v>
          </cell>
        </row>
        <row r="1553">
          <cell r="A1553">
            <v>201012</v>
          </cell>
        </row>
        <row r="1554">
          <cell r="A1554">
            <v>201012</v>
          </cell>
        </row>
        <row r="1555">
          <cell r="A1555">
            <v>201012</v>
          </cell>
        </row>
        <row r="1556">
          <cell r="A1556">
            <v>201012</v>
          </cell>
        </row>
        <row r="1557">
          <cell r="A1557">
            <v>201012</v>
          </cell>
        </row>
        <row r="1558">
          <cell r="A1558">
            <v>201012</v>
          </cell>
        </row>
        <row r="1559">
          <cell r="A1559">
            <v>201012</v>
          </cell>
        </row>
        <row r="1560">
          <cell r="A1560">
            <v>201012</v>
          </cell>
        </row>
        <row r="1561">
          <cell r="A1561">
            <v>201012</v>
          </cell>
        </row>
        <row r="1562">
          <cell r="A1562">
            <v>201012</v>
          </cell>
        </row>
        <row r="1563">
          <cell r="A1563">
            <v>201012</v>
          </cell>
        </row>
        <row r="1564">
          <cell r="A1564">
            <v>201012</v>
          </cell>
        </row>
        <row r="1565">
          <cell r="A1565">
            <v>201012</v>
          </cell>
        </row>
        <row r="1566">
          <cell r="A1566">
            <v>201012</v>
          </cell>
        </row>
        <row r="1567">
          <cell r="A1567">
            <v>201012</v>
          </cell>
        </row>
        <row r="1568">
          <cell r="A1568">
            <v>201012</v>
          </cell>
        </row>
        <row r="1569">
          <cell r="A1569">
            <v>201012</v>
          </cell>
        </row>
        <row r="1570">
          <cell r="A1570">
            <v>201012</v>
          </cell>
        </row>
        <row r="1571">
          <cell r="A1571">
            <v>201012</v>
          </cell>
        </row>
        <row r="1572">
          <cell r="A1572">
            <v>201012</v>
          </cell>
        </row>
        <row r="1573">
          <cell r="A1573">
            <v>201012</v>
          </cell>
        </row>
        <row r="1574">
          <cell r="A1574">
            <v>201012</v>
          </cell>
        </row>
        <row r="1575">
          <cell r="A1575">
            <v>201012</v>
          </cell>
        </row>
        <row r="1576">
          <cell r="A1576">
            <v>201012</v>
          </cell>
        </row>
        <row r="1577">
          <cell r="A1577">
            <v>201012</v>
          </cell>
        </row>
        <row r="1578">
          <cell r="A1578">
            <v>201012</v>
          </cell>
        </row>
        <row r="1579">
          <cell r="A1579">
            <v>201012</v>
          </cell>
        </row>
        <row r="1580">
          <cell r="A1580">
            <v>201012</v>
          </cell>
        </row>
        <row r="1581">
          <cell r="A1581">
            <v>201012</v>
          </cell>
        </row>
        <row r="1582">
          <cell r="A1582">
            <v>201012</v>
          </cell>
        </row>
        <row r="1583">
          <cell r="A1583">
            <v>201012</v>
          </cell>
        </row>
        <row r="1584">
          <cell r="A1584">
            <v>201012</v>
          </cell>
        </row>
        <row r="1585">
          <cell r="A1585">
            <v>201012</v>
          </cell>
        </row>
        <row r="1586">
          <cell r="A1586">
            <v>201012</v>
          </cell>
        </row>
        <row r="1587">
          <cell r="A1587">
            <v>201012</v>
          </cell>
        </row>
        <row r="1588">
          <cell r="A1588">
            <v>201012</v>
          </cell>
        </row>
        <row r="1589">
          <cell r="A1589">
            <v>201012</v>
          </cell>
        </row>
        <row r="1590">
          <cell r="A1590">
            <v>201012</v>
          </cell>
        </row>
        <row r="1591">
          <cell r="A1591">
            <v>201012</v>
          </cell>
        </row>
        <row r="1592">
          <cell r="A1592">
            <v>201012</v>
          </cell>
        </row>
        <row r="1593">
          <cell r="A1593">
            <v>201012</v>
          </cell>
        </row>
        <row r="1594">
          <cell r="A1594">
            <v>201012</v>
          </cell>
        </row>
        <row r="1595">
          <cell r="A1595">
            <v>201012</v>
          </cell>
        </row>
        <row r="1596">
          <cell r="A1596">
            <v>201012</v>
          </cell>
        </row>
        <row r="1597">
          <cell r="A1597">
            <v>201012</v>
          </cell>
        </row>
        <row r="1598">
          <cell r="A1598">
            <v>201012</v>
          </cell>
        </row>
        <row r="1599">
          <cell r="A1599">
            <v>201012</v>
          </cell>
        </row>
        <row r="1600">
          <cell r="A1600">
            <v>201012</v>
          </cell>
        </row>
        <row r="1601">
          <cell r="A1601">
            <v>201012</v>
          </cell>
        </row>
        <row r="1602">
          <cell r="A1602">
            <v>201012</v>
          </cell>
        </row>
        <row r="1603">
          <cell r="A1603">
            <v>201012</v>
          </cell>
        </row>
        <row r="1604">
          <cell r="A1604">
            <v>201012</v>
          </cell>
        </row>
        <row r="1605">
          <cell r="A1605">
            <v>201012</v>
          </cell>
        </row>
        <row r="1606">
          <cell r="A1606">
            <v>201012</v>
          </cell>
        </row>
        <row r="1607">
          <cell r="A1607">
            <v>201012</v>
          </cell>
        </row>
        <row r="1608">
          <cell r="A1608">
            <v>201012</v>
          </cell>
        </row>
        <row r="1609">
          <cell r="A1609">
            <v>201012</v>
          </cell>
        </row>
        <row r="1610">
          <cell r="A1610">
            <v>201012</v>
          </cell>
        </row>
        <row r="1611">
          <cell r="A1611">
            <v>201012</v>
          </cell>
        </row>
        <row r="1612">
          <cell r="A1612">
            <v>201012</v>
          </cell>
        </row>
        <row r="1613">
          <cell r="A1613">
            <v>201012</v>
          </cell>
        </row>
        <row r="1614">
          <cell r="A1614">
            <v>201101</v>
          </cell>
        </row>
        <row r="1615">
          <cell r="A1615">
            <v>201101</v>
          </cell>
        </row>
        <row r="1616">
          <cell r="A1616">
            <v>201101</v>
          </cell>
        </row>
        <row r="1617">
          <cell r="A1617">
            <v>201101</v>
          </cell>
        </row>
        <row r="1618">
          <cell r="A1618">
            <v>201101</v>
          </cell>
        </row>
        <row r="1619">
          <cell r="A1619">
            <v>201101</v>
          </cell>
        </row>
        <row r="1620">
          <cell r="A1620">
            <v>201101</v>
          </cell>
        </row>
        <row r="1621">
          <cell r="A1621">
            <v>201101</v>
          </cell>
        </row>
        <row r="1622">
          <cell r="A1622">
            <v>201101</v>
          </cell>
        </row>
        <row r="1623">
          <cell r="A1623">
            <v>201101</v>
          </cell>
        </row>
        <row r="1624">
          <cell r="A1624">
            <v>201101</v>
          </cell>
        </row>
        <row r="1625">
          <cell r="A1625">
            <v>201101</v>
          </cell>
        </row>
        <row r="1626">
          <cell r="A1626">
            <v>201101</v>
          </cell>
        </row>
        <row r="1627">
          <cell r="A1627">
            <v>201101</v>
          </cell>
        </row>
        <row r="1628">
          <cell r="A1628">
            <v>201101</v>
          </cell>
        </row>
        <row r="1629">
          <cell r="A1629">
            <v>201101</v>
          </cell>
        </row>
        <row r="1630">
          <cell r="A1630">
            <v>201101</v>
          </cell>
        </row>
        <row r="1631">
          <cell r="A1631">
            <v>201101</v>
          </cell>
        </row>
        <row r="1632">
          <cell r="A1632">
            <v>201101</v>
          </cell>
        </row>
        <row r="1633">
          <cell r="A1633">
            <v>201101</v>
          </cell>
        </row>
        <row r="1634">
          <cell r="A1634">
            <v>201101</v>
          </cell>
        </row>
        <row r="1635">
          <cell r="A1635">
            <v>201101</v>
          </cell>
        </row>
        <row r="1636">
          <cell r="A1636">
            <v>201101</v>
          </cell>
        </row>
        <row r="1637">
          <cell r="A1637">
            <v>201101</v>
          </cell>
        </row>
        <row r="1638">
          <cell r="A1638">
            <v>201101</v>
          </cell>
        </row>
        <row r="1639">
          <cell r="A1639">
            <v>201101</v>
          </cell>
        </row>
        <row r="1640">
          <cell r="A1640">
            <v>201101</v>
          </cell>
        </row>
        <row r="1641">
          <cell r="A1641">
            <v>201101</v>
          </cell>
        </row>
        <row r="1642">
          <cell r="A1642">
            <v>201101</v>
          </cell>
        </row>
        <row r="1643">
          <cell r="A1643">
            <v>201101</v>
          </cell>
        </row>
        <row r="1644">
          <cell r="A1644">
            <v>201101</v>
          </cell>
        </row>
        <row r="1645">
          <cell r="A1645">
            <v>201101</v>
          </cell>
        </row>
        <row r="1646">
          <cell r="A1646">
            <v>201101</v>
          </cell>
        </row>
        <row r="1647">
          <cell r="A1647">
            <v>201101</v>
          </cell>
        </row>
        <row r="1648">
          <cell r="A1648">
            <v>201101</v>
          </cell>
        </row>
        <row r="1649">
          <cell r="A1649">
            <v>201101</v>
          </cell>
        </row>
        <row r="1650">
          <cell r="A1650">
            <v>201101</v>
          </cell>
        </row>
        <row r="1651">
          <cell r="A1651">
            <v>201101</v>
          </cell>
        </row>
        <row r="1652">
          <cell r="A1652">
            <v>201101</v>
          </cell>
        </row>
        <row r="1653">
          <cell r="A1653">
            <v>201101</v>
          </cell>
        </row>
        <row r="1654">
          <cell r="A1654">
            <v>201101</v>
          </cell>
        </row>
        <row r="1655">
          <cell r="A1655">
            <v>201101</v>
          </cell>
        </row>
        <row r="1656">
          <cell r="A1656">
            <v>201101</v>
          </cell>
        </row>
        <row r="1657">
          <cell r="A1657">
            <v>201101</v>
          </cell>
        </row>
        <row r="1658">
          <cell r="A1658">
            <v>201101</v>
          </cell>
        </row>
        <row r="1659">
          <cell r="A1659">
            <v>201101</v>
          </cell>
        </row>
        <row r="1660">
          <cell r="A1660">
            <v>201101</v>
          </cell>
        </row>
        <row r="1661">
          <cell r="A1661">
            <v>201101</v>
          </cell>
        </row>
        <row r="1662">
          <cell r="A1662">
            <v>201101</v>
          </cell>
        </row>
        <row r="1663">
          <cell r="A1663">
            <v>201101</v>
          </cell>
        </row>
        <row r="1664">
          <cell r="A1664">
            <v>201101</v>
          </cell>
        </row>
        <row r="1665">
          <cell r="A1665">
            <v>201101</v>
          </cell>
        </row>
        <row r="1666">
          <cell r="A1666">
            <v>201101</v>
          </cell>
        </row>
        <row r="1667">
          <cell r="A1667">
            <v>201101</v>
          </cell>
        </row>
        <row r="1668">
          <cell r="A1668">
            <v>201101</v>
          </cell>
        </row>
        <row r="1669">
          <cell r="A1669">
            <v>201101</v>
          </cell>
        </row>
        <row r="1670">
          <cell r="A1670">
            <v>201101</v>
          </cell>
        </row>
        <row r="1671">
          <cell r="A1671">
            <v>201101</v>
          </cell>
        </row>
        <row r="1672">
          <cell r="A1672">
            <v>201101</v>
          </cell>
        </row>
        <row r="1673">
          <cell r="A1673">
            <v>201101</v>
          </cell>
        </row>
        <row r="1674">
          <cell r="A1674">
            <v>201101</v>
          </cell>
        </row>
        <row r="1675">
          <cell r="A1675">
            <v>201101</v>
          </cell>
        </row>
        <row r="1676">
          <cell r="A1676">
            <v>201101</v>
          </cell>
        </row>
        <row r="1677">
          <cell r="A1677">
            <v>201101</v>
          </cell>
        </row>
        <row r="1678">
          <cell r="A1678">
            <v>201101</v>
          </cell>
        </row>
        <row r="1679">
          <cell r="A1679">
            <v>201101</v>
          </cell>
        </row>
        <row r="1680">
          <cell r="A1680">
            <v>201101</v>
          </cell>
        </row>
        <row r="1681">
          <cell r="A1681">
            <v>201101</v>
          </cell>
        </row>
        <row r="1682">
          <cell r="A1682">
            <v>201101</v>
          </cell>
        </row>
        <row r="1683">
          <cell r="A1683">
            <v>201101</v>
          </cell>
        </row>
        <row r="1684">
          <cell r="A1684">
            <v>201101</v>
          </cell>
        </row>
        <row r="1685">
          <cell r="A1685">
            <v>201101</v>
          </cell>
        </row>
        <row r="1686">
          <cell r="A1686">
            <v>201101</v>
          </cell>
        </row>
        <row r="1687">
          <cell r="A1687">
            <v>201101</v>
          </cell>
        </row>
        <row r="1688">
          <cell r="A1688">
            <v>201101</v>
          </cell>
        </row>
        <row r="1689">
          <cell r="A1689">
            <v>201101</v>
          </cell>
        </row>
        <row r="1690">
          <cell r="A1690">
            <v>201101</v>
          </cell>
        </row>
        <row r="1691">
          <cell r="A1691">
            <v>201101</v>
          </cell>
        </row>
        <row r="1692">
          <cell r="A1692">
            <v>201101</v>
          </cell>
        </row>
        <row r="1693">
          <cell r="A1693">
            <v>201101</v>
          </cell>
        </row>
        <row r="1694">
          <cell r="A1694">
            <v>201101</v>
          </cell>
        </row>
        <row r="1695">
          <cell r="A1695">
            <v>201101</v>
          </cell>
        </row>
        <row r="1696">
          <cell r="A1696">
            <v>201101</v>
          </cell>
        </row>
        <row r="1697">
          <cell r="A1697">
            <v>201101</v>
          </cell>
        </row>
        <row r="1698">
          <cell r="A1698">
            <v>201101</v>
          </cell>
        </row>
        <row r="1699">
          <cell r="A1699">
            <v>201101</v>
          </cell>
        </row>
        <row r="1700">
          <cell r="A1700">
            <v>201101</v>
          </cell>
        </row>
        <row r="1701">
          <cell r="A1701">
            <v>201101</v>
          </cell>
        </row>
        <row r="1702">
          <cell r="A1702">
            <v>201101</v>
          </cell>
        </row>
        <row r="1703">
          <cell r="A1703">
            <v>201101</v>
          </cell>
        </row>
        <row r="1704">
          <cell r="A1704">
            <v>201101</v>
          </cell>
        </row>
        <row r="1705">
          <cell r="A1705">
            <v>201101</v>
          </cell>
        </row>
        <row r="1706">
          <cell r="A1706">
            <v>201101</v>
          </cell>
        </row>
        <row r="1707">
          <cell r="A1707">
            <v>201101</v>
          </cell>
        </row>
        <row r="1708">
          <cell r="A1708">
            <v>201101</v>
          </cell>
        </row>
        <row r="1709">
          <cell r="A1709">
            <v>201101</v>
          </cell>
        </row>
        <row r="1710">
          <cell r="A1710">
            <v>201101</v>
          </cell>
        </row>
        <row r="1711">
          <cell r="A1711">
            <v>201101</v>
          </cell>
        </row>
        <row r="1712">
          <cell r="A1712">
            <v>201101</v>
          </cell>
        </row>
        <row r="1713">
          <cell r="A1713">
            <v>201101</v>
          </cell>
        </row>
        <row r="1714">
          <cell r="A1714">
            <v>201101</v>
          </cell>
        </row>
        <row r="1715">
          <cell r="A1715">
            <v>201101</v>
          </cell>
        </row>
        <row r="1716">
          <cell r="A1716">
            <v>201101</v>
          </cell>
        </row>
        <row r="1717">
          <cell r="A1717">
            <v>201101</v>
          </cell>
        </row>
        <row r="1718">
          <cell r="A1718">
            <v>201101</v>
          </cell>
        </row>
        <row r="1719">
          <cell r="A1719">
            <v>201101</v>
          </cell>
        </row>
        <row r="1720">
          <cell r="A1720">
            <v>201101</v>
          </cell>
        </row>
        <row r="1721">
          <cell r="A1721">
            <v>201101</v>
          </cell>
        </row>
        <row r="1722">
          <cell r="A1722">
            <v>201101</v>
          </cell>
        </row>
        <row r="1723">
          <cell r="A1723">
            <v>201101</v>
          </cell>
        </row>
        <row r="1724">
          <cell r="A1724">
            <v>201101</v>
          </cell>
        </row>
        <row r="1725">
          <cell r="A1725">
            <v>201101</v>
          </cell>
        </row>
        <row r="1726">
          <cell r="A1726">
            <v>201101</v>
          </cell>
        </row>
        <row r="1727">
          <cell r="A1727">
            <v>201101</v>
          </cell>
        </row>
        <row r="1728">
          <cell r="A1728">
            <v>201101</v>
          </cell>
        </row>
        <row r="1729">
          <cell r="A1729">
            <v>201101</v>
          </cell>
        </row>
        <row r="1730">
          <cell r="A1730">
            <v>201101</v>
          </cell>
        </row>
        <row r="1731">
          <cell r="A1731">
            <v>201101</v>
          </cell>
        </row>
        <row r="1732">
          <cell r="A1732">
            <v>201101</v>
          </cell>
        </row>
        <row r="1733">
          <cell r="A1733">
            <v>201101</v>
          </cell>
        </row>
        <row r="1734">
          <cell r="A1734">
            <v>201101</v>
          </cell>
        </row>
        <row r="1735">
          <cell r="A1735">
            <v>201101</v>
          </cell>
        </row>
        <row r="1736">
          <cell r="A1736">
            <v>201101</v>
          </cell>
        </row>
        <row r="1737">
          <cell r="A1737">
            <v>201101</v>
          </cell>
        </row>
        <row r="1738">
          <cell r="A1738">
            <v>201101</v>
          </cell>
        </row>
        <row r="1739">
          <cell r="A1739">
            <v>201101</v>
          </cell>
        </row>
        <row r="1740">
          <cell r="A1740">
            <v>201101</v>
          </cell>
        </row>
        <row r="1741">
          <cell r="A1741">
            <v>201101</v>
          </cell>
        </row>
        <row r="1742">
          <cell r="A1742">
            <v>201101</v>
          </cell>
        </row>
        <row r="1743">
          <cell r="A1743">
            <v>201101</v>
          </cell>
        </row>
        <row r="1744">
          <cell r="A1744">
            <v>201101</v>
          </cell>
        </row>
        <row r="1745">
          <cell r="A1745">
            <v>201101</v>
          </cell>
        </row>
        <row r="1746">
          <cell r="A1746">
            <v>201101</v>
          </cell>
        </row>
        <row r="1747">
          <cell r="A1747">
            <v>201101</v>
          </cell>
        </row>
        <row r="1748">
          <cell r="A1748">
            <v>201101</v>
          </cell>
        </row>
        <row r="1749">
          <cell r="A1749">
            <v>201101</v>
          </cell>
        </row>
        <row r="1750">
          <cell r="A1750">
            <v>201101</v>
          </cell>
        </row>
        <row r="1751">
          <cell r="A1751">
            <v>201101</v>
          </cell>
        </row>
        <row r="1752">
          <cell r="A1752">
            <v>201101</v>
          </cell>
        </row>
        <row r="1753">
          <cell r="A1753">
            <v>201101</v>
          </cell>
        </row>
        <row r="1754">
          <cell r="A1754">
            <v>201101</v>
          </cell>
        </row>
        <row r="1755">
          <cell r="A1755">
            <v>201101</v>
          </cell>
        </row>
        <row r="1756">
          <cell r="A1756">
            <v>201101</v>
          </cell>
        </row>
        <row r="1757">
          <cell r="A1757">
            <v>201101</v>
          </cell>
        </row>
        <row r="1758">
          <cell r="A1758">
            <v>201101</v>
          </cell>
        </row>
        <row r="1759">
          <cell r="A1759">
            <v>201101</v>
          </cell>
        </row>
        <row r="1760">
          <cell r="A1760">
            <v>201101</v>
          </cell>
        </row>
        <row r="1761">
          <cell r="A1761">
            <v>201101</v>
          </cell>
        </row>
        <row r="1762">
          <cell r="A1762">
            <v>201101</v>
          </cell>
        </row>
        <row r="1763">
          <cell r="A1763">
            <v>201101</v>
          </cell>
        </row>
        <row r="1764">
          <cell r="A1764">
            <v>201101</v>
          </cell>
        </row>
        <row r="1765">
          <cell r="A1765">
            <v>201101</v>
          </cell>
        </row>
        <row r="1766">
          <cell r="A1766">
            <v>201101</v>
          </cell>
        </row>
        <row r="1767">
          <cell r="A1767">
            <v>201101</v>
          </cell>
        </row>
        <row r="1768">
          <cell r="A1768">
            <v>201101</v>
          </cell>
        </row>
        <row r="1769">
          <cell r="A1769">
            <v>201101</v>
          </cell>
        </row>
        <row r="1770">
          <cell r="A1770">
            <v>201101</v>
          </cell>
        </row>
        <row r="1771">
          <cell r="A1771">
            <v>201101</v>
          </cell>
        </row>
        <row r="1772">
          <cell r="A1772">
            <v>201101</v>
          </cell>
        </row>
        <row r="1773">
          <cell r="A1773">
            <v>201101</v>
          </cell>
        </row>
        <row r="1774">
          <cell r="A1774">
            <v>201101</v>
          </cell>
        </row>
        <row r="1775">
          <cell r="A1775">
            <v>201101</v>
          </cell>
        </row>
        <row r="1776">
          <cell r="A1776">
            <v>201101</v>
          </cell>
        </row>
        <row r="1777">
          <cell r="A1777">
            <v>201101</v>
          </cell>
        </row>
        <row r="1778">
          <cell r="A1778">
            <v>201101</v>
          </cell>
        </row>
        <row r="1779">
          <cell r="A1779">
            <v>201101</v>
          </cell>
        </row>
        <row r="1780">
          <cell r="A1780">
            <v>201101</v>
          </cell>
        </row>
        <row r="1781">
          <cell r="A1781">
            <v>201101</v>
          </cell>
        </row>
        <row r="1782">
          <cell r="A1782">
            <v>201101</v>
          </cell>
        </row>
        <row r="1783">
          <cell r="A1783">
            <v>201101</v>
          </cell>
        </row>
        <row r="1784">
          <cell r="A1784">
            <v>201101</v>
          </cell>
        </row>
        <row r="1785">
          <cell r="A1785">
            <v>201101</v>
          </cell>
        </row>
        <row r="1786">
          <cell r="A1786">
            <v>201101</v>
          </cell>
        </row>
        <row r="1787">
          <cell r="A1787">
            <v>201101</v>
          </cell>
        </row>
        <row r="1788">
          <cell r="A1788">
            <v>201101</v>
          </cell>
        </row>
        <row r="1789">
          <cell r="A1789">
            <v>201101</v>
          </cell>
        </row>
        <row r="1790">
          <cell r="A1790">
            <v>201101</v>
          </cell>
        </row>
        <row r="1791">
          <cell r="A1791">
            <v>201101</v>
          </cell>
        </row>
        <row r="1792">
          <cell r="A1792">
            <v>201101</v>
          </cell>
        </row>
        <row r="1793">
          <cell r="A1793">
            <v>201101</v>
          </cell>
        </row>
        <row r="1794">
          <cell r="A1794">
            <v>201103</v>
          </cell>
        </row>
        <row r="1795">
          <cell r="A1795">
            <v>201103</v>
          </cell>
        </row>
        <row r="1796">
          <cell r="A1796">
            <v>201103</v>
          </cell>
        </row>
        <row r="1797">
          <cell r="A1797">
            <v>201103</v>
          </cell>
        </row>
        <row r="1798">
          <cell r="A1798">
            <v>201103</v>
          </cell>
        </row>
        <row r="1799">
          <cell r="A1799">
            <v>201103</v>
          </cell>
        </row>
        <row r="1800">
          <cell r="A1800">
            <v>201103</v>
          </cell>
        </row>
        <row r="1801">
          <cell r="A1801">
            <v>201103</v>
          </cell>
        </row>
        <row r="1802">
          <cell r="A1802">
            <v>201103</v>
          </cell>
        </row>
        <row r="1803">
          <cell r="A1803">
            <v>201103</v>
          </cell>
        </row>
        <row r="1804">
          <cell r="A1804">
            <v>201103</v>
          </cell>
        </row>
        <row r="1805">
          <cell r="A1805">
            <v>201103</v>
          </cell>
        </row>
        <row r="1806">
          <cell r="A1806">
            <v>201103</v>
          </cell>
        </row>
        <row r="1807">
          <cell r="A1807">
            <v>201103</v>
          </cell>
        </row>
        <row r="1808">
          <cell r="A1808">
            <v>201103</v>
          </cell>
        </row>
        <row r="1809">
          <cell r="A1809">
            <v>201103</v>
          </cell>
        </row>
        <row r="1810">
          <cell r="A1810">
            <v>201103</v>
          </cell>
        </row>
        <row r="1811">
          <cell r="A1811">
            <v>201103</v>
          </cell>
        </row>
        <row r="1812">
          <cell r="A1812">
            <v>201103</v>
          </cell>
        </row>
        <row r="1813">
          <cell r="A1813">
            <v>201103</v>
          </cell>
        </row>
        <row r="1814">
          <cell r="A1814">
            <v>201103</v>
          </cell>
        </row>
        <row r="1815">
          <cell r="A1815">
            <v>201103</v>
          </cell>
        </row>
        <row r="1816">
          <cell r="A1816">
            <v>201103</v>
          </cell>
        </row>
        <row r="1817">
          <cell r="A1817">
            <v>201103</v>
          </cell>
        </row>
        <row r="1818">
          <cell r="A1818">
            <v>201103</v>
          </cell>
        </row>
        <row r="1819">
          <cell r="A1819">
            <v>201103</v>
          </cell>
        </row>
        <row r="1820">
          <cell r="A1820">
            <v>201103</v>
          </cell>
        </row>
        <row r="1821">
          <cell r="A1821">
            <v>201103</v>
          </cell>
        </row>
        <row r="1822">
          <cell r="A1822">
            <v>201103</v>
          </cell>
        </row>
        <row r="1823">
          <cell r="A1823">
            <v>201103</v>
          </cell>
        </row>
        <row r="1824">
          <cell r="A1824">
            <v>201103</v>
          </cell>
        </row>
        <row r="1825">
          <cell r="A1825">
            <v>201103</v>
          </cell>
        </row>
        <row r="1826">
          <cell r="A1826">
            <v>201103</v>
          </cell>
        </row>
        <row r="1827">
          <cell r="A1827">
            <v>201103</v>
          </cell>
        </row>
        <row r="1828">
          <cell r="A1828">
            <v>201103</v>
          </cell>
        </row>
        <row r="1829">
          <cell r="A1829">
            <v>201103</v>
          </cell>
        </row>
        <row r="1830">
          <cell r="A1830">
            <v>201103</v>
          </cell>
        </row>
        <row r="1831">
          <cell r="A1831">
            <v>201103</v>
          </cell>
        </row>
        <row r="1832">
          <cell r="A1832">
            <v>201103</v>
          </cell>
        </row>
        <row r="1833">
          <cell r="A1833">
            <v>201103</v>
          </cell>
        </row>
        <row r="1834">
          <cell r="A1834">
            <v>201103</v>
          </cell>
        </row>
        <row r="1835">
          <cell r="A1835">
            <v>201103</v>
          </cell>
        </row>
        <row r="1836">
          <cell r="A1836">
            <v>201103</v>
          </cell>
        </row>
        <row r="1837">
          <cell r="A1837">
            <v>201103</v>
          </cell>
        </row>
        <row r="1838">
          <cell r="A1838">
            <v>201103</v>
          </cell>
        </row>
        <row r="1839">
          <cell r="A1839">
            <v>201103</v>
          </cell>
        </row>
        <row r="1840">
          <cell r="A1840">
            <v>201103</v>
          </cell>
        </row>
        <row r="1841">
          <cell r="A1841">
            <v>201103</v>
          </cell>
        </row>
        <row r="1842">
          <cell r="A1842">
            <v>201103</v>
          </cell>
        </row>
        <row r="1843">
          <cell r="A1843">
            <v>201103</v>
          </cell>
        </row>
        <row r="1844">
          <cell r="A1844">
            <v>201103</v>
          </cell>
        </row>
        <row r="1845">
          <cell r="A1845">
            <v>201103</v>
          </cell>
        </row>
        <row r="1846">
          <cell r="A1846">
            <v>201103</v>
          </cell>
        </row>
        <row r="1847">
          <cell r="A1847">
            <v>201103</v>
          </cell>
        </row>
        <row r="1848">
          <cell r="A1848">
            <v>201103</v>
          </cell>
        </row>
        <row r="1849">
          <cell r="A1849">
            <v>201103</v>
          </cell>
        </row>
        <row r="1850">
          <cell r="A1850">
            <v>201103</v>
          </cell>
        </row>
        <row r="1851">
          <cell r="A1851">
            <v>201103</v>
          </cell>
        </row>
        <row r="1852">
          <cell r="A1852">
            <v>201103</v>
          </cell>
        </row>
        <row r="1853">
          <cell r="A1853">
            <v>201103</v>
          </cell>
        </row>
        <row r="1854">
          <cell r="A1854">
            <v>201103</v>
          </cell>
        </row>
        <row r="1855">
          <cell r="A1855">
            <v>201103</v>
          </cell>
        </row>
        <row r="1856">
          <cell r="A1856">
            <v>201103</v>
          </cell>
        </row>
        <row r="1857">
          <cell r="A1857">
            <v>201103</v>
          </cell>
        </row>
        <row r="1858">
          <cell r="A1858">
            <v>201103</v>
          </cell>
        </row>
        <row r="1859">
          <cell r="A1859">
            <v>201103</v>
          </cell>
        </row>
        <row r="1860">
          <cell r="A1860">
            <v>201103</v>
          </cell>
        </row>
        <row r="1861">
          <cell r="A1861">
            <v>201103</v>
          </cell>
        </row>
        <row r="1862">
          <cell r="A1862">
            <v>201103</v>
          </cell>
        </row>
        <row r="1863">
          <cell r="A1863">
            <v>201103</v>
          </cell>
        </row>
        <row r="1864">
          <cell r="A1864">
            <v>201103</v>
          </cell>
        </row>
        <row r="1865">
          <cell r="A1865">
            <v>201103</v>
          </cell>
        </row>
        <row r="1866">
          <cell r="A1866">
            <v>201103</v>
          </cell>
        </row>
        <row r="1867">
          <cell r="A1867">
            <v>201103</v>
          </cell>
        </row>
        <row r="1868">
          <cell r="A1868">
            <v>201103</v>
          </cell>
        </row>
        <row r="1869">
          <cell r="A1869">
            <v>201103</v>
          </cell>
        </row>
        <row r="1870">
          <cell r="A1870">
            <v>201103</v>
          </cell>
        </row>
        <row r="1871">
          <cell r="A1871">
            <v>201103</v>
          </cell>
        </row>
        <row r="1872">
          <cell r="A1872">
            <v>201103</v>
          </cell>
        </row>
        <row r="1873">
          <cell r="A1873">
            <v>201103</v>
          </cell>
        </row>
        <row r="1874">
          <cell r="A1874">
            <v>201103</v>
          </cell>
        </row>
        <row r="1875">
          <cell r="A1875">
            <v>201103</v>
          </cell>
        </row>
        <row r="1876">
          <cell r="A1876">
            <v>201103</v>
          </cell>
        </row>
        <row r="1877">
          <cell r="A1877">
            <v>201103</v>
          </cell>
        </row>
        <row r="1878">
          <cell r="A1878">
            <v>201103</v>
          </cell>
        </row>
        <row r="1879">
          <cell r="A1879">
            <v>201103</v>
          </cell>
        </row>
        <row r="1880">
          <cell r="A1880">
            <v>201103</v>
          </cell>
        </row>
        <row r="1881">
          <cell r="A1881">
            <v>201103</v>
          </cell>
        </row>
        <row r="1882">
          <cell r="A1882">
            <v>201103</v>
          </cell>
        </row>
        <row r="1883">
          <cell r="A1883">
            <v>201103</v>
          </cell>
        </row>
        <row r="1884">
          <cell r="A1884">
            <v>201103</v>
          </cell>
        </row>
        <row r="1885">
          <cell r="A1885">
            <v>201103</v>
          </cell>
        </row>
        <row r="1886">
          <cell r="A1886">
            <v>201103</v>
          </cell>
        </row>
        <row r="1887">
          <cell r="A1887">
            <v>201103</v>
          </cell>
        </row>
        <row r="1888">
          <cell r="A1888">
            <v>201103</v>
          </cell>
        </row>
        <row r="1889">
          <cell r="A1889">
            <v>201103</v>
          </cell>
        </row>
        <row r="1890">
          <cell r="A1890">
            <v>201103</v>
          </cell>
        </row>
        <row r="1891">
          <cell r="A1891">
            <v>201103</v>
          </cell>
        </row>
        <row r="1892">
          <cell r="A1892">
            <v>201103</v>
          </cell>
        </row>
        <row r="1893">
          <cell r="A1893">
            <v>201103</v>
          </cell>
        </row>
        <row r="1894">
          <cell r="A1894">
            <v>201103</v>
          </cell>
        </row>
        <row r="1895">
          <cell r="A1895">
            <v>201103</v>
          </cell>
        </row>
        <row r="1896">
          <cell r="A1896">
            <v>201103</v>
          </cell>
        </row>
        <row r="1897">
          <cell r="A1897">
            <v>201103</v>
          </cell>
        </row>
        <row r="1898">
          <cell r="A1898">
            <v>201103</v>
          </cell>
        </row>
        <row r="1899">
          <cell r="A1899">
            <v>201103</v>
          </cell>
        </row>
        <row r="1900">
          <cell r="A1900">
            <v>201103</v>
          </cell>
        </row>
        <row r="1901">
          <cell r="A1901">
            <v>201103</v>
          </cell>
        </row>
        <row r="1902">
          <cell r="A1902">
            <v>201103</v>
          </cell>
        </row>
        <row r="1903">
          <cell r="A1903">
            <v>201103</v>
          </cell>
        </row>
        <row r="1904">
          <cell r="A1904">
            <v>201103</v>
          </cell>
        </row>
        <row r="1905">
          <cell r="A1905">
            <v>201103</v>
          </cell>
        </row>
        <row r="1906">
          <cell r="A1906">
            <v>201103</v>
          </cell>
        </row>
        <row r="1907">
          <cell r="A1907">
            <v>201103</v>
          </cell>
        </row>
        <row r="1908">
          <cell r="A1908">
            <v>201103</v>
          </cell>
        </row>
        <row r="1909">
          <cell r="A1909">
            <v>201103</v>
          </cell>
        </row>
        <row r="1910">
          <cell r="A1910">
            <v>201103</v>
          </cell>
        </row>
        <row r="1911">
          <cell r="A1911">
            <v>201103</v>
          </cell>
        </row>
        <row r="1912">
          <cell r="A1912">
            <v>201103</v>
          </cell>
        </row>
        <row r="1913">
          <cell r="A1913">
            <v>201103</v>
          </cell>
        </row>
        <row r="1914">
          <cell r="A1914">
            <v>201103</v>
          </cell>
        </row>
        <row r="1915">
          <cell r="A1915">
            <v>201103</v>
          </cell>
        </row>
        <row r="1916">
          <cell r="A1916">
            <v>201103</v>
          </cell>
        </row>
        <row r="1917">
          <cell r="A1917">
            <v>201103</v>
          </cell>
        </row>
        <row r="1918">
          <cell r="A1918">
            <v>201103</v>
          </cell>
        </row>
        <row r="1919">
          <cell r="A1919">
            <v>201103</v>
          </cell>
        </row>
        <row r="1920">
          <cell r="A1920">
            <v>201103</v>
          </cell>
        </row>
        <row r="1921">
          <cell r="A1921">
            <v>201103</v>
          </cell>
        </row>
        <row r="1922">
          <cell r="A1922">
            <v>201103</v>
          </cell>
        </row>
        <row r="1923">
          <cell r="A1923">
            <v>201103</v>
          </cell>
        </row>
        <row r="1924">
          <cell r="A1924">
            <v>201103</v>
          </cell>
        </row>
        <row r="1925">
          <cell r="A1925">
            <v>201103</v>
          </cell>
        </row>
        <row r="1926">
          <cell r="A1926">
            <v>201103</v>
          </cell>
        </row>
        <row r="1927">
          <cell r="A1927">
            <v>201103</v>
          </cell>
        </row>
        <row r="1928">
          <cell r="A1928">
            <v>201103</v>
          </cell>
        </row>
        <row r="1929">
          <cell r="A1929">
            <v>201103</v>
          </cell>
        </row>
        <row r="1930">
          <cell r="A1930">
            <v>201103</v>
          </cell>
        </row>
        <row r="1931">
          <cell r="A1931">
            <v>201103</v>
          </cell>
        </row>
        <row r="1932">
          <cell r="A1932">
            <v>201103</v>
          </cell>
        </row>
        <row r="1933">
          <cell r="A1933">
            <v>201103</v>
          </cell>
        </row>
        <row r="1934">
          <cell r="A1934">
            <v>201103</v>
          </cell>
        </row>
        <row r="1935">
          <cell r="A1935">
            <v>201103</v>
          </cell>
        </row>
        <row r="1936">
          <cell r="A1936">
            <v>201103</v>
          </cell>
        </row>
        <row r="1937">
          <cell r="A1937">
            <v>201103</v>
          </cell>
        </row>
        <row r="1938">
          <cell r="A1938">
            <v>201103</v>
          </cell>
        </row>
        <row r="1939">
          <cell r="A1939">
            <v>201103</v>
          </cell>
        </row>
        <row r="1940">
          <cell r="A1940">
            <v>201103</v>
          </cell>
        </row>
        <row r="1941">
          <cell r="A1941">
            <v>201103</v>
          </cell>
        </row>
        <row r="1942">
          <cell r="A1942">
            <v>201103</v>
          </cell>
        </row>
        <row r="1943">
          <cell r="A1943">
            <v>201103</v>
          </cell>
        </row>
        <row r="1944">
          <cell r="A1944">
            <v>201103</v>
          </cell>
        </row>
        <row r="1945">
          <cell r="A1945">
            <v>201103</v>
          </cell>
        </row>
        <row r="1946">
          <cell r="A1946">
            <v>201103</v>
          </cell>
        </row>
        <row r="1947">
          <cell r="A1947">
            <v>201103</v>
          </cell>
        </row>
        <row r="1948">
          <cell r="A1948">
            <v>201103</v>
          </cell>
        </row>
        <row r="1949">
          <cell r="A1949">
            <v>201103</v>
          </cell>
        </row>
        <row r="1950">
          <cell r="A1950">
            <v>201103</v>
          </cell>
        </row>
        <row r="1951">
          <cell r="A1951">
            <v>201103</v>
          </cell>
        </row>
        <row r="1952">
          <cell r="A1952">
            <v>201103</v>
          </cell>
        </row>
        <row r="1953">
          <cell r="A1953">
            <v>201103</v>
          </cell>
        </row>
        <row r="1954">
          <cell r="A1954">
            <v>201103</v>
          </cell>
        </row>
        <row r="1955">
          <cell r="A1955">
            <v>201103</v>
          </cell>
        </row>
        <row r="1956">
          <cell r="A1956">
            <v>201103</v>
          </cell>
        </row>
        <row r="1957">
          <cell r="A1957">
            <v>201103</v>
          </cell>
        </row>
        <row r="1958">
          <cell r="A1958">
            <v>201103</v>
          </cell>
        </row>
        <row r="1959">
          <cell r="A1959">
            <v>201103</v>
          </cell>
        </row>
        <row r="1960">
          <cell r="A1960">
            <v>201103</v>
          </cell>
        </row>
        <row r="1961">
          <cell r="A1961">
            <v>201103</v>
          </cell>
        </row>
        <row r="1962">
          <cell r="A1962">
            <v>201103</v>
          </cell>
        </row>
        <row r="1963">
          <cell r="A1963">
            <v>201103</v>
          </cell>
        </row>
        <row r="1964">
          <cell r="A1964">
            <v>201103</v>
          </cell>
        </row>
        <row r="1965">
          <cell r="A1965">
            <v>201103</v>
          </cell>
        </row>
        <row r="1966">
          <cell r="A1966">
            <v>201103</v>
          </cell>
        </row>
        <row r="1967">
          <cell r="A1967">
            <v>201103</v>
          </cell>
        </row>
        <row r="1968">
          <cell r="A1968">
            <v>201103</v>
          </cell>
        </row>
        <row r="1969">
          <cell r="A1969">
            <v>201103</v>
          </cell>
        </row>
        <row r="1970">
          <cell r="A1970">
            <v>201103</v>
          </cell>
        </row>
        <row r="1971">
          <cell r="A1971">
            <v>201103</v>
          </cell>
        </row>
        <row r="1972">
          <cell r="A1972">
            <v>201103</v>
          </cell>
        </row>
        <row r="1973">
          <cell r="A1973">
            <v>201103</v>
          </cell>
        </row>
        <row r="1974">
          <cell r="A1974">
            <v>201103</v>
          </cell>
        </row>
        <row r="1975">
          <cell r="A1975">
            <v>201103</v>
          </cell>
        </row>
        <row r="1976">
          <cell r="A1976">
            <v>201103</v>
          </cell>
        </row>
        <row r="1977">
          <cell r="A1977">
            <v>201103</v>
          </cell>
        </row>
        <row r="1978">
          <cell r="A1978">
            <v>201103</v>
          </cell>
        </row>
        <row r="1979">
          <cell r="A1979">
            <v>201103</v>
          </cell>
        </row>
        <row r="1980">
          <cell r="A1980">
            <v>201103</v>
          </cell>
        </row>
        <row r="1981">
          <cell r="A1981">
            <v>201103</v>
          </cell>
        </row>
        <row r="1982">
          <cell r="A1982">
            <v>201103</v>
          </cell>
        </row>
        <row r="1983">
          <cell r="A1983">
            <v>201103</v>
          </cell>
        </row>
        <row r="1984">
          <cell r="A1984">
            <v>201103</v>
          </cell>
        </row>
        <row r="1985">
          <cell r="A1985">
            <v>201103</v>
          </cell>
        </row>
        <row r="1986">
          <cell r="A1986">
            <v>201103</v>
          </cell>
        </row>
        <row r="1987">
          <cell r="A1987">
            <v>201103</v>
          </cell>
        </row>
        <row r="1988">
          <cell r="A1988">
            <v>201103</v>
          </cell>
        </row>
        <row r="1989">
          <cell r="A1989">
            <v>201103</v>
          </cell>
        </row>
        <row r="1990">
          <cell r="A1990">
            <v>201103</v>
          </cell>
        </row>
        <row r="1991">
          <cell r="A1991">
            <v>201103</v>
          </cell>
        </row>
        <row r="1992">
          <cell r="A1992">
            <v>201103</v>
          </cell>
        </row>
        <row r="1993">
          <cell r="A1993">
            <v>201103</v>
          </cell>
        </row>
        <row r="1994">
          <cell r="A1994">
            <v>201103</v>
          </cell>
        </row>
        <row r="1995">
          <cell r="A1995">
            <v>201103</v>
          </cell>
        </row>
        <row r="1996">
          <cell r="A1996">
            <v>201103</v>
          </cell>
        </row>
        <row r="1997">
          <cell r="A1997">
            <v>201103</v>
          </cell>
        </row>
        <row r="1998">
          <cell r="A1998">
            <v>201103</v>
          </cell>
        </row>
        <row r="1999">
          <cell r="A1999">
            <v>201103</v>
          </cell>
        </row>
        <row r="2000">
          <cell r="A2000">
            <v>201103</v>
          </cell>
        </row>
        <row r="2001">
          <cell r="A2001">
            <v>201103</v>
          </cell>
        </row>
        <row r="2002">
          <cell r="A2002">
            <v>201103</v>
          </cell>
        </row>
        <row r="2003">
          <cell r="A2003">
            <v>201103</v>
          </cell>
        </row>
        <row r="2004">
          <cell r="A2004">
            <v>201103</v>
          </cell>
        </row>
        <row r="2005">
          <cell r="A2005">
            <v>201103</v>
          </cell>
        </row>
        <row r="2006">
          <cell r="A2006">
            <v>201103</v>
          </cell>
        </row>
        <row r="2007">
          <cell r="A2007">
            <v>201103</v>
          </cell>
        </row>
        <row r="2008">
          <cell r="A2008">
            <v>201103</v>
          </cell>
        </row>
        <row r="2009">
          <cell r="A2009">
            <v>201103</v>
          </cell>
        </row>
        <row r="2010">
          <cell r="A2010">
            <v>201103</v>
          </cell>
        </row>
        <row r="2011">
          <cell r="A2011">
            <v>201103</v>
          </cell>
        </row>
        <row r="2012">
          <cell r="A2012">
            <v>201103</v>
          </cell>
        </row>
        <row r="2013">
          <cell r="A2013">
            <v>201103</v>
          </cell>
        </row>
        <row r="2014">
          <cell r="A2014">
            <v>201103</v>
          </cell>
        </row>
        <row r="2015">
          <cell r="A2015">
            <v>201103</v>
          </cell>
        </row>
        <row r="2016">
          <cell r="A2016">
            <v>201103</v>
          </cell>
        </row>
        <row r="2017">
          <cell r="A2017">
            <v>201103</v>
          </cell>
        </row>
        <row r="2018">
          <cell r="A2018">
            <v>201103</v>
          </cell>
        </row>
        <row r="2019">
          <cell r="A2019">
            <v>201103</v>
          </cell>
        </row>
        <row r="2020">
          <cell r="A2020">
            <v>201103</v>
          </cell>
        </row>
        <row r="2021">
          <cell r="A2021">
            <v>201103</v>
          </cell>
        </row>
        <row r="2022">
          <cell r="A2022">
            <v>201103</v>
          </cell>
        </row>
        <row r="2023">
          <cell r="A2023">
            <v>201103</v>
          </cell>
        </row>
        <row r="2024">
          <cell r="A2024">
            <v>201103</v>
          </cell>
        </row>
        <row r="2025">
          <cell r="A2025">
            <v>201103</v>
          </cell>
        </row>
        <row r="2026">
          <cell r="A2026">
            <v>201103</v>
          </cell>
        </row>
        <row r="2027">
          <cell r="A2027">
            <v>201103</v>
          </cell>
        </row>
        <row r="2028">
          <cell r="A2028">
            <v>201103</v>
          </cell>
        </row>
        <row r="2029">
          <cell r="A2029">
            <v>201103</v>
          </cell>
        </row>
        <row r="2030">
          <cell r="A2030">
            <v>201103</v>
          </cell>
        </row>
        <row r="2031">
          <cell r="A2031">
            <v>201103</v>
          </cell>
        </row>
        <row r="2032">
          <cell r="A2032">
            <v>201103</v>
          </cell>
        </row>
        <row r="2033">
          <cell r="A2033">
            <v>201103</v>
          </cell>
        </row>
        <row r="2034">
          <cell r="A2034">
            <v>201103</v>
          </cell>
        </row>
        <row r="2035">
          <cell r="A2035">
            <v>201103</v>
          </cell>
        </row>
        <row r="2036">
          <cell r="A2036">
            <v>201103</v>
          </cell>
        </row>
        <row r="2037">
          <cell r="A2037">
            <v>201103</v>
          </cell>
        </row>
        <row r="2038">
          <cell r="A2038">
            <v>201103</v>
          </cell>
        </row>
        <row r="2039">
          <cell r="A2039">
            <v>201103</v>
          </cell>
        </row>
        <row r="2040">
          <cell r="A2040">
            <v>201103</v>
          </cell>
        </row>
        <row r="2041">
          <cell r="A2041">
            <v>201103</v>
          </cell>
        </row>
        <row r="2042">
          <cell r="A2042">
            <v>201103</v>
          </cell>
        </row>
        <row r="2043">
          <cell r="A2043">
            <v>201103</v>
          </cell>
        </row>
        <row r="2044">
          <cell r="A2044">
            <v>201103</v>
          </cell>
        </row>
        <row r="2045">
          <cell r="A2045">
            <v>201103</v>
          </cell>
        </row>
        <row r="2046">
          <cell r="A2046">
            <v>201103</v>
          </cell>
        </row>
        <row r="2047">
          <cell r="A2047">
            <v>201103</v>
          </cell>
        </row>
        <row r="2048">
          <cell r="A2048">
            <v>201103</v>
          </cell>
        </row>
        <row r="2049">
          <cell r="A2049">
            <v>201103</v>
          </cell>
        </row>
        <row r="2050">
          <cell r="A2050">
            <v>201103</v>
          </cell>
        </row>
        <row r="2051">
          <cell r="A2051">
            <v>201103</v>
          </cell>
        </row>
        <row r="2052">
          <cell r="A2052">
            <v>201103</v>
          </cell>
        </row>
        <row r="2053">
          <cell r="A2053">
            <v>201103</v>
          </cell>
        </row>
        <row r="2054">
          <cell r="A2054">
            <v>201103</v>
          </cell>
        </row>
        <row r="2055">
          <cell r="A2055">
            <v>201103</v>
          </cell>
        </row>
        <row r="2056">
          <cell r="A2056">
            <v>201103</v>
          </cell>
        </row>
        <row r="2057">
          <cell r="A2057">
            <v>201103</v>
          </cell>
        </row>
        <row r="2058">
          <cell r="A2058">
            <v>201103</v>
          </cell>
        </row>
        <row r="2059">
          <cell r="A2059">
            <v>201103</v>
          </cell>
        </row>
        <row r="2060">
          <cell r="A2060">
            <v>201103</v>
          </cell>
        </row>
        <row r="2061">
          <cell r="A2061">
            <v>201103</v>
          </cell>
        </row>
        <row r="2062">
          <cell r="A2062">
            <v>201103</v>
          </cell>
        </row>
        <row r="2063">
          <cell r="A2063">
            <v>201103</v>
          </cell>
        </row>
        <row r="2064">
          <cell r="A2064">
            <v>201103</v>
          </cell>
        </row>
        <row r="2065">
          <cell r="A2065">
            <v>201103</v>
          </cell>
        </row>
        <row r="2066">
          <cell r="A2066">
            <v>201103</v>
          </cell>
        </row>
        <row r="2067">
          <cell r="A2067">
            <v>201103</v>
          </cell>
        </row>
        <row r="2068">
          <cell r="A2068">
            <v>201103</v>
          </cell>
        </row>
        <row r="2069">
          <cell r="A2069">
            <v>201103</v>
          </cell>
        </row>
        <row r="2070">
          <cell r="A2070">
            <v>201103</v>
          </cell>
        </row>
        <row r="2071">
          <cell r="A2071">
            <v>201103</v>
          </cell>
        </row>
        <row r="2072">
          <cell r="A2072">
            <v>201103</v>
          </cell>
        </row>
        <row r="2073">
          <cell r="A2073">
            <v>201103</v>
          </cell>
        </row>
        <row r="2074">
          <cell r="A2074">
            <v>201103</v>
          </cell>
        </row>
        <row r="2075">
          <cell r="A2075">
            <v>201103</v>
          </cell>
        </row>
        <row r="2076">
          <cell r="A2076">
            <v>201103</v>
          </cell>
        </row>
        <row r="2077">
          <cell r="A2077">
            <v>201103</v>
          </cell>
        </row>
        <row r="2078">
          <cell r="A2078">
            <v>201103</v>
          </cell>
        </row>
        <row r="2079">
          <cell r="A2079">
            <v>201103</v>
          </cell>
        </row>
        <row r="2080">
          <cell r="A2080">
            <v>201103</v>
          </cell>
        </row>
        <row r="2081">
          <cell r="A2081">
            <v>201103</v>
          </cell>
        </row>
        <row r="2082">
          <cell r="A2082">
            <v>201103</v>
          </cell>
        </row>
        <row r="2083">
          <cell r="A2083">
            <v>201103</v>
          </cell>
        </row>
        <row r="2084">
          <cell r="A2084">
            <v>201103</v>
          </cell>
        </row>
        <row r="2085">
          <cell r="A2085">
            <v>201103</v>
          </cell>
        </row>
        <row r="2086">
          <cell r="A2086">
            <v>201103</v>
          </cell>
        </row>
        <row r="2087">
          <cell r="A2087">
            <v>201103</v>
          </cell>
        </row>
        <row r="2088">
          <cell r="A2088">
            <v>201103</v>
          </cell>
        </row>
        <row r="2089">
          <cell r="A2089">
            <v>201103</v>
          </cell>
        </row>
        <row r="2090">
          <cell r="A2090">
            <v>201103</v>
          </cell>
        </row>
        <row r="2091">
          <cell r="A2091">
            <v>201103</v>
          </cell>
        </row>
        <row r="2092">
          <cell r="A2092">
            <v>201103</v>
          </cell>
        </row>
        <row r="2093">
          <cell r="A2093">
            <v>201103</v>
          </cell>
        </row>
        <row r="2094">
          <cell r="A2094">
            <v>201103</v>
          </cell>
        </row>
        <row r="2095">
          <cell r="A2095">
            <v>201103</v>
          </cell>
        </row>
        <row r="2096">
          <cell r="A2096">
            <v>201103</v>
          </cell>
        </row>
        <row r="2097">
          <cell r="A2097">
            <v>201103</v>
          </cell>
        </row>
        <row r="2098">
          <cell r="A2098">
            <v>201103</v>
          </cell>
        </row>
        <row r="2099">
          <cell r="A2099">
            <v>201103</v>
          </cell>
        </row>
        <row r="2100">
          <cell r="A2100">
            <v>201103</v>
          </cell>
        </row>
        <row r="2101">
          <cell r="A2101">
            <v>201103</v>
          </cell>
        </row>
        <row r="2102">
          <cell r="A2102">
            <v>201103</v>
          </cell>
        </row>
        <row r="2103">
          <cell r="A2103">
            <v>201103</v>
          </cell>
        </row>
        <row r="2104">
          <cell r="A2104">
            <v>201103</v>
          </cell>
        </row>
        <row r="2105">
          <cell r="A2105">
            <v>201103</v>
          </cell>
        </row>
        <row r="2106">
          <cell r="A2106">
            <v>201103</v>
          </cell>
        </row>
        <row r="2107">
          <cell r="A2107">
            <v>201103</v>
          </cell>
        </row>
        <row r="2108">
          <cell r="A2108">
            <v>201103</v>
          </cell>
        </row>
        <row r="2109">
          <cell r="A2109">
            <v>201103</v>
          </cell>
        </row>
        <row r="2110">
          <cell r="A2110">
            <v>201103</v>
          </cell>
        </row>
        <row r="2111">
          <cell r="A2111">
            <v>201103</v>
          </cell>
        </row>
        <row r="2112">
          <cell r="A2112">
            <v>201103</v>
          </cell>
        </row>
        <row r="2113">
          <cell r="A2113">
            <v>201103</v>
          </cell>
        </row>
        <row r="2114">
          <cell r="A2114">
            <v>201103</v>
          </cell>
        </row>
        <row r="2115">
          <cell r="A2115">
            <v>201103</v>
          </cell>
        </row>
        <row r="2116">
          <cell r="A2116">
            <v>201103</v>
          </cell>
        </row>
        <row r="2117">
          <cell r="A2117">
            <v>201103</v>
          </cell>
        </row>
        <row r="2118">
          <cell r="A2118">
            <v>201103</v>
          </cell>
        </row>
        <row r="2119">
          <cell r="A2119">
            <v>201103</v>
          </cell>
        </row>
        <row r="2120">
          <cell r="A2120">
            <v>201103</v>
          </cell>
        </row>
        <row r="2121">
          <cell r="A2121">
            <v>201103</v>
          </cell>
        </row>
        <row r="2122">
          <cell r="A2122">
            <v>201103</v>
          </cell>
        </row>
        <row r="2123">
          <cell r="A2123">
            <v>201103</v>
          </cell>
        </row>
        <row r="2124">
          <cell r="A2124">
            <v>201103</v>
          </cell>
        </row>
        <row r="2125">
          <cell r="A2125">
            <v>201103</v>
          </cell>
        </row>
        <row r="2126">
          <cell r="A2126">
            <v>201103</v>
          </cell>
        </row>
        <row r="2127">
          <cell r="A2127">
            <v>201103</v>
          </cell>
        </row>
        <row r="2128">
          <cell r="A2128">
            <v>201103</v>
          </cell>
        </row>
        <row r="2129">
          <cell r="A2129">
            <v>201103</v>
          </cell>
        </row>
        <row r="2130">
          <cell r="A2130">
            <v>201103</v>
          </cell>
        </row>
        <row r="2131">
          <cell r="A2131">
            <v>201103</v>
          </cell>
        </row>
        <row r="2132">
          <cell r="A2132">
            <v>201103</v>
          </cell>
        </row>
        <row r="2133">
          <cell r="A2133">
            <v>201103</v>
          </cell>
        </row>
        <row r="2134">
          <cell r="A2134">
            <v>201103</v>
          </cell>
        </row>
        <row r="2135">
          <cell r="A2135">
            <v>201103</v>
          </cell>
        </row>
        <row r="2136">
          <cell r="A2136">
            <v>201103</v>
          </cell>
        </row>
        <row r="2137">
          <cell r="A2137">
            <v>201103</v>
          </cell>
        </row>
        <row r="2138">
          <cell r="A2138">
            <v>201103</v>
          </cell>
        </row>
        <row r="2139">
          <cell r="A2139">
            <v>201103</v>
          </cell>
        </row>
        <row r="2140">
          <cell r="A2140">
            <v>201103</v>
          </cell>
        </row>
        <row r="2141">
          <cell r="A2141">
            <v>201103</v>
          </cell>
        </row>
        <row r="2142">
          <cell r="A2142">
            <v>201103</v>
          </cell>
        </row>
        <row r="2143">
          <cell r="A2143">
            <v>201103</v>
          </cell>
        </row>
        <row r="2144">
          <cell r="A2144">
            <v>201103</v>
          </cell>
        </row>
        <row r="2145">
          <cell r="A2145">
            <v>201103</v>
          </cell>
        </row>
        <row r="2146">
          <cell r="A2146">
            <v>201103</v>
          </cell>
        </row>
        <row r="2147">
          <cell r="A2147">
            <v>201103</v>
          </cell>
        </row>
        <row r="2148">
          <cell r="A2148">
            <v>201103</v>
          </cell>
        </row>
        <row r="2149">
          <cell r="A2149">
            <v>201103</v>
          </cell>
        </row>
        <row r="2150">
          <cell r="A2150">
            <v>201103</v>
          </cell>
        </row>
        <row r="2151">
          <cell r="A2151">
            <v>201103</v>
          </cell>
        </row>
        <row r="2152">
          <cell r="A2152">
            <v>201103</v>
          </cell>
        </row>
        <row r="2153">
          <cell r="A2153">
            <v>201103</v>
          </cell>
        </row>
        <row r="2154">
          <cell r="A2154">
            <v>201103</v>
          </cell>
        </row>
        <row r="2155">
          <cell r="A2155">
            <v>201103</v>
          </cell>
        </row>
        <row r="2156">
          <cell r="A2156">
            <v>201103</v>
          </cell>
        </row>
        <row r="2157">
          <cell r="A2157">
            <v>201103</v>
          </cell>
        </row>
        <row r="2158">
          <cell r="A2158">
            <v>201103</v>
          </cell>
        </row>
        <row r="2159">
          <cell r="A2159">
            <v>201103</v>
          </cell>
        </row>
        <row r="2160">
          <cell r="A2160">
            <v>201103</v>
          </cell>
        </row>
        <row r="2161">
          <cell r="A2161">
            <v>201103</v>
          </cell>
        </row>
        <row r="2162">
          <cell r="A2162">
            <v>201103</v>
          </cell>
        </row>
        <row r="2163">
          <cell r="A2163">
            <v>201103</v>
          </cell>
        </row>
        <row r="2164">
          <cell r="A2164">
            <v>201103</v>
          </cell>
        </row>
        <row r="2165">
          <cell r="A2165">
            <v>201103</v>
          </cell>
        </row>
        <row r="2166">
          <cell r="A2166">
            <v>201103</v>
          </cell>
        </row>
        <row r="2167">
          <cell r="A2167">
            <v>201103</v>
          </cell>
        </row>
        <row r="2168">
          <cell r="A2168">
            <v>201103</v>
          </cell>
        </row>
        <row r="2169">
          <cell r="A2169">
            <v>201104</v>
          </cell>
        </row>
        <row r="2170">
          <cell r="A2170">
            <v>201104</v>
          </cell>
        </row>
        <row r="2171">
          <cell r="A2171">
            <v>201104</v>
          </cell>
        </row>
        <row r="2172">
          <cell r="A2172">
            <v>201104</v>
          </cell>
        </row>
        <row r="2173">
          <cell r="A2173">
            <v>201104</v>
          </cell>
        </row>
        <row r="2174">
          <cell r="A2174">
            <v>201104</v>
          </cell>
        </row>
        <row r="2175">
          <cell r="A2175">
            <v>201104</v>
          </cell>
        </row>
        <row r="2176">
          <cell r="A2176">
            <v>201104</v>
          </cell>
        </row>
        <row r="2177">
          <cell r="A2177">
            <v>201104</v>
          </cell>
        </row>
        <row r="2178">
          <cell r="A2178">
            <v>201104</v>
          </cell>
        </row>
        <row r="2179">
          <cell r="A2179">
            <v>201104</v>
          </cell>
        </row>
        <row r="2180">
          <cell r="A2180">
            <v>201104</v>
          </cell>
        </row>
        <row r="2181">
          <cell r="A2181">
            <v>201104</v>
          </cell>
        </row>
        <row r="2182">
          <cell r="A2182">
            <v>201104</v>
          </cell>
        </row>
        <row r="2183">
          <cell r="A2183">
            <v>201104</v>
          </cell>
        </row>
        <row r="2184">
          <cell r="A2184">
            <v>201104</v>
          </cell>
        </row>
        <row r="2185">
          <cell r="A2185">
            <v>201104</v>
          </cell>
        </row>
        <row r="2186">
          <cell r="A2186">
            <v>201104</v>
          </cell>
        </row>
        <row r="2187">
          <cell r="A2187">
            <v>201104</v>
          </cell>
        </row>
        <row r="2188">
          <cell r="A2188">
            <v>201104</v>
          </cell>
        </row>
        <row r="2189">
          <cell r="A2189">
            <v>201104</v>
          </cell>
        </row>
        <row r="2190">
          <cell r="A2190">
            <v>201104</v>
          </cell>
        </row>
        <row r="2191">
          <cell r="A2191">
            <v>201104</v>
          </cell>
        </row>
        <row r="2192">
          <cell r="A2192">
            <v>201104</v>
          </cell>
        </row>
        <row r="2193">
          <cell r="A2193">
            <v>201104</v>
          </cell>
        </row>
        <row r="2194">
          <cell r="A2194">
            <v>201104</v>
          </cell>
        </row>
        <row r="2195">
          <cell r="A2195">
            <v>201104</v>
          </cell>
        </row>
        <row r="2196">
          <cell r="A2196">
            <v>201104</v>
          </cell>
        </row>
        <row r="2197">
          <cell r="A2197">
            <v>201104</v>
          </cell>
        </row>
        <row r="2198">
          <cell r="A2198">
            <v>201104</v>
          </cell>
        </row>
        <row r="2199">
          <cell r="A2199">
            <v>201104</v>
          </cell>
        </row>
        <row r="2200">
          <cell r="A2200">
            <v>201104</v>
          </cell>
        </row>
        <row r="2201">
          <cell r="A2201">
            <v>201104</v>
          </cell>
        </row>
        <row r="2202">
          <cell r="A2202">
            <v>201104</v>
          </cell>
        </row>
        <row r="2203">
          <cell r="A2203">
            <v>201104</v>
          </cell>
        </row>
        <row r="2204">
          <cell r="A2204">
            <v>201104</v>
          </cell>
        </row>
        <row r="2205">
          <cell r="A2205">
            <v>201104</v>
          </cell>
        </row>
        <row r="2206">
          <cell r="A2206">
            <v>201104</v>
          </cell>
        </row>
        <row r="2207">
          <cell r="A2207">
            <v>201104</v>
          </cell>
        </row>
        <row r="2208">
          <cell r="A2208">
            <v>201104</v>
          </cell>
        </row>
        <row r="2209">
          <cell r="A2209">
            <v>201104</v>
          </cell>
        </row>
        <row r="2210">
          <cell r="A2210">
            <v>201104</v>
          </cell>
        </row>
        <row r="2211">
          <cell r="A2211">
            <v>201104</v>
          </cell>
        </row>
        <row r="2212">
          <cell r="A2212">
            <v>201104</v>
          </cell>
        </row>
        <row r="2213">
          <cell r="A2213">
            <v>201104</v>
          </cell>
        </row>
        <row r="2214">
          <cell r="A2214">
            <v>201104</v>
          </cell>
        </row>
        <row r="2215">
          <cell r="A2215">
            <v>201104</v>
          </cell>
        </row>
        <row r="2216">
          <cell r="A2216">
            <v>201104</v>
          </cell>
        </row>
        <row r="2217">
          <cell r="A2217">
            <v>201104</v>
          </cell>
        </row>
        <row r="2218">
          <cell r="A2218">
            <v>201104</v>
          </cell>
        </row>
        <row r="2219">
          <cell r="A2219">
            <v>201104</v>
          </cell>
        </row>
        <row r="2220">
          <cell r="A2220">
            <v>201104</v>
          </cell>
        </row>
        <row r="2221">
          <cell r="A2221">
            <v>201104</v>
          </cell>
        </row>
        <row r="2222">
          <cell r="A2222">
            <v>201104</v>
          </cell>
        </row>
        <row r="2223">
          <cell r="A2223">
            <v>201104</v>
          </cell>
        </row>
        <row r="2224">
          <cell r="A2224">
            <v>201104</v>
          </cell>
        </row>
        <row r="2225">
          <cell r="A2225">
            <v>201104</v>
          </cell>
        </row>
        <row r="2226">
          <cell r="A2226">
            <v>201104</v>
          </cell>
        </row>
        <row r="2227">
          <cell r="A2227">
            <v>201104</v>
          </cell>
        </row>
        <row r="2228">
          <cell r="A2228">
            <v>201104</v>
          </cell>
        </row>
        <row r="2229">
          <cell r="A2229">
            <v>201104</v>
          </cell>
        </row>
        <row r="2230">
          <cell r="A2230">
            <v>201104</v>
          </cell>
        </row>
        <row r="2231">
          <cell r="A2231">
            <v>201104</v>
          </cell>
        </row>
        <row r="2232">
          <cell r="A2232">
            <v>201104</v>
          </cell>
        </row>
        <row r="2233">
          <cell r="A2233">
            <v>201104</v>
          </cell>
        </row>
        <row r="2234">
          <cell r="A2234">
            <v>201104</v>
          </cell>
        </row>
        <row r="2235">
          <cell r="A2235">
            <v>201104</v>
          </cell>
        </row>
        <row r="2236">
          <cell r="A2236">
            <v>201104</v>
          </cell>
        </row>
        <row r="2237">
          <cell r="A2237">
            <v>201104</v>
          </cell>
        </row>
        <row r="2238">
          <cell r="A2238">
            <v>201104</v>
          </cell>
        </row>
        <row r="2239">
          <cell r="A2239">
            <v>201104</v>
          </cell>
        </row>
        <row r="2240">
          <cell r="A2240">
            <v>201104</v>
          </cell>
        </row>
        <row r="2241">
          <cell r="A2241">
            <v>201104</v>
          </cell>
        </row>
        <row r="2242">
          <cell r="A2242">
            <v>201104</v>
          </cell>
        </row>
        <row r="2243">
          <cell r="A2243">
            <v>201104</v>
          </cell>
        </row>
        <row r="2244">
          <cell r="A2244">
            <v>201104</v>
          </cell>
        </row>
        <row r="2245">
          <cell r="A2245">
            <v>201104</v>
          </cell>
        </row>
        <row r="2246">
          <cell r="A2246">
            <v>201104</v>
          </cell>
        </row>
        <row r="2247">
          <cell r="A2247">
            <v>201104</v>
          </cell>
        </row>
        <row r="2248">
          <cell r="A2248">
            <v>201104</v>
          </cell>
        </row>
        <row r="2249">
          <cell r="A2249">
            <v>201104</v>
          </cell>
        </row>
        <row r="2250">
          <cell r="A2250">
            <v>201104</v>
          </cell>
        </row>
        <row r="2251">
          <cell r="A2251">
            <v>201104</v>
          </cell>
        </row>
        <row r="2252">
          <cell r="A2252">
            <v>201104</v>
          </cell>
        </row>
        <row r="2253">
          <cell r="A2253">
            <v>201104</v>
          </cell>
        </row>
        <row r="2254">
          <cell r="A2254">
            <v>201104</v>
          </cell>
        </row>
        <row r="2255">
          <cell r="A2255">
            <v>201104</v>
          </cell>
        </row>
        <row r="2256">
          <cell r="A2256">
            <v>201104</v>
          </cell>
        </row>
        <row r="2257">
          <cell r="A2257">
            <v>201104</v>
          </cell>
        </row>
        <row r="2258">
          <cell r="A2258">
            <v>201104</v>
          </cell>
        </row>
        <row r="2259">
          <cell r="A2259">
            <v>201104</v>
          </cell>
        </row>
        <row r="2260">
          <cell r="A2260">
            <v>201104</v>
          </cell>
        </row>
        <row r="2261">
          <cell r="A2261">
            <v>201104</v>
          </cell>
        </row>
        <row r="2262">
          <cell r="A2262">
            <v>201104</v>
          </cell>
        </row>
        <row r="2263">
          <cell r="A2263">
            <v>201104</v>
          </cell>
        </row>
        <row r="2264">
          <cell r="A2264">
            <v>201104</v>
          </cell>
        </row>
        <row r="2265">
          <cell r="A2265">
            <v>201104</v>
          </cell>
        </row>
        <row r="2266">
          <cell r="A2266">
            <v>201104</v>
          </cell>
        </row>
        <row r="2267">
          <cell r="A2267">
            <v>201104</v>
          </cell>
        </row>
        <row r="2268">
          <cell r="A2268">
            <v>201104</v>
          </cell>
        </row>
        <row r="2269">
          <cell r="A2269">
            <v>201104</v>
          </cell>
        </row>
        <row r="2270">
          <cell r="A2270">
            <v>201104</v>
          </cell>
        </row>
        <row r="2271">
          <cell r="A2271">
            <v>201104</v>
          </cell>
        </row>
        <row r="2272">
          <cell r="A2272">
            <v>201104</v>
          </cell>
        </row>
        <row r="2273">
          <cell r="A2273">
            <v>201104</v>
          </cell>
        </row>
        <row r="2274">
          <cell r="A2274">
            <v>201104</v>
          </cell>
        </row>
        <row r="2275">
          <cell r="A2275">
            <v>201104</v>
          </cell>
        </row>
        <row r="2276">
          <cell r="A2276">
            <v>201104</v>
          </cell>
        </row>
        <row r="2277">
          <cell r="A2277">
            <v>201104</v>
          </cell>
        </row>
        <row r="2278">
          <cell r="A2278">
            <v>201104</v>
          </cell>
        </row>
        <row r="2279">
          <cell r="A2279">
            <v>201104</v>
          </cell>
        </row>
        <row r="2280">
          <cell r="A2280">
            <v>201104</v>
          </cell>
        </row>
        <row r="2281">
          <cell r="A2281">
            <v>201104</v>
          </cell>
        </row>
        <row r="2282">
          <cell r="A2282">
            <v>201104</v>
          </cell>
        </row>
        <row r="2283">
          <cell r="A2283">
            <v>201104</v>
          </cell>
        </row>
        <row r="2284">
          <cell r="A2284">
            <v>201104</v>
          </cell>
        </row>
        <row r="2285">
          <cell r="A2285">
            <v>201104</v>
          </cell>
        </row>
        <row r="2286">
          <cell r="A2286">
            <v>201104</v>
          </cell>
        </row>
        <row r="2287">
          <cell r="A2287">
            <v>201104</v>
          </cell>
        </row>
        <row r="2288">
          <cell r="A2288">
            <v>201104</v>
          </cell>
        </row>
        <row r="2289">
          <cell r="A2289">
            <v>201104</v>
          </cell>
        </row>
        <row r="2290">
          <cell r="A2290">
            <v>201104</v>
          </cell>
        </row>
        <row r="2291">
          <cell r="A2291">
            <v>201104</v>
          </cell>
        </row>
        <row r="2292">
          <cell r="A2292">
            <v>201104</v>
          </cell>
        </row>
        <row r="2293">
          <cell r="A2293">
            <v>201104</v>
          </cell>
        </row>
        <row r="2294">
          <cell r="A2294">
            <v>201104</v>
          </cell>
        </row>
        <row r="2295">
          <cell r="A2295">
            <v>201104</v>
          </cell>
        </row>
        <row r="2296">
          <cell r="A2296">
            <v>201104</v>
          </cell>
        </row>
        <row r="2297">
          <cell r="A2297">
            <v>201104</v>
          </cell>
        </row>
        <row r="2298">
          <cell r="A2298">
            <v>201104</v>
          </cell>
        </row>
        <row r="2299">
          <cell r="A2299">
            <v>201104</v>
          </cell>
        </row>
        <row r="2300">
          <cell r="A2300">
            <v>201104</v>
          </cell>
        </row>
        <row r="2301">
          <cell r="A2301">
            <v>201104</v>
          </cell>
        </row>
        <row r="2302">
          <cell r="A2302">
            <v>201104</v>
          </cell>
        </row>
        <row r="2303">
          <cell r="A2303">
            <v>201104</v>
          </cell>
        </row>
        <row r="2304">
          <cell r="A2304">
            <v>201104</v>
          </cell>
        </row>
        <row r="2305">
          <cell r="A2305">
            <v>201104</v>
          </cell>
        </row>
        <row r="2306">
          <cell r="A2306">
            <v>201104</v>
          </cell>
        </row>
        <row r="2307">
          <cell r="A2307">
            <v>201104</v>
          </cell>
        </row>
        <row r="2308">
          <cell r="A2308">
            <v>201104</v>
          </cell>
        </row>
        <row r="2309">
          <cell r="A2309">
            <v>201104</v>
          </cell>
        </row>
        <row r="2310">
          <cell r="A2310">
            <v>201104</v>
          </cell>
        </row>
        <row r="2311">
          <cell r="A2311">
            <v>201104</v>
          </cell>
        </row>
        <row r="2312">
          <cell r="A2312">
            <v>201104</v>
          </cell>
        </row>
        <row r="2313">
          <cell r="A2313">
            <v>201104</v>
          </cell>
        </row>
        <row r="2314">
          <cell r="A2314">
            <v>201104</v>
          </cell>
        </row>
        <row r="2315">
          <cell r="A2315">
            <v>201104</v>
          </cell>
        </row>
        <row r="2316">
          <cell r="A2316">
            <v>201104</v>
          </cell>
        </row>
        <row r="2317">
          <cell r="A2317">
            <v>201104</v>
          </cell>
        </row>
        <row r="2318">
          <cell r="A2318">
            <v>201104</v>
          </cell>
        </row>
        <row r="2319">
          <cell r="A2319">
            <v>201104</v>
          </cell>
        </row>
        <row r="2320">
          <cell r="A2320">
            <v>201104</v>
          </cell>
        </row>
        <row r="2321">
          <cell r="A2321">
            <v>201104</v>
          </cell>
        </row>
        <row r="2322">
          <cell r="A2322">
            <v>201104</v>
          </cell>
        </row>
        <row r="2323">
          <cell r="A2323">
            <v>201104</v>
          </cell>
        </row>
        <row r="2324">
          <cell r="A2324">
            <v>201104</v>
          </cell>
        </row>
        <row r="2325">
          <cell r="A2325">
            <v>201104</v>
          </cell>
        </row>
        <row r="2326">
          <cell r="A2326">
            <v>201104</v>
          </cell>
        </row>
        <row r="2327">
          <cell r="A2327">
            <v>201104</v>
          </cell>
        </row>
        <row r="2328">
          <cell r="A2328">
            <v>201104</v>
          </cell>
        </row>
        <row r="2329">
          <cell r="A2329">
            <v>201104</v>
          </cell>
        </row>
        <row r="2330">
          <cell r="A2330">
            <v>201104</v>
          </cell>
        </row>
        <row r="2331">
          <cell r="A2331">
            <v>201104</v>
          </cell>
        </row>
        <row r="2332">
          <cell r="A2332">
            <v>201104</v>
          </cell>
        </row>
        <row r="2333">
          <cell r="A2333">
            <v>201104</v>
          </cell>
        </row>
        <row r="2334">
          <cell r="A2334">
            <v>201104</v>
          </cell>
        </row>
        <row r="2335">
          <cell r="A2335">
            <v>201104</v>
          </cell>
        </row>
        <row r="2336">
          <cell r="A2336">
            <v>201104</v>
          </cell>
        </row>
        <row r="2337">
          <cell r="A2337">
            <v>201104</v>
          </cell>
        </row>
        <row r="2338">
          <cell r="A2338">
            <v>201104</v>
          </cell>
        </row>
        <row r="2339">
          <cell r="A2339">
            <v>201104</v>
          </cell>
        </row>
        <row r="2340">
          <cell r="A2340">
            <v>201104</v>
          </cell>
        </row>
        <row r="2341">
          <cell r="A2341">
            <v>201104</v>
          </cell>
        </row>
        <row r="2342">
          <cell r="A2342">
            <v>201104</v>
          </cell>
        </row>
        <row r="2343">
          <cell r="A2343">
            <v>201104</v>
          </cell>
        </row>
        <row r="2344">
          <cell r="A2344">
            <v>201104</v>
          </cell>
        </row>
        <row r="2345">
          <cell r="A2345">
            <v>201104</v>
          </cell>
        </row>
        <row r="2346">
          <cell r="A2346">
            <v>201104</v>
          </cell>
        </row>
        <row r="2347">
          <cell r="A2347">
            <v>201104</v>
          </cell>
        </row>
        <row r="2348">
          <cell r="A2348">
            <v>201104</v>
          </cell>
        </row>
        <row r="2349">
          <cell r="A2349">
            <v>201104</v>
          </cell>
        </row>
        <row r="2350">
          <cell r="A2350">
            <v>201104</v>
          </cell>
        </row>
        <row r="2351">
          <cell r="A2351">
            <v>201104</v>
          </cell>
        </row>
        <row r="2352">
          <cell r="A2352">
            <v>201104</v>
          </cell>
        </row>
        <row r="2353">
          <cell r="A2353">
            <v>201104</v>
          </cell>
        </row>
        <row r="2354">
          <cell r="A2354">
            <v>201104</v>
          </cell>
        </row>
        <row r="2355">
          <cell r="A2355">
            <v>201104</v>
          </cell>
        </row>
        <row r="2356">
          <cell r="A2356">
            <v>201104</v>
          </cell>
        </row>
        <row r="2357">
          <cell r="A2357">
            <v>201104</v>
          </cell>
        </row>
        <row r="2358">
          <cell r="A2358">
            <v>201104</v>
          </cell>
        </row>
        <row r="2359">
          <cell r="A2359">
            <v>201104</v>
          </cell>
        </row>
        <row r="2360">
          <cell r="A2360">
            <v>201104</v>
          </cell>
        </row>
        <row r="2361">
          <cell r="A2361">
            <v>201104</v>
          </cell>
        </row>
        <row r="2362">
          <cell r="A2362">
            <v>201104</v>
          </cell>
        </row>
        <row r="2363">
          <cell r="A2363">
            <v>201104</v>
          </cell>
        </row>
        <row r="2364">
          <cell r="A2364">
            <v>201104</v>
          </cell>
        </row>
        <row r="2365">
          <cell r="A2365">
            <v>201104</v>
          </cell>
        </row>
        <row r="2366">
          <cell r="A2366">
            <v>201104</v>
          </cell>
        </row>
        <row r="2367">
          <cell r="A2367">
            <v>201104</v>
          </cell>
        </row>
        <row r="2368">
          <cell r="A2368">
            <v>201104</v>
          </cell>
        </row>
        <row r="2369">
          <cell r="A2369">
            <v>201104</v>
          </cell>
        </row>
        <row r="2370">
          <cell r="A2370">
            <v>201105</v>
          </cell>
        </row>
        <row r="2371">
          <cell r="A2371">
            <v>201105</v>
          </cell>
        </row>
        <row r="2372">
          <cell r="A2372">
            <v>201105</v>
          </cell>
        </row>
        <row r="2373">
          <cell r="A2373">
            <v>201105</v>
          </cell>
        </row>
        <row r="2374">
          <cell r="A2374">
            <v>201105</v>
          </cell>
        </row>
        <row r="2375">
          <cell r="A2375">
            <v>201105</v>
          </cell>
        </row>
        <row r="2376">
          <cell r="A2376">
            <v>201105</v>
          </cell>
        </row>
        <row r="2377">
          <cell r="A2377">
            <v>201105</v>
          </cell>
        </row>
        <row r="2378">
          <cell r="A2378">
            <v>201105</v>
          </cell>
        </row>
        <row r="2379">
          <cell r="A2379">
            <v>201105</v>
          </cell>
        </row>
        <row r="2380">
          <cell r="A2380">
            <v>201105</v>
          </cell>
        </row>
        <row r="2381">
          <cell r="A2381">
            <v>201105</v>
          </cell>
        </row>
        <row r="2382">
          <cell r="A2382">
            <v>201105</v>
          </cell>
        </row>
        <row r="2383">
          <cell r="A2383">
            <v>201105</v>
          </cell>
        </row>
        <row r="2384">
          <cell r="A2384">
            <v>201105</v>
          </cell>
        </row>
        <row r="2385">
          <cell r="A2385">
            <v>201105</v>
          </cell>
        </row>
        <row r="2386">
          <cell r="A2386">
            <v>201105</v>
          </cell>
        </row>
        <row r="2387">
          <cell r="A2387">
            <v>201105</v>
          </cell>
        </row>
        <row r="2388">
          <cell r="A2388">
            <v>201105</v>
          </cell>
        </row>
        <row r="2389">
          <cell r="A2389">
            <v>201105</v>
          </cell>
        </row>
        <row r="2390">
          <cell r="A2390">
            <v>201105</v>
          </cell>
        </row>
        <row r="2391">
          <cell r="A2391">
            <v>201105</v>
          </cell>
        </row>
        <row r="2392">
          <cell r="A2392">
            <v>201105</v>
          </cell>
        </row>
        <row r="2393">
          <cell r="A2393">
            <v>201105</v>
          </cell>
        </row>
        <row r="2394">
          <cell r="A2394">
            <v>201105</v>
          </cell>
        </row>
        <row r="2395">
          <cell r="A2395">
            <v>201105</v>
          </cell>
        </row>
        <row r="2396">
          <cell r="A2396">
            <v>201105</v>
          </cell>
        </row>
        <row r="2397">
          <cell r="A2397">
            <v>201105</v>
          </cell>
        </row>
        <row r="2398">
          <cell r="A2398">
            <v>201105</v>
          </cell>
        </row>
        <row r="2399">
          <cell r="A2399">
            <v>201105</v>
          </cell>
        </row>
        <row r="2400">
          <cell r="A2400">
            <v>201105</v>
          </cell>
        </row>
        <row r="2401">
          <cell r="A2401">
            <v>201105</v>
          </cell>
        </row>
        <row r="2402">
          <cell r="A2402">
            <v>201105</v>
          </cell>
        </row>
        <row r="2403">
          <cell r="A2403">
            <v>201105</v>
          </cell>
        </row>
        <row r="2404">
          <cell r="A2404">
            <v>201105</v>
          </cell>
        </row>
        <row r="2405">
          <cell r="A2405">
            <v>201105</v>
          </cell>
        </row>
        <row r="2406">
          <cell r="A2406">
            <v>201105</v>
          </cell>
        </row>
        <row r="2407">
          <cell r="A2407">
            <v>201105</v>
          </cell>
        </row>
        <row r="2408">
          <cell r="A2408">
            <v>201105</v>
          </cell>
        </row>
        <row r="2409">
          <cell r="A2409">
            <v>201105</v>
          </cell>
        </row>
        <row r="2410">
          <cell r="A2410">
            <v>201105</v>
          </cell>
        </row>
        <row r="2411">
          <cell r="A2411">
            <v>201105</v>
          </cell>
        </row>
        <row r="2412">
          <cell r="A2412">
            <v>201105</v>
          </cell>
        </row>
        <row r="2413">
          <cell r="A2413">
            <v>201105</v>
          </cell>
        </row>
        <row r="2414">
          <cell r="A2414">
            <v>201105</v>
          </cell>
        </row>
        <row r="2415">
          <cell r="A2415">
            <v>201105</v>
          </cell>
        </row>
        <row r="2416">
          <cell r="A2416">
            <v>201105</v>
          </cell>
        </row>
        <row r="2417">
          <cell r="A2417">
            <v>201105</v>
          </cell>
        </row>
        <row r="2418">
          <cell r="A2418">
            <v>201105</v>
          </cell>
        </row>
        <row r="2419">
          <cell r="A2419">
            <v>201105</v>
          </cell>
        </row>
        <row r="2420">
          <cell r="A2420">
            <v>201105</v>
          </cell>
        </row>
        <row r="2421">
          <cell r="A2421">
            <v>201105</v>
          </cell>
        </row>
        <row r="2422">
          <cell r="A2422">
            <v>201105</v>
          </cell>
        </row>
        <row r="2423">
          <cell r="A2423">
            <v>201105</v>
          </cell>
        </row>
        <row r="2424">
          <cell r="A2424">
            <v>201105</v>
          </cell>
        </row>
        <row r="2425">
          <cell r="A2425">
            <v>201105</v>
          </cell>
        </row>
        <row r="2426">
          <cell r="A2426">
            <v>201105</v>
          </cell>
        </row>
        <row r="2427">
          <cell r="A2427">
            <v>201105</v>
          </cell>
        </row>
        <row r="2428">
          <cell r="A2428">
            <v>201105</v>
          </cell>
        </row>
        <row r="2429">
          <cell r="A2429">
            <v>201105</v>
          </cell>
        </row>
        <row r="2430">
          <cell r="A2430">
            <v>201105</v>
          </cell>
        </row>
        <row r="2431">
          <cell r="A2431">
            <v>201105</v>
          </cell>
        </row>
        <row r="2432">
          <cell r="A2432">
            <v>201105</v>
          </cell>
        </row>
        <row r="2433">
          <cell r="A2433">
            <v>201105</v>
          </cell>
        </row>
        <row r="2434">
          <cell r="A2434">
            <v>201105</v>
          </cell>
        </row>
        <row r="2435">
          <cell r="A2435">
            <v>201105</v>
          </cell>
        </row>
        <row r="2436">
          <cell r="A2436">
            <v>201105</v>
          </cell>
        </row>
        <row r="2437">
          <cell r="A2437">
            <v>201105</v>
          </cell>
        </row>
        <row r="2438">
          <cell r="A2438">
            <v>201105</v>
          </cell>
        </row>
        <row r="2439">
          <cell r="A2439">
            <v>201105</v>
          </cell>
        </row>
        <row r="2440">
          <cell r="A2440">
            <v>201105</v>
          </cell>
        </row>
        <row r="2441">
          <cell r="A2441">
            <v>201105</v>
          </cell>
        </row>
        <row r="2442">
          <cell r="A2442">
            <v>201105</v>
          </cell>
        </row>
        <row r="2443">
          <cell r="A2443">
            <v>201105</v>
          </cell>
        </row>
        <row r="2444">
          <cell r="A2444">
            <v>201105</v>
          </cell>
        </row>
        <row r="2445">
          <cell r="A2445">
            <v>201105</v>
          </cell>
        </row>
        <row r="2446">
          <cell r="A2446">
            <v>201105</v>
          </cell>
        </row>
        <row r="2447">
          <cell r="A2447">
            <v>201105</v>
          </cell>
        </row>
        <row r="2448">
          <cell r="A2448">
            <v>201105</v>
          </cell>
        </row>
        <row r="2449">
          <cell r="A2449">
            <v>201105</v>
          </cell>
        </row>
        <row r="2450">
          <cell r="A2450">
            <v>201105</v>
          </cell>
        </row>
        <row r="2451">
          <cell r="A2451">
            <v>201105</v>
          </cell>
        </row>
        <row r="2452">
          <cell r="A2452">
            <v>201105</v>
          </cell>
        </row>
        <row r="2453">
          <cell r="A2453">
            <v>201105</v>
          </cell>
        </row>
        <row r="2454">
          <cell r="A2454">
            <v>201105</v>
          </cell>
        </row>
        <row r="2455">
          <cell r="A2455">
            <v>201105</v>
          </cell>
        </row>
        <row r="2456">
          <cell r="A2456">
            <v>201105</v>
          </cell>
        </row>
        <row r="2457">
          <cell r="A2457">
            <v>201105</v>
          </cell>
        </row>
        <row r="2458">
          <cell r="A2458">
            <v>201105</v>
          </cell>
        </row>
        <row r="2459">
          <cell r="A2459">
            <v>201105</v>
          </cell>
        </row>
        <row r="2460">
          <cell r="A2460">
            <v>201105</v>
          </cell>
        </row>
        <row r="2461">
          <cell r="A2461">
            <v>201105</v>
          </cell>
        </row>
        <row r="2462">
          <cell r="A2462">
            <v>201105</v>
          </cell>
        </row>
        <row r="2463">
          <cell r="A2463">
            <v>201105</v>
          </cell>
        </row>
        <row r="2464">
          <cell r="A2464">
            <v>201106</v>
          </cell>
        </row>
        <row r="2465">
          <cell r="A2465">
            <v>201106</v>
          </cell>
        </row>
        <row r="2466">
          <cell r="A2466">
            <v>201106</v>
          </cell>
        </row>
        <row r="2467">
          <cell r="A2467">
            <v>201106</v>
          </cell>
        </row>
        <row r="2468">
          <cell r="A2468">
            <v>201106</v>
          </cell>
        </row>
        <row r="2469">
          <cell r="A2469">
            <v>201106</v>
          </cell>
        </row>
        <row r="2470">
          <cell r="A2470">
            <v>201106</v>
          </cell>
        </row>
        <row r="2471">
          <cell r="A2471">
            <v>201106</v>
          </cell>
        </row>
        <row r="2472">
          <cell r="A2472">
            <v>201106</v>
          </cell>
        </row>
        <row r="2473">
          <cell r="A2473">
            <v>201106</v>
          </cell>
        </row>
        <row r="2474">
          <cell r="A2474">
            <v>201106</v>
          </cell>
        </row>
        <row r="2475">
          <cell r="A2475">
            <v>201106</v>
          </cell>
        </row>
        <row r="2476">
          <cell r="A2476">
            <v>201106</v>
          </cell>
        </row>
        <row r="2477">
          <cell r="A2477">
            <v>201106</v>
          </cell>
        </row>
        <row r="2478">
          <cell r="A2478">
            <v>201106</v>
          </cell>
        </row>
        <row r="2479">
          <cell r="A2479">
            <v>201106</v>
          </cell>
        </row>
        <row r="2480">
          <cell r="A2480">
            <v>201106</v>
          </cell>
        </row>
        <row r="2481">
          <cell r="A2481">
            <v>201106</v>
          </cell>
        </row>
        <row r="2482">
          <cell r="A2482">
            <v>201106</v>
          </cell>
        </row>
        <row r="2483">
          <cell r="A2483">
            <v>201106</v>
          </cell>
        </row>
        <row r="2484">
          <cell r="A2484">
            <v>201106</v>
          </cell>
        </row>
        <row r="2485">
          <cell r="A2485">
            <v>201106</v>
          </cell>
        </row>
        <row r="2486">
          <cell r="A2486">
            <v>201106</v>
          </cell>
        </row>
        <row r="2487">
          <cell r="A2487">
            <v>201106</v>
          </cell>
        </row>
        <row r="2488">
          <cell r="A2488">
            <v>201106</v>
          </cell>
        </row>
        <row r="2489">
          <cell r="A2489">
            <v>201106</v>
          </cell>
        </row>
        <row r="2490">
          <cell r="A2490">
            <v>201106</v>
          </cell>
        </row>
        <row r="2491">
          <cell r="A2491">
            <v>201106</v>
          </cell>
        </row>
        <row r="2492">
          <cell r="A2492">
            <v>201106</v>
          </cell>
        </row>
        <row r="2493">
          <cell r="A2493">
            <v>201106</v>
          </cell>
        </row>
        <row r="2494">
          <cell r="A2494">
            <v>201106</v>
          </cell>
        </row>
        <row r="2495">
          <cell r="A2495">
            <v>201106</v>
          </cell>
        </row>
        <row r="2496">
          <cell r="A2496">
            <v>201106</v>
          </cell>
        </row>
        <row r="2497">
          <cell r="A2497">
            <v>201106</v>
          </cell>
        </row>
        <row r="2498">
          <cell r="A2498">
            <v>201106</v>
          </cell>
        </row>
        <row r="2499">
          <cell r="A2499">
            <v>201106</v>
          </cell>
        </row>
        <row r="2500">
          <cell r="A2500">
            <v>201106</v>
          </cell>
        </row>
        <row r="2501">
          <cell r="A2501">
            <v>201106</v>
          </cell>
        </row>
        <row r="2502">
          <cell r="A2502">
            <v>201106</v>
          </cell>
        </row>
        <row r="2503">
          <cell r="A2503">
            <v>201106</v>
          </cell>
        </row>
        <row r="2504">
          <cell r="A2504">
            <v>201106</v>
          </cell>
        </row>
        <row r="2505">
          <cell r="A2505">
            <v>201106</v>
          </cell>
        </row>
        <row r="2506">
          <cell r="A2506">
            <v>201106</v>
          </cell>
        </row>
        <row r="2507">
          <cell r="A2507">
            <v>201106</v>
          </cell>
        </row>
        <row r="2508">
          <cell r="A2508">
            <v>201106</v>
          </cell>
        </row>
        <row r="2509">
          <cell r="A2509">
            <v>201106</v>
          </cell>
        </row>
        <row r="2510">
          <cell r="A2510">
            <v>201106</v>
          </cell>
        </row>
        <row r="2511">
          <cell r="A2511">
            <v>201106</v>
          </cell>
        </row>
        <row r="2512">
          <cell r="A2512">
            <v>201106</v>
          </cell>
        </row>
        <row r="2513">
          <cell r="A2513">
            <v>201106</v>
          </cell>
        </row>
        <row r="2514">
          <cell r="A2514">
            <v>201106</v>
          </cell>
        </row>
        <row r="2515">
          <cell r="A2515">
            <v>201107</v>
          </cell>
        </row>
        <row r="2516">
          <cell r="A2516">
            <v>201107</v>
          </cell>
        </row>
        <row r="2517">
          <cell r="A2517">
            <v>201107</v>
          </cell>
        </row>
        <row r="2518">
          <cell r="A2518">
            <v>201107</v>
          </cell>
        </row>
        <row r="2519">
          <cell r="A2519">
            <v>201107</v>
          </cell>
        </row>
        <row r="2520">
          <cell r="A2520">
            <v>201107</v>
          </cell>
        </row>
        <row r="2521">
          <cell r="A2521">
            <v>201107</v>
          </cell>
        </row>
        <row r="2522">
          <cell r="A2522">
            <v>201107</v>
          </cell>
        </row>
        <row r="2523">
          <cell r="A2523">
            <v>201107</v>
          </cell>
        </row>
        <row r="2524">
          <cell r="A2524">
            <v>201107</v>
          </cell>
        </row>
        <row r="2525">
          <cell r="A2525">
            <v>201107</v>
          </cell>
        </row>
        <row r="2526">
          <cell r="A2526">
            <v>201107</v>
          </cell>
        </row>
        <row r="2527">
          <cell r="A2527">
            <v>201107</v>
          </cell>
        </row>
        <row r="2528">
          <cell r="A2528">
            <v>201107</v>
          </cell>
        </row>
        <row r="2529">
          <cell r="A2529">
            <v>201107</v>
          </cell>
        </row>
        <row r="2530">
          <cell r="A2530">
            <v>201107</v>
          </cell>
        </row>
        <row r="2531">
          <cell r="A2531">
            <v>201107</v>
          </cell>
        </row>
        <row r="2532">
          <cell r="A2532">
            <v>201107</v>
          </cell>
        </row>
        <row r="2533">
          <cell r="A2533">
            <v>201107</v>
          </cell>
        </row>
        <row r="2534">
          <cell r="A2534">
            <v>201107</v>
          </cell>
        </row>
        <row r="2535">
          <cell r="A2535">
            <v>201107</v>
          </cell>
        </row>
        <row r="2536">
          <cell r="A2536">
            <v>201107</v>
          </cell>
        </row>
        <row r="2537">
          <cell r="A2537">
            <v>201107</v>
          </cell>
        </row>
        <row r="2538">
          <cell r="A2538">
            <v>201108</v>
          </cell>
        </row>
        <row r="2539">
          <cell r="A2539">
            <v>201108</v>
          </cell>
        </row>
        <row r="2540">
          <cell r="A2540">
            <v>201108</v>
          </cell>
        </row>
        <row r="2541">
          <cell r="A2541">
            <v>201108</v>
          </cell>
        </row>
        <row r="2542">
          <cell r="A2542">
            <v>201108</v>
          </cell>
        </row>
        <row r="2543">
          <cell r="A2543">
            <v>201108</v>
          </cell>
        </row>
        <row r="2544">
          <cell r="A2544">
            <v>201108</v>
          </cell>
        </row>
        <row r="2545">
          <cell r="A2545">
            <v>201108</v>
          </cell>
        </row>
        <row r="2546">
          <cell r="A2546">
            <v>201108</v>
          </cell>
        </row>
        <row r="2547">
          <cell r="A2547">
            <v>201108</v>
          </cell>
        </row>
        <row r="2548">
          <cell r="A2548">
            <v>201108</v>
          </cell>
        </row>
        <row r="2549">
          <cell r="A2549">
            <v>201108</v>
          </cell>
        </row>
        <row r="2550">
          <cell r="A2550">
            <v>201108</v>
          </cell>
        </row>
        <row r="2551">
          <cell r="A2551">
            <v>201108</v>
          </cell>
        </row>
        <row r="2552">
          <cell r="A2552">
            <v>201108</v>
          </cell>
        </row>
        <row r="2553">
          <cell r="A2553">
            <v>201108</v>
          </cell>
        </row>
        <row r="2554">
          <cell r="A2554">
            <v>201108</v>
          </cell>
        </row>
        <row r="2555">
          <cell r="A2555">
            <v>201108</v>
          </cell>
        </row>
        <row r="2556">
          <cell r="A2556">
            <v>201108</v>
          </cell>
        </row>
        <row r="2557">
          <cell r="A2557">
            <v>201108</v>
          </cell>
        </row>
        <row r="2558">
          <cell r="A2558">
            <v>201108</v>
          </cell>
        </row>
        <row r="2559">
          <cell r="A2559">
            <v>201108</v>
          </cell>
        </row>
        <row r="2560">
          <cell r="A2560">
            <v>201108</v>
          </cell>
        </row>
        <row r="2561">
          <cell r="A2561">
            <v>201108</v>
          </cell>
        </row>
        <row r="2562">
          <cell r="A2562">
            <v>201108</v>
          </cell>
        </row>
        <row r="2563">
          <cell r="A2563">
            <v>201108</v>
          </cell>
        </row>
        <row r="2564">
          <cell r="A2564">
            <v>201108</v>
          </cell>
        </row>
        <row r="2565">
          <cell r="A2565">
            <v>201108</v>
          </cell>
        </row>
        <row r="2566">
          <cell r="A2566">
            <v>201108</v>
          </cell>
        </row>
        <row r="2567">
          <cell r="A2567">
            <v>201108</v>
          </cell>
        </row>
        <row r="2568">
          <cell r="A2568">
            <v>201108</v>
          </cell>
        </row>
        <row r="2569">
          <cell r="A2569">
            <v>201108</v>
          </cell>
        </row>
        <row r="2570">
          <cell r="A2570">
            <v>201108</v>
          </cell>
        </row>
        <row r="2571">
          <cell r="A2571">
            <v>201108</v>
          </cell>
        </row>
        <row r="2572">
          <cell r="A2572">
            <v>201108</v>
          </cell>
        </row>
        <row r="2573">
          <cell r="A2573">
            <v>201108</v>
          </cell>
        </row>
        <row r="2574">
          <cell r="A2574">
            <v>201108</v>
          </cell>
        </row>
        <row r="2575">
          <cell r="A2575">
            <v>201108</v>
          </cell>
        </row>
        <row r="2576">
          <cell r="A2576">
            <v>201108</v>
          </cell>
        </row>
        <row r="2577">
          <cell r="A2577">
            <v>201108</v>
          </cell>
        </row>
        <row r="2578">
          <cell r="A2578">
            <v>201108</v>
          </cell>
        </row>
        <row r="2579">
          <cell r="A2579">
            <v>201108</v>
          </cell>
        </row>
        <row r="2580">
          <cell r="A2580">
            <v>201108</v>
          </cell>
        </row>
        <row r="2581">
          <cell r="A2581">
            <v>201108</v>
          </cell>
        </row>
        <row r="2582">
          <cell r="A2582">
            <v>201108</v>
          </cell>
        </row>
        <row r="2583">
          <cell r="A2583">
            <v>201108</v>
          </cell>
        </row>
        <row r="2584">
          <cell r="A2584">
            <v>201108</v>
          </cell>
        </row>
        <row r="2585">
          <cell r="A2585">
            <v>201108</v>
          </cell>
        </row>
        <row r="2586">
          <cell r="A2586">
            <v>201108</v>
          </cell>
        </row>
        <row r="2587">
          <cell r="A2587">
            <v>201108</v>
          </cell>
        </row>
        <row r="2588">
          <cell r="A2588">
            <v>201108</v>
          </cell>
        </row>
        <row r="2589">
          <cell r="A2589">
            <v>201108</v>
          </cell>
        </row>
        <row r="2590">
          <cell r="A2590">
            <v>201108</v>
          </cell>
        </row>
        <row r="2591">
          <cell r="A2591">
            <v>201108</v>
          </cell>
        </row>
        <row r="2592">
          <cell r="A2592">
            <v>201108</v>
          </cell>
        </row>
        <row r="2593">
          <cell r="A2593">
            <v>201108</v>
          </cell>
        </row>
        <row r="2594">
          <cell r="A2594">
            <v>201108</v>
          </cell>
        </row>
        <row r="2595">
          <cell r="A2595">
            <v>201108</v>
          </cell>
        </row>
        <row r="2596">
          <cell r="A2596">
            <v>201108</v>
          </cell>
        </row>
        <row r="2597">
          <cell r="A2597">
            <v>201108</v>
          </cell>
        </row>
        <row r="2598">
          <cell r="A2598">
            <v>201108</v>
          </cell>
        </row>
        <row r="2599">
          <cell r="A2599">
            <v>201108</v>
          </cell>
        </row>
        <row r="2600">
          <cell r="A2600">
            <v>201108</v>
          </cell>
        </row>
        <row r="2601">
          <cell r="A2601">
            <v>201108</v>
          </cell>
        </row>
        <row r="2602">
          <cell r="A2602">
            <v>201108</v>
          </cell>
        </row>
        <row r="2603">
          <cell r="A2603">
            <v>201108</v>
          </cell>
        </row>
        <row r="2604">
          <cell r="A2604">
            <v>201108</v>
          </cell>
        </row>
        <row r="2605">
          <cell r="A2605">
            <v>201108</v>
          </cell>
        </row>
        <row r="2606">
          <cell r="A2606">
            <v>201108</v>
          </cell>
        </row>
        <row r="2607">
          <cell r="A2607">
            <v>201108</v>
          </cell>
        </row>
        <row r="2608">
          <cell r="A2608">
            <v>201108</v>
          </cell>
        </row>
        <row r="2609">
          <cell r="A2609">
            <v>201108</v>
          </cell>
        </row>
        <row r="2610">
          <cell r="A2610">
            <v>201108</v>
          </cell>
        </row>
        <row r="2611">
          <cell r="A2611">
            <v>201108</v>
          </cell>
        </row>
        <row r="2612">
          <cell r="A2612">
            <v>201108</v>
          </cell>
        </row>
        <row r="2613">
          <cell r="A2613">
            <v>201108</v>
          </cell>
        </row>
        <row r="2614">
          <cell r="A2614">
            <v>201108</v>
          </cell>
        </row>
        <row r="2615">
          <cell r="A2615">
            <v>201108</v>
          </cell>
        </row>
        <row r="2616">
          <cell r="A2616">
            <v>201108</v>
          </cell>
        </row>
        <row r="2617">
          <cell r="A2617">
            <v>201108</v>
          </cell>
        </row>
        <row r="2618">
          <cell r="A2618">
            <v>201108</v>
          </cell>
        </row>
        <row r="2619">
          <cell r="A2619">
            <v>201108</v>
          </cell>
        </row>
        <row r="2620">
          <cell r="A2620">
            <v>201108</v>
          </cell>
        </row>
        <row r="2621">
          <cell r="A2621">
            <v>201108</v>
          </cell>
        </row>
        <row r="2622">
          <cell r="A2622">
            <v>201108</v>
          </cell>
        </row>
        <row r="2623">
          <cell r="A2623">
            <v>201108</v>
          </cell>
        </row>
        <row r="2624">
          <cell r="A2624">
            <v>201108</v>
          </cell>
        </row>
        <row r="2625">
          <cell r="A2625">
            <v>201108</v>
          </cell>
        </row>
        <row r="2626">
          <cell r="A2626">
            <v>201108</v>
          </cell>
        </row>
        <row r="2627">
          <cell r="A2627">
            <v>201108</v>
          </cell>
        </row>
        <row r="2628">
          <cell r="A2628">
            <v>201108</v>
          </cell>
        </row>
        <row r="2629">
          <cell r="A2629">
            <v>201108</v>
          </cell>
        </row>
        <row r="2630">
          <cell r="A2630">
            <v>201108</v>
          </cell>
        </row>
        <row r="2631">
          <cell r="A2631">
            <v>201108</v>
          </cell>
        </row>
        <row r="2632">
          <cell r="A2632">
            <v>201108</v>
          </cell>
        </row>
        <row r="2633">
          <cell r="A2633">
            <v>201108</v>
          </cell>
        </row>
        <row r="2634">
          <cell r="A2634">
            <v>201108</v>
          </cell>
        </row>
        <row r="2635">
          <cell r="A2635">
            <v>201108</v>
          </cell>
        </row>
        <row r="2636">
          <cell r="A2636">
            <v>201108</v>
          </cell>
        </row>
        <row r="2637">
          <cell r="A2637">
            <v>201108</v>
          </cell>
        </row>
        <row r="2638">
          <cell r="A2638">
            <v>201108</v>
          </cell>
        </row>
        <row r="2639">
          <cell r="A2639">
            <v>201108</v>
          </cell>
        </row>
        <row r="2640">
          <cell r="A2640">
            <v>201108</v>
          </cell>
        </row>
        <row r="2641">
          <cell r="A2641">
            <v>201108</v>
          </cell>
        </row>
        <row r="2642">
          <cell r="A2642">
            <v>201108</v>
          </cell>
        </row>
        <row r="2643">
          <cell r="A2643">
            <v>201108</v>
          </cell>
        </row>
        <row r="2644">
          <cell r="A2644">
            <v>201108</v>
          </cell>
        </row>
        <row r="2645">
          <cell r="A2645">
            <v>201108</v>
          </cell>
        </row>
        <row r="2646">
          <cell r="A2646">
            <v>201108</v>
          </cell>
        </row>
        <row r="2647">
          <cell r="A2647">
            <v>201108</v>
          </cell>
        </row>
        <row r="2648">
          <cell r="A2648">
            <v>201108</v>
          </cell>
        </row>
        <row r="2649">
          <cell r="A2649">
            <v>201108</v>
          </cell>
        </row>
        <row r="2650">
          <cell r="A2650">
            <v>201108</v>
          </cell>
        </row>
        <row r="2651">
          <cell r="A2651">
            <v>201108</v>
          </cell>
        </row>
        <row r="2652">
          <cell r="A2652">
            <v>201108</v>
          </cell>
        </row>
        <row r="2653">
          <cell r="A2653">
            <v>201108</v>
          </cell>
        </row>
        <row r="2654">
          <cell r="A2654">
            <v>201108</v>
          </cell>
        </row>
        <row r="2655">
          <cell r="A2655">
            <v>201108</v>
          </cell>
        </row>
        <row r="2656">
          <cell r="A2656">
            <v>201108</v>
          </cell>
        </row>
        <row r="2657">
          <cell r="A2657">
            <v>201108</v>
          </cell>
        </row>
        <row r="2658">
          <cell r="A2658">
            <v>201108</v>
          </cell>
        </row>
        <row r="2659">
          <cell r="A2659">
            <v>201108</v>
          </cell>
        </row>
        <row r="2660">
          <cell r="A2660">
            <v>201108</v>
          </cell>
        </row>
        <row r="2661">
          <cell r="A2661">
            <v>201108</v>
          </cell>
        </row>
        <row r="2662">
          <cell r="A2662">
            <v>201108</v>
          </cell>
        </row>
        <row r="2663">
          <cell r="A2663">
            <v>201108</v>
          </cell>
        </row>
        <row r="2664">
          <cell r="A2664">
            <v>201108</v>
          </cell>
        </row>
        <row r="2665">
          <cell r="A2665">
            <v>201108</v>
          </cell>
        </row>
        <row r="2666">
          <cell r="A2666">
            <v>201108</v>
          </cell>
        </row>
        <row r="2667">
          <cell r="A2667">
            <v>201108</v>
          </cell>
        </row>
        <row r="2668">
          <cell r="A2668">
            <v>201108</v>
          </cell>
        </row>
        <row r="2669">
          <cell r="A2669">
            <v>201108</v>
          </cell>
        </row>
        <row r="2670">
          <cell r="A2670">
            <v>201108</v>
          </cell>
        </row>
        <row r="2671">
          <cell r="A2671">
            <v>201108</v>
          </cell>
        </row>
        <row r="2672">
          <cell r="A2672">
            <v>201108</v>
          </cell>
        </row>
        <row r="2673">
          <cell r="A2673">
            <v>201108</v>
          </cell>
        </row>
        <row r="2674">
          <cell r="A2674">
            <v>201108</v>
          </cell>
        </row>
        <row r="2675">
          <cell r="A2675">
            <v>201108</v>
          </cell>
        </row>
        <row r="2676">
          <cell r="A2676">
            <v>201108</v>
          </cell>
        </row>
        <row r="2677">
          <cell r="A2677">
            <v>201108</v>
          </cell>
        </row>
        <row r="2678">
          <cell r="A2678">
            <v>201108</v>
          </cell>
        </row>
        <row r="2679">
          <cell r="A2679">
            <v>201108</v>
          </cell>
        </row>
        <row r="2680">
          <cell r="A2680">
            <v>201108</v>
          </cell>
        </row>
        <row r="2681">
          <cell r="A2681">
            <v>201108</v>
          </cell>
        </row>
        <row r="2682">
          <cell r="A2682">
            <v>201108</v>
          </cell>
        </row>
        <row r="2683">
          <cell r="A2683">
            <v>201108</v>
          </cell>
        </row>
        <row r="2684">
          <cell r="A2684">
            <v>201108</v>
          </cell>
        </row>
        <row r="2685">
          <cell r="A2685">
            <v>201108</v>
          </cell>
        </row>
        <row r="2686">
          <cell r="A2686">
            <v>201108</v>
          </cell>
        </row>
        <row r="2687">
          <cell r="A2687">
            <v>201108</v>
          </cell>
        </row>
        <row r="2688">
          <cell r="A2688">
            <v>201108</v>
          </cell>
        </row>
        <row r="2689">
          <cell r="A2689">
            <v>201108</v>
          </cell>
        </row>
        <row r="2690">
          <cell r="A2690">
            <v>201108</v>
          </cell>
        </row>
        <row r="2691">
          <cell r="A2691">
            <v>201108</v>
          </cell>
        </row>
        <row r="2692">
          <cell r="A2692">
            <v>201108</v>
          </cell>
        </row>
        <row r="2693">
          <cell r="A2693">
            <v>201108</v>
          </cell>
        </row>
        <row r="2694">
          <cell r="A2694">
            <v>201108</v>
          </cell>
        </row>
        <row r="2695">
          <cell r="A2695">
            <v>201108</v>
          </cell>
        </row>
        <row r="2696">
          <cell r="A2696">
            <v>201108</v>
          </cell>
        </row>
        <row r="2697">
          <cell r="A2697">
            <v>201108</v>
          </cell>
        </row>
        <row r="2698">
          <cell r="A2698">
            <v>201108</v>
          </cell>
        </row>
        <row r="2699">
          <cell r="A2699">
            <v>201108</v>
          </cell>
        </row>
        <row r="2700">
          <cell r="A2700">
            <v>201108</v>
          </cell>
        </row>
        <row r="2701">
          <cell r="A2701">
            <v>201108</v>
          </cell>
        </row>
        <row r="2702">
          <cell r="A2702">
            <v>201108</v>
          </cell>
        </row>
        <row r="2703">
          <cell r="A2703">
            <v>201108</v>
          </cell>
        </row>
        <row r="2704">
          <cell r="A2704">
            <v>201108</v>
          </cell>
        </row>
        <row r="2705">
          <cell r="A2705">
            <v>201108</v>
          </cell>
        </row>
        <row r="2706">
          <cell r="A2706">
            <v>201108</v>
          </cell>
        </row>
        <row r="2707">
          <cell r="A2707">
            <v>201108</v>
          </cell>
        </row>
        <row r="2708">
          <cell r="A2708">
            <v>201108</v>
          </cell>
        </row>
        <row r="2709">
          <cell r="A2709">
            <v>201108</v>
          </cell>
        </row>
        <row r="2710">
          <cell r="A2710">
            <v>201108</v>
          </cell>
        </row>
        <row r="2711">
          <cell r="A2711">
            <v>201108</v>
          </cell>
        </row>
        <row r="2712">
          <cell r="A2712">
            <v>201108</v>
          </cell>
        </row>
        <row r="2713">
          <cell r="A2713">
            <v>201108</v>
          </cell>
        </row>
        <row r="2714">
          <cell r="A2714">
            <v>201108</v>
          </cell>
        </row>
        <row r="2715">
          <cell r="A2715">
            <v>201108</v>
          </cell>
        </row>
        <row r="2716">
          <cell r="A2716">
            <v>201108</v>
          </cell>
        </row>
        <row r="2717">
          <cell r="A2717">
            <v>201108</v>
          </cell>
        </row>
        <row r="2718">
          <cell r="A2718">
            <v>201108</v>
          </cell>
        </row>
        <row r="2719">
          <cell r="A2719">
            <v>201108</v>
          </cell>
        </row>
        <row r="2720">
          <cell r="A2720">
            <v>201108</v>
          </cell>
        </row>
        <row r="2721">
          <cell r="A2721">
            <v>201108</v>
          </cell>
        </row>
        <row r="2722">
          <cell r="A2722">
            <v>201108</v>
          </cell>
        </row>
        <row r="2723">
          <cell r="A2723">
            <v>201108</v>
          </cell>
        </row>
        <row r="2724">
          <cell r="A2724">
            <v>201108</v>
          </cell>
        </row>
        <row r="2725">
          <cell r="A2725">
            <v>201108</v>
          </cell>
        </row>
        <row r="2726">
          <cell r="A2726">
            <v>201108</v>
          </cell>
        </row>
        <row r="2727">
          <cell r="A2727">
            <v>201108</v>
          </cell>
        </row>
        <row r="2728">
          <cell r="A2728">
            <v>201108</v>
          </cell>
        </row>
        <row r="2729">
          <cell r="A2729">
            <v>201108</v>
          </cell>
        </row>
        <row r="2730">
          <cell r="A2730">
            <v>201108</v>
          </cell>
        </row>
        <row r="2731">
          <cell r="A2731">
            <v>201108</v>
          </cell>
        </row>
        <row r="2732">
          <cell r="A2732">
            <v>201108</v>
          </cell>
        </row>
        <row r="2733">
          <cell r="A2733">
            <v>201108</v>
          </cell>
        </row>
        <row r="2734">
          <cell r="A2734">
            <v>201108</v>
          </cell>
        </row>
        <row r="2735">
          <cell r="A2735">
            <v>201108</v>
          </cell>
        </row>
        <row r="2736">
          <cell r="A2736">
            <v>201108</v>
          </cell>
        </row>
        <row r="2737">
          <cell r="A2737">
            <v>201108</v>
          </cell>
        </row>
        <row r="2738">
          <cell r="A2738">
            <v>201108</v>
          </cell>
        </row>
        <row r="2739">
          <cell r="A2739">
            <v>201108</v>
          </cell>
        </row>
        <row r="2740">
          <cell r="A2740">
            <v>201108</v>
          </cell>
        </row>
        <row r="2741">
          <cell r="A2741">
            <v>201108</v>
          </cell>
        </row>
        <row r="2742">
          <cell r="A2742">
            <v>201108</v>
          </cell>
        </row>
        <row r="2743">
          <cell r="A2743">
            <v>201108</v>
          </cell>
        </row>
        <row r="2744">
          <cell r="A2744">
            <v>201108</v>
          </cell>
        </row>
        <row r="2745">
          <cell r="A2745">
            <v>201108</v>
          </cell>
        </row>
        <row r="2746">
          <cell r="A2746">
            <v>201108</v>
          </cell>
        </row>
        <row r="2747">
          <cell r="A2747">
            <v>201108</v>
          </cell>
        </row>
        <row r="2748">
          <cell r="A2748">
            <v>201108</v>
          </cell>
        </row>
        <row r="2749">
          <cell r="A2749">
            <v>201108</v>
          </cell>
        </row>
        <row r="2750">
          <cell r="A2750">
            <v>201108</v>
          </cell>
        </row>
        <row r="2751">
          <cell r="A2751">
            <v>201108</v>
          </cell>
        </row>
        <row r="2752">
          <cell r="A2752">
            <v>201108</v>
          </cell>
        </row>
        <row r="2753">
          <cell r="A2753">
            <v>201108</v>
          </cell>
        </row>
        <row r="2754">
          <cell r="A2754">
            <v>201108</v>
          </cell>
        </row>
        <row r="2755">
          <cell r="A2755">
            <v>201108</v>
          </cell>
        </row>
        <row r="2756">
          <cell r="A2756">
            <v>201108</v>
          </cell>
        </row>
        <row r="2757">
          <cell r="A2757">
            <v>201108</v>
          </cell>
        </row>
        <row r="2758">
          <cell r="A2758">
            <v>201108</v>
          </cell>
        </row>
        <row r="2759">
          <cell r="A2759">
            <v>201108</v>
          </cell>
        </row>
        <row r="2760">
          <cell r="A2760">
            <v>201108</v>
          </cell>
        </row>
        <row r="2761">
          <cell r="A2761">
            <v>201108</v>
          </cell>
        </row>
        <row r="2762">
          <cell r="A2762">
            <v>201108</v>
          </cell>
        </row>
        <row r="2763">
          <cell r="A2763">
            <v>201108</v>
          </cell>
        </row>
        <row r="2764">
          <cell r="A2764">
            <v>201108</v>
          </cell>
        </row>
        <row r="2765">
          <cell r="A2765">
            <v>201108</v>
          </cell>
        </row>
        <row r="2766">
          <cell r="A2766">
            <v>201108</v>
          </cell>
        </row>
        <row r="2767">
          <cell r="A2767">
            <v>201108</v>
          </cell>
        </row>
        <row r="2768">
          <cell r="A2768">
            <v>201108</v>
          </cell>
        </row>
        <row r="2769">
          <cell r="A2769">
            <v>201108</v>
          </cell>
        </row>
        <row r="2770">
          <cell r="A2770">
            <v>201108</v>
          </cell>
        </row>
        <row r="2771">
          <cell r="A2771">
            <v>201108</v>
          </cell>
        </row>
        <row r="2772">
          <cell r="A2772">
            <v>201108</v>
          </cell>
        </row>
        <row r="2773">
          <cell r="A2773">
            <v>201108</v>
          </cell>
        </row>
        <row r="2774">
          <cell r="A2774">
            <v>201108</v>
          </cell>
        </row>
        <row r="2775">
          <cell r="A2775">
            <v>201108</v>
          </cell>
        </row>
        <row r="2776">
          <cell r="A2776">
            <v>201108</v>
          </cell>
        </row>
        <row r="2777">
          <cell r="A2777">
            <v>201108</v>
          </cell>
        </row>
        <row r="2778">
          <cell r="A2778">
            <v>201108</v>
          </cell>
        </row>
        <row r="2779">
          <cell r="A2779">
            <v>201108</v>
          </cell>
        </row>
        <row r="2780">
          <cell r="A2780">
            <v>201108</v>
          </cell>
        </row>
        <row r="2781">
          <cell r="A2781">
            <v>201108</v>
          </cell>
        </row>
        <row r="2782">
          <cell r="A2782">
            <v>201108</v>
          </cell>
        </row>
        <row r="2783">
          <cell r="A2783">
            <v>201108</v>
          </cell>
        </row>
        <row r="2784">
          <cell r="A2784">
            <v>201108</v>
          </cell>
        </row>
        <row r="2785">
          <cell r="A2785">
            <v>201108</v>
          </cell>
        </row>
        <row r="2786">
          <cell r="A2786">
            <v>201108</v>
          </cell>
        </row>
        <row r="2787">
          <cell r="A2787">
            <v>201108</v>
          </cell>
        </row>
        <row r="2788">
          <cell r="A2788">
            <v>201108</v>
          </cell>
        </row>
        <row r="2789">
          <cell r="A2789">
            <v>201108</v>
          </cell>
        </row>
        <row r="2790">
          <cell r="A2790">
            <v>201108</v>
          </cell>
        </row>
        <row r="2791">
          <cell r="A2791">
            <v>201108</v>
          </cell>
        </row>
        <row r="2792">
          <cell r="A2792">
            <v>201108</v>
          </cell>
        </row>
        <row r="2793">
          <cell r="A2793">
            <v>201108</v>
          </cell>
        </row>
        <row r="2794">
          <cell r="A2794">
            <v>201108</v>
          </cell>
        </row>
        <row r="2795">
          <cell r="A2795">
            <v>201108</v>
          </cell>
        </row>
        <row r="2796">
          <cell r="A2796">
            <v>201108</v>
          </cell>
        </row>
        <row r="2797">
          <cell r="A2797">
            <v>201108</v>
          </cell>
        </row>
        <row r="2798">
          <cell r="A2798">
            <v>201108</v>
          </cell>
        </row>
        <row r="2799">
          <cell r="A2799">
            <v>201108</v>
          </cell>
        </row>
        <row r="2800">
          <cell r="A2800">
            <v>201108</v>
          </cell>
        </row>
        <row r="2801">
          <cell r="A2801">
            <v>201108</v>
          </cell>
        </row>
        <row r="2802">
          <cell r="A2802">
            <v>201108</v>
          </cell>
        </row>
        <row r="2803">
          <cell r="A2803">
            <v>201108</v>
          </cell>
        </row>
        <row r="2804">
          <cell r="A2804">
            <v>201108</v>
          </cell>
        </row>
        <row r="2805">
          <cell r="A2805">
            <v>201108</v>
          </cell>
        </row>
        <row r="2806">
          <cell r="A2806">
            <v>201108</v>
          </cell>
        </row>
        <row r="2807">
          <cell r="A2807">
            <v>201108</v>
          </cell>
        </row>
        <row r="2808">
          <cell r="A2808">
            <v>201108</v>
          </cell>
        </row>
        <row r="2809">
          <cell r="A2809">
            <v>201108</v>
          </cell>
        </row>
        <row r="2810">
          <cell r="A2810">
            <v>201108</v>
          </cell>
        </row>
        <row r="2811">
          <cell r="A2811">
            <v>201108</v>
          </cell>
        </row>
        <row r="2812">
          <cell r="A2812">
            <v>201108</v>
          </cell>
        </row>
        <row r="2813">
          <cell r="A2813">
            <v>201108</v>
          </cell>
        </row>
        <row r="2814">
          <cell r="A2814">
            <v>201108</v>
          </cell>
        </row>
        <row r="2815">
          <cell r="A2815">
            <v>201108</v>
          </cell>
        </row>
        <row r="2816">
          <cell r="A2816">
            <v>201108</v>
          </cell>
        </row>
        <row r="2817">
          <cell r="A2817">
            <v>201108</v>
          </cell>
        </row>
        <row r="2818">
          <cell r="A2818">
            <v>201108</v>
          </cell>
        </row>
        <row r="2819">
          <cell r="A2819">
            <v>201108</v>
          </cell>
        </row>
        <row r="2820">
          <cell r="A2820">
            <v>201108</v>
          </cell>
        </row>
        <row r="2821">
          <cell r="A2821">
            <v>201108</v>
          </cell>
        </row>
        <row r="2822">
          <cell r="A2822">
            <v>201108</v>
          </cell>
        </row>
        <row r="2823">
          <cell r="A2823">
            <v>201108</v>
          </cell>
        </row>
        <row r="2824">
          <cell r="A2824">
            <v>201108</v>
          </cell>
        </row>
        <row r="2825">
          <cell r="A2825">
            <v>201108</v>
          </cell>
        </row>
        <row r="2826">
          <cell r="A2826">
            <v>201108</v>
          </cell>
        </row>
        <row r="2827">
          <cell r="A2827">
            <v>201108</v>
          </cell>
        </row>
        <row r="2828">
          <cell r="A2828">
            <v>201108</v>
          </cell>
        </row>
        <row r="2829">
          <cell r="A2829">
            <v>201108</v>
          </cell>
        </row>
        <row r="2830">
          <cell r="A2830">
            <v>201108</v>
          </cell>
        </row>
        <row r="2831">
          <cell r="A2831">
            <v>201108</v>
          </cell>
        </row>
        <row r="2832">
          <cell r="A2832">
            <v>201108</v>
          </cell>
        </row>
        <row r="2833">
          <cell r="A2833">
            <v>201108</v>
          </cell>
        </row>
        <row r="2834">
          <cell r="A2834">
            <v>201108</v>
          </cell>
        </row>
        <row r="2835">
          <cell r="A2835">
            <v>201108</v>
          </cell>
        </row>
        <row r="2836">
          <cell r="A2836">
            <v>201108</v>
          </cell>
        </row>
        <row r="2837">
          <cell r="A2837">
            <v>201108</v>
          </cell>
        </row>
        <row r="2838">
          <cell r="A2838">
            <v>201108</v>
          </cell>
        </row>
        <row r="2839">
          <cell r="A2839">
            <v>201108</v>
          </cell>
        </row>
        <row r="2840">
          <cell r="A2840">
            <v>201108</v>
          </cell>
        </row>
        <row r="2841">
          <cell r="A2841">
            <v>201108</v>
          </cell>
        </row>
        <row r="2842">
          <cell r="A2842">
            <v>201108</v>
          </cell>
        </row>
        <row r="2843">
          <cell r="A2843">
            <v>201108</v>
          </cell>
        </row>
        <row r="2844">
          <cell r="A2844">
            <v>201108</v>
          </cell>
        </row>
        <row r="2845">
          <cell r="A2845">
            <v>201108</v>
          </cell>
        </row>
        <row r="2846">
          <cell r="A2846">
            <v>201108</v>
          </cell>
        </row>
        <row r="2847">
          <cell r="A2847">
            <v>201108</v>
          </cell>
        </row>
        <row r="2848">
          <cell r="A2848">
            <v>201108</v>
          </cell>
        </row>
        <row r="2849">
          <cell r="A2849">
            <v>201108</v>
          </cell>
        </row>
        <row r="2850">
          <cell r="A2850">
            <v>201108</v>
          </cell>
        </row>
        <row r="2851">
          <cell r="A2851">
            <v>201108</v>
          </cell>
        </row>
        <row r="2852">
          <cell r="A2852">
            <v>201108</v>
          </cell>
        </row>
        <row r="2853">
          <cell r="A2853">
            <v>201108</v>
          </cell>
        </row>
        <row r="2854">
          <cell r="A2854">
            <v>201108</v>
          </cell>
        </row>
        <row r="2855">
          <cell r="A2855">
            <v>201108</v>
          </cell>
        </row>
        <row r="2856">
          <cell r="A2856">
            <v>201108</v>
          </cell>
        </row>
        <row r="2857">
          <cell r="A2857">
            <v>201108</v>
          </cell>
        </row>
        <row r="2858">
          <cell r="A2858">
            <v>201108</v>
          </cell>
        </row>
        <row r="2859">
          <cell r="A2859">
            <v>201108</v>
          </cell>
        </row>
        <row r="2860">
          <cell r="A2860">
            <v>201108</v>
          </cell>
        </row>
        <row r="2861">
          <cell r="A2861">
            <v>201108</v>
          </cell>
        </row>
        <row r="2862">
          <cell r="A2862">
            <v>201108</v>
          </cell>
        </row>
        <row r="2863">
          <cell r="A2863">
            <v>201108</v>
          </cell>
        </row>
        <row r="2864">
          <cell r="A2864">
            <v>201108</v>
          </cell>
        </row>
        <row r="2865">
          <cell r="A2865">
            <v>201108</v>
          </cell>
        </row>
        <row r="2866">
          <cell r="A2866">
            <v>201108</v>
          </cell>
        </row>
        <row r="2867">
          <cell r="A2867">
            <v>201108</v>
          </cell>
        </row>
        <row r="2868">
          <cell r="A2868">
            <v>201108</v>
          </cell>
        </row>
        <row r="2869">
          <cell r="A2869">
            <v>201108</v>
          </cell>
        </row>
        <row r="2870">
          <cell r="A2870">
            <v>201108</v>
          </cell>
        </row>
        <row r="2871">
          <cell r="A2871">
            <v>201108</v>
          </cell>
        </row>
        <row r="2872">
          <cell r="A2872">
            <v>201108</v>
          </cell>
        </row>
        <row r="2873">
          <cell r="A2873">
            <v>201108</v>
          </cell>
        </row>
        <row r="2874">
          <cell r="A2874">
            <v>201108</v>
          </cell>
        </row>
        <row r="2875">
          <cell r="A2875">
            <v>201108</v>
          </cell>
        </row>
        <row r="2876">
          <cell r="A2876">
            <v>201108</v>
          </cell>
        </row>
        <row r="2877">
          <cell r="A2877">
            <v>201108</v>
          </cell>
        </row>
        <row r="2878">
          <cell r="A2878">
            <v>201108</v>
          </cell>
        </row>
        <row r="2879">
          <cell r="A2879">
            <v>201108</v>
          </cell>
        </row>
        <row r="2880">
          <cell r="A2880">
            <v>201108</v>
          </cell>
        </row>
        <row r="2881">
          <cell r="A2881">
            <v>201108</v>
          </cell>
        </row>
        <row r="2882">
          <cell r="A2882">
            <v>201108</v>
          </cell>
        </row>
        <row r="2883">
          <cell r="A2883">
            <v>201108</v>
          </cell>
        </row>
        <row r="2884">
          <cell r="A2884">
            <v>201108</v>
          </cell>
        </row>
        <row r="2885">
          <cell r="A2885">
            <v>201108</v>
          </cell>
        </row>
        <row r="2886">
          <cell r="A2886">
            <v>201108</v>
          </cell>
        </row>
        <row r="2887">
          <cell r="A2887">
            <v>201108</v>
          </cell>
        </row>
        <row r="2888">
          <cell r="A2888">
            <v>201108</v>
          </cell>
        </row>
        <row r="2889">
          <cell r="A2889">
            <v>201108</v>
          </cell>
        </row>
        <row r="2890">
          <cell r="A2890">
            <v>201108</v>
          </cell>
        </row>
        <row r="2891">
          <cell r="A2891">
            <v>201108</v>
          </cell>
        </row>
        <row r="2892">
          <cell r="A2892">
            <v>201108</v>
          </cell>
        </row>
        <row r="2893">
          <cell r="A2893">
            <v>201108</v>
          </cell>
        </row>
        <row r="2894">
          <cell r="A2894">
            <v>201108</v>
          </cell>
        </row>
        <row r="2895">
          <cell r="A2895">
            <v>201108</v>
          </cell>
        </row>
        <row r="2896">
          <cell r="A2896">
            <v>201108</v>
          </cell>
        </row>
        <row r="2897">
          <cell r="A2897">
            <v>201108</v>
          </cell>
        </row>
        <row r="2898">
          <cell r="A2898">
            <v>201108</v>
          </cell>
        </row>
        <row r="2899">
          <cell r="A2899">
            <v>201108</v>
          </cell>
        </row>
        <row r="2900">
          <cell r="A2900">
            <v>201108</v>
          </cell>
        </row>
        <row r="2901">
          <cell r="A2901">
            <v>201108</v>
          </cell>
        </row>
        <row r="2902">
          <cell r="A2902">
            <v>201108</v>
          </cell>
        </row>
        <row r="2903">
          <cell r="A2903">
            <v>201108</v>
          </cell>
        </row>
        <row r="2904">
          <cell r="A2904">
            <v>201108</v>
          </cell>
        </row>
        <row r="2905">
          <cell r="A2905">
            <v>201108</v>
          </cell>
        </row>
        <row r="2906">
          <cell r="A2906">
            <v>201108</v>
          </cell>
        </row>
        <row r="2907">
          <cell r="A2907">
            <v>201108</v>
          </cell>
        </row>
        <row r="2908">
          <cell r="A2908">
            <v>201108</v>
          </cell>
        </row>
        <row r="2909">
          <cell r="A2909">
            <v>201108</v>
          </cell>
        </row>
        <row r="2910">
          <cell r="A2910">
            <v>201108</v>
          </cell>
        </row>
        <row r="2911">
          <cell r="A2911">
            <v>201108</v>
          </cell>
        </row>
        <row r="2912">
          <cell r="A2912">
            <v>201108</v>
          </cell>
        </row>
        <row r="2913">
          <cell r="A2913">
            <v>201108</v>
          </cell>
        </row>
        <row r="2914">
          <cell r="A2914">
            <v>201108</v>
          </cell>
        </row>
        <row r="2915">
          <cell r="A2915">
            <v>201108</v>
          </cell>
        </row>
        <row r="2916">
          <cell r="A2916">
            <v>201108</v>
          </cell>
        </row>
        <row r="2917">
          <cell r="A2917">
            <v>201108</v>
          </cell>
        </row>
        <row r="2918">
          <cell r="A2918">
            <v>201108</v>
          </cell>
        </row>
        <row r="2919">
          <cell r="A2919">
            <v>201108</v>
          </cell>
        </row>
        <row r="2920">
          <cell r="A2920">
            <v>201108</v>
          </cell>
        </row>
        <row r="2921">
          <cell r="A2921">
            <v>201108</v>
          </cell>
        </row>
        <row r="2922">
          <cell r="A2922">
            <v>201108</v>
          </cell>
        </row>
        <row r="2923">
          <cell r="A2923">
            <v>201108</v>
          </cell>
        </row>
        <row r="2924">
          <cell r="A2924">
            <v>201108</v>
          </cell>
        </row>
        <row r="2925">
          <cell r="A2925">
            <v>201108</v>
          </cell>
        </row>
        <row r="2926">
          <cell r="A2926">
            <v>201108</v>
          </cell>
        </row>
        <row r="2927">
          <cell r="A2927">
            <v>201108</v>
          </cell>
        </row>
        <row r="2928">
          <cell r="A2928">
            <v>201108</v>
          </cell>
        </row>
        <row r="2929">
          <cell r="A2929">
            <v>201108</v>
          </cell>
        </row>
        <row r="2930">
          <cell r="A2930">
            <v>201108</v>
          </cell>
        </row>
        <row r="2931">
          <cell r="A2931">
            <v>201108</v>
          </cell>
        </row>
        <row r="2932">
          <cell r="A2932">
            <v>201108</v>
          </cell>
        </row>
        <row r="2933">
          <cell r="A2933">
            <v>201108</v>
          </cell>
        </row>
        <row r="2934">
          <cell r="A2934">
            <v>201108</v>
          </cell>
        </row>
        <row r="2935">
          <cell r="A2935">
            <v>201108</v>
          </cell>
        </row>
        <row r="2936">
          <cell r="A2936">
            <v>201108</v>
          </cell>
        </row>
        <row r="2937">
          <cell r="A2937">
            <v>201108</v>
          </cell>
        </row>
        <row r="2938">
          <cell r="A2938">
            <v>201108</v>
          </cell>
        </row>
        <row r="2939">
          <cell r="A2939">
            <v>201108</v>
          </cell>
        </row>
        <row r="2940">
          <cell r="A2940">
            <v>201108</v>
          </cell>
        </row>
        <row r="2941">
          <cell r="A2941">
            <v>201108</v>
          </cell>
        </row>
        <row r="2942">
          <cell r="A2942">
            <v>201108</v>
          </cell>
        </row>
        <row r="2943">
          <cell r="A2943">
            <v>201108</v>
          </cell>
        </row>
        <row r="2944">
          <cell r="A2944">
            <v>201108</v>
          </cell>
        </row>
        <row r="2945">
          <cell r="A2945">
            <v>201108</v>
          </cell>
        </row>
        <row r="2946">
          <cell r="A2946">
            <v>201108</v>
          </cell>
        </row>
        <row r="2947">
          <cell r="A2947">
            <v>201108</v>
          </cell>
        </row>
        <row r="2948">
          <cell r="A2948">
            <v>201108</v>
          </cell>
        </row>
        <row r="2949">
          <cell r="A2949">
            <v>201108</v>
          </cell>
        </row>
        <row r="2950">
          <cell r="A2950">
            <v>201108</v>
          </cell>
        </row>
        <row r="2951">
          <cell r="A2951">
            <v>201108</v>
          </cell>
        </row>
        <row r="2952">
          <cell r="A2952">
            <v>201108</v>
          </cell>
        </row>
        <row r="2953">
          <cell r="A2953">
            <v>201108</v>
          </cell>
        </row>
        <row r="2954">
          <cell r="A2954">
            <v>201108</v>
          </cell>
        </row>
        <row r="2955">
          <cell r="A2955">
            <v>201108</v>
          </cell>
        </row>
        <row r="2956">
          <cell r="A2956">
            <v>201108</v>
          </cell>
        </row>
        <row r="2957">
          <cell r="A2957">
            <v>201108</v>
          </cell>
        </row>
        <row r="2958">
          <cell r="A2958">
            <v>201108</v>
          </cell>
        </row>
        <row r="2959">
          <cell r="A2959">
            <v>201108</v>
          </cell>
        </row>
        <row r="2960">
          <cell r="A2960">
            <v>201108</v>
          </cell>
        </row>
        <row r="2961">
          <cell r="A2961">
            <v>201108</v>
          </cell>
        </row>
        <row r="2962">
          <cell r="A2962">
            <v>201108</v>
          </cell>
        </row>
        <row r="2963">
          <cell r="A2963">
            <v>201108</v>
          </cell>
        </row>
        <row r="2964">
          <cell r="A2964">
            <v>201108</v>
          </cell>
        </row>
        <row r="2965">
          <cell r="A2965">
            <v>201108</v>
          </cell>
        </row>
        <row r="2966">
          <cell r="A2966">
            <v>201108</v>
          </cell>
        </row>
        <row r="2967">
          <cell r="A2967">
            <v>201108</v>
          </cell>
        </row>
        <row r="2968">
          <cell r="A2968">
            <v>201108</v>
          </cell>
        </row>
        <row r="2969">
          <cell r="A2969">
            <v>201108</v>
          </cell>
        </row>
        <row r="2970">
          <cell r="A2970">
            <v>201108</v>
          </cell>
        </row>
        <row r="2971">
          <cell r="A2971">
            <v>201108</v>
          </cell>
        </row>
        <row r="2972">
          <cell r="A2972">
            <v>201108</v>
          </cell>
        </row>
        <row r="2973">
          <cell r="A2973">
            <v>201108</v>
          </cell>
        </row>
        <row r="2974">
          <cell r="A2974">
            <v>201108</v>
          </cell>
        </row>
        <row r="2975">
          <cell r="A2975">
            <v>201108</v>
          </cell>
        </row>
        <row r="2976">
          <cell r="A2976">
            <v>201108</v>
          </cell>
        </row>
        <row r="2977">
          <cell r="A2977">
            <v>201108</v>
          </cell>
        </row>
        <row r="2978">
          <cell r="A2978">
            <v>201108</v>
          </cell>
        </row>
        <row r="2979">
          <cell r="A2979">
            <v>201108</v>
          </cell>
        </row>
        <row r="2980">
          <cell r="A2980">
            <v>201108</v>
          </cell>
        </row>
        <row r="2981">
          <cell r="A2981">
            <v>201108</v>
          </cell>
        </row>
        <row r="2982">
          <cell r="A2982">
            <v>201108</v>
          </cell>
        </row>
        <row r="2983">
          <cell r="A2983">
            <v>201108</v>
          </cell>
        </row>
        <row r="2984">
          <cell r="A2984">
            <v>201108</v>
          </cell>
        </row>
        <row r="2985">
          <cell r="A2985">
            <v>201108</v>
          </cell>
        </row>
        <row r="2986">
          <cell r="A2986">
            <v>201108</v>
          </cell>
        </row>
        <row r="2987">
          <cell r="A2987">
            <v>201108</v>
          </cell>
        </row>
        <row r="2988">
          <cell r="A2988">
            <v>201108</v>
          </cell>
        </row>
        <row r="2989">
          <cell r="A2989">
            <v>201108</v>
          </cell>
        </row>
        <row r="2990">
          <cell r="A2990">
            <v>201108</v>
          </cell>
        </row>
        <row r="2991">
          <cell r="A2991">
            <v>201108</v>
          </cell>
        </row>
        <row r="2992">
          <cell r="A2992">
            <v>201108</v>
          </cell>
        </row>
        <row r="2993">
          <cell r="A2993">
            <v>201108</v>
          </cell>
        </row>
        <row r="2994">
          <cell r="A2994">
            <v>201108</v>
          </cell>
        </row>
        <row r="2995">
          <cell r="A2995">
            <v>201108</v>
          </cell>
        </row>
        <row r="2996">
          <cell r="A2996">
            <v>201108</v>
          </cell>
        </row>
        <row r="2997">
          <cell r="A2997">
            <v>201108</v>
          </cell>
        </row>
        <row r="2998">
          <cell r="A2998">
            <v>201108</v>
          </cell>
        </row>
        <row r="2999">
          <cell r="A2999">
            <v>201108</v>
          </cell>
        </row>
        <row r="3000">
          <cell r="A3000">
            <v>201108</v>
          </cell>
        </row>
        <row r="3001">
          <cell r="A3001">
            <v>201108</v>
          </cell>
        </row>
        <row r="3002">
          <cell r="A3002">
            <v>201108</v>
          </cell>
        </row>
        <row r="3003">
          <cell r="A3003">
            <v>201108</v>
          </cell>
        </row>
        <row r="3004">
          <cell r="A3004">
            <v>201108</v>
          </cell>
        </row>
        <row r="3005">
          <cell r="A3005">
            <v>201108</v>
          </cell>
        </row>
        <row r="3006">
          <cell r="A3006">
            <v>201108</v>
          </cell>
        </row>
        <row r="3007">
          <cell r="A3007">
            <v>201108</v>
          </cell>
        </row>
        <row r="3008">
          <cell r="A3008">
            <v>201108</v>
          </cell>
        </row>
        <row r="3009">
          <cell r="A3009">
            <v>201108</v>
          </cell>
        </row>
        <row r="3010">
          <cell r="A3010">
            <v>201108</v>
          </cell>
        </row>
        <row r="3011">
          <cell r="A3011">
            <v>201108</v>
          </cell>
        </row>
        <row r="3012">
          <cell r="A3012">
            <v>201108</v>
          </cell>
        </row>
        <row r="3013">
          <cell r="A3013">
            <v>201108</v>
          </cell>
        </row>
        <row r="3014">
          <cell r="A3014">
            <v>201108</v>
          </cell>
        </row>
        <row r="3015">
          <cell r="A3015">
            <v>201108</v>
          </cell>
        </row>
        <row r="3016">
          <cell r="A3016">
            <v>201108</v>
          </cell>
        </row>
        <row r="3017">
          <cell r="A3017">
            <v>201108</v>
          </cell>
        </row>
        <row r="3018">
          <cell r="A3018">
            <v>201108</v>
          </cell>
        </row>
        <row r="3019">
          <cell r="A3019">
            <v>201108</v>
          </cell>
        </row>
        <row r="3020">
          <cell r="A3020">
            <v>201108</v>
          </cell>
        </row>
        <row r="3021">
          <cell r="A3021">
            <v>201108</v>
          </cell>
        </row>
        <row r="3022">
          <cell r="A3022">
            <v>201108</v>
          </cell>
        </row>
        <row r="3023">
          <cell r="A3023">
            <v>201108</v>
          </cell>
        </row>
        <row r="3024">
          <cell r="A3024">
            <v>201108</v>
          </cell>
        </row>
        <row r="3025">
          <cell r="A3025">
            <v>201108</v>
          </cell>
        </row>
        <row r="3026">
          <cell r="A3026">
            <v>201108</v>
          </cell>
        </row>
        <row r="3027">
          <cell r="A3027">
            <v>201108</v>
          </cell>
        </row>
        <row r="3028">
          <cell r="A3028">
            <v>201108</v>
          </cell>
        </row>
        <row r="3029">
          <cell r="A3029">
            <v>201108</v>
          </cell>
        </row>
        <row r="3030">
          <cell r="A3030">
            <v>201108</v>
          </cell>
        </row>
        <row r="3031">
          <cell r="A3031">
            <v>201108</v>
          </cell>
        </row>
        <row r="3032">
          <cell r="A3032">
            <v>201108</v>
          </cell>
        </row>
        <row r="3033">
          <cell r="A3033">
            <v>201108</v>
          </cell>
        </row>
        <row r="3034">
          <cell r="A3034">
            <v>201108</v>
          </cell>
        </row>
        <row r="3035">
          <cell r="A3035">
            <v>201108</v>
          </cell>
        </row>
        <row r="3036">
          <cell r="A3036">
            <v>201108</v>
          </cell>
        </row>
        <row r="3037">
          <cell r="A3037">
            <v>201108</v>
          </cell>
        </row>
        <row r="3038">
          <cell r="A3038">
            <v>201108</v>
          </cell>
        </row>
        <row r="3039">
          <cell r="A3039">
            <v>201108</v>
          </cell>
        </row>
        <row r="3040">
          <cell r="A3040">
            <v>201108</v>
          </cell>
        </row>
        <row r="3041">
          <cell r="A3041">
            <v>201108</v>
          </cell>
        </row>
        <row r="3042">
          <cell r="A3042">
            <v>201108</v>
          </cell>
        </row>
        <row r="3043">
          <cell r="A3043">
            <v>201108</v>
          </cell>
        </row>
        <row r="3044">
          <cell r="A3044">
            <v>201108</v>
          </cell>
        </row>
        <row r="3045">
          <cell r="A3045">
            <v>201108</v>
          </cell>
        </row>
        <row r="3046">
          <cell r="A3046">
            <v>201108</v>
          </cell>
        </row>
        <row r="3047">
          <cell r="A3047">
            <v>201108</v>
          </cell>
        </row>
        <row r="3048">
          <cell r="A3048">
            <v>201108</v>
          </cell>
        </row>
        <row r="3049">
          <cell r="A3049">
            <v>201108</v>
          </cell>
        </row>
        <row r="3050">
          <cell r="A3050">
            <v>201108</v>
          </cell>
        </row>
        <row r="3051">
          <cell r="A3051">
            <v>201108</v>
          </cell>
        </row>
        <row r="3052">
          <cell r="A3052">
            <v>201108</v>
          </cell>
        </row>
        <row r="3053">
          <cell r="A3053">
            <v>201108</v>
          </cell>
        </row>
        <row r="3054">
          <cell r="A3054">
            <v>201108</v>
          </cell>
        </row>
        <row r="3055">
          <cell r="A3055">
            <v>201108</v>
          </cell>
        </row>
        <row r="3056">
          <cell r="A3056">
            <v>201108</v>
          </cell>
        </row>
        <row r="3057">
          <cell r="A3057">
            <v>201108</v>
          </cell>
        </row>
        <row r="3058">
          <cell r="A3058">
            <v>201108</v>
          </cell>
        </row>
        <row r="3059">
          <cell r="A3059">
            <v>201108</v>
          </cell>
        </row>
        <row r="3060">
          <cell r="A3060">
            <v>201108</v>
          </cell>
        </row>
        <row r="3061">
          <cell r="A3061">
            <v>201108</v>
          </cell>
        </row>
        <row r="3062">
          <cell r="A3062">
            <v>201108</v>
          </cell>
        </row>
        <row r="3063">
          <cell r="A3063">
            <v>201108</v>
          </cell>
        </row>
        <row r="3064">
          <cell r="A3064">
            <v>201108</v>
          </cell>
        </row>
        <row r="3065">
          <cell r="A3065">
            <v>201108</v>
          </cell>
        </row>
        <row r="3066">
          <cell r="A3066">
            <v>201108</v>
          </cell>
        </row>
        <row r="3067">
          <cell r="A3067">
            <v>201108</v>
          </cell>
        </row>
        <row r="3068">
          <cell r="A3068">
            <v>201108</v>
          </cell>
        </row>
        <row r="3069">
          <cell r="A3069">
            <v>201108</v>
          </cell>
        </row>
        <row r="3070">
          <cell r="A3070">
            <v>201108</v>
          </cell>
        </row>
        <row r="3071">
          <cell r="A3071">
            <v>201108</v>
          </cell>
        </row>
        <row r="3072">
          <cell r="A3072">
            <v>201108</v>
          </cell>
        </row>
        <row r="3073">
          <cell r="A3073">
            <v>201108</v>
          </cell>
        </row>
        <row r="3074">
          <cell r="A3074">
            <v>201108</v>
          </cell>
        </row>
        <row r="3075">
          <cell r="A3075">
            <v>201108</v>
          </cell>
        </row>
        <row r="3076">
          <cell r="A3076">
            <v>201108</v>
          </cell>
        </row>
        <row r="3077">
          <cell r="A3077">
            <v>201108</v>
          </cell>
        </row>
        <row r="3078">
          <cell r="A3078">
            <v>201108</v>
          </cell>
        </row>
        <row r="3079">
          <cell r="A3079">
            <v>201108</v>
          </cell>
        </row>
        <row r="3080">
          <cell r="A3080">
            <v>201108</v>
          </cell>
        </row>
        <row r="3081">
          <cell r="A3081">
            <v>201108</v>
          </cell>
        </row>
        <row r="3082">
          <cell r="A3082">
            <v>201108</v>
          </cell>
        </row>
        <row r="3083">
          <cell r="A3083">
            <v>201108</v>
          </cell>
        </row>
        <row r="3084">
          <cell r="A3084">
            <v>201108</v>
          </cell>
        </row>
        <row r="3085">
          <cell r="A3085">
            <v>201108</v>
          </cell>
        </row>
        <row r="3086">
          <cell r="A3086">
            <v>201108</v>
          </cell>
        </row>
        <row r="3087">
          <cell r="A3087">
            <v>201108</v>
          </cell>
        </row>
        <row r="3088">
          <cell r="A3088">
            <v>201108</v>
          </cell>
        </row>
        <row r="3089">
          <cell r="A3089">
            <v>201108</v>
          </cell>
        </row>
        <row r="3090">
          <cell r="A3090">
            <v>201108</v>
          </cell>
        </row>
        <row r="3091">
          <cell r="A3091">
            <v>201108</v>
          </cell>
        </row>
        <row r="3092">
          <cell r="A3092">
            <v>201108</v>
          </cell>
        </row>
        <row r="3093">
          <cell r="A3093">
            <v>201108</v>
          </cell>
        </row>
        <row r="3094">
          <cell r="A3094">
            <v>201108</v>
          </cell>
        </row>
        <row r="3095">
          <cell r="A3095">
            <v>201108</v>
          </cell>
        </row>
        <row r="3096">
          <cell r="A3096">
            <v>201108</v>
          </cell>
        </row>
        <row r="3097">
          <cell r="A3097">
            <v>201108</v>
          </cell>
        </row>
        <row r="3098">
          <cell r="A3098">
            <v>201108</v>
          </cell>
        </row>
        <row r="3099">
          <cell r="A3099">
            <v>201108</v>
          </cell>
        </row>
        <row r="3100">
          <cell r="A3100">
            <v>201108</v>
          </cell>
        </row>
        <row r="3101">
          <cell r="A3101">
            <v>201108</v>
          </cell>
        </row>
        <row r="3102">
          <cell r="A3102">
            <v>201108</v>
          </cell>
        </row>
        <row r="3103">
          <cell r="A3103">
            <v>201108</v>
          </cell>
        </row>
        <row r="3104">
          <cell r="A3104">
            <v>201108</v>
          </cell>
        </row>
        <row r="3105">
          <cell r="A3105">
            <v>201108</v>
          </cell>
        </row>
        <row r="3106">
          <cell r="A3106">
            <v>201108</v>
          </cell>
        </row>
        <row r="3107">
          <cell r="A3107">
            <v>201108</v>
          </cell>
        </row>
        <row r="3108">
          <cell r="A3108">
            <v>201108</v>
          </cell>
        </row>
        <row r="3109">
          <cell r="A3109">
            <v>201108</v>
          </cell>
        </row>
        <row r="3110">
          <cell r="A3110">
            <v>201108</v>
          </cell>
        </row>
        <row r="3111">
          <cell r="A3111">
            <v>201108</v>
          </cell>
        </row>
        <row r="3112">
          <cell r="A3112">
            <v>201108</v>
          </cell>
        </row>
        <row r="3113">
          <cell r="A3113">
            <v>201108</v>
          </cell>
        </row>
        <row r="3114">
          <cell r="A3114">
            <v>201108</v>
          </cell>
        </row>
        <row r="3115">
          <cell r="A3115">
            <v>201108</v>
          </cell>
        </row>
        <row r="3116">
          <cell r="A3116">
            <v>201108</v>
          </cell>
        </row>
        <row r="3117">
          <cell r="A3117">
            <v>201108</v>
          </cell>
        </row>
        <row r="3118">
          <cell r="A3118">
            <v>201108</v>
          </cell>
        </row>
        <row r="3119">
          <cell r="A3119">
            <v>201108</v>
          </cell>
        </row>
        <row r="3120">
          <cell r="A3120">
            <v>201108</v>
          </cell>
        </row>
        <row r="3121">
          <cell r="A3121">
            <v>201108</v>
          </cell>
        </row>
        <row r="3122">
          <cell r="A3122">
            <v>201108</v>
          </cell>
        </row>
        <row r="3123">
          <cell r="A3123">
            <v>201108</v>
          </cell>
        </row>
        <row r="3124">
          <cell r="A3124">
            <v>201108</v>
          </cell>
        </row>
        <row r="3125">
          <cell r="A3125">
            <v>201108</v>
          </cell>
        </row>
        <row r="3126">
          <cell r="A3126">
            <v>201108</v>
          </cell>
        </row>
        <row r="3127">
          <cell r="A3127">
            <v>201108</v>
          </cell>
        </row>
        <row r="3128">
          <cell r="A3128">
            <v>201108</v>
          </cell>
        </row>
        <row r="3129">
          <cell r="A3129">
            <v>201108</v>
          </cell>
        </row>
        <row r="3130">
          <cell r="A3130">
            <v>201108</v>
          </cell>
        </row>
        <row r="3131">
          <cell r="A3131">
            <v>201108</v>
          </cell>
        </row>
        <row r="3132">
          <cell r="A3132">
            <v>201108</v>
          </cell>
        </row>
        <row r="3133">
          <cell r="A3133">
            <v>201108</v>
          </cell>
        </row>
        <row r="3134">
          <cell r="A3134">
            <v>201108</v>
          </cell>
        </row>
        <row r="3135">
          <cell r="A3135">
            <v>201108</v>
          </cell>
        </row>
        <row r="3136">
          <cell r="A3136">
            <v>201108</v>
          </cell>
        </row>
        <row r="3137">
          <cell r="A3137">
            <v>201108</v>
          </cell>
        </row>
        <row r="3138">
          <cell r="A3138">
            <v>201108</v>
          </cell>
        </row>
        <row r="3139">
          <cell r="A3139">
            <v>201108</v>
          </cell>
        </row>
        <row r="3140">
          <cell r="A3140">
            <v>201108</v>
          </cell>
        </row>
        <row r="3141">
          <cell r="A3141">
            <v>201108</v>
          </cell>
        </row>
        <row r="3142">
          <cell r="A3142">
            <v>201108</v>
          </cell>
        </row>
        <row r="3143">
          <cell r="A3143">
            <v>201108</v>
          </cell>
        </row>
        <row r="3144">
          <cell r="A3144">
            <v>201108</v>
          </cell>
        </row>
        <row r="3145">
          <cell r="A3145">
            <v>201108</v>
          </cell>
        </row>
        <row r="3146">
          <cell r="A3146">
            <v>201108</v>
          </cell>
        </row>
        <row r="3147">
          <cell r="A3147">
            <v>201108</v>
          </cell>
        </row>
        <row r="3148">
          <cell r="A3148">
            <v>201108</v>
          </cell>
        </row>
        <row r="3149">
          <cell r="A3149">
            <v>201108</v>
          </cell>
        </row>
        <row r="3150">
          <cell r="A3150">
            <v>201108</v>
          </cell>
        </row>
        <row r="3151">
          <cell r="A3151">
            <v>201108</v>
          </cell>
        </row>
        <row r="3152">
          <cell r="A3152">
            <v>201108</v>
          </cell>
        </row>
        <row r="3153">
          <cell r="A3153">
            <v>201108</v>
          </cell>
        </row>
        <row r="3154">
          <cell r="A3154">
            <v>201108</v>
          </cell>
        </row>
        <row r="3155">
          <cell r="A3155">
            <v>201108</v>
          </cell>
        </row>
        <row r="3156">
          <cell r="A3156">
            <v>201108</v>
          </cell>
        </row>
        <row r="3157">
          <cell r="A3157">
            <v>201108</v>
          </cell>
        </row>
        <row r="3158">
          <cell r="A3158">
            <v>201108</v>
          </cell>
        </row>
        <row r="3159">
          <cell r="A3159">
            <v>201108</v>
          </cell>
        </row>
        <row r="3160">
          <cell r="A3160">
            <v>201108</v>
          </cell>
        </row>
        <row r="3161">
          <cell r="A3161">
            <v>201108</v>
          </cell>
        </row>
        <row r="3162">
          <cell r="A3162">
            <v>201108</v>
          </cell>
        </row>
        <row r="3163">
          <cell r="A3163">
            <v>201108</v>
          </cell>
        </row>
        <row r="3164">
          <cell r="A3164">
            <v>201108</v>
          </cell>
        </row>
        <row r="3165">
          <cell r="A3165">
            <v>201108</v>
          </cell>
        </row>
        <row r="3166">
          <cell r="A3166">
            <v>201108</v>
          </cell>
        </row>
        <row r="3167">
          <cell r="A3167">
            <v>201108</v>
          </cell>
        </row>
        <row r="3168">
          <cell r="A3168">
            <v>201108</v>
          </cell>
        </row>
        <row r="3169">
          <cell r="A3169">
            <v>201108</v>
          </cell>
        </row>
        <row r="3170">
          <cell r="A3170">
            <v>201108</v>
          </cell>
        </row>
        <row r="3171">
          <cell r="A3171">
            <v>201108</v>
          </cell>
        </row>
        <row r="3172">
          <cell r="A3172">
            <v>201108</v>
          </cell>
        </row>
        <row r="3173">
          <cell r="A3173">
            <v>201108</v>
          </cell>
        </row>
        <row r="3174">
          <cell r="A3174">
            <v>201108</v>
          </cell>
        </row>
        <row r="3175">
          <cell r="A3175">
            <v>201108</v>
          </cell>
        </row>
        <row r="3176">
          <cell r="A3176">
            <v>201108</v>
          </cell>
        </row>
        <row r="3177">
          <cell r="A3177">
            <v>201108</v>
          </cell>
        </row>
        <row r="3178">
          <cell r="A3178">
            <v>201108</v>
          </cell>
        </row>
        <row r="3179">
          <cell r="A3179">
            <v>201108</v>
          </cell>
        </row>
        <row r="3180">
          <cell r="A3180">
            <v>201108</v>
          </cell>
        </row>
        <row r="3181">
          <cell r="A3181">
            <v>201108</v>
          </cell>
        </row>
        <row r="3182">
          <cell r="A3182">
            <v>201108</v>
          </cell>
        </row>
        <row r="3183">
          <cell r="A3183">
            <v>201108</v>
          </cell>
        </row>
        <row r="3184">
          <cell r="A3184">
            <v>201108</v>
          </cell>
        </row>
        <row r="3185">
          <cell r="A3185">
            <v>201108</v>
          </cell>
        </row>
        <row r="3186">
          <cell r="A3186">
            <v>201108</v>
          </cell>
        </row>
        <row r="3187">
          <cell r="A3187">
            <v>201108</v>
          </cell>
        </row>
        <row r="3188">
          <cell r="A3188">
            <v>201108</v>
          </cell>
        </row>
        <row r="3189">
          <cell r="A3189">
            <v>201108</v>
          </cell>
        </row>
        <row r="3190">
          <cell r="A3190">
            <v>201108</v>
          </cell>
        </row>
        <row r="3191">
          <cell r="A3191">
            <v>201108</v>
          </cell>
        </row>
        <row r="3192">
          <cell r="A3192">
            <v>201108</v>
          </cell>
        </row>
        <row r="3193">
          <cell r="A3193">
            <v>201108</v>
          </cell>
        </row>
        <row r="3194">
          <cell r="A3194">
            <v>201108</v>
          </cell>
        </row>
        <row r="3195">
          <cell r="A3195">
            <v>201108</v>
          </cell>
        </row>
        <row r="3196">
          <cell r="A3196">
            <v>201108</v>
          </cell>
        </row>
        <row r="3197">
          <cell r="A3197">
            <v>201108</v>
          </cell>
        </row>
        <row r="3198">
          <cell r="A3198">
            <v>201108</v>
          </cell>
        </row>
        <row r="3199">
          <cell r="A3199">
            <v>201108</v>
          </cell>
        </row>
        <row r="3200">
          <cell r="A3200">
            <v>201108</v>
          </cell>
        </row>
        <row r="3201">
          <cell r="A3201">
            <v>201108</v>
          </cell>
        </row>
        <row r="3202">
          <cell r="A3202">
            <v>201108</v>
          </cell>
        </row>
        <row r="3203">
          <cell r="A3203">
            <v>201108</v>
          </cell>
        </row>
        <row r="3204">
          <cell r="A3204">
            <v>201108</v>
          </cell>
        </row>
        <row r="3205">
          <cell r="A3205">
            <v>201108</v>
          </cell>
        </row>
        <row r="3206">
          <cell r="A3206">
            <v>201108</v>
          </cell>
        </row>
        <row r="3207">
          <cell r="A3207">
            <v>201108</v>
          </cell>
        </row>
        <row r="3208">
          <cell r="A3208">
            <v>201108</v>
          </cell>
        </row>
        <row r="3209">
          <cell r="A3209">
            <v>201108</v>
          </cell>
        </row>
        <row r="3210">
          <cell r="A3210">
            <v>201108</v>
          </cell>
        </row>
        <row r="3211">
          <cell r="A3211">
            <v>201108</v>
          </cell>
        </row>
        <row r="3212">
          <cell r="A3212">
            <v>201108</v>
          </cell>
        </row>
        <row r="3213">
          <cell r="A3213">
            <v>201108</v>
          </cell>
        </row>
        <row r="3214">
          <cell r="A3214">
            <v>201108</v>
          </cell>
        </row>
        <row r="3215">
          <cell r="A3215">
            <v>201108</v>
          </cell>
        </row>
        <row r="3216">
          <cell r="A3216">
            <v>201108</v>
          </cell>
        </row>
        <row r="3217">
          <cell r="A3217">
            <v>201108</v>
          </cell>
        </row>
        <row r="3218">
          <cell r="A3218">
            <v>201108</v>
          </cell>
        </row>
        <row r="3219">
          <cell r="A3219">
            <v>201108</v>
          </cell>
        </row>
        <row r="3220">
          <cell r="A3220">
            <v>201108</v>
          </cell>
        </row>
        <row r="3221">
          <cell r="A3221">
            <v>201108</v>
          </cell>
        </row>
        <row r="3222">
          <cell r="A3222">
            <v>201108</v>
          </cell>
        </row>
        <row r="3223">
          <cell r="A3223">
            <v>201108</v>
          </cell>
        </row>
        <row r="3224">
          <cell r="A3224">
            <v>201108</v>
          </cell>
        </row>
        <row r="3225">
          <cell r="A3225">
            <v>201108</v>
          </cell>
        </row>
        <row r="3226">
          <cell r="A3226">
            <v>201108</v>
          </cell>
        </row>
        <row r="3227">
          <cell r="A3227">
            <v>201108</v>
          </cell>
        </row>
        <row r="3228">
          <cell r="A3228">
            <v>201108</v>
          </cell>
        </row>
        <row r="3229">
          <cell r="A3229">
            <v>201108</v>
          </cell>
        </row>
        <row r="3230">
          <cell r="A3230">
            <v>201108</v>
          </cell>
        </row>
        <row r="3231">
          <cell r="A3231">
            <v>201108</v>
          </cell>
        </row>
        <row r="3232">
          <cell r="A3232">
            <v>201108</v>
          </cell>
        </row>
        <row r="3233">
          <cell r="A3233">
            <v>201108</v>
          </cell>
        </row>
        <row r="3234">
          <cell r="A3234">
            <v>201108</v>
          </cell>
        </row>
        <row r="3235">
          <cell r="A3235">
            <v>201108</v>
          </cell>
        </row>
        <row r="3236">
          <cell r="A3236">
            <v>201108</v>
          </cell>
        </row>
        <row r="3237">
          <cell r="A3237">
            <v>201108</v>
          </cell>
        </row>
        <row r="3238">
          <cell r="A3238">
            <v>201108</v>
          </cell>
        </row>
        <row r="3239">
          <cell r="A3239">
            <v>201108</v>
          </cell>
        </row>
        <row r="3240">
          <cell r="A3240">
            <v>201108</v>
          </cell>
        </row>
        <row r="3241">
          <cell r="A3241">
            <v>201108</v>
          </cell>
        </row>
        <row r="3242">
          <cell r="A3242">
            <v>201108</v>
          </cell>
        </row>
        <row r="3243">
          <cell r="A3243">
            <v>201108</v>
          </cell>
        </row>
        <row r="3244">
          <cell r="A3244">
            <v>201108</v>
          </cell>
        </row>
        <row r="3245">
          <cell r="A3245">
            <v>201108</v>
          </cell>
        </row>
        <row r="3246">
          <cell r="A3246">
            <v>201108</v>
          </cell>
        </row>
        <row r="3247">
          <cell r="A3247">
            <v>201108</v>
          </cell>
        </row>
        <row r="3248">
          <cell r="A3248">
            <v>201108</v>
          </cell>
        </row>
        <row r="3249">
          <cell r="A3249">
            <v>201108</v>
          </cell>
        </row>
        <row r="3250">
          <cell r="A3250">
            <v>201108</v>
          </cell>
        </row>
        <row r="3251">
          <cell r="A3251">
            <v>201108</v>
          </cell>
        </row>
        <row r="3252">
          <cell r="A3252">
            <v>201108</v>
          </cell>
        </row>
        <row r="3253">
          <cell r="A3253">
            <v>201108</v>
          </cell>
        </row>
        <row r="3254">
          <cell r="A3254">
            <v>201108</v>
          </cell>
        </row>
        <row r="3255">
          <cell r="A3255">
            <v>201108</v>
          </cell>
        </row>
        <row r="3256">
          <cell r="A3256">
            <v>201108</v>
          </cell>
        </row>
        <row r="3257">
          <cell r="A3257">
            <v>201108</v>
          </cell>
        </row>
        <row r="3258">
          <cell r="A3258">
            <v>201108</v>
          </cell>
        </row>
        <row r="3259">
          <cell r="A3259">
            <v>201108</v>
          </cell>
        </row>
        <row r="3260">
          <cell r="A3260">
            <v>201108</v>
          </cell>
        </row>
        <row r="3261">
          <cell r="A3261">
            <v>201108</v>
          </cell>
        </row>
        <row r="3262">
          <cell r="A3262">
            <v>201108</v>
          </cell>
        </row>
        <row r="3263">
          <cell r="A3263">
            <v>201108</v>
          </cell>
        </row>
        <row r="3264">
          <cell r="A3264">
            <v>201108</v>
          </cell>
        </row>
        <row r="3265">
          <cell r="A3265">
            <v>201108</v>
          </cell>
        </row>
        <row r="3266">
          <cell r="A3266">
            <v>201108</v>
          </cell>
        </row>
        <row r="3267">
          <cell r="A3267">
            <v>201108</v>
          </cell>
        </row>
        <row r="3268">
          <cell r="A3268">
            <v>201108</v>
          </cell>
        </row>
        <row r="3269">
          <cell r="A3269">
            <v>201108</v>
          </cell>
        </row>
        <row r="3270">
          <cell r="A3270">
            <v>201108</v>
          </cell>
        </row>
        <row r="3271">
          <cell r="A3271">
            <v>201108</v>
          </cell>
        </row>
        <row r="3272">
          <cell r="A3272">
            <v>201108</v>
          </cell>
        </row>
        <row r="3273">
          <cell r="A3273">
            <v>201108</v>
          </cell>
        </row>
        <row r="3274">
          <cell r="A3274">
            <v>201108</v>
          </cell>
        </row>
        <row r="3275">
          <cell r="A3275">
            <v>201108</v>
          </cell>
        </row>
        <row r="3276">
          <cell r="A3276">
            <v>201108</v>
          </cell>
        </row>
        <row r="3277">
          <cell r="A3277">
            <v>201108</v>
          </cell>
        </row>
        <row r="3278">
          <cell r="A3278">
            <v>201108</v>
          </cell>
        </row>
        <row r="3279">
          <cell r="A3279">
            <v>201108</v>
          </cell>
        </row>
        <row r="3280">
          <cell r="A3280">
            <v>201108</v>
          </cell>
        </row>
        <row r="3281">
          <cell r="A3281">
            <v>201108</v>
          </cell>
        </row>
        <row r="3282">
          <cell r="A3282">
            <v>201108</v>
          </cell>
        </row>
        <row r="3283">
          <cell r="A3283">
            <v>201108</v>
          </cell>
        </row>
        <row r="3284">
          <cell r="A3284">
            <v>201108</v>
          </cell>
        </row>
        <row r="3285">
          <cell r="A3285">
            <v>201108</v>
          </cell>
        </row>
        <row r="3286">
          <cell r="A3286">
            <v>201108</v>
          </cell>
        </row>
        <row r="3287">
          <cell r="A3287">
            <v>201108</v>
          </cell>
        </row>
        <row r="3288">
          <cell r="A3288">
            <v>201108</v>
          </cell>
        </row>
        <row r="3289">
          <cell r="A3289">
            <v>201108</v>
          </cell>
        </row>
        <row r="3290">
          <cell r="A3290">
            <v>201108</v>
          </cell>
        </row>
        <row r="3291">
          <cell r="A3291">
            <v>201108</v>
          </cell>
        </row>
        <row r="3292">
          <cell r="A3292">
            <v>201108</v>
          </cell>
        </row>
        <row r="3293">
          <cell r="A3293">
            <v>201108</v>
          </cell>
        </row>
        <row r="3294">
          <cell r="A3294">
            <v>201108</v>
          </cell>
        </row>
        <row r="3295">
          <cell r="A3295">
            <v>201108</v>
          </cell>
        </row>
        <row r="3296">
          <cell r="A3296">
            <v>201108</v>
          </cell>
        </row>
        <row r="3297">
          <cell r="A3297">
            <v>201108</v>
          </cell>
        </row>
        <row r="3298">
          <cell r="A3298">
            <v>201108</v>
          </cell>
        </row>
        <row r="3299">
          <cell r="A3299">
            <v>201108</v>
          </cell>
        </row>
        <row r="3300">
          <cell r="A3300">
            <v>201108</v>
          </cell>
        </row>
        <row r="3301">
          <cell r="A3301">
            <v>201108</v>
          </cell>
        </row>
        <row r="3302">
          <cell r="A3302">
            <v>201108</v>
          </cell>
        </row>
        <row r="3303">
          <cell r="A3303">
            <v>201108</v>
          </cell>
        </row>
        <row r="3304">
          <cell r="A3304">
            <v>201108</v>
          </cell>
        </row>
        <row r="3305">
          <cell r="A3305">
            <v>201108</v>
          </cell>
        </row>
        <row r="3306">
          <cell r="A3306">
            <v>201108</v>
          </cell>
        </row>
        <row r="3307">
          <cell r="A3307">
            <v>201108</v>
          </cell>
        </row>
        <row r="3308">
          <cell r="A3308">
            <v>201110</v>
          </cell>
        </row>
        <row r="3309">
          <cell r="A3309">
            <v>201110</v>
          </cell>
        </row>
        <row r="3310">
          <cell r="A3310">
            <v>201110</v>
          </cell>
        </row>
        <row r="3311">
          <cell r="A3311">
            <v>201110</v>
          </cell>
        </row>
        <row r="3312">
          <cell r="A3312">
            <v>201110</v>
          </cell>
        </row>
        <row r="3313">
          <cell r="A3313">
            <v>201110</v>
          </cell>
        </row>
        <row r="3314">
          <cell r="A3314">
            <v>201110</v>
          </cell>
        </row>
        <row r="3315">
          <cell r="A3315">
            <v>201110</v>
          </cell>
        </row>
        <row r="3316">
          <cell r="A3316">
            <v>201110</v>
          </cell>
        </row>
        <row r="3317">
          <cell r="A3317">
            <v>201110</v>
          </cell>
        </row>
        <row r="3318">
          <cell r="A3318">
            <v>201110</v>
          </cell>
        </row>
        <row r="3319">
          <cell r="A3319">
            <v>201110</v>
          </cell>
        </row>
        <row r="3320">
          <cell r="A3320">
            <v>201110</v>
          </cell>
        </row>
        <row r="3321">
          <cell r="A3321">
            <v>201110</v>
          </cell>
        </row>
        <row r="3322">
          <cell r="A3322">
            <v>201110</v>
          </cell>
        </row>
        <row r="3323">
          <cell r="A3323">
            <v>201110</v>
          </cell>
        </row>
        <row r="3324">
          <cell r="A3324">
            <v>201110</v>
          </cell>
        </row>
        <row r="3325">
          <cell r="A3325">
            <v>201110</v>
          </cell>
        </row>
        <row r="3326">
          <cell r="A3326">
            <v>201110</v>
          </cell>
        </row>
        <row r="3327">
          <cell r="A3327">
            <v>201110</v>
          </cell>
        </row>
        <row r="3328">
          <cell r="A3328">
            <v>201110</v>
          </cell>
        </row>
        <row r="3329">
          <cell r="A3329">
            <v>201110</v>
          </cell>
        </row>
        <row r="3330">
          <cell r="A3330">
            <v>201110</v>
          </cell>
        </row>
        <row r="3331">
          <cell r="A3331">
            <v>201110</v>
          </cell>
        </row>
        <row r="3332">
          <cell r="A3332">
            <v>201110</v>
          </cell>
        </row>
        <row r="3333">
          <cell r="A3333">
            <v>201110</v>
          </cell>
        </row>
        <row r="3334">
          <cell r="A3334">
            <v>201110</v>
          </cell>
        </row>
        <row r="3335">
          <cell r="A3335">
            <v>201110</v>
          </cell>
        </row>
        <row r="3336">
          <cell r="A3336">
            <v>201110</v>
          </cell>
        </row>
        <row r="3337">
          <cell r="A3337">
            <v>201110</v>
          </cell>
        </row>
        <row r="3338">
          <cell r="A3338">
            <v>201110</v>
          </cell>
        </row>
        <row r="3339">
          <cell r="A3339">
            <v>201110</v>
          </cell>
        </row>
        <row r="3340">
          <cell r="A3340">
            <v>201110</v>
          </cell>
        </row>
        <row r="3341">
          <cell r="A3341">
            <v>201110</v>
          </cell>
        </row>
        <row r="3342">
          <cell r="A3342">
            <v>201110</v>
          </cell>
        </row>
        <row r="3343">
          <cell r="A3343">
            <v>201110</v>
          </cell>
        </row>
        <row r="3344">
          <cell r="A3344">
            <v>201110</v>
          </cell>
        </row>
        <row r="3345">
          <cell r="A3345">
            <v>201110</v>
          </cell>
        </row>
        <row r="3346">
          <cell r="A3346">
            <v>201110</v>
          </cell>
        </row>
        <row r="3347">
          <cell r="A3347">
            <v>201110</v>
          </cell>
        </row>
        <row r="3348">
          <cell r="A3348">
            <v>201110</v>
          </cell>
        </row>
        <row r="3349">
          <cell r="A3349">
            <v>201110</v>
          </cell>
        </row>
        <row r="3350">
          <cell r="A3350">
            <v>201110</v>
          </cell>
        </row>
        <row r="3351">
          <cell r="A3351">
            <v>201110</v>
          </cell>
        </row>
        <row r="3352">
          <cell r="A3352">
            <v>201110</v>
          </cell>
        </row>
        <row r="3353">
          <cell r="A3353">
            <v>201110</v>
          </cell>
        </row>
        <row r="3354">
          <cell r="A3354">
            <v>201110</v>
          </cell>
        </row>
        <row r="3355">
          <cell r="A3355">
            <v>201110</v>
          </cell>
        </row>
        <row r="3356">
          <cell r="A3356">
            <v>201110</v>
          </cell>
        </row>
        <row r="3357">
          <cell r="A3357">
            <v>201110</v>
          </cell>
        </row>
        <row r="3358">
          <cell r="A3358">
            <v>201110</v>
          </cell>
        </row>
        <row r="3359">
          <cell r="A3359">
            <v>201110</v>
          </cell>
        </row>
        <row r="3360">
          <cell r="A3360">
            <v>201110</v>
          </cell>
        </row>
        <row r="3361">
          <cell r="A3361">
            <v>201110</v>
          </cell>
        </row>
        <row r="3362">
          <cell r="A3362">
            <v>201110</v>
          </cell>
        </row>
        <row r="3363">
          <cell r="A3363">
            <v>201110</v>
          </cell>
        </row>
        <row r="3364">
          <cell r="A3364">
            <v>201110</v>
          </cell>
        </row>
        <row r="3365">
          <cell r="A3365">
            <v>201110</v>
          </cell>
        </row>
        <row r="3366">
          <cell r="A3366">
            <v>201110</v>
          </cell>
        </row>
        <row r="3367">
          <cell r="A3367">
            <v>201110</v>
          </cell>
        </row>
        <row r="3368">
          <cell r="A3368">
            <v>201110</v>
          </cell>
        </row>
        <row r="3369">
          <cell r="A3369">
            <v>201110</v>
          </cell>
        </row>
        <row r="3370">
          <cell r="A3370">
            <v>201110</v>
          </cell>
        </row>
        <row r="3371">
          <cell r="A3371">
            <v>201110</v>
          </cell>
        </row>
        <row r="3372">
          <cell r="A3372">
            <v>201110</v>
          </cell>
        </row>
        <row r="3373">
          <cell r="A3373">
            <v>201110</v>
          </cell>
        </row>
        <row r="3374">
          <cell r="A3374">
            <v>201110</v>
          </cell>
        </row>
        <row r="3375">
          <cell r="A3375">
            <v>201110</v>
          </cell>
        </row>
        <row r="3376">
          <cell r="A3376">
            <v>201110</v>
          </cell>
        </row>
        <row r="3377">
          <cell r="A3377">
            <v>201110</v>
          </cell>
        </row>
        <row r="3378">
          <cell r="A3378">
            <v>201110</v>
          </cell>
        </row>
        <row r="3379">
          <cell r="A3379">
            <v>201110</v>
          </cell>
        </row>
        <row r="3380">
          <cell r="A3380">
            <v>201110</v>
          </cell>
        </row>
        <row r="3381">
          <cell r="A3381">
            <v>201110</v>
          </cell>
        </row>
        <row r="3382">
          <cell r="A3382">
            <v>201110</v>
          </cell>
        </row>
        <row r="3383">
          <cell r="A3383">
            <v>201110</v>
          </cell>
        </row>
        <row r="3384">
          <cell r="A3384">
            <v>201110</v>
          </cell>
        </row>
        <row r="3385">
          <cell r="A3385">
            <v>201110</v>
          </cell>
        </row>
        <row r="3386">
          <cell r="A3386">
            <v>201110</v>
          </cell>
        </row>
        <row r="3387">
          <cell r="A3387">
            <v>201110</v>
          </cell>
        </row>
        <row r="3388">
          <cell r="A3388">
            <v>201110</v>
          </cell>
        </row>
        <row r="3389">
          <cell r="A3389">
            <v>201110</v>
          </cell>
        </row>
        <row r="3390">
          <cell r="A3390">
            <v>201110</v>
          </cell>
        </row>
        <row r="3391">
          <cell r="A3391">
            <v>201110</v>
          </cell>
        </row>
        <row r="3392">
          <cell r="A3392">
            <v>201110</v>
          </cell>
        </row>
        <row r="3393">
          <cell r="A3393">
            <v>201110</v>
          </cell>
        </row>
        <row r="3394">
          <cell r="A3394">
            <v>201110</v>
          </cell>
        </row>
        <row r="3395">
          <cell r="A3395">
            <v>201110</v>
          </cell>
        </row>
        <row r="3396">
          <cell r="A3396">
            <v>201110</v>
          </cell>
        </row>
        <row r="3397">
          <cell r="A3397">
            <v>201110</v>
          </cell>
        </row>
        <row r="3398">
          <cell r="A3398">
            <v>201110</v>
          </cell>
        </row>
        <row r="3399">
          <cell r="A3399">
            <v>201110</v>
          </cell>
        </row>
        <row r="3400">
          <cell r="A3400">
            <v>201110</v>
          </cell>
        </row>
        <row r="3401">
          <cell r="A3401">
            <v>201110</v>
          </cell>
        </row>
        <row r="3402">
          <cell r="A3402">
            <v>201110</v>
          </cell>
        </row>
        <row r="3403">
          <cell r="A3403">
            <v>201110</v>
          </cell>
        </row>
        <row r="3404">
          <cell r="A3404">
            <v>201110</v>
          </cell>
        </row>
        <row r="3405">
          <cell r="A3405">
            <v>201110</v>
          </cell>
        </row>
        <row r="3406">
          <cell r="A3406">
            <v>201110</v>
          </cell>
        </row>
        <row r="3407">
          <cell r="A3407">
            <v>201110</v>
          </cell>
        </row>
        <row r="3408">
          <cell r="A3408">
            <v>201110</v>
          </cell>
        </row>
        <row r="3409">
          <cell r="A3409">
            <v>201110</v>
          </cell>
        </row>
        <row r="3410">
          <cell r="A3410">
            <v>201110</v>
          </cell>
        </row>
        <row r="3411">
          <cell r="A3411">
            <v>201110</v>
          </cell>
        </row>
        <row r="3412">
          <cell r="A3412">
            <v>201110</v>
          </cell>
        </row>
        <row r="3413">
          <cell r="A3413">
            <v>201110</v>
          </cell>
        </row>
        <row r="3414">
          <cell r="A3414">
            <v>201110</v>
          </cell>
        </row>
        <row r="3415">
          <cell r="A3415">
            <v>201110</v>
          </cell>
        </row>
        <row r="3416">
          <cell r="A3416">
            <v>201110</v>
          </cell>
        </row>
        <row r="3417">
          <cell r="A3417">
            <v>201110</v>
          </cell>
        </row>
        <row r="3418">
          <cell r="A3418">
            <v>201110</v>
          </cell>
        </row>
        <row r="3419">
          <cell r="A3419">
            <v>201110</v>
          </cell>
        </row>
        <row r="3420">
          <cell r="A3420">
            <v>201110</v>
          </cell>
        </row>
        <row r="3421">
          <cell r="A3421">
            <v>201110</v>
          </cell>
        </row>
        <row r="3422">
          <cell r="A3422">
            <v>201110</v>
          </cell>
        </row>
        <row r="3423">
          <cell r="A3423">
            <v>201110</v>
          </cell>
        </row>
        <row r="3424">
          <cell r="A3424">
            <v>201110</v>
          </cell>
        </row>
        <row r="3425">
          <cell r="A3425">
            <v>201110</v>
          </cell>
        </row>
        <row r="3426">
          <cell r="A3426">
            <v>201110</v>
          </cell>
        </row>
        <row r="3427">
          <cell r="A3427">
            <v>201110</v>
          </cell>
        </row>
        <row r="3428">
          <cell r="A3428">
            <v>201110</v>
          </cell>
        </row>
        <row r="3429">
          <cell r="A3429">
            <v>201110</v>
          </cell>
        </row>
        <row r="3430">
          <cell r="A3430">
            <v>201110</v>
          </cell>
        </row>
        <row r="3431">
          <cell r="A3431">
            <v>201110</v>
          </cell>
        </row>
        <row r="3432">
          <cell r="A3432">
            <v>201110</v>
          </cell>
        </row>
        <row r="3433">
          <cell r="A3433">
            <v>201110</v>
          </cell>
        </row>
        <row r="3434">
          <cell r="A3434">
            <v>201110</v>
          </cell>
        </row>
        <row r="3435">
          <cell r="A3435">
            <v>201110</v>
          </cell>
        </row>
        <row r="3436">
          <cell r="A3436">
            <v>201110</v>
          </cell>
        </row>
        <row r="3437">
          <cell r="A3437">
            <v>201110</v>
          </cell>
        </row>
        <row r="3438">
          <cell r="A3438">
            <v>201110</v>
          </cell>
        </row>
        <row r="3439">
          <cell r="A3439">
            <v>201110</v>
          </cell>
        </row>
        <row r="3440">
          <cell r="A3440">
            <v>201110</v>
          </cell>
        </row>
        <row r="3441">
          <cell r="A3441">
            <v>201110</v>
          </cell>
        </row>
        <row r="3442">
          <cell r="A3442">
            <v>201110</v>
          </cell>
        </row>
        <row r="3443">
          <cell r="A3443">
            <v>201110</v>
          </cell>
        </row>
        <row r="3444">
          <cell r="A3444">
            <v>201110</v>
          </cell>
        </row>
        <row r="3445">
          <cell r="A3445">
            <v>201110</v>
          </cell>
        </row>
        <row r="3446">
          <cell r="A3446">
            <v>201110</v>
          </cell>
        </row>
        <row r="3447">
          <cell r="A3447">
            <v>201110</v>
          </cell>
        </row>
        <row r="3448">
          <cell r="A3448">
            <v>201110</v>
          </cell>
        </row>
        <row r="3449">
          <cell r="A3449">
            <v>201110</v>
          </cell>
        </row>
        <row r="3450">
          <cell r="A3450">
            <v>201110</v>
          </cell>
        </row>
        <row r="3451">
          <cell r="A3451">
            <v>201110</v>
          </cell>
        </row>
        <row r="3452">
          <cell r="A3452">
            <v>201110</v>
          </cell>
        </row>
        <row r="3453">
          <cell r="A3453">
            <v>201110</v>
          </cell>
        </row>
        <row r="3454">
          <cell r="A3454">
            <v>201110</v>
          </cell>
        </row>
        <row r="3455">
          <cell r="A3455">
            <v>201110</v>
          </cell>
        </row>
        <row r="3456">
          <cell r="A3456">
            <v>201110</v>
          </cell>
        </row>
        <row r="3457">
          <cell r="A3457">
            <v>201110</v>
          </cell>
        </row>
        <row r="3458">
          <cell r="A3458">
            <v>201110</v>
          </cell>
        </row>
        <row r="3459">
          <cell r="A3459">
            <v>201110</v>
          </cell>
        </row>
        <row r="3460">
          <cell r="A3460">
            <v>201110</v>
          </cell>
        </row>
        <row r="3461">
          <cell r="A3461">
            <v>201110</v>
          </cell>
        </row>
        <row r="3462">
          <cell r="A3462">
            <v>201110</v>
          </cell>
        </row>
        <row r="3463">
          <cell r="A3463">
            <v>201110</v>
          </cell>
        </row>
        <row r="3464">
          <cell r="A3464">
            <v>201110</v>
          </cell>
        </row>
        <row r="3465">
          <cell r="A3465">
            <v>201110</v>
          </cell>
        </row>
        <row r="3466">
          <cell r="A3466">
            <v>201110</v>
          </cell>
        </row>
        <row r="3467">
          <cell r="A3467">
            <v>201110</v>
          </cell>
        </row>
        <row r="3468">
          <cell r="A3468">
            <v>201110</v>
          </cell>
        </row>
        <row r="3469">
          <cell r="A3469">
            <v>201110</v>
          </cell>
        </row>
        <row r="3470">
          <cell r="A3470">
            <v>201110</v>
          </cell>
        </row>
        <row r="3471">
          <cell r="A3471">
            <v>201110</v>
          </cell>
        </row>
        <row r="3472">
          <cell r="A3472">
            <v>201110</v>
          </cell>
        </row>
        <row r="3473">
          <cell r="A3473">
            <v>201110</v>
          </cell>
        </row>
        <row r="3474">
          <cell r="A3474">
            <v>201110</v>
          </cell>
        </row>
        <row r="3475">
          <cell r="A3475">
            <v>201110</v>
          </cell>
        </row>
        <row r="3476">
          <cell r="A3476">
            <v>201110</v>
          </cell>
        </row>
        <row r="3477">
          <cell r="A3477">
            <v>201110</v>
          </cell>
        </row>
        <row r="3478">
          <cell r="A3478">
            <v>201110</v>
          </cell>
        </row>
        <row r="3479">
          <cell r="A3479">
            <v>201110</v>
          </cell>
        </row>
        <row r="3480">
          <cell r="A3480">
            <v>201110</v>
          </cell>
        </row>
        <row r="3481">
          <cell r="A3481">
            <v>201110</v>
          </cell>
        </row>
        <row r="3482">
          <cell r="A3482">
            <v>201110</v>
          </cell>
        </row>
        <row r="3483">
          <cell r="A3483">
            <v>201110</v>
          </cell>
        </row>
        <row r="3484">
          <cell r="A3484">
            <v>201110</v>
          </cell>
        </row>
        <row r="3485">
          <cell r="A3485">
            <v>201110</v>
          </cell>
        </row>
        <row r="3486">
          <cell r="A3486">
            <v>201110</v>
          </cell>
        </row>
        <row r="3487">
          <cell r="A3487">
            <v>201110</v>
          </cell>
        </row>
        <row r="3488">
          <cell r="A3488">
            <v>201110</v>
          </cell>
        </row>
        <row r="3489">
          <cell r="A3489">
            <v>201110</v>
          </cell>
        </row>
        <row r="3490">
          <cell r="A3490">
            <v>201110</v>
          </cell>
        </row>
        <row r="3491">
          <cell r="A3491">
            <v>201110</v>
          </cell>
        </row>
        <row r="3492">
          <cell r="A3492">
            <v>201110</v>
          </cell>
        </row>
        <row r="3493">
          <cell r="A3493">
            <v>201110</v>
          </cell>
        </row>
        <row r="3494">
          <cell r="A3494">
            <v>201110</v>
          </cell>
        </row>
        <row r="3495">
          <cell r="A3495">
            <v>201110</v>
          </cell>
        </row>
        <row r="3496">
          <cell r="A3496">
            <v>201110</v>
          </cell>
        </row>
        <row r="3497">
          <cell r="A3497">
            <v>201110</v>
          </cell>
        </row>
        <row r="3498">
          <cell r="A3498">
            <v>201110</v>
          </cell>
        </row>
        <row r="3499">
          <cell r="A3499">
            <v>201110</v>
          </cell>
        </row>
        <row r="3500">
          <cell r="A3500">
            <v>201110</v>
          </cell>
        </row>
        <row r="3501">
          <cell r="A3501">
            <v>201110</v>
          </cell>
        </row>
        <row r="3502">
          <cell r="A3502">
            <v>201110</v>
          </cell>
        </row>
        <row r="3503">
          <cell r="A3503">
            <v>201110</v>
          </cell>
        </row>
        <row r="3504">
          <cell r="A3504">
            <v>201110</v>
          </cell>
        </row>
        <row r="3505">
          <cell r="A3505">
            <v>201110</v>
          </cell>
        </row>
        <row r="3506">
          <cell r="A3506">
            <v>201110</v>
          </cell>
        </row>
        <row r="3507">
          <cell r="A3507">
            <v>201110</v>
          </cell>
        </row>
        <row r="3508">
          <cell r="A3508">
            <v>201110</v>
          </cell>
        </row>
        <row r="3509">
          <cell r="A3509">
            <v>201110</v>
          </cell>
        </row>
        <row r="3510">
          <cell r="A3510">
            <v>201110</v>
          </cell>
        </row>
        <row r="3511">
          <cell r="A3511">
            <v>201110</v>
          </cell>
        </row>
        <row r="3512">
          <cell r="A3512">
            <v>201110</v>
          </cell>
        </row>
        <row r="3513">
          <cell r="A3513">
            <v>201110</v>
          </cell>
        </row>
        <row r="3514">
          <cell r="A3514">
            <v>201110</v>
          </cell>
        </row>
        <row r="3515">
          <cell r="A3515">
            <v>201110</v>
          </cell>
        </row>
        <row r="3516">
          <cell r="A3516">
            <v>201110</v>
          </cell>
        </row>
        <row r="3517">
          <cell r="A3517">
            <v>201110</v>
          </cell>
        </row>
        <row r="3518">
          <cell r="A3518">
            <v>201110</v>
          </cell>
        </row>
        <row r="3519">
          <cell r="A3519">
            <v>201110</v>
          </cell>
        </row>
        <row r="3520">
          <cell r="A3520">
            <v>201110</v>
          </cell>
        </row>
        <row r="3521">
          <cell r="A3521">
            <v>201110</v>
          </cell>
        </row>
        <row r="3522">
          <cell r="A3522">
            <v>201110</v>
          </cell>
        </row>
        <row r="3523">
          <cell r="A3523">
            <v>201110</v>
          </cell>
        </row>
        <row r="3524">
          <cell r="A3524">
            <v>201110</v>
          </cell>
        </row>
        <row r="3525">
          <cell r="A3525">
            <v>201110</v>
          </cell>
        </row>
        <row r="3526">
          <cell r="A3526">
            <v>201110</v>
          </cell>
        </row>
        <row r="3527">
          <cell r="A3527">
            <v>201110</v>
          </cell>
        </row>
        <row r="3528">
          <cell r="A3528">
            <v>201110</v>
          </cell>
        </row>
        <row r="3529">
          <cell r="A3529">
            <v>201110</v>
          </cell>
        </row>
        <row r="3530">
          <cell r="A3530">
            <v>201110</v>
          </cell>
        </row>
        <row r="3531">
          <cell r="A3531">
            <v>201110</v>
          </cell>
        </row>
        <row r="3532">
          <cell r="A3532">
            <v>201110</v>
          </cell>
        </row>
        <row r="3533">
          <cell r="A3533">
            <v>201110</v>
          </cell>
        </row>
        <row r="3534">
          <cell r="A3534">
            <v>201110</v>
          </cell>
        </row>
        <row r="3535">
          <cell r="A3535">
            <v>201110</v>
          </cell>
        </row>
        <row r="3536">
          <cell r="A3536">
            <v>201110</v>
          </cell>
        </row>
        <row r="3537">
          <cell r="A3537">
            <v>201110</v>
          </cell>
        </row>
        <row r="3538">
          <cell r="A3538">
            <v>201110</v>
          </cell>
        </row>
        <row r="3539">
          <cell r="A3539">
            <v>201110</v>
          </cell>
        </row>
        <row r="3540">
          <cell r="A3540">
            <v>201110</v>
          </cell>
        </row>
        <row r="3541">
          <cell r="A3541">
            <v>201110</v>
          </cell>
        </row>
        <row r="3542">
          <cell r="A3542">
            <v>201110</v>
          </cell>
        </row>
        <row r="3543">
          <cell r="A3543">
            <v>201110</v>
          </cell>
        </row>
        <row r="3544">
          <cell r="A3544">
            <v>201110</v>
          </cell>
        </row>
        <row r="3545">
          <cell r="A3545">
            <v>201110</v>
          </cell>
        </row>
        <row r="3546">
          <cell r="A3546">
            <v>201110</v>
          </cell>
        </row>
        <row r="3547">
          <cell r="A3547">
            <v>201110</v>
          </cell>
        </row>
        <row r="3548">
          <cell r="A3548">
            <v>201110</v>
          </cell>
        </row>
        <row r="3549">
          <cell r="A3549">
            <v>201110</v>
          </cell>
        </row>
        <row r="3550">
          <cell r="A3550">
            <v>201110</v>
          </cell>
        </row>
        <row r="3551">
          <cell r="A3551">
            <v>201110</v>
          </cell>
        </row>
        <row r="3552">
          <cell r="A3552">
            <v>201110</v>
          </cell>
        </row>
        <row r="3553">
          <cell r="A3553">
            <v>201110</v>
          </cell>
        </row>
        <row r="3554">
          <cell r="A3554">
            <v>201110</v>
          </cell>
        </row>
        <row r="3555">
          <cell r="A3555">
            <v>201110</v>
          </cell>
        </row>
        <row r="3556">
          <cell r="A3556">
            <v>201110</v>
          </cell>
        </row>
        <row r="3557">
          <cell r="A3557">
            <v>201110</v>
          </cell>
        </row>
        <row r="3558">
          <cell r="A3558">
            <v>201110</v>
          </cell>
        </row>
        <row r="3559">
          <cell r="A3559">
            <v>201110</v>
          </cell>
        </row>
        <row r="3560">
          <cell r="A3560">
            <v>201110</v>
          </cell>
        </row>
        <row r="3561">
          <cell r="A3561">
            <v>201110</v>
          </cell>
        </row>
        <row r="3562">
          <cell r="A3562">
            <v>201110</v>
          </cell>
        </row>
        <row r="3563">
          <cell r="A3563">
            <v>201110</v>
          </cell>
        </row>
        <row r="3564">
          <cell r="A3564">
            <v>201110</v>
          </cell>
        </row>
        <row r="3565">
          <cell r="A3565">
            <v>201110</v>
          </cell>
        </row>
        <row r="3566">
          <cell r="A3566">
            <v>201110</v>
          </cell>
        </row>
        <row r="3567">
          <cell r="A3567">
            <v>201110</v>
          </cell>
        </row>
        <row r="3568">
          <cell r="A3568">
            <v>201110</v>
          </cell>
        </row>
        <row r="3569">
          <cell r="A3569">
            <v>201110</v>
          </cell>
        </row>
        <row r="3570">
          <cell r="A3570">
            <v>201110</v>
          </cell>
        </row>
        <row r="3571">
          <cell r="A3571">
            <v>201110</v>
          </cell>
        </row>
        <row r="3572">
          <cell r="A3572">
            <v>201110</v>
          </cell>
        </row>
        <row r="3573">
          <cell r="A3573">
            <v>201110</v>
          </cell>
        </row>
        <row r="3574">
          <cell r="A3574">
            <v>201110</v>
          </cell>
        </row>
        <row r="3575">
          <cell r="A3575">
            <v>201110</v>
          </cell>
        </row>
        <row r="3576">
          <cell r="A3576">
            <v>201110</v>
          </cell>
        </row>
        <row r="3577">
          <cell r="A3577">
            <v>201110</v>
          </cell>
        </row>
        <row r="3578">
          <cell r="A3578">
            <v>201110</v>
          </cell>
        </row>
        <row r="3579">
          <cell r="A3579">
            <v>201110</v>
          </cell>
        </row>
        <row r="3580">
          <cell r="A3580">
            <v>201110</v>
          </cell>
        </row>
        <row r="3581">
          <cell r="A3581">
            <v>201110</v>
          </cell>
        </row>
        <row r="3582">
          <cell r="A3582">
            <v>201110</v>
          </cell>
        </row>
        <row r="3583">
          <cell r="A3583">
            <v>201110</v>
          </cell>
        </row>
        <row r="3584">
          <cell r="A3584">
            <v>201110</v>
          </cell>
        </row>
        <row r="3585">
          <cell r="A3585">
            <v>201110</v>
          </cell>
        </row>
        <row r="3586">
          <cell r="A3586">
            <v>201110</v>
          </cell>
        </row>
        <row r="3587">
          <cell r="A3587">
            <v>201110</v>
          </cell>
        </row>
        <row r="3588">
          <cell r="A3588">
            <v>201110</v>
          </cell>
        </row>
        <row r="3589">
          <cell r="A3589">
            <v>201110</v>
          </cell>
        </row>
        <row r="3590">
          <cell r="A3590">
            <v>201110</v>
          </cell>
        </row>
        <row r="3591">
          <cell r="A3591">
            <v>201110</v>
          </cell>
        </row>
        <row r="3592">
          <cell r="A3592">
            <v>201110</v>
          </cell>
        </row>
        <row r="3593">
          <cell r="A3593">
            <v>201110</v>
          </cell>
        </row>
        <row r="3594">
          <cell r="A3594">
            <v>201110</v>
          </cell>
        </row>
        <row r="3595">
          <cell r="A3595">
            <v>201110</v>
          </cell>
        </row>
        <row r="3596">
          <cell r="A3596">
            <v>201110</v>
          </cell>
        </row>
        <row r="3597">
          <cell r="A3597">
            <v>201110</v>
          </cell>
        </row>
        <row r="3598">
          <cell r="A3598">
            <v>201110</v>
          </cell>
        </row>
        <row r="3599">
          <cell r="A3599">
            <v>201110</v>
          </cell>
        </row>
        <row r="3600">
          <cell r="A3600">
            <v>201110</v>
          </cell>
        </row>
        <row r="3601">
          <cell r="A3601">
            <v>201110</v>
          </cell>
        </row>
        <row r="3602">
          <cell r="A3602">
            <v>201110</v>
          </cell>
        </row>
        <row r="3603">
          <cell r="A3603">
            <v>201110</v>
          </cell>
        </row>
        <row r="3604">
          <cell r="A3604">
            <v>201110</v>
          </cell>
        </row>
        <row r="3605">
          <cell r="A3605">
            <v>201110</v>
          </cell>
        </row>
        <row r="3606">
          <cell r="A3606">
            <v>201110</v>
          </cell>
        </row>
        <row r="3607">
          <cell r="A3607">
            <v>201110</v>
          </cell>
        </row>
        <row r="3608">
          <cell r="A3608">
            <v>201110</v>
          </cell>
        </row>
        <row r="3609">
          <cell r="A3609">
            <v>201110</v>
          </cell>
        </row>
        <row r="3610">
          <cell r="A3610">
            <v>201110</v>
          </cell>
        </row>
        <row r="3611">
          <cell r="A3611">
            <v>201110</v>
          </cell>
        </row>
        <row r="3612">
          <cell r="A3612">
            <v>201110</v>
          </cell>
        </row>
        <row r="3613">
          <cell r="A3613">
            <v>201110</v>
          </cell>
        </row>
        <row r="3614">
          <cell r="A3614">
            <v>201110</v>
          </cell>
        </row>
        <row r="3615">
          <cell r="A3615">
            <v>201110</v>
          </cell>
        </row>
        <row r="3616">
          <cell r="A3616">
            <v>201110</v>
          </cell>
        </row>
        <row r="3617">
          <cell r="A3617">
            <v>201110</v>
          </cell>
        </row>
        <row r="3618">
          <cell r="A3618">
            <v>201110</v>
          </cell>
        </row>
        <row r="3619">
          <cell r="A3619">
            <v>201110</v>
          </cell>
        </row>
        <row r="3620">
          <cell r="A3620">
            <v>201110</v>
          </cell>
        </row>
        <row r="3621">
          <cell r="A3621">
            <v>201110</v>
          </cell>
        </row>
        <row r="3622">
          <cell r="A3622">
            <v>201110</v>
          </cell>
        </row>
        <row r="3623">
          <cell r="A3623">
            <v>201110</v>
          </cell>
        </row>
        <row r="3624">
          <cell r="A3624">
            <v>201110</v>
          </cell>
        </row>
        <row r="3625">
          <cell r="A3625">
            <v>201110</v>
          </cell>
        </row>
        <row r="3626">
          <cell r="A3626">
            <v>201110</v>
          </cell>
        </row>
        <row r="3627">
          <cell r="A3627">
            <v>201110</v>
          </cell>
        </row>
        <row r="3628">
          <cell r="A3628">
            <v>201110</v>
          </cell>
        </row>
        <row r="3629">
          <cell r="A3629">
            <v>201110</v>
          </cell>
        </row>
        <row r="3630">
          <cell r="A3630">
            <v>201110</v>
          </cell>
        </row>
        <row r="3631">
          <cell r="A3631">
            <v>201110</v>
          </cell>
        </row>
        <row r="3632">
          <cell r="A3632">
            <v>201110</v>
          </cell>
        </row>
        <row r="3633">
          <cell r="A3633">
            <v>201110</v>
          </cell>
        </row>
        <row r="3634">
          <cell r="A3634">
            <v>201110</v>
          </cell>
        </row>
        <row r="3635">
          <cell r="A3635">
            <v>201110</v>
          </cell>
        </row>
        <row r="3636">
          <cell r="A3636">
            <v>201110</v>
          </cell>
        </row>
        <row r="3637">
          <cell r="A3637">
            <v>201110</v>
          </cell>
        </row>
        <row r="3638">
          <cell r="A3638">
            <v>201110</v>
          </cell>
        </row>
        <row r="3639">
          <cell r="A3639">
            <v>201110</v>
          </cell>
        </row>
        <row r="3640">
          <cell r="A3640">
            <v>201110</v>
          </cell>
        </row>
        <row r="3641">
          <cell r="A3641">
            <v>201110</v>
          </cell>
        </row>
        <row r="3642">
          <cell r="A3642">
            <v>201110</v>
          </cell>
        </row>
        <row r="3643">
          <cell r="A3643">
            <v>201110</v>
          </cell>
        </row>
        <row r="3644">
          <cell r="A3644">
            <v>201110</v>
          </cell>
        </row>
        <row r="3645">
          <cell r="A3645">
            <v>201110</v>
          </cell>
        </row>
        <row r="3646">
          <cell r="A3646">
            <v>201110</v>
          </cell>
        </row>
        <row r="3647">
          <cell r="A3647">
            <v>201110</v>
          </cell>
        </row>
        <row r="3648">
          <cell r="A3648">
            <v>201110</v>
          </cell>
        </row>
        <row r="3649">
          <cell r="A3649">
            <v>201110</v>
          </cell>
        </row>
        <row r="3650">
          <cell r="A3650">
            <v>201110</v>
          </cell>
        </row>
        <row r="3651">
          <cell r="A3651">
            <v>201110</v>
          </cell>
        </row>
        <row r="3652">
          <cell r="A3652">
            <v>201110</v>
          </cell>
        </row>
        <row r="3653">
          <cell r="A3653">
            <v>201110</v>
          </cell>
        </row>
        <row r="3654">
          <cell r="A3654">
            <v>201110</v>
          </cell>
        </row>
        <row r="3655">
          <cell r="A3655">
            <v>201110</v>
          </cell>
        </row>
        <row r="3656">
          <cell r="A3656">
            <v>201110</v>
          </cell>
        </row>
        <row r="3657">
          <cell r="A3657">
            <v>201110</v>
          </cell>
        </row>
        <row r="3658">
          <cell r="A3658">
            <v>201110</v>
          </cell>
        </row>
        <row r="3659">
          <cell r="A3659">
            <v>201110</v>
          </cell>
        </row>
        <row r="3660">
          <cell r="A3660">
            <v>201110</v>
          </cell>
        </row>
        <row r="3661">
          <cell r="A3661">
            <v>201110</v>
          </cell>
        </row>
        <row r="3662">
          <cell r="A3662">
            <v>201110</v>
          </cell>
        </row>
        <row r="3663">
          <cell r="A3663">
            <v>201110</v>
          </cell>
        </row>
        <row r="3664">
          <cell r="A3664">
            <v>201110</v>
          </cell>
        </row>
        <row r="3665">
          <cell r="A3665">
            <v>201110</v>
          </cell>
        </row>
        <row r="3666">
          <cell r="A3666">
            <v>201110</v>
          </cell>
        </row>
        <row r="3667">
          <cell r="A3667">
            <v>201110</v>
          </cell>
        </row>
        <row r="3668">
          <cell r="A3668">
            <v>201110</v>
          </cell>
        </row>
        <row r="3669">
          <cell r="A3669">
            <v>201110</v>
          </cell>
        </row>
        <row r="3670">
          <cell r="A3670">
            <v>201110</v>
          </cell>
        </row>
        <row r="3671">
          <cell r="A3671">
            <v>201110</v>
          </cell>
        </row>
        <row r="3672">
          <cell r="A3672">
            <v>201110</v>
          </cell>
        </row>
        <row r="3673">
          <cell r="A3673">
            <v>201110</v>
          </cell>
        </row>
        <row r="3674">
          <cell r="A3674">
            <v>201110</v>
          </cell>
        </row>
        <row r="3675">
          <cell r="A3675">
            <v>201110</v>
          </cell>
        </row>
        <row r="3676">
          <cell r="A3676">
            <v>201110</v>
          </cell>
        </row>
        <row r="3677">
          <cell r="A3677">
            <v>201110</v>
          </cell>
        </row>
        <row r="3678">
          <cell r="A3678">
            <v>201110</v>
          </cell>
        </row>
        <row r="3679">
          <cell r="A3679">
            <v>201110</v>
          </cell>
        </row>
        <row r="3680">
          <cell r="A3680">
            <v>201110</v>
          </cell>
        </row>
        <row r="3681">
          <cell r="A3681">
            <v>201110</v>
          </cell>
        </row>
        <row r="3682">
          <cell r="A3682">
            <v>201110</v>
          </cell>
        </row>
        <row r="3683">
          <cell r="A3683">
            <v>201110</v>
          </cell>
        </row>
        <row r="3684">
          <cell r="A3684">
            <v>201110</v>
          </cell>
        </row>
        <row r="3685">
          <cell r="A3685">
            <v>201110</v>
          </cell>
        </row>
        <row r="3686">
          <cell r="A3686">
            <v>201110</v>
          </cell>
        </row>
        <row r="3687">
          <cell r="A3687">
            <v>201110</v>
          </cell>
        </row>
        <row r="3688">
          <cell r="A3688">
            <v>201110</v>
          </cell>
        </row>
        <row r="3689">
          <cell r="A3689">
            <v>201110</v>
          </cell>
        </row>
        <row r="3690">
          <cell r="A3690">
            <v>201110</v>
          </cell>
        </row>
        <row r="3691">
          <cell r="A3691">
            <v>201110</v>
          </cell>
        </row>
        <row r="3692">
          <cell r="A3692">
            <v>201110</v>
          </cell>
        </row>
        <row r="3693">
          <cell r="A3693">
            <v>201110</v>
          </cell>
        </row>
        <row r="3694">
          <cell r="A3694">
            <v>201110</v>
          </cell>
        </row>
        <row r="3695">
          <cell r="A3695">
            <v>201110</v>
          </cell>
        </row>
        <row r="3696">
          <cell r="A3696">
            <v>201110</v>
          </cell>
        </row>
        <row r="3697">
          <cell r="A3697">
            <v>201110</v>
          </cell>
        </row>
        <row r="3698">
          <cell r="A3698">
            <v>201110</v>
          </cell>
        </row>
        <row r="3699">
          <cell r="A3699">
            <v>201110</v>
          </cell>
        </row>
        <row r="3700">
          <cell r="A3700">
            <v>201110</v>
          </cell>
        </row>
        <row r="3701">
          <cell r="A3701">
            <v>201110</v>
          </cell>
        </row>
        <row r="3702">
          <cell r="A3702">
            <v>201110</v>
          </cell>
        </row>
        <row r="3703">
          <cell r="A3703">
            <v>201110</v>
          </cell>
        </row>
        <row r="3704">
          <cell r="A3704">
            <v>201110</v>
          </cell>
        </row>
        <row r="3705">
          <cell r="A3705">
            <v>201110</v>
          </cell>
        </row>
        <row r="3706">
          <cell r="A3706">
            <v>201110</v>
          </cell>
        </row>
        <row r="3707">
          <cell r="A3707">
            <v>201110</v>
          </cell>
        </row>
        <row r="3708">
          <cell r="A3708">
            <v>201110</v>
          </cell>
        </row>
        <row r="3709">
          <cell r="A3709">
            <v>201110</v>
          </cell>
        </row>
        <row r="3710">
          <cell r="A3710">
            <v>201110</v>
          </cell>
        </row>
        <row r="3711">
          <cell r="A3711">
            <v>201110</v>
          </cell>
        </row>
        <row r="3712">
          <cell r="A3712">
            <v>201110</v>
          </cell>
        </row>
        <row r="3713">
          <cell r="A3713">
            <v>201110</v>
          </cell>
        </row>
        <row r="3714">
          <cell r="A3714">
            <v>201110</v>
          </cell>
        </row>
        <row r="3715">
          <cell r="A3715">
            <v>201110</v>
          </cell>
        </row>
        <row r="3716">
          <cell r="A3716">
            <v>201110</v>
          </cell>
        </row>
        <row r="3717">
          <cell r="A3717">
            <v>201110</v>
          </cell>
        </row>
        <row r="3718">
          <cell r="A3718">
            <v>201110</v>
          </cell>
        </row>
        <row r="3719">
          <cell r="A3719">
            <v>201110</v>
          </cell>
        </row>
        <row r="3720">
          <cell r="A3720">
            <v>201110</v>
          </cell>
        </row>
        <row r="3721">
          <cell r="A3721">
            <v>201110</v>
          </cell>
        </row>
        <row r="3722">
          <cell r="A3722">
            <v>201110</v>
          </cell>
        </row>
        <row r="3723">
          <cell r="A3723">
            <v>201110</v>
          </cell>
        </row>
        <row r="3724">
          <cell r="A3724">
            <v>201110</v>
          </cell>
        </row>
        <row r="3725">
          <cell r="A3725">
            <v>201110</v>
          </cell>
        </row>
        <row r="3726">
          <cell r="A3726">
            <v>201110</v>
          </cell>
        </row>
        <row r="3727">
          <cell r="A3727">
            <v>201110</v>
          </cell>
        </row>
        <row r="3728">
          <cell r="A3728">
            <v>201110</v>
          </cell>
        </row>
        <row r="3729">
          <cell r="A3729">
            <v>201110</v>
          </cell>
        </row>
        <row r="3730">
          <cell r="A3730">
            <v>201110</v>
          </cell>
        </row>
        <row r="3731">
          <cell r="A3731">
            <v>201110</v>
          </cell>
        </row>
        <row r="3732">
          <cell r="A3732">
            <v>201110</v>
          </cell>
        </row>
        <row r="3733">
          <cell r="A3733">
            <v>201110</v>
          </cell>
        </row>
        <row r="3734">
          <cell r="A3734">
            <v>201110</v>
          </cell>
        </row>
        <row r="3735">
          <cell r="A3735">
            <v>201110</v>
          </cell>
        </row>
        <row r="3736">
          <cell r="A3736">
            <v>201110</v>
          </cell>
        </row>
        <row r="3737">
          <cell r="A3737">
            <v>201110</v>
          </cell>
        </row>
        <row r="3738">
          <cell r="A3738">
            <v>201110</v>
          </cell>
        </row>
        <row r="3739">
          <cell r="A3739">
            <v>201110</v>
          </cell>
        </row>
        <row r="3740">
          <cell r="A3740">
            <v>201110</v>
          </cell>
        </row>
        <row r="3741">
          <cell r="A3741">
            <v>201110</v>
          </cell>
        </row>
        <row r="3742">
          <cell r="A3742">
            <v>201110</v>
          </cell>
        </row>
        <row r="3743">
          <cell r="A3743">
            <v>201110</v>
          </cell>
        </row>
        <row r="3744">
          <cell r="A3744">
            <v>201110</v>
          </cell>
        </row>
        <row r="3745">
          <cell r="A3745">
            <v>201110</v>
          </cell>
        </row>
        <row r="3746">
          <cell r="A3746">
            <v>201110</v>
          </cell>
        </row>
        <row r="3747">
          <cell r="A3747">
            <v>201110</v>
          </cell>
        </row>
        <row r="3748">
          <cell r="A3748">
            <v>201110</v>
          </cell>
        </row>
        <row r="3749">
          <cell r="A3749">
            <v>201110</v>
          </cell>
        </row>
        <row r="3750">
          <cell r="A3750">
            <v>201110</v>
          </cell>
        </row>
        <row r="3751">
          <cell r="A3751">
            <v>201110</v>
          </cell>
        </row>
        <row r="3752">
          <cell r="A3752">
            <v>201110</v>
          </cell>
        </row>
        <row r="3753">
          <cell r="A3753">
            <v>201110</v>
          </cell>
        </row>
        <row r="3754">
          <cell r="A3754">
            <v>201110</v>
          </cell>
        </row>
        <row r="3755">
          <cell r="A3755">
            <v>201110</v>
          </cell>
        </row>
        <row r="3756">
          <cell r="A3756">
            <v>201110</v>
          </cell>
        </row>
        <row r="3757">
          <cell r="A3757">
            <v>201110</v>
          </cell>
        </row>
        <row r="3758">
          <cell r="A3758">
            <v>201110</v>
          </cell>
        </row>
        <row r="3759">
          <cell r="A3759">
            <v>201110</v>
          </cell>
        </row>
        <row r="3760">
          <cell r="A3760">
            <v>201110</v>
          </cell>
        </row>
        <row r="3761">
          <cell r="A3761">
            <v>201110</v>
          </cell>
        </row>
        <row r="3762">
          <cell r="A3762">
            <v>201110</v>
          </cell>
        </row>
        <row r="3763">
          <cell r="A3763">
            <v>201110</v>
          </cell>
        </row>
        <row r="3764">
          <cell r="A3764">
            <v>201110</v>
          </cell>
        </row>
        <row r="3765">
          <cell r="A3765">
            <v>201110</v>
          </cell>
        </row>
        <row r="3766">
          <cell r="A3766">
            <v>201110</v>
          </cell>
        </row>
        <row r="3767">
          <cell r="A3767">
            <v>201110</v>
          </cell>
        </row>
        <row r="3768">
          <cell r="A3768">
            <v>201110</v>
          </cell>
        </row>
        <row r="3769">
          <cell r="A3769">
            <v>201110</v>
          </cell>
        </row>
        <row r="3770">
          <cell r="A3770">
            <v>201110</v>
          </cell>
        </row>
        <row r="3771">
          <cell r="A3771">
            <v>201110</v>
          </cell>
        </row>
        <row r="3772">
          <cell r="A3772">
            <v>201110</v>
          </cell>
        </row>
        <row r="3773">
          <cell r="A3773">
            <v>201110</v>
          </cell>
        </row>
        <row r="3774">
          <cell r="A3774">
            <v>201110</v>
          </cell>
        </row>
        <row r="3775">
          <cell r="A3775">
            <v>201110</v>
          </cell>
        </row>
        <row r="3776">
          <cell r="A3776">
            <v>201110</v>
          </cell>
        </row>
        <row r="3777">
          <cell r="A3777">
            <v>201110</v>
          </cell>
        </row>
        <row r="3778">
          <cell r="A3778">
            <v>201110</v>
          </cell>
        </row>
        <row r="3779">
          <cell r="A3779">
            <v>201110</v>
          </cell>
        </row>
        <row r="3780">
          <cell r="A3780">
            <v>201110</v>
          </cell>
        </row>
        <row r="3781">
          <cell r="A3781">
            <v>201110</v>
          </cell>
        </row>
        <row r="3782">
          <cell r="A3782">
            <v>201110</v>
          </cell>
        </row>
        <row r="3783">
          <cell r="A3783">
            <v>201110</v>
          </cell>
        </row>
        <row r="3784">
          <cell r="A3784">
            <v>201110</v>
          </cell>
        </row>
        <row r="3785">
          <cell r="A3785">
            <v>201110</v>
          </cell>
        </row>
        <row r="3786">
          <cell r="A3786">
            <v>201110</v>
          </cell>
        </row>
        <row r="3787">
          <cell r="A3787">
            <v>201110</v>
          </cell>
        </row>
        <row r="3788">
          <cell r="A3788">
            <v>201110</v>
          </cell>
        </row>
        <row r="3789">
          <cell r="A3789">
            <v>201110</v>
          </cell>
        </row>
        <row r="3790">
          <cell r="A3790">
            <v>201110</v>
          </cell>
        </row>
        <row r="3791">
          <cell r="A3791">
            <v>201110</v>
          </cell>
        </row>
        <row r="3792">
          <cell r="A3792">
            <v>201110</v>
          </cell>
        </row>
        <row r="3793">
          <cell r="A3793">
            <v>201110</v>
          </cell>
        </row>
        <row r="3794">
          <cell r="A3794">
            <v>201110</v>
          </cell>
        </row>
        <row r="3795">
          <cell r="A3795">
            <v>201110</v>
          </cell>
        </row>
        <row r="3796">
          <cell r="A3796">
            <v>201110</v>
          </cell>
        </row>
        <row r="3797">
          <cell r="A3797">
            <v>201110</v>
          </cell>
        </row>
        <row r="3798">
          <cell r="A3798">
            <v>201110</v>
          </cell>
        </row>
        <row r="3799">
          <cell r="A3799">
            <v>201110</v>
          </cell>
        </row>
        <row r="3800">
          <cell r="A3800">
            <v>201110</v>
          </cell>
        </row>
        <row r="3801">
          <cell r="A3801">
            <v>201110</v>
          </cell>
        </row>
        <row r="3802">
          <cell r="A3802">
            <v>201110</v>
          </cell>
        </row>
        <row r="3803">
          <cell r="A3803">
            <v>201110</v>
          </cell>
        </row>
        <row r="3804">
          <cell r="A3804">
            <v>201110</v>
          </cell>
        </row>
        <row r="3805">
          <cell r="A3805">
            <v>201110</v>
          </cell>
        </row>
        <row r="3806">
          <cell r="A3806">
            <v>201110</v>
          </cell>
        </row>
        <row r="3807">
          <cell r="A3807">
            <v>201110</v>
          </cell>
        </row>
        <row r="3808">
          <cell r="A3808">
            <v>201110</v>
          </cell>
        </row>
        <row r="3809">
          <cell r="A3809">
            <v>201110</v>
          </cell>
        </row>
        <row r="3810">
          <cell r="A3810">
            <v>201110</v>
          </cell>
        </row>
        <row r="3811">
          <cell r="A3811">
            <v>201110</v>
          </cell>
        </row>
        <row r="3812">
          <cell r="A3812">
            <v>201110</v>
          </cell>
        </row>
        <row r="3813">
          <cell r="A3813">
            <v>201110</v>
          </cell>
        </row>
        <row r="3814">
          <cell r="A3814">
            <v>201110</v>
          </cell>
        </row>
        <row r="3815">
          <cell r="A3815">
            <v>201110</v>
          </cell>
        </row>
        <row r="3816">
          <cell r="A3816">
            <v>201110</v>
          </cell>
        </row>
        <row r="3817">
          <cell r="A3817">
            <v>201110</v>
          </cell>
        </row>
        <row r="3818">
          <cell r="A3818">
            <v>201110</v>
          </cell>
        </row>
        <row r="3819">
          <cell r="A3819">
            <v>201110</v>
          </cell>
        </row>
        <row r="3820">
          <cell r="A3820">
            <v>201110</v>
          </cell>
        </row>
        <row r="3821">
          <cell r="A3821">
            <v>201110</v>
          </cell>
        </row>
        <row r="3822">
          <cell r="A3822">
            <v>201110</v>
          </cell>
        </row>
        <row r="3823">
          <cell r="A3823">
            <v>201110</v>
          </cell>
        </row>
        <row r="3824">
          <cell r="A3824">
            <v>201110</v>
          </cell>
        </row>
        <row r="3825">
          <cell r="A3825">
            <v>201110</v>
          </cell>
        </row>
        <row r="3826">
          <cell r="A3826">
            <v>201110</v>
          </cell>
        </row>
        <row r="3827">
          <cell r="A3827">
            <v>201110</v>
          </cell>
        </row>
        <row r="3828">
          <cell r="A3828">
            <v>201110</v>
          </cell>
        </row>
        <row r="3829">
          <cell r="A3829">
            <v>201110</v>
          </cell>
        </row>
        <row r="3830">
          <cell r="A3830">
            <v>201110</v>
          </cell>
        </row>
        <row r="3831">
          <cell r="A3831">
            <v>201110</v>
          </cell>
        </row>
        <row r="3832">
          <cell r="A3832">
            <v>201110</v>
          </cell>
        </row>
        <row r="3833">
          <cell r="A3833">
            <v>201110</v>
          </cell>
        </row>
        <row r="3834">
          <cell r="A3834">
            <v>201110</v>
          </cell>
        </row>
        <row r="3835">
          <cell r="A3835">
            <v>201110</v>
          </cell>
        </row>
        <row r="3836">
          <cell r="A3836">
            <v>201110</v>
          </cell>
        </row>
        <row r="3837">
          <cell r="A3837">
            <v>201110</v>
          </cell>
        </row>
        <row r="3838">
          <cell r="A3838">
            <v>201110</v>
          </cell>
        </row>
        <row r="3839">
          <cell r="A3839">
            <v>201110</v>
          </cell>
        </row>
        <row r="3840">
          <cell r="A3840">
            <v>201110</v>
          </cell>
        </row>
        <row r="3841">
          <cell r="A3841">
            <v>201110</v>
          </cell>
        </row>
        <row r="3842">
          <cell r="A3842">
            <v>201110</v>
          </cell>
        </row>
        <row r="3843">
          <cell r="A3843">
            <v>201110</v>
          </cell>
        </row>
        <row r="3844">
          <cell r="A3844">
            <v>201110</v>
          </cell>
        </row>
        <row r="3845">
          <cell r="A3845">
            <v>201110</v>
          </cell>
        </row>
        <row r="3846">
          <cell r="A3846">
            <v>201110</v>
          </cell>
        </row>
        <row r="3847">
          <cell r="A3847">
            <v>201110</v>
          </cell>
        </row>
        <row r="3848">
          <cell r="A3848">
            <v>201110</v>
          </cell>
        </row>
        <row r="3849">
          <cell r="A3849">
            <v>201110</v>
          </cell>
        </row>
        <row r="3850">
          <cell r="A3850">
            <v>201110</v>
          </cell>
        </row>
        <row r="3851">
          <cell r="A3851">
            <v>201110</v>
          </cell>
        </row>
        <row r="3852">
          <cell r="A3852">
            <v>201110</v>
          </cell>
        </row>
        <row r="3853">
          <cell r="A3853">
            <v>201110</v>
          </cell>
        </row>
        <row r="3854">
          <cell r="A3854">
            <v>201110</v>
          </cell>
        </row>
        <row r="3855">
          <cell r="A3855">
            <v>201110</v>
          </cell>
        </row>
        <row r="3856">
          <cell r="A3856">
            <v>201110</v>
          </cell>
        </row>
        <row r="3857">
          <cell r="A3857">
            <v>201110</v>
          </cell>
        </row>
        <row r="3858">
          <cell r="A3858">
            <v>201110</v>
          </cell>
        </row>
        <row r="3859">
          <cell r="A3859">
            <v>201110</v>
          </cell>
        </row>
        <row r="3860">
          <cell r="A3860">
            <v>201110</v>
          </cell>
        </row>
        <row r="3861">
          <cell r="A3861">
            <v>201110</v>
          </cell>
        </row>
        <row r="3862">
          <cell r="A3862">
            <v>201110</v>
          </cell>
        </row>
        <row r="3863">
          <cell r="A3863">
            <v>201110</v>
          </cell>
        </row>
        <row r="3864">
          <cell r="A3864">
            <v>201110</v>
          </cell>
        </row>
        <row r="3865">
          <cell r="A3865">
            <v>201110</v>
          </cell>
        </row>
        <row r="3866">
          <cell r="A3866">
            <v>201110</v>
          </cell>
        </row>
        <row r="3867">
          <cell r="A3867">
            <v>201110</v>
          </cell>
        </row>
        <row r="3868">
          <cell r="A3868">
            <v>201110</v>
          </cell>
        </row>
        <row r="3869">
          <cell r="A3869">
            <v>201110</v>
          </cell>
        </row>
        <row r="3870">
          <cell r="A3870">
            <v>201110</v>
          </cell>
        </row>
        <row r="3871">
          <cell r="A3871">
            <v>201110</v>
          </cell>
        </row>
        <row r="3872">
          <cell r="A3872">
            <v>201110</v>
          </cell>
        </row>
        <row r="3873">
          <cell r="A3873">
            <v>201110</v>
          </cell>
        </row>
        <row r="3874">
          <cell r="A3874">
            <v>201110</v>
          </cell>
        </row>
        <row r="3875">
          <cell r="A3875">
            <v>201110</v>
          </cell>
        </row>
        <row r="3876">
          <cell r="A3876">
            <v>201110</v>
          </cell>
        </row>
        <row r="3877">
          <cell r="A3877">
            <v>201110</v>
          </cell>
        </row>
        <row r="3878">
          <cell r="A3878">
            <v>201110</v>
          </cell>
        </row>
        <row r="3879">
          <cell r="A3879">
            <v>201112</v>
          </cell>
        </row>
        <row r="3880">
          <cell r="A3880">
            <v>201112</v>
          </cell>
        </row>
        <row r="3881">
          <cell r="A3881">
            <v>201112</v>
          </cell>
        </row>
        <row r="3882">
          <cell r="A3882">
            <v>201112</v>
          </cell>
        </row>
        <row r="3883">
          <cell r="A3883">
            <v>201112</v>
          </cell>
        </row>
        <row r="3884">
          <cell r="A3884">
            <v>201112</v>
          </cell>
        </row>
        <row r="3885">
          <cell r="A3885">
            <v>201112</v>
          </cell>
        </row>
        <row r="3886">
          <cell r="A3886">
            <v>201112</v>
          </cell>
        </row>
        <row r="3887">
          <cell r="A3887">
            <v>201112</v>
          </cell>
        </row>
        <row r="3888">
          <cell r="A3888">
            <v>201112</v>
          </cell>
        </row>
        <row r="3889">
          <cell r="A3889">
            <v>201112</v>
          </cell>
        </row>
        <row r="3890">
          <cell r="A3890">
            <v>201112</v>
          </cell>
        </row>
        <row r="3891">
          <cell r="A3891">
            <v>201112</v>
          </cell>
        </row>
        <row r="3892">
          <cell r="A3892">
            <v>201112</v>
          </cell>
        </row>
        <row r="3893">
          <cell r="A3893">
            <v>201112</v>
          </cell>
        </row>
        <row r="3894">
          <cell r="A3894">
            <v>201112</v>
          </cell>
        </row>
        <row r="3895">
          <cell r="A3895">
            <v>201112</v>
          </cell>
        </row>
        <row r="3896">
          <cell r="A3896">
            <v>201112</v>
          </cell>
        </row>
        <row r="3897">
          <cell r="A3897">
            <v>201112</v>
          </cell>
        </row>
        <row r="3898">
          <cell r="A3898">
            <v>201112</v>
          </cell>
        </row>
        <row r="3899">
          <cell r="A3899">
            <v>201112</v>
          </cell>
        </row>
        <row r="3900">
          <cell r="A3900">
            <v>201112</v>
          </cell>
        </row>
        <row r="3901">
          <cell r="A3901">
            <v>201112</v>
          </cell>
        </row>
        <row r="3902">
          <cell r="A3902">
            <v>201112</v>
          </cell>
        </row>
        <row r="3903">
          <cell r="A3903">
            <v>201112</v>
          </cell>
        </row>
        <row r="3904">
          <cell r="A3904">
            <v>201112</v>
          </cell>
        </row>
        <row r="3905">
          <cell r="A3905">
            <v>201112</v>
          </cell>
        </row>
        <row r="3906">
          <cell r="A3906">
            <v>201112</v>
          </cell>
        </row>
        <row r="3907">
          <cell r="A3907">
            <v>201112</v>
          </cell>
        </row>
        <row r="3908">
          <cell r="A3908">
            <v>201112</v>
          </cell>
        </row>
        <row r="3909">
          <cell r="A3909">
            <v>201112</v>
          </cell>
        </row>
        <row r="3910">
          <cell r="A3910">
            <v>201112</v>
          </cell>
        </row>
        <row r="3911">
          <cell r="A3911">
            <v>201112</v>
          </cell>
        </row>
        <row r="3912">
          <cell r="A3912">
            <v>201112</v>
          </cell>
        </row>
        <row r="3913">
          <cell r="A3913">
            <v>201112</v>
          </cell>
        </row>
        <row r="3914">
          <cell r="A3914">
            <v>201112</v>
          </cell>
        </row>
        <row r="3915">
          <cell r="A3915">
            <v>201112</v>
          </cell>
        </row>
        <row r="3916">
          <cell r="A3916">
            <v>201112</v>
          </cell>
        </row>
        <row r="3917">
          <cell r="A3917">
            <v>201112</v>
          </cell>
        </row>
        <row r="3918">
          <cell r="A3918">
            <v>201112</v>
          </cell>
        </row>
        <row r="3919">
          <cell r="A3919">
            <v>201112</v>
          </cell>
        </row>
        <row r="3920">
          <cell r="A3920">
            <v>201112</v>
          </cell>
        </row>
        <row r="3921">
          <cell r="A3921">
            <v>201112</v>
          </cell>
        </row>
        <row r="3922">
          <cell r="A3922">
            <v>201112</v>
          </cell>
        </row>
        <row r="3923">
          <cell r="A3923">
            <v>201112</v>
          </cell>
        </row>
        <row r="3924">
          <cell r="A3924">
            <v>201112</v>
          </cell>
        </row>
        <row r="3925">
          <cell r="A3925">
            <v>201112</v>
          </cell>
        </row>
        <row r="3926">
          <cell r="A3926">
            <v>201112</v>
          </cell>
        </row>
        <row r="3927">
          <cell r="A3927">
            <v>201112</v>
          </cell>
        </row>
        <row r="3928">
          <cell r="A3928">
            <v>201112</v>
          </cell>
        </row>
        <row r="3929">
          <cell r="A3929">
            <v>201112</v>
          </cell>
        </row>
        <row r="3930">
          <cell r="A3930">
            <v>201112</v>
          </cell>
        </row>
        <row r="3931">
          <cell r="A3931">
            <v>201112</v>
          </cell>
        </row>
        <row r="3932">
          <cell r="A3932">
            <v>201112</v>
          </cell>
        </row>
        <row r="3933">
          <cell r="A3933">
            <v>201112</v>
          </cell>
        </row>
        <row r="3934">
          <cell r="A3934">
            <v>201112</v>
          </cell>
        </row>
        <row r="3935">
          <cell r="A3935">
            <v>201112</v>
          </cell>
        </row>
        <row r="3936">
          <cell r="A3936">
            <v>201112</v>
          </cell>
        </row>
        <row r="3937">
          <cell r="A3937">
            <v>201112</v>
          </cell>
        </row>
        <row r="3938">
          <cell r="A3938">
            <v>201112</v>
          </cell>
        </row>
        <row r="3939">
          <cell r="A3939">
            <v>201112</v>
          </cell>
        </row>
        <row r="3940">
          <cell r="A3940">
            <v>201112</v>
          </cell>
        </row>
        <row r="3941">
          <cell r="A3941">
            <v>201112</v>
          </cell>
        </row>
        <row r="3942">
          <cell r="A3942">
            <v>201112</v>
          </cell>
        </row>
        <row r="3943">
          <cell r="A3943">
            <v>201112</v>
          </cell>
        </row>
        <row r="3944">
          <cell r="A3944">
            <v>201112</v>
          </cell>
        </row>
        <row r="3945">
          <cell r="A3945">
            <v>201112</v>
          </cell>
        </row>
        <row r="3946">
          <cell r="A3946">
            <v>201112</v>
          </cell>
        </row>
        <row r="3947">
          <cell r="A3947">
            <v>201112</v>
          </cell>
        </row>
        <row r="3948">
          <cell r="A3948">
            <v>201112</v>
          </cell>
        </row>
        <row r="3949">
          <cell r="A3949">
            <v>201112</v>
          </cell>
        </row>
        <row r="3950">
          <cell r="A3950">
            <v>201112</v>
          </cell>
        </row>
        <row r="3951">
          <cell r="A3951">
            <v>201112</v>
          </cell>
        </row>
        <row r="3952">
          <cell r="A3952">
            <v>201112</v>
          </cell>
        </row>
        <row r="3953">
          <cell r="A3953">
            <v>201112</v>
          </cell>
        </row>
        <row r="3954">
          <cell r="A3954">
            <v>201112</v>
          </cell>
        </row>
        <row r="3955">
          <cell r="A3955">
            <v>201112</v>
          </cell>
        </row>
        <row r="3956">
          <cell r="A3956">
            <v>201112</v>
          </cell>
        </row>
        <row r="3957">
          <cell r="A3957">
            <v>201112</v>
          </cell>
        </row>
        <row r="3958">
          <cell r="A3958">
            <v>201112</v>
          </cell>
        </row>
        <row r="3959">
          <cell r="A3959">
            <v>201112</v>
          </cell>
        </row>
        <row r="3960">
          <cell r="A3960">
            <v>201112</v>
          </cell>
        </row>
        <row r="3961">
          <cell r="A3961">
            <v>201112</v>
          </cell>
        </row>
        <row r="3962">
          <cell r="A3962">
            <v>201112</v>
          </cell>
        </row>
        <row r="3963">
          <cell r="A3963">
            <v>201112</v>
          </cell>
        </row>
        <row r="3964">
          <cell r="A3964">
            <v>201112</v>
          </cell>
        </row>
        <row r="3965">
          <cell r="A3965">
            <v>201112</v>
          </cell>
        </row>
        <row r="3966">
          <cell r="A3966">
            <v>201112</v>
          </cell>
        </row>
        <row r="3967">
          <cell r="A3967">
            <v>201112</v>
          </cell>
        </row>
        <row r="3968">
          <cell r="A3968">
            <v>201112</v>
          </cell>
        </row>
        <row r="3969">
          <cell r="A3969">
            <v>201112</v>
          </cell>
        </row>
        <row r="3970">
          <cell r="A3970">
            <v>201112</v>
          </cell>
        </row>
        <row r="3971">
          <cell r="A3971">
            <v>201112</v>
          </cell>
        </row>
        <row r="3972">
          <cell r="A3972">
            <v>201112</v>
          </cell>
        </row>
        <row r="3973">
          <cell r="A3973">
            <v>201112</v>
          </cell>
        </row>
        <row r="3974">
          <cell r="A3974">
            <v>201112</v>
          </cell>
        </row>
        <row r="3975">
          <cell r="A3975">
            <v>201112</v>
          </cell>
        </row>
        <row r="3976">
          <cell r="A3976">
            <v>201112</v>
          </cell>
        </row>
        <row r="3977">
          <cell r="A3977">
            <v>201112</v>
          </cell>
        </row>
        <row r="3978">
          <cell r="A3978">
            <v>201112</v>
          </cell>
        </row>
        <row r="3979">
          <cell r="A3979">
            <v>201112</v>
          </cell>
        </row>
        <row r="3980">
          <cell r="A3980">
            <v>201112</v>
          </cell>
        </row>
        <row r="3981">
          <cell r="A3981">
            <v>201112</v>
          </cell>
        </row>
        <row r="3982">
          <cell r="A3982">
            <v>201112</v>
          </cell>
        </row>
        <row r="3983">
          <cell r="A3983">
            <v>201112</v>
          </cell>
        </row>
        <row r="3984">
          <cell r="A3984">
            <v>201112</v>
          </cell>
        </row>
        <row r="3985">
          <cell r="A3985">
            <v>201112</v>
          </cell>
        </row>
        <row r="3986">
          <cell r="A3986">
            <v>201112</v>
          </cell>
        </row>
        <row r="3987">
          <cell r="A3987">
            <v>201112</v>
          </cell>
        </row>
        <row r="3988">
          <cell r="A3988">
            <v>201112</v>
          </cell>
        </row>
        <row r="3989">
          <cell r="A3989">
            <v>201112</v>
          </cell>
        </row>
        <row r="3990">
          <cell r="A3990">
            <v>201112</v>
          </cell>
        </row>
        <row r="3991">
          <cell r="A3991">
            <v>201112</v>
          </cell>
        </row>
        <row r="3992">
          <cell r="A3992">
            <v>201112</v>
          </cell>
        </row>
        <row r="3993">
          <cell r="A3993">
            <v>201112</v>
          </cell>
        </row>
        <row r="3994">
          <cell r="A3994">
            <v>201112</v>
          </cell>
        </row>
        <row r="3995">
          <cell r="A3995">
            <v>201112</v>
          </cell>
        </row>
        <row r="3996">
          <cell r="A3996">
            <v>201112</v>
          </cell>
        </row>
        <row r="3997">
          <cell r="A3997">
            <v>201112</v>
          </cell>
        </row>
        <row r="3998">
          <cell r="A3998">
            <v>201112</v>
          </cell>
        </row>
        <row r="3999">
          <cell r="A3999">
            <v>201112</v>
          </cell>
        </row>
        <row r="4000">
          <cell r="A4000">
            <v>201112</v>
          </cell>
        </row>
        <row r="4001">
          <cell r="A4001">
            <v>201112</v>
          </cell>
        </row>
        <row r="4002">
          <cell r="A4002">
            <v>201112</v>
          </cell>
        </row>
        <row r="4003">
          <cell r="A4003">
            <v>201112</v>
          </cell>
        </row>
        <row r="4004">
          <cell r="A4004">
            <v>201112</v>
          </cell>
        </row>
        <row r="4005">
          <cell r="A4005">
            <v>201112</v>
          </cell>
        </row>
        <row r="4006">
          <cell r="A4006">
            <v>201112</v>
          </cell>
        </row>
        <row r="4007">
          <cell r="A4007">
            <v>201112</v>
          </cell>
        </row>
        <row r="4008">
          <cell r="A4008">
            <v>201112</v>
          </cell>
        </row>
        <row r="4009">
          <cell r="A4009">
            <v>201112</v>
          </cell>
        </row>
        <row r="4010">
          <cell r="A4010">
            <v>201112</v>
          </cell>
        </row>
        <row r="4011">
          <cell r="A4011">
            <v>201112</v>
          </cell>
        </row>
        <row r="4012">
          <cell r="A4012">
            <v>201112</v>
          </cell>
        </row>
        <row r="4013">
          <cell r="A4013">
            <v>201112</v>
          </cell>
        </row>
        <row r="4014">
          <cell r="A4014">
            <v>201112</v>
          </cell>
        </row>
        <row r="4015">
          <cell r="A4015">
            <v>201112</v>
          </cell>
        </row>
        <row r="4016">
          <cell r="A4016">
            <v>201112</v>
          </cell>
        </row>
        <row r="4017">
          <cell r="A4017">
            <v>201112</v>
          </cell>
        </row>
        <row r="4018">
          <cell r="A4018">
            <v>201112</v>
          </cell>
        </row>
        <row r="4019">
          <cell r="A4019">
            <v>201112</v>
          </cell>
        </row>
        <row r="4020">
          <cell r="A4020">
            <v>201112</v>
          </cell>
        </row>
        <row r="4021">
          <cell r="A4021">
            <v>201112</v>
          </cell>
        </row>
        <row r="4022">
          <cell r="A4022">
            <v>201112</v>
          </cell>
        </row>
        <row r="4023">
          <cell r="A4023">
            <v>201112</v>
          </cell>
        </row>
        <row r="4024">
          <cell r="A4024">
            <v>201112</v>
          </cell>
        </row>
        <row r="4025">
          <cell r="A4025">
            <v>201112</v>
          </cell>
        </row>
        <row r="4026">
          <cell r="A4026">
            <v>201112</v>
          </cell>
        </row>
        <row r="4027">
          <cell r="A4027">
            <v>201112</v>
          </cell>
        </row>
        <row r="4028">
          <cell r="A4028">
            <v>201112</v>
          </cell>
        </row>
        <row r="4029">
          <cell r="A4029">
            <v>201112</v>
          </cell>
        </row>
        <row r="4030">
          <cell r="A4030">
            <v>201112</v>
          </cell>
        </row>
        <row r="4031">
          <cell r="A4031">
            <v>201112</v>
          </cell>
        </row>
        <row r="4032">
          <cell r="A4032">
            <v>201112</v>
          </cell>
        </row>
        <row r="4033">
          <cell r="A4033">
            <v>201112</v>
          </cell>
        </row>
        <row r="4034">
          <cell r="A4034">
            <v>201112</v>
          </cell>
        </row>
        <row r="4035">
          <cell r="A4035">
            <v>201112</v>
          </cell>
        </row>
        <row r="4036">
          <cell r="A4036">
            <v>201112</v>
          </cell>
        </row>
        <row r="4037">
          <cell r="A4037">
            <v>201112</v>
          </cell>
        </row>
        <row r="4038">
          <cell r="A4038">
            <v>201112</v>
          </cell>
        </row>
        <row r="4039">
          <cell r="A4039">
            <v>201112</v>
          </cell>
        </row>
        <row r="4040">
          <cell r="A4040">
            <v>201112</v>
          </cell>
        </row>
        <row r="4041">
          <cell r="A4041">
            <v>201112</v>
          </cell>
        </row>
        <row r="4042">
          <cell r="A4042">
            <v>201112</v>
          </cell>
        </row>
        <row r="4043">
          <cell r="A4043">
            <v>201112</v>
          </cell>
        </row>
        <row r="4044">
          <cell r="A4044">
            <v>201112</v>
          </cell>
        </row>
        <row r="4045">
          <cell r="A4045">
            <v>201112</v>
          </cell>
        </row>
        <row r="4046">
          <cell r="A4046">
            <v>201112</v>
          </cell>
        </row>
        <row r="4047">
          <cell r="A4047">
            <v>201112</v>
          </cell>
        </row>
        <row r="4048">
          <cell r="A4048">
            <v>201112</v>
          </cell>
        </row>
        <row r="4049">
          <cell r="A4049">
            <v>201112</v>
          </cell>
        </row>
        <row r="4050">
          <cell r="A4050">
            <v>201112</v>
          </cell>
        </row>
        <row r="4051">
          <cell r="A4051">
            <v>201112</v>
          </cell>
        </row>
        <row r="4052">
          <cell r="A4052">
            <v>201112</v>
          </cell>
        </row>
        <row r="4053">
          <cell r="A4053">
            <v>201112</v>
          </cell>
        </row>
        <row r="4054">
          <cell r="A4054">
            <v>201112</v>
          </cell>
        </row>
        <row r="4055">
          <cell r="A4055">
            <v>201112</v>
          </cell>
        </row>
        <row r="4056">
          <cell r="A4056">
            <v>201112</v>
          </cell>
        </row>
        <row r="4057">
          <cell r="A4057">
            <v>201112</v>
          </cell>
        </row>
        <row r="4058">
          <cell r="A4058">
            <v>201112</v>
          </cell>
        </row>
        <row r="4059">
          <cell r="A4059">
            <v>201112</v>
          </cell>
        </row>
        <row r="4060">
          <cell r="A4060">
            <v>201112</v>
          </cell>
        </row>
        <row r="4061">
          <cell r="A4061">
            <v>201112</v>
          </cell>
        </row>
        <row r="4062">
          <cell r="A4062">
            <v>201112</v>
          </cell>
        </row>
        <row r="4063">
          <cell r="A4063">
            <v>201112</v>
          </cell>
        </row>
        <row r="4064">
          <cell r="A4064">
            <v>201112</v>
          </cell>
        </row>
        <row r="4065">
          <cell r="A4065">
            <v>201112</v>
          </cell>
        </row>
        <row r="4066">
          <cell r="A4066">
            <v>201112</v>
          </cell>
        </row>
        <row r="4067">
          <cell r="A4067">
            <v>201112</v>
          </cell>
        </row>
        <row r="4068">
          <cell r="A4068">
            <v>201112</v>
          </cell>
        </row>
        <row r="4069">
          <cell r="A4069">
            <v>201112</v>
          </cell>
        </row>
        <row r="4070">
          <cell r="A4070">
            <v>201112</v>
          </cell>
        </row>
        <row r="4071">
          <cell r="A4071">
            <v>201112</v>
          </cell>
        </row>
        <row r="4072">
          <cell r="A4072">
            <v>201112</v>
          </cell>
        </row>
        <row r="4073">
          <cell r="A4073">
            <v>201112</v>
          </cell>
        </row>
        <row r="4074">
          <cell r="A4074">
            <v>201112</v>
          </cell>
        </row>
        <row r="4075">
          <cell r="A4075">
            <v>201112</v>
          </cell>
        </row>
        <row r="4076">
          <cell r="A4076">
            <v>201112</v>
          </cell>
        </row>
        <row r="4077">
          <cell r="A4077">
            <v>201112</v>
          </cell>
        </row>
        <row r="4078">
          <cell r="A4078">
            <v>201112</v>
          </cell>
        </row>
        <row r="4079">
          <cell r="A4079">
            <v>201112</v>
          </cell>
        </row>
        <row r="4080">
          <cell r="A4080">
            <v>201112</v>
          </cell>
        </row>
        <row r="4081">
          <cell r="A4081">
            <v>201112</v>
          </cell>
        </row>
        <row r="4082">
          <cell r="A4082">
            <v>201112</v>
          </cell>
        </row>
        <row r="4083">
          <cell r="A4083">
            <v>201112</v>
          </cell>
        </row>
        <row r="4084">
          <cell r="A4084">
            <v>201112</v>
          </cell>
        </row>
        <row r="4085">
          <cell r="A4085">
            <v>201112</v>
          </cell>
        </row>
        <row r="4086">
          <cell r="A4086">
            <v>201112</v>
          </cell>
        </row>
        <row r="4087">
          <cell r="A4087">
            <v>201112</v>
          </cell>
        </row>
        <row r="4088">
          <cell r="A4088">
            <v>201112</v>
          </cell>
        </row>
        <row r="4089">
          <cell r="A4089">
            <v>201112</v>
          </cell>
        </row>
        <row r="4090">
          <cell r="A4090">
            <v>201112</v>
          </cell>
        </row>
        <row r="4091">
          <cell r="A4091">
            <v>201112</v>
          </cell>
        </row>
        <row r="4092">
          <cell r="A4092">
            <v>201112</v>
          </cell>
        </row>
        <row r="4093">
          <cell r="A4093">
            <v>201112</v>
          </cell>
        </row>
        <row r="4094">
          <cell r="A4094">
            <v>201112</v>
          </cell>
        </row>
        <row r="4095">
          <cell r="A4095">
            <v>201112</v>
          </cell>
        </row>
        <row r="4096">
          <cell r="A4096">
            <v>201112</v>
          </cell>
        </row>
        <row r="4097">
          <cell r="A4097">
            <v>201112</v>
          </cell>
        </row>
        <row r="4098">
          <cell r="A4098">
            <v>201112</v>
          </cell>
        </row>
        <row r="4099">
          <cell r="A4099">
            <v>201112</v>
          </cell>
        </row>
        <row r="4100">
          <cell r="A4100">
            <v>201112</v>
          </cell>
        </row>
        <row r="4101">
          <cell r="A4101">
            <v>201112</v>
          </cell>
        </row>
        <row r="4102">
          <cell r="A4102">
            <v>201112</v>
          </cell>
        </row>
        <row r="4103">
          <cell r="A4103">
            <v>201112</v>
          </cell>
        </row>
        <row r="4104">
          <cell r="A4104">
            <v>201112</v>
          </cell>
        </row>
        <row r="4105">
          <cell r="A4105">
            <v>201112</v>
          </cell>
        </row>
        <row r="4106">
          <cell r="A4106">
            <v>201112</v>
          </cell>
        </row>
        <row r="4107">
          <cell r="A4107">
            <v>201112</v>
          </cell>
        </row>
        <row r="4108">
          <cell r="A4108">
            <v>201112</v>
          </cell>
        </row>
        <row r="4109">
          <cell r="A4109">
            <v>201112</v>
          </cell>
        </row>
        <row r="4110">
          <cell r="A4110">
            <v>201112</v>
          </cell>
        </row>
        <row r="4111">
          <cell r="A4111">
            <v>201112</v>
          </cell>
        </row>
        <row r="4112">
          <cell r="A4112">
            <v>201112</v>
          </cell>
        </row>
        <row r="4113">
          <cell r="A4113">
            <v>201112</v>
          </cell>
        </row>
        <row r="4114">
          <cell r="A4114">
            <v>201112</v>
          </cell>
        </row>
        <row r="4115">
          <cell r="A4115">
            <v>201112</v>
          </cell>
        </row>
        <row r="4116">
          <cell r="A4116">
            <v>201112</v>
          </cell>
        </row>
        <row r="4117">
          <cell r="A4117">
            <v>201112</v>
          </cell>
        </row>
        <row r="4118">
          <cell r="A4118">
            <v>201112</v>
          </cell>
        </row>
        <row r="4119">
          <cell r="A4119">
            <v>201112</v>
          </cell>
        </row>
        <row r="4120">
          <cell r="A4120">
            <v>201112</v>
          </cell>
        </row>
        <row r="4121">
          <cell r="A4121">
            <v>201112</v>
          </cell>
        </row>
        <row r="4122">
          <cell r="A4122">
            <v>201112</v>
          </cell>
        </row>
        <row r="4123">
          <cell r="A4123">
            <v>201112</v>
          </cell>
        </row>
        <row r="4124">
          <cell r="A4124">
            <v>201112</v>
          </cell>
        </row>
        <row r="4125">
          <cell r="A4125">
            <v>201112</v>
          </cell>
        </row>
        <row r="4126">
          <cell r="A4126">
            <v>201112</v>
          </cell>
        </row>
        <row r="4127">
          <cell r="A4127">
            <v>201112</v>
          </cell>
        </row>
        <row r="4128">
          <cell r="A4128">
            <v>201112</v>
          </cell>
        </row>
        <row r="4129">
          <cell r="A4129">
            <v>201112</v>
          </cell>
        </row>
        <row r="4130">
          <cell r="A4130">
            <v>201112</v>
          </cell>
        </row>
        <row r="4131">
          <cell r="A4131">
            <v>201112</v>
          </cell>
        </row>
        <row r="4132">
          <cell r="A4132">
            <v>201112</v>
          </cell>
        </row>
        <row r="4133">
          <cell r="A4133">
            <v>201112</v>
          </cell>
        </row>
        <row r="4134">
          <cell r="A4134">
            <v>201112</v>
          </cell>
        </row>
        <row r="4135">
          <cell r="A4135">
            <v>201112</v>
          </cell>
        </row>
        <row r="4136">
          <cell r="A4136">
            <v>201112</v>
          </cell>
        </row>
        <row r="4137">
          <cell r="A4137">
            <v>201112</v>
          </cell>
        </row>
        <row r="4138">
          <cell r="A4138">
            <v>201112</v>
          </cell>
        </row>
        <row r="4139">
          <cell r="A4139">
            <v>201102</v>
          </cell>
        </row>
        <row r="4140">
          <cell r="A4140">
            <v>201102</v>
          </cell>
        </row>
        <row r="4141">
          <cell r="A4141">
            <v>201102</v>
          </cell>
        </row>
        <row r="4142">
          <cell r="A4142">
            <v>201109</v>
          </cell>
        </row>
        <row r="4143">
          <cell r="A4143">
            <v>201109</v>
          </cell>
        </row>
        <row r="4144">
          <cell r="A4144">
            <v>201109</v>
          </cell>
        </row>
        <row r="4145">
          <cell r="A4145">
            <v>201109</v>
          </cell>
        </row>
        <row r="4146">
          <cell r="A4146">
            <v>201109</v>
          </cell>
        </row>
        <row r="4147">
          <cell r="A4147">
            <v>201109</v>
          </cell>
        </row>
        <row r="4148">
          <cell r="A4148">
            <v>201109</v>
          </cell>
        </row>
        <row r="4149">
          <cell r="A4149">
            <v>201109</v>
          </cell>
        </row>
        <row r="4150">
          <cell r="A4150">
            <v>201109</v>
          </cell>
        </row>
        <row r="4151">
          <cell r="A4151">
            <v>201109</v>
          </cell>
        </row>
        <row r="4152">
          <cell r="A4152">
            <v>201109</v>
          </cell>
        </row>
        <row r="4153">
          <cell r="A4153">
            <v>201109</v>
          </cell>
        </row>
        <row r="4154">
          <cell r="A4154">
            <v>201109</v>
          </cell>
        </row>
        <row r="4155">
          <cell r="A4155">
            <v>201109</v>
          </cell>
        </row>
        <row r="4156">
          <cell r="A4156">
            <v>201109</v>
          </cell>
        </row>
        <row r="4157">
          <cell r="A4157">
            <v>201109</v>
          </cell>
        </row>
        <row r="4158">
          <cell r="A4158">
            <v>201109</v>
          </cell>
        </row>
        <row r="4159">
          <cell r="A4159">
            <v>201109</v>
          </cell>
        </row>
        <row r="4160">
          <cell r="A4160">
            <v>201109</v>
          </cell>
        </row>
        <row r="4161">
          <cell r="A4161">
            <v>201102</v>
          </cell>
        </row>
        <row r="4162">
          <cell r="A4162">
            <v>201102</v>
          </cell>
        </row>
        <row r="4163">
          <cell r="A4163">
            <v>201102</v>
          </cell>
        </row>
        <row r="4164">
          <cell r="A4164">
            <v>201102</v>
          </cell>
        </row>
        <row r="4165">
          <cell r="A4165">
            <v>201102</v>
          </cell>
        </row>
        <row r="4166">
          <cell r="A4166">
            <v>201102</v>
          </cell>
        </row>
        <row r="4167">
          <cell r="A4167">
            <v>201102</v>
          </cell>
        </row>
        <row r="4168">
          <cell r="A4168">
            <v>201102</v>
          </cell>
        </row>
        <row r="4169">
          <cell r="A4169">
            <v>201102</v>
          </cell>
        </row>
        <row r="4170">
          <cell r="A4170">
            <v>201201</v>
          </cell>
        </row>
        <row r="4171">
          <cell r="A4171">
            <v>201201</v>
          </cell>
        </row>
        <row r="4172">
          <cell r="A4172">
            <v>201201</v>
          </cell>
        </row>
        <row r="4173">
          <cell r="A4173">
            <v>201201</v>
          </cell>
        </row>
        <row r="4174">
          <cell r="A4174">
            <v>201201</v>
          </cell>
        </row>
        <row r="4175">
          <cell r="A4175">
            <v>201201</v>
          </cell>
        </row>
        <row r="4176">
          <cell r="A4176">
            <v>201201</v>
          </cell>
        </row>
        <row r="4177">
          <cell r="A4177">
            <v>201201</v>
          </cell>
        </row>
        <row r="4178">
          <cell r="A4178">
            <v>201201</v>
          </cell>
        </row>
        <row r="4179">
          <cell r="A4179">
            <v>201201</v>
          </cell>
        </row>
        <row r="4180">
          <cell r="A4180">
            <v>201201</v>
          </cell>
        </row>
        <row r="4181">
          <cell r="A4181">
            <v>201201</v>
          </cell>
        </row>
        <row r="4182">
          <cell r="A4182">
            <v>201201</v>
          </cell>
        </row>
        <row r="4183">
          <cell r="A4183">
            <v>201201</v>
          </cell>
        </row>
        <row r="4184">
          <cell r="A4184">
            <v>201201</v>
          </cell>
        </row>
        <row r="4185">
          <cell r="A4185">
            <v>201201</v>
          </cell>
        </row>
        <row r="4186">
          <cell r="A4186">
            <v>201201</v>
          </cell>
        </row>
        <row r="4187">
          <cell r="A4187">
            <v>201201</v>
          </cell>
        </row>
        <row r="4188">
          <cell r="A4188">
            <v>201201</v>
          </cell>
        </row>
        <row r="4189">
          <cell r="A4189">
            <v>201201</v>
          </cell>
        </row>
        <row r="4190">
          <cell r="A4190">
            <v>201201</v>
          </cell>
        </row>
        <row r="4191">
          <cell r="A4191">
            <v>201201</v>
          </cell>
        </row>
        <row r="4192">
          <cell r="A4192">
            <v>201201</v>
          </cell>
        </row>
        <row r="4193">
          <cell r="A4193">
            <v>201201</v>
          </cell>
        </row>
        <row r="4194">
          <cell r="A4194">
            <v>201201</v>
          </cell>
        </row>
        <row r="4195">
          <cell r="A4195">
            <v>201201</v>
          </cell>
        </row>
        <row r="4196">
          <cell r="A4196">
            <v>201201</v>
          </cell>
        </row>
        <row r="4197">
          <cell r="A4197">
            <v>201201</v>
          </cell>
        </row>
        <row r="4198">
          <cell r="A4198">
            <v>201201</v>
          </cell>
        </row>
        <row r="4199">
          <cell r="A4199">
            <v>201201</v>
          </cell>
        </row>
        <row r="4200">
          <cell r="A4200">
            <v>201201</v>
          </cell>
        </row>
        <row r="4201">
          <cell r="A4201">
            <v>201201</v>
          </cell>
        </row>
        <row r="4202">
          <cell r="A4202">
            <v>201201</v>
          </cell>
        </row>
        <row r="4203">
          <cell r="A4203">
            <v>201201</v>
          </cell>
        </row>
        <row r="4204">
          <cell r="A4204">
            <v>201201</v>
          </cell>
        </row>
        <row r="4205">
          <cell r="A4205">
            <v>201201</v>
          </cell>
        </row>
        <row r="4206">
          <cell r="A4206">
            <v>201201</v>
          </cell>
        </row>
        <row r="4207">
          <cell r="A4207">
            <v>201201</v>
          </cell>
        </row>
        <row r="4208">
          <cell r="A4208">
            <v>201201</v>
          </cell>
        </row>
        <row r="4209">
          <cell r="A4209">
            <v>201201</v>
          </cell>
        </row>
        <row r="4210">
          <cell r="A4210">
            <v>201201</v>
          </cell>
        </row>
        <row r="4211">
          <cell r="A4211">
            <v>201201</v>
          </cell>
        </row>
        <row r="4212">
          <cell r="A4212">
            <v>201201</v>
          </cell>
        </row>
        <row r="4213">
          <cell r="A4213">
            <v>201201</v>
          </cell>
        </row>
        <row r="4214">
          <cell r="A4214">
            <v>201201</v>
          </cell>
        </row>
        <row r="4215">
          <cell r="A4215">
            <v>201201</v>
          </cell>
        </row>
        <row r="4216">
          <cell r="A4216">
            <v>201201</v>
          </cell>
        </row>
        <row r="4217">
          <cell r="A4217">
            <v>201201</v>
          </cell>
        </row>
        <row r="4218">
          <cell r="A4218">
            <v>201201</v>
          </cell>
        </row>
        <row r="4219">
          <cell r="A4219">
            <v>201201</v>
          </cell>
        </row>
        <row r="4220">
          <cell r="A4220">
            <v>201201</v>
          </cell>
        </row>
        <row r="4221">
          <cell r="A4221">
            <v>201201</v>
          </cell>
        </row>
        <row r="4222">
          <cell r="A4222">
            <v>201201</v>
          </cell>
        </row>
        <row r="4223">
          <cell r="A4223">
            <v>201201</v>
          </cell>
        </row>
        <row r="4224">
          <cell r="A4224">
            <v>201201</v>
          </cell>
        </row>
        <row r="4225">
          <cell r="A4225">
            <v>201201</v>
          </cell>
        </row>
        <row r="4226">
          <cell r="A4226">
            <v>201201</v>
          </cell>
        </row>
        <row r="4227">
          <cell r="A4227">
            <v>201201</v>
          </cell>
        </row>
        <row r="4228">
          <cell r="A4228">
            <v>201201</v>
          </cell>
        </row>
        <row r="4229">
          <cell r="A4229">
            <v>201201</v>
          </cell>
        </row>
        <row r="4230">
          <cell r="A4230">
            <v>201201</v>
          </cell>
        </row>
        <row r="4231">
          <cell r="A4231">
            <v>201201</v>
          </cell>
        </row>
        <row r="4232">
          <cell r="A4232">
            <v>201201</v>
          </cell>
        </row>
        <row r="4233">
          <cell r="A4233">
            <v>201201</v>
          </cell>
        </row>
        <row r="4234">
          <cell r="A4234">
            <v>201201</v>
          </cell>
        </row>
        <row r="4235">
          <cell r="A4235">
            <v>201201</v>
          </cell>
        </row>
        <row r="4236">
          <cell r="A4236">
            <v>201201</v>
          </cell>
        </row>
        <row r="4237">
          <cell r="A4237">
            <v>201201</v>
          </cell>
        </row>
        <row r="4238">
          <cell r="A4238">
            <v>201201</v>
          </cell>
        </row>
        <row r="4239">
          <cell r="A4239">
            <v>201201</v>
          </cell>
        </row>
        <row r="4240">
          <cell r="A4240">
            <v>201201</v>
          </cell>
        </row>
        <row r="4241">
          <cell r="A4241">
            <v>201201</v>
          </cell>
        </row>
        <row r="4242">
          <cell r="A4242">
            <v>201201</v>
          </cell>
        </row>
        <row r="4243">
          <cell r="A4243">
            <v>201201</v>
          </cell>
        </row>
        <row r="4244">
          <cell r="A4244">
            <v>201201</v>
          </cell>
        </row>
        <row r="4245">
          <cell r="A4245">
            <v>201201</v>
          </cell>
        </row>
        <row r="4246">
          <cell r="A4246">
            <v>201201</v>
          </cell>
        </row>
        <row r="4247">
          <cell r="A4247">
            <v>201201</v>
          </cell>
        </row>
        <row r="4248">
          <cell r="A4248">
            <v>201201</v>
          </cell>
        </row>
        <row r="4249">
          <cell r="A4249">
            <v>201201</v>
          </cell>
        </row>
        <row r="4250">
          <cell r="A4250">
            <v>201201</v>
          </cell>
        </row>
        <row r="4251">
          <cell r="A4251">
            <v>201201</v>
          </cell>
        </row>
        <row r="4252">
          <cell r="A4252">
            <v>201201</v>
          </cell>
        </row>
        <row r="4253">
          <cell r="A4253">
            <v>201201</v>
          </cell>
        </row>
        <row r="4254">
          <cell r="A4254">
            <v>201201</v>
          </cell>
        </row>
        <row r="4255">
          <cell r="A4255">
            <v>201201</v>
          </cell>
        </row>
        <row r="4256">
          <cell r="A4256">
            <v>201201</v>
          </cell>
        </row>
        <row r="4257">
          <cell r="A4257">
            <v>201201</v>
          </cell>
        </row>
        <row r="4258">
          <cell r="A4258">
            <v>201201</v>
          </cell>
        </row>
        <row r="4259">
          <cell r="A4259">
            <v>201201</v>
          </cell>
        </row>
        <row r="4260">
          <cell r="A4260">
            <v>201201</v>
          </cell>
        </row>
        <row r="4261">
          <cell r="A4261">
            <v>201201</v>
          </cell>
        </row>
        <row r="4262">
          <cell r="A4262">
            <v>201201</v>
          </cell>
        </row>
        <row r="4263">
          <cell r="A4263">
            <v>201201</v>
          </cell>
        </row>
        <row r="4264">
          <cell r="A4264">
            <v>201201</v>
          </cell>
        </row>
        <row r="4265">
          <cell r="A4265">
            <v>201201</v>
          </cell>
        </row>
        <row r="4266">
          <cell r="A4266">
            <v>201201</v>
          </cell>
        </row>
        <row r="4267">
          <cell r="A4267">
            <v>201201</v>
          </cell>
        </row>
        <row r="4268">
          <cell r="A4268">
            <v>201201</v>
          </cell>
        </row>
        <row r="4269">
          <cell r="A4269">
            <v>201201</v>
          </cell>
        </row>
        <row r="4270">
          <cell r="A4270">
            <v>201201</v>
          </cell>
        </row>
        <row r="4271">
          <cell r="A4271">
            <v>201201</v>
          </cell>
        </row>
        <row r="4272">
          <cell r="A4272">
            <v>201201</v>
          </cell>
        </row>
        <row r="4273">
          <cell r="A4273">
            <v>201201</v>
          </cell>
        </row>
        <row r="4274">
          <cell r="A4274">
            <v>201201</v>
          </cell>
        </row>
        <row r="4275">
          <cell r="A4275">
            <v>201201</v>
          </cell>
        </row>
        <row r="4276">
          <cell r="A4276">
            <v>201201</v>
          </cell>
        </row>
        <row r="4277">
          <cell r="A4277">
            <v>201201</v>
          </cell>
        </row>
        <row r="4278">
          <cell r="A4278">
            <v>201201</v>
          </cell>
        </row>
        <row r="4279">
          <cell r="A4279">
            <v>201201</v>
          </cell>
        </row>
        <row r="4280">
          <cell r="A4280">
            <v>201201</v>
          </cell>
        </row>
        <row r="4281">
          <cell r="A4281">
            <v>201201</v>
          </cell>
        </row>
        <row r="4282">
          <cell r="A4282">
            <v>201201</v>
          </cell>
        </row>
        <row r="4283">
          <cell r="A4283">
            <v>201201</v>
          </cell>
        </row>
        <row r="4284">
          <cell r="A4284">
            <v>201201</v>
          </cell>
        </row>
        <row r="4285">
          <cell r="A4285">
            <v>201201</v>
          </cell>
        </row>
        <row r="4286">
          <cell r="A4286">
            <v>201201</v>
          </cell>
        </row>
        <row r="4287">
          <cell r="A4287">
            <v>201201</v>
          </cell>
        </row>
        <row r="4288">
          <cell r="A4288">
            <v>201201</v>
          </cell>
        </row>
        <row r="4289">
          <cell r="A4289">
            <v>201201</v>
          </cell>
        </row>
        <row r="4290">
          <cell r="A4290">
            <v>201201</v>
          </cell>
        </row>
        <row r="4291">
          <cell r="A4291">
            <v>201201</v>
          </cell>
        </row>
        <row r="4292">
          <cell r="A4292">
            <v>201201</v>
          </cell>
        </row>
        <row r="4293">
          <cell r="A4293">
            <v>201201</v>
          </cell>
        </row>
        <row r="4294">
          <cell r="A4294">
            <v>201201</v>
          </cell>
        </row>
        <row r="4295">
          <cell r="A4295">
            <v>201201</v>
          </cell>
        </row>
        <row r="4296">
          <cell r="A4296">
            <v>201201</v>
          </cell>
        </row>
        <row r="4297">
          <cell r="A4297">
            <v>201201</v>
          </cell>
        </row>
        <row r="4298">
          <cell r="A4298">
            <v>201201</v>
          </cell>
        </row>
        <row r="4299">
          <cell r="A4299">
            <v>201201</v>
          </cell>
        </row>
        <row r="4300">
          <cell r="A4300">
            <v>201201</v>
          </cell>
        </row>
        <row r="4301">
          <cell r="A4301">
            <v>201201</v>
          </cell>
        </row>
        <row r="4302">
          <cell r="A4302">
            <v>201201</v>
          </cell>
        </row>
        <row r="4303">
          <cell r="A4303">
            <v>201201</v>
          </cell>
        </row>
        <row r="4304">
          <cell r="A4304">
            <v>201201</v>
          </cell>
        </row>
        <row r="4305">
          <cell r="A4305">
            <v>201201</v>
          </cell>
        </row>
        <row r="4306">
          <cell r="A4306">
            <v>201201</v>
          </cell>
        </row>
        <row r="4307">
          <cell r="A4307">
            <v>201201</v>
          </cell>
        </row>
        <row r="4308">
          <cell r="A4308">
            <v>201201</v>
          </cell>
        </row>
        <row r="4309">
          <cell r="A4309">
            <v>201201</v>
          </cell>
        </row>
        <row r="4310">
          <cell r="A4310">
            <v>201201</v>
          </cell>
        </row>
        <row r="4311">
          <cell r="A4311">
            <v>201201</v>
          </cell>
        </row>
        <row r="4312">
          <cell r="A4312">
            <v>201201</v>
          </cell>
        </row>
        <row r="4313">
          <cell r="A4313">
            <v>201201</v>
          </cell>
        </row>
        <row r="4314">
          <cell r="A4314">
            <v>201201</v>
          </cell>
        </row>
        <row r="4315">
          <cell r="A4315">
            <v>201201</v>
          </cell>
        </row>
        <row r="4316">
          <cell r="A4316">
            <v>201201</v>
          </cell>
        </row>
        <row r="4317">
          <cell r="A4317">
            <v>201201</v>
          </cell>
        </row>
        <row r="4318">
          <cell r="A4318">
            <v>201201</v>
          </cell>
        </row>
        <row r="4319">
          <cell r="A4319">
            <v>201201</v>
          </cell>
        </row>
        <row r="4320">
          <cell r="A4320">
            <v>201201</v>
          </cell>
        </row>
        <row r="4321">
          <cell r="A4321">
            <v>201201</v>
          </cell>
        </row>
        <row r="4322">
          <cell r="A4322">
            <v>201201</v>
          </cell>
        </row>
        <row r="4323">
          <cell r="A4323">
            <v>201201</v>
          </cell>
        </row>
        <row r="4324">
          <cell r="A4324">
            <v>201201</v>
          </cell>
        </row>
        <row r="4325">
          <cell r="A4325">
            <v>201201</v>
          </cell>
        </row>
        <row r="4326">
          <cell r="A4326">
            <v>201201</v>
          </cell>
        </row>
        <row r="4327">
          <cell r="A4327">
            <v>201201</v>
          </cell>
        </row>
        <row r="4328">
          <cell r="A4328">
            <v>201201</v>
          </cell>
        </row>
        <row r="4329">
          <cell r="A4329">
            <v>201201</v>
          </cell>
        </row>
        <row r="4330">
          <cell r="A4330">
            <v>201201</v>
          </cell>
        </row>
        <row r="4331">
          <cell r="A4331">
            <v>201201</v>
          </cell>
        </row>
        <row r="4332">
          <cell r="A4332">
            <v>201201</v>
          </cell>
        </row>
        <row r="4333">
          <cell r="A4333">
            <v>201201</v>
          </cell>
        </row>
        <row r="4334">
          <cell r="A4334">
            <v>201201</v>
          </cell>
        </row>
        <row r="4335">
          <cell r="A4335">
            <v>201201</v>
          </cell>
        </row>
        <row r="4336">
          <cell r="A4336">
            <v>201201</v>
          </cell>
        </row>
        <row r="4337">
          <cell r="A4337">
            <v>201201</v>
          </cell>
        </row>
        <row r="4338">
          <cell r="A4338">
            <v>201201</v>
          </cell>
        </row>
        <row r="4339">
          <cell r="A4339">
            <v>201201</v>
          </cell>
        </row>
        <row r="4340">
          <cell r="A4340">
            <v>201201</v>
          </cell>
        </row>
        <row r="4341">
          <cell r="A4341">
            <v>201201</v>
          </cell>
        </row>
        <row r="4342">
          <cell r="A4342">
            <v>201201</v>
          </cell>
        </row>
        <row r="4343">
          <cell r="A4343">
            <v>201201</v>
          </cell>
        </row>
        <row r="4344">
          <cell r="A4344">
            <v>201201</v>
          </cell>
        </row>
        <row r="4345">
          <cell r="A4345">
            <v>201201</v>
          </cell>
        </row>
        <row r="4346">
          <cell r="A4346">
            <v>201201</v>
          </cell>
        </row>
        <row r="4347">
          <cell r="A4347">
            <v>201201</v>
          </cell>
        </row>
        <row r="4348">
          <cell r="A4348">
            <v>201201</v>
          </cell>
        </row>
        <row r="4349">
          <cell r="A4349">
            <v>201201</v>
          </cell>
        </row>
        <row r="4350">
          <cell r="A4350">
            <v>201201</v>
          </cell>
        </row>
        <row r="4351">
          <cell r="A4351">
            <v>201201</v>
          </cell>
        </row>
        <row r="4352">
          <cell r="A4352">
            <v>201201</v>
          </cell>
        </row>
        <row r="4353">
          <cell r="A4353">
            <v>201201</v>
          </cell>
        </row>
        <row r="4354">
          <cell r="A4354">
            <v>201201</v>
          </cell>
        </row>
        <row r="4355">
          <cell r="A4355">
            <v>201201</v>
          </cell>
        </row>
        <row r="4356">
          <cell r="A4356">
            <v>201201</v>
          </cell>
        </row>
        <row r="4357">
          <cell r="A4357">
            <v>201201</v>
          </cell>
        </row>
        <row r="4358">
          <cell r="A4358">
            <v>201201</v>
          </cell>
        </row>
        <row r="4359">
          <cell r="A4359">
            <v>201201</v>
          </cell>
        </row>
        <row r="4360">
          <cell r="A4360">
            <v>201201</v>
          </cell>
        </row>
        <row r="4361">
          <cell r="A4361">
            <v>201201</v>
          </cell>
        </row>
        <row r="4362">
          <cell r="A4362">
            <v>201201</v>
          </cell>
        </row>
        <row r="4363">
          <cell r="A4363">
            <v>201201</v>
          </cell>
        </row>
        <row r="4364">
          <cell r="A4364">
            <v>201201</v>
          </cell>
        </row>
        <row r="4365">
          <cell r="A4365">
            <v>201201</v>
          </cell>
        </row>
        <row r="4366">
          <cell r="A4366">
            <v>201201</v>
          </cell>
        </row>
        <row r="4367">
          <cell r="A4367">
            <v>201201</v>
          </cell>
        </row>
        <row r="4368">
          <cell r="A4368">
            <v>201201</v>
          </cell>
        </row>
        <row r="4369">
          <cell r="A4369">
            <v>201201</v>
          </cell>
        </row>
        <row r="4370">
          <cell r="A4370">
            <v>201201</v>
          </cell>
        </row>
        <row r="4371">
          <cell r="A4371">
            <v>201201</v>
          </cell>
        </row>
        <row r="4372">
          <cell r="A4372">
            <v>201201</v>
          </cell>
        </row>
        <row r="4373">
          <cell r="A4373">
            <v>201201</v>
          </cell>
        </row>
        <row r="4374">
          <cell r="A4374">
            <v>201201</v>
          </cell>
        </row>
        <row r="4375">
          <cell r="A4375">
            <v>201201</v>
          </cell>
        </row>
        <row r="4376">
          <cell r="A4376">
            <v>201201</v>
          </cell>
        </row>
        <row r="4377">
          <cell r="A4377">
            <v>201201</v>
          </cell>
        </row>
        <row r="4378">
          <cell r="A4378">
            <v>201201</v>
          </cell>
        </row>
        <row r="4379">
          <cell r="A4379">
            <v>201201</v>
          </cell>
        </row>
        <row r="4380">
          <cell r="A4380">
            <v>201201</v>
          </cell>
        </row>
        <row r="4381">
          <cell r="A4381">
            <v>201201</v>
          </cell>
        </row>
        <row r="4382">
          <cell r="A4382">
            <v>201201</v>
          </cell>
        </row>
        <row r="4383">
          <cell r="A4383">
            <v>201201</v>
          </cell>
        </row>
        <row r="4384">
          <cell r="A4384">
            <v>201201</v>
          </cell>
        </row>
        <row r="4385">
          <cell r="A4385">
            <v>201201</v>
          </cell>
        </row>
        <row r="4386">
          <cell r="A4386">
            <v>201201</v>
          </cell>
        </row>
        <row r="4387">
          <cell r="A4387">
            <v>201201</v>
          </cell>
        </row>
        <row r="4388">
          <cell r="A4388">
            <v>201201</v>
          </cell>
        </row>
        <row r="4389">
          <cell r="A4389">
            <v>201201</v>
          </cell>
        </row>
        <row r="4390">
          <cell r="A4390">
            <v>201201</v>
          </cell>
        </row>
        <row r="4391">
          <cell r="A4391">
            <v>201201</v>
          </cell>
        </row>
        <row r="4392">
          <cell r="A4392">
            <v>201201</v>
          </cell>
        </row>
        <row r="4393">
          <cell r="A4393">
            <v>201201</v>
          </cell>
        </row>
        <row r="4394">
          <cell r="A4394">
            <v>201201</v>
          </cell>
        </row>
        <row r="4395">
          <cell r="A4395">
            <v>201201</v>
          </cell>
        </row>
        <row r="4396">
          <cell r="A4396">
            <v>201201</v>
          </cell>
        </row>
        <row r="4397">
          <cell r="A4397">
            <v>201201</v>
          </cell>
        </row>
        <row r="4398">
          <cell r="A4398">
            <v>201201</v>
          </cell>
        </row>
        <row r="4399">
          <cell r="A4399">
            <v>201201</v>
          </cell>
        </row>
        <row r="4400">
          <cell r="A4400">
            <v>201201</v>
          </cell>
        </row>
        <row r="4401">
          <cell r="A4401">
            <v>201201</v>
          </cell>
        </row>
        <row r="4402">
          <cell r="A4402">
            <v>201201</v>
          </cell>
        </row>
        <row r="4403">
          <cell r="A4403">
            <v>201201</v>
          </cell>
        </row>
        <row r="4404">
          <cell r="A4404">
            <v>201201</v>
          </cell>
        </row>
        <row r="4405">
          <cell r="A4405">
            <v>201201</v>
          </cell>
        </row>
        <row r="4406">
          <cell r="A4406">
            <v>201201</v>
          </cell>
        </row>
        <row r="4407">
          <cell r="A4407">
            <v>201201</v>
          </cell>
        </row>
        <row r="4408">
          <cell r="A4408">
            <v>201201</v>
          </cell>
        </row>
        <row r="4409">
          <cell r="A4409">
            <v>201201</v>
          </cell>
        </row>
        <row r="4410">
          <cell r="A4410">
            <v>201201</v>
          </cell>
        </row>
        <row r="4411">
          <cell r="A4411">
            <v>201201</v>
          </cell>
        </row>
        <row r="4412">
          <cell r="A4412">
            <v>201201</v>
          </cell>
        </row>
        <row r="4413">
          <cell r="A4413">
            <v>201201</v>
          </cell>
        </row>
        <row r="4414">
          <cell r="A4414">
            <v>201201</v>
          </cell>
        </row>
        <row r="4415">
          <cell r="A4415">
            <v>201201</v>
          </cell>
        </row>
        <row r="4416">
          <cell r="A4416">
            <v>201201</v>
          </cell>
        </row>
        <row r="4417">
          <cell r="A4417">
            <v>201201</v>
          </cell>
        </row>
        <row r="4418">
          <cell r="A4418">
            <v>201201</v>
          </cell>
        </row>
        <row r="4419">
          <cell r="A4419">
            <v>201201</v>
          </cell>
        </row>
        <row r="4420">
          <cell r="A4420">
            <v>201201</v>
          </cell>
        </row>
        <row r="4421">
          <cell r="A4421">
            <v>201201</v>
          </cell>
        </row>
        <row r="4422">
          <cell r="A4422">
            <v>201201</v>
          </cell>
        </row>
        <row r="4423">
          <cell r="A4423">
            <v>201201</v>
          </cell>
        </row>
        <row r="4424">
          <cell r="A4424">
            <v>201201</v>
          </cell>
        </row>
        <row r="4425">
          <cell r="A4425">
            <v>201201</v>
          </cell>
        </row>
        <row r="4426">
          <cell r="A4426">
            <v>201201</v>
          </cell>
        </row>
        <row r="4427">
          <cell r="A4427">
            <v>201201</v>
          </cell>
        </row>
        <row r="4428">
          <cell r="A4428">
            <v>201201</v>
          </cell>
        </row>
        <row r="4429">
          <cell r="A4429">
            <v>201201</v>
          </cell>
        </row>
        <row r="4430">
          <cell r="A4430">
            <v>201201</v>
          </cell>
        </row>
        <row r="4431">
          <cell r="A4431">
            <v>201201</v>
          </cell>
        </row>
        <row r="4432">
          <cell r="A4432">
            <v>201201</v>
          </cell>
        </row>
        <row r="4433">
          <cell r="A4433">
            <v>201201</v>
          </cell>
        </row>
        <row r="4434">
          <cell r="A4434">
            <v>201201</v>
          </cell>
        </row>
        <row r="4435">
          <cell r="A4435">
            <v>201201</v>
          </cell>
        </row>
        <row r="4436">
          <cell r="A4436">
            <v>201201</v>
          </cell>
        </row>
        <row r="4437">
          <cell r="A4437">
            <v>201202</v>
          </cell>
        </row>
        <row r="4438">
          <cell r="A4438">
            <v>201202</v>
          </cell>
        </row>
        <row r="4439">
          <cell r="A4439">
            <v>201202</v>
          </cell>
        </row>
        <row r="4440">
          <cell r="A4440">
            <v>201202</v>
          </cell>
        </row>
        <row r="4441">
          <cell r="A4441">
            <v>201202</v>
          </cell>
        </row>
        <row r="4442">
          <cell r="A4442">
            <v>201202</v>
          </cell>
        </row>
        <row r="4443">
          <cell r="A4443">
            <v>201202</v>
          </cell>
        </row>
        <row r="4444">
          <cell r="A4444">
            <v>201202</v>
          </cell>
        </row>
        <row r="4445">
          <cell r="A4445">
            <v>201202</v>
          </cell>
        </row>
        <row r="4446">
          <cell r="A4446">
            <v>201202</v>
          </cell>
        </row>
        <row r="4447">
          <cell r="A4447">
            <v>201202</v>
          </cell>
        </row>
        <row r="4448">
          <cell r="A4448">
            <v>201202</v>
          </cell>
        </row>
        <row r="4449">
          <cell r="A4449">
            <v>201202</v>
          </cell>
        </row>
        <row r="4450">
          <cell r="A4450">
            <v>201202</v>
          </cell>
        </row>
        <row r="4451">
          <cell r="A4451">
            <v>201202</v>
          </cell>
        </row>
        <row r="4452">
          <cell r="A4452">
            <v>201202</v>
          </cell>
        </row>
        <row r="4453">
          <cell r="A4453">
            <v>201202</v>
          </cell>
        </row>
        <row r="4454">
          <cell r="A4454">
            <v>201202</v>
          </cell>
        </row>
        <row r="4455">
          <cell r="A4455">
            <v>201202</v>
          </cell>
        </row>
        <row r="4456">
          <cell r="A4456">
            <v>201202</v>
          </cell>
        </row>
        <row r="4457">
          <cell r="A4457">
            <v>201202</v>
          </cell>
        </row>
        <row r="4458">
          <cell r="A4458">
            <v>201202</v>
          </cell>
        </row>
        <row r="4459">
          <cell r="A4459">
            <v>201202</v>
          </cell>
        </row>
        <row r="4460">
          <cell r="A4460">
            <v>201202</v>
          </cell>
        </row>
        <row r="4461">
          <cell r="A4461">
            <v>201202</v>
          </cell>
        </row>
        <row r="4462">
          <cell r="A4462">
            <v>201202</v>
          </cell>
        </row>
        <row r="4463">
          <cell r="A4463">
            <v>201202</v>
          </cell>
        </row>
        <row r="4464">
          <cell r="A4464">
            <v>201202</v>
          </cell>
        </row>
        <row r="4465">
          <cell r="A4465">
            <v>201202</v>
          </cell>
        </row>
        <row r="4466">
          <cell r="A4466">
            <v>201202</v>
          </cell>
        </row>
        <row r="4467">
          <cell r="A4467">
            <v>201202</v>
          </cell>
        </row>
        <row r="4468">
          <cell r="A4468">
            <v>201202</v>
          </cell>
        </row>
        <row r="4469">
          <cell r="A4469">
            <v>201202</v>
          </cell>
        </row>
        <row r="4470">
          <cell r="A4470">
            <v>201202</v>
          </cell>
        </row>
        <row r="4471">
          <cell r="A4471">
            <v>201202</v>
          </cell>
        </row>
        <row r="4472">
          <cell r="A4472">
            <v>201202</v>
          </cell>
        </row>
        <row r="4473">
          <cell r="A4473">
            <v>201202</v>
          </cell>
        </row>
        <row r="4474">
          <cell r="A4474">
            <v>201202</v>
          </cell>
        </row>
        <row r="4475">
          <cell r="A4475">
            <v>201202</v>
          </cell>
        </row>
        <row r="4476">
          <cell r="A4476">
            <v>201202</v>
          </cell>
        </row>
        <row r="4477">
          <cell r="A4477">
            <v>201202</v>
          </cell>
        </row>
        <row r="4478">
          <cell r="A4478">
            <v>201202</v>
          </cell>
        </row>
        <row r="4479">
          <cell r="A4479">
            <v>201202</v>
          </cell>
        </row>
        <row r="4480">
          <cell r="A4480">
            <v>201202</v>
          </cell>
        </row>
        <row r="4481">
          <cell r="A4481">
            <v>201202</v>
          </cell>
        </row>
        <row r="4482">
          <cell r="A4482">
            <v>201202</v>
          </cell>
        </row>
        <row r="4483">
          <cell r="A4483">
            <v>201202</v>
          </cell>
        </row>
        <row r="4484">
          <cell r="A4484">
            <v>201202</v>
          </cell>
        </row>
        <row r="4485">
          <cell r="A4485">
            <v>201202</v>
          </cell>
        </row>
        <row r="4486">
          <cell r="A4486">
            <v>201202</v>
          </cell>
        </row>
        <row r="4487">
          <cell r="A4487">
            <v>201202</v>
          </cell>
        </row>
        <row r="4488">
          <cell r="A4488">
            <v>201202</v>
          </cell>
        </row>
        <row r="4489">
          <cell r="A4489">
            <v>201202</v>
          </cell>
        </row>
        <row r="4490">
          <cell r="A4490">
            <v>201202</v>
          </cell>
        </row>
        <row r="4491">
          <cell r="A4491">
            <v>201202</v>
          </cell>
        </row>
        <row r="4492">
          <cell r="A4492">
            <v>201202</v>
          </cell>
        </row>
        <row r="4493">
          <cell r="A4493">
            <v>201202</v>
          </cell>
        </row>
        <row r="4494">
          <cell r="A4494">
            <v>201202</v>
          </cell>
        </row>
        <row r="4495">
          <cell r="A4495">
            <v>201202</v>
          </cell>
        </row>
        <row r="4496">
          <cell r="A4496">
            <v>201202</v>
          </cell>
        </row>
        <row r="4497">
          <cell r="A4497">
            <v>201202</v>
          </cell>
        </row>
        <row r="4498">
          <cell r="A4498">
            <v>201202</v>
          </cell>
        </row>
        <row r="4499">
          <cell r="A4499">
            <v>201202</v>
          </cell>
        </row>
        <row r="4500">
          <cell r="A4500">
            <v>201202</v>
          </cell>
        </row>
        <row r="4501">
          <cell r="A4501">
            <v>201202</v>
          </cell>
        </row>
        <row r="4502">
          <cell r="A4502">
            <v>201202</v>
          </cell>
        </row>
        <row r="4503">
          <cell r="A4503">
            <v>201202</v>
          </cell>
        </row>
        <row r="4504">
          <cell r="A4504">
            <v>201202</v>
          </cell>
        </row>
        <row r="4505">
          <cell r="A4505">
            <v>201202</v>
          </cell>
        </row>
        <row r="4506">
          <cell r="A4506">
            <v>201202</v>
          </cell>
        </row>
        <row r="4507">
          <cell r="A4507">
            <v>201202</v>
          </cell>
        </row>
        <row r="4508">
          <cell r="A4508">
            <v>201202</v>
          </cell>
        </row>
        <row r="4509">
          <cell r="A4509">
            <v>201202</v>
          </cell>
        </row>
        <row r="4510">
          <cell r="A4510">
            <v>201202</v>
          </cell>
        </row>
        <row r="4511">
          <cell r="A4511">
            <v>201202</v>
          </cell>
        </row>
        <row r="4512">
          <cell r="A4512">
            <v>201202</v>
          </cell>
        </row>
        <row r="4513">
          <cell r="A4513">
            <v>201202</v>
          </cell>
        </row>
        <row r="4514">
          <cell r="A4514">
            <v>201202</v>
          </cell>
        </row>
        <row r="4515">
          <cell r="A4515">
            <v>201202</v>
          </cell>
        </row>
        <row r="4516">
          <cell r="A4516">
            <v>201202</v>
          </cell>
        </row>
        <row r="4517">
          <cell r="A4517">
            <v>201202</v>
          </cell>
        </row>
        <row r="4518">
          <cell r="A4518">
            <v>201202</v>
          </cell>
        </row>
        <row r="4519">
          <cell r="A4519">
            <v>201202</v>
          </cell>
        </row>
        <row r="4520">
          <cell r="A4520">
            <v>201202</v>
          </cell>
        </row>
        <row r="4521">
          <cell r="A4521">
            <v>201202</v>
          </cell>
        </row>
        <row r="4522">
          <cell r="A4522">
            <v>201202</v>
          </cell>
        </row>
        <row r="4523">
          <cell r="A4523">
            <v>201202</v>
          </cell>
        </row>
        <row r="4524">
          <cell r="A4524">
            <v>201202</v>
          </cell>
        </row>
        <row r="4525">
          <cell r="A4525">
            <v>201202</v>
          </cell>
        </row>
        <row r="4526">
          <cell r="A4526">
            <v>201202</v>
          </cell>
        </row>
        <row r="4527">
          <cell r="A4527">
            <v>201202</v>
          </cell>
        </row>
        <row r="4528">
          <cell r="A4528">
            <v>201202</v>
          </cell>
        </row>
        <row r="4529">
          <cell r="A4529">
            <v>201202</v>
          </cell>
        </row>
        <row r="4530">
          <cell r="A4530">
            <v>201202</v>
          </cell>
        </row>
        <row r="4531">
          <cell r="A4531">
            <v>201202</v>
          </cell>
        </row>
        <row r="4532">
          <cell r="A4532">
            <v>201202</v>
          </cell>
        </row>
        <row r="4533">
          <cell r="A4533">
            <v>201202</v>
          </cell>
        </row>
        <row r="4534">
          <cell r="A4534">
            <v>201202</v>
          </cell>
        </row>
        <row r="4535">
          <cell r="A4535">
            <v>201202</v>
          </cell>
        </row>
        <row r="4536">
          <cell r="A4536">
            <v>201202</v>
          </cell>
        </row>
        <row r="4537">
          <cell r="A4537">
            <v>201202</v>
          </cell>
        </row>
        <row r="4538">
          <cell r="A4538">
            <v>201202</v>
          </cell>
        </row>
        <row r="4539">
          <cell r="A4539">
            <v>201202</v>
          </cell>
        </row>
        <row r="4540">
          <cell r="A4540">
            <v>201202</v>
          </cell>
        </row>
        <row r="4541">
          <cell r="A4541">
            <v>201202</v>
          </cell>
        </row>
        <row r="4542">
          <cell r="A4542">
            <v>201202</v>
          </cell>
        </row>
        <row r="4543">
          <cell r="A4543">
            <v>201202</v>
          </cell>
        </row>
        <row r="4544">
          <cell r="A4544">
            <v>201202</v>
          </cell>
        </row>
        <row r="4545">
          <cell r="A4545">
            <v>201202</v>
          </cell>
        </row>
        <row r="4546">
          <cell r="A4546">
            <v>201202</v>
          </cell>
        </row>
        <row r="4547">
          <cell r="A4547">
            <v>201202</v>
          </cell>
        </row>
        <row r="4548">
          <cell r="A4548">
            <v>201202</v>
          </cell>
        </row>
        <row r="4549">
          <cell r="A4549">
            <v>201202</v>
          </cell>
        </row>
        <row r="4550">
          <cell r="A4550">
            <v>201202</v>
          </cell>
        </row>
        <row r="4551">
          <cell r="A4551">
            <v>201202</v>
          </cell>
        </row>
        <row r="4552">
          <cell r="A4552">
            <v>201202</v>
          </cell>
        </row>
        <row r="4553">
          <cell r="A4553">
            <v>201202</v>
          </cell>
        </row>
        <row r="4554">
          <cell r="A4554">
            <v>201202</v>
          </cell>
        </row>
        <row r="4555">
          <cell r="A4555">
            <v>201202</v>
          </cell>
        </row>
        <row r="4556">
          <cell r="A4556">
            <v>201202</v>
          </cell>
        </row>
        <row r="4557">
          <cell r="A4557">
            <v>201202</v>
          </cell>
        </row>
        <row r="4558">
          <cell r="A4558">
            <v>201202</v>
          </cell>
        </row>
        <row r="4559">
          <cell r="A4559">
            <v>201202</v>
          </cell>
        </row>
        <row r="4560">
          <cell r="A4560">
            <v>201202</v>
          </cell>
        </row>
        <row r="4561">
          <cell r="A4561">
            <v>201202</v>
          </cell>
        </row>
        <row r="4562">
          <cell r="A4562">
            <v>201202</v>
          </cell>
        </row>
        <row r="4563">
          <cell r="A4563">
            <v>201202</v>
          </cell>
        </row>
        <row r="4564">
          <cell r="A4564">
            <v>201202</v>
          </cell>
        </row>
        <row r="4565">
          <cell r="A4565">
            <v>201202</v>
          </cell>
        </row>
        <row r="4566">
          <cell r="A4566">
            <v>201202</v>
          </cell>
        </row>
        <row r="4567">
          <cell r="A4567">
            <v>201202</v>
          </cell>
        </row>
        <row r="4568">
          <cell r="A4568">
            <v>201202</v>
          </cell>
        </row>
        <row r="4569">
          <cell r="A4569">
            <v>201202</v>
          </cell>
        </row>
        <row r="4570">
          <cell r="A4570">
            <v>201202</v>
          </cell>
        </row>
        <row r="4571">
          <cell r="A4571">
            <v>201202</v>
          </cell>
        </row>
        <row r="4572">
          <cell r="A4572">
            <v>201202</v>
          </cell>
        </row>
        <row r="4573">
          <cell r="A4573">
            <v>201202</v>
          </cell>
        </row>
        <row r="4574">
          <cell r="A4574">
            <v>201202</v>
          </cell>
        </row>
        <row r="4575">
          <cell r="A4575">
            <v>201202</v>
          </cell>
        </row>
        <row r="4576">
          <cell r="A4576">
            <v>201202</v>
          </cell>
        </row>
        <row r="4577">
          <cell r="A4577">
            <v>201202</v>
          </cell>
        </row>
        <row r="4578">
          <cell r="A4578">
            <v>201202</v>
          </cell>
        </row>
        <row r="4579">
          <cell r="A4579">
            <v>201202</v>
          </cell>
        </row>
        <row r="4580">
          <cell r="A4580">
            <v>201202</v>
          </cell>
        </row>
        <row r="4581">
          <cell r="A4581">
            <v>201202</v>
          </cell>
        </row>
        <row r="4582">
          <cell r="A4582">
            <v>201202</v>
          </cell>
        </row>
        <row r="4583">
          <cell r="A4583">
            <v>201202</v>
          </cell>
        </row>
        <row r="4584">
          <cell r="A4584">
            <v>201202</v>
          </cell>
        </row>
        <row r="4585">
          <cell r="A4585">
            <v>201202</v>
          </cell>
        </row>
        <row r="4586">
          <cell r="A4586">
            <v>201202</v>
          </cell>
        </row>
        <row r="4587">
          <cell r="A4587">
            <v>201202</v>
          </cell>
        </row>
        <row r="4588">
          <cell r="A4588">
            <v>201202</v>
          </cell>
        </row>
        <row r="4589">
          <cell r="A4589">
            <v>201202</v>
          </cell>
        </row>
        <row r="4590">
          <cell r="A4590">
            <v>201202</v>
          </cell>
        </row>
        <row r="4591">
          <cell r="A4591">
            <v>201202</v>
          </cell>
        </row>
        <row r="4592">
          <cell r="A4592">
            <v>201202</v>
          </cell>
        </row>
        <row r="4593">
          <cell r="A4593">
            <v>201202</v>
          </cell>
        </row>
        <row r="4594">
          <cell r="A4594">
            <v>201202</v>
          </cell>
        </row>
        <row r="4595">
          <cell r="A4595">
            <v>201202</v>
          </cell>
        </row>
        <row r="4596">
          <cell r="A4596">
            <v>201202</v>
          </cell>
        </row>
        <row r="4597">
          <cell r="A4597">
            <v>201202</v>
          </cell>
        </row>
        <row r="4598">
          <cell r="A4598">
            <v>201202</v>
          </cell>
        </row>
        <row r="4599">
          <cell r="A4599">
            <v>201202</v>
          </cell>
        </row>
        <row r="4600">
          <cell r="A4600">
            <v>201202</v>
          </cell>
        </row>
        <row r="4601">
          <cell r="A4601">
            <v>201202</v>
          </cell>
        </row>
        <row r="4602">
          <cell r="A4602">
            <v>201202</v>
          </cell>
        </row>
        <row r="4603">
          <cell r="A4603">
            <v>201202</v>
          </cell>
        </row>
        <row r="4604">
          <cell r="A4604">
            <v>201202</v>
          </cell>
        </row>
        <row r="4605">
          <cell r="A4605">
            <v>201202</v>
          </cell>
        </row>
        <row r="4606">
          <cell r="A4606">
            <v>201202</v>
          </cell>
        </row>
        <row r="4607">
          <cell r="A4607">
            <v>201202</v>
          </cell>
        </row>
        <row r="4608">
          <cell r="A4608">
            <v>201202</v>
          </cell>
        </row>
        <row r="4609">
          <cell r="A4609">
            <v>201202</v>
          </cell>
        </row>
        <row r="4610">
          <cell r="A4610">
            <v>201202</v>
          </cell>
        </row>
        <row r="4611">
          <cell r="A4611">
            <v>201202</v>
          </cell>
        </row>
        <row r="4612">
          <cell r="A4612">
            <v>201202</v>
          </cell>
        </row>
        <row r="4613">
          <cell r="A4613">
            <v>201202</v>
          </cell>
        </row>
        <row r="4614">
          <cell r="A4614">
            <v>201202</v>
          </cell>
        </row>
        <row r="4615">
          <cell r="A4615">
            <v>201202</v>
          </cell>
        </row>
        <row r="4616">
          <cell r="A4616">
            <v>201202</v>
          </cell>
        </row>
        <row r="4617">
          <cell r="A4617">
            <v>201202</v>
          </cell>
        </row>
        <row r="4618">
          <cell r="A4618">
            <v>201202</v>
          </cell>
        </row>
        <row r="4619">
          <cell r="A4619">
            <v>201202</v>
          </cell>
        </row>
        <row r="4620">
          <cell r="A4620">
            <v>201202</v>
          </cell>
        </row>
        <row r="4621">
          <cell r="A4621">
            <v>201202</v>
          </cell>
        </row>
        <row r="4622">
          <cell r="A4622">
            <v>201202</v>
          </cell>
        </row>
        <row r="4623">
          <cell r="A4623">
            <v>201202</v>
          </cell>
        </row>
        <row r="4624">
          <cell r="A4624">
            <v>201202</v>
          </cell>
        </row>
        <row r="4625">
          <cell r="A4625">
            <v>201202</v>
          </cell>
        </row>
        <row r="4626">
          <cell r="A4626">
            <v>201202</v>
          </cell>
        </row>
        <row r="4627">
          <cell r="A4627">
            <v>201202</v>
          </cell>
        </row>
        <row r="4628">
          <cell r="A4628">
            <v>201202</v>
          </cell>
        </row>
        <row r="4629">
          <cell r="A4629">
            <v>201202</v>
          </cell>
        </row>
        <row r="4630">
          <cell r="A4630">
            <v>201202</v>
          </cell>
        </row>
        <row r="4631">
          <cell r="A4631">
            <v>201202</v>
          </cell>
        </row>
        <row r="4632">
          <cell r="A4632">
            <v>201202</v>
          </cell>
        </row>
        <row r="4633">
          <cell r="A4633">
            <v>201202</v>
          </cell>
        </row>
        <row r="4634">
          <cell r="A4634">
            <v>201202</v>
          </cell>
        </row>
        <row r="4635">
          <cell r="A4635">
            <v>201202</v>
          </cell>
        </row>
        <row r="4636">
          <cell r="A4636">
            <v>201202</v>
          </cell>
        </row>
        <row r="4637">
          <cell r="A4637">
            <v>201202</v>
          </cell>
        </row>
        <row r="4638">
          <cell r="A4638">
            <v>201202</v>
          </cell>
        </row>
        <row r="4639">
          <cell r="A4639">
            <v>201202</v>
          </cell>
        </row>
        <row r="4640">
          <cell r="A4640">
            <v>201202</v>
          </cell>
        </row>
        <row r="4641">
          <cell r="A4641">
            <v>201202</v>
          </cell>
        </row>
        <row r="4642">
          <cell r="A4642">
            <v>201202</v>
          </cell>
        </row>
        <row r="4643">
          <cell r="A4643">
            <v>201202</v>
          </cell>
        </row>
        <row r="4644">
          <cell r="A4644">
            <v>201202</v>
          </cell>
        </row>
        <row r="4645">
          <cell r="A4645">
            <v>201202</v>
          </cell>
        </row>
        <row r="4646">
          <cell r="A4646">
            <v>201202</v>
          </cell>
        </row>
        <row r="4647">
          <cell r="A4647">
            <v>201202</v>
          </cell>
        </row>
        <row r="4648">
          <cell r="A4648">
            <v>201202</v>
          </cell>
        </row>
        <row r="4649">
          <cell r="A4649">
            <v>201202</v>
          </cell>
        </row>
        <row r="4650">
          <cell r="A4650">
            <v>201202</v>
          </cell>
        </row>
        <row r="4651">
          <cell r="A4651">
            <v>201202</v>
          </cell>
        </row>
        <row r="4652">
          <cell r="A4652">
            <v>201202</v>
          </cell>
        </row>
        <row r="4653">
          <cell r="A4653">
            <v>201202</v>
          </cell>
        </row>
        <row r="4654">
          <cell r="A4654">
            <v>201202</v>
          </cell>
        </row>
        <row r="4655">
          <cell r="A4655">
            <v>201202</v>
          </cell>
        </row>
        <row r="4656">
          <cell r="A4656">
            <v>201202</v>
          </cell>
        </row>
        <row r="4657">
          <cell r="A4657">
            <v>201202</v>
          </cell>
        </row>
        <row r="4658">
          <cell r="A4658">
            <v>201202</v>
          </cell>
        </row>
        <row r="4659">
          <cell r="A4659">
            <v>201202</v>
          </cell>
        </row>
        <row r="4660">
          <cell r="A4660">
            <v>201202</v>
          </cell>
        </row>
        <row r="4661">
          <cell r="A4661">
            <v>201202</v>
          </cell>
        </row>
        <row r="4662">
          <cell r="A4662">
            <v>201202</v>
          </cell>
        </row>
        <row r="4663">
          <cell r="A4663">
            <v>201202</v>
          </cell>
        </row>
        <row r="4664">
          <cell r="A4664">
            <v>201202</v>
          </cell>
        </row>
        <row r="4665">
          <cell r="A4665">
            <v>201202</v>
          </cell>
        </row>
        <row r="4666">
          <cell r="A4666">
            <v>201202</v>
          </cell>
        </row>
        <row r="4667">
          <cell r="A4667">
            <v>201202</v>
          </cell>
        </row>
        <row r="4668">
          <cell r="A4668">
            <v>201202</v>
          </cell>
        </row>
        <row r="4669">
          <cell r="A4669">
            <v>201202</v>
          </cell>
        </row>
        <row r="4670">
          <cell r="A4670">
            <v>201202</v>
          </cell>
        </row>
        <row r="4671">
          <cell r="A4671">
            <v>201202</v>
          </cell>
        </row>
        <row r="4672">
          <cell r="A4672">
            <v>201202</v>
          </cell>
        </row>
        <row r="4673">
          <cell r="A4673">
            <v>201202</v>
          </cell>
        </row>
        <row r="4674">
          <cell r="A4674">
            <v>201202</v>
          </cell>
        </row>
        <row r="4675">
          <cell r="A4675">
            <v>201202</v>
          </cell>
        </row>
        <row r="4676">
          <cell r="A4676">
            <v>201202</v>
          </cell>
        </row>
        <row r="4677">
          <cell r="A4677">
            <v>201202</v>
          </cell>
        </row>
        <row r="4678">
          <cell r="A4678">
            <v>201202</v>
          </cell>
        </row>
        <row r="4679">
          <cell r="A4679">
            <v>201202</v>
          </cell>
        </row>
        <row r="4680">
          <cell r="A4680">
            <v>201202</v>
          </cell>
        </row>
        <row r="4681">
          <cell r="A4681">
            <v>201202</v>
          </cell>
        </row>
        <row r="4682">
          <cell r="A4682">
            <v>201202</v>
          </cell>
        </row>
        <row r="4683">
          <cell r="A4683">
            <v>201202</v>
          </cell>
        </row>
        <row r="4684">
          <cell r="A4684">
            <v>201202</v>
          </cell>
        </row>
        <row r="4685">
          <cell r="A4685">
            <v>201202</v>
          </cell>
        </row>
        <row r="4686">
          <cell r="A4686">
            <v>201202</v>
          </cell>
        </row>
        <row r="4687">
          <cell r="A4687">
            <v>201202</v>
          </cell>
        </row>
        <row r="4688">
          <cell r="A4688">
            <v>201202</v>
          </cell>
        </row>
        <row r="4689">
          <cell r="A4689">
            <v>201202</v>
          </cell>
        </row>
        <row r="4690">
          <cell r="A4690">
            <v>201202</v>
          </cell>
        </row>
        <row r="4691">
          <cell r="A4691">
            <v>201202</v>
          </cell>
        </row>
        <row r="4692">
          <cell r="A4692">
            <v>201202</v>
          </cell>
        </row>
        <row r="4693">
          <cell r="A4693">
            <v>201202</v>
          </cell>
        </row>
        <row r="4694">
          <cell r="A4694">
            <v>201202</v>
          </cell>
        </row>
        <row r="4695">
          <cell r="A4695">
            <v>201202</v>
          </cell>
        </row>
        <row r="4696">
          <cell r="A4696">
            <v>201202</v>
          </cell>
        </row>
        <row r="4697">
          <cell r="A4697">
            <v>201202</v>
          </cell>
        </row>
        <row r="4698">
          <cell r="A4698">
            <v>201202</v>
          </cell>
        </row>
        <row r="4699">
          <cell r="A4699">
            <v>201202</v>
          </cell>
        </row>
        <row r="4700">
          <cell r="A4700">
            <v>201202</v>
          </cell>
        </row>
        <row r="4701">
          <cell r="A4701">
            <v>201202</v>
          </cell>
        </row>
        <row r="4702">
          <cell r="A4702">
            <v>201202</v>
          </cell>
        </row>
        <row r="4703">
          <cell r="A4703">
            <v>201202</v>
          </cell>
        </row>
        <row r="4704">
          <cell r="A4704">
            <v>201202</v>
          </cell>
        </row>
        <row r="4705">
          <cell r="A4705">
            <v>201202</v>
          </cell>
        </row>
        <row r="4706">
          <cell r="A4706">
            <v>201202</v>
          </cell>
        </row>
        <row r="4707">
          <cell r="A4707">
            <v>201202</v>
          </cell>
        </row>
        <row r="4708">
          <cell r="A4708">
            <v>201202</v>
          </cell>
        </row>
        <row r="4709">
          <cell r="A4709">
            <v>201202</v>
          </cell>
        </row>
        <row r="4710">
          <cell r="A4710">
            <v>201202</v>
          </cell>
        </row>
        <row r="4711">
          <cell r="A4711">
            <v>201202</v>
          </cell>
        </row>
        <row r="4712">
          <cell r="A4712">
            <v>201202</v>
          </cell>
        </row>
        <row r="4713">
          <cell r="A4713">
            <v>201202</v>
          </cell>
        </row>
        <row r="4714">
          <cell r="A4714">
            <v>201202</v>
          </cell>
        </row>
        <row r="4715">
          <cell r="A4715">
            <v>201202</v>
          </cell>
        </row>
        <row r="4716">
          <cell r="A4716">
            <v>201202</v>
          </cell>
        </row>
        <row r="4717">
          <cell r="A4717">
            <v>201202</v>
          </cell>
        </row>
        <row r="4718">
          <cell r="A4718">
            <v>201202</v>
          </cell>
        </row>
        <row r="4719">
          <cell r="A4719">
            <v>201202</v>
          </cell>
        </row>
        <row r="4720">
          <cell r="A4720">
            <v>201202</v>
          </cell>
        </row>
        <row r="4721">
          <cell r="A4721">
            <v>201202</v>
          </cell>
        </row>
        <row r="4722">
          <cell r="A4722">
            <v>201202</v>
          </cell>
        </row>
        <row r="4723">
          <cell r="A4723">
            <v>201202</v>
          </cell>
        </row>
        <row r="4724">
          <cell r="A4724">
            <v>201202</v>
          </cell>
        </row>
        <row r="4725">
          <cell r="A4725">
            <v>201202</v>
          </cell>
        </row>
        <row r="4726">
          <cell r="A4726">
            <v>201202</v>
          </cell>
        </row>
        <row r="4727">
          <cell r="A4727">
            <v>201202</v>
          </cell>
        </row>
        <row r="4728">
          <cell r="A4728">
            <v>201202</v>
          </cell>
        </row>
        <row r="4729">
          <cell r="A4729">
            <v>201202</v>
          </cell>
        </row>
        <row r="4730">
          <cell r="A4730">
            <v>201202</v>
          </cell>
        </row>
        <row r="4731">
          <cell r="A4731">
            <v>201202</v>
          </cell>
        </row>
        <row r="4732">
          <cell r="A4732">
            <v>201202</v>
          </cell>
        </row>
        <row r="4733">
          <cell r="A4733">
            <v>201202</v>
          </cell>
        </row>
        <row r="4734">
          <cell r="A4734">
            <v>201202</v>
          </cell>
        </row>
        <row r="4735">
          <cell r="A4735">
            <v>201202</v>
          </cell>
        </row>
        <row r="4736">
          <cell r="A4736">
            <v>201202</v>
          </cell>
        </row>
        <row r="4737">
          <cell r="A4737">
            <v>201202</v>
          </cell>
        </row>
        <row r="4738">
          <cell r="A4738">
            <v>201202</v>
          </cell>
        </row>
        <row r="4739">
          <cell r="A4739">
            <v>201202</v>
          </cell>
        </row>
        <row r="4740">
          <cell r="A4740">
            <v>201202</v>
          </cell>
        </row>
        <row r="4741">
          <cell r="A4741">
            <v>201202</v>
          </cell>
        </row>
        <row r="4742">
          <cell r="A4742">
            <v>201202</v>
          </cell>
        </row>
        <row r="4743">
          <cell r="A4743">
            <v>201202</v>
          </cell>
        </row>
        <row r="4744">
          <cell r="A4744">
            <v>201202</v>
          </cell>
        </row>
        <row r="4745">
          <cell r="A4745">
            <v>201202</v>
          </cell>
        </row>
        <row r="4746">
          <cell r="A4746">
            <v>201202</v>
          </cell>
        </row>
        <row r="4747">
          <cell r="A4747">
            <v>201202</v>
          </cell>
        </row>
        <row r="4748">
          <cell r="A4748">
            <v>201202</v>
          </cell>
        </row>
        <row r="4749">
          <cell r="A4749">
            <v>201202</v>
          </cell>
        </row>
        <row r="4750">
          <cell r="A4750">
            <v>201202</v>
          </cell>
        </row>
        <row r="4751">
          <cell r="A4751">
            <v>201202</v>
          </cell>
        </row>
        <row r="4752">
          <cell r="A4752">
            <v>201202</v>
          </cell>
        </row>
        <row r="4753">
          <cell r="A4753">
            <v>201202</v>
          </cell>
        </row>
        <row r="4754">
          <cell r="A4754">
            <v>201202</v>
          </cell>
        </row>
        <row r="4755">
          <cell r="A4755">
            <v>201202</v>
          </cell>
        </row>
        <row r="4756">
          <cell r="A4756">
            <v>201202</v>
          </cell>
        </row>
        <row r="4757">
          <cell r="A4757">
            <v>201202</v>
          </cell>
        </row>
        <row r="4758">
          <cell r="A4758">
            <v>201202</v>
          </cell>
        </row>
        <row r="4759">
          <cell r="A4759">
            <v>201202</v>
          </cell>
        </row>
        <row r="4760">
          <cell r="A4760">
            <v>201202</v>
          </cell>
        </row>
        <row r="4761">
          <cell r="A4761">
            <v>201202</v>
          </cell>
        </row>
        <row r="4762">
          <cell r="A4762">
            <v>201202</v>
          </cell>
        </row>
        <row r="4763">
          <cell r="A4763">
            <v>201202</v>
          </cell>
        </row>
        <row r="4764">
          <cell r="A4764">
            <v>201202</v>
          </cell>
        </row>
        <row r="4765">
          <cell r="A4765">
            <v>201202</v>
          </cell>
        </row>
        <row r="4766">
          <cell r="A4766">
            <v>201202</v>
          </cell>
        </row>
        <row r="4767">
          <cell r="A4767">
            <v>201202</v>
          </cell>
        </row>
        <row r="4768">
          <cell r="A4768">
            <v>201202</v>
          </cell>
        </row>
        <row r="4769">
          <cell r="A4769">
            <v>201202</v>
          </cell>
        </row>
        <row r="4770">
          <cell r="A4770">
            <v>201202</v>
          </cell>
        </row>
        <row r="4771">
          <cell r="A4771">
            <v>201202</v>
          </cell>
        </row>
        <row r="4772">
          <cell r="A4772">
            <v>201202</v>
          </cell>
        </row>
        <row r="4773">
          <cell r="A4773">
            <v>201202</v>
          </cell>
        </row>
        <row r="4774">
          <cell r="A4774">
            <v>201202</v>
          </cell>
        </row>
        <row r="4775">
          <cell r="A4775">
            <v>201202</v>
          </cell>
        </row>
        <row r="4776">
          <cell r="A4776">
            <v>201202</v>
          </cell>
        </row>
        <row r="4777">
          <cell r="A4777">
            <v>201202</v>
          </cell>
        </row>
        <row r="4778">
          <cell r="A4778">
            <v>201202</v>
          </cell>
        </row>
        <row r="4779">
          <cell r="A4779">
            <v>201202</v>
          </cell>
        </row>
        <row r="4780">
          <cell r="A4780">
            <v>201202</v>
          </cell>
        </row>
        <row r="4781">
          <cell r="A4781">
            <v>201202</v>
          </cell>
        </row>
        <row r="4782">
          <cell r="A4782">
            <v>201202</v>
          </cell>
        </row>
        <row r="4783">
          <cell r="A4783">
            <v>201202</v>
          </cell>
        </row>
        <row r="4784">
          <cell r="A4784">
            <v>201202</v>
          </cell>
        </row>
        <row r="4785">
          <cell r="A4785">
            <v>201202</v>
          </cell>
        </row>
        <row r="4786">
          <cell r="A4786">
            <v>201202</v>
          </cell>
        </row>
        <row r="4787">
          <cell r="A4787">
            <v>201202</v>
          </cell>
        </row>
        <row r="4788">
          <cell r="A4788">
            <v>201202</v>
          </cell>
        </row>
        <row r="4789">
          <cell r="A4789">
            <v>201202</v>
          </cell>
        </row>
        <row r="4790">
          <cell r="A4790">
            <v>201202</v>
          </cell>
        </row>
        <row r="4791">
          <cell r="A4791">
            <v>201202</v>
          </cell>
        </row>
        <row r="4792">
          <cell r="A4792">
            <v>201202</v>
          </cell>
        </row>
        <row r="4793">
          <cell r="A4793">
            <v>201202</v>
          </cell>
        </row>
        <row r="4794">
          <cell r="A4794">
            <v>201202</v>
          </cell>
        </row>
        <row r="4795">
          <cell r="A4795">
            <v>201202</v>
          </cell>
        </row>
        <row r="4796">
          <cell r="A4796">
            <v>201202</v>
          </cell>
        </row>
        <row r="4797">
          <cell r="A4797">
            <v>201202</v>
          </cell>
        </row>
        <row r="4798">
          <cell r="A4798">
            <v>201202</v>
          </cell>
        </row>
        <row r="4799">
          <cell r="A4799">
            <v>201202</v>
          </cell>
        </row>
        <row r="4800">
          <cell r="A4800">
            <v>201201</v>
          </cell>
        </row>
        <row r="4801">
          <cell r="A4801">
            <v>201206</v>
          </cell>
        </row>
        <row r="4802">
          <cell r="A4802">
            <v>201206</v>
          </cell>
        </row>
        <row r="4803">
          <cell r="A4803">
            <v>201206</v>
          </cell>
        </row>
        <row r="4804">
          <cell r="A4804">
            <v>201206</v>
          </cell>
        </row>
        <row r="4805">
          <cell r="A4805">
            <v>201206</v>
          </cell>
        </row>
        <row r="4806">
          <cell r="A4806">
            <v>201206</v>
          </cell>
        </row>
        <row r="4807">
          <cell r="A4807">
            <v>201206</v>
          </cell>
        </row>
        <row r="4808">
          <cell r="A4808">
            <v>201206</v>
          </cell>
        </row>
        <row r="4809">
          <cell r="A4809">
            <v>201206</v>
          </cell>
        </row>
        <row r="4810">
          <cell r="A4810">
            <v>201206</v>
          </cell>
        </row>
        <row r="4811">
          <cell r="A4811">
            <v>201206</v>
          </cell>
        </row>
        <row r="4812">
          <cell r="A4812">
            <v>201206</v>
          </cell>
        </row>
        <row r="4813">
          <cell r="A4813">
            <v>201206</v>
          </cell>
        </row>
        <row r="4814">
          <cell r="A4814">
            <v>201206</v>
          </cell>
        </row>
        <row r="4815">
          <cell r="A4815">
            <v>201206</v>
          </cell>
        </row>
        <row r="4816">
          <cell r="A4816">
            <v>201206</v>
          </cell>
        </row>
        <row r="4817">
          <cell r="A4817">
            <v>201206</v>
          </cell>
        </row>
        <row r="4818">
          <cell r="A4818">
            <v>201206</v>
          </cell>
        </row>
        <row r="4819">
          <cell r="A4819">
            <v>201206</v>
          </cell>
        </row>
        <row r="4820">
          <cell r="A4820">
            <v>201206</v>
          </cell>
        </row>
        <row r="4821">
          <cell r="A4821">
            <v>201206</v>
          </cell>
        </row>
        <row r="4822">
          <cell r="A4822">
            <v>201206</v>
          </cell>
        </row>
        <row r="4823">
          <cell r="A4823">
            <v>201206</v>
          </cell>
        </row>
        <row r="4824">
          <cell r="A4824">
            <v>201206</v>
          </cell>
        </row>
        <row r="4825">
          <cell r="A4825">
            <v>201206</v>
          </cell>
        </row>
        <row r="4826">
          <cell r="A4826">
            <v>201206</v>
          </cell>
        </row>
        <row r="4827">
          <cell r="A4827">
            <v>201206</v>
          </cell>
        </row>
        <row r="4828">
          <cell r="A4828">
            <v>201206</v>
          </cell>
        </row>
        <row r="4829">
          <cell r="A4829">
            <v>201206</v>
          </cell>
        </row>
        <row r="4830">
          <cell r="A4830">
            <v>201206</v>
          </cell>
        </row>
        <row r="4831">
          <cell r="A4831">
            <v>201206</v>
          </cell>
        </row>
        <row r="4832">
          <cell r="A4832">
            <v>201206</v>
          </cell>
        </row>
        <row r="4833">
          <cell r="A4833">
            <v>201206</v>
          </cell>
        </row>
        <row r="4834">
          <cell r="A4834">
            <v>201206</v>
          </cell>
        </row>
        <row r="4835">
          <cell r="A4835">
            <v>201206</v>
          </cell>
        </row>
        <row r="4836">
          <cell r="A4836">
            <v>201206</v>
          </cell>
        </row>
        <row r="4837">
          <cell r="A4837">
            <v>201206</v>
          </cell>
        </row>
        <row r="4838">
          <cell r="A4838">
            <v>201206</v>
          </cell>
        </row>
        <row r="4839">
          <cell r="A4839">
            <v>201206</v>
          </cell>
        </row>
        <row r="4840">
          <cell r="A4840">
            <v>201206</v>
          </cell>
        </row>
        <row r="4841">
          <cell r="A4841">
            <v>201206</v>
          </cell>
        </row>
        <row r="4842">
          <cell r="A4842">
            <v>201206</v>
          </cell>
        </row>
        <row r="4843">
          <cell r="A4843">
            <v>201206</v>
          </cell>
        </row>
        <row r="4844">
          <cell r="A4844">
            <v>201206</v>
          </cell>
        </row>
        <row r="4845">
          <cell r="A4845">
            <v>201206</v>
          </cell>
        </row>
        <row r="4846">
          <cell r="A4846">
            <v>201206</v>
          </cell>
        </row>
        <row r="4847">
          <cell r="A4847">
            <v>201206</v>
          </cell>
        </row>
        <row r="4848">
          <cell r="A4848">
            <v>201206</v>
          </cell>
        </row>
        <row r="4849">
          <cell r="A4849">
            <v>201206</v>
          </cell>
        </row>
        <row r="4850">
          <cell r="A4850">
            <v>201206</v>
          </cell>
        </row>
        <row r="4851">
          <cell r="A4851">
            <v>201206</v>
          </cell>
        </row>
        <row r="4852">
          <cell r="A4852">
            <v>201206</v>
          </cell>
        </row>
        <row r="4853">
          <cell r="A4853">
            <v>201206</v>
          </cell>
        </row>
        <row r="4854">
          <cell r="A4854">
            <v>201206</v>
          </cell>
        </row>
        <row r="4855">
          <cell r="A4855">
            <v>201206</v>
          </cell>
        </row>
        <row r="4856">
          <cell r="A4856">
            <v>201206</v>
          </cell>
        </row>
        <row r="4857">
          <cell r="A4857">
            <v>201206</v>
          </cell>
        </row>
        <row r="4858">
          <cell r="A4858">
            <v>201206</v>
          </cell>
        </row>
        <row r="4859">
          <cell r="A4859">
            <v>201206</v>
          </cell>
        </row>
        <row r="4860">
          <cell r="A4860">
            <v>201206</v>
          </cell>
        </row>
        <row r="4861">
          <cell r="A4861">
            <v>201206</v>
          </cell>
        </row>
        <row r="4862">
          <cell r="A4862">
            <v>201206</v>
          </cell>
        </row>
        <row r="4863">
          <cell r="A4863">
            <v>201206</v>
          </cell>
        </row>
        <row r="4864">
          <cell r="A4864">
            <v>201206</v>
          </cell>
        </row>
        <row r="4865">
          <cell r="A4865">
            <v>201206</v>
          </cell>
        </row>
        <row r="4866">
          <cell r="A4866">
            <v>201206</v>
          </cell>
        </row>
        <row r="4867">
          <cell r="A4867">
            <v>201206</v>
          </cell>
        </row>
        <row r="4868">
          <cell r="A4868">
            <v>201206</v>
          </cell>
        </row>
        <row r="4869">
          <cell r="A4869">
            <v>201206</v>
          </cell>
        </row>
        <row r="4870">
          <cell r="A4870">
            <v>201206</v>
          </cell>
        </row>
        <row r="4871">
          <cell r="A4871">
            <v>201206</v>
          </cell>
        </row>
        <row r="4872">
          <cell r="A4872">
            <v>201206</v>
          </cell>
        </row>
        <row r="4873">
          <cell r="A4873">
            <v>201206</v>
          </cell>
        </row>
        <row r="4874">
          <cell r="A4874">
            <v>201206</v>
          </cell>
        </row>
        <row r="4875">
          <cell r="A4875">
            <v>201206</v>
          </cell>
        </row>
        <row r="4876">
          <cell r="A4876">
            <v>201206</v>
          </cell>
        </row>
        <row r="4877">
          <cell r="A4877">
            <v>201206</v>
          </cell>
        </row>
        <row r="4878">
          <cell r="A4878">
            <v>201206</v>
          </cell>
        </row>
        <row r="4879">
          <cell r="A4879">
            <v>201206</v>
          </cell>
        </row>
        <row r="4880">
          <cell r="A4880">
            <v>201206</v>
          </cell>
        </row>
        <row r="4881">
          <cell r="A4881">
            <v>201206</v>
          </cell>
        </row>
        <row r="4882">
          <cell r="A4882">
            <v>201206</v>
          </cell>
        </row>
        <row r="4883">
          <cell r="A4883">
            <v>201206</v>
          </cell>
        </row>
        <row r="4884">
          <cell r="A4884">
            <v>201206</v>
          </cell>
        </row>
        <row r="4885">
          <cell r="A4885">
            <v>201206</v>
          </cell>
        </row>
        <row r="4886">
          <cell r="A4886">
            <v>201206</v>
          </cell>
        </row>
        <row r="4887">
          <cell r="A4887">
            <v>201206</v>
          </cell>
        </row>
        <row r="4888">
          <cell r="A4888">
            <v>201206</v>
          </cell>
        </row>
        <row r="4889">
          <cell r="A4889">
            <v>201206</v>
          </cell>
        </row>
        <row r="4890">
          <cell r="A4890">
            <v>201206</v>
          </cell>
        </row>
        <row r="4891">
          <cell r="A4891">
            <v>201206</v>
          </cell>
        </row>
        <row r="4892">
          <cell r="A4892">
            <v>201206</v>
          </cell>
        </row>
        <row r="4893">
          <cell r="A4893">
            <v>201206</v>
          </cell>
        </row>
        <row r="4894">
          <cell r="A4894">
            <v>201206</v>
          </cell>
        </row>
        <row r="4895">
          <cell r="A4895">
            <v>201206</v>
          </cell>
        </row>
        <row r="4896">
          <cell r="A4896">
            <v>201206</v>
          </cell>
        </row>
        <row r="4897">
          <cell r="A4897">
            <v>201206</v>
          </cell>
        </row>
        <row r="4898">
          <cell r="A4898">
            <v>201206</v>
          </cell>
        </row>
        <row r="4899">
          <cell r="A4899">
            <v>201206</v>
          </cell>
        </row>
        <row r="4900">
          <cell r="A4900">
            <v>201206</v>
          </cell>
        </row>
        <row r="4901">
          <cell r="A4901">
            <v>201206</v>
          </cell>
        </row>
        <row r="4902">
          <cell r="A4902">
            <v>201206</v>
          </cell>
        </row>
        <row r="4903">
          <cell r="A4903">
            <v>201206</v>
          </cell>
        </row>
        <row r="4904">
          <cell r="A4904">
            <v>201206</v>
          </cell>
        </row>
        <row r="4905">
          <cell r="A4905">
            <v>201206</v>
          </cell>
        </row>
        <row r="4906">
          <cell r="A4906">
            <v>201206</v>
          </cell>
        </row>
        <row r="4907">
          <cell r="A4907">
            <v>201206</v>
          </cell>
        </row>
        <row r="4908">
          <cell r="A4908">
            <v>201206</v>
          </cell>
        </row>
        <row r="4909">
          <cell r="A4909">
            <v>201206</v>
          </cell>
        </row>
        <row r="4910">
          <cell r="A4910">
            <v>201206</v>
          </cell>
        </row>
        <row r="4911">
          <cell r="A4911">
            <v>201206</v>
          </cell>
        </row>
        <row r="4912">
          <cell r="A4912">
            <v>201206</v>
          </cell>
        </row>
        <row r="4913">
          <cell r="A4913">
            <v>201206</v>
          </cell>
        </row>
        <row r="4914">
          <cell r="A4914">
            <v>201206</v>
          </cell>
        </row>
        <row r="4915">
          <cell r="A4915">
            <v>201206</v>
          </cell>
        </row>
        <row r="4916">
          <cell r="A4916">
            <v>201206</v>
          </cell>
        </row>
        <row r="4917">
          <cell r="A4917">
            <v>201206</v>
          </cell>
        </row>
        <row r="4918">
          <cell r="A4918">
            <v>201206</v>
          </cell>
        </row>
        <row r="4919">
          <cell r="A4919">
            <v>201206</v>
          </cell>
        </row>
        <row r="4920">
          <cell r="A4920">
            <v>201206</v>
          </cell>
        </row>
        <row r="4921">
          <cell r="A4921">
            <v>201206</v>
          </cell>
        </row>
        <row r="4922">
          <cell r="A4922">
            <v>201206</v>
          </cell>
        </row>
        <row r="4923">
          <cell r="A4923">
            <v>201206</v>
          </cell>
        </row>
        <row r="4924">
          <cell r="A4924">
            <v>201206</v>
          </cell>
        </row>
        <row r="4925">
          <cell r="A4925">
            <v>201206</v>
          </cell>
        </row>
        <row r="4926">
          <cell r="A4926">
            <v>201206</v>
          </cell>
        </row>
        <row r="4927">
          <cell r="A4927">
            <v>201206</v>
          </cell>
        </row>
        <row r="4928">
          <cell r="A4928">
            <v>201206</v>
          </cell>
        </row>
        <row r="4929">
          <cell r="A4929">
            <v>201206</v>
          </cell>
        </row>
        <row r="4930">
          <cell r="A4930">
            <v>201206</v>
          </cell>
        </row>
        <row r="4931">
          <cell r="A4931">
            <v>201206</v>
          </cell>
        </row>
        <row r="4932">
          <cell r="A4932">
            <v>201206</v>
          </cell>
        </row>
        <row r="4933">
          <cell r="A4933">
            <v>201206</v>
          </cell>
        </row>
        <row r="4934">
          <cell r="A4934">
            <v>201206</v>
          </cell>
        </row>
        <row r="4935">
          <cell r="A4935">
            <v>201206</v>
          </cell>
        </row>
        <row r="4936">
          <cell r="A4936">
            <v>201206</v>
          </cell>
        </row>
        <row r="4937">
          <cell r="A4937">
            <v>201206</v>
          </cell>
        </row>
        <row r="4938">
          <cell r="A4938">
            <v>201206</v>
          </cell>
        </row>
        <row r="4939">
          <cell r="A4939">
            <v>201206</v>
          </cell>
        </row>
        <row r="4940">
          <cell r="A4940">
            <v>201206</v>
          </cell>
        </row>
        <row r="4941">
          <cell r="A4941">
            <v>201206</v>
          </cell>
        </row>
        <row r="4942">
          <cell r="A4942">
            <v>201206</v>
          </cell>
        </row>
        <row r="4943">
          <cell r="A4943">
            <v>201206</v>
          </cell>
        </row>
        <row r="4944">
          <cell r="A4944">
            <v>201206</v>
          </cell>
        </row>
        <row r="4945">
          <cell r="A4945">
            <v>201206</v>
          </cell>
        </row>
        <row r="4946">
          <cell r="A4946">
            <v>201206</v>
          </cell>
        </row>
        <row r="4947">
          <cell r="A4947">
            <v>201206</v>
          </cell>
        </row>
        <row r="4948">
          <cell r="A4948">
            <v>201206</v>
          </cell>
        </row>
        <row r="4949">
          <cell r="A4949">
            <v>201206</v>
          </cell>
        </row>
        <row r="4950">
          <cell r="A4950">
            <v>201206</v>
          </cell>
        </row>
        <row r="4951">
          <cell r="A4951">
            <v>201206</v>
          </cell>
        </row>
        <row r="4952">
          <cell r="A4952">
            <v>201206</v>
          </cell>
        </row>
        <row r="4953">
          <cell r="A4953">
            <v>201206</v>
          </cell>
        </row>
        <row r="4954">
          <cell r="A4954">
            <v>201206</v>
          </cell>
        </row>
        <row r="4955">
          <cell r="A4955">
            <v>201206</v>
          </cell>
        </row>
        <row r="4956">
          <cell r="A4956">
            <v>201206</v>
          </cell>
        </row>
        <row r="4957">
          <cell r="A4957">
            <v>201206</v>
          </cell>
        </row>
        <row r="4958">
          <cell r="A4958">
            <v>201206</v>
          </cell>
        </row>
        <row r="4959">
          <cell r="A4959">
            <v>201206</v>
          </cell>
        </row>
        <row r="4960">
          <cell r="A4960">
            <v>201206</v>
          </cell>
        </row>
        <row r="4961">
          <cell r="A4961">
            <v>201206</v>
          </cell>
        </row>
        <row r="4962">
          <cell r="A4962">
            <v>201206</v>
          </cell>
        </row>
        <row r="4963">
          <cell r="A4963">
            <v>201206</v>
          </cell>
        </row>
        <row r="4964">
          <cell r="A4964">
            <v>201206</v>
          </cell>
        </row>
        <row r="4965">
          <cell r="A4965">
            <v>201206</v>
          </cell>
        </row>
        <row r="4966">
          <cell r="A4966">
            <v>201206</v>
          </cell>
        </row>
        <row r="4967">
          <cell r="A4967">
            <v>201206</v>
          </cell>
        </row>
        <row r="4968">
          <cell r="A4968">
            <v>201206</v>
          </cell>
        </row>
        <row r="4969">
          <cell r="A4969">
            <v>201206</v>
          </cell>
        </row>
        <row r="4970">
          <cell r="A4970">
            <v>201206</v>
          </cell>
        </row>
        <row r="4971">
          <cell r="A4971">
            <v>201206</v>
          </cell>
        </row>
        <row r="4972">
          <cell r="A4972">
            <v>201206</v>
          </cell>
        </row>
        <row r="4973">
          <cell r="A4973">
            <v>201206</v>
          </cell>
        </row>
        <row r="4974">
          <cell r="A4974">
            <v>201206</v>
          </cell>
        </row>
        <row r="4975">
          <cell r="A4975">
            <v>201206</v>
          </cell>
        </row>
        <row r="4976">
          <cell r="A4976">
            <v>201206</v>
          </cell>
        </row>
        <row r="4977">
          <cell r="A4977">
            <v>201206</v>
          </cell>
        </row>
        <row r="4978">
          <cell r="A4978">
            <v>201206</v>
          </cell>
        </row>
        <row r="4979">
          <cell r="A4979">
            <v>201206</v>
          </cell>
        </row>
        <row r="4980">
          <cell r="A4980">
            <v>201206</v>
          </cell>
        </row>
        <row r="4981">
          <cell r="A4981">
            <v>201206</v>
          </cell>
        </row>
        <row r="4982">
          <cell r="A4982">
            <v>201206</v>
          </cell>
        </row>
        <row r="4983">
          <cell r="A4983">
            <v>201206</v>
          </cell>
        </row>
        <row r="4984">
          <cell r="A4984">
            <v>201206</v>
          </cell>
        </row>
        <row r="4985">
          <cell r="A4985">
            <v>201206</v>
          </cell>
        </row>
        <row r="4986">
          <cell r="A4986">
            <v>201206</v>
          </cell>
        </row>
        <row r="4987">
          <cell r="A4987">
            <v>201206</v>
          </cell>
        </row>
        <row r="4988">
          <cell r="A4988">
            <v>201206</v>
          </cell>
        </row>
        <row r="4989">
          <cell r="A4989">
            <v>201206</v>
          </cell>
        </row>
        <row r="4990">
          <cell r="A4990">
            <v>201206</v>
          </cell>
        </row>
        <row r="4991">
          <cell r="A4991">
            <v>201206</v>
          </cell>
        </row>
        <row r="4992">
          <cell r="A4992">
            <v>201206</v>
          </cell>
        </row>
        <row r="4993">
          <cell r="A4993">
            <v>201206</v>
          </cell>
        </row>
        <row r="4994">
          <cell r="A4994">
            <v>201206</v>
          </cell>
        </row>
        <row r="4995">
          <cell r="A4995">
            <v>201206</v>
          </cell>
        </row>
        <row r="4996">
          <cell r="A4996">
            <v>201206</v>
          </cell>
        </row>
        <row r="4997">
          <cell r="A4997">
            <v>201206</v>
          </cell>
        </row>
        <row r="4998">
          <cell r="A4998">
            <v>201206</v>
          </cell>
        </row>
        <row r="4999">
          <cell r="A4999">
            <v>201206</v>
          </cell>
        </row>
        <row r="5000">
          <cell r="A5000">
            <v>201206</v>
          </cell>
        </row>
        <row r="5001">
          <cell r="A5001">
            <v>201206</v>
          </cell>
        </row>
        <row r="5002">
          <cell r="A5002">
            <v>201206</v>
          </cell>
        </row>
        <row r="5003">
          <cell r="A5003">
            <v>201206</v>
          </cell>
        </row>
        <row r="5004">
          <cell r="A5004">
            <v>201206</v>
          </cell>
        </row>
        <row r="5005">
          <cell r="A5005">
            <v>201206</v>
          </cell>
        </row>
        <row r="5006">
          <cell r="A5006">
            <v>201206</v>
          </cell>
        </row>
        <row r="5007">
          <cell r="A5007">
            <v>201206</v>
          </cell>
        </row>
        <row r="5008">
          <cell r="A5008">
            <v>201206</v>
          </cell>
        </row>
        <row r="5009">
          <cell r="A5009">
            <v>201206</v>
          </cell>
        </row>
        <row r="5010">
          <cell r="A5010">
            <v>201206</v>
          </cell>
        </row>
        <row r="5011">
          <cell r="A5011">
            <v>201206</v>
          </cell>
        </row>
        <row r="5012">
          <cell r="A5012">
            <v>201206</v>
          </cell>
        </row>
        <row r="5013">
          <cell r="A5013">
            <v>201206</v>
          </cell>
        </row>
        <row r="5014">
          <cell r="A5014">
            <v>201206</v>
          </cell>
        </row>
        <row r="5015">
          <cell r="A5015">
            <v>201206</v>
          </cell>
        </row>
        <row r="5016">
          <cell r="A5016">
            <v>201206</v>
          </cell>
        </row>
        <row r="5017">
          <cell r="A5017">
            <v>201206</v>
          </cell>
        </row>
        <row r="5018">
          <cell r="A5018">
            <v>201206</v>
          </cell>
        </row>
        <row r="5019">
          <cell r="A5019">
            <v>201206</v>
          </cell>
        </row>
        <row r="5020">
          <cell r="A5020">
            <v>201206</v>
          </cell>
        </row>
        <row r="5021">
          <cell r="A5021">
            <v>201206</v>
          </cell>
        </row>
        <row r="5022">
          <cell r="A5022">
            <v>201206</v>
          </cell>
        </row>
        <row r="5023">
          <cell r="A5023">
            <v>201206</v>
          </cell>
        </row>
        <row r="5024">
          <cell r="A5024">
            <v>201206</v>
          </cell>
        </row>
        <row r="5025">
          <cell r="A5025">
            <v>201206</v>
          </cell>
        </row>
        <row r="5026">
          <cell r="A5026">
            <v>201206</v>
          </cell>
        </row>
        <row r="5027">
          <cell r="A5027">
            <v>201206</v>
          </cell>
        </row>
        <row r="5028">
          <cell r="A5028">
            <v>201206</v>
          </cell>
        </row>
        <row r="5029">
          <cell r="A5029">
            <v>201206</v>
          </cell>
        </row>
        <row r="5030">
          <cell r="A5030">
            <v>201206</v>
          </cell>
        </row>
        <row r="5031">
          <cell r="A5031">
            <v>201206</v>
          </cell>
        </row>
        <row r="5032">
          <cell r="A5032">
            <v>201206</v>
          </cell>
        </row>
        <row r="5033">
          <cell r="A5033">
            <v>201206</v>
          </cell>
        </row>
        <row r="5034">
          <cell r="A5034">
            <v>201206</v>
          </cell>
        </row>
        <row r="5035">
          <cell r="A5035">
            <v>201206</v>
          </cell>
        </row>
        <row r="5036">
          <cell r="A5036">
            <v>201206</v>
          </cell>
        </row>
        <row r="5037">
          <cell r="A5037">
            <v>201206</v>
          </cell>
        </row>
        <row r="5038">
          <cell r="A5038">
            <v>201206</v>
          </cell>
        </row>
        <row r="5039">
          <cell r="A5039">
            <v>201206</v>
          </cell>
        </row>
        <row r="5040">
          <cell r="A5040">
            <v>201206</v>
          </cell>
        </row>
        <row r="5041">
          <cell r="A5041">
            <v>201206</v>
          </cell>
        </row>
        <row r="5042">
          <cell r="A5042">
            <v>201206</v>
          </cell>
        </row>
        <row r="5043">
          <cell r="A5043">
            <v>201206</v>
          </cell>
        </row>
        <row r="5044">
          <cell r="A5044">
            <v>201206</v>
          </cell>
        </row>
        <row r="5045">
          <cell r="A5045">
            <v>201206</v>
          </cell>
        </row>
        <row r="5046">
          <cell r="A5046">
            <v>201206</v>
          </cell>
        </row>
        <row r="5047">
          <cell r="A5047">
            <v>201206</v>
          </cell>
        </row>
        <row r="5048">
          <cell r="A5048">
            <v>201206</v>
          </cell>
        </row>
        <row r="5049">
          <cell r="A5049">
            <v>201206</v>
          </cell>
        </row>
        <row r="5050">
          <cell r="A5050">
            <v>201206</v>
          </cell>
        </row>
        <row r="5051">
          <cell r="A5051">
            <v>201206</v>
          </cell>
        </row>
        <row r="5052">
          <cell r="A5052">
            <v>201206</v>
          </cell>
        </row>
        <row r="5053">
          <cell r="A5053">
            <v>201206</v>
          </cell>
        </row>
        <row r="5054">
          <cell r="A5054">
            <v>201206</v>
          </cell>
        </row>
        <row r="5055">
          <cell r="A5055">
            <v>201203</v>
          </cell>
        </row>
        <row r="5056">
          <cell r="A5056">
            <v>201203</v>
          </cell>
        </row>
        <row r="5057">
          <cell r="A5057">
            <v>201203</v>
          </cell>
        </row>
        <row r="5058">
          <cell r="A5058">
            <v>201203</v>
          </cell>
        </row>
        <row r="5059">
          <cell r="A5059">
            <v>201203</v>
          </cell>
        </row>
        <row r="5060">
          <cell r="A5060">
            <v>201203</v>
          </cell>
        </row>
        <row r="5061">
          <cell r="A5061">
            <v>201203</v>
          </cell>
        </row>
        <row r="5062">
          <cell r="A5062">
            <v>201203</v>
          </cell>
        </row>
        <row r="5063">
          <cell r="A5063">
            <v>201203</v>
          </cell>
        </row>
        <row r="5064">
          <cell r="A5064">
            <v>201203</v>
          </cell>
        </row>
        <row r="5065">
          <cell r="A5065">
            <v>201203</v>
          </cell>
        </row>
        <row r="5066">
          <cell r="A5066">
            <v>201203</v>
          </cell>
        </row>
        <row r="5067">
          <cell r="A5067">
            <v>201203</v>
          </cell>
        </row>
        <row r="5068">
          <cell r="A5068">
            <v>201203</v>
          </cell>
        </row>
        <row r="5069">
          <cell r="A5069">
            <v>201203</v>
          </cell>
        </row>
        <row r="5070">
          <cell r="A5070">
            <v>201203</v>
          </cell>
        </row>
        <row r="5071">
          <cell r="A5071">
            <v>201203</v>
          </cell>
        </row>
        <row r="5072">
          <cell r="A5072">
            <v>201203</v>
          </cell>
        </row>
        <row r="5073">
          <cell r="A5073">
            <v>201203</v>
          </cell>
        </row>
        <row r="5074">
          <cell r="A5074">
            <v>201203</v>
          </cell>
        </row>
        <row r="5075">
          <cell r="A5075">
            <v>201203</v>
          </cell>
        </row>
        <row r="5076">
          <cell r="A5076">
            <v>201203</v>
          </cell>
        </row>
        <row r="5077">
          <cell r="A5077">
            <v>201203</v>
          </cell>
        </row>
        <row r="5078">
          <cell r="A5078">
            <v>201203</v>
          </cell>
        </row>
        <row r="5079">
          <cell r="A5079">
            <v>201203</v>
          </cell>
        </row>
        <row r="5080">
          <cell r="A5080">
            <v>201203</v>
          </cell>
        </row>
        <row r="5081">
          <cell r="A5081">
            <v>201203</v>
          </cell>
        </row>
        <row r="5082">
          <cell r="A5082">
            <v>201203</v>
          </cell>
        </row>
        <row r="5083">
          <cell r="A5083">
            <v>201203</v>
          </cell>
        </row>
        <row r="5084">
          <cell r="A5084">
            <v>201203</v>
          </cell>
        </row>
        <row r="5085">
          <cell r="A5085">
            <v>201203</v>
          </cell>
        </row>
        <row r="5086">
          <cell r="A5086">
            <v>201203</v>
          </cell>
        </row>
        <row r="5087">
          <cell r="A5087">
            <v>201203</v>
          </cell>
        </row>
        <row r="5088">
          <cell r="A5088">
            <v>201203</v>
          </cell>
        </row>
        <row r="5089">
          <cell r="A5089">
            <v>201203</v>
          </cell>
        </row>
        <row r="5090">
          <cell r="A5090">
            <v>201203</v>
          </cell>
        </row>
        <row r="5091">
          <cell r="A5091">
            <v>201203</v>
          </cell>
        </row>
        <row r="5092">
          <cell r="A5092">
            <v>201203</v>
          </cell>
        </row>
        <row r="5093">
          <cell r="A5093">
            <v>201203</v>
          </cell>
        </row>
        <row r="5094">
          <cell r="A5094">
            <v>201203</v>
          </cell>
        </row>
        <row r="5095">
          <cell r="A5095">
            <v>201203</v>
          </cell>
        </row>
        <row r="5096">
          <cell r="A5096">
            <v>201203</v>
          </cell>
        </row>
        <row r="5097">
          <cell r="A5097">
            <v>201203</v>
          </cell>
        </row>
        <row r="5098">
          <cell r="A5098">
            <v>201203</v>
          </cell>
        </row>
        <row r="5099">
          <cell r="A5099">
            <v>201203</v>
          </cell>
        </row>
        <row r="5100">
          <cell r="A5100">
            <v>201203</v>
          </cell>
        </row>
        <row r="5101">
          <cell r="A5101">
            <v>201203</v>
          </cell>
        </row>
        <row r="5102">
          <cell r="A5102">
            <v>201203</v>
          </cell>
        </row>
        <row r="5103">
          <cell r="A5103">
            <v>201203</v>
          </cell>
        </row>
        <row r="5104">
          <cell r="A5104">
            <v>201203</v>
          </cell>
        </row>
        <row r="5105">
          <cell r="A5105">
            <v>201203</v>
          </cell>
        </row>
        <row r="5106">
          <cell r="A5106">
            <v>201203</v>
          </cell>
        </row>
        <row r="5107">
          <cell r="A5107">
            <v>201203</v>
          </cell>
        </row>
        <row r="5108">
          <cell r="A5108">
            <v>201203</v>
          </cell>
        </row>
        <row r="5109">
          <cell r="A5109">
            <v>201203</v>
          </cell>
        </row>
        <row r="5110">
          <cell r="A5110">
            <v>201203</v>
          </cell>
        </row>
        <row r="5111">
          <cell r="A5111">
            <v>201203</v>
          </cell>
        </row>
        <row r="5112">
          <cell r="A5112">
            <v>201203</v>
          </cell>
        </row>
        <row r="5113">
          <cell r="A5113">
            <v>201203</v>
          </cell>
        </row>
        <row r="5114">
          <cell r="A5114">
            <v>201203</v>
          </cell>
        </row>
        <row r="5115">
          <cell r="A5115">
            <v>201203</v>
          </cell>
        </row>
        <row r="5116">
          <cell r="A5116">
            <v>201203</v>
          </cell>
        </row>
        <row r="5117">
          <cell r="A5117">
            <v>201203</v>
          </cell>
        </row>
        <row r="5118">
          <cell r="A5118">
            <v>201203</v>
          </cell>
        </row>
        <row r="5119">
          <cell r="A5119">
            <v>201203</v>
          </cell>
        </row>
        <row r="5120">
          <cell r="A5120">
            <v>201203</v>
          </cell>
        </row>
        <row r="5121">
          <cell r="A5121">
            <v>201203</v>
          </cell>
        </row>
        <row r="5122">
          <cell r="A5122">
            <v>201203</v>
          </cell>
        </row>
        <row r="5123">
          <cell r="A5123">
            <v>201203</v>
          </cell>
        </row>
        <row r="5124">
          <cell r="A5124">
            <v>201203</v>
          </cell>
        </row>
        <row r="5125">
          <cell r="A5125">
            <v>201203</v>
          </cell>
        </row>
        <row r="5126">
          <cell r="A5126">
            <v>201203</v>
          </cell>
        </row>
        <row r="5127">
          <cell r="A5127">
            <v>201203</v>
          </cell>
        </row>
        <row r="5128">
          <cell r="A5128">
            <v>201203</v>
          </cell>
        </row>
        <row r="5129">
          <cell r="A5129">
            <v>201203</v>
          </cell>
        </row>
        <row r="5130">
          <cell r="A5130">
            <v>201203</v>
          </cell>
        </row>
        <row r="5131">
          <cell r="A5131">
            <v>201203</v>
          </cell>
        </row>
        <row r="5132">
          <cell r="A5132">
            <v>201203</v>
          </cell>
        </row>
        <row r="5133">
          <cell r="A5133">
            <v>201203</v>
          </cell>
        </row>
        <row r="5134">
          <cell r="A5134">
            <v>201203</v>
          </cell>
        </row>
        <row r="5135">
          <cell r="A5135">
            <v>201203</v>
          </cell>
        </row>
        <row r="5136">
          <cell r="A5136">
            <v>201203</v>
          </cell>
        </row>
        <row r="5137">
          <cell r="A5137">
            <v>201203</v>
          </cell>
        </row>
        <row r="5138">
          <cell r="A5138">
            <v>201203</v>
          </cell>
        </row>
        <row r="5139">
          <cell r="A5139">
            <v>201203</v>
          </cell>
        </row>
        <row r="5140">
          <cell r="A5140">
            <v>201203</v>
          </cell>
        </row>
        <row r="5141">
          <cell r="A5141">
            <v>201203</v>
          </cell>
        </row>
        <row r="5142">
          <cell r="A5142">
            <v>201203</v>
          </cell>
        </row>
        <row r="5143">
          <cell r="A5143">
            <v>201203</v>
          </cell>
        </row>
        <row r="5144">
          <cell r="A5144">
            <v>201203</v>
          </cell>
        </row>
        <row r="5145">
          <cell r="A5145">
            <v>201203</v>
          </cell>
        </row>
        <row r="5146">
          <cell r="A5146">
            <v>201203</v>
          </cell>
        </row>
        <row r="5147">
          <cell r="A5147">
            <v>201203</v>
          </cell>
        </row>
        <row r="5148">
          <cell r="A5148">
            <v>201203</v>
          </cell>
        </row>
        <row r="5149">
          <cell r="A5149">
            <v>201203</v>
          </cell>
        </row>
        <row r="5150">
          <cell r="A5150">
            <v>201203</v>
          </cell>
        </row>
        <row r="5151">
          <cell r="A5151">
            <v>201203</v>
          </cell>
        </row>
        <row r="5152">
          <cell r="A5152">
            <v>201203</v>
          </cell>
        </row>
        <row r="5153">
          <cell r="A5153">
            <v>201203</v>
          </cell>
        </row>
        <row r="5154">
          <cell r="A5154">
            <v>201203</v>
          </cell>
        </row>
        <row r="5155">
          <cell r="A5155">
            <v>201203</v>
          </cell>
        </row>
        <row r="5156">
          <cell r="A5156">
            <v>201203</v>
          </cell>
        </row>
        <row r="5157">
          <cell r="A5157">
            <v>201203</v>
          </cell>
        </row>
        <row r="5158">
          <cell r="A5158">
            <v>201203</v>
          </cell>
        </row>
        <row r="5159">
          <cell r="A5159">
            <v>201203</v>
          </cell>
        </row>
        <row r="5160">
          <cell r="A5160">
            <v>201203</v>
          </cell>
        </row>
        <row r="5161">
          <cell r="A5161">
            <v>201203</v>
          </cell>
        </row>
        <row r="5162">
          <cell r="A5162">
            <v>201203</v>
          </cell>
        </row>
        <row r="5163">
          <cell r="A5163">
            <v>201203</v>
          </cell>
        </row>
        <row r="5164">
          <cell r="A5164">
            <v>201203</v>
          </cell>
        </row>
        <row r="5165">
          <cell r="A5165">
            <v>201203</v>
          </cell>
        </row>
        <row r="5166">
          <cell r="A5166">
            <v>201203</v>
          </cell>
        </row>
        <row r="5167">
          <cell r="A5167">
            <v>201203</v>
          </cell>
        </row>
        <row r="5168">
          <cell r="A5168">
            <v>201203</v>
          </cell>
        </row>
        <row r="5169">
          <cell r="A5169">
            <v>201203</v>
          </cell>
        </row>
        <row r="5170">
          <cell r="A5170">
            <v>201203</v>
          </cell>
        </row>
        <row r="5171">
          <cell r="A5171">
            <v>201203</v>
          </cell>
        </row>
        <row r="5172">
          <cell r="A5172">
            <v>201203</v>
          </cell>
        </row>
        <row r="5173">
          <cell r="A5173">
            <v>201203</v>
          </cell>
        </row>
        <row r="5174">
          <cell r="A5174">
            <v>201203</v>
          </cell>
        </row>
        <row r="5175">
          <cell r="A5175">
            <v>201203</v>
          </cell>
        </row>
        <row r="5176">
          <cell r="A5176">
            <v>201203</v>
          </cell>
        </row>
        <row r="5177">
          <cell r="A5177">
            <v>201203</v>
          </cell>
        </row>
        <row r="5178">
          <cell r="A5178">
            <v>201203</v>
          </cell>
        </row>
        <row r="5179">
          <cell r="A5179">
            <v>201203</v>
          </cell>
        </row>
        <row r="5180">
          <cell r="A5180">
            <v>201203</v>
          </cell>
        </row>
        <row r="5181">
          <cell r="A5181">
            <v>201203</v>
          </cell>
        </row>
        <row r="5182">
          <cell r="A5182">
            <v>201203</v>
          </cell>
        </row>
        <row r="5183">
          <cell r="A5183">
            <v>201203</v>
          </cell>
        </row>
        <row r="5184">
          <cell r="A5184">
            <v>201203</v>
          </cell>
        </row>
        <row r="5185">
          <cell r="A5185">
            <v>201203</v>
          </cell>
        </row>
        <row r="5186">
          <cell r="A5186">
            <v>201203</v>
          </cell>
        </row>
        <row r="5187">
          <cell r="A5187">
            <v>201203</v>
          </cell>
        </row>
        <row r="5188">
          <cell r="A5188">
            <v>201203</v>
          </cell>
        </row>
        <row r="5189">
          <cell r="A5189">
            <v>201203</v>
          </cell>
        </row>
        <row r="5190">
          <cell r="A5190">
            <v>201203</v>
          </cell>
        </row>
        <row r="5191">
          <cell r="A5191">
            <v>201203</v>
          </cell>
        </row>
        <row r="5192">
          <cell r="A5192">
            <v>201203</v>
          </cell>
        </row>
        <row r="5193">
          <cell r="A5193">
            <v>201203</v>
          </cell>
        </row>
        <row r="5194">
          <cell r="A5194">
            <v>201203</v>
          </cell>
        </row>
        <row r="5195">
          <cell r="A5195">
            <v>201203</v>
          </cell>
        </row>
        <row r="5196">
          <cell r="A5196">
            <v>201203</v>
          </cell>
        </row>
        <row r="5197">
          <cell r="A5197">
            <v>201203</v>
          </cell>
        </row>
        <row r="5198">
          <cell r="A5198">
            <v>201203</v>
          </cell>
        </row>
        <row r="5199">
          <cell r="A5199">
            <v>201203</v>
          </cell>
        </row>
        <row r="5200">
          <cell r="A5200">
            <v>201203</v>
          </cell>
        </row>
        <row r="5201">
          <cell r="A5201">
            <v>201203</v>
          </cell>
        </row>
        <row r="5202">
          <cell r="A5202">
            <v>201203</v>
          </cell>
        </row>
        <row r="5203">
          <cell r="A5203">
            <v>201203</v>
          </cell>
        </row>
        <row r="5204">
          <cell r="A5204">
            <v>201203</v>
          </cell>
        </row>
        <row r="5205">
          <cell r="A5205">
            <v>201203</v>
          </cell>
        </row>
        <row r="5206">
          <cell r="A5206">
            <v>201203</v>
          </cell>
        </row>
        <row r="5207">
          <cell r="A5207">
            <v>201203</v>
          </cell>
        </row>
        <row r="5208">
          <cell r="A5208">
            <v>201203</v>
          </cell>
        </row>
        <row r="5209">
          <cell r="A5209">
            <v>201203</v>
          </cell>
        </row>
        <row r="5210">
          <cell r="A5210">
            <v>201203</v>
          </cell>
        </row>
        <row r="5211">
          <cell r="A5211">
            <v>201203</v>
          </cell>
        </row>
        <row r="5212">
          <cell r="A5212">
            <v>201203</v>
          </cell>
        </row>
        <row r="5213">
          <cell r="A5213">
            <v>201203</v>
          </cell>
        </row>
        <row r="5214">
          <cell r="A5214">
            <v>201203</v>
          </cell>
        </row>
        <row r="5215">
          <cell r="A5215">
            <v>201203</v>
          </cell>
        </row>
        <row r="5216">
          <cell r="A5216">
            <v>201203</v>
          </cell>
        </row>
        <row r="5217">
          <cell r="A5217">
            <v>201203</v>
          </cell>
        </row>
        <row r="5218">
          <cell r="A5218">
            <v>201203</v>
          </cell>
        </row>
        <row r="5219">
          <cell r="A5219">
            <v>201203</v>
          </cell>
        </row>
        <row r="5220">
          <cell r="A5220">
            <v>201203</v>
          </cell>
        </row>
        <row r="5221">
          <cell r="A5221">
            <v>201203</v>
          </cell>
        </row>
        <row r="5222">
          <cell r="A5222">
            <v>201203</v>
          </cell>
        </row>
        <row r="5223">
          <cell r="A5223">
            <v>201203</v>
          </cell>
        </row>
        <row r="5224">
          <cell r="A5224">
            <v>201203</v>
          </cell>
        </row>
        <row r="5225">
          <cell r="A5225">
            <v>201203</v>
          </cell>
        </row>
        <row r="5226">
          <cell r="A5226">
            <v>201203</v>
          </cell>
        </row>
        <row r="5227">
          <cell r="A5227">
            <v>201203</v>
          </cell>
        </row>
        <row r="5228">
          <cell r="A5228">
            <v>201203</v>
          </cell>
        </row>
        <row r="5229">
          <cell r="A5229">
            <v>201203</v>
          </cell>
        </row>
        <row r="5230">
          <cell r="A5230">
            <v>201203</v>
          </cell>
        </row>
        <row r="5231">
          <cell r="A5231">
            <v>201203</v>
          </cell>
        </row>
        <row r="5232">
          <cell r="A5232">
            <v>201203</v>
          </cell>
        </row>
        <row r="5233">
          <cell r="A5233">
            <v>201203</v>
          </cell>
        </row>
        <row r="5234">
          <cell r="A5234">
            <v>201203</v>
          </cell>
        </row>
        <row r="5235">
          <cell r="A5235">
            <v>201203</v>
          </cell>
        </row>
        <row r="5236">
          <cell r="A5236">
            <v>201203</v>
          </cell>
        </row>
        <row r="5237">
          <cell r="A5237">
            <v>201203</v>
          </cell>
        </row>
        <row r="5238">
          <cell r="A5238">
            <v>201203</v>
          </cell>
        </row>
        <row r="5239">
          <cell r="A5239">
            <v>201203</v>
          </cell>
        </row>
        <row r="5240">
          <cell r="A5240">
            <v>201203</v>
          </cell>
        </row>
        <row r="5241">
          <cell r="A5241">
            <v>201203</v>
          </cell>
        </row>
        <row r="5242">
          <cell r="A5242">
            <v>201203</v>
          </cell>
        </row>
        <row r="5243">
          <cell r="A5243">
            <v>201203</v>
          </cell>
        </row>
        <row r="5244">
          <cell r="A5244">
            <v>201203</v>
          </cell>
        </row>
        <row r="5245">
          <cell r="A5245">
            <v>201203</v>
          </cell>
        </row>
        <row r="5246">
          <cell r="A5246">
            <v>201203</v>
          </cell>
        </row>
        <row r="5247">
          <cell r="A5247">
            <v>201203</v>
          </cell>
        </row>
        <row r="5248">
          <cell r="A5248">
            <v>201203</v>
          </cell>
        </row>
        <row r="5249">
          <cell r="A5249">
            <v>201203</v>
          </cell>
        </row>
        <row r="5250">
          <cell r="A5250">
            <v>201203</v>
          </cell>
        </row>
        <row r="5251">
          <cell r="A5251">
            <v>201203</v>
          </cell>
        </row>
        <row r="5252">
          <cell r="A5252">
            <v>201203</v>
          </cell>
        </row>
        <row r="5253">
          <cell r="A5253">
            <v>201203</v>
          </cell>
        </row>
        <row r="5254">
          <cell r="A5254">
            <v>201203</v>
          </cell>
        </row>
        <row r="5255">
          <cell r="A5255">
            <v>201203</v>
          </cell>
        </row>
        <row r="5256">
          <cell r="A5256">
            <v>201203</v>
          </cell>
        </row>
        <row r="5257">
          <cell r="A5257">
            <v>201203</v>
          </cell>
        </row>
        <row r="5258">
          <cell r="A5258">
            <v>201203</v>
          </cell>
        </row>
        <row r="5259">
          <cell r="A5259">
            <v>201203</v>
          </cell>
        </row>
        <row r="5260">
          <cell r="A5260">
            <v>201203</v>
          </cell>
        </row>
        <row r="5261">
          <cell r="A5261">
            <v>201203</v>
          </cell>
        </row>
        <row r="5262">
          <cell r="A5262">
            <v>201203</v>
          </cell>
        </row>
        <row r="5263">
          <cell r="A5263">
            <v>201203</v>
          </cell>
        </row>
        <row r="5264">
          <cell r="A5264">
            <v>201203</v>
          </cell>
        </row>
        <row r="5265">
          <cell r="A5265">
            <v>201203</v>
          </cell>
        </row>
        <row r="5266">
          <cell r="A5266">
            <v>201203</v>
          </cell>
        </row>
        <row r="5267">
          <cell r="A5267">
            <v>201203</v>
          </cell>
        </row>
        <row r="5268">
          <cell r="A5268">
            <v>201203</v>
          </cell>
        </row>
        <row r="5269">
          <cell r="A5269">
            <v>201203</v>
          </cell>
        </row>
        <row r="5270">
          <cell r="A5270">
            <v>201203</v>
          </cell>
        </row>
        <row r="5271">
          <cell r="A5271">
            <v>201203</v>
          </cell>
        </row>
        <row r="5272">
          <cell r="A5272">
            <v>201203</v>
          </cell>
        </row>
        <row r="5273">
          <cell r="A5273">
            <v>201203</v>
          </cell>
        </row>
        <row r="5274">
          <cell r="A5274">
            <v>201203</v>
          </cell>
        </row>
        <row r="5275">
          <cell r="A5275">
            <v>201203</v>
          </cell>
        </row>
        <row r="5276">
          <cell r="A5276">
            <v>201203</v>
          </cell>
        </row>
        <row r="5277">
          <cell r="A5277">
            <v>201203</v>
          </cell>
        </row>
        <row r="5278">
          <cell r="A5278">
            <v>201203</v>
          </cell>
        </row>
        <row r="5279">
          <cell r="A5279">
            <v>201203</v>
          </cell>
        </row>
        <row r="5280">
          <cell r="A5280">
            <v>201203</v>
          </cell>
        </row>
        <row r="5281">
          <cell r="A5281">
            <v>201203</v>
          </cell>
        </row>
        <row r="5282">
          <cell r="A5282">
            <v>201203</v>
          </cell>
        </row>
        <row r="5283">
          <cell r="A5283">
            <v>201203</v>
          </cell>
        </row>
        <row r="5284">
          <cell r="A5284">
            <v>201203</v>
          </cell>
        </row>
        <row r="5285">
          <cell r="A5285">
            <v>201203</v>
          </cell>
        </row>
        <row r="5286">
          <cell r="A5286">
            <v>201203</v>
          </cell>
        </row>
        <row r="5287">
          <cell r="A5287">
            <v>201203</v>
          </cell>
        </row>
        <row r="5288">
          <cell r="A5288">
            <v>201203</v>
          </cell>
        </row>
        <row r="5289">
          <cell r="A5289">
            <v>201203</v>
          </cell>
        </row>
        <row r="5290">
          <cell r="A5290">
            <v>201203</v>
          </cell>
        </row>
        <row r="5291">
          <cell r="A5291">
            <v>201203</v>
          </cell>
        </row>
        <row r="5292">
          <cell r="A5292">
            <v>201203</v>
          </cell>
        </row>
        <row r="5293">
          <cell r="A5293">
            <v>201203</v>
          </cell>
        </row>
        <row r="5294">
          <cell r="A5294">
            <v>201203</v>
          </cell>
        </row>
        <row r="5295">
          <cell r="A5295">
            <v>201203</v>
          </cell>
        </row>
        <row r="5296">
          <cell r="A5296">
            <v>201203</v>
          </cell>
        </row>
        <row r="5297">
          <cell r="A5297">
            <v>201203</v>
          </cell>
        </row>
        <row r="5298">
          <cell r="A5298">
            <v>201203</v>
          </cell>
        </row>
        <row r="5299">
          <cell r="A5299">
            <v>201203</v>
          </cell>
        </row>
        <row r="5300">
          <cell r="A5300">
            <v>201203</v>
          </cell>
        </row>
        <row r="5301">
          <cell r="A5301">
            <v>201203</v>
          </cell>
        </row>
        <row r="5302">
          <cell r="A5302">
            <v>201203</v>
          </cell>
        </row>
        <row r="5303">
          <cell r="A5303">
            <v>201203</v>
          </cell>
        </row>
        <row r="5304">
          <cell r="A5304">
            <v>201203</v>
          </cell>
        </row>
        <row r="5305">
          <cell r="A5305">
            <v>201203</v>
          </cell>
        </row>
        <row r="5306">
          <cell r="A5306">
            <v>201203</v>
          </cell>
        </row>
        <row r="5307">
          <cell r="A5307">
            <v>201203</v>
          </cell>
        </row>
        <row r="5308">
          <cell r="A5308">
            <v>201203</v>
          </cell>
        </row>
        <row r="5309">
          <cell r="A5309">
            <v>201203</v>
          </cell>
        </row>
        <row r="5310">
          <cell r="A5310">
            <v>201203</v>
          </cell>
        </row>
        <row r="5311">
          <cell r="A5311">
            <v>201203</v>
          </cell>
        </row>
        <row r="5312">
          <cell r="A5312">
            <v>201203</v>
          </cell>
        </row>
        <row r="5313">
          <cell r="A5313">
            <v>201203</v>
          </cell>
        </row>
        <row r="5314">
          <cell r="A5314">
            <v>201203</v>
          </cell>
        </row>
        <row r="5315">
          <cell r="A5315">
            <v>201203</v>
          </cell>
        </row>
        <row r="5316">
          <cell r="A5316">
            <v>201204</v>
          </cell>
        </row>
        <row r="5317">
          <cell r="A5317">
            <v>201204</v>
          </cell>
        </row>
        <row r="5318">
          <cell r="A5318">
            <v>201204</v>
          </cell>
        </row>
        <row r="5319">
          <cell r="A5319">
            <v>201204</v>
          </cell>
        </row>
        <row r="5320">
          <cell r="A5320">
            <v>201204</v>
          </cell>
        </row>
        <row r="5321">
          <cell r="A5321">
            <v>201204</v>
          </cell>
        </row>
        <row r="5322">
          <cell r="A5322">
            <v>201204</v>
          </cell>
        </row>
        <row r="5323">
          <cell r="A5323">
            <v>201204</v>
          </cell>
        </row>
        <row r="5324">
          <cell r="A5324">
            <v>201204</v>
          </cell>
        </row>
        <row r="5325">
          <cell r="A5325">
            <v>201204</v>
          </cell>
        </row>
        <row r="5326">
          <cell r="A5326">
            <v>201204</v>
          </cell>
        </row>
        <row r="5327">
          <cell r="A5327">
            <v>201204</v>
          </cell>
        </row>
        <row r="5328">
          <cell r="A5328">
            <v>201204</v>
          </cell>
        </row>
        <row r="5329">
          <cell r="A5329">
            <v>201204</v>
          </cell>
        </row>
        <row r="5330">
          <cell r="A5330">
            <v>201204</v>
          </cell>
        </row>
        <row r="5331">
          <cell r="A5331">
            <v>201204</v>
          </cell>
        </row>
        <row r="5332">
          <cell r="A5332">
            <v>201204</v>
          </cell>
        </row>
        <row r="5333">
          <cell r="A5333">
            <v>201204</v>
          </cell>
        </row>
        <row r="5334">
          <cell r="A5334">
            <v>201204</v>
          </cell>
        </row>
        <row r="5335">
          <cell r="A5335">
            <v>201204</v>
          </cell>
        </row>
        <row r="5336">
          <cell r="A5336">
            <v>201204</v>
          </cell>
        </row>
        <row r="5337">
          <cell r="A5337">
            <v>201204</v>
          </cell>
        </row>
        <row r="5338">
          <cell r="A5338">
            <v>201204</v>
          </cell>
        </row>
        <row r="5339">
          <cell r="A5339">
            <v>201204</v>
          </cell>
        </row>
        <row r="5340">
          <cell r="A5340">
            <v>201204</v>
          </cell>
        </row>
        <row r="5341">
          <cell r="A5341">
            <v>201204</v>
          </cell>
        </row>
        <row r="5342">
          <cell r="A5342">
            <v>201204</v>
          </cell>
        </row>
        <row r="5343">
          <cell r="A5343">
            <v>201204</v>
          </cell>
        </row>
        <row r="5344">
          <cell r="A5344">
            <v>201204</v>
          </cell>
        </row>
        <row r="5345">
          <cell r="A5345">
            <v>201204</v>
          </cell>
        </row>
        <row r="5346">
          <cell r="A5346">
            <v>201204</v>
          </cell>
        </row>
        <row r="5347">
          <cell r="A5347">
            <v>201204</v>
          </cell>
        </row>
        <row r="5348">
          <cell r="A5348">
            <v>201204</v>
          </cell>
        </row>
        <row r="5349">
          <cell r="A5349">
            <v>201204</v>
          </cell>
        </row>
        <row r="5350">
          <cell r="A5350">
            <v>201204</v>
          </cell>
        </row>
        <row r="5351">
          <cell r="A5351">
            <v>201204</v>
          </cell>
        </row>
        <row r="5352">
          <cell r="A5352">
            <v>201204</v>
          </cell>
        </row>
        <row r="5353">
          <cell r="A5353">
            <v>201204</v>
          </cell>
        </row>
        <row r="5354">
          <cell r="A5354">
            <v>201204</v>
          </cell>
        </row>
        <row r="5355">
          <cell r="A5355">
            <v>201204</v>
          </cell>
        </row>
        <row r="5356">
          <cell r="A5356">
            <v>201204</v>
          </cell>
        </row>
        <row r="5357">
          <cell r="A5357">
            <v>201204</v>
          </cell>
        </row>
        <row r="5358">
          <cell r="A5358">
            <v>201204</v>
          </cell>
        </row>
        <row r="5359">
          <cell r="A5359">
            <v>201204</v>
          </cell>
        </row>
        <row r="5360">
          <cell r="A5360">
            <v>201204</v>
          </cell>
        </row>
        <row r="5361">
          <cell r="A5361">
            <v>201204</v>
          </cell>
        </row>
        <row r="5362">
          <cell r="A5362">
            <v>201204</v>
          </cell>
        </row>
        <row r="5363">
          <cell r="A5363">
            <v>201204</v>
          </cell>
        </row>
        <row r="5364">
          <cell r="A5364">
            <v>201204</v>
          </cell>
        </row>
        <row r="5365">
          <cell r="A5365">
            <v>201204</v>
          </cell>
        </row>
        <row r="5366">
          <cell r="A5366">
            <v>201204</v>
          </cell>
        </row>
        <row r="5367">
          <cell r="A5367">
            <v>201204</v>
          </cell>
        </row>
        <row r="5368">
          <cell r="A5368">
            <v>201204</v>
          </cell>
        </row>
        <row r="5369">
          <cell r="A5369">
            <v>201204</v>
          </cell>
        </row>
        <row r="5370">
          <cell r="A5370">
            <v>201204</v>
          </cell>
        </row>
        <row r="5371">
          <cell r="A5371">
            <v>201204</v>
          </cell>
        </row>
        <row r="5372">
          <cell r="A5372">
            <v>201204</v>
          </cell>
        </row>
        <row r="5373">
          <cell r="A5373">
            <v>201204</v>
          </cell>
        </row>
        <row r="5374">
          <cell r="A5374">
            <v>201204</v>
          </cell>
        </row>
        <row r="5375">
          <cell r="A5375">
            <v>201204</v>
          </cell>
        </row>
        <row r="5376">
          <cell r="A5376">
            <v>201204</v>
          </cell>
        </row>
        <row r="5377">
          <cell r="A5377">
            <v>201204</v>
          </cell>
        </row>
        <row r="5378">
          <cell r="A5378">
            <v>201204</v>
          </cell>
        </row>
        <row r="5379">
          <cell r="A5379">
            <v>201204</v>
          </cell>
        </row>
        <row r="5380">
          <cell r="A5380">
            <v>201204</v>
          </cell>
        </row>
        <row r="5381">
          <cell r="A5381">
            <v>201204</v>
          </cell>
        </row>
        <row r="5382">
          <cell r="A5382">
            <v>201204</v>
          </cell>
        </row>
        <row r="5383">
          <cell r="A5383">
            <v>201204</v>
          </cell>
        </row>
        <row r="5384">
          <cell r="A5384">
            <v>201204</v>
          </cell>
        </row>
        <row r="5385">
          <cell r="A5385">
            <v>201204</v>
          </cell>
        </row>
        <row r="5386">
          <cell r="A5386">
            <v>201204</v>
          </cell>
        </row>
        <row r="5387">
          <cell r="A5387">
            <v>201204</v>
          </cell>
        </row>
        <row r="5388">
          <cell r="A5388">
            <v>201204</v>
          </cell>
        </row>
        <row r="5389">
          <cell r="A5389">
            <v>201204</v>
          </cell>
        </row>
        <row r="5390">
          <cell r="A5390">
            <v>201204</v>
          </cell>
        </row>
        <row r="5391">
          <cell r="A5391">
            <v>201204</v>
          </cell>
        </row>
        <row r="5392">
          <cell r="A5392">
            <v>201204</v>
          </cell>
        </row>
        <row r="5393">
          <cell r="A5393">
            <v>201204</v>
          </cell>
        </row>
        <row r="5394">
          <cell r="A5394">
            <v>201204</v>
          </cell>
        </row>
        <row r="5395">
          <cell r="A5395">
            <v>201204</v>
          </cell>
        </row>
        <row r="5396">
          <cell r="A5396">
            <v>201204</v>
          </cell>
        </row>
        <row r="5397">
          <cell r="A5397">
            <v>201204</v>
          </cell>
        </row>
        <row r="5398">
          <cell r="A5398">
            <v>201204</v>
          </cell>
        </row>
        <row r="5399">
          <cell r="A5399">
            <v>201204</v>
          </cell>
        </row>
        <row r="5400">
          <cell r="A5400">
            <v>201204</v>
          </cell>
        </row>
        <row r="5401">
          <cell r="A5401">
            <v>201204</v>
          </cell>
        </row>
        <row r="5402">
          <cell r="A5402">
            <v>201204</v>
          </cell>
        </row>
        <row r="5403">
          <cell r="A5403">
            <v>201204</v>
          </cell>
        </row>
        <row r="5404">
          <cell r="A5404">
            <v>201204</v>
          </cell>
        </row>
        <row r="5405">
          <cell r="A5405">
            <v>201204</v>
          </cell>
        </row>
        <row r="5406">
          <cell r="A5406">
            <v>201204</v>
          </cell>
        </row>
        <row r="5407">
          <cell r="A5407">
            <v>201204</v>
          </cell>
        </row>
        <row r="5408">
          <cell r="A5408">
            <v>201204</v>
          </cell>
        </row>
        <row r="5409">
          <cell r="A5409">
            <v>201204</v>
          </cell>
        </row>
        <row r="5410">
          <cell r="A5410">
            <v>201204</v>
          </cell>
        </row>
        <row r="5411">
          <cell r="A5411">
            <v>201204</v>
          </cell>
        </row>
        <row r="5412">
          <cell r="A5412">
            <v>201204</v>
          </cell>
        </row>
        <row r="5413">
          <cell r="A5413">
            <v>201204</v>
          </cell>
        </row>
        <row r="5414">
          <cell r="A5414">
            <v>201204</v>
          </cell>
        </row>
        <row r="5415">
          <cell r="A5415">
            <v>201204</v>
          </cell>
        </row>
        <row r="5416">
          <cell r="A5416">
            <v>201204</v>
          </cell>
        </row>
        <row r="5417">
          <cell r="A5417">
            <v>201204</v>
          </cell>
        </row>
        <row r="5418">
          <cell r="A5418">
            <v>201204</v>
          </cell>
        </row>
        <row r="5419">
          <cell r="A5419">
            <v>201204</v>
          </cell>
        </row>
        <row r="5420">
          <cell r="A5420">
            <v>201204</v>
          </cell>
        </row>
        <row r="5421">
          <cell r="A5421">
            <v>201204</v>
          </cell>
        </row>
        <row r="5422">
          <cell r="A5422">
            <v>201204</v>
          </cell>
        </row>
        <row r="5423">
          <cell r="A5423">
            <v>201204</v>
          </cell>
        </row>
        <row r="5424">
          <cell r="A5424">
            <v>201204</v>
          </cell>
        </row>
        <row r="5425">
          <cell r="A5425">
            <v>201204</v>
          </cell>
        </row>
        <row r="5426">
          <cell r="A5426">
            <v>201204</v>
          </cell>
        </row>
        <row r="5427">
          <cell r="A5427">
            <v>201204</v>
          </cell>
        </row>
        <row r="5428">
          <cell r="A5428">
            <v>201204</v>
          </cell>
        </row>
        <row r="5429">
          <cell r="A5429">
            <v>201204</v>
          </cell>
        </row>
        <row r="5430">
          <cell r="A5430">
            <v>201204</v>
          </cell>
        </row>
        <row r="5431">
          <cell r="A5431">
            <v>201204</v>
          </cell>
        </row>
        <row r="5432">
          <cell r="A5432">
            <v>201204</v>
          </cell>
        </row>
        <row r="5433">
          <cell r="A5433">
            <v>201204</v>
          </cell>
        </row>
        <row r="5434">
          <cell r="A5434">
            <v>201204</v>
          </cell>
        </row>
        <row r="5435">
          <cell r="A5435">
            <v>201204</v>
          </cell>
        </row>
        <row r="5436">
          <cell r="A5436">
            <v>201204</v>
          </cell>
        </row>
        <row r="5437">
          <cell r="A5437">
            <v>201204</v>
          </cell>
        </row>
        <row r="5438">
          <cell r="A5438">
            <v>201204</v>
          </cell>
        </row>
        <row r="5439">
          <cell r="A5439">
            <v>201204</v>
          </cell>
        </row>
        <row r="5440">
          <cell r="A5440">
            <v>201204</v>
          </cell>
        </row>
        <row r="5441">
          <cell r="A5441">
            <v>201204</v>
          </cell>
        </row>
        <row r="5442">
          <cell r="A5442">
            <v>201204</v>
          </cell>
        </row>
        <row r="5443">
          <cell r="A5443">
            <v>201204</v>
          </cell>
        </row>
        <row r="5444">
          <cell r="A5444">
            <v>201204</v>
          </cell>
        </row>
        <row r="5445">
          <cell r="A5445">
            <v>201204</v>
          </cell>
        </row>
        <row r="5446">
          <cell r="A5446">
            <v>201204</v>
          </cell>
        </row>
        <row r="5447">
          <cell r="A5447">
            <v>201204</v>
          </cell>
        </row>
        <row r="5448">
          <cell r="A5448">
            <v>201204</v>
          </cell>
        </row>
        <row r="5449">
          <cell r="A5449">
            <v>201204</v>
          </cell>
        </row>
        <row r="5450">
          <cell r="A5450">
            <v>201204</v>
          </cell>
        </row>
        <row r="5451">
          <cell r="A5451">
            <v>201204</v>
          </cell>
        </row>
        <row r="5452">
          <cell r="A5452">
            <v>201204</v>
          </cell>
        </row>
        <row r="5453">
          <cell r="A5453">
            <v>201204</v>
          </cell>
        </row>
        <row r="5454">
          <cell r="A5454">
            <v>201204</v>
          </cell>
        </row>
        <row r="5455">
          <cell r="A5455">
            <v>201204</v>
          </cell>
        </row>
        <row r="5456">
          <cell r="A5456">
            <v>201204</v>
          </cell>
        </row>
        <row r="5457">
          <cell r="A5457">
            <v>201204</v>
          </cell>
        </row>
        <row r="5458">
          <cell r="A5458">
            <v>201204</v>
          </cell>
        </row>
        <row r="5459">
          <cell r="A5459">
            <v>201204</v>
          </cell>
        </row>
        <row r="5460">
          <cell r="A5460">
            <v>201204</v>
          </cell>
        </row>
        <row r="5461">
          <cell r="A5461">
            <v>201204</v>
          </cell>
        </row>
        <row r="5462">
          <cell r="A5462">
            <v>201204</v>
          </cell>
        </row>
        <row r="5463">
          <cell r="A5463">
            <v>201204</v>
          </cell>
        </row>
        <row r="5464">
          <cell r="A5464">
            <v>201204</v>
          </cell>
        </row>
        <row r="5465">
          <cell r="A5465">
            <v>201204</v>
          </cell>
        </row>
        <row r="5466">
          <cell r="A5466">
            <v>201204</v>
          </cell>
        </row>
        <row r="5467">
          <cell r="A5467">
            <v>201204</v>
          </cell>
        </row>
        <row r="5468">
          <cell r="A5468">
            <v>201204</v>
          </cell>
        </row>
        <row r="5469">
          <cell r="A5469">
            <v>201204</v>
          </cell>
        </row>
        <row r="5470">
          <cell r="A5470">
            <v>201204</v>
          </cell>
        </row>
        <row r="5471">
          <cell r="A5471">
            <v>201204</v>
          </cell>
        </row>
        <row r="5472">
          <cell r="A5472">
            <v>201204</v>
          </cell>
        </row>
        <row r="5473">
          <cell r="A5473">
            <v>201204</v>
          </cell>
        </row>
        <row r="5474">
          <cell r="A5474">
            <v>201204</v>
          </cell>
        </row>
        <row r="5475">
          <cell r="A5475">
            <v>201204</v>
          </cell>
        </row>
        <row r="5476">
          <cell r="A5476">
            <v>201204</v>
          </cell>
        </row>
        <row r="5477">
          <cell r="A5477">
            <v>201204</v>
          </cell>
        </row>
        <row r="5478">
          <cell r="A5478">
            <v>201204</v>
          </cell>
        </row>
        <row r="5479">
          <cell r="A5479">
            <v>201204</v>
          </cell>
        </row>
        <row r="5480">
          <cell r="A5480">
            <v>201204</v>
          </cell>
        </row>
        <row r="5481">
          <cell r="A5481">
            <v>201204</v>
          </cell>
        </row>
        <row r="5482">
          <cell r="A5482">
            <v>201204</v>
          </cell>
        </row>
        <row r="5483">
          <cell r="A5483">
            <v>201204</v>
          </cell>
        </row>
        <row r="5484">
          <cell r="A5484">
            <v>201204</v>
          </cell>
        </row>
        <row r="5485">
          <cell r="A5485">
            <v>201204</v>
          </cell>
        </row>
        <row r="5486">
          <cell r="A5486">
            <v>201204</v>
          </cell>
        </row>
        <row r="5487">
          <cell r="A5487">
            <v>201204</v>
          </cell>
        </row>
        <row r="5488">
          <cell r="A5488">
            <v>201204</v>
          </cell>
        </row>
        <row r="5489">
          <cell r="A5489">
            <v>201204</v>
          </cell>
        </row>
        <row r="5490">
          <cell r="A5490">
            <v>201204</v>
          </cell>
        </row>
        <row r="5491">
          <cell r="A5491">
            <v>201204</v>
          </cell>
        </row>
        <row r="5492">
          <cell r="A5492">
            <v>201204</v>
          </cell>
        </row>
        <row r="5493">
          <cell r="A5493">
            <v>201204</v>
          </cell>
        </row>
        <row r="5494">
          <cell r="A5494">
            <v>201204</v>
          </cell>
        </row>
        <row r="5495">
          <cell r="A5495">
            <v>201204</v>
          </cell>
        </row>
        <row r="5496">
          <cell r="A5496">
            <v>201204</v>
          </cell>
        </row>
        <row r="5497">
          <cell r="A5497">
            <v>201204</v>
          </cell>
        </row>
        <row r="5498">
          <cell r="A5498">
            <v>201204</v>
          </cell>
        </row>
        <row r="5499">
          <cell r="A5499">
            <v>201204</v>
          </cell>
        </row>
        <row r="5500">
          <cell r="A5500">
            <v>201204</v>
          </cell>
        </row>
        <row r="5501">
          <cell r="A5501">
            <v>201204</v>
          </cell>
        </row>
        <row r="5502">
          <cell r="A5502">
            <v>201204</v>
          </cell>
        </row>
        <row r="5503">
          <cell r="A5503">
            <v>201204</v>
          </cell>
        </row>
        <row r="5504">
          <cell r="A5504">
            <v>201204</v>
          </cell>
        </row>
        <row r="5505">
          <cell r="A5505">
            <v>201204</v>
          </cell>
        </row>
        <row r="5506">
          <cell r="A5506">
            <v>201204</v>
          </cell>
        </row>
        <row r="5507">
          <cell r="A5507">
            <v>201204</v>
          </cell>
        </row>
        <row r="5508">
          <cell r="A5508">
            <v>201204</v>
          </cell>
        </row>
        <row r="5509">
          <cell r="A5509">
            <v>201204</v>
          </cell>
        </row>
        <row r="5510">
          <cell r="A5510">
            <v>201204</v>
          </cell>
        </row>
        <row r="5511">
          <cell r="A5511">
            <v>201204</v>
          </cell>
        </row>
        <row r="5512">
          <cell r="A5512">
            <v>201204</v>
          </cell>
        </row>
        <row r="5513">
          <cell r="A5513">
            <v>201204</v>
          </cell>
        </row>
        <row r="5514">
          <cell r="A5514">
            <v>201204</v>
          </cell>
        </row>
        <row r="5515">
          <cell r="A5515">
            <v>201204</v>
          </cell>
        </row>
        <row r="5516">
          <cell r="A5516">
            <v>201204</v>
          </cell>
        </row>
        <row r="5517">
          <cell r="A5517">
            <v>201204</v>
          </cell>
        </row>
        <row r="5518">
          <cell r="A5518">
            <v>201204</v>
          </cell>
        </row>
        <row r="5519">
          <cell r="A5519">
            <v>201204</v>
          </cell>
        </row>
        <row r="5520">
          <cell r="A5520">
            <v>201204</v>
          </cell>
        </row>
        <row r="5521">
          <cell r="A5521">
            <v>201204</v>
          </cell>
        </row>
        <row r="5522">
          <cell r="A5522">
            <v>201204</v>
          </cell>
        </row>
        <row r="5523">
          <cell r="A5523">
            <v>201204</v>
          </cell>
        </row>
        <row r="5524">
          <cell r="A5524">
            <v>201204</v>
          </cell>
        </row>
        <row r="5525">
          <cell r="A5525">
            <v>201204</v>
          </cell>
        </row>
        <row r="5526">
          <cell r="A5526">
            <v>201204</v>
          </cell>
        </row>
        <row r="5527">
          <cell r="A5527">
            <v>201204</v>
          </cell>
        </row>
        <row r="5528">
          <cell r="A5528">
            <v>201204</v>
          </cell>
        </row>
        <row r="5529">
          <cell r="A5529">
            <v>201204</v>
          </cell>
        </row>
        <row r="5530">
          <cell r="A5530">
            <v>201204</v>
          </cell>
        </row>
        <row r="5531">
          <cell r="A5531">
            <v>201204</v>
          </cell>
        </row>
        <row r="5532">
          <cell r="A5532">
            <v>201204</v>
          </cell>
        </row>
        <row r="5533">
          <cell r="A5533">
            <v>201204</v>
          </cell>
        </row>
        <row r="5534">
          <cell r="A5534">
            <v>201204</v>
          </cell>
        </row>
        <row r="5535">
          <cell r="A5535">
            <v>201204</v>
          </cell>
        </row>
        <row r="5536">
          <cell r="A5536">
            <v>201204</v>
          </cell>
        </row>
        <row r="5537">
          <cell r="A5537">
            <v>201204</v>
          </cell>
        </row>
        <row r="5538">
          <cell r="A5538">
            <v>201204</v>
          </cell>
        </row>
        <row r="5539">
          <cell r="A5539">
            <v>201204</v>
          </cell>
        </row>
        <row r="5540">
          <cell r="A5540">
            <v>201204</v>
          </cell>
        </row>
        <row r="5541">
          <cell r="A5541">
            <v>201204</v>
          </cell>
        </row>
        <row r="5542">
          <cell r="A5542">
            <v>201204</v>
          </cell>
        </row>
        <row r="5543">
          <cell r="A5543">
            <v>201204</v>
          </cell>
        </row>
        <row r="5544">
          <cell r="A5544">
            <v>201204</v>
          </cell>
        </row>
        <row r="5545">
          <cell r="A5545">
            <v>201204</v>
          </cell>
        </row>
        <row r="5546">
          <cell r="A5546">
            <v>201204</v>
          </cell>
        </row>
        <row r="5547">
          <cell r="A5547">
            <v>201204</v>
          </cell>
        </row>
        <row r="5548">
          <cell r="A5548">
            <v>201204</v>
          </cell>
        </row>
        <row r="5549">
          <cell r="A5549">
            <v>201204</v>
          </cell>
        </row>
        <row r="5550">
          <cell r="A5550">
            <v>201204</v>
          </cell>
        </row>
        <row r="5551">
          <cell r="A5551">
            <v>201204</v>
          </cell>
        </row>
        <row r="5552">
          <cell r="A5552">
            <v>201204</v>
          </cell>
        </row>
        <row r="5553">
          <cell r="A5553">
            <v>201204</v>
          </cell>
        </row>
        <row r="5554">
          <cell r="A5554">
            <v>201204</v>
          </cell>
        </row>
        <row r="5555">
          <cell r="A5555">
            <v>201204</v>
          </cell>
        </row>
        <row r="5556">
          <cell r="A5556">
            <v>201204</v>
          </cell>
        </row>
        <row r="5557">
          <cell r="A5557">
            <v>201204</v>
          </cell>
        </row>
        <row r="5558">
          <cell r="A5558">
            <v>201204</v>
          </cell>
        </row>
        <row r="5559">
          <cell r="A5559">
            <v>201204</v>
          </cell>
        </row>
        <row r="5560">
          <cell r="A5560">
            <v>201204</v>
          </cell>
        </row>
        <row r="5561">
          <cell r="A5561">
            <v>201204</v>
          </cell>
        </row>
        <row r="5562">
          <cell r="A5562">
            <v>201204</v>
          </cell>
        </row>
        <row r="5563">
          <cell r="A5563">
            <v>201204</v>
          </cell>
        </row>
        <row r="5564">
          <cell r="A5564">
            <v>201204</v>
          </cell>
        </row>
        <row r="5565">
          <cell r="A5565">
            <v>201204</v>
          </cell>
        </row>
        <row r="5566">
          <cell r="A5566">
            <v>201204</v>
          </cell>
        </row>
        <row r="5567">
          <cell r="A5567">
            <v>201204</v>
          </cell>
        </row>
        <row r="5568">
          <cell r="A5568">
            <v>201204</v>
          </cell>
        </row>
        <row r="5569">
          <cell r="A5569">
            <v>201204</v>
          </cell>
        </row>
        <row r="5570">
          <cell r="A5570">
            <v>201204</v>
          </cell>
        </row>
        <row r="5571">
          <cell r="A5571">
            <v>201204</v>
          </cell>
        </row>
        <row r="5572">
          <cell r="A5572">
            <v>201204</v>
          </cell>
        </row>
        <row r="5573">
          <cell r="A5573">
            <v>201204</v>
          </cell>
        </row>
        <row r="5574">
          <cell r="A5574">
            <v>201204</v>
          </cell>
        </row>
        <row r="5575">
          <cell r="A5575">
            <v>201204</v>
          </cell>
        </row>
        <row r="5576">
          <cell r="A5576">
            <v>201204</v>
          </cell>
        </row>
        <row r="5577">
          <cell r="A5577">
            <v>201204</v>
          </cell>
        </row>
        <row r="5578">
          <cell r="A5578">
            <v>201204</v>
          </cell>
        </row>
        <row r="5579">
          <cell r="A5579">
            <v>201204</v>
          </cell>
        </row>
        <row r="5580">
          <cell r="A5580">
            <v>201204</v>
          </cell>
        </row>
        <row r="5581">
          <cell r="A5581">
            <v>201204</v>
          </cell>
        </row>
        <row r="5582">
          <cell r="A5582">
            <v>201204</v>
          </cell>
        </row>
        <row r="5583">
          <cell r="A5583">
            <v>201204</v>
          </cell>
        </row>
        <row r="5584">
          <cell r="A5584">
            <v>201204</v>
          </cell>
        </row>
        <row r="5585">
          <cell r="A5585">
            <v>201204</v>
          </cell>
        </row>
        <row r="5586">
          <cell r="A5586">
            <v>201204</v>
          </cell>
        </row>
        <row r="5587">
          <cell r="A5587">
            <v>201204</v>
          </cell>
        </row>
        <row r="5588">
          <cell r="A5588">
            <v>201204</v>
          </cell>
        </row>
        <row r="5589">
          <cell r="A5589">
            <v>201204</v>
          </cell>
        </row>
        <row r="5590">
          <cell r="A5590">
            <v>201204</v>
          </cell>
        </row>
        <row r="5591">
          <cell r="A5591">
            <v>201204</v>
          </cell>
        </row>
        <row r="5592">
          <cell r="A5592">
            <v>201204</v>
          </cell>
        </row>
        <row r="5593">
          <cell r="A5593">
            <v>201204</v>
          </cell>
        </row>
        <row r="5594">
          <cell r="A5594">
            <v>201204</v>
          </cell>
        </row>
        <row r="5595">
          <cell r="A5595">
            <v>201204</v>
          </cell>
        </row>
        <row r="5596">
          <cell r="A5596">
            <v>201204</v>
          </cell>
        </row>
        <row r="5597">
          <cell r="A5597">
            <v>201204</v>
          </cell>
        </row>
        <row r="5598">
          <cell r="A5598">
            <v>201204</v>
          </cell>
        </row>
        <row r="5599">
          <cell r="A5599">
            <v>201204</v>
          </cell>
        </row>
        <row r="5600">
          <cell r="A5600">
            <v>201204</v>
          </cell>
        </row>
        <row r="5601">
          <cell r="A5601">
            <v>201204</v>
          </cell>
        </row>
        <row r="5602">
          <cell r="A5602">
            <v>201204</v>
          </cell>
        </row>
        <row r="5603">
          <cell r="A5603">
            <v>201204</v>
          </cell>
        </row>
        <row r="5604">
          <cell r="A5604">
            <v>201204</v>
          </cell>
        </row>
        <row r="5605">
          <cell r="A5605">
            <v>201204</v>
          </cell>
        </row>
        <row r="5606">
          <cell r="A5606">
            <v>201204</v>
          </cell>
        </row>
        <row r="5607">
          <cell r="A5607">
            <v>201204</v>
          </cell>
        </row>
        <row r="5608">
          <cell r="A5608">
            <v>201204</v>
          </cell>
        </row>
        <row r="5609">
          <cell r="A5609">
            <v>201204</v>
          </cell>
        </row>
        <row r="5610">
          <cell r="A5610">
            <v>201204</v>
          </cell>
        </row>
        <row r="5611">
          <cell r="A5611">
            <v>201204</v>
          </cell>
        </row>
        <row r="5612">
          <cell r="A5612">
            <v>201204</v>
          </cell>
        </row>
        <row r="5613">
          <cell r="A5613">
            <v>201204</v>
          </cell>
        </row>
        <row r="5614">
          <cell r="A5614">
            <v>201204</v>
          </cell>
        </row>
        <row r="5615">
          <cell r="A5615">
            <v>201204</v>
          </cell>
        </row>
        <row r="5616">
          <cell r="A5616">
            <v>201204</v>
          </cell>
        </row>
        <row r="5617">
          <cell r="A5617">
            <v>201204</v>
          </cell>
        </row>
        <row r="5618">
          <cell r="A5618">
            <v>201204</v>
          </cell>
        </row>
        <row r="5619">
          <cell r="A5619">
            <v>201204</v>
          </cell>
        </row>
        <row r="5620">
          <cell r="A5620">
            <v>201204</v>
          </cell>
        </row>
        <row r="5621">
          <cell r="A5621">
            <v>201205</v>
          </cell>
        </row>
        <row r="5622">
          <cell r="A5622">
            <v>201205</v>
          </cell>
        </row>
        <row r="5623">
          <cell r="A5623">
            <v>201205</v>
          </cell>
        </row>
        <row r="5624">
          <cell r="A5624">
            <v>201205</v>
          </cell>
        </row>
        <row r="5625">
          <cell r="A5625">
            <v>201205</v>
          </cell>
        </row>
        <row r="5626">
          <cell r="A5626">
            <v>201205</v>
          </cell>
        </row>
        <row r="5627">
          <cell r="A5627">
            <v>201205</v>
          </cell>
        </row>
        <row r="5628">
          <cell r="A5628">
            <v>201205</v>
          </cell>
        </row>
        <row r="5629">
          <cell r="A5629">
            <v>201205</v>
          </cell>
        </row>
        <row r="5630">
          <cell r="A5630">
            <v>201205</v>
          </cell>
        </row>
        <row r="5631">
          <cell r="A5631">
            <v>201205</v>
          </cell>
        </row>
        <row r="5632">
          <cell r="A5632">
            <v>201205</v>
          </cell>
        </row>
        <row r="5633">
          <cell r="A5633">
            <v>201205</v>
          </cell>
        </row>
        <row r="5634">
          <cell r="A5634">
            <v>201205</v>
          </cell>
        </row>
        <row r="5635">
          <cell r="A5635">
            <v>201205</v>
          </cell>
        </row>
        <row r="5636">
          <cell r="A5636">
            <v>201205</v>
          </cell>
        </row>
        <row r="5637">
          <cell r="A5637">
            <v>201205</v>
          </cell>
        </row>
        <row r="5638">
          <cell r="A5638">
            <v>201205</v>
          </cell>
        </row>
        <row r="5639">
          <cell r="A5639">
            <v>201205</v>
          </cell>
        </row>
        <row r="5640">
          <cell r="A5640">
            <v>201205</v>
          </cell>
        </row>
        <row r="5641">
          <cell r="A5641">
            <v>201205</v>
          </cell>
        </row>
        <row r="5642">
          <cell r="A5642">
            <v>201205</v>
          </cell>
        </row>
        <row r="5643">
          <cell r="A5643">
            <v>201205</v>
          </cell>
        </row>
        <row r="5644">
          <cell r="A5644">
            <v>201205</v>
          </cell>
        </row>
        <row r="5645">
          <cell r="A5645">
            <v>201205</v>
          </cell>
        </row>
        <row r="5646">
          <cell r="A5646">
            <v>201205</v>
          </cell>
        </row>
        <row r="5647">
          <cell r="A5647">
            <v>201205</v>
          </cell>
        </row>
        <row r="5648">
          <cell r="A5648">
            <v>201205</v>
          </cell>
        </row>
        <row r="5649">
          <cell r="A5649">
            <v>201205</v>
          </cell>
        </row>
        <row r="5650">
          <cell r="A5650">
            <v>201205</v>
          </cell>
        </row>
        <row r="5651">
          <cell r="A5651">
            <v>201205</v>
          </cell>
        </row>
        <row r="5652">
          <cell r="A5652">
            <v>201205</v>
          </cell>
        </row>
        <row r="5653">
          <cell r="A5653">
            <v>201205</v>
          </cell>
        </row>
        <row r="5654">
          <cell r="A5654">
            <v>201205</v>
          </cell>
        </row>
        <row r="5655">
          <cell r="A5655">
            <v>201205</v>
          </cell>
        </row>
        <row r="5656">
          <cell r="A5656">
            <v>201205</v>
          </cell>
        </row>
        <row r="5657">
          <cell r="A5657">
            <v>201205</v>
          </cell>
        </row>
        <row r="5658">
          <cell r="A5658">
            <v>201205</v>
          </cell>
        </row>
        <row r="5659">
          <cell r="A5659">
            <v>201205</v>
          </cell>
        </row>
        <row r="5660">
          <cell r="A5660">
            <v>201205</v>
          </cell>
        </row>
        <row r="5661">
          <cell r="A5661">
            <v>201205</v>
          </cell>
        </row>
        <row r="5662">
          <cell r="A5662">
            <v>201205</v>
          </cell>
        </row>
        <row r="5663">
          <cell r="A5663">
            <v>201205</v>
          </cell>
        </row>
        <row r="5664">
          <cell r="A5664">
            <v>201205</v>
          </cell>
        </row>
        <row r="5665">
          <cell r="A5665">
            <v>201205</v>
          </cell>
        </row>
        <row r="5666">
          <cell r="A5666">
            <v>201205</v>
          </cell>
        </row>
        <row r="5667">
          <cell r="A5667">
            <v>201205</v>
          </cell>
        </row>
        <row r="5668">
          <cell r="A5668">
            <v>201205</v>
          </cell>
        </row>
        <row r="5669">
          <cell r="A5669">
            <v>201205</v>
          </cell>
        </row>
        <row r="5670">
          <cell r="A5670">
            <v>201205</v>
          </cell>
        </row>
        <row r="5671">
          <cell r="A5671">
            <v>201205</v>
          </cell>
        </row>
        <row r="5672">
          <cell r="A5672">
            <v>201205</v>
          </cell>
        </row>
        <row r="5673">
          <cell r="A5673">
            <v>201205</v>
          </cell>
        </row>
        <row r="5674">
          <cell r="A5674">
            <v>201205</v>
          </cell>
        </row>
        <row r="5675">
          <cell r="A5675">
            <v>201205</v>
          </cell>
        </row>
        <row r="5676">
          <cell r="A5676">
            <v>201205</v>
          </cell>
        </row>
        <row r="5677">
          <cell r="A5677">
            <v>201205</v>
          </cell>
        </row>
        <row r="5678">
          <cell r="A5678">
            <v>201205</v>
          </cell>
        </row>
        <row r="5679">
          <cell r="A5679">
            <v>201205</v>
          </cell>
        </row>
        <row r="5680">
          <cell r="A5680">
            <v>201205</v>
          </cell>
        </row>
        <row r="5681">
          <cell r="A5681">
            <v>201205</v>
          </cell>
        </row>
        <row r="5682">
          <cell r="A5682">
            <v>201205</v>
          </cell>
        </row>
        <row r="5683">
          <cell r="A5683">
            <v>201205</v>
          </cell>
        </row>
        <row r="5684">
          <cell r="A5684">
            <v>201205</v>
          </cell>
        </row>
        <row r="5685">
          <cell r="A5685">
            <v>201205</v>
          </cell>
        </row>
        <row r="5686">
          <cell r="A5686">
            <v>201205</v>
          </cell>
        </row>
        <row r="5687">
          <cell r="A5687">
            <v>201205</v>
          </cell>
        </row>
        <row r="5688">
          <cell r="A5688">
            <v>201205</v>
          </cell>
        </row>
        <row r="5689">
          <cell r="A5689">
            <v>201205</v>
          </cell>
        </row>
        <row r="5690">
          <cell r="A5690">
            <v>201205</v>
          </cell>
        </row>
        <row r="5691">
          <cell r="A5691">
            <v>201205</v>
          </cell>
        </row>
        <row r="5692">
          <cell r="A5692">
            <v>201205</v>
          </cell>
        </row>
        <row r="5693">
          <cell r="A5693">
            <v>201205</v>
          </cell>
        </row>
        <row r="5694">
          <cell r="A5694">
            <v>201205</v>
          </cell>
        </row>
        <row r="5695">
          <cell r="A5695">
            <v>201205</v>
          </cell>
        </row>
        <row r="5696">
          <cell r="A5696">
            <v>201205</v>
          </cell>
        </row>
        <row r="5697">
          <cell r="A5697">
            <v>201205</v>
          </cell>
        </row>
        <row r="5698">
          <cell r="A5698">
            <v>201205</v>
          </cell>
        </row>
        <row r="5699">
          <cell r="A5699">
            <v>201205</v>
          </cell>
        </row>
        <row r="5700">
          <cell r="A5700">
            <v>201205</v>
          </cell>
        </row>
        <row r="5701">
          <cell r="A5701">
            <v>201205</v>
          </cell>
        </row>
        <row r="5702">
          <cell r="A5702">
            <v>201205</v>
          </cell>
        </row>
        <row r="5703">
          <cell r="A5703">
            <v>201205</v>
          </cell>
        </row>
        <row r="5704">
          <cell r="A5704">
            <v>201205</v>
          </cell>
        </row>
        <row r="5705">
          <cell r="A5705">
            <v>201205</v>
          </cell>
        </row>
        <row r="5706">
          <cell r="A5706">
            <v>201205</v>
          </cell>
        </row>
        <row r="5707">
          <cell r="A5707">
            <v>201205</v>
          </cell>
        </row>
        <row r="5708">
          <cell r="A5708">
            <v>201205</v>
          </cell>
        </row>
        <row r="5709">
          <cell r="A5709">
            <v>201205</v>
          </cell>
        </row>
        <row r="5710">
          <cell r="A5710">
            <v>201205</v>
          </cell>
        </row>
        <row r="5711">
          <cell r="A5711">
            <v>201205</v>
          </cell>
        </row>
        <row r="5712">
          <cell r="A5712">
            <v>201205</v>
          </cell>
        </row>
        <row r="5713">
          <cell r="A5713">
            <v>201205</v>
          </cell>
        </row>
        <row r="5714">
          <cell r="A5714">
            <v>201205</v>
          </cell>
        </row>
        <row r="5715">
          <cell r="A5715">
            <v>201205</v>
          </cell>
        </row>
        <row r="5716">
          <cell r="A5716">
            <v>201205</v>
          </cell>
        </row>
        <row r="5717">
          <cell r="A5717">
            <v>201205</v>
          </cell>
        </row>
        <row r="5718">
          <cell r="A5718">
            <v>201205</v>
          </cell>
        </row>
        <row r="5719">
          <cell r="A5719">
            <v>201205</v>
          </cell>
        </row>
        <row r="5720">
          <cell r="A5720">
            <v>201205</v>
          </cell>
        </row>
        <row r="5721">
          <cell r="A5721">
            <v>201205</v>
          </cell>
        </row>
        <row r="5722">
          <cell r="A5722">
            <v>201205</v>
          </cell>
        </row>
        <row r="5723">
          <cell r="A5723">
            <v>201205</v>
          </cell>
        </row>
        <row r="5724">
          <cell r="A5724">
            <v>201205</v>
          </cell>
        </row>
        <row r="5725">
          <cell r="A5725">
            <v>201205</v>
          </cell>
        </row>
        <row r="5726">
          <cell r="A5726">
            <v>201205</v>
          </cell>
        </row>
        <row r="5727">
          <cell r="A5727">
            <v>201205</v>
          </cell>
        </row>
        <row r="5728">
          <cell r="A5728">
            <v>201205</v>
          </cell>
        </row>
        <row r="5729">
          <cell r="A5729">
            <v>201205</v>
          </cell>
        </row>
        <row r="5730">
          <cell r="A5730">
            <v>201205</v>
          </cell>
        </row>
        <row r="5731">
          <cell r="A5731">
            <v>201205</v>
          </cell>
        </row>
        <row r="5732">
          <cell r="A5732">
            <v>201205</v>
          </cell>
        </row>
        <row r="5733">
          <cell r="A5733">
            <v>201205</v>
          </cell>
        </row>
        <row r="5734">
          <cell r="A5734">
            <v>201205</v>
          </cell>
        </row>
        <row r="5735">
          <cell r="A5735">
            <v>201205</v>
          </cell>
        </row>
        <row r="5736">
          <cell r="A5736">
            <v>201205</v>
          </cell>
        </row>
        <row r="5737">
          <cell r="A5737">
            <v>201205</v>
          </cell>
        </row>
        <row r="5738">
          <cell r="A5738">
            <v>201205</v>
          </cell>
        </row>
        <row r="5739">
          <cell r="A5739">
            <v>201205</v>
          </cell>
        </row>
        <row r="5740">
          <cell r="A5740">
            <v>201205</v>
          </cell>
        </row>
        <row r="5741">
          <cell r="A5741">
            <v>201205</v>
          </cell>
        </row>
        <row r="5742">
          <cell r="A5742">
            <v>201205</v>
          </cell>
        </row>
        <row r="5743">
          <cell r="A5743">
            <v>201205</v>
          </cell>
        </row>
        <row r="5744">
          <cell r="A5744">
            <v>201205</v>
          </cell>
        </row>
        <row r="5745">
          <cell r="A5745">
            <v>201205</v>
          </cell>
        </row>
        <row r="5746">
          <cell r="A5746">
            <v>201205</v>
          </cell>
        </row>
        <row r="5747">
          <cell r="A5747">
            <v>201205</v>
          </cell>
        </row>
        <row r="5748">
          <cell r="A5748">
            <v>201205</v>
          </cell>
        </row>
        <row r="5749">
          <cell r="A5749">
            <v>201205</v>
          </cell>
        </row>
        <row r="5750">
          <cell r="A5750">
            <v>201205</v>
          </cell>
        </row>
        <row r="5751">
          <cell r="A5751">
            <v>201205</v>
          </cell>
        </row>
        <row r="5752">
          <cell r="A5752">
            <v>201205</v>
          </cell>
        </row>
        <row r="5753">
          <cell r="A5753">
            <v>201205</v>
          </cell>
        </row>
        <row r="5754">
          <cell r="A5754">
            <v>201205</v>
          </cell>
        </row>
        <row r="5755">
          <cell r="A5755">
            <v>201205</v>
          </cell>
        </row>
        <row r="5756">
          <cell r="A5756">
            <v>201205</v>
          </cell>
        </row>
        <row r="5757">
          <cell r="A5757">
            <v>201205</v>
          </cell>
        </row>
        <row r="5758">
          <cell r="A5758">
            <v>201205</v>
          </cell>
        </row>
        <row r="5759">
          <cell r="A5759">
            <v>201205</v>
          </cell>
        </row>
        <row r="5760">
          <cell r="A5760">
            <v>201205</v>
          </cell>
        </row>
        <row r="5761">
          <cell r="A5761">
            <v>201205</v>
          </cell>
        </row>
        <row r="5762">
          <cell r="A5762">
            <v>201205</v>
          </cell>
        </row>
        <row r="5763">
          <cell r="A5763">
            <v>201205</v>
          </cell>
        </row>
        <row r="5764">
          <cell r="A5764">
            <v>201205</v>
          </cell>
        </row>
        <row r="5765">
          <cell r="A5765">
            <v>201205</v>
          </cell>
        </row>
        <row r="5766">
          <cell r="A5766">
            <v>201205</v>
          </cell>
        </row>
        <row r="5767">
          <cell r="A5767">
            <v>201205</v>
          </cell>
        </row>
        <row r="5768">
          <cell r="A5768">
            <v>201205</v>
          </cell>
        </row>
        <row r="5769">
          <cell r="A5769">
            <v>201205</v>
          </cell>
        </row>
        <row r="5770">
          <cell r="A5770">
            <v>201205</v>
          </cell>
        </row>
        <row r="5771">
          <cell r="A5771">
            <v>201205</v>
          </cell>
        </row>
        <row r="5772">
          <cell r="A5772">
            <v>201205</v>
          </cell>
        </row>
        <row r="5773">
          <cell r="A5773">
            <v>201205</v>
          </cell>
        </row>
        <row r="5774">
          <cell r="A5774">
            <v>201205</v>
          </cell>
        </row>
        <row r="5775">
          <cell r="A5775">
            <v>201205</v>
          </cell>
        </row>
        <row r="5776">
          <cell r="A5776">
            <v>201205</v>
          </cell>
        </row>
        <row r="5777">
          <cell r="A5777">
            <v>201205</v>
          </cell>
        </row>
        <row r="5778">
          <cell r="A5778">
            <v>201205</v>
          </cell>
        </row>
        <row r="5779">
          <cell r="A5779">
            <v>201205</v>
          </cell>
        </row>
        <row r="5780">
          <cell r="A5780">
            <v>201205</v>
          </cell>
        </row>
        <row r="5781">
          <cell r="A5781">
            <v>201205</v>
          </cell>
        </row>
        <row r="5782">
          <cell r="A5782">
            <v>201205</v>
          </cell>
        </row>
        <row r="5783">
          <cell r="A5783">
            <v>201205</v>
          </cell>
        </row>
        <row r="5784">
          <cell r="A5784">
            <v>201205</v>
          </cell>
        </row>
        <row r="5785">
          <cell r="A5785">
            <v>201205</v>
          </cell>
        </row>
        <row r="5786">
          <cell r="A5786">
            <v>201205</v>
          </cell>
        </row>
        <row r="5787">
          <cell r="A5787">
            <v>201205</v>
          </cell>
        </row>
        <row r="5788">
          <cell r="A5788">
            <v>201205</v>
          </cell>
        </row>
        <row r="5789">
          <cell r="A5789">
            <v>201205</v>
          </cell>
        </row>
        <row r="5790">
          <cell r="A5790">
            <v>201205</v>
          </cell>
        </row>
        <row r="5791">
          <cell r="A5791">
            <v>201205</v>
          </cell>
        </row>
        <row r="5792">
          <cell r="A5792">
            <v>201205</v>
          </cell>
        </row>
        <row r="5793">
          <cell r="A5793">
            <v>201205</v>
          </cell>
        </row>
        <row r="5794">
          <cell r="A5794">
            <v>201205</v>
          </cell>
        </row>
        <row r="5795">
          <cell r="A5795">
            <v>201205</v>
          </cell>
        </row>
        <row r="5796">
          <cell r="A5796">
            <v>201205</v>
          </cell>
        </row>
        <row r="5797">
          <cell r="A5797">
            <v>201205</v>
          </cell>
        </row>
        <row r="5798">
          <cell r="A5798">
            <v>201205</v>
          </cell>
        </row>
        <row r="5799">
          <cell r="A5799">
            <v>201205</v>
          </cell>
        </row>
        <row r="5800">
          <cell r="A5800">
            <v>201205</v>
          </cell>
        </row>
        <row r="5801">
          <cell r="A5801">
            <v>201205</v>
          </cell>
        </row>
        <row r="5802">
          <cell r="A5802">
            <v>201205</v>
          </cell>
        </row>
        <row r="5803">
          <cell r="A5803">
            <v>201205</v>
          </cell>
        </row>
        <row r="5804">
          <cell r="A5804">
            <v>201205</v>
          </cell>
        </row>
        <row r="5805">
          <cell r="A5805">
            <v>201205</v>
          </cell>
        </row>
        <row r="5806">
          <cell r="A5806">
            <v>201205</v>
          </cell>
        </row>
        <row r="5807">
          <cell r="A5807">
            <v>201205</v>
          </cell>
        </row>
        <row r="5808">
          <cell r="A5808">
            <v>201205</v>
          </cell>
        </row>
        <row r="5809">
          <cell r="A5809">
            <v>201205</v>
          </cell>
        </row>
        <row r="5810">
          <cell r="A5810">
            <v>201205</v>
          </cell>
        </row>
        <row r="5811">
          <cell r="A5811">
            <v>201205</v>
          </cell>
        </row>
        <row r="5812">
          <cell r="A5812">
            <v>201205</v>
          </cell>
        </row>
        <row r="5813">
          <cell r="A5813">
            <v>201205</v>
          </cell>
        </row>
        <row r="5814">
          <cell r="A5814">
            <v>201205</v>
          </cell>
        </row>
        <row r="5815">
          <cell r="A5815">
            <v>201205</v>
          </cell>
        </row>
        <row r="5816">
          <cell r="A5816">
            <v>201205</v>
          </cell>
        </row>
        <row r="5817">
          <cell r="A5817">
            <v>201205</v>
          </cell>
        </row>
        <row r="5818">
          <cell r="A5818">
            <v>201205</v>
          </cell>
        </row>
        <row r="5819">
          <cell r="A5819">
            <v>201205</v>
          </cell>
        </row>
        <row r="5820">
          <cell r="A5820">
            <v>201205</v>
          </cell>
        </row>
        <row r="5821">
          <cell r="A5821">
            <v>201205</v>
          </cell>
        </row>
        <row r="5822">
          <cell r="A5822">
            <v>201205</v>
          </cell>
        </row>
        <row r="5823">
          <cell r="A5823">
            <v>201205</v>
          </cell>
        </row>
        <row r="5824">
          <cell r="A5824">
            <v>201205</v>
          </cell>
        </row>
        <row r="5825">
          <cell r="A5825">
            <v>201205</v>
          </cell>
        </row>
        <row r="5826">
          <cell r="A5826">
            <v>201205</v>
          </cell>
        </row>
        <row r="5827">
          <cell r="A5827">
            <v>201205</v>
          </cell>
        </row>
        <row r="5828">
          <cell r="A5828">
            <v>201205</v>
          </cell>
        </row>
        <row r="5829">
          <cell r="A5829">
            <v>201205</v>
          </cell>
        </row>
        <row r="5830">
          <cell r="A5830">
            <v>201205</v>
          </cell>
        </row>
        <row r="5831">
          <cell r="A5831">
            <v>201205</v>
          </cell>
        </row>
        <row r="5832">
          <cell r="A5832">
            <v>201205</v>
          </cell>
        </row>
        <row r="5833">
          <cell r="A5833">
            <v>201205</v>
          </cell>
        </row>
        <row r="5834">
          <cell r="A5834">
            <v>201205</v>
          </cell>
        </row>
        <row r="5835">
          <cell r="A5835">
            <v>201205</v>
          </cell>
        </row>
        <row r="5836">
          <cell r="A5836">
            <v>201205</v>
          </cell>
        </row>
        <row r="5837">
          <cell r="A5837">
            <v>201205</v>
          </cell>
        </row>
        <row r="5838">
          <cell r="A5838">
            <v>201205</v>
          </cell>
        </row>
        <row r="5839">
          <cell r="A5839">
            <v>201205</v>
          </cell>
        </row>
        <row r="5840">
          <cell r="A5840">
            <v>201205</v>
          </cell>
        </row>
        <row r="5841">
          <cell r="A5841">
            <v>201205</v>
          </cell>
        </row>
        <row r="5842">
          <cell r="A5842">
            <v>201205</v>
          </cell>
        </row>
        <row r="5843">
          <cell r="A5843">
            <v>201205</v>
          </cell>
        </row>
        <row r="5844">
          <cell r="A5844">
            <v>201205</v>
          </cell>
        </row>
        <row r="5845">
          <cell r="A5845">
            <v>201205</v>
          </cell>
        </row>
        <row r="5846">
          <cell r="A5846">
            <v>201205</v>
          </cell>
        </row>
        <row r="5847">
          <cell r="A5847">
            <v>201205</v>
          </cell>
        </row>
        <row r="5848">
          <cell r="A5848">
            <v>201205</v>
          </cell>
        </row>
        <row r="5849">
          <cell r="A5849">
            <v>201205</v>
          </cell>
        </row>
        <row r="5850">
          <cell r="A5850">
            <v>201205</v>
          </cell>
        </row>
        <row r="5851">
          <cell r="A5851">
            <v>201207</v>
          </cell>
        </row>
        <row r="5852">
          <cell r="A5852">
            <v>201207</v>
          </cell>
        </row>
        <row r="5853">
          <cell r="A5853">
            <v>201207</v>
          </cell>
        </row>
        <row r="5854">
          <cell r="A5854">
            <v>201207</v>
          </cell>
        </row>
        <row r="5855">
          <cell r="A5855">
            <v>201207</v>
          </cell>
        </row>
        <row r="5856">
          <cell r="A5856">
            <v>201207</v>
          </cell>
        </row>
        <row r="5857">
          <cell r="A5857">
            <v>201207</v>
          </cell>
        </row>
        <row r="5858">
          <cell r="A5858">
            <v>201207</v>
          </cell>
        </row>
        <row r="5859">
          <cell r="A5859">
            <v>201207</v>
          </cell>
        </row>
        <row r="5860">
          <cell r="A5860">
            <v>201207</v>
          </cell>
        </row>
        <row r="5861">
          <cell r="A5861">
            <v>201207</v>
          </cell>
        </row>
        <row r="5862">
          <cell r="A5862">
            <v>201207</v>
          </cell>
        </row>
        <row r="5863">
          <cell r="A5863">
            <v>201207</v>
          </cell>
        </row>
        <row r="5864">
          <cell r="A5864">
            <v>201207</v>
          </cell>
        </row>
        <row r="5865">
          <cell r="A5865">
            <v>201207</v>
          </cell>
        </row>
        <row r="5866">
          <cell r="A5866">
            <v>201207</v>
          </cell>
        </row>
        <row r="5867">
          <cell r="A5867">
            <v>201207</v>
          </cell>
        </row>
        <row r="5868">
          <cell r="A5868">
            <v>201207</v>
          </cell>
        </row>
        <row r="5869">
          <cell r="A5869">
            <v>201207</v>
          </cell>
        </row>
        <row r="5870">
          <cell r="A5870">
            <v>201207</v>
          </cell>
        </row>
        <row r="5871">
          <cell r="A5871">
            <v>201207</v>
          </cell>
        </row>
        <row r="5872">
          <cell r="A5872">
            <v>201207</v>
          </cell>
        </row>
        <row r="5873">
          <cell r="A5873">
            <v>201207</v>
          </cell>
        </row>
        <row r="5874">
          <cell r="A5874">
            <v>201207</v>
          </cell>
        </row>
        <row r="5875">
          <cell r="A5875">
            <v>201207</v>
          </cell>
        </row>
        <row r="5876">
          <cell r="A5876">
            <v>201207</v>
          </cell>
        </row>
        <row r="5877">
          <cell r="A5877">
            <v>201207</v>
          </cell>
        </row>
        <row r="5878">
          <cell r="A5878">
            <v>201207</v>
          </cell>
        </row>
        <row r="5879">
          <cell r="A5879">
            <v>201207</v>
          </cell>
        </row>
        <row r="5880">
          <cell r="A5880">
            <v>201207</v>
          </cell>
        </row>
        <row r="5881">
          <cell r="A5881">
            <v>201207</v>
          </cell>
        </row>
        <row r="5882">
          <cell r="A5882">
            <v>201207</v>
          </cell>
        </row>
        <row r="5883">
          <cell r="A5883">
            <v>201207</v>
          </cell>
        </row>
        <row r="5884">
          <cell r="A5884">
            <v>201207</v>
          </cell>
        </row>
        <row r="5885">
          <cell r="A5885">
            <v>201207</v>
          </cell>
        </row>
        <row r="5886">
          <cell r="A5886">
            <v>201207</v>
          </cell>
        </row>
        <row r="5887">
          <cell r="A5887">
            <v>201207</v>
          </cell>
        </row>
        <row r="5888">
          <cell r="A5888">
            <v>201207</v>
          </cell>
        </row>
        <row r="5889">
          <cell r="A5889">
            <v>201207</v>
          </cell>
        </row>
        <row r="5890">
          <cell r="A5890">
            <v>201207</v>
          </cell>
        </row>
        <row r="5891">
          <cell r="A5891">
            <v>201207</v>
          </cell>
        </row>
        <row r="5892">
          <cell r="A5892">
            <v>201207</v>
          </cell>
        </row>
        <row r="5893">
          <cell r="A5893">
            <v>201207</v>
          </cell>
        </row>
        <row r="5894">
          <cell r="A5894">
            <v>201207</v>
          </cell>
        </row>
        <row r="5895">
          <cell r="A5895">
            <v>201207</v>
          </cell>
        </row>
        <row r="5896">
          <cell r="A5896">
            <v>201207</v>
          </cell>
        </row>
        <row r="5897">
          <cell r="A5897">
            <v>201207</v>
          </cell>
        </row>
        <row r="5898">
          <cell r="A5898">
            <v>201207</v>
          </cell>
        </row>
        <row r="5899">
          <cell r="A5899">
            <v>201207</v>
          </cell>
        </row>
        <row r="5900">
          <cell r="A5900">
            <v>201207</v>
          </cell>
        </row>
        <row r="5901">
          <cell r="A5901">
            <v>201207</v>
          </cell>
        </row>
        <row r="5902">
          <cell r="A5902">
            <v>201207</v>
          </cell>
        </row>
        <row r="5903">
          <cell r="A5903">
            <v>201207</v>
          </cell>
        </row>
        <row r="5904">
          <cell r="A5904">
            <v>201207</v>
          </cell>
        </row>
        <row r="5905">
          <cell r="A5905">
            <v>201207</v>
          </cell>
        </row>
        <row r="5906">
          <cell r="A5906">
            <v>201207</v>
          </cell>
        </row>
        <row r="5907">
          <cell r="A5907">
            <v>201207</v>
          </cell>
        </row>
        <row r="5908">
          <cell r="A5908">
            <v>201207</v>
          </cell>
        </row>
        <row r="5909">
          <cell r="A5909">
            <v>201207</v>
          </cell>
        </row>
        <row r="5910">
          <cell r="A5910">
            <v>201207</v>
          </cell>
        </row>
        <row r="5911">
          <cell r="A5911">
            <v>201207</v>
          </cell>
        </row>
        <row r="5912">
          <cell r="A5912">
            <v>201207</v>
          </cell>
        </row>
        <row r="5913">
          <cell r="A5913">
            <v>201207</v>
          </cell>
        </row>
        <row r="5914">
          <cell r="A5914">
            <v>201207</v>
          </cell>
        </row>
        <row r="5915">
          <cell r="A5915">
            <v>201207</v>
          </cell>
        </row>
        <row r="5916">
          <cell r="A5916">
            <v>201207</v>
          </cell>
        </row>
        <row r="5917">
          <cell r="A5917">
            <v>201207</v>
          </cell>
        </row>
        <row r="5918">
          <cell r="A5918">
            <v>201207</v>
          </cell>
        </row>
        <row r="5919">
          <cell r="A5919">
            <v>201207</v>
          </cell>
        </row>
        <row r="5920">
          <cell r="A5920">
            <v>201207</v>
          </cell>
        </row>
        <row r="5921">
          <cell r="A5921">
            <v>201207</v>
          </cell>
        </row>
        <row r="5922">
          <cell r="A5922">
            <v>201207</v>
          </cell>
        </row>
        <row r="5923">
          <cell r="A5923">
            <v>201207</v>
          </cell>
        </row>
        <row r="5924">
          <cell r="A5924">
            <v>201207</v>
          </cell>
        </row>
        <row r="5925">
          <cell r="A5925">
            <v>201207</v>
          </cell>
        </row>
        <row r="5926">
          <cell r="A5926">
            <v>201207</v>
          </cell>
        </row>
        <row r="5927">
          <cell r="A5927">
            <v>201207</v>
          </cell>
        </row>
        <row r="5928">
          <cell r="A5928">
            <v>201207</v>
          </cell>
        </row>
        <row r="5929">
          <cell r="A5929">
            <v>201207</v>
          </cell>
        </row>
        <row r="5930">
          <cell r="A5930">
            <v>201207</v>
          </cell>
        </row>
        <row r="5931">
          <cell r="A5931">
            <v>201207</v>
          </cell>
        </row>
        <row r="5932">
          <cell r="A5932">
            <v>201207</v>
          </cell>
        </row>
        <row r="5933">
          <cell r="A5933">
            <v>201207</v>
          </cell>
        </row>
        <row r="5934">
          <cell r="A5934">
            <v>201207</v>
          </cell>
        </row>
        <row r="5935">
          <cell r="A5935">
            <v>201207</v>
          </cell>
        </row>
        <row r="5936">
          <cell r="A5936">
            <v>201207</v>
          </cell>
        </row>
        <row r="5937">
          <cell r="A5937">
            <v>201207</v>
          </cell>
        </row>
        <row r="5938">
          <cell r="A5938">
            <v>201207</v>
          </cell>
        </row>
        <row r="5939">
          <cell r="A5939">
            <v>201207</v>
          </cell>
        </row>
        <row r="5940">
          <cell r="A5940">
            <v>201207</v>
          </cell>
        </row>
        <row r="5941">
          <cell r="A5941">
            <v>201207</v>
          </cell>
        </row>
        <row r="5942">
          <cell r="A5942">
            <v>201207</v>
          </cell>
        </row>
        <row r="5943">
          <cell r="A5943">
            <v>201207</v>
          </cell>
        </row>
        <row r="5944">
          <cell r="A5944">
            <v>201207</v>
          </cell>
        </row>
        <row r="5945">
          <cell r="A5945">
            <v>201207</v>
          </cell>
        </row>
        <row r="5946">
          <cell r="A5946">
            <v>201207</v>
          </cell>
        </row>
        <row r="5947">
          <cell r="A5947">
            <v>201207</v>
          </cell>
        </row>
        <row r="5948">
          <cell r="A5948">
            <v>201207</v>
          </cell>
        </row>
        <row r="5949">
          <cell r="A5949">
            <v>201207</v>
          </cell>
        </row>
        <row r="5950">
          <cell r="A5950">
            <v>201207</v>
          </cell>
        </row>
        <row r="5951">
          <cell r="A5951">
            <v>201207</v>
          </cell>
        </row>
        <row r="5952">
          <cell r="A5952">
            <v>201207</v>
          </cell>
        </row>
        <row r="5953">
          <cell r="A5953">
            <v>201207</v>
          </cell>
        </row>
        <row r="5954">
          <cell r="A5954">
            <v>201207</v>
          </cell>
        </row>
        <row r="5955">
          <cell r="A5955">
            <v>201207</v>
          </cell>
        </row>
        <row r="5956">
          <cell r="A5956">
            <v>201207</v>
          </cell>
        </row>
        <row r="5957">
          <cell r="A5957">
            <v>201207</v>
          </cell>
        </row>
        <row r="5958">
          <cell r="A5958">
            <v>201207</v>
          </cell>
        </row>
        <row r="5959">
          <cell r="A5959">
            <v>201207</v>
          </cell>
        </row>
        <row r="5960">
          <cell r="A5960">
            <v>201207</v>
          </cell>
        </row>
        <row r="5961">
          <cell r="A5961">
            <v>201207</v>
          </cell>
        </row>
        <row r="5962">
          <cell r="A5962">
            <v>201207</v>
          </cell>
        </row>
        <row r="5963">
          <cell r="A5963">
            <v>201207</v>
          </cell>
        </row>
        <row r="5964">
          <cell r="A5964">
            <v>201207</v>
          </cell>
        </row>
        <row r="5965">
          <cell r="A5965">
            <v>201207</v>
          </cell>
        </row>
        <row r="5966">
          <cell r="A5966">
            <v>201207</v>
          </cell>
        </row>
        <row r="5967">
          <cell r="A5967">
            <v>201207</v>
          </cell>
        </row>
        <row r="5968">
          <cell r="A5968">
            <v>201207</v>
          </cell>
        </row>
        <row r="5969">
          <cell r="A5969">
            <v>201207</v>
          </cell>
        </row>
        <row r="5970">
          <cell r="A5970">
            <v>201207</v>
          </cell>
        </row>
        <row r="5971">
          <cell r="A5971">
            <v>201207</v>
          </cell>
        </row>
        <row r="5972">
          <cell r="A5972">
            <v>201207</v>
          </cell>
        </row>
        <row r="5973">
          <cell r="A5973">
            <v>201207</v>
          </cell>
        </row>
        <row r="5974">
          <cell r="A5974">
            <v>201207</v>
          </cell>
        </row>
        <row r="5975">
          <cell r="A5975">
            <v>201207</v>
          </cell>
        </row>
        <row r="5976">
          <cell r="A5976">
            <v>201207</v>
          </cell>
        </row>
        <row r="5977">
          <cell r="A5977">
            <v>201207</v>
          </cell>
        </row>
        <row r="5978">
          <cell r="A5978">
            <v>201207</v>
          </cell>
        </row>
        <row r="5979">
          <cell r="A5979">
            <v>201207</v>
          </cell>
        </row>
        <row r="5980">
          <cell r="A5980">
            <v>201207</v>
          </cell>
        </row>
        <row r="5981">
          <cell r="A5981">
            <v>201207</v>
          </cell>
        </row>
        <row r="5982">
          <cell r="A5982">
            <v>201207</v>
          </cell>
        </row>
        <row r="5983">
          <cell r="A5983">
            <v>201207</v>
          </cell>
        </row>
        <row r="5984">
          <cell r="A5984">
            <v>201207</v>
          </cell>
        </row>
        <row r="5985">
          <cell r="A5985">
            <v>201207</v>
          </cell>
        </row>
        <row r="5986">
          <cell r="A5986">
            <v>201207</v>
          </cell>
        </row>
        <row r="5987">
          <cell r="A5987">
            <v>201207</v>
          </cell>
        </row>
        <row r="5988">
          <cell r="A5988">
            <v>201207</v>
          </cell>
        </row>
        <row r="5989">
          <cell r="A5989">
            <v>201207</v>
          </cell>
        </row>
        <row r="5990">
          <cell r="A5990">
            <v>201207</v>
          </cell>
        </row>
        <row r="5991">
          <cell r="A5991">
            <v>201207</v>
          </cell>
        </row>
        <row r="5992">
          <cell r="A5992">
            <v>201207</v>
          </cell>
        </row>
        <row r="5993">
          <cell r="A5993">
            <v>201207</v>
          </cell>
        </row>
        <row r="5994">
          <cell r="A5994">
            <v>201207</v>
          </cell>
        </row>
        <row r="5995">
          <cell r="A5995">
            <v>201207</v>
          </cell>
        </row>
        <row r="5996">
          <cell r="A5996">
            <v>201207</v>
          </cell>
        </row>
        <row r="5997">
          <cell r="A5997">
            <v>201207</v>
          </cell>
        </row>
        <row r="5998">
          <cell r="A5998">
            <v>201207</v>
          </cell>
        </row>
        <row r="5999">
          <cell r="A5999">
            <v>201207</v>
          </cell>
        </row>
        <row r="6000">
          <cell r="A6000">
            <v>201207</v>
          </cell>
        </row>
        <row r="6001">
          <cell r="A6001">
            <v>201207</v>
          </cell>
        </row>
        <row r="6002">
          <cell r="A6002">
            <v>201207</v>
          </cell>
        </row>
        <row r="6003">
          <cell r="A6003">
            <v>201207</v>
          </cell>
        </row>
        <row r="6004">
          <cell r="A6004">
            <v>201207</v>
          </cell>
        </row>
        <row r="6005">
          <cell r="A6005">
            <v>201207</v>
          </cell>
        </row>
        <row r="6006">
          <cell r="A6006">
            <v>201207</v>
          </cell>
        </row>
        <row r="6007">
          <cell r="A6007">
            <v>201207</v>
          </cell>
        </row>
        <row r="6008">
          <cell r="A6008">
            <v>201207</v>
          </cell>
        </row>
        <row r="6009">
          <cell r="A6009">
            <v>201207</v>
          </cell>
        </row>
        <row r="6010">
          <cell r="A6010">
            <v>201207</v>
          </cell>
        </row>
        <row r="6011">
          <cell r="A6011">
            <v>201207</v>
          </cell>
        </row>
        <row r="6012">
          <cell r="A6012">
            <v>201207</v>
          </cell>
        </row>
        <row r="6013">
          <cell r="A6013">
            <v>201207</v>
          </cell>
        </row>
        <row r="6014">
          <cell r="A6014">
            <v>201207</v>
          </cell>
        </row>
        <row r="6015">
          <cell r="A6015">
            <v>201207</v>
          </cell>
        </row>
        <row r="6016">
          <cell r="A6016">
            <v>201207</v>
          </cell>
        </row>
        <row r="6017">
          <cell r="A6017">
            <v>201207</v>
          </cell>
        </row>
        <row r="6018">
          <cell r="A6018">
            <v>201207</v>
          </cell>
        </row>
        <row r="6019">
          <cell r="A6019">
            <v>201207</v>
          </cell>
        </row>
        <row r="6020">
          <cell r="A6020">
            <v>201207</v>
          </cell>
        </row>
        <row r="6021">
          <cell r="A6021">
            <v>201207</v>
          </cell>
        </row>
        <row r="6022">
          <cell r="A6022">
            <v>201207</v>
          </cell>
        </row>
        <row r="6023">
          <cell r="A6023">
            <v>201207</v>
          </cell>
        </row>
        <row r="6024">
          <cell r="A6024">
            <v>201207</v>
          </cell>
        </row>
        <row r="6025">
          <cell r="A6025">
            <v>201207</v>
          </cell>
        </row>
        <row r="6026">
          <cell r="A6026">
            <v>201207</v>
          </cell>
        </row>
        <row r="6027">
          <cell r="A6027">
            <v>201207</v>
          </cell>
        </row>
        <row r="6028">
          <cell r="A6028">
            <v>201207</v>
          </cell>
        </row>
        <row r="6029">
          <cell r="A6029">
            <v>201207</v>
          </cell>
        </row>
        <row r="6030">
          <cell r="A6030">
            <v>201207</v>
          </cell>
        </row>
        <row r="6031">
          <cell r="A6031">
            <v>201207</v>
          </cell>
        </row>
        <row r="6032">
          <cell r="A6032">
            <v>201207</v>
          </cell>
        </row>
        <row r="6033">
          <cell r="A6033">
            <v>201207</v>
          </cell>
        </row>
        <row r="6034">
          <cell r="A6034">
            <v>201207</v>
          </cell>
        </row>
        <row r="6035">
          <cell r="A6035">
            <v>201207</v>
          </cell>
        </row>
        <row r="6036">
          <cell r="A6036">
            <v>201207</v>
          </cell>
        </row>
        <row r="6037">
          <cell r="A6037">
            <v>201207</v>
          </cell>
        </row>
        <row r="6038">
          <cell r="A6038">
            <v>201207</v>
          </cell>
        </row>
        <row r="6039">
          <cell r="A6039">
            <v>201207</v>
          </cell>
        </row>
        <row r="6040">
          <cell r="A6040">
            <v>201207</v>
          </cell>
        </row>
        <row r="6041">
          <cell r="A6041">
            <v>201207</v>
          </cell>
        </row>
        <row r="6042">
          <cell r="A6042">
            <v>201207</v>
          </cell>
        </row>
        <row r="6043">
          <cell r="A6043">
            <v>201207</v>
          </cell>
        </row>
        <row r="6044">
          <cell r="A6044">
            <v>201207</v>
          </cell>
        </row>
        <row r="6045">
          <cell r="A6045">
            <v>201207</v>
          </cell>
        </row>
        <row r="6046">
          <cell r="A6046">
            <v>201207</v>
          </cell>
        </row>
        <row r="6047">
          <cell r="A6047">
            <v>201207</v>
          </cell>
        </row>
        <row r="6048">
          <cell r="A6048">
            <v>201207</v>
          </cell>
        </row>
        <row r="6049">
          <cell r="A6049">
            <v>201207</v>
          </cell>
        </row>
        <row r="6050">
          <cell r="A6050">
            <v>201207</v>
          </cell>
        </row>
        <row r="6051">
          <cell r="A6051">
            <v>201207</v>
          </cell>
        </row>
        <row r="6052">
          <cell r="A6052">
            <v>201207</v>
          </cell>
        </row>
        <row r="6053">
          <cell r="A6053">
            <v>201207</v>
          </cell>
        </row>
        <row r="6054">
          <cell r="A6054">
            <v>201207</v>
          </cell>
        </row>
        <row r="6055">
          <cell r="A6055">
            <v>201207</v>
          </cell>
        </row>
        <row r="6056">
          <cell r="A6056">
            <v>201207</v>
          </cell>
        </row>
        <row r="6057">
          <cell r="A6057">
            <v>201207</v>
          </cell>
        </row>
        <row r="6058">
          <cell r="A6058">
            <v>201207</v>
          </cell>
        </row>
        <row r="6059">
          <cell r="A6059">
            <v>201207</v>
          </cell>
        </row>
        <row r="6060">
          <cell r="A6060">
            <v>201207</v>
          </cell>
        </row>
        <row r="6061">
          <cell r="A6061">
            <v>201207</v>
          </cell>
        </row>
        <row r="6062">
          <cell r="A6062">
            <v>201207</v>
          </cell>
        </row>
        <row r="6063">
          <cell r="A6063">
            <v>201207</v>
          </cell>
        </row>
        <row r="6064">
          <cell r="A6064">
            <v>201207</v>
          </cell>
        </row>
        <row r="6065">
          <cell r="A6065">
            <v>201207</v>
          </cell>
        </row>
        <row r="6066">
          <cell r="A6066">
            <v>201207</v>
          </cell>
        </row>
        <row r="6067">
          <cell r="A6067">
            <v>201207</v>
          </cell>
        </row>
        <row r="6068">
          <cell r="A6068">
            <v>201207</v>
          </cell>
        </row>
        <row r="6069">
          <cell r="A6069">
            <v>201207</v>
          </cell>
        </row>
        <row r="6070">
          <cell r="A6070">
            <v>201207</v>
          </cell>
        </row>
        <row r="6071">
          <cell r="A6071">
            <v>201207</v>
          </cell>
        </row>
        <row r="6072">
          <cell r="A6072">
            <v>201207</v>
          </cell>
        </row>
        <row r="6073">
          <cell r="A6073">
            <v>201207</v>
          </cell>
        </row>
        <row r="6074">
          <cell r="A6074">
            <v>201207</v>
          </cell>
        </row>
        <row r="6075">
          <cell r="A6075">
            <v>201207</v>
          </cell>
        </row>
        <row r="6076">
          <cell r="A6076">
            <v>201207</v>
          </cell>
        </row>
        <row r="6077">
          <cell r="A6077">
            <v>201207</v>
          </cell>
        </row>
        <row r="6078">
          <cell r="A6078">
            <v>201207</v>
          </cell>
        </row>
        <row r="6079">
          <cell r="A6079">
            <v>201207</v>
          </cell>
        </row>
        <row r="6080">
          <cell r="A6080">
            <v>201207</v>
          </cell>
        </row>
        <row r="6081">
          <cell r="A6081">
            <v>201207</v>
          </cell>
        </row>
        <row r="6082">
          <cell r="A6082">
            <v>201207</v>
          </cell>
        </row>
        <row r="6083">
          <cell r="A6083">
            <v>201207</v>
          </cell>
        </row>
        <row r="6084">
          <cell r="A6084">
            <v>201207</v>
          </cell>
        </row>
        <row r="6085">
          <cell r="A6085">
            <v>201207</v>
          </cell>
        </row>
        <row r="6086">
          <cell r="A6086">
            <v>201207</v>
          </cell>
        </row>
        <row r="6087">
          <cell r="A6087">
            <v>201207</v>
          </cell>
        </row>
        <row r="6088">
          <cell r="A6088">
            <v>201207</v>
          </cell>
        </row>
        <row r="6089">
          <cell r="A6089">
            <v>201207</v>
          </cell>
        </row>
        <row r="6090">
          <cell r="A6090">
            <v>201207</v>
          </cell>
        </row>
        <row r="6091">
          <cell r="A6091">
            <v>201207</v>
          </cell>
        </row>
        <row r="6092">
          <cell r="A6092">
            <v>201207</v>
          </cell>
        </row>
        <row r="6093">
          <cell r="A6093">
            <v>201207</v>
          </cell>
        </row>
        <row r="6094">
          <cell r="A6094">
            <v>201207</v>
          </cell>
        </row>
        <row r="6095">
          <cell r="A6095">
            <v>201207</v>
          </cell>
        </row>
        <row r="6096">
          <cell r="A6096">
            <v>201207</v>
          </cell>
        </row>
        <row r="6097">
          <cell r="A6097">
            <v>201207</v>
          </cell>
        </row>
        <row r="6098">
          <cell r="A6098">
            <v>201207</v>
          </cell>
        </row>
        <row r="6099">
          <cell r="A6099">
            <v>201207</v>
          </cell>
        </row>
        <row r="6100">
          <cell r="A6100">
            <v>201207</v>
          </cell>
        </row>
        <row r="6101">
          <cell r="A6101">
            <v>201207</v>
          </cell>
        </row>
        <row r="6102">
          <cell r="A6102">
            <v>201207</v>
          </cell>
        </row>
        <row r="6103">
          <cell r="A6103">
            <v>201207</v>
          </cell>
        </row>
        <row r="6104">
          <cell r="A6104">
            <v>201207</v>
          </cell>
        </row>
        <row r="6105">
          <cell r="A6105">
            <v>201207</v>
          </cell>
        </row>
        <row r="6106">
          <cell r="A6106">
            <v>201207</v>
          </cell>
        </row>
        <row r="6107">
          <cell r="A6107">
            <v>201207</v>
          </cell>
        </row>
        <row r="6108">
          <cell r="A6108">
            <v>201207</v>
          </cell>
        </row>
        <row r="6109">
          <cell r="A6109">
            <v>201207</v>
          </cell>
        </row>
        <row r="6110">
          <cell r="A6110">
            <v>201207</v>
          </cell>
        </row>
        <row r="6111">
          <cell r="A6111">
            <v>201207</v>
          </cell>
        </row>
        <row r="6112">
          <cell r="A6112">
            <v>201207</v>
          </cell>
        </row>
        <row r="6113">
          <cell r="A6113">
            <v>201207</v>
          </cell>
        </row>
        <row r="6114">
          <cell r="A6114">
            <v>201207</v>
          </cell>
        </row>
        <row r="6115">
          <cell r="A6115">
            <v>201207</v>
          </cell>
        </row>
        <row r="6116">
          <cell r="A6116">
            <v>201207</v>
          </cell>
        </row>
        <row r="6117">
          <cell r="A6117">
            <v>201207</v>
          </cell>
        </row>
        <row r="6118">
          <cell r="A6118">
            <v>201207</v>
          </cell>
        </row>
        <row r="6119">
          <cell r="A6119">
            <v>201207</v>
          </cell>
        </row>
        <row r="6120">
          <cell r="A6120">
            <v>201207</v>
          </cell>
        </row>
        <row r="6121">
          <cell r="A6121">
            <v>201207</v>
          </cell>
        </row>
        <row r="6122">
          <cell r="A6122">
            <v>201207</v>
          </cell>
        </row>
        <row r="6123">
          <cell r="A6123">
            <v>201207</v>
          </cell>
        </row>
        <row r="6124">
          <cell r="A6124">
            <v>201207</v>
          </cell>
        </row>
        <row r="6125">
          <cell r="A6125">
            <v>201207</v>
          </cell>
        </row>
        <row r="6126">
          <cell r="A6126">
            <v>201207</v>
          </cell>
        </row>
        <row r="6127">
          <cell r="A6127">
            <v>201207</v>
          </cell>
        </row>
        <row r="6128">
          <cell r="A6128">
            <v>201207</v>
          </cell>
        </row>
        <row r="6129">
          <cell r="A6129">
            <v>201207</v>
          </cell>
        </row>
        <row r="6130">
          <cell r="A6130">
            <v>201207</v>
          </cell>
        </row>
        <row r="6131">
          <cell r="A6131">
            <v>201207</v>
          </cell>
        </row>
        <row r="6132">
          <cell r="A6132">
            <v>201207</v>
          </cell>
        </row>
        <row r="6133">
          <cell r="A6133">
            <v>201207</v>
          </cell>
        </row>
        <row r="6134">
          <cell r="A6134">
            <v>201207</v>
          </cell>
        </row>
        <row r="6135">
          <cell r="A6135">
            <v>201207</v>
          </cell>
        </row>
        <row r="6136">
          <cell r="A6136">
            <v>201207</v>
          </cell>
        </row>
        <row r="6137">
          <cell r="A6137">
            <v>201207</v>
          </cell>
        </row>
        <row r="6138">
          <cell r="A6138">
            <v>201207</v>
          </cell>
        </row>
        <row r="6139">
          <cell r="A6139">
            <v>201207</v>
          </cell>
        </row>
        <row r="6140">
          <cell r="A6140">
            <v>201207</v>
          </cell>
        </row>
        <row r="6141">
          <cell r="A6141">
            <v>201207</v>
          </cell>
        </row>
        <row r="6142">
          <cell r="A6142">
            <v>201207</v>
          </cell>
        </row>
        <row r="6143">
          <cell r="A6143">
            <v>201207</v>
          </cell>
        </row>
        <row r="6144">
          <cell r="A6144">
            <v>201207</v>
          </cell>
        </row>
        <row r="6145">
          <cell r="A6145">
            <v>201207</v>
          </cell>
        </row>
        <row r="6146">
          <cell r="A6146">
            <v>201207</v>
          </cell>
        </row>
        <row r="6147">
          <cell r="A6147">
            <v>201207</v>
          </cell>
        </row>
        <row r="6148">
          <cell r="A6148">
            <v>201207</v>
          </cell>
        </row>
        <row r="6149">
          <cell r="A6149">
            <v>201207</v>
          </cell>
        </row>
        <row r="6150">
          <cell r="A6150">
            <v>201207</v>
          </cell>
        </row>
        <row r="6151">
          <cell r="A6151">
            <v>201207</v>
          </cell>
        </row>
        <row r="6152">
          <cell r="A6152">
            <v>201207</v>
          </cell>
        </row>
        <row r="6153">
          <cell r="A6153">
            <v>201207</v>
          </cell>
        </row>
        <row r="6154">
          <cell r="A6154">
            <v>201207</v>
          </cell>
        </row>
        <row r="6155">
          <cell r="A6155">
            <v>201207</v>
          </cell>
        </row>
        <row r="6156">
          <cell r="A6156">
            <v>201207</v>
          </cell>
        </row>
        <row r="6157">
          <cell r="A6157">
            <v>201207</v>
          </cell>
        </row>
        <row r="6158">
          <cell r="A6158">
            <v>201207</v>
          </cell>
        </row>
        <row r="6159">
          <cell r="A6159">
            <v>201207</v>
          </cell>
        </row>
        <row r="6160">
          <cell r="A6160">
            <v>201207</v>
          </cell>
        </row>
        <row r="6161">
          <cell r="A6161">
            <v>201207</v>
          </cell>
        </row>
        <row r="6162">
          <cell r="A6162">
            <v>201207</v>
          </cell>
        </row>
        <row r="6163">
          <cell r="A6163">
            <v>201207</v>
          </cell>
        </row>
        <row r="6164">
          <cell r="A6164">
            <v>201207</v>
          </cell>
        </row>
        <row r="6165">
          <cell r="A6165">
            <v>201207</v>
          </cell>
        </row>
        <row r="6166">
          <cell r="A6166">
            <v>201207</v>
          </cell>
        </row>
        <row r="6167">
          <cell r="A6167">
            <v>201207</v>
          </cell>
        </row>
        <row r="6168">
          <cell r="A6168">
            <v>201207</v>
          </cell>
        </row>
        <row r="6169">
          <cell r="A6169">
            <v>201207</v>
          </cell>
        </row>
        <row r="6170">
          <cell r="A6170">
            <v>201207</v>
          </cell>
        </row>
        <row r="6171">
          <cell r="A6171">
            <v>201207</v>
          </cell>
        </row>
        <row r="6172">
          <cell r="A6172">
            <v>201207</v>
          </cell>
        </row>
        <row r="6173">
          <cell r="A6173">
            <v>201207</v>
          </cell>
        </row>
        <row r="6174">
          <cell r="A6174">
            <v>201207</v>
          </cell>
        </row>
        <row r="6175">
          <cell r="A6175">
            <v>201207</v>
          </cell>
        </row>
        <row r="6176">
          <cell r="A6176">
            <v>201207</v>
          </cell>
        </row>
        <row r="6177">
          <cell r="A6177">
            <v>201207</v>
          </cell>
        </row>
        <row r="6178">
          <cell r="A6178">
            <v>201207</v>
          </cell>
        </row>
        <row r="6179">
          <cell r="A6179">
            <v>201207</v>
          </cell>
        </row>
        <row r="6180">
          <cell r="A6180">
            <v>201207</v>
          </cell>
        </row>
        <row r="6181">
          <cell r="A6181">
            <v>201207</v>
          </cell>
        </row>
        <row r="6182">
          <cell r="A6182">
            <v>201207</v>
          </cell>
        </row>
        <row r="6183">
          <cell r="A6183">
            <v>201207</v>
          </cell>
        </row>
        <row r="6184">
          <cell r="A6184">
            <v>201207</v>
          </cell>
        </row>
        <row r="6185">
          <cell r="A6185">
            <v>201207</v>
          </cell>
        </row>
        <row r="6186">
          <cell r="A6186">
            <v>201207</v>
          </cell>
        </row>
        <row r="6187">
          <cell r="A6187">
            <v>201207</v>
          </cell>
        </row>
        <row r="6188">
          <cell r="A6188">
            <v>201207</v>
          </cell>
        </row>
        <row r="6189">
          <cell r="A6189">
            <v>201207</v>
          </cell>
        </row>
        <row r="6190">
          <cell r="A6190">
            <v>201207</v>
          </cell>
        </row>
        <row r="6191">
          <cell r="A6191">
            <v>201207</v>
          </cell>
        </row>
        <row r="6192">
          <cell r="A6192">
            <v>201207</v>
          </cell>
        </row>
        <row r="6193">
          <cell r="A6193">
            <v>201207</v>
          </cell>
        </row>
        <row r="6194">
          <cell r="A6194">
            <v>201207</v>
          </cell>
        </row>
        <row r="6195">
          <cell r="A6195">
            <v>201207</v>
          </cell>
        </row>
        <row r="6196">
          <cell r="A6196">
            <v>201207</v>
          </cell>
        </row>
        <row r="6197">
          <cell r="A6197">
            <v>201207</v>
          </cell>
        </row>
        <row r="6198">
          <cell r="A6198">
            <v>201207</v>
          </cell>
        </row>
        <row r="6199">
          <cell r="A6199">
            <v>201207</v>
          </cell>
        </row>
        <row r="6200">
          <cell r="A6200">
            <v>201207</v>
          </cell>
        </row>
        <row r="6201">
          <cell r="A6201">
            <v>201207</v>
          </cell>
        </row>
        <row r="6202">
          <cell r="A6202">
            <v>201207</v>
          </cell>
        </row>
        <row r="6203">
          <cell r="A6203">
            <v>201207</v>
          </cell>
        </row>
        <row r="6204">
          <cell r="A6204">
            <v>201207</v>
          </cell>
        </row>
        <row r="6205">
          <cell r="A6205">
            <v>201207</v>
          </cell>
        </row>
        <row r="6206">
          <cell r="A6206">
            <v>201207</v>
          </cell>
        </row>
        <row r="6207">
          <cell r="A6207">
            <v>201207</v>
          </cell>
        </row>
        <row r="6208">
          <cell r="A6208">
            <v>201207</v>
          </cell>
        </row>
        <row r="6209">
          <cell r="A6209">
            <v>201207</v>
          </cell>
        </row>
        <row r="6210">
          <cell r="A6210">
            <v>201207</v>
          </cell>
        </row>
        <row r="6211">
          <cell r="A6211">
            <v>201207</v>
          </cell>
        </row>
        <row r="6212">
          <cell r="A6212">
            <v>201207</v>
          </cell>
        </row>
        <row r="6213">
          <cell r="A6213">
            <v>201207</v>
          </cell>
        </row>
        <row r="6214">
          <cell r="A6214">
            <v>201207</v>
          </cell>
        </row>
        <row r="6215">
          <cell r="A6215">
            <v>201207</v>
          </cell>
        </row>
        <row r="6216">
          <cell r="A6216">
            <v>201207</v>
          </cell>
        </row>
        <row r="6217">
          <cell r="A6217">
            <v>201207</v>
          </cell>
        </row>
        <row r="6218">
          <cell r="A6218">
            <v>201207</v>
          </cell>
        </row>
        <row r="6219">
          <cell r="A6219">
            <v>201207</v>
          </cell>
        </row>
        <row r="6220">
          <cell r="A6220">
            <v>201207</v>
          </cell>
        </row>
        <row r="6221">
          <cell r="A6221">
            <v>201207</v>
          </cell>
        </row>
        <row r="6222">
          <cell r="A6222">
            <v>201207</v>
          </cell>
        </row>
        <row r="6223">
          <cell r="A6223">
            <v>201207</v>
          </cell>
        </row>
        <row r="6224">
          <cell r="A6224">
            <v>201207</v>
          </cell>
        </row>
        <row r="6225">
          <cell r="A6225">
            <v>201207</v>
          </cell>
        </row>
        <row r="6226">
          <cell r="A6226">
            <v>201207</v>
          </cell>
        </row>
        <row r="6227">
          <cell r="A6227">
            <v>201207</v>
          </cell>
        </row>
        <row r="6228">
          <cell r="A6228">
            <v>201207</v>
          </cell>
        </row>
        <row r="6229">
          <cell r="A6229">
            <v>201207</v>
          </cell>
        </row>
        <row r="6230">
          <cell r="A6230">
            <v>201207</v>
          </cell>
        </row>
        <row r="6231">
          <cell r="A6231">
            <v>201207</v>
          </cell>
        </row>
        <row r="6232">
          <cell r="A6232">
            <v>201207</v>
          </cell>
        </row>
        <row r="6233">
          <cell r="A6233">
            <v>201208</v>
          </cell>
        </row>
        <row r="6234">
          <cell r="A6234">
            <v>201208</v>
          </cell>
        </row>
        <row r="6235">
          <cell r="A6235">
            <v>201208</v>
          </cell>
        </row>
        <row r="6236">
          <cell r="A6236">
            <v>201208</v>
          </cell>
        </row>
        <row r="6237">
          <cell r="A6237">
            <v>201208</v>
          </cell>
        </row>
        <row r="6238">
          <cell r="A6238">
            <v>201208</v>
          </cell>
        </row>
        <row r="6239">
          <cell r="A6239">
            <v>201208</v>
          </cell>
        </row>
        <row r="6240">
          <cell r="A6240">
            <v>201208</v>
          </cell>
        </row>
        <row r="6241">
          <cell r="A6241">
            <v>201208</v>
          </cell>
        </row>
        <row r="6242">
          <cell r="A6242">
            <v>201208</v>
          </cell>
        </row>
        <row r="6243">
          <cell r="A6243">
            <v>201208</v>
          </cell>
        </row>
        <row r="6244">
          <cell r="A6244">
            <v>201208</v>
          </cell>
        </row>
        <row r="6245">
          <cell r="A6245">
            <v>201208</v>
          </cell>
        </row>
        <row r="6246">
          <cell r="A6246">
            <v>201208</v>
          </cell>
        </row>
        <row r="6247">
          <cell r="A6247">
            <v>201208</v>
          </cell>
        </row>
        <row r="6248">
          <cell r="A6248">
            <v>201208</v>
          </cell>
        </row>
        <row r="6249">
          <cell r="A6249">
            <v>201208</v>
          </cell>
        </row>
        <row r="6250">
          <cell r="A6250">
            <v>201208</v>
          </cell>
        </row>
        <row r="6251">
          <cell r="A6251">
            <v>201208</v>
          </cell>
        </row>
        <row r="6252">
          <cell r="A6252">
            <v>201208</v>
          </cell>
        </row>
        <row r="6253">
          <cell r="A6253">
            <v>201208</v>
          </cell>
        </row>
        <row r="6254">
          <cell r="A6254">
            <v>201208</v>
          </cell>
        </row>
        <row r="6255">
          <cell r="A6255">
            <v>201208</v>
          </cell>
        </row>
        <row r="6256">
          <cell r="A6256">
            <v>201208</v>
          </cell>
        </row>
        <row r="6257">
          <cell r="A6257">
            <v>201208</v>
          </cell>
        </row>
        <row r="6258">
          <cell r="A6258">
            <v>201208</v>
          </cell>
        </row>
        <row r="6259">
          <cell r="A6259">
            <v>201208</v>
          </cell>
        </row>
        <row r="6260">
          <cell r="A6260">
            <v>201208</v>
          </cell>
        </row>
        <row r="6261">
          <cell r="A6261">
            <v>201208</v>
          </cell>
        </row>
        <row r="6262">
          <cell r="A6262">
            <v>201208</v>
          </cell>
        </row>
        <row r="6263">
          <cell r="A6263">
            <v>201208</v>
          </cell>
        </row>
        <row r="6264">
          <cell r="A6264">
            <v>201208</v>
          </cell>
        </row>
        <row r="6265">
          <cell r="A6265">
            <v>201208</v>
          </cell>
        </row>
        <row r="6266">
          <cell r="A6266">
            <v>201208</v>
          </cell>
        </row>
        <row r="6267">
          <cell r="A6267">
            <v>201208</v>
          </cell>
        </row>
        <row r="6268">
          <cell r="A6268">
            <v>201208</v>
          </cell>
        </row>
        <row r="6269">
          <cell r="A6269">
            <v>201208</v>
          </cell>
        </row>
        <row r="6270">
          <cell r="A6270">
            <v>201208</v>
          </cell>
        </row>
        <row r="6271">
          <cell r="A6271">
            <v>201208</v>
          </cell>
        </row>
        <row r="6272">
          <cell r="A6272">
            <v>201208</v>
          </cell>
        </row>
        <row r="6273">
          <cell r="A6273">
            <v>201208</v>
          </cell>
        </row>
        <row r="6274">
          <cell r="A6274">
            <v>201208</v>
          </cell>
        </row>
        <row r="6275">
          <cell r="A6275">
            <v>201208</v>
          </cell>
        </row>
        <row r="6276">
          <cell r="A6276">
            <v>201208</v>
          </cell>
        </row>
        <row r="6277">
          <cell r="A6277">
            <v>201208</v>
          </cell>
        </row>
        <row r="6278">
          <cell r="A6278">
            <v>201208</v>
          </cell>
        </row>
        <row r="6279">
          <cell r="A6279">
            <v>201208</v>
          </cell>
        </row>
        <row r="6280">
          <cell r="A6280">
            <v>201208</v>
          </cell>
        </row>
        <row r="6281">
          <cell r="A6281">
            <v>201208</v>
          </cell>
        </row>
        <row r="6282">
          <cell r="A6282">
            <v>201208</v>
          </cell>
        </row>
        <row r="6283">
          <cell r="A6283">
            <v>201208</v>
          </cell>
        </row>
        <row r="6284">
          <cell r="A6284">
            <v>201208</v>
          </cell>
        </row>
        <row r="6285">
          <cell r="A6285">
            <v>201208</v>
          </cell>
        </row>
        <row r="6286">
          <cell r="A6286">
            <v>201208</v>
          </cell>
        </row>
        <row r="6287">
          <cell r="A6287">
            <v>201208</v>
          </cell>
        </row>
        <row r="6288">
          <cell r="A6288">
            <v>201208</v>
          </cell>
        </row>
        <row r="6289">
          <cell r="A6289">
            <v>201208</v>
          </cell>
        </row>
        <row r="6290">
          <cell r="A6290">
            <v>201208</v>
          </cell>
        </row>
        <row r="6291">
          <cell r="A6291">
            <v>201208</v>
          </cell>
        </row>
        <row r="6292">
          <cell r="A6292">
            <v>201208</v>
          </cell>
        </row>
        <row r="6293">
          <cell r="A6293">
            <v>201208</v>
          </cell>
        </row>
        <row r="6294">
          <cell r="A6294">
            <v>201208</v>
          </cell>
        </row>
        <row r="6295">
          <cell r="A6295">
            <v>201208</v>
          </cell>
        </row>
        <row r="6296">
          <cell r="A6296">
            <v>201208</v>
          </cell>
        </row>
        <row r="6297">
          <cell r="A6297">
            <v>201208</v>
          </cell>
        </row>
        <row r="6298">
          <cell r="A6298">
            <v>201208</v>
          </cell>
        </row>
        <row r="6299">
          <cell r="A6299">
            <v>201208</v>
          </cell>
        </row>
        <row r="6300">
          <cell r="A6300">
            <v>201208</v>
          </cell>
        </row>
        <row r="6301">
          <cell r="A6301">
            <v>201208</v>
          </cell>
        </row>
        <row r="6302">
          <cell r="A6302">
            <v>201208</v>
          </cell>
        </row>
        <row r="6303">
          <cell r="A6303">
            <v>201208</v>
          </cell>
        </row>
        <row r="6304">
          <cell r="A6304">
            <v>201208</v>
          </cell>
        </row>
        <row r="6305">
          <cell r="A6305">
            <v>201208</v>
          </cell>
        </row>
        <row r="6306">
          <cell r="A6306">
            <v>201208</v>
          </cell>
        </row>
        <row r="6307">
          <cell r="A6307">
            <v>201208</v>
          </cell>
        </row>
        <row r="6308">
          <cell r="A6308">
            <v>201208</v>
          </cell>
        </row>
        <row r="6309">
          <cell r="A6309">
            <v>201208</v>
          </cell>
        </row>
        <row r="6310">
          <cell r="A6310">
            <v>201208</v>
          </cell>
        </row>
        <row r="6311">
          <cell r="A6311">
            <v>201208</v>
          </cell>
        </row>
        <row r="6312">
          <cell r="A6312">
            <v>201208</v>
          </cell>
        </row>
        <row r="6313">
          <cell r="A6313">
            <v>201208</v>
          </cell>
        </row>
        <row r="6314">
          <cell r="A6314">
            <v>201208</v>
          </cell>
        </row>
        <row r="6315">
          <cell r="A6315">
            <v>201208</v>
          </cell>
        </row>
        <row r="6316">
          <cell r="A6316">
            <v>201208</v>
          </cell>
        </row>
        <row r="6317">
          <cell r="A6317">
            <v>201208</v>
          </cell>
        </row>
        <row r="6318">
          <cell r="A6318">
            <v>201208</v>
          </cell>
        </row>
        <row r="6319">
          <cell r="A6319">
            <v>201208</v>
          </cell>
        </row>
        <row r="6320">
          <cell r="A6320">
            <v>201208</v>
          </cell>
        </row>
        <row r="6321">
          <cell r="A6321">
            <v>201208</v>
          </cell>
        </row>
        <row r="6322">
          <cell r="A6322">
            <v>201208</v>
          </cell>
        </row>
        <row r="6323">
          <cell r="A6323">
            <v>201208</v>
          </cell>
        </row>
        <row r="6324">
          <cell r="A6324">
            <v>201208</v>
          </cell>
        </row>
        <row r="6325">
          <cell r="A6325">
            <v>201208</v>
          </cell>
        </row>
        <row r="6326">
          <cell r="A6326">
            <v>201208</v>
          </cell>
        </row>
        <row r="6327">
          <cell r="A6327">
            <v>201208</v>
          </cell>
        </row>
        <row r="6328">
          <cell r="A6328">
            <v>201208</v>
          </cell>
        </row>
        <row r="6329">
          <cell r="A6329">
            <v>201208</v>
          </cell>
        </row>
        <row r="6330">
          <cell r="A6330">
            <v>201208</v>
          </cell>
        </row>
        <row r="6331">
          <cell r="A6331">
            <v>201208</v>
          </cell>
        </row>
        <row r="6332">
          <cell r="A6332">
            <v>201208</v>
          </cell>
        </row>
        <row r="6333">
          <cell r="A6333">
            <v>201208</v>
          </cell>
        </row>
        <row r="6334">
          <cell r="A6334">
            <v>201208</v>
          </cell>
        </row>
        <row r="6335">
          <cell r="A6335">
            <v>201208</v>
          </cell>
        </row>
        <row r="6336">
          <cell r="A6336">
            <v>201208</v>
          </cell>
        </row>
        <row r="6337">
          <cell r="A6337">
            <v>201208</v>
          </cell>
        </row>
        <row r="6338">
          <cell r="A6338">
            <v>201208</v>
          </cell>
        </row>
        <row r="6339">
          <cell r="A6339">
            <v>201208</v>
          </cell>
        </row>
        <row r="6340">
          <cell r="A6340">
            <v>201208</v>
          </cell>
        </row>
        <row r="6341">
          <cell r="A6341">
            <v>201208</v>
          </cell>
        </row>
        <row r="6342">
          <cell r="A6342">
            <v>201208</v>
          </cell>
        </row>
        <row r="6343">
          <cell r="A6343">
            <v>201208</v>
          </cell>
        </row>
        <row r="6344">
          <cell r="A6344">
            <v>201208</v>
          </cell>
        </row>
        <row r="6345">
          <cell r="A6345">
            <v>201208</v>
          </cell>
        </row>
        <row r="6346">
          <cell r="A6346">
            <v>201208</v>
          </cell>
        </row>
        <row r="6347">
          <cell r="A6347">
            <v>201208</v>
          </cell>
        </row>
        <row r="6348">
          <cell r="A6348">
            <v>201208</v>
          </cell>
        </row>
        <row r="6349">
          <cell r="A6349">
            <v>201208</v>
          </cell>
        </row>
        <row r="6350">
          <cell r="A6350">
            <v>201208</v>
          </cell>
        </row>
        <row r="6351">
          <cell r="A6351">
            <v>201208</v>
          </cell>
        </row>
        <row r="6352">
          <cell r="A6352">
            <v>201208</v>
          </cell>
        </row>
        <row r="6353">
          <cell r="A6353">
            <v>201208</v>
          </cell>
        </row>
        <row r="6354">
          <cell r="A6354">
            <v>201208</v>
          </cell>
        </row>
        <row r="6355">
          <cell r="A6355">
            <v>201208</v>
          </cell>
        </row>
        <row r="6356">
          <cell r="A6356">
            <v>201208</v>
          </cell>
        </row>
        <row r="6357">
          <cell r="A6357">
            <v>201208</v>
          </cell>
        </row>
        <row r="6358">
          <cell r="A6358">
            <v>201208</v>
          </cell>
        </row>
        <row r="6359">
          <cell r="A6359">
            <v>201208</v>
          </cell>
        </row>
        <row r="6360">
          <cell r="A6360">
            <v>201208</v>
          </cell>
        </row>
        <row r="6361">
          <cell r="A6361">
            <v>201208</v>
          </cell>
        </row>
        <row r="6362">
          <cell r="A6362">
            <v>201208</v>
          </cell>
        </row>
        <row r="6363">
          <cell r="A6363">
            <v>201208</v>
          </cell>
        </row>
        <row r="6364">
          <cell r="A6364">
            <v>201208</v>
          </cell>
        </row>
        <row r="6365">
          <cell r="A6365">
            <v>201208</v>
          </cell>
        </row>
        <row r="6366">
          <cell r="A6366">
            <v>201208</v>
          </cell>
        </row>
        <row r="6367">
          <cell r="A6367">
            <v>201208</v>
          </cell>
        </row>
        <row r="6368">
          <cell r="A6368">
            <v>201208</v>
          </cell>
        </row>
        <row r="6369">
          <cell r="A6369">
            <v>201208</v>
          </cell>
        </row>
        <row r="6370">
          <cell r="A6370">
            <v>201208</v>
          </cell>
        </row>
        <row r="6371">
          <cell r="A6371">
            <v>201208</v>
          </cell>
        </row>
        <row r="6372">
          <cell r="A6372">
            <v>201208</v>
          </cell>
        </row>
        <row r="6373">
          <cell r="A6373">
            <v>201208</v>
          </cell>
        </row>
        <row r="6374">
          <cell r="A6374">
            <v>201208</v>
          </cell>
        </row>
        <row r="6375">
          <cell r="A6375">
            <v>201208</v>
          </cell>
        </row>
        <row r="6376">
          <cell r="A6376">
            <v>201208</v>
          </cell>
        </row>
        <row r="6377">
          <cell r="A6377">
            <v>201208</v>
          </cell>
        </row>
        <row r="6378">
          <cell r="A6378">
            <v>201208</v>
          </cell>
        </row>
        <row r="6379">
          <cell r="A6379">
            <v>201208</v>
          </cell>
        </row>
        <row r="6380">
          <cell r="A6380">
            <v>201208</v>
          </cell>
        </row>
        <row r="6381">
          <cell r="A6381">
            <v>201208</v>
          </cell>
        </row>
        <row r="6382">
          <cell r="A6382">
            <v>201208</v>
          </cell>
        </row>
        <row r="6383">
          <cell r="A6383">
            <v>201208</v>
          </cell>
        </row>
        <row r="6384">
          <cell r="A6384">
            <v>201208</v>
          </cell>
        </row>
        <row r="6385">
          <cell r="A6385">
            <v>201208</v>
          </cell>
        </row>
        <row r="6386">
          <cell r="A6386">
            <v>201208</v>
          </cell>
        </row>
        <row r="6387">
          <cell r="A6387">
            <v>201208</v>
          </cell>
        </row>
        <row r="6388">
          <cell r="A6388">
            <v>201208</v>
          </cell>
        </row>
        <row r="6389">
          <cell r="A6389">
            <v>201208</v>
          </cell>
        </row>
        <row r="6390">
          <cell r="A6390">
            <v>201208</v>
          </cell>
        </row>
        <row r="6391">
          <cell r="A6391">
            <v>201208</v>
          </cell>
        </row>
        <row r="6392">
          <cell r="A6392">
            <v>201208</v>
          </cell>
        </row>
        <row r="6393">
          <cell r="A6393">
            <v>201208</v>
          </cell>
        </row>
        <row r="6394">
          <cell r="A6394">
            <v>201208</v>
          </cell>
        </row>
        <row r="6395">
          <cell r="A6395">
            <v>201208</v>
          </cell>
        </row>
        <row r="6396">
          <cell r="A6396">
            <v>201208</v>
          </cell>
        </row>
        <row r="6397">
          <cell r="A6397">
            <v>201208</v>
          </cell>
        </row>
        <row r="6398">
          <cell r="A6398">
            <v>201208</v>
          </cell>
        </row>
        <row r="6399">
          <cell r="A6399">
            <v>201208</v>
          </cell>
        </row>
        <row r="6400">
          <cell r="A6400">
            <v>201208</v>
          </cell>
        </row>
        <row r="6401">
          <cell r="A6401">
            <v>201208</v>
          </cell>
        </row>
        <row r="6402">
          <cell r="A6402">
            <v>201208</v>
          </cell>
        </row>
        <row r="6403">
          <cell r="A6403">
            <v>201208</v>
          </cell>
        </row>
        <row r="6404">
          <cell r="A6404">
            <v>201208</v>
          </cell>
        </row>
        <row r="6405">
          <cell r="A6405">
            <v>201208</v>
          </cell>
        </row>
        <row r="6406">
          <cell r="A6406">
            <v>201208</v>
          </cell>
        </row>
        <row r="6407">
          <cell r="A6407">
            <v>201208</v>
          </cell>
        </row>
        <row r="6408">
          <cell r="A6408">
            <v>201208</v>
          </cell>
        </row>
        <row r="6409">
          <cell r="A6409">
            <v>201208</v>
          </cell>
        </row>
        <row r="6410">
          <cell r="A6410">
            <v>201208</v>
          </cell>
        </row>
        <row r="6411">
          <cell r="A6411">
            <v>201208</v>
          </cell>
        </row>
        <row r="6412">
          <cell r="A6412">
            <v>201208</v>
          </cell>
        </row>
        <row r="6413">
          <cell r="A6413">
            <v>201208</v>
          </cell>
        </row>
        <row r="6414">
          <cell r="A6414">
            <v>201208</v>
          </cell>
        </row>
        <row r="6415">
          <cell r="A6415">
            <v>201208</v>
          </cell>
        </row>
        <row r="6416">
          <cell r="A6416">
            <v>201208</v>
          </cell>
        </row>
        <row r="6417">
          <cell r="A6417">
            <v>201208</v>
          </cell>
        </row>
        <row r="6418">
          <cell r="A6418">
            <v>201208</v>
          </cell>
        </row>
        <row r="6419">
          <cell r="A6419">
            <v>201208</v>
          </cell>
        </row>
        <row r="6420">
          <cell r="A6420">
            <v>201208</v>
          </cell>
        </row>
        <row r="6421">
          <cell r="A6421">
            <v>201208</v>
          </cell>
        </row>
        <row r="6422">
          <cell r="A6422">
            <v>201208</v>
          </cell>
        </row>
        <row r="6423">
          <cell r="A6423">
            <v>201208</v>
          </cell>
        </row>
        <row r="6424">
          <cell r="A6424">
            <v>201208</v>
          </cell>
        </row>
        <row r="6425">
          <cell r="A6425">
            <v>201208</v>
          </cell>
        </row>
        <row r="6426">
          <cell r="A6426">
            <v>201208</v>
          </cell>
        </row>
        <row r="6427">
          <cell r="A6427">
            <v>201208</v>
          </cell>
        </row>
        <row r="6428">
          <cell r="A6428">
            <v>201208</v>
          </cell>
        </row>
        <row r="6429">
          <cell r="A6429">
            <v>201208</v>
          </cell>
        </row>
        <row r="6430">
          <cell r="A6430">
            <v>201208</v>
          </cell>
        </row>
        <row r="6431">
          <cell r="A6431">
            <v>201208</v>
          </cell>
        </row>
        <row r="6432">
          <cell r="A6432">
            <v>201208</v>
          </cell>
        </row>
        <row r="6433">
          <cell r="A6433">
            <v>201208</v>
          </cell>
        </row>
        <row r="6434">
          <cell r="A6434">
            <v>201208</v>
          </cell>
        </row>
        <row r="6435">
          <cell r="A6435">
            <v>201208</v>
          </cell>
        </row>
        <row r="6436">
          <cell r="A6436">
            <v>201208</v>
          </cell>
        </row>
        <row r="6437">
          <cell r="A6437">
            <v>201208</v>
          </cell>
        </row>
        <row r="6438">
          <cell r="A6438">
            <v>201208</v>
          </cell>
        </row>
        <row r="6439">
          <cell r="A6439">
            <v>201208</v>
          </cell>
        </row>
        <row r="6440">
          <cell r="A6440">
            <v>201208</v>
          </cell>
        </row>
        <row r="6441">
          <cell r="A6441">
            <v>201208</v>
          </cell>
        </row>
        <row r="6442">
          <cell r="A6442">
            <v>201208</v>
          </cell>
        </row>
        <row r="6443">
          <cell r="A6443">
            <v>201208</v>
          </cell>
        </row>
        <row r="6444">
          <cell r="A6444">
            <v>201208</v>
          </cell>
        </row>
        <row r="6445">
          <cell r="A6445">
            <v>201208</v>
          </cell>
        </row>
        <row r="6446">
          <cell r="A6446">
            <v>201208</v>
          </cell>
        </row>
        <row r="6447">
          <cell r="A6447">
            <v>201208</v>
          </cell>
        </row>
        <row r="6448">
          <cell r="A6448">
            <v>201208</v>
          </cell>
        </row>
        <row r="6449">
          <cell r="A6449">
            <v>201208</v>
          </cell>
        </row>
        <row r="6450">
          <cell r="A6450">
            <v>201208</v>
          </cell>
        </row>
        <row r="6451">
          <cell r="A6451">
            <v>201208</v>
          </cell>
        </row>
        <row r="6452">
          <cell r="A6452">
            <v>201208</v>
          </cell>
        </row>
        <row r="6453">
          <cell r="A6453">
            <v>201208</v>
          </cell>
        </row>
        <row r="6454">
          <cell r="A6454">
            <v>201208</v>
          </cell>
        </row>
        <row r="6455">
          <cell r="A6455">
            <v>201208</v>
          </cell>
        </row>
        <row r="6456">
          <cell r="A6456">
            <v>201208</v>
          </cell>
        </row>
        <row r="6457">
          <cell r="A6457">
            <v>201208</v>
          </cell>
        </row>
        <row r="6458">
          <cell r="A6458">
            <v>201208</v>
          </cell>
        </row>
        <row r="6459">
          <cell r="A6459">
            <v>201208</v>
          </cell>
        </row>
        <row r="6460">
          <cell r="A6460">
            <v>201208</v>
          </cell>
        </row>
        <row r="6461">
          <cell r="A6461">
            <v>201208</v>
          </cell>
        </row>
        <row r="6462">
          <cell r="A6462">
            <v>201208</v>
          </cell>
        </row>
        <row r="6463">
          <cell r="A6463">
            <v>201208</v>
          </cell>
        </row>
        <row r="6464">
          <cell r="A6464">
            <v>201208</v>
          </cell>
        </row>
        <row r="6465">
          <cell r="A6465">
            <v>201208</v>
          </cell>
        </row>
        <row r="6466">
          <cell r="A6466">
            <v>201208</v>
          </cell>
        </row>
        <row r="6467">
          <cell r="A6467">
            <v>201208</v>
          </cell>
        </row>
        <row r="6468">
          <cell r="A6468">
            <v>201208</v>
          </cell>
        </row>
        <row r="6469">
          <cell r="A6469">
            <v>201208</v>
          </cell>
        </row>
        <row r="6470">
          <cell r="A6470">
            <v>201208</v>
          </cell>
        </row>
        <row r="6471">
          <cell r="A6471">
            <v>201208</v>
          </cell>
        </row>
        <row r="6472">
          <cell r="A6472">
            <v>201208</v>
          </cell>
        </row>
        <row r="6473">
          <cell r="A6473">
            <v>201208</v>
          </cell>
        </row>
        <row r="6474">
          <cell r="A6474">
            <v>201208</v>
          </cell>
        </row>
        <row r="6475">
          <cell r="A6475">
            <v>201208</v>
          </cell>
        </row>
        <row r="6476">
          <cell r="A6476">
            <v>201208</v>
          </cell>
        </row>
        <row r="6477">
          <cell r="A6477">
            <v>201208</v>
          </cell>
        </row>
        <row r="6478">
          <cell r="A6478">
            <v>201208</v>
          </cell>
        </row>
        <row r="6479">
          <cell r="A6479">
            <v>201208</v>
          </cell>
        </row>
        <row r="6480">
          <cell r="A6480">
            <v>201208</v>
          </cell>
        </row>
        <row r="6481">
          <cell r="A6481">
            <v>201208</v>
          </cell>
        </row>
        <row r="6482">
          <cell r="A6482">
            <v>201208</v>
          </cell>
        </row>
        <row r="6483">
          <cell r="A6483">
            <v>201208</v>
          </cell>
        </row>
        <row r="6484">
          <cell r="A6484">
            <v>201208</v>
          </cell>
        </row>
        <row r="6485">
          <cell r="A6485">
            <v>201208</v>
          </cell>
        </row>
        <row r="6486">
          <cell r="A6486">
            <v>201208</v>
          </cell>
        </row>
        <row r="6487">
          <cell r="A6487">
            <v>201208</v>
          </cell>
        </row>
        <row r="6488">
          <cell r="A6488">
            <v>201208</v>
          </cell>
        </row>
        <row r="6489">
          <cell r="A6489">
            <v>201208</v>
          </cell>
        </row>
        <row r="6490">
          <cell r="A6490">
            <v>201208</v>
          </cell>
        </row>
        <row r="6491">
          <cell r="A6491">
            <v>201208</v>
          </cell>
        </row>
        <row r="6492">
          <cell r="A6492">
            <v>201208</v>
          </cell>
        </row>
        <row r="6493">
          <cell r="A6493">
            <v>201208</v>
          </cell>
        </row>
        <row r="6494">
          <cell r="A6494">
            <v>201208</v>
          </cell>
        </row>
        <row r="6495">
          <cell r="A6495">
            <v>201208</v>
          </cell>
        </row>
        <row r="6496">
          <cell r="A6496">
            <v>201208</v>
          </cell>
        </row>
        <row r="6497">
          <cell r="A6497">
            <v>201208</v>
          </cell>
        </row>
        <row r="6498">
          <cell r="A6498">
            <v>201208</v>
          </cell>
        </row>
        <row r="6499">
          <cell r="A6499">
            <v>201208</v>
          </cell>
        </row>
        <row r="6500">
          <cell r="A6500">
            <v>201208</v>
          </cell>
        </row>
        <row r="6501">
          <cell r="A6501">
            <v>201208</v>
          </cell>
        </row>
        <row r="6502">
          <cell r="A6502">
            <v>201208</v>
          </cell>
        </row>
        <row r="6503">
          <cell r="A6503">
            <v>201208</v>
          </cell>
        </row>
        <row r="6504">
          <cell r="A6504">
            <v>201208</v>
          </cell>
        </row>
        <row r="6505">
          <cell r="A6505">
            <v>201208</v>
          </cell>
        </row>
        <row r="6506">
          <cell r="A6506">
            <v>201208</v>
          </cell>
        </row>
        <row r="6507">
          <cell r="A6507">
            <v>201208</v>
          </cell>
        </row>
        <row r="6508">
          <cell r="A6508">
            <v>201208</v>
          </cell>
        </row>
        <row r="6509">
          <cell r="A6509">
            <v>201208</v>
          </cell>
        </row>
        <row r="6510">
          <cell r="A6510">
            <v>201208</v>
          </cell>
        </row>
        <row r="6511">
          <cell r="A6511">
            <v>201208</v>
          </cell>
        </row>
        <row r="6512">
          <cell r="A6512">
            <v>201208</v>
          </cell>
        </row>
        <row r="6513">
          <cell r="A6513">
            <v>201208</v>
          </cell>
        </row>
        <row r="6514">
          <cell r="A6514">
            <v>201208</v>
          </cell>
        </row>
        <row r="6515">
          <cell r="A6515">
            <v>201208</v>
          </cell>
        </row>
        <row r="6516">
          <cell r="A6516">
            <v>201208</v>
          </cell>
        </row>
        <row r="6517">
          <cell r="A6517">
            <v>201208</v>
          </cell>
        </row>
        <row r="6518">
          <cell r="A6518">
            <v>201208</v>
          </cell>
        </row>
        <row r="6519">
          <cell r="A6519">
            <v>201208</v>
          </cell>
        </row>
        <row r="6520">
          <cell r="A6520">
            <v>201208</v>
          </cell>
        </row>
        <row r="6521">
          <cell r="A6521">
            <v>201208</v>
          </cell>
        </row>
        <row r="6522">
          <cell r="A6522">
            <v>201208</v>
          </cell>
        </row>
        <row r="6523">
          <cell r="A6523">
            <v>201208</v>
          </cell>
        </row>
        <row r="6524">
          <cell r="A6524">
            <v>201208</v>
          </cell>
        </row>
        <row r="6525">
          <cell r="A6525">
            <v>201208</v>
          </cell>
        </row>
        <row r="6526">
          <cell r="A6526">
            <v>201208</v>
          </cell>
        </row>
        <row r="6527">
          <cell r="A6527">
            <v>201208</v>
          </cell>
        </row>
        <row r="6528">
          <cell r="A6528">
            <v>201208</v>
          </cell>
        </row>
        <row r="6529">
          <cell r="A6529">
            <v>201208</v>
          </cell>
        </row>
        <row r="6530">
          <cell r="A6530">
            <v>201208</v>
          </cell>
        </row>
        <row r="6531">
          <cell r="A6531">
            <v>201208</v>
          </cell>
        </row>
        <row r="6532">
          <cell r="A6532">
            <v>201208</v>
          </cell>
        </row>
        <row r="6533">
          <cell r="A6533">
            <v>201208</v>
          </cell>
        </row>
        <row r="6534">
          <cell r="A6534">
            <v>201208</v>
          </cell>
        </row>
        <row r="6535">
          <cell r="A6535">
            <v>201208</v>
          </cell>
        </row>
        <row r="6536">
          <cell r="A6536">
            <v>201208</v>
          </cell>
        </row>
        <row r="6537">
          <cell r="A6537">
            <v>201208</v>
          </cell>
        </row>
        <row r="6538">
          <cell r="A6538">
            <v>201208</v>
          </cell>
        </row>
        <row r="6539">
          <cell r="A6539">
            <v>201208</v>
          </cell>
        </row>
        <row r="6540">
          <cell r="A6540">
            <v>201208</v>
          </cell>
        </row>
        <row r="6541">
          <cell r="A6541">
            <v>201208</v>
          </cell>
        </row>
        <row r="6542">
          <cell r="A6542">
            <v>201208</v>
          </cell>
        </row>
        <row r="6543">
          <cell r="A6543">
            <v>201208</v>
          </cell>
        </row>
        <row r="6544">
          <cell r="A6544">
            <v>201208</v>
          </cell>
        </row>
        <row r="6545">
          <cell r="A6545">
            <v>201208</v>
          </cell>
        </row>
        <row r="6546">
          <cell r="A6546">
            <v>201208</v>
          </cell>
        </row>
        <row r="6547">
          <cell r="A6547">
            <v>201208</v>
          </cell>
        </row>
        <row r="6548">
          <cell r="A6548">
            <v>201208</v>
          </cell>
        </row>
        <row r="6549">
          <cell r="A6549">
            <v>201208</v>
          </cell>
        </row>
        <row r="6550">
          <cell r="A6550">
            <v>201208</v>
          </cell>
        </row>
        <row r="6551">
          <cell r="A6551">
            <v>201208</v>
          </cell>
        </row>
        <row r="6552">
          <cell r="A6552">
            <v>201208</v>
          </cell>
        </row>
        <row r="6553">
          <cell r="A6553">
            <v>201208</v>
          </cell>
        </row>
        <row r="6554">
          <cell r="A6554">
            <v>201208</v>
          </cell>
        </row>
        <row r="6555">
          <cell r="A6555">
            <v>201208</v>
          </cell>
        </row>
        <row r="6556">
          <cell r="A6556">
            <v>201208</v>
          </cell>
        </row>
        <row r="6557">
          <cell r="A6557">
            <v>201208</v>
          </cell>
        </row>
        <row r="6558">
          <cell r="A6558">
            <v>201208</v>
          </cell>
        </row>
        <row r="6559">
          <cell r="A6559">
            <v>201208</v>
          </cell>
        </row>
        <row r="6560">
          <cell r="A6560">
            <v>201208</v>
          </cell>
        </row>
        <row r="6561">
          <cell r="A6561">
            <v>201208</v>
          </cell>
        </row>
        <row r="6562">
          <cell r="A6562">
            <v>201208</v>
          </cell>
        </row>
        <row r="6563">
          <cell r="A6563">
            <v>201208</v>
          </cell>
        </row>
        <row r="6564">
          <cell r="A6564">
            <v>201208</v>
          </cell>
        </row>
        <row r="6565">
          <cell r="A6565">
            <v>201208</v>
          </cell>
        </row>
        <row r="6566">
          <cell r="A6566">
            <v>201208</v>
          </cell>
        </row>
        <row r="6567">
          <cell r="A6567">
            <v>201208</v>
          </cell>
        </row>
        <row r="6568">
          <cell r="A6568">
            <v>201208</v>
          </cell>
        </row>
        <row r="6569">
          <cell r="A6569">
            <v>201208</v>
          </cell>
        </row>
        <row r="6570">
          <cell r="A6570">
            <v>201208</v>
          </cell>
        </row>
        <row r="6571">
          <cell r="A6571">
            <v>201208</v>
          </cell>
        </row>
        <row r="6572">
          <cell r="A6572">
            <v>201208</v>
          </cell>
        </row>
        <row r="6573">
          <cell r="A6573">
            <v>201208</v>
          </cell>
        </row>
        <row r="6574">
          <cell r="A6574">
            <v>201208</v>
          </cell>
        </row>
        <row r="6575">
          <cell r="A6575">
            <v>201208</v>
          </cell>
        </row>
        <row r="6576">
          <cell r="A6576">
            <v>201208</v>
          </cell>
        </row>
        <row r="6577">
          <cell r="A6577">
            <v>201208</v>
          </cell>
        </row>
        <row r="6578">
          <cell r="A6578">
            <v>201208</v>
          </cell>
        </row>
        <row r="6579">
          <cell r="A6579">
            <v>201208</v>
          </cell>
        </row>
        <row r="6580">
          <cell r="A6580">
            <v>201208</v>
          </cell>
        </row>
        <row r="6581">
          <cell r="A6581">
            <v>201208</v>
          </cell>
        </row>
        <row r="6582">
          <cell r="A6582">
            <v>201208</v>
          </cell>
        </row>
        <row r="6583">
          <cell r="A6583">
            <v>201208</v>
          </cell>
        </row>
        <row r="6584">
          <cell r="A6584">
            <v>201208</v>
          </cell>
        </row>
        <row r="6585">
          <cell r="A6585">
            <v>201208</v>
          </cell>
        </row>
        <row r="6586">
          <cell r="A6586">
            <v>201208</v>
          </cell>
        </row>
        <row r="6587">
          <cell r="A6587">
            <v>201208</v>
          </cell>
        </row>
        <row r="6588">
          <cell r="A6588">
            <v>201208</v>
          </cell>
        </row>
        <row r="6589">
          <cell r="A6589">
            <v>201208</v>
          </cell>
        </row>
        <row r="6590">
          <cell r="A6590">
            <v>201208</v>
          </cell>
        </row>
        <row r="6591">
          <cell r="A6591">
            <v>201208</v>
          </cell>
        </row>
        <row r="6592">
          <cell r="A6592">
            <v>201208</v>
          </cell>
        </row>
        <row r="6593">
          <cell r="A6593">
            <v>201208</v>
          </cell>
        </row>
        <row r="6594">
          <cell r="A6594">
            <v>201208</v>
          </cell>
        </row>
        <row r="6595">
          <cell r="A6595">
            <v>201208</v>
          </cell>
        </row>
        <row r="6596">
          <cell r="A6596">
            <v>201208</v>
          </cell>
        </row>
        <row r="6597">
          <cell r="A6597">
            <v>201208</v>
          </cell>
        </row>
        <row r="6598">
          <cell r="A6598">
            <v>201208</v>
          </cell>
        </row>
        <row r="6599">
          <cell r="A6599">
            <v>201208</v>
          </cell>
        </row>
        <row r="6600">
          <cell r="A6600">
            <v>201208</v>
          </cell>
        </row>
        <row r="6601">
          <cell r="A6601">
            <v>201208</v>
          </cell>
        </row>
        <row r="6602">
          <cell r="A6602">
            <v>201208</v>
          </cell>
        </row>
        <row r="6603">
          <cell r="A6603">
            <v>201208</v>
          </cell>
        </row>
        <row r="6604">
          <cell r="A6604">
            <v>201208</v>
          </cell>
        </row>
        <row r="6605">
          <cell r="A6605">
            <v>201208</v>
          </cell>
        </row>
        <row r="6606">
          <cell r="A6606">
            <v>201208</v>
          </cell>
        </row>
        <row r="6607">
          <cell r="A6607">
            <v>201208</v>
          </cell>
        </row>
        <row r="6608">
          <cell r="A6608">
            <v>201208</v>
          </cell>
        </row>
        <row r="6609">
          <cell r="A6609">
            <v>201208</v>
          </cell>
        </row>
        <row r="6610">
          <cell r="A6610">
            <v>201208</v>
          </cell>
        </row>
        <row r="6611">
          <cell r="A6611">
            <v>201208</v>
          </cell>
        </row>
        <row r="6612">
          <cell r="A6612">
            <v>201208</v>
          </cell>
        </row>
        <row r="6613">
          <cell r="A6613">
            <v>201208</v>
          </cell>
        </row>
        <row r="6614">
          <cell r="A6614">
            <v>201208</v>
          </cell>
        </row>
        <row r="6615">
          <cell r="A6615">
            <v>201208</v>
          </cell>
        </row>
        <row r="6616">
          <cell r="A6616">
            <v>201208</v>
          </cell>
        </row>
        <row r="6617">
          <cell r="A6617">
            <v>201208</v>
          </cell>
        </row>
        <row r="6618">
          <cell r="A6618">
            <v>201208</v>
          </cell>
        </row>
        <row r="6619">
          <cell r="A6619">
            <v>201208</v>
          </cell>
        </row>
        <row r="6620">
          <cell r="A6620">
            <v>201208</v>
          </cell>
        </row>
        <row r="6621">
          <cell r="A6621">
            <v>201208</v>
          </cell>
        </row>
        <row r="6622">
          <cell r="A6622">
            <v>201208</v>
          </cell>
        </row>
        <row r="6623">
          <cell r="A6623">
            <v>201208</v>
          </cell>
        </row>
        <row r="6624">
          <cell r="A6624">
            <v>201208</v>
          </cell>
        </row>
        <row r="6625">
          <cell r="A6625">
            <v>201208</v>
          </cell>
        </row>
        <row r="6626">
          <cell r="A6626">
            <v>201208</v>
          </cell>
        </row>
        <row r="6627">
          <cell r="A6627">
            <v>201208</v>
          </cell>
        </row>
        <row r="6628">
          <cell r="A6628">
            <v>201208</v>
          </cell>
        </row>
        <row r="6629">
          <cell r="A6629">
            <v>201208</v>
          </cell>
        </row>
        <row r="6630">
          <cell r="A6630">
            <v>201208</v>
          </cell>
        </row>
        <row r="6631">
          <cell r="A6631">
            <v>201208</v>
          </cell>
        </row>
        <row r="6632">
          <cell r="A6632">
            <v>201208</v>
          </cell>
        </row>
        <row r="6633">
          <cell r="A6633">
            <v>201208</v>
          </cell>
        </row>
        <row r="6634">
          <cell r="A6634">
            <v>201208</v>
          </cell>
        </row>
        <row r="6635">
          <cell r="A6635">
            <v>201208</v>
          </cell>
        </row>
        <row r="6636">
          <cell r="A6636">
            <v>201208</v>
          </cell>
        </row>
        <row r="6637">
          <cell r="A6637">
            <v>201208</v>
          </cell>
        </row>
        <row r="6638">
          <cell r="A6638">
            <v>201208</v>
          </cell>
        </row>
        <row r="6639">
          <cell r="A6639">
            <v>201208</v>
          </cell>
        </row>
        <row r="6640">
          <cell r="A6640">
            <v>201208</v>
          </cell>
        </row>
        <row r="6641">
          <cell r="A6641">
            <v>201208</v>
          </cell>
        </row>
        <row r="6642">
          <cell r="A6642">
            <v>201208</v>
          </cell>
        </row>
        <row r="6643">
          <cell r="A6643">
            <v>201208</v>
          </cell>
        </row>
        <row r="6644">
          <cell r="A6644">
            <v>201208</v>
          </cell>
        </row>
        <row r="6645">
          <cell r="A6645">
            <v>201208</v>
          </cell>
        </row>
        <row r="6646">
          <cell r="A6646">
            <v>201208</v>
          </cell>
        </row>
        <row r="6647">
          <cell r="A6647">
            <v>201208</v>
          </cell>
        </row>
        <row r="6648">
          <cell r="A6648">
            <v>201208</v>
          </cell>
        </row>
        <row r="6649">
          <cell r="A6649">
            <v>201208</v>
          </cell>
        </row>
        <row r="6650">
          <cell r="A6650">
            <v>201208</v>
          </cell>
        </row>
        <row r="6651">
          <cell r="A6651">
            <v>201208</v>
          </cell>
        </row>
        <row r="6652">
          <cell r="A6652">
            <v>201208</v>
          </cell>
        </row>
        <row r="6653">
          <cell r="A6653">
            <v>201208</v>
          </cell>
        </row>
        <row r="6654">
          <cell r="A6654">
            <v>201208</v>
          </cell>
        </row>
        <row r="6655">
          <cell r="A6655">
            <v>201208</v>
          </cell>
        </row>
        <row r="6656">
          <cell r="A6656">
            <v>201208</v>
          </cell>
        </row>
        <row r="6657">
          <cell r="A6657">
            <v>201208</v>
          </cell>
        </row>
        <row r="6658">
          <cell r="A6658">
            <v>201208</v>
          </cell>
        </row>
        <row r="6659">
          <cell r="A6659">
            <v>201208</v>
          </cell>
        </row>
        <row r="6660">
          <cell r="A6660">
            <v>201208</v>
          </cell>
        </row>
        <row r="6661">
          <cell r="A6661">
            <v>201208</v>
          </cell>
        </row>
        <row r="6662">
          <cell r="A6662">
            <v>201208</v>
          </cell>
        </row>
        <row r="6663">
          <cell r="A6663">
            <v>201208</v>
          </cell>
        </row>
        <row r="6664">
          <cell r="A6664">
            <v>201208</v>
          </cell>
        </row>
        <row r="6665">
          <cell r="A6665">
            <v>201208</v>
          </cell>
        </row>
        <row r="6666">
          <cell r="A6666">
            <v>201208</v>
          </cell>
        </row>
        <row r="6667">
          <cell r="A6667">
            <v>201208</v>
          </cell>
        </row>
        <row r="6668">
          <cell r="A6668">
            <v>201208</v>
          </cell>
        </row>
        <row r="6669">
          <cell r="A6669">
            <v>201208</v>
          </cell>
        </row>
        <row r="6670">
          <cell r="A6670">
            <v>201208</v>
          </cell>
        </row>
        <row r="6671">
          <cell r="A6671">
            <v>201208</v>
          </cell>
        </row>
        <row r="6672">
          <cell r="A6672">
            <v>201208</v>
          </cell>
        </row>
        <row r="6673">
          <cell r="A6673">
            <v>201208</v>
          </cell>
        </row>
        <row r="6674">
          <cell r="A6674">
            <v>201208</v>
          </cell>
        </row>
        <row r="6675">
          <cell r="A6675">
            <v>201208</v>
          </cell>
        </row>
        <row r="6676">
          <cell r="A6676">
            <v>201208</v>
          </cell>
        </row>
        <row r="6677">
          <cell r="A6677">
            <v>201208</v>
          </cell>
        </row>
        <row r="6678">
          <cell r="A6678">
            <v>201208</v>
          </cell>
        </row>
        <row r="6679">
          <cell r="A6679">
            <v>201208</v>
          </cell>
        </row>
        <row r="6680">
          <cell r="A6680">
            <v>201208</v>
          </cell>
        </row>
        <row r="6681">
          <cell r="A6681">
            <v>201208</v>
          </cell>
        </row>
        <row r="6682">
          <cell r="A6682">
            <v>201208</v>
          </cell>
        </row>
        <row r="6683">
          <cell r="A6683">
            <v>201208</v>
          </cell>
        </row>
        <row r="6684">
          <cell r="A6684">
            <v>201208</v>
          </cell>
        </row>
        <row r="6685">
          <cell r="A6685">
            <v>201208</v>
          </cell>
        </row>
        <row r="6686">
          <cell r="A6686">
            <v>201208</v>
          </cell>
        </row>
        <row r="6687">
          <cell r="A6687">
            <v>201208</v>
          </cell>
        </row>
        <row r="6688">
          <cell r="A6688">
            <v>201208</v>
          </cell>
        </row>
        <row r="6689">
          <cell r="A6689">
            <v>201208</v>
          </cell>
        </row>
        <row r="6690">
          <cell r="A6690">
            <v>201208</v>
          </cell>
        </row>
        <row r="6691">
          <cell r="A6691">
            <v>201208</v>
          </cell>
        </row>
        <row r="6692">
          <cell r="A6692">
            <v>201208</v>
          </cell>
        </row>
        <row r="6693">
          <cell r="A6693">
            <v>201208</v>
          </cell>
        </row>
        <row r="6694">
          <cell r="A6694">
            <v>201208</v>
          </cell>
        </row>
        <row r="6695">
          <cell r="A6695">
            <v>201208</v>
          </cell>
        </row>
        <row r="6696">
          <cell r="A6696">
            <v>201208</v>
          </cell>
        </row>
        <row r="6697">
          <cell r="A6697">
            <v>201208</v>
          </cell>
        </row>
        <row r="6698">
          <cell r="A6698">
            <v>201208</v>
          </cell>
        </row>
        <row r="6699">
          <cell r="A6699">
            <v>201208</v>
          </cell>
        </row>
        <row r="6700">
          <cell r="A6700">
            <v>201208</v>
          </cell>
        </row>
        <row r="6701">
          <cell r="A6701">
            <v>201208</v>
          </cell>
        </row>
        <row r="6702">
          <cell r="A6702">
            <v>201208</v>
          </cell>
        </row>
        <row r="6703">
          <cell r="A6703">
            <v>201208</v>
          </cell>
        </row>
        <row r="6704">
          <cell r="A6704">
            <v>201208</v>
          </cell>
        </row>
        <row r="6705">
          <cell r="A6705">
            <v>201208</v>
          </cell>
        </row>
        <row r="6706">
          <cell r="A6706">
            <v>201208</v>
          </cell>
        </row>
        <row r="6707">
          <cell r="A6707">
            <v>201208</v>
          </cell>
        </row>
        <row r="6708">
          <cell r="A6708">
            <v>201208</v>
          </cell>
        </row>
        <row r="6709">
          <cell r="A6709">
            <v>201208</v>
          </cell>
        </row>
        <row r="6710">
          <cell r="A6710">
            <v>201208</v>
          </cell>
        </row>
        <row r="6711">
          <cell r="A6711">
            <v>201208</v>
          </cell>
        </row>
        <row r="6712">
          <cell r="A6712">
            <v>201208</v>
          </cell>
        </row>
        <row r="6713">
          <cell r="A6713">
            <v>201208</v>
          </cell>
        </row>
        <row r="6714">
          <cell r="A6714">
            <v>201208</v>
          </cell>
        </row>
        <row r="6715">
          <cell r="A6715">
            <v>201208</v>
          </cell>
        </row>
        <row r="6716">
          <cell r="A6716">
            <v>201208</v>
          </cell>
        </row>
        <row r="6717">
          <cell r="A6717">
            <v>201208</v>
          </cell>
        </row>
        <row r="6718">
          <cell r="A6718">
            <v>201208</v>
          </cell>
        </row>
        <row r="6719">
          <cell r="A6719">
            <v>201208</v>
          </cell>
        </row>
        <row r="6720">
          <cell r="A6720">
            <v>201208</v>
          </cell>
        </row>
        <row r="6721">
          <cell r="A6721">
            <v>201208</v>
          </cell>
        </row>
        <row r="6722">
          <cell r="A6722">
            <v>201208</v>
          </cell>
        </row>
        <row r="6723">
          <cell r="A6723">
            <v>201208</v>
          </cell>
        </row>
        <row r="6724">
          <cell r="A6724">
            <v>201208</v>
          </cell>
        </row>
        <row r="6725">
          <cell r="A6725">
            <v>201208</v>
          </cell>
        </row>
        <row r="6726">
          <cell r="A6726">
            <v>201208</v>
          </cell>
        </row>
        <row r="6727">
          <cell r="A6727">
            <v>201208</v>
          </cell>
        </row>
        <row r="6728">
          <cell r="A6728">
            <v>201208</v>
          </cell>
        </row>
        <row r="6729">
          <cell r="A6729">
            <v>201208</v>
          </cell>
        </row>
        <row r="6730">
          <cell r="A6730">
            <v>201208</v>
          </cell>
        </row>
        <row r="6731">
          <cell r="A6731">
            <v>201208</v>
          </cell>
        </row>
        <row r="6732">
          <cell r="A6732">
            <v>201208</v>
          </cell>
        </row>
        <row r="6733">
          <cell r="A6733">
            <v>201208</v>
          </cell>
        </row>
        <row r="6734">
          <cell r="A6734">
            <v>201208</v>
          </cell>
        </row>
        <row r="6735">
          <cell r="A6735">
            <v>201208</v>
          </cell>
        </row>
        <row r="6736">
          <cell r="A6736">
            <v>201208</v>
          </cell>
        </row>
        <row r="6737">
          <cell r="A6737">
            <v>201208</v>
          </cell>
        </row>
        <row r="6738">
          <cell r="A6738">
            <v>201208</v>
          </cell>
        </row>
        <row r="6739">
          <cell r="A6739">
            <v>201208</v>
          </cell>
        </row>
        <row r="6740">
          <cell r="A6740">
            <v>201208</v>
          </cell>
        </row>
        <row r="6741">
          <cell r="A6741">
            <v>201208</v>
          </cell>
        </row>
        <row r="6742">
          <cell r="A6742">
            <v>201208</v>
          </cell>
        </row>
        <row r="6743">
          <cell r="A6743">
            <v>201208</v>
          </cell>
        </row>
        <row r="6744">
          <cell r="A6744">
            <v>201208</v>
          </cell>
        </row>
        <row r="6745">
          <cell r="A6745">
            <v>201208</v>
          </cell>
        </row>
        <row r="6746">
          <cell r="A6746">
            <v>201208</v>
          </cell>
        </row>
        <row r="6747">
          <cell r="A6747">
            <v>201208</v>
          </cell>
        </row>
        <row r="6748">
          <cell r="A6748">
            <v>201208</v>
          </cell>
        </row>
        <row r="6749">
          <cell r="A6749">
            <v>201208</v>
          </cell>
        </row>
        <row r="6750">
          <cell r="A6750">
            <v>201208</v>
          </cell>
        </row>
        <row r="6751">
          <cell r="A6751">
            <v>201208</v>
          </cell>
        </row>
        <row r="6752">
          <cell r="A6752">
            <v>201208</v>
          </cell>
        </row>
        <row r="6753">
          <cell r="A6753">
            <v>201208</v>
          </cell>
        </row>
        <row r="6754">
          <cell r="A6754">
            <v>201208</v>
          </cell>
        </row>
        <row r="6755">
          <cell r="A6755">
            <v>201208</v>
          </cell>
        </row>
        <row r="6756">
          <cell r="A6756">
            <v>201208</v>
          </cell>
        </row>
        <row r="6757">
          <cell r="A6757">
            <v>201208</v>
          </cell>
        </row>
        <row r="6758">
          <cell r="A6758">
            <v>201208</v>
          </cell>
        </row>
        <row r="6759">
          <cell r="A6759">
            <v>201208</v>
          </cell>
        </row>
        <row r="6760">
          <cell r="A6760">
            <v>201208</v>
          </cell>
        </row>
        <row r="6761">
          <cell r="A6761">
            <v>201208</v>
          </cell>
        </row>
        <row r="6762">
          <cell r="A6762">
            <v>201208</v>
          </cell>
        </row>
        <row r="6763">
          <cell r="A6763">
            <v>201208</v>
          </cell>
        </row>
        <row r="6764">
          <cell r="A6764">
            <v>201208</v>
          </cell>
        </row>
        <row r="6765">
          <cell r="A6765">
            <v>201208</v>
          </cell>
        </row>
        <row r="6766">
          <cell r="A6766">
            <v>201208</v>
          </cell>
        </row>
        <row r="6767">
          <cell r="A6767">
            <v>201208</v>
          </cell>
        </row>
        <row r="6768">
          <cell r="A6768">
            <v>201208</v>
          </cell>
        </row>
        <row r="6769">
          <cell r="A6769">
            <v>201208</v>
          </cell>
        </row>
        <row r="6770">
          <cell r="A6770">
            <v>201208</v>
          </cell>
        </row>
        <row r="6771">
          <cell r="A6771">
            <v>201208</v>
          </cell>
        </row>
        <row r="6772">
          <cell r="A6772">
            <v>201208</v>
          </cell>
        </row>
        <row r="6773">
          <cell r="A6773">
            <v>201208</v>
          </cell>
        </row>
        <row r="6774">
          <cell r="A6774">
            <v>201208</v>
          </cell>
        </row>
        <row r="6775">
          <cell r="A6775">
            <v>201208</v>
          </cell>
        </row>
        <row r="6776">
          <cell r="A6776">
            <v>201208</v>
          </cell>
        </row>
        <row r="6777">
          <cell r="A6777">
            <v>201208</v>
          </cell>
        </row>
        <row r="6778">
          <cell r="A6778">
            <v>201208</v>
          </cell>
        </row>
        <row r="6779">
          <cell r="A6779">
            <v>201208</v>
          </cell>
        </row>
        <row r="6780">
          <cell r="A6780">
            <v>201208</v>
          </cell>
        </row>
        <row r="6781">
          <cell r="A6781">
            <v>201208</v>
          </cell>
        </row>
        <row r="6782">
          <cell r="A6782">
            <v>201208</v>
          </cell>
        </row>
        <row r="6783">
          <cell r="A6783">
            <v>201208</v>
          </cell>
        </row>
        <row r="6784">
          <cell r="A6784">
            <v>201208</v>
          </cell>
        </row>
        <row r="6785">
          <cell r="A6785">
            <v>201208</v>
          </cell>
        </row>
        <row r="6786">
          <cell r="A6786">
            <v>201208</v>
          </cell>
        </row>
        <row r="6787">
          <cell r="A6787">
            <v>201208</v>
          </cell>
        </row>
        <row r="6788">
          <cell r="A6788">
            <v>201208</v>
          </cell>
        </row>
        <row r="6789">
          <cell r="A6789">
            <v>201208</v>
          </cell>
        </row>
        <row r="6790">
          <cell r="A6790">
            <v>201208</v>
          </cell>
        </row>
        <row r="6791">
          <cell r="A6791">
            <v>201208</v>
          </cell>
        </row>
        <row r="6792">
          <cell r="A6792">
            <v>201208</v>
          </cell>
        </row>
        <row r="6793">
          <cell r="A6793">
            <v>201208</v>
          </cell>
        </row>
        <row r="6794">
          <cell r="A6794">
            <v>201208</v>
          </cell>
        </row>
        <row r="6795">
          <cell r="A6795">
            <v>201208</v>
          </cell>
        </row>
        <row r="6796">
          <cell r="A6796">
            <v>201208</v>
          </cell>
        </row>
        <row r="6797">
          <cell r="A6797">
            <v>201208</v>
          </cell>
        </row>
        <row r="6798">
          <cell r="A6798">
            <v>201208</v>
          </cell>
        </row>
        <row r="6799">
          <cell r="A6799">
            <v>201208</v>
          </cell>
        </row>
        <row r="6800">
          <cell r="A6800">
            <v>201208</v>
          </cell>
        </row>
        <row r="6801">
          <cell r="A6801">
            <v>201208</v>
          </cell>
        </row>
        <row r="6802">
          <cell r="A6802">
            <v>201208</v>
          </cell>
        </row>
        <row r="6803">
          <cell r="A6803">
            <v>201208</v>
          </cell>
        </row>
        <row r="6804">
          <cell r="A6804">
            <v>201208</v>
          </cell>
        </row>
        <row r="6805">
          <cell r="A6805">
            <v>201208</v>
          </cell>
        </row>
        <row r="6806">
          <cell r="A6806">
            <v>201208</v>
          </cell>
        </row>
        <row r="6807">
          <cell r="A6807">
            <v>201208</v>
          </cell>
        </row>
        <row r="6808">
          <cell r="A6808">
            <v>201208</v>
          </cell>
        </row>
        <row r="6809">
          <cell r="A6809">
            <v>201208</v>
          </cell>
        </row>
        <row r="6810">
          <cell r="A6810">
            <v>201208</v>
          </cell>
        </row>
        <row r="6811">
          <cell r="A6811">
            <v>201208</v>
          </cell>
        </row>
        <row r="6812">
          <cell r="A6812">
            <v>201208</v>
          </cell>
        </row>
        <row r="6813">
          <cell r="A6813">
            <v>201208</v>
          </cell>
        </row>
        <row r="6814">
          <cell r="A6814">
            <v>201208</v>
          </cell>
        </row>
        <row r="6815">
          <cell r="A6815">
            <v>201208</v>
          </cell>
        </row>
        <row r="6816">
          <cell r="A6816">
            <v>201208</v>
          </cell>
        </row>
        <row r="6817">
          <cell r="A6817">
            <v>201208</v>
          </cell>
        </row>
        <row r="6818">
          <cell r="A6818">
            <v>201208</v>
          </cell>
        </row>
        <row r="6819">
          <cell r="A6819">
            <v>201208</v>
          </cell>
        </row>
        <row r="6820">
          <cell r="A6820">
            <v>201208</v>
          </cell>
        </row>
        <row r="6821">
          <cell r="A6821">
            <v>201208</v>
          </cell>
        </row>
        <row r="6822">
          <cell r="A6822">
            <v>201208</v>
          </cell>
        </row>
        <row r="6823">
          <cell r="A6823">
            <v>201208</v>
          </cell>
        </row>
        <row r="6824">
          <cell r="A6824">
            <v>201208</v>
          </cell>
        </row>
        <row r="6825">
          <cell r="A6825">
            <v>201208</v>
          </cell>
        </row>
        <row r="6826">
          <cell r="A6826">
            <v>201208</v>
          </cell>
        </row>
        <row r="6827">
          <cell r="A6827">
            <v>201208</v>
          </cell>
        </row>
        <row r="6828">
          <cell r="A6828">
            <v>201208</v>
          </cell>
        </row>
        <row r="6829">
          <cell r="A6829">
            <v>201208</v>
          </cell>
        </row>
        <row r="6830">
          <cell r="A6830">
            <v>201208</v>
          </cell>
        </row>
        <row r="6831">
          <cell r="A6831">
            <v>201208</v>
          </cell>
        </row>
        <row r="6832">
          <cell r="A6832">
            <v>201208</v>
          </cell>
        </row>
        <row r="6833">
          <cell r="A6833">
            <v>201208</v>
          </cell>
        </row>
        <row r="6834">
          <cell r="A6834">
            <v>201208</v>
          </cell>
        </row>
        <row r="6835">
          <cell r="A6835">
            <v>201208</v>
          </cell>
        </row>
        <row r="6836">
          <cell r="A6836">
            <v>201208</v>
          </cell>
        </row>
        <row r="6837">
          <cell r="A6837">
            <v>201208</v>
          </cell>
        </row>
        <row r="6838">
          <cell r="A6838">
            <v>201208</v>
          </cell>
        </row>
        <row r="6839">
          <cell r="A6839">
            <v>201208</v>
          </cell>
        </row>
        <row r="6840">
          <cell r="A6840">
            <v>201208</v>
          </cell>
        </row>
        <row r="6841">
          <cell r="A6841">
            <v>201208</v>
          </cell>
        </row>
        <row r="6842">
          <cell r="A6842">
            <v>201208</v>
          </cell>
        </row>
        <row r="6843">
          <cell r="A6843">
            <v>201208</v>
          </cell>
        </row>
        <row r="6844">
          <cell r="A6844">
            <v>201208</v>
          </cell>
        </row>
        <row r="6845">
          <cell r="A6845">
            <v>201208</v>
          </cell>
        </row>
        <row r="6846">
          <cell r="A6846">
            <v>201208</v>
          </cell>
        </row>
        <row r="6847">
          <cell r="A6847">
            <v>201208</v>
          </cell>
        </row>
        <row r="6848">
          <cell r="A6848">
            <v>201208</v>
          </cell>
        </row>
        <row r="6849">
          <cell r="A6849">
            <v>201208</v>
          </cell>
        </row>
        <row r="6850">
          <cell r="A6850">
            <v>201208</v>
          </cell>
        </row>
        <row r="6851">
          <cell r="A6851">
            <v>201208</v>
          </cell>
        </row>
        <row r="6852">
          <cell r="A6852">
            <v>201208</v>
          </cell>
        </row>
        <row r="6853">
          <cell r="A6853">
            <v>201208</v>
          </cell>
        </row>
        <row r="6854">
          <cell r="A6854">
            <v>201208</v>
          </cell>
        </row>
        <row r="6855">
          <cell r="A6855">
            <v>201208</v>
          </cell>
        </row>
        <row r="6856">
          <cell r="A6856">
            <v>201208</v>
          </cell>
        </row>
        <row r="6857">
          <cell r="A6857">
            <v>201208</v>
          </cell>
        </row>
        <row r="6858">
          <cell r="A6858">
            <v>201208</v>
          </cell>
        </row>
        <row r="6859">
          <cell r="A6859">
            <v>201208</v>
          </cell>
        </row>
        <row r="6860">
          <cell r="A6860">
            <v>201208</v>
          </cell>
        </row>
        <row r="6861">
          <cell r="A6861">
            <v>201208</v>
          </cell>
        </row>
        <row r="6862">
          <cell r="A6862">
            <v>201208</v>
          </cell>
        </row>
        <row r="6863">
          <cell r="A6863">
            <v>201208</v>
          </cell>
        </row>
        <row r="6864">
          <cell r="A6864">
            <v>201208</v>
          </cell>
        </row>
        <row r="6865">
          <cell r="A6865">
            <v>201208</v>
          </cell>
        </row>
        <row r="6866">
          <cell r="A6866">
            <v>201208</v>
          </cell>
        </row>
        <row r="6867">
          <cell r="A6867">
            <v>201208</v>
          </cell>
        </row>
        <row r="6868">
          <cell r="A6868">
            <v>201208</v>
          </cell>
        </row>
        <row r="6869">
          <cell r="A6869">
            <v>201208</v>
          </cell>
        </row>
        <row r="6870">
          <cell r="A6870">
            <v>201208</v>
          </cell>
        </row>
        <row r="6871">
          <cell r="A6871">
            <v>201208</v>
          </cell>
        </row>
        <row r="6872">
          <cell r="A6872">
            <v>201208</v>
          </cell>
        </row>
        <row r="6873">
          <cell r="A6873">
            <v>201208</v>
          </cell>
        </row>
        <row r="6874">
          <cell r="A6874">
            <v>201208</v>
          </cell>
        </row>
        <row r="6875">
          <cell r="A6875">
            <v>201208</v>
          </cell>
        </row>
        <row r="6876">
          <cell r="A6876">
            <v>201208</v>
          </cell>
        </row>
        <row r="6877">
          <cell r="A6877">
            <v>201208</v>
          </cell>
        </row>
        <row r="6878">
          <cell r="A6878">
            <v>201208</v>
          </cell>
        </row>
        <row r="6879">
          <cell r="A6879">
            <v>201208</v>
          </cell>
        </row>
        <row r="6880">
          <cell r="A6880">
            <v>201208</v>
          </cell>
        </row>
        <row r="6881">
          <cell r="A6881">
            <v>201208</v>
          </cell>
        </row>
        <row r="6882">
          <cell r="A6882">
            <v>201208</v>
          </cell>
        </row>
        <row r="6883">
          <cell r="A6883">
            <v>201208</v>
          </cell>
        </row>
        <row r="6884">
          <cell r="A6884">
            <v>201208</v>
          </cell>
        </row>
        <row r="6885">
          <cell r="A6885">
            <v>201208</v>
          </cell>
        </row>
        <row r="6886">
          <cell r="A6886">
            <v>201208</v>
          </cell>
        </row>
        <row r="6887">
          <cell r="A6887">
            <v>201208</v>
          </cell>
        </row>
        <row r="6888">
          <cell r="A6888">
            <v>201208</v>
          </cell>
        </row>
        <row r="6889">
          <cell r="A6889">
            <v>201208</v>
          </cell>
        </row>
        <row r="6890">
          <cell r="A6890">
            <v>201208</v>
          </cell>
        </row>
        <row r="6891">
          <cell r="A6891">
            <v>201208</v>
          </cell>
        </row>
        <row r="6892">
          <cell r="A6892">
            <v>201208</v>
          </cell>
        </row>
        <row r="6893">
          <cell r="A6893">
            <v>201208</v>
          </cell>
        </row>
        <row r="6894">
          <cell r="A6894">
            <v>201208</v>
          </cell>
        </row>
        <row r="6895">
          <cell r="A6895">
            <v>201208</v>
          </cell>
        </row>
        <row r="6896">
          <cell r="A6896">
            <v>201208</v>
          </cell>
        </row>
        <row r="6897">
          <cell r="A6897">
            <v>201208</v>
          </cell>
        </row>
        <row r="6898">
          <cell r="A6898">
            <v>201208</v>
          </cell>
        </row>
        <row r="6899">
          <cell r="A6899">
            <v>201208</v>
          </cell>
        </row>
        <row r="6900">
          <cell r="A6900">
            <v>201208</v>
          </cell>
        </row>
        <row r="6901">
          <cell r="A6901">
            <v>201208</v>
          </cell>
        </row>
        <row r="6902">
          <cell r="A6902">
            <v>201208</v>
          </cell>
        </row>
        <row r="6903">
          <cell r="A6903">
            <v>201208</v>
          </cell>
        </row>
        <row r="6904">
          <cell r="A6904">
            <v>201208</v>
          </cell>
        </row>
        <row r="6905">
          <cell r="A6905">
            <v>201208</v>
          </cell>
        </row>
        <row r="6906">
          <cell r="A6906">
            <v>201208</v>
          </cell>
        </row>
        <row r="6907">
          <cell r="A6907">
            <v>201208</v>
          </cell>
        </row>
        <row r="6908">
          <cell r="A6908">
            <v>201208</v>
          </cell>
        </row>
        <row r="6909">
          <cell r="A6909">
            <v>201208</v>
          </cell>
        </row>
        <row r="6910">
          <cell r="A6910">
            <v>201208</v>
          </cell>
        </row>
        <row r="6911">
          <cell r="A6911">
            <v>201208</v>
          </cell>
        </row>
        <row r="6912">
          <cell r="A6912">
            <v>201208</v>
          </cell>
        </row>
        <row r="6913">
          <cell r="A6913">
            <v>201208</v>
          </cell>
        </row>
        <row r="6914">
          <cell r="A6914">
            <v>201208</v>
          </cell>
        </row>
        <row r="6915">
          <cell r="A6915">
            <v>201208</v>
          </cell>
        </row>
        <row r="6916">
          <cell r="A6916">
            <v>201208</v>
          </cell>
        </row>
        <row r="6917">
          <cell r="A6917">
            <v>201208</v>
          </cell>
        </row>
        <row r="6918">
          <cell r="A6918">
            <v>201208</v>
          </cell>
        </row>
        <row r="6919">
          <cell r="A6919">
            <v>201208</v>
          </cell>
        </row>
        <row r="6920">
          <cell r="A6920">
            <v>201208</v>
          </cell>
        </row>
        <row r="6921">
          <cell r="A6921">
            <v>201208</v>
          </cell>
        </row>
        <row r="6922">
          <cell r="A6922">
            <v>201208</v>
          </cell>
        </row>
        <row r="6923">
          <cell r="A6923">
            <v>201208</v>
          </cell>
        </row>
        <row r="6924">
          <cell r="A6924">
            <v>201208</v>
          </cell>
        </row>
        <row r="6925">
          <cell r="A6925">
            <v>201208</v>
          </cell>
        </row>
        <row r="6926">
          <cell r="A6926">
            <v>201208</v>
          </cell>
        </row>
        <row r="6927">
          <cell r="A6927">
            <v>201208</v>
          </cell>
        </row>
        <row r="6928">
          <cell r="A6928">
            <v>201208</v>
          </cell>
        </row>
        <row r="6929">
          <cell r="A6929">
            <v>201208</v>
          </cell>
        </row>
        <row r="6930">
          <cell r="A6930">
            <v>201208</v>
          </cell>
        </row>
        <row r="6931">
          <cell r="A6931">
            <v>201208</v>
          </cell>
        </row>
        <row r="6932">
          <cell r="A6932">
            <v>201208</v>
          </cell>
        </row>
        <row r="6933">
          <cell r="A6933">
            <v>201208</v>
          </cell>
        </row>
        <row r="6934">
          <cell r="A6934">
            <v>201208</v>
          </cell>
        </row>
        <row r="6935">
          <cell r="A6935">
            <v>201208</v>
          </cell>
        </row>
        <row r="6936">
          <cell r="A6936">
            <v>201208</v>
          </cell>
        </row>
        <row r="6937">
          <cell r="A6937">
            <v>201208</v>
          </cell>
        </row>
        <row r="6938">
          <cell r="A6938">
            <v>201208</v>
          </cell>
        </row>
        <row r="6939">
          <cell r="A6939">
            <v>201208</v>
          </cell>
        </row>
        <row r="6940">
          <cell r="A6940">
            <v>201208</v>
          </cell>
        </row>
        <row r="6941">
          <cell r="A6941">
            <v>201208</v>
          </cell>
        </row>
        <row r="6942">
          <cell r="A6942">
            <v>201208</v>
          </cell>
        </row>
        <row r="6943">
          <cell r="A6943">
            <v>201208</v>
          </cell>
        </row>
        <row r="6944">
          <cell r="A6944">
            <v>201208</v>
          </cell>
        </row>
        <row r="6945">
          <cell r="A6945">
            <v>201208</v>
          </cell>
        </row>
        <row r="6946">
          <cell r="A6946">
            <v>201208</v>
          </cell>
        </row>
        <row r="6947">
          <cell r="A6947">
            <v>201208</v>
          </cell>
        </row>
        <row r="6948">
          <cell r="A6948">
            <v>201208</v>
          </cell>
        </row>
        <row r="6949">
          <cell r="A6949">
            <v>201208</v>
          </cell>
        </row>
        <row r="6950">
          <cell r="A6950">
            <v>201208</v>
          </cell>
        </row>
        <row r="6951">
          <cell r="A6951">
            <v>201208</v>
          </cell>
        </row>
        <row r="6952">
          <cell r="A6952">
            <v>201208</v>
          </cell>
        </row>
        <row r="6953">
          <cell r="A6953">
            <v>201208</v>
          </cell>
        </row>
        <row r="6954">
          <cell r="A6954">
            <v>201208</v>
          </cell>
        </row>
        <row r="6955">
          <cell r="A6955">
            <v>201208</v>
          </cell>
        </row>
        <row r="6956">
          <cell r="A6956">
            <v>201208</v>
          </cell>
        </row>
        <row r="6957">
          <cell r="A6957">
            <v>201208</v>
          </cell>
        </row>
        <row r="6958">
          <cell r="A6958">
            <v>201208</v>
          </cell>
        </row>
        <row r="6959">
          <cell r="A6959">
            <v>201208</v>
          </cell>
        </row>
        <row r="6960">
          <cell r="A6960">
            <v>201208</v>
          </cell>
        </row>
        <row r="6961">
          <cell r="A6961">
            <v>201208</v>
          </cell>
        </row>
        <row r="6962">
          <cell r="A6962">
            <v>201208</v>
          </cell>
        </row>
        <row r="6963">
          <cell r="A6963">
            <v>201208</v>
          </cell>
        </row>
        <row r="6964">
          <cell r="A6964">
            <v>201208</v>
          </cell>
        </row>
        <row r="6965">
          <cell r="A6965">
            <v>201208</v>
          </cell>
        </row>
        <row r="6966">
          <cell r="A6966">
            <v>201208</v>
          </cell>
        </row>
        <row r="6967">
          <cell r="A6967">
            <v>201208</v>
          </cell>
        </row>
        <row r="6968">
          <cell r="A6968">
            <v>201208</v>
          </cell>
        </row>
        <row r="6969">
          <cell r="A6969">
            <v>201208</v>
          </cell>
        </row>
        <row r="6970">
          <cell r="A6970">
            <v>201208</v>
          </cell>
        </row>
        <row r="6971">
          <cell r="A6971">
            <v>201208</v>
          </cell>
        </row>
        <row r="6972">
          <cell r="A6972">
            <v>201208</v>
          </cell>
        </row>
        <row r="6973">
          <cell r="A6973">
            <v>201208</v>
          </cell>
        </row>
        <row r="6974">
          <cell r="A6974">
            <v>201208</v>
          </cell>
        </row>
        <row r="6975">
          <cell r="A6975">
            <v>201208</v>
          </cell>
        </row>
        <row r="6976">
          <cell r="A6976">
            <v>201208</v>
          </cell>
        </row>
        <row r="6977">
          <cell r="A6977">
            <v>201208</v>
          </cell>
        </row>
        <row r="6978">
          <cell r="A6978">
            <v>201208</v>
          </cell>
        </row>
        <row r="6979">
          <cell r="A6979">
            <v>201208</v>
          </cell>
        </row>
        <row r="6980">
          <cell r="A6980">
            <v>201208</v>
          </cell>
        </row>
        <row r="6981">
          <cell r="A6981">
            <v>201208</v>
          </cell>
        </row>
        <row r="6982">
          <cell r="A6982">
            <v>201208</v>
          </cell>
        </row>
        <row r="6983">
          <cell r="A6983">
            <v>201208</v>
          </cell>
        </row>
        <row r="6984">
          <cell r="A6984">
            <v>201208</v>
          </cell>
        </row>
        <row r="6985">
          <cell r="A6985">
            <v>201208</v>
          </cell>
        </row>
        <row r="6986">
          <cell r="A6986">
            <v>201208</v>
          </cell>
        </row>
        <row r="6987">
          <cell r="A6987">
            <v>201208</v>
          </cell>
        </row>
        <row r="6988">
          <cell r="A6988">
            <v>201208</v>
          </cell>
        </row>
        <row r="6989">
          <cell r="A6989">
            <v>201208</v>
          </cell>
        </row>
        <row r="6990">
          <cell r="A6990">
            <v>201208</v>
          </cell>
        </row>
        <row r="6991">
          <cell r="A6991">
            <v>201208</v>
          </cell>
        </row>
        <row r="6992">
          <cell r="A6992">
            <v>201208</v>
          </cell>
        </row>
        <row r="6993">
          <cell r="A6993">
            <v>201208</v>
          </cell>
        </row>
        <row r="6994">
          <cell r="A6994">
            <v>201208</v>
          </cell>
        </row>
        <row r="6995">
          <cell r="A6995">
            <v>201208</v>
          </cell>
        </row>
        <row r="6996">
          <cell r="A6996">
            <v>201208</v>
          </cell>
        </row>
        <row r="6997">
          <cell r="A6997">
            <v>201208</v>
          </cell>
        </row>
        <row r="6998">
          <cell r="A6998">
            <v>201208</v>
          </cell>
        </row>
        <row r="6999">
          <cell r="A6999">
            <v>201208</v>
          </cell>
        </row>
        <row r="7000">
          <cell r="A7000">
            <v>201208</v>
          </cell>
        </row>
        <row r="7001">
          <cell r="A7001">
            <v>201208</v>
          </cell>
        </row>
        <row r="7002">
          <cell r="A7002">
            <v>201208</v>
          </cell>
        </row>
        <row r="7003">
          <cell r="A7003">
            <v>201208</v>
          </cell>
        </row>
        <row r="7004">
          <cell r="A7004">
            <v>201208</v>
          </cell>
        </row>
        <row r="7005">
          <cell r="A7005">
            <v>201208</v>
          </cell>
        </row>
        <row r="7006">
          <cell r="A7006">
            <v>201208</v>
          </cell>
        </row>
        <row r="7007">
          <cell r="A7007">
            <v>201208</v>
          </cell>
        </row>
        <row r="7008">
          <cell r="A7008">
            <v>201208</v>
          </cell>
        </row>
        <row r="7009">
          <cell r="A7009">
            <v>201208</v>
          </cell>
        </row>
        <row r="7010">
          <cell r="A7010">
            <v>201208</v>
          </cell>
        </row>
        <row r="7011">
          <cell r="A7011">
            <v>201208</v>
          </cell>
        </row>
        <row r="7012">
          <cell r="A7012">
            <v>201208</v>
          </cell>
        </row>
        <row r="7013">
          <cell r="A7013">
            <v>201208</v>
          </cell>
        </row>
        <row r="7014">
          <cell r="A7014">
            <v>201208</v>
          </cell>
        </row>
        <row r="7015">
          <cell r="A7015">
            <v>201208</v>
          </cell>
        </row>
        <row r="7016">
          <cell r="A7016">
            <v>201208</v>
          </cell>
        </row>
        <row r="7017">
          <cell r="A7017">
            <v>201208</v>
          </cell>
        </row>
        <row r="7018">
          <cell r="A7018">
            <v>201208</v>
          </cell>
        </row>
        <row r="7019">
          <cell r="A7019">
            <v>201208</v>
          </cell>
        </row>
        <row r="7020">
          <cell r="A7020">
            <v>201208</v>
          </cell>
        </row>
        <row r="7021">
          <cell r="A7021">
            <v>201208</v>
          </cell>
        </row>
        <row r="7022">
          <cell r="A7022">
            <v>201208</v>
          </cell>
        </row>
        <row r="7023">
          <cell r="A7023">
            <v>201208</v>
          </cell>
        </row>
        <row r="7024">
          <cell r="A7024">
            <v>201208</v>
          </cell>
        </row>
        <row r="7025">
          <cell r="A7025">
            <v>201208</v>
          </cell>
        </row>
        <row r="7026">
          <cell r="A7026">
            <v>201208</v>
          </cell>
        </row>
        <row r="7027">
          <cell r="A7027">
            <v>201208</v>
          </cell>
        </row>
        <row r="7028">
          <cell r="A7028">
            <v>201208</v>
          </cell>
        </row>
        <row r="7029">
          <cell r="A7029">
            <v>201208</v>
          </cell>
        </row>
        <row r="7030">
          <cell r="A7030">
            <v>201208</v>
          </cell>
        </row>
        <row r="7031">
          <cell r="A7031">
            <v>201208</v>
          </cell>
        </row>
        <row r="7032">
          <cell r="A7032">
            <v>201208</v>
          </cell>
        </row>
        <row r="7033">
          <cell r="A7033">
            <v>201208</v>
          </cell>
        </row>
        <row r="7034">
          <cell r="A7034">
            <v>201208</v>
          </cell>
        </row>
        <row r="7035">
          <cell r="A7035">
            <v>201208</v>
          </cell>
        </row>
        <row r="7036">
          <cell r="A7036">
            <v>201208</v>
          </cell>
        </row>
        <row r="7037">
          <cell r="A7037">
            <v>201208</v>
          </cell>
        </row>
        <row r="7038">
          <cell r="A7038">
            <v>201208</v>
          </cell>
        </row>
        <row r="7039">
          <cell r="A7039">
            <v>201208</v>
          </cell>
        </row>
        <row r="7040">
          <cell r="A7040">
            <v>201208</v>
          </cell>
        </row>
        <row r="7041">
          <cell r="A7041">
            <v>201208</v>
          </cell>
        </row>
        <row r="7042">
          <cell r="A7042">
            <v>201208</v>
          </cell>
        </row>
        <row r="7043">
          <cell r="A7043">
            <v>201208</v>
          </cell>
        </row>
        <row r="7044">
          <cell r="A7044">
            <v>201208</v>
          </cell>
        </row>
        <row r="7045">
          <cell r="A7045">
            <v>201208</v>
          </cell>
        </row>
        <row r="7046">
          <cell r="A7046">
            <v>201208</v>
          </cell>
        </row>
        <row r="7047">
          <cell r="A7047">
            <v>201208</v>
          </cell>
        </row>
        <row r="7048">
          <cell r="A7048">
            <v>201208</v>
          </cell>
        </row>
        <row r="7049">
          <cell r="A7049">
            <v>201208</v>
          </cell>
        </row>
        <row r="7050">
          <cell r="A7050">
            <v>201208</v>
          </cell>
        </row>
        <row r="7051">
          <cell r="A7051">
            <v>201208</v>
          </cell>
        </row>
        <row r="7052">
          <cell r="A7052">
            <v>201208</v>
          </cell>
        </row>
        <row r="7053">
          <cell r="A7053">
            <v>201208</v>
          </cell>
        </row>
        <row r="7054">
          <cell r="A7054">
            <v>201208</v>
          </cell>
        </row>
        <row r="7055">
          <cell r="A7055">
            <v>201208</v>
          </cell>
        </row>
        <row r="7056">
          <cell r="A7056">
            <v>201208</v>
          </cell>
        </row>
        <row r="7057">
          <cell r="A7057">
            <v>201208</v>
          </cell>
        </row>
        <row r="7058">
          <cell r="A7058">
            <v>201208</v>
          </cell>
        </row>
        <row r="7059">
          <cell r="A7059">
            <v>201208</v>
          </cell>
        </row>
        <row r="7060">
          <cell r="A7060">
            <v>201208</v>
          </cell>
        </row>
        <row r="7061">
          <cell r="A7061">
            <v>201208</v>
          </cell>
        </row>
        <row r="7062">
          <cell r="A7062">
            <v>201208</v>
          </cell>
        </row>
        <row r="7063">
          <cell r="A7063">
            <v>201208</v>
          </cell>
        </row>
        <row r="7064">
          <cell r="A7064">
            <v>201208</v>
          </cell>
        </row>
        <row r="7065">
          <cell r="A7065">
            <v>201208</v>
          </cell>
        </row>
        <row r="7066">
          <cell r="A7066">
            <v>201208</v>
          </cell>
        </row>
        <row r="7067">
          <cell r="A7067">
            <v>201208</v>
          </cell>
        </row>
        <row r="7068">
          <cell r="A7068">
            <v>201208</v>
          </cell>
        </row>
        <row r="7069">
          <cell r="A7069">
            <v>201208</v>
          </cell>
        </row>
        <row r="7070">
          <cell r="A7070">
            <v>201208</v>
          </cell>
        </row>
        <row r="7071">
          <cell r="A7071">
            <v>201208</v>
          </cell>
        </row>
        <row r="7072">
          <cell r="A7072">
            <v>201208</v>
          </cell>
        </row>
        <row r="7073">
          <cell r="A7073">
            <v>201208</v>
          </cell>
        </row>
        <row r="7074">
          <cell r="A7074">
            <v>201208</v>
          </cell>
        </row>
        <row r="7075">
          <cell r="A7075">
            <v>201208</v>
          </cell>
        </row>
        <row r="7076">
          <cell r="A7076">
            <v>201208</v>
          </cell>
        </row>
        <row r="7077">
          <cell r="A7077">
            <v>201208</v>
          </cell>
        </row>
        <row r="7078">
          <cell r="A7078">
            <v>201208</v>
          </cell>
        </row>
        <row r="7079">
          <cell r="A7079">
            <v>201208</v>
          </cell>
        </row>
        <row r="7080">
          <cell r="A7080">
            <v>201208</v>
          </cell>
        </row>
        <row r="7081">
          <cell r="A7081">
            <v>201208</v>
          </cell>
        </row>
        <row r="7082">
          <cell r="A7082">
            <v>201208</v>
          </cell>
        </row>
        <row r="7083">
          <cell r="A7083">
            <v>201208</v>
          </cell>
        </row>
        <row r="7084">
          <cell r="A7084">
            <v>201208</v>
          </cell>
        </row>
        <row r="7085">
          <cell r="A7085">
            <v>201208</v>
          </cell>
        </row>
        <row r="7086">
          <cell r="A7086">
            <v>201208</v>
          </cell>
        </row>
        <row r="7087">
          <cell r="A7087">
            <v>201208</v>
          </cell>
        </row>
        <row r="7088">
          <cell r="A7088">
            <v>201208</v>
          </cell>
        </row>
        <row r="7089">
          <cell r="A7089">
            <v>201208</v>
          </cell>
        </row>
        <row r="7090">
          <cell r="A7090">
            <v>201208</v>
          </cell>
        </row>
        <row r="7091">
          <cell r="A7091">
            <v>201208</v>
          </cell>
        </row>
        <row r="7092">
          <cell r="A7092">
            <v>201208</v>
          </cell>
        </row>
        <row r="7093">
          <cell r="A7093">
            <v>201208</v>
          </cell>
        </row>
        <row r="7094">
          <cell r="A7094">
            <v>201208</v>
          </cell>
        </row>
        <row r="7095">
          <cell r="A7095">
            <v>201208</v>
          </cell>
        </row>
        <row r="7096">
          <cell r="A7096">
            <v>201208</v>
          </cell>
        </row>
        <row r="7097">
          <cell r="A7097">
            <v>201208</v>
          </cell>
        </row>
        <row r="7098">
          <cell r="A7098">
            <v>201208</v>
          </cell>
        </row>
        <row r="7099">
          <cell r="A7099">
            <v>201208</v>
          </cell>
        </row>
        <row r="7100">
          <cell r="A7100">
            <v>201208</v>
          </cell>
        </row>
        <row r="7101">
          <cell r="A7101">
            <v>201208</v>
          </cell>
        </row>
        <row r="7102">
          <cell r="A7102">
            <v>201208</v>
          </cell>
        </row>
        <row r="7103">
          <cell r="A7103">
            <v>201208</v>
          </cell>
        </row>
        <row r="7104">
          <cell r="A7104">
            <v>201208</v>
          </cell>
        </row>
        <row r="7105">
          <cell r="A7105">
            <v>201208</v>
          </cell>
        </row>
        <row r="7106">
          <cell r="A7106">
            <v>201208</v>
          </cell>
        </row>
        <row r="7107">
          <cell r="A7107">
            <v>201208</v>
          </cell>
        </row>
        <row r="7108">
          <cell r="A7108">
            <v>201208</v>
          </cell>
        </row>
        <row r="7109">
          <cell r="A7109">
            <v>201208</v>
          </cell>
        </row>
        <row r="7110">
          <cell r="A7110">
            <v>201208</v>
          </cell>
        </row>
        <row r="7111">
          <cell r="A7111">
            <v>201208</v>
          </cell>
        </row>
        <row r="7112">
          <cell r="A7112">
            <v>201208</v>
          </cell>
        </row>
        <row r="7113">
          <cell r="A7113">
            <v>201208</v>
          </cell>
        </row>
        <row r="7114">
          <cell r="A7114">
            <v>201208</v>
          </cell>
        </row>
        <row r="7115">
          <cell r="A7115">
            <v>201208</v>
          </cell>
        </row>
        <row r="7116">
          <cell r="A7116">
            <v>201208</v>
          </cell>
        </row>
        <row r="7117">
          <cell r="A7117">
            <v>201208</v>
          </cell>
        </row>
        <row r="7118">
          <cell r="A7118">
            <v>201208</v>
          </cell>
        </row>
        <row r="7119">
          <cell r="A7119">
            <v>201208</v>
          </cell>
        </row>
        <row r="7120">
          <cell r="A7120">
            <v>201208</v>
          </cell>
        </row>
        <row r="7121">
          <cell r="A7121">
            <v>201208</v>
          </cell>
        </row>
        <row r="7122">
          <cell r="A7122">
            <v>201208</v>
          </cell>
        </row>
        <row r="7123">
          <cell r="A7123">
            <v>201208</v>
          </cell>
        </row>
        <row r="7124">
          <cell r="A7124">
            <v>201208</v>
          </cell>
        </row>
        <row r="7125">
          <cell r="A7125">
            <v>201208</v>
          </cell>
        </row>
        <row r="7126">
          <cell r="A7126">
            <v>201208</v>
          </cell>
        </row>
        <row r="7127">
          <cell r="A7127">
            <v>201208</v>
          </cell>
        </row>
        <row r="7128">
          <cell r="A7128">
            <v>201208</v>
          </cell>
        </row>
        <row r="7129">
          <cell r="A7129">
            <v>201208</v>
          </cell>
        </row>
        <row r="7130">
          <cell r="A7130">
            <v>201208</v>
          </cell>
        </row>
        <row r="7131">
          <cell r="A7131">
            <v>201208</v>
          </cell>
        </row>
        <row r="7132">
          <cell r="A7132">
            <v>201208</v>
          </cell>
        </row>
        <row r="7133">
          <cell r="A7133">
            <v>201208</v>
          </cell>
        </row>
        <row r="7134">
          <cell r="A7134">
            <v>201208</v>
          </cell>
        </row>
        <row r="7135">
          <cell r="A7135">
            <v>201208</v>
          </cell>
        </row>
        <row r="7136">
          <cell r="A7136">
            <v>201208</v>
          </cell>
        </row>
        <row r="7137">
          <cell r="A7137">
            <v>201208</v>
          </cell>
        </row>
        <row r="7138">
          <cell r="A7138">
            <v>201208</v>
          </cell>
        </row>
        <row r="7139">
          <cell r="A7139">
            <v>201208</v>
          </cell>
        </row>
        <row r="7140">
          <cell r="A7140">
            <v>201208</v>
          </cell>
        </row>
        <row r="7141">
          <cell r="A7141">
            <v>201208</v>
          </cell>
        </row>
        <row r="7142">
          <cell r="A7142">
            <v>201208</v>
          </cell>
        </row>
        <row r="7143">
          <cell r="A7143">
            <v>201208</v>
          </cell>
        </row>
        <row r="7144">
          <cell r="A7144">
            <v>201208</v>
          </cell>
        </row>
        <row r="7145">
          <cell r="A7145">
            <v>201208</v>
          </cell>
        </row>
        <row r="7146">
          <cell r="A7146">
            <v>201208</v>
          </cell>
        </row>
        <row r="7147">
          <cell r="A7147">
            <v>201208</v>
          </cell>
        </row>
        <row r="7148">
          <cell r="A7148">
            <v>201208</v>
          </cell>
        </row>
        <row r="7149">
          <cell r="A7149">
            <v>201208</v>
          </cell>
        </row>
        <row r="7150">
          <cell r="A7150">
            <v>201208</v>
          </cell>
        </row>
        <row r="7151">
          <cell r="A7151">
            <v>201208</v>
          </cell>
        </row>
        <row r="7152">
          <cell r="A7152">
            <v>201208</v>
          </cell>
        </row>
        <row r="7153">
          <cell r="A7153">
            <v>201208</v>
          </cell>
        </row>
        <row r="7154">
          <cell r="A7154">
            <v>201208</v>
          </cell>
        </row>
        <row r="7155">
          <cell r="A7155">
            <v>201208</v>
          </cell>
        </row>
        <row r="7156">
          <cell r="A7156">
            <v>201208</v>
          </cell>
        </row>
        <row r="7157">
          <cell r="A7157">
            <v>201208</v>
          </cell>
        </row>
        <row r="7158">
          <cell r="A7158">
            <v>201208</v>
          </cell>
        </row>
        <row r="7159">
          <cell r="A7159">
            <v>201208</v>
          </cell>
        </row>
        <row r="7160">
          <cell r="A7160">
            <v>201208</v>
          </cell>
        </row>
        <row r="7161">
          <cell r="A7161">
            <v>201208</v>
          </cell>
        </row>
        <row r="7162">
          <cell r="A7162">
            <v>201208</v>
          </cell>
        </row>
        <row r="7163">
          <cell r="A7163">
            <v>201208</v>
          </cell>
        </row>
        <row r="7164">
          <cell r="A7164">
            <v>201208</v>
          </cell>
        </row>
        <row r="7165">
          <cell r="A7165">
            <v>201208</v>
          </cell>
        </row>
        <row r="7166">
          <cell r="A7166">
            <v>201208</v>
          </cell>
        </row>
        <row r="7167">
          <cell r="A7167">
            <v>201208</v>
          </cell>
        </row>
        <row r="7168">
          <cell r="A7168">
            <v>201208</v>
          </cell>
        </row>
        <row r="7169">
          <cell r="A7169">
            <v>201208</v>
          </cell>
        </row>
        <row r="7170">
          <cell r="A7170">
            <v>201208</v>
          </cell>
        </row>
        <row r="7171">
          <cell r="A7171">
            <v>201208</v>
          </cell>
        </row>
        <row r="7172">
          <cell r="A7172">
            <v>201208</v>
          </cell>
        </row>
        <row r="7173">
          <cell r="A7173">
            <v>201208</v>
          </cell>
        </row>
        <row r="7174">
          <cell r="A7174">
            <v>201208</v>
          </cell>
        </row>
        <row r="7175">
          <cell r="A7175">
            <v>201208</v>
          </cell>
        </row>
        <row r="7176">
          <cell r="A7176">
            <v>201208</v>
          </cell>
        </row>
        <row r="7177">
          <cell r="A7177">
            <v>201208</v>
          </cell>
        </row>
        <row r="7178">
          <cell r="A7178">
            <v>201208</v>
          </cell>
        </row>
        <row r="7179">
          <cell r="A7179">
            <v>201208</v>
          </cell>
        </row>
        <row r="7180">
          <cell r="A7180">
            <v>201208</v>
          </cell>
        </row>
        <row r="7181">
          <cell r="A7181">
            <v>201208</v>
          </cell>
        </row>
        <row r="7182">
          <cell r="A7182">
            <v>201208</v>
          </cell>
        </row>
        <row r="7183">
          <cell r="A7183">
            <v>201208</v>
          </cell>
        </row>
        <row r="7184">
          <cell r="A7184">
            <v>201208</v>
          </cell>
        </row>
        <row r="7185">
          <cell r="A7185">
            <v>201208</v>
          </cell>
        </row>
        <row r="7186">
          <cell r="A7186">
            <v>201208</v>
          </cell>
        </row>
        <row r="7187">
          <cell r="A7187">
            <v>201208</v>
          </cell>
        </row>
        <row r="7188">
          <cell r="A7188">
            <v>201208</v>
          </cell>
        </row>
        <row r="7189">
          <cell r="A7189">
            <v>201208</v>
          </cell>
        </row>
        <row r="7190">
          <cell r="A7190">
            <v>201208</v>
          </cell>
        </row>
        <row r="7191">
          <cell r="A7191">
            <v>201208</v>
          </cell>
        </row>
        <row r="7192">
          <cell r="A7192">
            <v>201208</v>
          </cell>
        </row>
        <row r="7193">
          <cell r="A7193">
            <v>201208</v>
          </cell>
        </row>
        <row r="7194">
          <cell r="A7194">
            <v>201208</v>
          </cell>
        </row>
        <row r="7195">
          <cell r="A7195">
            <v>201208</v>
          </cell>
        </row>
        <row r="7196">
          <cell r="A7196">
            <v>201208</v>
          </cell>
        </row>
        <row r="7197">
          <cell r="A7197">
            <v>201208</v>
          </cell>
        </row>
        <row r="7198">
          <cell r="A7198">
            <v>201208</v>
          </cell>
        </row>
        <row r="7199">
          <cell r="A7199">
            <v>201208</v>
          </cell>
        </row>
        <row r="7200">
          <cell r="A7200">
            <v>201208</v>
          </cell>
        </row>
        <row r="7201">
          <cell r="A7201">
            <v>201208</v>
          </cell>
        </row>
        <row r="7202">
          <cell r="A7202">
            <v>201208</v>
          </cell>
        </row>
        <row r="7203">
          <cell r="A7203">
            <v>201208</v>
          </cell>
        </row>
        <row r="7204">
          <cell r="A7204">
            <v>201208</v>
          </cell>
        </row>
        <row r="7205">
          <cell r="A7205">
            <v>201208</v>
          </cell>
        </row>
        <row r="7206">
          <cell r="A7206">
            <v>201208</v>
          </cell>
        </row>
        <row r="7207">
          <cell r="A7207">
            <v>201208</v>
          </cell>
        </row>
        <row r="7208">
          <cell r="A7208">
            <v>201208</v>
          </cell>
        </row>
        <row r="7209">
          <cell r="A7209">
            <v>201208</v>
          </cell>
        </row>
        <row r="7210">
          <cell r="A7210">
            <v>201208</v>
          </cell>
        </row>
        <row r="7211">
          <cell r="A7211">
            <v>201208</v>
          </cell>
        </row>
        <row r="7212">
          <cell r="A7212">
            <v>201208</v>
          </cell>
        </row>
        <row r="7213">
          <cell r="A7213">
            <v>201208</v>
          </cell>
        </row>
        <row r="7214">
          <cell r="A7214">
            <v>201208</v>
          </cell>
        </row>
        <row r="7215">
          <cell r="A7215">
            <v>201208</v>
          </cell>
        </row>
        <row r="7216">
          <cell r="A7216">
            <v>201208</v>
          </cell>
        </row>
        <row r="7217">
          <cell r="A7217">
            <v>201208</v>
          </cell>
        </row>
        <row r="7218">
          <cell r="A7218">
            <v>201208</v>
          </cell>
        </row>
        <row r="7219">
          <cell r="A7219">
            <v>201208</v>
          </cell>
        </row>
        <row r="7220">
          <cell r="A7220">
            <v>201208</v>
          </cell>
        </row>
        <row r="7221">
          <cell r="A7221">
            <v>201208</v>
          </cell>
        </row>
        <row r="7222">
          <cell r="A7222">
            <v>201208</v>
          </cell>
        </row>
        <row r="7223">
          <cell r="A7223">
            <v>201208</v>
          </cell>
        </row>
        <row r="7224">
          <cell r="A7224">
            <v>201208</v>
          </cell>
        </row>
        <row r="7225">
          <cell r="A7225">
            <v>201208</v>
          </cell>
        </row>
        <row r="7226">
          <cell r="A7226">
            <v>201208</v>
          </cell>
        </row>
        <row r="7227">
          <cell r="A7227">
            <v>201208</v>
          </cell>
        </row>
        <row r="7228">
          <cell r="A7228">
            <v>201208</v>
          </cell>
        </row>
        <row r="7229">
          <cell r="A7229">
            <v>201208</v>
          </cell>
        </row>
        <row r="7230">
          <cell r="A7230">
            <v>201208</v>
          </cell>
        </row>
        <row r="7231">
          <cell r="A7231">
            <v>201208</v>
          </cell>
        </row>
        <row r="7232">
          <cell r="A7232">
            <v>201208</v>
          </cell>
        </row>
        <row r="7233">
          <cell r="A7233">
            <v>201208</v>
          </cell>
        </row>
        <row r="7234">
          <cell r="A7234">
            <v>201208</v>
          </cell>
        </row>
        <row r="7235">
          <cell r="A7235">
            <v>201208</v>
          </cell>
        </row>
        <row r="7236">
          <cell r="A7236">
            <v>201208</v>
          </cell>
        </row>
        <row r="7237">
          <cell r="A7237">
            <v>201208</v>
          </cell>
        </row>
        <row r="7238">
          <cell r="A7238">
            <v>201208</v>
          </cell>
        </row>
        <row r="7239">
          <cell r="A7239">
            <v>201208</v>
          </cell>
        </row>
        <row r="7240">
          <cell r="A7240">
            <v>201208</v>
          </cell>
        </row>
        <row r="7241">
          <cell r="A7241">
            <v>201208</v>
          </cell>
        </row>
        <row r="7242">
          <cell r="A7242">
            <v>201208</v>
          </cell>
        </row>
        <row r="7243">
          <cell r="A7243">
            <v>201208</v>
          </cell>
        </row>
        <row r="7244">
          <cell r="A7244">
            <v>201208</v>
          </cell>
        </row>
        <row r="7245">
          <cell r="A7245">
            <v>201208</v>
          </cell>
        </row>
        <row r="7246">
          <cell r="A7246">
            <v>201208</v>
          </cell>
        </row>
        <row r="7247">
          <cell r="A7247">
            <v>201208</v>
          </cell>
        </row>
        <row r="7248">
          <cell r="A7248">
            <v>201208</v>
          </cell>
        </row>
        <row r="7249">
          <cell r="A7249">
            <v>201208</v>
          </cell>
        </row>
        <row r="7250">
          <cell r="A7250">
            <v>201208</v>
          </cell>
        </row>
        <row r="7251">
          <cell r="A7251">
            <v>201208</v>
          </cell>
        </row>
        <row r="7252">
          <cell r="A7252">
            <v>201208</v>
          </cell>
        </row>
        <row r="7253">
          <cell r="A7253">
            <v>201208</v>
          </cell>
        </row>
        <row r="7254">
          <cell r="A7254">
            <v>201208</v>
          </cell>
        </row>
        <row r="7255">
          <cell r="A7255">
            <v>201208</v>
          </cell>
        </row>
        <row r="7256">
          <cell r="A7256">
            <v>201208</v>
          </cell>
        </row>
        <row r="7257">
          <cell r="A7257">
            <v>201208</v>
          </cell>
        </row>
        <row r="7258">
          <cell r="A7258">
            <v>201208</v>
          </cell>
        </row>
        <row r="7259">
          <cell r="A7259">
            <v>201208</v>
          </cell>
        </row>
        <row r="7260">
          <cell r="A7260">
            <v>201208</v>
          </cell>
        </row>
        <row r="7261">
          <cell r="A7261">
            <v>201208</v>
          </cell>
        </row>
        <row r="7262">
          <cell r="A7262">
            <v>201208</v>
          </cell>
        </row>
        <row r="7263">
          <cell r="A7263">
            <v>201208</v>
          </cell>
        </row>
        <row r="7264">
          <cell r="A7264">
            <v>201208</v>
          </cell>
        </row>
        <row r="7265">
          <cell r="A7265">
            <v>201208</v>
          </cell>
        </row>
        <row r="7266">
          <cell r="A7266">
            <v>201208</v>
          </cell>
        </row>
        <row r="7267">
          <cell r="A7267">
            <v>201208</v>
          </cell>
        </row>
        <row r="7268">
          <cell r="A7268">
            <v>201208</v>
          </cell>
        </row>
        <row r="7269">
          <cell r="A7269">
            <v>201208</v>
          </cell>
        </row>
        <row r="7270">
          <cell r="A7270">
            <v>201208</v>
          </cell>
        </row>
        <row r="7271">
          <cell r="A7271">
            <v>201208</v>
          </cell>
        </row>
        <row r="7272">
          <cell r="A7272">
            <v>201208</v>
          </cell>
        </row>
        <row r="7273">
          <cell r="A7273">
            <v>201208</v>
          </cell>
        </row>
        <row r="7274">
          <cell r="A7274">
            <v>201208</v>
          </cell>
        </row>
        <row r="7275">
          <cell r="A7275">
            <v>201208</v>
          </cell>
        </row>
        <row r="7276">
          <cell r="A7276">
            <v>201208</v>
          </cell>
        </row>
        <row r="7277">
          <cell r="A7277">
            <v>201208</v>
          </cell>
        </row>
        <row r="7278">
          <cell r="A7278">
            <v>201208</v>
          </cell>
        </row>
        <row r="7279">
          <cell r="A7279">
            <v>201208</v>
          </cell>
        </row>
        <row r="7280">
          <cell r="A7280">
            <v>201208</v>
          </cell>
        </row>
        <row r="7281">
          <cell r="A7281">
            <v>201208</v>
          </cell>
        </row>
        <row r="7282">
          <cell r="A7282">
            <v>201208</v>
          </cell>
        </row>
        <row r="7283">
          <cell r="A7283">
            <v>201208</v>
          </cell>
        </row>
        <row r="7284">
          <cell r="A7284">
            <v>201208</v>
          </cell>
        </row>
        <row r="7285">
          <cell r="A7285">
            <v>201208</v>
          </cell>
        </row>
        <row r="7286">
          <cell r="A7286">
            <v>201208</v>
          </cell>
        </row>
        <row r="7287">
          <cell r="A7287">
            <v>201208</v>
          </cell>
        </row>
        <row r="7288">
          <cell r="A7288">
            <v>201208</v>
          </cell>
        </row>
        <row r="7289">
          <cell r="A7289">
            <v>201208</v>
          </cell>
        </row>
        <row r="7290">
          <cell r="A7290">
            <v>201208</v>
          </cell>
        </row>
        <row r="7291">
          <cell r="A7291">
            <v>201208</v>
          </cell>
        </row>
        <row r="7292">
          <cell r="A7292">
            <v>201208</v>
          </cell>
        </row>
        <row r="7293">
          <cell r="A7293">
            <v>201208</v>
          </cell>
        </row>
        <row r="7294">
          <cell r="A7294">
            <v>201208</v>
          </cell>
        </row>
        <row r="7295">
          <cell r="A7295">
            <v>201208</v>
          </cell>
        </row>
        <row r="7296">
          <cell r="A7296">
            <v>201208</v>
          </cell>
        </row>
        <row r="7297">
          <cell r="A7297">
            <v>201208</v>
          </cell>
        </row>
        <row r="7298">
          <cell r="A7298">
            <v>201208</v>
          </cell>
        </row>
        <row r="7299">
          <cell r="A7299">
            <v>201208</v>
          </cell>
        </row>
        <row r="7300">
          <cell r="A7300">
            <v>201208</v>
          </cell>
        </row>
        <row r="7301">
          <cell r="A7301">
            <v>201208</v>
          </cell>
        </row>
        <row r="7302">
          <cell r="A7302">
            <v>201208</v>
          </cell>
        </row>
        <row r="7303">
          <cell r="A7303">
            <v>201208</v>
          </cell>
        </row>
        <row r="7304">
          <cell r="A7304">
            <v>201208</v>
          </cell>
        </row>
        <row r="7305">
          <cell r="A7305">
            <v>201208</v>
          </cell>
        </row>
        <row r="7306">
          <cell r="A7306">
            <v>201208</v>
          </cell>
        </row>
        <row r="7307">
          <cell r="A7307">
            <v>201208</v>
          </cell>
        </row>
        <row r="7308">
          <cell r="A7308">
            <v>201208</v>
          </cell>
        </row>
        <row r="7309">
          <cell r="A7309">
            <v>201208</v>
          </cell>
        </row>
        <row r="7310">
          <cell r="A7310">
            <v>201208</v>
          </cell>
        </row>
        <row r="7311">
          <cell r="A7311">
            <v>201208</v>
          </cell>
        </row>
        <row r="7312">
          <cell r="A7312">
            <v>201208</v>
          </cell>
        </row>
        <row r="7313">
          <cell r="A7313">
            <v>201208</v>
          </cell>
        </row>
        <row r="7314">
          <cell r="A7314">
            <v>201208</v>
          </cell>
        </row>
        <row r="7315">
          <cell r="A7315">
            <v>201208</v>
          </cell>
        </row>
        <row r="7316">
          <cell r="A7316">
            <v>201208</v>
          </cell>
        </row>
        <row r="7317">
          <cell r="A7317">
            <v>201208</v>
          </cell>
        </row>
        <row r="7318">
          <cell r="A7318">
            <v>201208</v>
          </cell>
        </row>
        <row r="7319">
          <cell r="A7319">
            <v>201208</v>
          </cell>
        </row>
        <row r="7320">
          <cell r="A7320">
            <v>201208</v>
          </cell>
        </row>
        <row r="7321">
          <cell r="A7321">
            <v>201208</v>
          </cell>
        </row>
        <row r="7322">
          <cell r="A7322">
            <v>201208</v>
          </cell>
        </row>
        <row r="7323">
          <cell r="A7323">
            <v>201208</v>
          </cell>
        </row>
        <row r="7324">
          <cell r="A7324">
            <v>201208</v>
          </cell>
        </row>
        <row r="7325">
          <cell r="A7325">
            <v>201208</v>
          </cell>
        </row>
        <row r="7326">
          <cell r="A7326">
            <v>201208</v>
          </cell>
        </row>
        <row r="7327">
          <cell r="A7327">
            <v>201208</v>
          </cell>
        </row>
        <row r="7328">
          <cell r="A7328">
            <v>201208</v>
          </cell>
        </row>
        <row r="7329">
          <cell r="A7329">
            <v>201208</v>
          </cell>
        </row>
        <row r="7330">
          <cell r="A7330">
            <v>201208</v>
          </cell>
        </row>
        <row r="7331">
          <cell r="A7331">
            <v>201208</v>
          </cell>
        </row>
        <row r="7332">
          <cell r="A7332">
            <v>201208</v>
          </cell>
        </row>
        <row r="7333">
          <cell r="A7333">
            <v>201208</v>
          </cell>
        </row>
        <row r="7334">
          <cell r="A7334">
            <v>201208</v>
          </cell>
        </row>
        <row r="7335">
          <cell r="A7335">
            <v>201208</v>
          </cell>
        </row>
        <row r="7336">
          <cell r="A7336">
            <v>201208</v>
          </cell>
        </row>
        <row r="7337">
          <cell r="A7337">
            <v>201208</v>
          </cell>
        </row>
        <row r="7338">
          <cell r="A7338">
            <v>201208</v>
          </cell>
        </row>
        <row r="7339">
          <cell r="A7339">
            <v>201208</v>
          </cell>
        </row>
        <row r="7340">
          <cell r="A7340">
            <v>201208</v>
          </cell>
        </row>
        <row r="7341">
          <cell r="A7341">
            <v>201208</v>
          </cell>
        </row>
        <row r="7342">
          <cell r="A7342">
            <v>201208</v>
          </cell>
        </row>
        <row r="7343">
          <cell r="A7343">
            <v>201208</v>
          </cell>
        </row>
        <row r="7344">
          <cell r="A7344">
            <v>201208</v>
          </cell>
        </row>
        <row r="7345">
          <cell r="A7345">
            <v>201208</v>
          </cell>
        </row>
        <row r="7346">
          <cell r="A7346">
            <v>201208</v>
          </cell>
        </row>
        <row r="7347">
          <cell r="A7347">
            <v>201208</v>
          </cell>
        </row>
        <row r="7348">
          <cell r="A7348">
            <v>201208</v>
          </cell>
        </row>
        <row r="7349">
          <cell r="A7349">
            <v>201208</v>
          </cell>
        </row>
        <row r="7350">
          <cell r="A7350">
            <v>201208</v>
          </cell>
        </row>
        <row r="7351">
          <cell r="A7351">
            <v>201208</v>
          </cell>
        </row>
        <row r="7352">
          <cell r="A7352">
            <v>201208</v>
          </cell>
        </row>
        <row r="7353">
          <cell r="A7353">
            <v>201208</v>
          </cell>
        </row>
        <row r="7354">
          <cell r="A7354">
            <v>201208</v>
          </cell>
        </row>
        <row r="7355">
          <cell r="A7355">
            <v>201208</v>
          </cell>
        </row>
        <row r="7356">
          <cell r="A7356">
            <v>201208</v>
          </cell>
        </row>
        <row r="7357">
          <cell r="A7357">
            <v>201208</v>
          </cell>
        </row>
        <row r="7358">
          <cell r="A7358">
            <v>201208</v>
          </cell>
        </row>
        <row r="7359">
          <cell r="A7359">
            <v>201208</v>
          </cell>
        </row>
        <row r="7360">
          <cell r="A7360">
            <v>201208</v>
          </cell>
        </row>
        <row r="7361">
          <cell r="A7361">
            <v>201208</v>
          </cell>
        </row>
        <row r="7362">
          <cell r="A7362">
            <v>201208</v>
          </cell>
        </row>
        <row r="7363">
          <cell r="A7363">
            <v>201208</v>
          </cell>
        </row>
        <row r="7364">
          <cell r="A7364">
            <v>201208</v>
          </cell>
        </row>
        <row r="7365">
          <cell r="A7365">
            <v>201208</v>
          </cell>
        </row>
        <row r="7366">
          <cell r="A7366">
            <v>201208</v>
          </cell>
        </row>
        <row r="7367">
          <cell r="A7367">
            <v>201208</v>
          </cell>
        </row>
        <row r="7368">
          <cell r="A7368">
            <v>201208</v>
          </cell>
        </row>
        <row r="7369">
          <cell r="A7369">
            <v>201208</v>
          </cell>
        </row>
        <row r="7370">
          <cell r="A7370">
            <v>201208</v>
          </cell>
        </row>
        <row r="7371">
          <cell r="A7371">
            <v>201208</v>
          </cell>
        </row>
        <row r="7372">
          <cell r="A7372">
            <v>201208</v>
          </cell>
        </row>
        <row r="7373">
          <cell r="A7373">
            <v>201208</v>
          </cell>
        </row>
        <row r="7374">
          <cell r="A7374">
            <v>201208</v>
          </cell>
        </row>
        <row r="7375">
          <cell r="A7375">
            <v>201208</v>
          </cell>
        </row>
        <row r="7376">
          <cell r="A7376">
            <v>201208</v>
          </cell>
        </row>
        <row r="7377">
          <cell r="A7377">
            <v>201208</v>
          </cell>
        </row>
        <row r="7378">
          <cell r="A7378">
            <v>201208</v>
          </cell>
        </row>
        <row r="7379">
          <cell r="A7379">
            <v>201208</v>
          </cell>
        </row>
        <row r="7380">
          <cell r="A7380">
            <v>201208</v>
          </cell>
        </row>
        <row r="7381">
          <cell r="A7381">
            <v>201208</v>
          </cell>
        </row>
        <row r="7382">
          <cell r="A7382">
            <v>201208</v>
          </cell>
        </row>
        <row r="7383">
          <cell r="A7383">
            <v>201208</v>
          </cell>
        </row>
        <row r="7384">
          <cell r="A7384">
            <v>201208</v>
          </cell>
        </row>
        <row r="7385">
          <cell r="A7385">
            <v>201208</v>
          </cell>
        </row>
        <row r="7386">
          <cell r="A7386">
            <v>201208</v>
          </cell>
        </row>
        <row r="7387">
          <cell r="A7387">
            <v>201208</v>
          </cell>
        </row>
        <row r="7388">
          <cell r="A7388">
            <v>201208</v>
          </cell>
        </row>
        <row r="7389">
          <cell r="A7389">
            <v>201208</v>
          </cell>
        </row>
        <row r="7390">
          <cell r="A7390">
            <v>201208</v>
          </cell>
        </row>
        <row r="7391">
          <cell r="A7391">
            <v>201208</v>
          </cell>
        </row>
        <row r="7392">
          <cell r="A7392">
            <v>201208</v>
          </cell>
        </row>
        <row r="7393">
          <cell r="A7393">
            <v>201208</v>
          </cell>
        </row>
        <row r="7394">
          <cell r="A7394">
            <v>201208</v>
          </cell>
        </row>
        <row r="7395">
          <cell r="A7395">
            <v>201208</v>
          </cell>
        </row>
        <row r="7396">
          <cell r="A7396">
            <v>201208</v>
          </cell>
        </row>
        <row r="7397">
          <cell r="A7397">
            <v>201208</v>
          </cell>
        </row>
        <row r="7398">
          <cell r="A7398">
            <v>201208</v>
          </cell>
        </row>
        <row r="7399">
          <cell r="A7399">
            <v>201208</v>
          </cell>
        </row>
        <row r="7400">
          <cell r="A7400">
            <v>201208</v>
          </cell>
        </row>
        <row r="7401">
          <cell r="A7401">
            <v>201208</v>
          </cell>
        </row>
        <row r="7402">
          <cell r="A7402">
            <v>201208</v>
          </cell>
        </row>
        <row r="7403">
          <cell r="A7403">
            <v>201208</v>
          </cell>
        </row>
        <row r="7404">
          <cell r="A7404">
            <v>201208</v>
          </cell>
        </row>
        <row r="7405">
          <cell r="A7405">
            <v>201208</v>
          </cell>
        </row>
        <row r="7406">
          <cell r="A7406">
            <v>201208</v>
          </cell>
        </row>
        <row r="7407">
          <cell r="A7407">
            <v>201208</v>
          </cell>
        </row>
        <row r="7408">
          <cell r="A7408">
            <v>201208</v>
          </cell>
        </row>
        <row r="7409">
          <cell r="A7409">
            <v>201208</v>
          </cell>
        </row>
        <row r="7410">
          <cell r="A7410">
            <v>201208</v>
          </cell>
        </row>
        <row r="7411">
          <cell r="A7411">
            <v>201208</v>
          </cell>
        </row>
        <row r="7412">
          <cell r="A7412">
            <v>201208</v>
          </cell>
        </row>
        <row r="7413">
          <cell r="A7413">
            <v>201208</v>
          </cell>
        </row>
        <row r="7414">
          <cell r="A7414">
            <v>201208</v>
          </cell>
        </row>
        <row r="7415">
          <cell r="A7415">
            <v>201208</v>
          </cell>
        </row>
        <row r="7416">
          <cell r="A7416">
            <v>201208</v>
          </cell>
        </row>
        <row r="7417">
          <cell r="A7417">
            <v>201208</v>
          </cell>
        </row>
        <row r="7418">
          <cell r="A7418">
            <v>201208</v>
          </cell>
        </row>
        <row r="7419">
          <cell r="A7419">
            <v>201208</v>
          </cell>
        </row>
        <row r="7420">
          <cell r="A7420">
            <v>201208</v>
          </cell>
        </row>
        <row r="7421">
          <cell r="A7421">
            <v>201208</v>
          </cell>
        </row>
        <row r="7422">
          <cell r="A7422">
            <v>201208</v>
          </cell>
        </row>
        <row r="7423">
          <cell r="A7423">
            <v>201208</v>
          </cell>
        </row>
        <row r="7424">
          <cell r="A7424">
            <v>201208</v>
          </cell>
        </row>
        <row r="7425">
          <cell r="A7425">
            <v>201208</v>
          </cell>
        </row>
        <row r="7426">
          <cell r="A7426">
            <v>201208</v>
          </cell>
        </row>
        <row r="7427">
          <cell r="A7427">
            <v>201208</v>
          </cell>
        </row>
        <row r="7428">
          <cell r="A7428">
            <v>201208</v>
          </cell>
        </row>
        <row r="7429">
          <cell r="A7429">
            <v>201208</v>
          </cell>
        </row>
        <row r="7430">
          <cell r="A7430">
            <v>201208</v>
          </cell>
        </row>
        <row r="7431">
          <cell r="A7431">
            <v>201208</v>
          </cell>
        </row>
        <row r="7432">
          <cell r="A7432">
            <v>201208</v>
          </cell>
        </row>
        <row r="7433">
          <cell r="A7433">
            <v>201208</v>
          </cell>
        </row>
        <row r="7434">
          <cell r="A7434">
            <v>201208</v>
          </cell>
        </row>
        <row r="7435">
          <cell r="A7435">
            <v>201208</v>
          </cell>
        </row>
        <row r="7436">
          <cell r="A7436">
            <v>201208</v>
          </cell>
        </row>
        <row r="7437">
          <cell r="A7437">
            <v>201208</v>
          </cell>
        </row>
        <row r="7438">
          <cell r="A7438">
            <v>201208</v>
          </cell>
        </row>
        <row r="7439">
          <cell r="A7439">
            <v>201208</v>
          </cell>
        </row>
        <row r="7440">
          <cell r="A7440">
            <v>201208</v>
          </cell>
        </row>
        <row r="7441">
          <cell r="A7441">
            <v>201208</v>
          </cell>
        </row>
        <row r="7442">
          <cell r="A7442">
            <v>201208</v>
          </cell>
        </row>
        <row r="7443">
          <cell r="A7443">
            <v>201208</v>
          </cell>
        </row>
        <row r="7444">
          <cell r="A7444">
            <v>201208</v>
          </cell>
        </row>
        <row r="7445">
          <cell r="A7445">
            <v>201208</v>
          </cell>
        </row>
        <row r="7446">
          <cell r="A7446">
            <v>201208</v>
          </cell>
        </row>
        <row r="7447">
          <cell r="A7447">
            <v>201208</v>
          </cell>
        </row>
        <row r="7448">
          <cell r="A7448">
            <v>201208</v>
          </cell>
        </row>
        <row r="7449">
          <cell r="A7449">
            <v>201208</v>
          </cell>
        </row>
        <row r="7450">
          <cell r="A7450">
            <v>201208</v>
          </cell>
        </row>
        <row r="7451">
          <cell r="A7451">
            <v>201208</v>
          </cell>
        </row>
        <row r="7452">
          <cell r="A7452">
            <v>201208</v>
          </cell>
        </row>
        <row r="7453">
          <cell r="A7453">
            <v>201208</v>
          </cell>
        </row>
        <row r="7454">
          <cell r="A7454">
            <v>201208</v>
          </cell>
        </row>
        <row r="7455">
          <cell r="A7455">
            <v>201208</v>
          </cell>
        </row>
        <row r="7456">
          <cell r="A7456">
            <v>201208</v>
          </cell>
        </row>
        <row r="7457">
          <cell r="A7457">
            <v>201208</v>
          </cell>
        </row>
        <row r="7458">
          <cell r="A7458">
            <v>201208</v>
          </cell>
        </row>
        <row r="7459">
          <cell r="A7459">
            <v>201208</v>
          </cell>
        </row>
        <row r="7460">
          <cell r="A7460">
            <v>201208</v>
          </cell>
        </row>
        <row r="7461">
          <cell r="A7461">
            <v>201208</v>
          </cell>
        </row>
        <row r="7462">
          <cell r="A7462">
            <v>201208</v>
          </cell>
        </row>
        <row r="7463">
          <cell r="A7463">
            <v>201208</v>
          </cell>
        </row>
        <row r="7464">
          <cell r="A7464">
            <v>201208</v>
          </cell>
        </row>
        <row r="7465">
          <cell r="A7465">
            <v>201208</v>
          </cell>
        </row>
        <row r="7466">
          <cell r="A7466">
            <v>201208</v>
          </cell>
        </row>
        <row r="7467">
          <cell r="A7467">
            <v>201208</v>
          </cell>
        </row>
        <row r="7468">
          <cell r="A7468">
            <v>201208</v>
          </cell>
        </row>
        <row r="7469">
          <cell r="A7469">
            <v>201208</v>
          </cell>
        </row>
        <row r="7470">
          <cell r="A7470">
            <v>201208</v>
          </cell>
        </row>
        <row r="7471">
          <cell r="A7471">
            <v>201208</v>
          </cell>
        </row>
        <row r="7472">
          <cell r="A7472">
            <v>201208</v>
          </cell>
        </row>
        <row r="7473">
          <cell r="A7473">
            <v>201208</v>
          </cell>
        </row>
        <row r="7474">
          <cell r="A7474">
            <v>201208</v>
          </cell>
        </row>
        <row r="7475">
          <cell r="A7475">
            <v>201208</v>
          </cell>
        </row>
        <row r="7476">
          <cell r="A7476">
            <v>201208</v>
          </cell>
        </row>
        <row r="7477">
          <cell r="A7477">
            <v>201208</v>
          </cell>
        </row>
        <row r="7478">
          <cell r="A7478">
            <v>201208</v>
          </cell>
        </row>
        <row r="7479">
          <cell r="A7479">
            <v>201208</v>
          </cell>
        </row>
        <row r="7480">
          <cell r="A7480">
            <v>201208</v>
          </cell>
        </row>
        <row r="7481">
          <cell r="A7481">
            <v>201208</v>
          </cell>
        </row>
        <row r="7482">
          <cell r="A7482">
            <v>201208</v>
          </cell>
        </row>
        <row r="7483">
          <cell r="A7483">
            <v>201208</v>
          </cell>
        </row>
        <row r="7484">
          <cell r="A7484">
            <v>201208</v>
          </cell>
        </row>
        <row r="7485">
          <cell r="A7485">
            <v>201208</v>
          </cell>
        </row>
        <row r="7486">
          <cell r="A7486">
            <v>201208</v>
          </cell>
        </row>
        <row r="7487">
          <cell r="A7487">
            <v>201208</v>
          </cell>
        </row>
        <row r="7488">
          <cell r="A7488">
            <v>201208</v>
          </cell>
        </row>
        <row r="7489">
          <cell r="A7489">
            <v>201208</v>
          </cell>
        </row>
        <row r="7490">
          <cell r="A7490">
            <v>201208</v>
          </cell>
        </row>
        <row r="7491">
          <cell r="A7491">
            <v>201208</v>
          </cell>
        </row>
        <row r="7492">
          <cell r="A7492">
            <v>201208</v>
          </cell>
        </row>
        <row r="7493">
          <cell r="A7493">
            <v>201208</v>
          </cell>
        </row>
        <row r="7494">
          <cell r="A7494">
            <v>201208</v>
          </cell>
        </row>
        <row r="7495">
          <cell r="A7495">
            <v>201208</v>
          </cell>
        </row>
        <row r="7496">
          <cell r="A7496">
            <v>201208</v>
          </cell>
        </row>
        <row r="7497">
          <cell r="A7497">
            <v>201208</v>
          </cell>
        </row>
        <row r="7498">
          <cell r="A7498">
            <v>201208</v>
          </cell>
        </row>
        <row r="7499">
          <cell r="A7499">
            <v>201208</v>
          </cell>
        </row>
        <row r="7500">
          <cell r="A7500">
            <v>201208</v>
          </cell>
        </row>
        <row r="7501">
          <cell r="A7501">
            <v>201208</v>
          </cell>
        </row>
        <row r="7502">
          <cell r="A7502">
            <v>201208</v>
          </cell>
        </row>
        <row r="7503">
          <cell r="A7503">
            <v>201208</v>
          </cell>
        </row>
        <row r="7504">
          <cell r="A7504">
            <v>201208</v>
          </cell>
        </row>
        <row r="7505">
          <cell r="A7505">
            <v>201208</v>
          </cell>
        </row>
        <row r="7506">
          <cell r="A7506">
            <v>201208</v>
          </cell>
        </row>
        <row r="7507">
          <cell r="A7507">
            <v>201208</v>
          </cell>
        </row>
        <row r="7508">
          <cell r="A7508">
            <v>201208</v>
          </cell>
        </row>
        <row r="7509">
          <cell r="A7509">
            <v>201208</v>
          </cell>
        </row>
        <row r="7510">
          <cell r="A7510">
            <v>201208</v>
          </cell>
        </row>
        <row r="7511">
          <cell r="A7511">
            <v>201208</v>
          </cell>
        </row>
        <row r="7512">
          <cell r="A7512">
            <v>201208</v>
          </cell>
        </row>
        <row r="7513">
          <cell r="A7513">
            <v>201208</v>
          </cell>
        </row>
        <row r="7514">
          <cell r="A7514">
            <v>201208</v>
          </cell>
        </row>
        <row r="7515">
          <cell r="A7515">
            <v>201208</v>
          </cell>
        </row>
        <row r="7516">
          <cell r="A7516">
            <v>201208</v>
          </cell>
        </row>
        <row r="7517">
          <cell r="A7517">
            <v>201208</v>
          </cell>
        </row>
        <row r="7518">
          <cell r="A7518">
            <v>201208</v>
          </cell>
        </row>
        <row r="7519">
          <cell r="A7519">
            <v>201208</v>
          </cell>
        </row>
        <row r="7520">
          <cell r="A7520">
            <v>201208</v>
          </cell>
        </row>
        <row r="7521">
          <cell r="A7521">
            <v>201208</v>
          </cell>
        </row>
        <row r="7522">
          <cell r="A7522">
            <v>201208</v>
          </cell>
        </row>
        <row r="7523">
          <cell r="A7523">
            <v>201208</v>
          </cell>
        </row>
        <row r="7524">
          <cell r="A7524">
            <v>201208</v>
          </cell>
        </row>
        <row r="7525">
          <cell r="A7525">
            <v>201208</v>
          </cell>
        </row>
        <row r="7526">
          <cell r="A7526">
            <v>201208</v>
          </cell>
        </row>
        <row r="7527">
          <cell r="A7527">
            <v>201208</v>
          </cell>
        </row>
        <row r="7528">
          <cell r="A7528">
            <v>201208</v>
          </cell>
        </row>
        <row r="7529">
          <cell r="A7529">
            <v>201208</v>
          </cell>
        </row>
        <row r="7530">
          <cell r="A7530">
            <v>201208</v>
          </cell>
        </row>
        <row r="7531">
          <cell r="A7531">
            <v>201208</v>
          </cell>
        </row>
        <row r="7532">
          <cell r="A7532">
            <v>201208</v>
          </cell>
        </row>
        <row r="7533">
          <cell r="A7533">
            <v>201208</v>
          </cell>
        </row>
        <row r="7534">
          <cell r="A7534">
            <v>201208</v>
          </cell>
        </row>
        <row r="7535">
          <cell r="A7535">
            <v>201208</v>
          </cell>
        </row>
        <row r="7536">
          <cell r="A7536">
            <v>201208</v>
          </cell>
        </row>
        <row r="7537">
          <cell r="A7537">
            <v>201208</v>
          </cell>
        </row>
        <row r="7538">
          <cell r="A7538">
            <v>201208</v>
          </cell>
        </row>
        <row r="7539">
          <cell r="A7539">
            <v>201208</v>
          </cell>
        </row>
        <row r="7540">
          <cell r="A7540">
            <v>201208</v>
          </cell>
        </row>
        <row r="7541">
          <cell r="A7541">
            <v>201208</v>
          </cell>
        </row>
        <row r="7542">
          <cell r="A7542">
            <v>201208</v>
          </cell>
        </row>
        <row r="7543">
          <cell r="A7543">
            <v>201208</v>
          </cell>
        </row>
        <row r="7544">
          <cell r="A7544">
            <v>201208</v>
          </cell>
        </row>
        <row r="7545">
          <cell r="A7545">
            <v>201208</v>
          </cell>
        </row>
        <row r="7546">
          <cell r="A7546">
            <v>201208</v>
          </cell>
        </row>
        <row r="7547">
          <cell r="A7547">
            <v>201208</v>
          </cell>
        </row>
        <row r="7548">
          <cell r="A7548">
            <v>201208</v>
          </cell>
        </row>
        <row r="7549">
          <cell r="A7549">
            <v>201208</v>
          </cell>
        </row>
        <row r="7550">
          <cell r="A7550">
            <v>201208</v>
          </cell>
        </row>
        <row r="7551">
          <cell r="A7551">
            <v>201208</v>
          </cell>
        </row>
        <row r="7552">
          <cell r="A7552">
            <v>201208</v>
          </cell>
        </row>
        <row r="7553">
          <cell r="A7553">
            <v>201208</v>
          </cell>
        </row>
        <row r="7554">
          <cell r="A7554">
            <v>201208</v>
          </cell>
        </row>
        <row r="7555">
          <cell r="A7555">
            <v>201208</v>
          </cell>
        </row>
        <row r="7556">
          <cell r="A7556">
            <v>201208</v>
          </cell>
        </row>
        <row r="7557">
          <cell r="A7557">
            <v>201208</v>
          </cell>
        </row>
        <row r="7558">
          <cell r="A7558">
            <v>201208</v>
          </cell>
        </row>
        <row r="7559">
          <cell r="A7559">
            <v>201208</v>
          </cell>
        </row>
        <row r="7560">
          <cell r="A7560">
            <v>201208</v>
          </cell>
        </row>
        <row r="7561">
          <cell r="A7561">
            <v>201208</v>
          </cell>
        </row>
        <row r="7562">
          <cell r="A7562">
            <v>201208</v>
          </cell>
        </row>
        <row r="7563">
          <cell r="A7563">
            <v>201208</v>
          </cell>
        </row>
        <row r="7564">
          <cell r="A7564">
            <v>201208</v>
          </cell>
        </row>
        <row r="7565">
          <cell r="A7565">
            <v>201208</v>
          </cell>
        </row>
        <row r="7566">
          <cell r="A7566">
            <v>201208</v>
          </cell>
        </row>
        <row r="7567">
          <cell r="A7567">
            <v>201208</v>
          </cell>
        </row>
        <row r="7568">
          <cell r="A7568">
            <v>201208</v>
          </cell>
        </row>
        <row r="7569">
          <cell r="A7569">
            <v>201208</v>
          </cell>
        </row>
        <row r="7570">
          <cell r="A7570">
            <v>201208</v>
          </cell>
        </row>
        <row r="7571">
          <cell r="A7571">
            <v>201208</v>
          </cell>
        </row>
        <row r="7572">
          <cell r="A7572">
            <v>201208</v>
          </cell>
        </row>
        <row r="7573">
          <cell r="A7573">
            <v>201208</v>
          </cell>
        </row>
        <row r="7574">
          <cell r="A7574">
            <v>201208</v>
          </cell>
        </row>
        <row r="7575">
          <cell r="A7575">
            <v>201208</v>
          </cell>
        </row>
        <row r="7576">
          <cell r="A7576">
            <v>201208</v>
          </cell>
        </row>
        <row r="7577">
          <cell r="A7577">
            <v>201208</v>
          </cell>
        </row>
        <row r="7578">
          <cell r="A7578">
            <v>201208</v>
          </cell>
        </row>
        <row r="7579">
          <cell r="A7579">
            <v>201208</v>
          </cell>
        </row>
        <row r="7580">
          <cell r="A7580">
            <v>201208</v>
          </cell>
        </row>
        <row r="7581">
          <cell r="A7581">
            <v>201208</v>
          </cell>
        </row>
        <row r="7582">
          <cell r="A7582">
            <v>201208</v>
          </cell>
        </row>
        <row r="7583">
          <cell r="A7583">
            <v>201208</v>
          </cell>
        </row>
        <row r="7584">
          <cell r="A7584">
            <v>201208</v>
          </cell>
        </row>
        <row r="7585">
          <cell r="A7585">
            <v>201208</v>
          </cell>
        </row>
        <row r="7586">
          <cell r="A7586">
            <v>201208</v>
          </cell>
        </row>
        <row r="7587">
          <cell r="A7587">
            <v>201208</v>
          </cell>
        </row>
        <row r="7588">
          <cell r="A7588">
            <v>201208</v>
          </cell>
        </row>
        <row r="7589">
          <cell r="A7589">
            <v>201208</v>
          </cell>
        </row>
        <row r="7590">
          <cell r="A7590">
            <v>201208</v>
          </cell>
        </row>
        <row r="7591">
          <cell r="A7591">
            <v>201208</v>
          </cell>
        </row>
        <row r="7592">
          <cell r="A7592">
            <v>201208</v>
          </cell>
        </row>
        <row r="7593">
          <cell r="A7593">
            <v>201208</v>
          </cell>
        </row>
        <row r="7594">
          <cell r="A7594">
            <v>201208</v>
          </cell>
        </row>
        <row r="7595">
          <cell r="A7595">
            <v>201208</v>
          </cell>
        </row>
        <row r="7596">
          <cell r="A7596">
            <v>201208</v>
          </cell>
        </row>
        <row r="7597">
          <cell r="A7597">
            <v>201208</v>
          </cell>
        </row>
        <row r="7598">
          <cell r="A7598">
            <v>201208</v>
          </cell>
        </row>
        <row r="7599">
          <cell r="A7599">
            <v>201208</v>
          </cell>
        </row>
        <row r="7600">
          <cell r="A7600">
            <v>201208</v>
          </cell>
        </row>
        <row r="7601">
          <cell r="A7601">
            <v>201208</v>
          </cell>
        </row>
        <row r="7602">
          <cell r="A7602">
            <v>201208</v>
          </cell>
        </row>
        <row r="7603">
          <cell r="A7603">
            <v>201208</v>
          </cell>
        </row>
        <row r="7604">
          <cell r="A7604">
            <v>201208</v>
          </cell>
        </row>
        <row r="7605">
          <cell r="A7605">
            <v>201208</v>
          </cell>
        </row>
        <row r="7606">
          <cell r="A7606">
            <v>201208</v>
          </cell>
        </row>
        <row r="7607">
          <cell r="A7607">
            <v>201208</v>
          </cell>
        </row>
        <row r="7608">
          <cell r="A7608">
            <v>201208</v>
          </cell>
        </row>
        <row r="7609">
          <cell r="A7609">
            <v>201208</v>
          </cell>
        </row>
        <row r="7610">
          <cell r="A7610">
            <v>201208</v>
          </cell>
        </row>
        <row r="7611">
          <cell r="A7611">
            <v>201208</v>
          </cell>
        </row>
        <row r="7612">
          <cell r="A7612">
            <v>201208</v>
          </cell>
        </row>
        <row r="7613">
          <cell r="A7613">
            <v>201208</v>
          </cell>
        </row>
        <row r="7614">
          <cell r="A7614">
            <v>201208</v>
          </cell>
        </row>
        <row r="7615">
          <cell r="A7615">
            <v>201208</v>
          </cell>
        </row>
        <row r="7616">
          <cell r="A7616">
            <v>201208</v>
          </cell>
        </row>
        <row r="7617">
          <cell r="A7617">
            <v>201208</v>
          </cell>
        </row>
        <row r="7618">
          <cell r="A7618">
            <v>201208</v>
          </cell>
        </row>
        <row r="7619">
          <cell r="A7619">
            <v>201208</v>
          </cell>
        </row>
        <row r="7620">
          <cell r="A7620">
            <v>201208</v>
          </cell>
        </row>
        <row r="7621">
          <cell r="A7621">
            <v>201208</v>
          </cell>
        </row>
        <row r="7622">
          <cell r="A7622">
            <v>201208</v>
          </cell>
        </row>
        <row r="7623">
          <cell r="A7623">
            <v>201208</v>
          </cell>
        </row>
        <row r="7624">
          <cell r="A7624">
            <v>201208</v>
          </cell>
        </row>
        <row r="7625">
          <cell r="A7625">
            <v>201208</v>
          </cell>
        </row>
        <row r="7626">
          <cell r="A7626">
            <v>201208</v>
          </cell>
        </row>
        <row r="7627">
          <cell r="A7627">
            <v>201208</v>
          </cell>
        </row>
        <row r="7628">
          <cell r="A7628">
            <v>201208</v>
          </cell>
        </row>
        <row r="7629">
          <cell r="A7629">
            <v>201208</v>
          </cell>
        </row>
        <row r="7630">
          <cell r="A7630">
            <v>201208</v>
          </cell>
        </row>
        <row r="7631">
          <cell r="A7631">
            <v>201208</v>
          </cell>
        </row>
        <row r="7632">
          <cell r="A7632">
            <v>201208</v>
          </cell>
        </row>
        <row r="7633">
          <cell r="A7633">
            <v>201208</v>
          </cell>
        </row>
        <row r="7634">
          <cell r="A7634">
            <v>201208</v>
          </cell>
        </row>
        <row r="7635">
          <cell r="A7635">
            <v>201208</v>
          </cell>
        </row>
        <row r="7636">
          <cell r="A7636">
            <v>201208</v>
          </cell>
        </row>
        <row r="7637">
          <cell r="A7637">
            <v>201208</v>
          </cell>
        </row>
        <row r="7638">
          <cell r="A7638">
            <v>201208</v>
          </cell>
        </row>
        <row r="7639">
          <cell r="A7639">
            <v>201208</v>
          </cell>
        </row>
        <row r="7640">
          <cell r="A7640">
            <v>201208</v>
          </cell>
        </row>
        <row r="7641">
          <cell r="A7641">
            <v>201208</v>
          </cell>
        </row>
        <row r="7642">
          <cell r="A7642">
            <v>201208</v>
          </cell>
        </row>
        <row r="7643">
          <cell r="A7643">
            <v>201208</v>
          </cell>
        </row>
        <row r="7644">
          <cell r="A7644">
            <v>201208</v>
          </cell>
        </row>
        <row r="7645">
          <cell r="A7645">
            <v>201208</v>
          </cell>
        </row>
        <row r="7646">
          <cell r="A7646">
            <v>201208</v>
          </cell>
        </row>
        <row r="7647">
          <cell r="A7647">
            <v>201208</v>
          </cell>
        </row>
        <row r="7648">
          <cell r="A7648">
            <v>201208</v>
          </cell>
        </row>
        <row r="7649">
          <cell r="A7649">
            <v>201208</v>
          </cell>
        </row>
        <row r="7650">
          <cell r="A7650">
            <v>201208</v>
          </cell>
        </row>
        <row r="7651">
          <cell r="A7651">
            <v>201208</v>
          </cell>
        </row>
        <row r="7652">
          <cell r="A7652">
            <v>201208</v>
          </cell>
        </row>
        <row r="7653">
          <cell r="A7653">
            <v>201208</v>
          </cell>
        </row>
        <row r="7654">
          <cell r="A7654">
            <v>201208</v>
          </cell>
        </row>
        <row r="7655">
          <cell r="A7655">
            <v>201208</v>
          </cell>
        </row>
        <row r="7656">
          <cell r="A7656">
            <v>201208</v>
          </cell>
        </row>
        <row r="7657">
          <cell r="A7657">
            <v>201208</v>
          </cell>
        </row>
        <row r="7658">
          <cell r="A7658">
            <v>201208</v>
          </cell>
        </row>
        <row r="7659">
          <cell r="A7659">
            <v>201208</v>
          </cell>
        </row>
        <row r="7660">
          <cell r="A7660">
            <v>201208</v>
          </cell>
        </row>
        <row r="7661">
          <cell r="A7661">
            <v>201208</v>
          </cell>
        </row>
        <row r="7662">
          <cell r="A7662">
            <v>201208</v>
          </cell>
        </row>
        <row r="7663">
          <cell r="A7663">
            <v>201208</v>
          </cell>
        </row>
        <row r="7664">
          <cell r="A7664">
            <v>201208</v>
          </cell>
        </row>
        <row r="7665">
          <cell r="A7665">
            <v>201208</v>
          </cell>
        </row>
        <row r="7666">
          <cell r="A7666">
            <v>201208</v>
          </cell>
        </row>
        <row r="7667">
          <cell r="A7667">
            <v>201208</v>
          </cell>
        </row>
        <row r="7668">
          <cell r="A7668">
            <v>201208</v>
          </cell>
        </row>
        <row r="7669">
          <cell r="A7669">
            <v>201208</v>
          </cell>
        </row>
        <row r="7670">
          <cell r="A7670">
            <v>201208</v>
          </cell>
        </row>
        <row r="7671">
          <cell r="A7671">
            <v>201208</v>
          </cell>
        </row>
        <row r="7672">
          <cell r="A7672">
            <v>201208</v>
          </cell>
        </row>
        <row r="7673">
          <cell r="A7673">
            <v>201208</v>
          </cell>
        </row>
        <row r="7674">
          <cell r="A7674">
            <v>201208</v>
          </cell>
        </row>
        <row r="7675">
          <cell r="A7675">
            <v>201208</v>
          </cell>
        </row>
        <row r="7676">
          <cell r="A7676">
            <v>201208</v>
          </cell>
        </row>
        <row r="7677">
          <cell r="A7677">
            <v>201208</v>
          </cell>
        </row>
        <row r="7678">
          <cell r="A7678">
            <v>201208</v>
          </cell>
        </row>
        <row r="7679">
          <cell r="A7679">
            <v>201208</v>
          </cell>
        </row>
        <row r="7680">
          <cell r="A7680">
            <v>201208</v>
          </cell>
        </row>
        <row r="7681">
          <cell r="A7681">
            <v>201208</v>
          </cell>
        </row>
        <row r="7682">
          <cell r="A7682">
            <v>201208</v>
          </cell>
        </row>
        <row r="7683">
          <cell r="A7683">
            <v>201208</v>
          </cell>
        </row>
        <row r="7684">
          <cell r="A7684">
            <v>201208</v>
          </cell>
        </row>
        <row r="7685">
          <cell r="A7685">
            <v>201208</v>
          </cell>
        </row>
        <row r="7686">
          <cell r="A7686">
            <v>201208</v>
          </cell>
        </row>
        <row r="7687">
          <cell r="A7687">
            <v>201208</v>
          </cell>
        </row>
        <row r="7688">
          <cell r="A7688">
            <v>201208</v>
          </cell>
        </row>
        <row r="7689">
          <cell r="A7689">
            <v>201208</v>
          </cell>
        </row>
        <row r="7690">
          <cell r="A7690">
            <v>201208</v>
          </cell>
        </row>
        <row r="7691">
          <cell r="A7691">
            <v>201208</v>
          </cell>
        </row>
        <row r="7692">
          <cell r="A7692">
            <v>201208</v>
          </cell>
        </row>
        <row r="7693">
          <cell r="A7693">
            <v>201208</v>
          </cell>
        </row>
        <row r="7694">
          <cell r="A7694">
            <v>201208</v>
          </cell>
        </row>
        <row r="7695">
          <cell r="A7695">
            <v>201208</v>
          </cell>
        </row>
        <row r="7696">
          <cell r="A7696">
            <v>201208</v>
          </cell>
        </row>
        <row r="7697">
          <cell r="A7697">
            <v>201208</v>
          </cell>
        </row>
        <row r="7698">
          <cell r="A7698">
            <v>201208</v>
          </cell>
        </row>
        <row r="7699">
          <cell r="A7699">
            <v>201208</v>
          </cell>
        </row>
        <row r="7700">
          <cell r="A7700">
            <v>201208</v>
          </cell>
        </row>
        <row r="7701">
          <cell r="A7701">
            <v>201208</v>
          </cell>
        </row>
        <row r="7702">
          <cell r="A7702">
            <v>201208</v>
          </cell>
        </row>
        <row r="7703">
          <cell r="A7703">
            <v>201208</v>
          </cell>
        </row>
        <row r="7704">
          <cell r="A7704">
            <v>201208</v>
          </cell>
        </row>
        <row r="7705">
          <cell r="A7705">
            <v>201208</v>
          </cell>
        </row>
        <row r="7706">
          <cell r="A7706">
            <v>201208</v>
          </cell>
        </row>
        <row r="7707">
          <cell r="A7707">
            <v>201208</v>
          </cell>
        </row>
        <row r="7708">
          <cell r="A7708">
            <v>201208</v>
          </cell>
        </row>
        <row r="7709">
          <cell r="A7709">
            <v>201208</v>
          </cell>
        </row>
        <row r="7710">
          <cell r="A7710">
            <v>201208</v>
          </cell>
        </row>
        <row r="7711">
          <cell r="A7711">
            <v>201208</v>
          </cell>
        </row>
        <row r="7712">
          <cell r="A7712">
            <v>201208</v>
          </cell>
        </row>
        <row r="7713">
          <cell r="A7713">
            <v>201208</v>
          </cell>
        </row>
        <row r="7714">
          <cell r="A7714">
            <v>201208</v>
          </cell>
        </row>
        <row r="7715">
          <cell r="A7715">
            <v>201208</v>
          </cell>
        </row>
        <row r="7716">
          <cell r="A7716">
            <v>201208</v>
          </cell>
        </row>
        <row r="7717">
          <cell r="A7717">
            <v>201208</v>
          </cell>
        </row>
        <row r="7718">
          <cell r="A7718">
            <v>201208</v>
          </cell>
        </row>
        <row r="7719">
          <cell r="A7719">
            <v>201208</v>
          </cell>
        </row>
        <row r="7720">
          <cell r="A7720">
            <v>201208</v>
          </cell>
        </row>
        <row r="7721">
          <cell r="A7721">
            <v>201208</v>
          </cell>
        </row>
        <row r="7722">
          <cell r="A7722">
            <v>201208</v>
          </cell>
        </row>
        <row r="7723">
          <cell r="A7723">
            <v>201208</v>
          </cell>
        </row>
        <row r="7724">
          <cell r="A7724">
            <v>201208</v>
          </cell>
        </row>
        <row r="7725">
          <cell r="A7725">
            <v>201208</v>
          </cell>
        </row>
        <row r="7726">
          <cell r="A7726">
            <v>201208</v>
          </cell>
        </row>
        <row r="7727">
          <cell r="A7727">
            <v>201208</v>
          </cell>
        </row>
        <row r="7728">
          <cell r="A7728">
            <v>201208</v>
          </cell>
        </row>
        <row r="7729">
          <cell r="A7729">
            <v>201208</v>
          </cell>
        </row>
        <row r="7730">
          <cell r="A7730">
            <v>201208</v>
          </cell>
        </row>
        <row r="7731">
          <cell r="A7731">
            <v>201208</v>
          </cell>
        </row>
        <row r="7732">
          <cell r="A7732">
            <v>201208</v>
          </cell>
        </row>
        <row r="7733">
          <cell r="A7733">
            <v>201208</v>
          </cell>
        </row>
        <row r="7734">
          <cell r="A7734">
            <v>201208</v>
          </cell>
        </row>
        <row r="7735">
          <cell r="A7735">
            <v>201208</v>
          </cell>
        </row>
        <row r="7736">
          <cell r="A7736">
            <v>201208</v>
          </cell>
        </row>
        <row r="7737">
          <cell r="A7737">
            <v>201208</v>
          </cell>
        </row>
        <row r="7738">
          <cell r="A7738">
            <v>201208</v>
          </cell>
        </row>
        <row r="7739">
          <cell r="A7739">
            <v>201208</v>
          </cell>
        </row>
        <row r="7740">
          <cell r="A7740">
            <v>201208</v>
          </cell>
        </row>
        <row r="7741">
          <cell r="A7741">
            <v>201208</v>
          </cell>
        </row>
        <row r="7742">
          <cell r="A7742">
            <v>201208</v>
          </cell>
        </row>
        <row r="7743">
          <cell r="A7743">
            <v>201208</v>
          </cell>
        </row>
        <row r="7744">
          <cell r="A7744">
            <v>201208</v>
          </cell>
        </row>
        <row r="7745">
          <cell r="A7745">
            <v>201208</v>
          </cell>
        </row>
        <row r="7746">
          <cell r="A7746">
            <v>201208</v>
          </cell>
        </row>
        <row r="7747">
          <cell r="A7747">
            <v>201208</v>
          </cell>
        </row>
        <row r="7748">
          <cell r="A7748">
            <v>201208</v>
          </cell>
        </row>
        <row r="7749">
          <cell r="A7749">
            <v>201208</v>
          </cell>
        </row>
        <row r="7750">
          <cell r="A7750">
            <v>201208</v>
          </cell>
        </row>
        <row r="7751">
          <cell r="A7751">
            <v>201208</v>
          </cell>
        </row>
        <row r="7752">
          <cell r="A7752">
            <v>201208</v>
          </cell>
        </row>
        <row r="7753">
          <cell r="A7753">
            <v>201208</v>
          </cell>
        </row>
        <row r="7754">
          <cell r="A7754">
            <v>201208</v>
          </cell>
        </row>
        <row r="7755">
          <cell r="A7755">
            <v>201208</v>
          </cell>
        </row>
        <row r="7756">
          <cell r="A7756">
            <v>201208</v>
          </cell>
        </row>
        <row r="7757">
          <cell r="A7757">
            <v>201208</v>
          </cell>
        </row>
        <row r="7758">
          <cell r="A7758">
            <v>201208</v>
          </cell>
        </row>
        <row r="7759">
          <cell r="A7759">
            <v>201208</v>
          </cell>
        </row>
        <row r="7760">
          <cell r="A7760">
            <v>201208</v>
          </cell>
        </row>
        <row r="7761">
          <cell r="A7761">
            <v>201208</v>
          </cell>
        </row>
        <row r="7762">
          <cell r="A7762">
            <v>201208</v>
          </cell>
        </row>
        <row r="7763">
          <cell r="A7763">
            <v>201208</v>
          </cell>
        </row>
        <row r="7764">
          <cell r="A7764">
            <v>201208</v>
          </cell>
        </row>
        <row r="7765">
          <cell r="A7765">
            <v>201208</v>
          </cell>
        </row>
        <row r="7766">
          <cell r="A7766">
            <v>201208</v>
          </cell>
        </row>
        <row r="7767">
          <cell r="A7767">
            <v>201208</v>
          </cell>
        </row>
        <row r="7768">
          <cell r="A7768">
            <v>201208</v>
          </cell>
        </row>
        <row r="7769">
          <cell r="A7769">
            <v>201208</v>
          </cell>
        </row>
        <row r="7770">
          <cell r="A7770">
            <v>201208</v>
          </cell>
        </row>
        <row r="7771">
          <cell r="A7771">
            <v>201208</v>
          </cell>
        </row>
        <row r="7772">
          <cell r="A7772">
            <v>201208</v>
          </cell>
        </row>
        <row r="7773">
          <cell r="A7773">
            <v>201208</v>
          </cell>
        </row>
        <row r="7774">
          <cell r="A7774">
            <v>201208</v>
          </cell>
        </row>
        <row r="7775">
          <cell r="A7775">
            <v>201208</v>
          </cell>
        </row>
        <row r="7776">
          <cell r="A7776">
            <v>201208</v>
          </cell>
        </row>
        <row r="7777">
          <cell r="A7777">
            <v>201208</v>
          </cell>
        </row>
        <row r="7778">
          <cell r="A7778">
            <v>201208</v>
          </cell>
        </row>
        <row r="7779">
          <cell r="A7779">
            <v>201208</v>
          </cell>
        </row>
        <row r="7780">
          <cell r="A7780">
            <v>201208</v>
          </cell>
        </row>
        <row r="7781">
          <cell r="A7781">
            <v>201208</v>
          </cell>
        </row>
        <row r="7782">
          <cell r="A7782">
            <v>201208</v>
          </cell>
        </row>
        <row r="7783">
          <cell r="A7783">
            <v>201208</v>
          </cell>
        </row>
        <row r="7784">
          <cell r="A7784">
            <v>201208</v>
          </cell>
        </row>
        <row r="7785">
          <cell r="A7785">
            <v>201208</v>
          </cell>
        </row>
        <row r="7786">
          <cell r="A7786">
            <v>201208</v>
          </cell>
        </row>
        <row r="7787">
          <cell r="A7787">
            <v>201208</v>
          </cell>
        </row>
        <row r="7788">
          <cell r="A7788">
            <v>201208</v>
          </cell>
        </row>
        <row r="7789">
          <cell r="A7789">
            <v>201208</v>
          </cell>
        </row>
        <row r="7790">
          <cell r="A7790">
            <v>201208</v>
          </cell>
        </row>
        <row r="7791">
          <cell r="A7791">
            <v>201208</v>
          </cell>
        </row>
        <row r="7792">
          <cell r="A7792">
            <v>201208</v>
          </cell>
        </row>
        <row r="7793">
          <cell r="A7793">
            <v>201208</v>
          </cell>
        </row>
        <row r="7794">
          <cell r="A7794">
            <v>201208</v>
          </cell>
        </row>
        <row r="7795">
          <cell r="A7795">
            <v>201208</v>
          </cell>
        </row>
        <row r="7796">
          <cell r="A7796">
            <v>201208</v>
          </cell>
        </row>
        <row r="7797">
          <cell r="A7797">
            <v>201208</v>
          </cell>
        </row>
        <row r="7798">
          <cell r="A7798">
            <v>201208</v>
          </cell>
        </row>
        <row r="7799">
          <cell r="A7799">
            <v>201208</v>
          </cell>
        </row>
        <row r="7800">
          <cell r="A7800">
            <v>201208</v>
          </cell>
        </row>
        <row r="7801">
          <cell r="A7801">
            <v>201208</v>
          </cell>
        </row>
        <row r="7802">
          <cell r="A7802">
            <v>201208</v>
          </cell>
        </row>
        <row r="7803">
          <cell r="A7803">
            <v>201208</v>
          </cell>
        </row>
        <row r="7804">
          <cell r="A7804">
            <v>201208</v>
          </cell>
        </row>
        <row r="7805">
          <cell r="A7805">
            <v>201208</v>
          </cell>
        </row>
        <row r="7806">
          <cell r="A7806">
            <v>201208</v>
          </cell>
        </row>
        <row r="7807">
          <cell r="A7807">
            <v>201208</v>
          </cell>
        </row>
        <row r="7808">
          <cell r="A7808">
            <v>201208</v>
          </cell>
        </row>
        <row r="7809">
          <cell r="A7809">
            <v>201208</v>
          </cell>
        </row>
        <row r="7810">
          <cell r="A7810">
            <v>201208</v>
          </cell>
        </row>
        <row r="7811">
          <cell r="A7811">
            <v>201208</v>
          </cell>
        </row>
        <row r="7812">
          <cell r="A7812">
            <v>201208</v>
          </cell>
        </row>
        <row r="7813">
          <cell r="A7813">
            <v>201208</v>
          </cell>
        </row>
        <row r="7814">
          <cell r="A7814">
            <v>201208</v>
          </cell>
        </row>
        <row r="7815">
          <cell r="A7815">
            <v>201208</v>
          </cell>
        </row>
        <row r="7816">
          <cell r="A7816">
            <v>201208</v>
          </cell>
        </row>
        <row r="7817">
          <cell r="A7817">
            <v>201208</v>
          </cell>
        </row>
        <row r="7818">
          <cell r="A7818">
            <v>201208</v>
          </cell>
        </row>
        <row r="7819">
          <cell r="A7819">
            <v>201208</v>
          </cell>
        </row>
        <row r="7820">
          <cell r="A7820">
            <v>201208</v>
          </cell>
        </row>
        <row r="7821">
          <cell r="A7821">
            <v>201208</v>
          </cell>
        </row>
        <row r="7822">
          <cell r="A7822">
            <v>201208</v>
          </cell>
        </row>
        <row r="7823">
          <cell r="A7823">
            <v>201208</v>
          </cell>
        </row>
        <row r="7824">
          <cell r="A7824">
            <v>201208</v>
          </cell>
        </row>
        <row r="7825">
          <cell r="A7825">
            <v>201208</v>
          </cell>
        </row>
        <row r="7826">
          <cell r="A7826">
            <v>201208</v>
          </cell>
        </row>
        <row r="7827">
          <cell r="A7827">
            <v>201208</v>
          </cell>
        </row>
        <row r="7828">
          <cell r="A7828">
            <v>201208</v>
          </cell>
        </row>
        <row r="7829">
          <cell r="A7829">
            <v>201208</v>
          </cell>
        </row>
        <row r="7830">
          <cell r="A7830">
            <v>201208</v>
          </cell>
        </row>
        <row r="7831">
          <cell r="A7831">
            <v>201208</v>
          </cell>
        </row>
        <row r="7832">
          <cell r="A7832">
            <v>201208</v>
          </cell>
        </row>
        <row r="7833">
          <cell r="A7833">
            <v>201208</v>
          </cell>
        </row>
        <row r="7834">
          <cell r="A7834">
            <v>201208</v>
          </cell>
        </row>
        <row r="7835">
          <cell r="A7835">
            <v>201208</v>
          </cell>
        </row>
        <row r="7836">
          <cell r="A7836">
            <v>201208</v>
          </cell>
        </row>
        <row r="7837">
          <cell r="A7837">
            <v>201208</v>
          </cell>
        </row>
        <row r="7838">
          <cell r="A7838">
            <v>201208</v>
          </cell>
        </row>
        <row r="7839">
          <cell r="A7839">
            <v>201208</v>
          </cell>
        </row>
        <row r="7840">
          <cell r="A7840">
            <v>201208</v>
          </cell>
        </row>
        <row r="7841">
          <cell r="A7841">
            <v>201208</v>
          </cell>
        </row>
        <row r="7842">
          <cell r="A7842">
            <v>201208</v>
          </cell>
        </row>
        <row r="7843">
          <cell r="A7843">
            <v>201208</v>
          </cell>
        </row>
        <row r="7844">
          <cell r="A7844">
            <v>201208</v>
          </cell>
        </row>
        <row r="7845">
          <cell r="A7845">
            <v>201208</v>
          </cell>
        </row>
        <row r="7846">
          <cell r="A7846">
            <v>201208</v>
          </cell>
        </row>
        <row r="7847">
          <cell r="A7847">
            <v>201208</v>
          </cell>
        </row>
        <row r="7848">
          <cell r="A7848">
            <v>201208</v>
          </cell>
        </row>
        <row r="7849">
          <cell r="A7849">
            <v>201208</v>
          </cell>
        </row>
        <row r="7850">
          <cell r="A7850">
            <v>201208</v>
          </cell>
        </row>
        <row r="7851">
          <cell r="A7851">
            <v>201208</v>
          </cell>
        </row>
        <row r="7852">
          <cell r="A7852">
            <v>201208</v>
          </cell>
        </row>
        <row r="7853">
          <cell r="A7853">
            <v>201208</v>
          </cell>
        </row>
        <row r="7854">
          <cell r="A7854">
            <v>201208</v>
          </cell>
        </row>
        <row r="7855">
          <cell r="A7855">
            <v>201208</v>
          </cell>
        </row>
        <row r="7856">
          <cell r="A7856">
            <v>201208</v>
          </cell>
        </row>
        <row r="7857">
          <cell r="A7857">
            <v>201208</v>
          </cell>
        </row>
        <row r="7858">
          <cell r="A7858">
            <v>201208</v>
          </cell>
        </row>
        <row r="7859">
          <cell r="A7859">
            <v>201208</v>
          </cell>
        </row>
        <row r="7860">
          <cell r="A7860">
            <v>201208</v>
          </cell>
        </row>
        <row r="7861">
          <cell r="A7861">
            <v>201208</v>
          </cell>
        </row>
        <row r="7862">
          <cell r="A7862">
            <v>201208</v>
          </cell>
        </row>
        <row r="7863">
          <cell r="A7863">
            <v>201208</v>
          </cell>
        </row>
        <row r="7864">
          <cell r="A7864">
            <v>201208</v>
          </cell>
        </row>
        <row r="7865">
          <cell r="A7865">
            <v>201208</v>
          </cell>
        </row>
        <row r="7866">
          <cell r="A7866">
            <v>201208</v>
          </cell>
        </row>
        <row r="7867">
          <cell r="A7867">
            <v>201208</v>
          </cell>
        </row>
        <row r="7868">
          <cell r="A7868">
            <v>201208</v>
          </cell>
        </row>
        <row r="7869">
          <cell r="A7869">
            <v>201208</v>
          </cell>
        </row>
        <row r="7870">
          <cell r="A7870">
            <v>201208</v>
          </cell>
        </row>
        <row r="7871">
          <cell r="A7871">
            <v>201208</v>
          </cell>
        </row>
        <row r="7872">
          <cell r="A7872">
            <v>201208</v>
          </cell>
        </row>
        <row r="7873">
          <cell r="A7873">
            <v>201208</v>
          </cell>
        </row>
        <row r="7874">
          <cell r="A7874">
            <v>201208</v>
          </cell>
        </row>
        <row r="7875">
          <cell r="A7875">
            <v>201208</v>
          </cell>
        </row>
        <row r="7876">
          <cell r="A7876">
            <v>201208</v>
          </cell>
        </row>
        <row r="7877">
          <cell r="A7877">
            <v>201208</v>
          </cell>
        </row>
        <row r="7878">
          <cell r="A7878">
            <v>201208</v>
          </cell>
        </row>
        <row r="7879">
          <cell r="A7879">
            <v>201208</v>
          </cell>
        </row>
        <row r="7880">
          <cell r="A7880">
            <v>201208</v>
          </cell>
        </row>
        <row r="7881">
          <cell r="A7881">
            <v>201208</v>
          </cell>
        </row>
        <row r="7882">
          <cell r="A7882">
            <v>201208</v>
          </cell>
        </row>
        <row r="7883">
          <cell r="A7883">
            <v>201208</v>
          </cell>
        </row>
        <row r="7884">
          <cell r="A7884">
            <v>201208</v>
          </cell>
        </row>
        <row r="7885">
          <cell r="A7885">
            <v>201208</v>
          </cell>
        </row>
        <row r="7886">
          <cell r="A7886">
            <v>201208</v>
          </cell>
        </row>
        <row r="7887">
          <cell r="A7887">
            <v>201208</v>
          </cell>
        </row>
        <row r="7888">
          <cell r="A7888">
            <v>201208</v>
          </cell>
        </row>
        <row r="7889">
          <cell r="A7889">
            <v>201208</v>
          </cell>
        </row>
        <row r="7890">
          <cell r="A7890">
            <v>201208</v>
          </cell>
        </row>
        <row r="7891">
          <cell r="A7891">
            <v>201208</v>
          </cell>
        </row>
        <row r="7892">
          <cell r="A7892">
            <v>201208</v>
          </cell>
        </row>
        <row r="7893">
          <cell r="A7893">
            <v>201208</v>
          </cell>
        </row>
        <row r="7894">
          <cell r="A7894">
            <v>201208</v>
          </cell>
        </row>
        <row r="7895">
          <cell r="A7895">
            <v>201208</v>
          </cell>
        </row>
        <row r="7896">
          <cell r="A7896">
            <v>201208</v>
          </cell>
        </row>
        <row r="7897">
          <cell r="A7897">
            <v>201208</v>
          </cell>
        </row>
        <row r="7898">
          <cell r="A7898">
            <v>201208</v>
          </cell>
        </row>
        <row r="7899">
          <cell r="A7899">
            <v>201208</v>
          </cell>
        </row>
        <row r="7900">
          <cell r="A7900">
            <v>201208</v>
          </cell>
        </row>
        <row r="7901">
          <cell r="A7901">
            <v>201208</v>
          </cell>
        </row>
        <row r="7902">
          <cell r="A7902">
            <v>201208</v>
          </cell>
        </row>
        <row r="7903">
          <cell r="A7903">
            <v>201208</v>
          </cell>
        </row>
        <row r="7904">
          <cell r="A7904">
            <v>201208</v>
          </cell>
        </row>
        <row r="7905">
          <cell r="A7905">
            <v>201208</v>
          </cell>
        </row>
        <row r="7906">
          <cell r="A7906">
            <v>201208</v>
          </cell>
        </row>
        <row r="7907">
          <cell r="A7907">
            <v>201208</v>
          </cell>
        </row>
        <row r="7908">
          <cell r="A7908">
            <v>201208</v>
          </cell>
        </row>
        <row r="7909">
          <cell r="A7909">
            <v>201208</v>
          </cell>
        </row>
        <row r="7910">
          <cell r="A7910">
            <v>201208</v>
          </cell>
        </row>
        <row r="7911">
          <cell r="A7911">
            <v>201208</v>
          </cell>
        </row>
        <row r="7912">
          <cell r="A7912">
            <v>201208</v>
          </cell>
        </row>
        <row r="7913">
          <cell r="A7913">
            <v>201208</v>
          </cell>
        </row>
        <row r="7914">
          <cell r="A7914">
            <v>201208</v>
          </cell>
        </row>
        <row r="7915">
          <cell r="A7915">
            <v>201208</v>
          </cell>
        </row>
        <row r="7916">
          <cell r="A7916">
            <v>201208</v>
          </cell>
        </row>
        <row r="7917">
          <cell r="A7917">
            <v>201208</v>
          </cell>
        </row>
        <row r="7918">
          <cell r="A7918">
            <v>201208</v>
          </cell>
        </row>
        <row r="7919">
          <cell r="A7919">
            <v>201208</v>
          </cell>
        </row>
        <row r="7920">
          <cell r="A7920">
            <v>201208</v>
          </cell>
        </row>
        <row r="7921">
          <cell r="A7921">
            <v>201208</v>
          </cell>
        </row>
        <row r="7922">
          <cell r="A7922">
            <v>201208</v>
          </cell>
        </row>
        <row r="7923">
          <cell r="A7923">
            <v>201208</v>
          </cell>
        </row>
        <row r="7924">
          <cell r="A7924">
            <v>201208</v>
          </cell>
        </row>
        <row r="7925">
          <cell r="A7925">
            <v>201208</v>
          </cell>
        </row>
        <row r="7926">
          <cell r="A7926">
            <v>201208</v>
          </cell>
        </row>
        <row r="7927">
          <cell r="A7927">
            <v>201208</v>
          </cell>
        </row>
        <row r="7928">
          <cell r="A7928">
            <v>201208</v>
          </cell>
        </row>
        <row r="7929">
          <cell r="A7929">
            <v>201208</v>
          </cell>
        </row>
        <row r="7930">
          <cell r="A7930">
            <v>201208</v>
          </cell>
        </row>
        <row r="7931">
          <cell r="A7931">
            <v>201208</v>
          </cell>
        </row>
        <row r="7932">
          <cell r="A7932">
            <v>201208</v>
          </cell>
        </row>
        <row r="7933">
          <cell r="A7933">
            <v>201208</v>
          </cell>
        </row>
        <row r="7934">
          <cell r="A7934">
            <v>201208</v>
          </cell>
        </row>
        <row r="7935">
          <cell r="A7935">
            <v>201208</v>
          </cell>
        </row>
        <row r="7936">
          <cell r="A7936">
            <v>201208</v>
          </cell>
        </row>
        <row r="7937">
          <cell r="A7937">
            <v>201208</v>
          </cell>
        </row>
        <row r="7938">
          <cell r="A7938">
            <v>201208</v>
          </cell>
        </row>
        <row r="7939">
          <cell r="A7939">
            <v>201208</v>
          </cell>
        </row>
        <row r="7940">
          <cell r="A7940">
            <v>201208</v>
          </cell>
        </row>
        <row r="7941">
          <cell r="A7941">
            <v>201208</v>
          </cell>
        </row>
        <row r="7942">
          <cell r="A7942">
            <v>201208</v>
          </cell>
        </row>
        <row r="7943">
          <cell r="A7943">
            <v>201208</v>
          </cell>
        </row>
        <row r="7944">
          <cell r="A7944">
            <v>201208</v>
          </cell>
        </row>
        <row r="7945">
          <cell r="A7945">
            <v>201208</v>
          </cell>
        </row>
        <row r="7946">
          <cell r="A7946">
            <v>201208</v>
          </cell>
        </row>
        <row r="7947">
          <cell r="A7947">
            <v>201208</v>
          </cell>
        </row>
        <row r="7948">
          <cell r="A7948">
            <v>201208</v>
          </cell>
        </row>
        <row r="7949">
          <cell r="A7949">
            <v>201208</v>
          </cell>
        </row>
        <row r="7950">
          <cell r="A7950">
            <v>201208</v>
          </cell>
        </row>
        <row r="7951">
          <cell r="A7951">
            <v>201208</v>
          </cell>
        </row>
        <row r="7952">
          <cell r="A7952">
            <v>201208</v>
          </cell>
        </row>
        <row r="7953">
          <cell r="A7953">
            <v>201208</v>
          </cell>
        </row>
        <row r="7954">
          <cell r="A7954">
            <v>201208</v>
          </cell>
        </row>
        <row r="7955">
          <cell r="A7955">
            <v>201208</v>
          </cell>
        </row>
        <row r="7956">
          <cell r="A7956">
            <v>201208</v>
          </cell>
        </row>
        <row r="7957">
          <cell r="A7957">
            <v>201208</v>
          </cell>
        </row>
        <row r="7958">
          <cell r="A7958">
            <v>201208</v>
          </cell>
        </row>
        <row r="7959">
          <cell r="A7959">
            <v>201208</v>
          </cell>
        </row>
        <row r="7960">
          <cell r="A7960">
            <v>201208</v>
          </cell>
        </row>
        <row r="7961">
          <cell r="A7961">
            <v>201208</v>
          </cell>
        </row>
        <row r="7962">
          <cell r="A7962">
            <v>201208</v>
          </cell>
        </row>
        <row r="7963">
          <cell r="A7963">
            <v>201208</v>
          </cell>
        </row>
        <row r="7964">
          <cell r="A7964">
            <v>201208</v>
          </cell>
        </row>
        <row r="7965">
          <cell r="A7965">
            <v>201208</v>
          </cell>
        </row>
        <row r="7966">
          <cell r="A7966">
            <v>201208</v>
          </cell>
        </row>
        <row r="7967">
          <cell r="A7967">
            <v>201208</v>
          </cell>
        </row>
        <row r="7968">
          <cell r="A7968">
            <v>201208</v>
          </cell>
        </row>
        <row r="7969">
          <cell r="A7969">
            <v>201208</v>
          </cell>
        </row>
        <row r="7970">
          <cell r="A7970">
            <v>201208</v>
          </cell>
        </row>
        <row r="7971">
          <cell r="A7971">
            <v>201208</v>
          </cell>
        </row>
        <row r="7972">
          <cell r="A7972">
            <v>201208</v>
          </cell>
        </row>
        <row r="7973">
          <cell r="A7973">
            <v>201208</v>
          </cell>
        </row>
        <row r="7974">
          <cell r="A7974">
            <v>201208</v>
          </cell>
        </row>
        <row r="7975">
          <cell r="A7975">
            <v>201208</v>
          </cell>
        </row>
        <row r="7976">
          <cell r="A7976">
            <v>201208</v>
          </cell>
        </row>
        <row r="7977">
          <cell r="A7977">
            <v>201208</v>
          </cell>
        </row>
        <row r="7978">
          <cell r="A7978">
            <v>201208</v>
          </cell>
        </row>
        <row r="7979">
          <cell r="A7979">
            <v>201208</v>
          </cell>
        </row>
        <row r="7980">
          <cell r="A7980">
            <v>201208</v>
          </cell>
        </row>
        <row r="7981">
          <cell r="A7981">
            <v>201208</v>
          </cell>
        </row>
        <row r="7982">
          <cell r="A7982">
            <v>201208</v>
          </cell>
        </row>
        <row r="7983">
          <cell r="A7983">
            <v>201208</v>
          </cell>
        </row>
        <row r="7984">
          <cell r="A7984">
            <v>201208</v>
          </cell>
        </row>
        <row r="7985">
          <cell r="A7985">
            <v>201208</v>
          </cell>
        </row>
        <row r="7986">
          <cell r="A7986">
            <v>201208</v>
          </cell>
        </row>
        <row r="7987">
          <cell r="A7987">
            <v>201208</v>
          </cell>
        </row>
        <row r="7988">
          <cell r="A7988">
            <v>201208</v>
          </cell>
        </row>
        <row r="7989">
          <cell r="A7989">
            <v>201208</v>
          </cell>
        </row>
        <row r="7990">
          <cell r="A7990">
            <v>201208</v>
          </cell>
        </row>
        <row r="7991">
          <cell r="A7991">
            <v>201208</v>
          </cell>
        </row>
        <row r="7992">
          <cell r="A7992">
            <v>201208</v>
          </cell>
        </row>
        <row r="7993">
          <cell r="A7993">
            <v>201208</v>
          </cell>
        </row>
        <row r="7994">
          <cell r="A7994">
            <v>201208</v>
          </cell>
        </row>
        <row r="7995">
          <cell r="A7995">
            <v>201208</v>
          </cell>
        </row>
        <row r="7996">
          <cell r="A7996">
            <v>201208</v>
          </cell>
        </row>
        <row r="7997">
          <cell r="A7997">
            <v>201208</v>
          </cell>
        </row>
        <row r="7998">
          <cell r="A7998">
            <v>201208</v>
          </cell>
        </row>
        <row r="7999">
          <cell r="A7999">
            <v>201208</v>
          </cell>
        </row>
        <row r="8000">
          <cell r="A8000">
            <v>201208</v>
          </cell>
        </row>
        <row r="8001">
          <cell r="A8001">
            <v>201208</v>
          </cell>
        </row>
        <row r="8002">
          <cell r="A8002">
            <v>201208</v>
          </cell>
        </row>
        <row r="8003">
          <cell r="A8003">
            <v>201208</v>
          </cell>
        </row>
        <row r="8004">
          <cell r="A8004">
            <v>201208</v>
          </cell>
        </row>
        <row r="8005">
          <cell r="A8005">
            <v>201208</v>
          </cell>
        </row>
        <row r="8006">
          <cell r="A8006">
            <v>201208</v>
          </cell>
        </row>
        <row r="8007">
          <cell r="A8007">
            <v>201208</v>
          </cell>
        </row>
        <row r="8008">
          <cell r="A8008">
            <v>201208</v>
          </cell>
        </row>
        <row r="8009">
          <cell r="A8009">
            <v>201208</v>
          </cell>
        </row>
        <row r="8010">
          <cell r="A8010">
            <v>201208</v>
          </cell>
        </row>
        <row r="8011">
          <cell r="A8011">
            <v>201208</v>
          </cell>
        </row>
        <row r="8012">
          <cell r="A8012">
            <v>201208</v>
          </cell>
        </row>
        <row r="8013">
          <cell r="A8013">
            <v>201208</v>
          </cell>
        </row>
        <row r="8014">
          <cell r="A8014">
            <v>201208</v>
          </cell>
        </row>
        <row r="8015">
          <cell r="A8015">
            <v>201208</v>
          </cell>
        </row>
        <row r="8016">
          <cell r="A8016">
            <v>201208</v>
          </cell>
        </row>
        <row r="8017">
          <cell r="A8017">
            <v>201208</v>
          </cell>
        </row>
        <row r="8018">
          <cell r="A8018">
            <v>201208</v>
          </cell>
        </row>
        <row r="8019">
          <cell r="A8019">
            <v>201208</v>
          </cell>
        </row>
        <row r="8020">
          <cell r="A8020">
            <v>201208</v>
          </cell>
        </row>
        <row r="8021">
          <cell r="A8021">
            <v>201208</v>
          </cell>
        </row>
        <row r="8022">
          <cell r="A8022">
            <v>201208</v>
          </cell>
        </row>
        <row r="8023">
          <cell r="A8023">
            <v>201208</v>
          </cell>
        </row>
        <row r="8024">
          <cell r="A8024">
            <v>201208</v>
          </cell>
        </row>
        <row r="8025">
          <cell r="A8025">
            <v>201208</v>
          </cell>
        </row>
        <row r="8026">
          <cell r="A8026">
            <v>201208</v>
          </cell>
        </row>
        <row r="8027">
          <cell r="A8027">
            <v>201208</v>
          </cell>
        </row>
        <row r="8028">
          <cell r="A8028">
            <v>201208</v>
          </cell>
        </row>
        <row r="8029">
          <cell r="A8029">
            <v>201208</v>
          </cell>
        </row>
        <row r="8030">
          <cell r="A8030">
            <v>201208</v>
          </cell>
        </row>
        <row r="8031">
          <cell r="A8031">
            <v>201208</v>
          </cell>
        </row>
        <row r="8032">
          <cell r="A8032">
            <v>201208</v>
          </cell>
        </row>
        <row r="8033">
          <cell r="A8033">
            <v>201208</v>
          </cell>
        </row>
        <row r="8034">
          <cell r="A8034">
            <v>201208</v>
          </cell>
        </row>
        <row r="8035">
          <cell r="A8035">
            <v>201208</v>
          </cell>
        </row>
        <row r="8036">
          <cell r="A8036">
            <v>201208</v>
          </cell>
        </row>
        <row r="8037">
          <cell r="A8037">
            <v>201208</v>
          </cell>
        </row>
        <row r="8038">
          <cell r="A8038">
            <v>201208</v>
          </cell>
        </row>
        <row r="8039">
          <cell r="A8039">
            <v>201208</v>
          </cell>
        </row>
        <row r="8040">
          <cell r="A8040">
            <v>201208</v>
          </cell>
        </row>
        <row r="8041">
          <cell r="A8041">
            <v>201208</v>
          </cell>
        </row>
        <row r="8042">
          <cell r="A8042">
            <v>201208</v>
          </cell>
        </row>
        <row r="8043">
          <cell r="A8043">
            <v>201208</v>
          </cell>
        </row>
        <row r="8044">
          <cell r="A8044">
            <v>201208</v>
          </cell>
        </row>
        <row r="8045">
          <cell r="A8045">
            <v>201208</v>
          </cell>
        </row>
        <row r="8046">
          <cell r="A8046">
            <v>201208</v>
          </cell>
        </row>
        <row r="8047">
          <cell r="A8047">
            <v>201208</v>
          </cell>
        </row>
        <row r="8048">
          <cell r="A8048">
            <v>201208</v>
          </cell>
        </row>
        <row r="8049">
          <cell r="A8049">
            <v>201208</v>
          </cell>
        </row>
        <row r="8050">
          <cell r="A8050">
            <v>201208</v>
          </cell>
        </row>
        <row r="8051">
          <cell r="A8051">
            <v>201208</v>
          </cell>
        </row>
        <row r="8052">
          <cell r="A8052">
            <v>201208</v>
          </cell>
        </row>
        <row r="8053">
          <cell r="A8053">
            <v>201208</v>
          </cell>
        </row>
        <row r="8054">
          <cell r="A8054">
            <v>201208</v>
          </cell>
        </row>
        <row r="8055">
          <cell r="A8055">
            <v>201208</v>
          </cell>
        </row>
        <row r="8056">
          <cell r="A8056">
            <v>201208</v>
          </cell>
        </row>
        <row r="8057">
          <cell r="A8057">
            <v>201208</v>
          </cell>
        </row>
        <row r="8058">
          <cell r="A8058">
            <v>201208</v>
          </cell>
        </row>
        <row r="8059">
          <cell r="A8059">
            <v>201208</v>
          </cell>
        </row>
        <row r="8060">
          <cell r="A8060">
            <v>201208</v>
          </cell>
        </row>
        <row r="8061">
          <cell r="A8061">
            <v>201208</v>
          </cell>
        </row>
        <row r="8062">
          <cell r="A8062">
            <v>201208</v>
          </cell>
        </row>
        <row r="8063">
          <cell r="A8063">
            <v>201208</v>
          </cell>
        </row>
        <row r="8064">
          <cell r="A8064">
            <v>201208</v>
          </cell>
        </row>
        <row r="8065">
          <cell r="A8065">
            <v>201208</v>
          </cell>
        </row>
        <row r="8066">
          <cell r="A8066">
            <v>201208</v>
          </cell>
        </row>
        <row r="8067">
          <cell r="A8067">
            <v>201208</v>
          </cell>
        </row>
        <row r="8068">
          <cell r="A8068">
            <v>201208</v>
          </cell>
        </row>
        <row r="8069">
          <cell r="A8069">
            <v>201208</v>
          </cell>
        </row>
        <row r="8070">
          <cell r="A8070">
            <v>201208</v>
          </cell>
        </row>
        <row r="8071">
          <cell r="A8071">
            <v>201208</v>
          </cell>
        </row>
        <row r="8072">
          <cell r="A8072">
            <v>201208</v>
          </cell>
        </row>
        <row r="8073">
          <cell r="A8073">
            <v>201208</v>
          </cell>
        </row>
        <row r="8074">
          <cell r="A8074">
            <v>201208</v>
          </cell>
        </row>
        <row r="8075">
          <cell r="A8075">
            <v>201208</v>
          </cell>
        </row>
        <row r="8076">
          <cell r="A8076">
            <v>201208</v>
          </cell>
        </row>
        <row r="8077">
          <cell r="A8077">
            <v>201208</v>
          </cell>
        </row>
        <row r="8078">
          <cell r="A8078">
            <v>201208</v>
          </cell>
        </row>
        <row r="8079">
          <cell r="A8079">
            <v>201208</v>
          </cell>
        </row>
        <row r="8080">
          <cell r="A8080">
            <v>201208</v>
          </cell>
        </row>
        <row r="8081">
          <cell r="A8081">
            <v>201208</v>
          </cell>
        </row>
        <row r="8082">
          <cell r="A8082">
            <v>201208</v>
          </cell>
        </row>
        <row r="8083">
          <cell r="A8083">
            <v>201208</v>
          </cell>
        </row>
        <row r="8084">
          <cell r="A8084">
            <v>201208</v>
          </cell>
        </row>
        <row r="8085">
          <cell r="A8085">
            <v>201208</v>
          </cell>
        </row>
        <row r="8086">
          <cell r="A8086">
            <v>201208</v>
          </cell>
        </row>
        <row r="8087">
          <cell r="A8087">
            <v>201208</v>
          </cell>
        </row>
        <row r="8088">
          <cell r="A8088">
            <v>201208</v>
          </cell>
        </row>
        <row r="8089">
          <cell r="A8089">
            <v>201208</v>
          </cell>
        </row>
        <row r="8090">
          <cell r="A8090">
            <v>201208</v>
          </cell>
        </row>
        <row r="8091">
          <cell r="A8091">
            <v>201208</v>
          </cell>
        </row>
        <row r="8092">
          <cell r="A8092">
            <v>201208</v>
          </cell>
        </row>
        <row r="8093">
          <cell r="A8093">
            <v>201208</v>
          </cell>
        </row>
        <row r="8094">
          <cell r="A8094">
            <v>201208</v>
          </cell>
        </row>
        <row r="8095">
          <cell r="A8095">
            <v>201208</v>
          </cell>
        </row>
        <row r="8096">
          <cell r="A8096">
            <v>201208</v>
          </cell>
        </row>
        <row r="8097">
          <cell r="A8097">
            <v>201208</v>
          </cell>
        </row>
        <row r="8098">
          <cell r="A8098">
            <v>201208</v>
          </cell>
        </row>
        <row r="8099">
          <cell r="A8099">
            <v>201208</v>
          </cell>
        </row>
        <row r="8100">
          <cell r="A8100">
            <v>201208</v>
          </cell>
        </row>
        <row r="8101">
          <cell r="A8101">
            <v>201208</v>
          </cell>
        </row>
        <row r="8102">
          <cell r="A8102">
            <v>201208</v>
          </cell>
        </row>
        <row r="8103">
          <cell r="A8103">
            <v>201208</v>
          </cell>
        </row>
        <row r="8104">
          <cell r="A8104">
            <v>201208</v>
          </cell>
        </row>
        <row r="8105">
          <cell r="A8105">
            <v>201208</v>
          </cell>
        </row>
        <row r="8106">
          <cell r="A8106">
            <v>201208</v>
          </cell>
        </row>
        <row r="8107">
          <cell r="A8107">
            <v>201208</v>
          </cell>
        </row>
        <row r="8108">
          <cell r="A8108">
            <v>201208</v>
          </cell>
        </row>
        <row r="8109">
          <cell r="A8109">
            <v>201208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_Salesman"/>
      <sheetName val="Backlog_Cluster"/>
      <sheetName val="Order_dealer"/>
      <sheetName val="Backlog"/>
      <sheetName val="Orders"/>
      <sheetName val="master data"/>
      <sheetName val="model index"/>
      <sheetName val="Region"/>
    </sheetNames>
    <sheetDataSet>
      <sheetData sheetId="0"/>
      <sheetData sheetId="1">
        <row r="2">
          <cell r="B2">
            <v>7.0490000000000004</v>
          </cell>
        </row>
        <row r="3">
          <cell r="B3">
            <v>43982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Trend Report"/>
      <sheetName val="Profit and Loss"/>
      <sheetName val="Op Expenses"/>
      <sheetName val="saphiddenvaluecache"/>
      <sheetName val="saphiddenbackup"/>
      <sheetName val="saphiddenpivotdefinition"/>
      <sheetName val="sapactivexlhiddensheet"/>
    </sheetNames>
    <sheetDataSet>
      <sheetData sheetId="0" refreshError="1">
        <row r="28">
          <cell r="C28">
            <v>100</v>
          </cell>
          <cell r="D28" t="str">
            <v>Actuals</v>
          </cell>
        </row>
        <row r="29">
          <cell r="C29">
            <v>211</v>
          </cell>
          <cell r="D29" t="str">
            <v>STF-1P</v>
          </cell>
        </row>
        <row r="30">
          <cell r="C30">
            <v>252</v>
          </cell>
          <cell r="D30" t="str">
            <v>STF-1</v>
          </cell>
        </row>
        <row r="31">
          <cell r="C31">
            <v>212</v>
          </cell>
          <cell r="D31" t="str">
            <v>STF-2P</v>
          </cell>
        </row>
        <row r="32">
          <cell r="C32">
            <v>222</v>
          </cell>
          <cell r="D32" t="str">
            <v>STF-2</v>
          </cell>
        </row>
        <row r="33">
          <cell r="C33">
            <v>213</v>
          </cell>
          <cell r="D33" t="str">
            <v>STF-3P</v>
          </cell>
        </row>
        <row r="34">
          <cell r="C34">
            <v>223</v>
          </cell>
          <cell r="D34" t="str">
            <v>STF-3</v>
          </cell>
        </row>
        <row r="35">
          <cell r="C35">
            <v>291</v>
          </cell>
          <cell r="D35" t="str">
            <v>Prelim Plan</v>
          </cell>
        </row>
        <row r="36">
          <cell r="C36">
            <v>311</v>
          </cell>
          <cell r="D36" t="str">
            <v>Plan</v>
          </cell>
        </row>
        <row r="37">
          <cell r="C37">
            <v>292</v>
          </cell>
          <cell r="D37" t="str">
            <v>Prelim Plan</v>
          </cell>
        </row>
        <row r="38">
          <cell r="C38">
            <v>312</v>
          </cell>
          <cell r="D38" t="str">
            <v>Plan</v>
          </cell>
        </row>
        <row r="43">
          <cell r="C43" t="str">
            <v>Cons Group:</v>
          </cell>
          <cell r="H43" t="str">
            <v>Key Figure</v>
          </cell>
        </row>
        <row r="44">
          <cell r="C44" t="str">
            <v>NMHG_STD</v>
          </cell>
          <cell r="D44" t="str">
            <v>Consolidated NMHG</v>
          </cell>
          <cell r="H44" t="str">
            <v>CV GC CD</v>
          </cell>
          <cell r="I44" t="str">
            <v>Year-to-Date</v>
          </cell>
        </row>
        <row r="45">
          <cell r="C45" t="str">
            <v>NMHG_HLDG</v>
          </cell>
          <cell r="D45" t="str">
            <v>NMHG Holding</v>
          </cell>
          <cell r="H45" t="str">
            <v>CV GC PD</v>
          </cell>
          <cell r="I45" t="str">
            <v>Monthly</v>
          </cell>
        </row>
        <row r="46">
          <cell r="C46" t="str">
            <v>NMHG_WHSLE</v>
          </cell>
          <cell r="D46" t="str">
            <v>Wholesale</v>
          </cell>
          <cell r="H46" t="str">
            <v>CV UN CD</v>
          </cell>
          <cell r="I46" t="str">
            <v>Year-to-Date Units</v>
          </cell>
        </row>
        <row r="47">
          <cell r="C47" t="str">
            <v>AM_CONS</v>
          </cell>
          <cell r="D47" t="str">
            <v>Americas</v>
          </cell>
          <cell r="H47" t="str">
            <v>CV UN PD</v>
          </cell>
          <cell r="I47" t="str">
            <v>Monthly Units</v>
          </cell>
        </row>
        <row r="48">
          <cell r="C48" t="str">
            <v>EU_CONS</v>
          </cell>
          <cell r="D48" t="str">
            <v>Europe</v>
          </cell>
        </row>
        <row r="49">
          <cell r="C49" t="str">
            <v>AP_CONS</v>
          </cell>
          <cell r="D49" t="str">
            <v xml:space="preserve">Asia-Pacific, China &amp; SN </v>
          </cell>
        </row>
        <row r="50">
          <cell r="C50" t="str">
            <v>APNFN</v>
          </cell>
          <cell r="D50" t="str">
            <v xml:space="preserve">Asia-Pacific </v>
          </cell>
        </row>
        <row r="51">
          <cell r="C51" t="str">
            <v>ASIA_PAC</v>
          </cell>
          <cell r="D51" t="str">
            <v>Asia-Pacific Wholesale</v>
          </cell>
        </row>
        <row r="52">
          <cell r="C52" t="str">
            <v>AP_HLDG</v>
          </cell>
          <cell r="D52" t="str">
            <v>Asia-Pacific Holding</v>
          </cell>
        </row>
        <row r="53">
          <cell r="C53" t="str">
            <v>AP_DISTR</v>
          </cell>
          <cell r="D53" t="str">
            <v>AP Distribution</v>
          </cell>
        </row>
        <row r="54">
          <cell r="C54" t="str">
            <v>CHINA</v>
          </cell>
          <cell r="D54" t="str">
            <v>China</v>
          </cell>
        </row>
        <row r="55">
          <cell r="C55" t="str">
            <v>SN</v>
          </cell>
          <cell r="D55" t="str">
            <v>SN</v>
          </cell>
        </row>
        <row r="56">
          <cell r="C56" t="str">
            <v>NMHG_PORT</v>
          </cell>
          <cell r="D56" t="str">
            <v xml:space="preserve">Corporate </v>
          </cell>
        </row>
        <row r="57">
          <cell r="C57" t="str">
            <v>AM_DOMESTIC</v>
          </cell>
          <cell r="D57" t="str">
            <v>NMHG, Inc - Americas</v>
          </cell>
        </row>
        <row r="58">
          <cell r="C58" t="str">
            <v>AM_WO_BRAZIL</v>
          </cell>
          <cell r="D58" t="str">
            <v>Americas Excluding Brazil</v>
          </cell>
        </row>
        <row r="59">
          <cell r="C59" t="str">
            <v>BRAZIL_ALL</v>
          </cell>
          <cell r="D59" t="str">
            <v>Brazil</v>
          </cell>
        </row>
        <row r="60">
          <cell r="C60" t="str">
            <v>BRAZIL_HY</v>
          </cell>
          <cell r="D60" t="str">
            <v>Brazil - Hyster</v>
          </cell>
        </row>
        <row r="61">
          <cell r="C61" t="str">
            <v>BRAZIL_YL</v>
          </cell>
          <cell r="D61" t="str">
            <v>Brazil - Yale</v>
          </cell>
        </row>
        <row r="62">
          <cell r="C62" t="str">
            <v>CANADA_ALL</v>
          </cell>
          <cell r="D62" t="str">
            <v>Canada</v>
          </cell>
        </row>
        <row r="63">
          <cell r="C63" t="str">
            <v>TAX_MEX</v>
          </cell>
          <cell r="D63" t="str">
            <v>Mexico</v>
          </cell>
        </row>
        <row r="64">
          <cell r="C64" t="str">
            <v>ITALY_ALL</v>
          </cell>
          <cell r="D64" t="str">
            <v>Italy SpA</v>
          </cell>
        </row>
        <row r="65">
          <cell r="C65" t="str">
            <v>NIJ_ALL</v>
          </cell>
          <cell r="D65" t="str">
            <v>NMH BV</v>
          </cell>
        </row>
        <row r="66">
          <cell r="C66" t="str">
            <v>UK_ALL</v>
          </cell>
          <cell r="D66" t="str">
            <v>NMH Ltd</v>
          </cell>
        </row>
        <row r="67">
          <cell r="C67" t="str">
            <v>DIST_BV</v>
          </cell>
          <cell r="D67" t="str">
            <v>Distribution BV</v>
          </cell>
        </row>
        <row r="68">
          <cell r="C68" t="str">
            <v>YALE_UK</v>
          </cell>
          <cell r="D68" t="str">
            <v>Yale UK</v>
          </cell>
        </row>
      </sheetData>
      <sheetData sheetId="1" refreshError="1"/>
      <sheetData sheetId="2" refreshError="1">
        <row r="6">
          <cell r="B6" t="str">
            <v>03</v>
          </cell>
        </row>
        <row r="7">
          <cell r="B7" t="str">
            <v>CS</v>
          </cell>
        </row>
        <row r="8">
          <cell r="B8" t="str">
            <v>US</v>
          </cell>
        </row>
        <row r="10">
          <cell r="B10" t="str">
            <v>ASIA_PAC</v>
          </cell>
        </row>
        <row r="11">
          <cell r="B11" t="str">
            <v/>
          </cell>
        </row>
        <row r="12">
          <cell r="B12" t="str">
            <v>PL_00_TO_10</v>
          </cell>
        </row>
        <row r="15">
          <cell r="E15">
            <v>212</v>
          </cell>
          <cell r="F15">
            <v>212</v>
          </cell>
          <cell r="G15">
            <v>212</v>
          </cell>
          <cell r="H15">
            <v>212</v>
          </cell>
          <cell r="I15">
            <v>212</v>
          </cell>
          <cell r="J15">
            <v>212</v>
          </cell>
          <cell r="K15">
            <v>212</v>
          </cell>
          <cell r="L15">
            <v>212</v>
          </cell>
          <cell r="M15">
            <v>212</v>
          </cell>
          <cell r="N15">
            <v>212</v>
          </cell>
          <cell r="O15">
            <v>212</v>
          </cell>
          <cell r="P15">
            <v>212</v>
          </cell>
          <cell r="R15">
            <v>212</v>
          </cell>
          <cell r="S15">
            <v>252</v>
          </cell>
          <cell r="T15">
            <v>100</v>
          </cell>
        </row>
        <row r="16">
          <cell r="E16">
            <v>1</v>
          </cell>
          <cell r="F16">
            <v>2</v>
          </cell>
          <cell r="G16">
            <v>3</v>
          </cell>
          <cell r="H16">
            <v>4</v>
          </cell>
          <cell r="I16">
            <v>5</v>
          </cell>
          <cell r="J16">
            <v>6</v>
          </cell>
          <cell r="K16">
            <v>7</v>
          </cell>
          <cell r="L16">
            <v>8</v>
          </cell>
          <cell r="M16">
            <v>9</v>
          </cell>
          <cell r="N16">
            <v>10</v>
          </cell>
          <cell r="O16">
            <v>11</v>
          </cell>
          <cell r="P16">
            <v>12</v>
          </cell>
          <cell r="R16">
            <v>12</v>
          </cell>
          <cell r="S16">
            <v>12</v>
          </cell>
          <cell r="T16">
            <v>12</v>
          </cell>
        </row>
        <row r="17">
          <cell r="E17">
            <v>2012</v>
          </cell>
          <cell r="F17">
            <v>2012</v>
          </cell>
          <cell r="G17">
            <v>2012</v>
          </cell>
          <cell r="H17">
            <v>2012</v>
          </cell>
          <cell r="I17">
            <v>2012</v>
          </cell>
          <cell r="J17">
            <v>2012</v>
          </cell>
          <cell r="K17">
            <v>2012</v>
          </cell>
          <cell r="L17">
            <v>2012</v>
          </cell>
          <cell r="M17">
            <v>2012</v>
          </cell>
          <cell r="N17">
            <v>2012</v>
          </cell>
          <cell r="O17">
            <v>2012</v>
          </cell>
          <cell r="P17">
            <v>2012</v>
          </cell>
          <cell r="R17">
            <v>2012</v>
          </cell>
          <cell r="S17">
            <v>2012</v>
          </cell>
          <cell r="T17">
            <v>2011</v>
          </cell>
        </row>
        <row r="18">
          <cell r="E18" t="str">
            <v>CV GC PD</v>
          </cell>
          <cell r="F18" t="str">
            <v>CV GC PD</v>
          </cell>
          <cell r="G18" t="str">
            <v>CV GC PD</v>
          </cell>
          <cell r="H18" t="str">
            <v>CV GC PD</v>
          </cell>
          <cell r="I18" t="str">
            <v>CV GC PD</v>
          </cell>
          <cell r="J18" t="str">
            <v>CV GC PD</v>
          </cell>
          <cell r="K18" t="str">
            <v>CV GC PD</v>
          </cell>
          <cell r="L18" t="str">
            <v>CV GC PD</v>
          </cell>
          <cell r="M18" t="str">
            <v>CV GC PD</v>
          </cell>
          <cell r="N18" t="str">
            <v>CV GC PD</v>
          </cell>
          <cell r="O18" t="str">
            <v>CV GC PD</v>
          </cell>
          <cell r="P18" t="str">
            <v>CV GC PD</v>
          </cell>
          <cell r="R18" t="str">
            <v>CV GC CD</v>
          </cell>
          <cell r="S18" t="str">
            <v>CV GC CD</v>
          </cell>
          <cell r="T18" t="str">
            <v>CV GC CD</v>
          </cell>
        </row>
        <row r="21">
          <cell r="A21" t="str">
            <v>NETINC</v>
          </cell>
        </row>
        <row r="22">
          <cell r="A22" t="str">
            <v>INCBTMI</v>
          </cell>
        </row>
        <row r="23">
          <cell r="A23" t="str">
            <v>OPPROF</v>
          </cell>
        </row>
        <row r="24">
          <cell r="A24" t="str">
            <v>GRPROF</v>
          </cell>
        </row>
        <row r="25">
          <cell r="A25" t="str">
            <v>STDMRG</v>
          </cell>
        </row>
        <row r="26">
          <cell r="A26" t="str">
            <v>TOTREV</v>
          </cell>
        </row>
        <row r="27">
          <cell r="A27" t="str">
            <v>NETSALE</v>
          </cell>
        </row>
        <row r="28">
          <cell r="A28" t="str">
            <v>GRSALE</v>
          </cell>
        </row>
        <row r="29">
          <cell r="A29" t="str">
            <v>GRUNIT</v>
          </cell>
        </row>
        <row r="30">
          <cell r="A30" t="str">
            <v>41001</v>
          </cell>
        </row>
        <row r="31">
          <cell r="A31" t="str">
            <v>41003</v>
          </cell>
        </row>
        <row r="32">
          <cell r="A32" t="str">
            <v>41008</v>
          </cell>
        </row>
        <row r="33">
          <cell r="A33" t="str">
            <v>41009</v>
          </cell>
        </row>
        <row r="34">
          <cell r="A34" t="str">
            <v>41011</v>
          </cell>
        </row>
        <row r="35">
          <cell r="A35" t="str">
            <v>GRPART</v>
          </cell>
        </row>
        <row r="36">
          <cell r="A36" t="str">
            <v>42001</v>
          </cell>
        </row>
        <row r="37">
          <cell r="A37" t="str">
            <v>42005</v>
          </cell>
        </row>
        <row r="38">
          <cell r="A38" t="str">
            <v>42009</v>
          </cell>
        </row>
        <row r="39">
          <cell r="A39" t="str">
            <v>42011</v>
          </cell>
        </row>
        <row r="40">
          <cell r="A40" t="str">
            <v>GRRENT</v>
          </cell>
        </row>
        <row r="41">
          <cell r="A41" t="str">
            <v>41013</v>
          </cell>
        </row>
        <row r="42">
          <cell r="A42" t="str">
            <v>41014</v>
          </cell>
        </row>
        <row r="43">
          <cell r="A43" t="str">
            <v>41018</v>
          </cell>
        </row>
        <row r="44">
          <cell r="A44" t="str">
            <v>41019</v>
          </cell>
        </row>
        <row r="45">
          <cell r="A45" t="str">
            <v>GRUNOTH</v>
          </cell>
        </row>
        <row r="46">
          <cell r="A46" t="str">
            <v>41007</v>
          </cell>
        </row>
        <row r="47">
          <cell r="A47" t="str">
            <v>ICPROF</v>
          </cell>
        </row>
        <row r="48">
          <cell r="A48" t="str">
            <v>43001</v>
          </cell>
        </row>
        <row r="49">
          <cell r="A49" t="str">
            <v>TOTDIS</v>
          </cell>
        </row>
        <row r="50">
          <cell r="A50" t="str">
            <v>DISUNIT</v>
          </cell>
        </row>
        <row r="51">
          <cell r="A51" t="str">
            <v>44001</v>
          </cell>
        </row>
        <row r="52">
          <cell r="A52" t="str">
            <v>44007</v>
          </cell>
        </row>
        <row r="53">
          <cell r="A53" t="str">
            <v>44009</v>
          </cell>
        </row>
        <row r="54">
          <cell r="A54" t="str">
            <v>91009</v>
          </cell>
        </row>
        <row r="55">
          <cell r="A55" t="str">
            <v>DISPART</v>
          </cell>
        </row>
        <row r="56">
          <cell r="A56" t="str">
            <v>45001</v>
          </cell>
        </row>
        <row r="57">
          <cell r="A57" t="str">
            <v>45007</v>
          </cell>
        </row>
        <row r="58">
          <cell r="A58" t="str">
            <v>45009</v>
          </cell>
        </row>
        <row r="59">
          <cell r="A59" t="str">
            <v>OTHREV</v>
          </cell>
        </row>
        <row r="60">
          <cell r="A60" t="str">
            <v>49001</v>
          </cell>
        </row>
        <row r="61">
          <cell r="A61" t="str">
            <v>49002</v>
          </cell>
        </row>
        <row r="62">
          <cell r="A62" t="str">
            <v>49003</v>
          </cell>
        </row>
        <row r="63">
          <cell r="A63" t="str">
            <v>49009</v>
          </cell>
        </row>
        <row r="64">
          <cell r="A64" t="str">
            <v>Check Net Sales</v>
          </cell>
        </row>
        <row r="65">
          <cell r="A65" t="str">
            <v>STDCOS</v>
          </cell>
        </row>
        <row r="66">
          <cell r="A66" t="str">
            <v>COSUNIT</v>
          </cell>
        </row>
        <row r="67">
          <cell r="A67" t="str">
            <v>51001</v>
          </cell>
        </row>
        <row r="68">
          <cell r="A68" t="str">
            <v>51002</v>
          </cell>
        </row>
        <row r="69">
          <cell r="A69" t="str">
            <v>51003</v>
          </cell>
        </row>
        <row r="70">
          <cell r="A70" t="str">
            <v>51006</v>
          </cell>
        </row>
        <row r="71">
          <cell r="A71" t="str">
            <v>51008</v>
          </cell>
        </row>
        <row r="72">
          <cell r="A72" t="str">
            <v>51009</v>
          </cell>
        </row>
        <row r="73">
          <cell r="A73" t="str">
            <v>51011</v>
          </cell>
        </row>
        <row r="74">
          <cell r="A74" t="str">
            <v>92219</v>
          </cell>
        </row>
        <row r="75">
          <cell r="A75" t="str">
            <v>65071</v>
          </cell>
        </row>
        <row r="76">
          <cell r="A76" t="str">
            <v>94050</v>
          </cell>
        </row>
        <row r="77">
          <cell r="A77" t="str">
            <v>COSPART</v>
          </cell>
        </row>
        <row r="78">
          <cell r="A78" t="str">
            <v>52001</v>
          </cell>
        </row>
        <row r="79">
          <cell r="A79" t="str">
            <v>52005</v>
          </cell>
        </row>
        <row r="80">
          <cell r="A80" t="str">
            <v>52006</v>
          </cell>
        </row>
        <row r="81">
          <cell r="A81" t="str">
            <v>52007</v>
          </cell>
        </row>
        <row r="82">
          <cell r="A82" t="str">
            <v>52008</v>
          </cell>
        </row>
        <row r="83">
          <cell r="A83" t="str">
            <v>52009</v>
          </cell>
        </row>
        <row r="84">
          <cell r="A84" t="str">
            <v>94070</v>
          </cell>
        </row>
        <row r="85">
          <cell r="A85" t="str">
            <v>COSRENT</v>
          </cell>
        </row>
        <row r="86">
          <cell r="A86" t="str">
            <v>51013</v>
          </cell>
        </row>
        <row r="87">
          <cell r="A87" t="str">
            <v>51014</v>
          </cell>
        </row>
        <row r="88">
          <cell r="A88" t="str">
            <v>51018</v>
          </cell>
        </row>
        <row r="89">
          <cell r="A89" t="str">
            <v>51019</v>
          </cell>
        </row>
        <row r="90">
          <cell r="A90" t="str">
            <v>COSUNOT</v>
          </cell>
        </row>
        <row r="91">
          <cell r="A91" t="str">
            <v>51007</v>
          </cell>
        </row>
        <row r="92">
          <cell r="A92" t="str">
            <v>STDMRG</v>
          </cell>
        </row>
        <row r="97">
          <cell r="A97" t="str">
            <v>Check Standard Margin (Sales less Cost of Sales)</v>
          </cell>
        </row>
        <row r="98">
          <cell r="A98" t="str">
            <v>Check Standard Margin (Unit + Parts = Total)</v>
          </cell>
        </row>
        <row r="100">
          <cell r="A100" t="str">
            <v>COS</v>
          </cell>
        </row>
        <row r="101">
          <cell r="A101" t="str">
            <v>MAT&amp;MFG</v>
          </cell>
        </row>
        <row r="102">
          <cell r="A102" t="str">
            <v>MATVAR</v>
          </cell>
        </row>
        <row r="103">
          <cell r="A103" t="str">
            <v>MATPRIC</v>
          </cell>
        </row>
        <row r="104">
          <cell r="A104" t="str">
            <v>60001</v>
          </cell>
        </row>
        <row r="105">
          <cell r="A105" t="str">
            <v>90600</v>
          </cell>
        </row>
        <row r="106">
          <cell r="A106" t="str">
            <v>91370</v>
          </cell>
        </row>
        <row r="107">
          <cell r="A107" t="str">
            <v>92211</v>
          </cell>
        </row>
        <row r="108">
          <cell r="A108" t="str">
            <v>92225</v>
          </cell>
        </row>
        <row r="109">
          <cell r="A109" t="str">
            <v>92226</v>
          </cell>
        </row>
        <row r="110">
          <cell r="A110" t="str">
            <v>92227</v>
          </cell>
        </row>
        <row r="111">
          <cell r="A111" t="str">
            <v>94001</v>
          </cell>
        </row>
        <row r="112">
          <cell r="A112" t="str">
            <v>FRTDUT</v>
          </cell>
        </row>
        <row r="113">
          <cell r="A113" t="str">
            <v>MATFRT</v>
          </cell>
        </row>
        <row r="114">
          <cell r="A114" t="str">
            <v>60003</v>
          </cell>
        </row>
        <row r="115">
          <cell r="A115" t="str">
            <v>91374</v>
          </cell>
        </row>
        <row r="116">
          <cell r="A116" t="str">
            <v>MATDUT</v>
          </cell>
        </row>
        <row r="117">
          <cell r="A117" t="str">
            <v>60004</v>
          </cell>
        </row>
        <row r="118">
          <cell r="A118" t="str">
            <v>91372</v>
          </cell>
        </row>
        <row r="119">
          <cell r="A119" t="str">
            <v>MATCURR</v>
          </cell>
        </row>
        <row r="120">
          <cell r="A120" t="str">
            <v>60002</v>
          </cell>
        </row>
        <row r="121">
          <cell r="A121" t="str">
            <v>92206</v>
          </cell>
        </row>
        <row r="122">
          <cell r="A122" t="str">
            <v>92207</v>
          </cell>
        </row>
        <row r="123">
          <cell r="A123" t="str">
            <v>92208</v>
          </cell>
        </row>
        <row r="124">
          <cell r="A124" t="str">
            <v>92210</v>
          </cell>
        </row>
        <row r="125">
          <cell r="A125" t="str">
            <v>94002</v>
          </cell>
        </row>
        <row r="126">
          <cell r="A126" t="str">
            <v>AMMATVR</v>
          </cell>
        </row>
        <row r="127">
          <cell r="A127" t="str">
            <v>91410</v>
          </cell>
        </row>
        <row r="128">
          <cell r="A128" t="str">
            <v>91411</v>
          </cell>
        </row>
        <row r="129">
          <cell r="A129" t="str">
            <v>91412</v>
          </cell>
        </row>
        <row r="130">
          <cell r="A130" t="str">
            <v>EUMATVR</v>
          </cell>
        </row>
        <row r="131">
          <cell r="A131" t="str">
            <v>91420</v>
          </cell>
        </row>
        <row r="132">
          <cell r="A132" t="str">
            <v>91421</v>
          </cell>
        </row>
        <row r="133">
          <cell r="A133" t="str">
            <v>91422</v>
          </cell>
        </row>
        <row r="134">
          <cell r="A134" t="str">
            <v>Materials Currency subtotal</v>
          </cell>
        </row>
        <row r="135">
          <cell r="A135" t="str">
            <v>Materials Non-Currency</v>
          </cell>
        </row>
        <row r="136">
          <cell r="A136" t="str">
            <v>MFGVAR</v>
          </cell>
        </row>
        <row r="137">
          <cell r="A137" t="str">
            <v>LABACT</v>
          </cell>
        </row>
        <row r="138">
          <cell r="A138" t="str">
            <v>61001</v>
          </cell>
        </row>
        <row r="139">
          <cell r="A139" t="str">
            <v>91001</v>
          </cell>
        </row>
        <row r="140">
          <cell r="A140" t="str">
            <v>92202</v>
          </cell>
        </row>
        <row r="141">
          <cell r="A141" t="str">
            <v>61002</v>
          </cell>
        </row>
        <row r="142">
          <cell r="A142" t="str">
            <v>92203</v>
          </cell>
        </row>
        <row r="143">
          <cell r="A143" t="str">
            <v>LABABS</v>
          </cell>
        </row>
        <row r="144">
          <cell r="A144" t="str">
            <v>62001</v>
          </cell>
        </row>
        <row r="145">
          <cell r="A145" t="str">
            <v>62002</v>
          </cell>
        </row>
        <row r="146">
          <cell r="A146" t="str">
            <v>MFGACT</v>
          </cell>
        </row>
        <row r="147">
          <cell r="A147" t="str">
            <v>63001</v>
          </cell>
        </row>
        <row r="148">
          <cell r="A148" t="str">
            <v>92200</v>
          </cell>
        </row>
        <row r="149">
          <cell r="A149" t="str">
            <v>63002</v>
          </cell>
        </row>
        <row r="150">
          <cell r="A150" t="str">
            <v>92201</v>
          </cell>
        </row>
        <row r="151">
          <cell r="A151" t="str">
            <v>OHABS</v>
          </cell>
        </row>
        <row r="152">
          <cell r="A152" t="str">
            <v>64001</v>
          </cell>
        </row>
        <row r="153">
          <cell r="A153" t="str">
            <v>64002</v>
          </cell>
        </row>
        <row r="154">
          <cell r="A154" t="str">
            <v>RATION</v>
          </cell>
        </row>
        <row r="155">
          <cell r="A155" t="str">
            <v>65059</v>
          </cell>
        </row>
        <row r="156">
          <cell r="A156" t="str">
            <v>92220</v>
          </cell>
        </row>
        <row r="157">
          <cell r="A157" t="str">
            <v>STARTUP</v>
          </cell>
        </row>
        <row r="158">
          <cell r="A158" t="str">
            <v>65001</v>
          </cell>
        </row>
        <row r="159">
          <cell r="A159" t="str">
            <v>OCOS</v>
          </cell>
        </row>
        <row r="160">
          <cell r="A160" t="str">
            <v>INVLOSS</v>
          </cell>
        </row>
        <row r="161">
          <cell r="A161" t="str">
            <v>65011</v>
          </cell>
        </row>
        <row r="162">
          <cell r="A162" t="str">
            <v>92215</v>
          </cell>
        </row>
        <row r="163">
          <cell r="A163" t="str">
            <v>DESIGN</v>
          </cell>
        </row>
        <row r="164">
          <cell r="A164" t="str">
            <v>65021</v>
          </cell>
        </row>
        <row r="165">
          <cell r="A165" t="str">
            <v>92217</v>
          </cell>
        </row>
        <row r="166">
          <cell r="A166" t="str">
            <v>WARFPI</v>
          </cell>
        </row>
        <row r="167">
          <cell r="A167" t="str">
            <v>65031</v>
          </cell>
        </row>
        <row r="168">
          <cell r="A168" t="str">
            <v>65032</v>
          </cell>
        </row>
        <row r="169">
          <cell r="A169" t="str">
            <v>65033</v>
          </cell>
        </row>
        <row r="170">
          <cell r="A170" t="str">
            <v>92214</v>
          </cell>
        </row>
        <row r="171">
          <cell r="A171" t="str">
            <v>FXGL</v>
          </cell>
        </row>
        <row r="172">
          <cell r="A172" t="str">
            <v>65041</v>
          </cell>
        </row>
        <row r="173">
          <cell r="A173" t="str">
            <v>65043</v>
          </cell>
        </row>
        <row r="174">
          <cell r="A174" t="str">
            <v>91041</v>
          </cell>
        </row>
        <row r="175">
          <cell r="A175" t="str">
            <v>91371</v>
          </cell>
        </row>
        <row r="176">
          <cell r="A176" t="str">
            <v>92216</v>
          </cell>
        </row>
        <row r="177">
          <cell r="A177" t="str">
            <v>INVLIFO</v>
          </cell>
        </row>
        <row r="178">
          <cell r="A178" t="str">
            <v>65052</v>
          </cell>
        </row>
        <row r="179">
          <cell r="A179" t="str">
            <v>CAPVAR</v>
          </cell>
        </row>
        <row r="180">
          <cell r="A180" t="str">
            <v>65057</v>
          </cell>
        </row>
        <row r="181">
          <cell r="A181" t="str">
            <v>FRTOUT</v>
          </cell>
        </row>
        <row r="182">
          <cell r="A182" t="str">
            <v>65061</v>
          </cell>
        </row>
        <row r="183">
          <cell r="A183" t="str">
            <v>92218</v>
          </cell>
        </row>
        <row r="184">
          <cell r="A184" t="str">
            <v>SHOPVAR</v>
          </cell>
        </row>
        <row r="185">
          <cell r="A185" t="str">
            <v>65055</v>
          </cell>
        </row>
        <row r="186">
          <cell r="A186" t="str">
            <v>92212</v>
          </cell>
        </row>
        <row r="187">
          <cell r="A187" t="str">
            <v>92230</v>
          </cell>
        </row>
        <row r="188">
          <cell r="A188" t="str">
            <v>FXREVAL</v>
          </cell>
        </row>
        <row r="189">
          <cell r="A189" t="str">
            <v>65044</v>
          </cell>
        </row>
        <row r="190">
          <cell r="A190" t="str">
            <v>FXCONT</v>
          </cell>
        </row>
        <row r="191">
          <cell r="A191" t="str">
            <v>65042</v>
          </cell>
        </row>
        <row r="192">
          <cell r="A192" t="str">
            <v>91042</v>
          </cell>
        </row>
        <row r="193">
          <cell r="A193" t="str">
            <v>OOCOS</v>
          </cell>
        </row>
        <row r="194">
          <cell r="A194" t="str">
            <v>65053</v>
          </cell>
        </row>
        <row r="195">
          <cell r="A195" t="str">
            <v>65054</v>
          </cell>
        </row>
        <row r="196">
          <cell r="A196" t="str">
            <v>65065</v>
          </cell>
        </row>
        <row r="197">
          <cell r="A197" t="str">
            <v>65066</v>
          </cell>
        </row>
        <row r="198">
          <cell r="A198" t="str">
            <v>65075</v>
          </cell>
        </row>
        <row r="199">
          <cell r="A199" t="str">
            <v>65081</v>
          </cell>
        </row>
        <row r="200">
          <cell r="A200" t="str">
            <v>66001</v>
          </cell>
        </row>
        <row r="201">
          <cell r="A201" t="str">
            <v>66002</v>
          </cell>
        </row>
        <row r="202">
          <cell r="A202" t="str">
            <v>67001</v>
          </cell>
        </row>
        <row r="203">
          <cell r="A203" t="str">
            <v>91140</v>
          </cell>
        </row>
        <row r="204">
          <cell r="A204" t="str">
            <v>92204</v>
          </cell>
        </row>
        <row r="205">
          <cell r="A205" t="str">
            <v>92300</v>
          </cell>
        </row>
        <row r="206">
          <cell r="A206" t="str">
            <v>92213</v>
          </cell>
        </row>
        <row r="207">
          <cell r="A207" t="str">
            <v>GRPROF</v>
          </cell>
        </row>
        <row r="208">
          <cell r="A208" t="str">
            <v>Check Gross Profit</v>
          </cell>
        </row>
        <row r="209">
          <cell r="A209" t="str">
            <v>TOTOPEX</v>
          </cell>
        </row>
        <row r="210">
          <cell r="A210" t="str">
            <v>OPEXFUN</v>
          </cell>
        </row>
        <row r="211">
          <cell r="A211" t="str">
            <v>TOTSAL</v>
          </cell>
        </row>
        <row r="212">
          <cell r="A212" t="str">
            <v>SAL&amp;BEN</v>
          </cell>
        </row>
        <row r="213">
          <cell r="A213" t="str">
            <v>71001</v>
          </cell>
        </row>
        <row r="214">
          <cell r="A214" t="str">
            <v>71002</v>
          </cell>
        </row>
        <row r="215">
          <cell r="A215" t="str">
            <v>72001</v>
          </cell>
        </row>
        <row r="216">
          <cell r="A216" t="str">
            <v>72002</v>
          </cell>
        </row>
        <row r="217">
          <cell r="A217" t="str">
            <v>72003</v>
          </cell>
        </row>
        <row r="218">
          <cell r="A218" t="str">
            <v>72004</v>
          </cell>
        </row>
        <row r="219">
          <cell r="A219" t="str">
            <v>73001</v>
          </cell>
        </row>
        <row r="220">
          <cell r="A220" t="str">
            <v>INCCOMP</v>
          </cell>
        </row>
        <row r="221">
          <cell r="A221" t="str">
            <v>72005</v>
          </cell>
        </row>
        <row r="222">
          <cell r="A222" t="str">
            <v>72007</v>
          </cell>
        </row>
        <row r="223">
          <cell r="A223" t="str">
            <v>72009</v>
          </cell>
        </row>
        <row r="224">
          <cell r="A224" t="str">
            <v>72015</v>
          </cell>
        </row>
        <row r="225">
          <cell r="A225" t="str">
            <v>72017</v>
          </cell>
        </row>
        <row r="226">
          <cell r="A226" t="str">
            <v>72019</v>
          </cell>
        </row>
        <row r="227">
          <cell r="A227" t="str">
            <v>72011</v>
          </cell>
        </row>
        <row r="228">
          <cell r="A228" t="str">
            <v>72012</v>
          </cell>
        </row>
        <row r="229">
          <cell r="A229" t="str">
            <v>OTHFUN</v>
          </cell>
        </row>
        <row r="230">
          <cell r="A230" t="str">
            <v>DISCRET</v>
          </cell>
        </row>
        <row r="231">
          <cell r="A231" t="str">
            <v>72006</v>
          </cell>
        </row>
        <row r="232">
          <cell r="A232" t="str">
            <v>72016</v>
          </cell>
        </row>
        <row r="233">
          <cell r="A233" t="str">
            <v>72008</v>
          </cell>
        </row>
        <row r="234">
          <cell r="A234" t="str">
            <v>72018</v>
          </cell>
        </row>
        <row r="235">
          <cell r="A235" t="str">
            <v>72010</v>
          </cell>
        </row>
        <row r="236">
          <cell r="A236" t="str">
            <v>72020</v>
          </cell>
        </row>
        <row r="237">
          <cell r="A237" t="str">
            <v>75001</v>
          </cell>
        </row>
        <row r="238">
          <cell r="A238" t="str">
            <v>75002</v>
          </cell>
        </row>
        <row r="239">
          <cell r="A239" t="str">
            <v>75003</v>
          </cell>
        </row>
        <row r="240">
          <cell r="A240" t="str">
            <v>75004</v>
          </cell>
        </row>
        <row r="241">
          <cell r="A241" t="str">
            <v>75005</v>
          </cell>
        </row>
        <row r="242">
          <cell r="A242" t="str">
            <v>75007</v>
          </cell>
        </row>
        <row r="243">
          <cell r="A243" t="str">
            <v>75011</v>
          </cell>
        </row>
        <row r="244">
          <cell r="A244" t="str">
            <v>75013</v>
          </cell>
        </row>
        <row r="245">
          <cell r="A245" t="str">
            <v>75014</v>
          </cell>
        </row>
        <row r="246">
          <cell r="A246" t="str">
            <v>75015</v>
          </cell>
        </row>
        <row r="247">
          <cell r="A247" t="str">
            <v>75016</v>
          </cell>
        </row>
        <row r="248">
          <cell r="A248" t="str">
            <v>75017</v>
          </cell>
        </row>
        <row r="249">
          <cell r="A249" t="str">
            <v>75018</v>
          </cell>
        </row>
        <row r="250">
          <cell r="A250" t="str">
            <v>75098</v>
          </cell>
        </row>
        <row r="251">
          <cell r="A251" t="str">
            <v>75099</v>
          </cell>
        </row>
        <row r="252">
          <cell r="A252" t="str">
            <v>78001</v>
          </cell>
        </row>
        <row r="253">
          <cell r="A253" t="str">
            <v>78002</v>
          </cell>
        </row>
        <row r="254">
          <cell r="A254" t="str">
            <v>90200</v>
          </cell>
        </row>
        <row r="255">
          <cell r="A255" t="str">
            <v>90300</v>
          </cell>
        </row>
        <row r="256">
          <cell r="A256" t="str">
            <v>90400</v>
          </cell>
        </row>
        <row r="257">
          <cell r="A257" t="str">
            <v>90700</v>
          </cell>
        </row>
        <row r="258">
          <cell r="A258" t="str">
            <v>90720</v>
          </cell>
        </row>
        <row r="259">
          <cell r="A259" t="str">
            <v>90730</v>
          </cell>
        </row>
        <row r="260">
          <cell r="A260" t="str">
            <v>90740</v>
          </cell>
        </row>
        <row r="261">
          <cell r="A261" t="str">
            <v>90750</v>
          </cell>
        </row>
        <row r="262">
          <cell r="A262" t="str">
            <v>90760</v>
          </cell>
        </row>
        <row r="263">
          <cell r="A263" t="str">
            <v>90770</v>
          </cell>
        </row>
        <row r="264">
          <cell r="A264" t="str">
            <v>90780</v>
          </cell>
        </row>
        <row r="265">
          <cell r="A265" t="str">
            <v>91110</v>
          </cell>
        </row>
        <row r="266">
          <cell r="A266" t="str">
            <v>91111</v>
          </cell>
        </row>
        <row r="267">
          <cell r="A267" t="str">
            <v>91112</v>
          </cell>
        </row>
        <row r="268">
          <cell r="A268" t="str">
            <v>91113</v>
          </cell>
        </row>
        <row r="269">
          <cell r="A269" t="str">
            <v>91114</v>
          </cell>
        </row>
        <row r="270">
          <cell r="A270" t="str">
            <v>91120</v>
          </cell>
        </row>
        <row r="271">
          <cell r="A271" t="str">
            <v>91125</v>
          </cell>
        </row>
        <row r="272">
          <cell r="A272" t="str">
            <v>91133</v>
          </cell>
        </row>
        <row r="273">
          <cell r="A273" t="str">
            <v>91134</v>
          </cell>
        </row>
        <row r="274">
          <cell r="A274" t="str">
            <v>91136</v>
          </cell>
        </row>
        <row r="275">
          <cell r="A275" t="str">
            <v>91137</v>
          </cell>
        </row>
        <row r="276">
          <cell r="A276" t="str">
            <v>91138</v>
          </cell>
        </row>
        <row r="277">
          <cell r="A277" t="str">
            <v>91146</v>
          </cell>
        </row>
        <row r="278">
          <cell r="A278" t="str">
            <v>91150</v>
          </cell>
        </row>
        <row r="279">
          <cell r="A279" t="str">
            <v>91162</v>
          </cell>
        </row>
        <row r="280">
          <cell r="A280" t="str">
            <v>91163</v>
          </cell>
        </row>
        <row r="281">
          <cell r="A281" t="str">
            <v>91164</v>
          </cell>
        </row>
        <row r="282">
          <cell r="A282" t="str">
            <v>91171</v>
          </cell>
        </row>
        <row r="283">
          <cell r="A283" t="str">
            <v>91172</v>
          </cell>
        </row>
        <row r="284">
          <cell r="A284" t="str">
            <v>91173</v>
          </cell>
        </row>
        <row r="285">
          <cell r="A285" t="str">
            <v>91190</v>
          </cell>
        </row>
        <row r="286">
          <cell r="A286" t="str">
            <v>91215</v>
          </cell>
        </row>
        <row r="287">
          <cell r="A287" t="str">
            <v>91224</v>
          </cell>
        </row>
        <row r="288">
          <cell r="A288" t="str">
            <v>91225</v>
          </cell>
        </row>
        <row r="289">
          <cell r="A289" t="str">
            <v>91226</v>
          </cell>
        </row>
        <row r="290">
          <cell r="A290" t="str">
            <v>91227</v>
          </cell>
        </row>
        <row r="291">
          <cell r="A291" t="str">
            <v>91230</v>
          </cell>
        </row>
        <row r="292">
          <cell r="A292" t="str">
            <v>91235</v>
          </cell>
        </row>
        <row r="293">
          <cell r="A293" t="str">
            <v>91250</v>
          </cell>
        </row>
        <row r="294">
          <cell r="A294" t="str">
            <v>91251</v>
          </cell>
        </row>
        <row r="295">
          <cell r="A295" t="str">
            <v>91252</v>
          </cell>
        </row>
        <row r="296">
          <cell r="A296" t="str">
            <v>91253</v>
          </cell>
        </row>
        <row r="297">
          <cell r="A297" t="str">
            <v>91254</v>
          </cell>
        </row>
        <row r="298">
          <cell r="A298" t="str">
            <v>91255</v>
          </cell>
        </row>
        <row r="299">
          <cell r="A299" t="str">
            <v>91270</v>
          </cell>
        </row>
        <row r="300">
          <cell r="A300" t="str">
            <v>91280</v>
          </cell>
        </row>
        <row r="301">
          <cell r="A301" t="str">
            <v>91281</v>
          </cell>
        </row>
        <row r="302">
          <cell r="A302" t="str">
            <v>91282</v>
          </cell>
        </row>
        <row r="303">
          <cell r="A303" t="str">
            <v>91283</v>
          </cell>
        </row>
        <row r="304">
          <cell r="A304" t="str">
            <v>91285</v>
          </cell>
        </row>
        <row r="305">
          <cell r="A305" t="str">
            <v>91290</v>
          </cell>
        </row>
        <row r="306">
          <cell r="A306" t="str">
            <v>91295</v>
          </cell>
        </row>
        <row r="307">
          <cell r="A307" t="str">
            <v>91296</v>
          </cell>
        </row>
        <row r="308">
          <cell r="A308" t="str">
            <v>91297</v>
          </cell>
        </row>
        <row r="309">
          <cell r="A309" t="str">
            <v>91298</v>
          </cell>
        </row>
        <row r="310">
          <cell r="A310" t="str">
            <v>91315</v>
          </cell>
        </row>
        <row r="311">
          <cell r="A311" t="str">
            <v>91351</v>
          </cell>
        </row>
        <row r="312">
          <cell r="A312" t="str">
            <v>91352</v>
          </cell>
        </row>
        <row r="313">
          <cell r="A313" t="str">
            <v>91353</v>
          </cell>
        </row>
        <row r="314">
          <cell r="A314" t="str">
            <v>91373</v>
          </cell>
        </row>
        <row r="315">
          <cell r="A315" t="str">
            <v>91380</v>
          </cell>
        </row>
        <row r="316">
          <cell r="A316" t="str">
            <v>92115</v>
          </cell>
        </row>
        <row r="317">
          <cell r="A317" t="str">
            <v>92120</v>
          </cell>
        </row>
        <row r="318">
          <cell r="A318" t="str">
            <v>92121</v>
          </cell>
        </row>
        <row r="319">
          <cell r="A319" t="str">
            <v>92250</v>
          </cell>
        </row>
        <row r="320">
          <cell r="A320" t="str">
            <v>92350</v>
          </cell>
        </row>
        <row r="321">
          <cell r="A321" t="str">
            <v>FIXED</v>
          </cell>
        </row>
        <row r="322">
          <cell r="A322" t="str">
            <v>74001</v>
          </cell>
        </row>
        <row r="323">
          <cell r="A323" t="str">
            <v>74002</v>
          </cell>
        </row>
        <row r="324">
          <cell r="A324" t="str">
            <v>74003</v>
          </cell>
        </row>
        <row r="325">
          <cell r="A325" t="str">
            <v>74004</v>
          </cell>
        </row>
        <row r="326">
          <cell r="A326" t="str">
            <v>74005</v>
          </cell>
        </row>
        <row r="327">
          <cell r="A327" t="str">
            <v>75006</v>
          </cell>
        </row>
        <row r="328">
          <cell r="A328" t="str">
            <v>75008</v>
          </cell>
        </row>
        <row r="329">
          <cell r="A329" t="str">
            <v>75009</v>
          </cell>
        </row>
        <row r="330">
          <cell r="A330" t="str">
            <v>75012</v>
          </cell>
        </row>
        <row r="331">
          <cell r="A331" t="str">
            <v>REBILL</v>
          </cell>
        </row>
        <row r="332">
          <cell r="A332" t="str">
            <v>79001</v>
          </cell>
        </row>
        <row r="333">
          <cell r="A333" t="str">
            <v>Total Operating Expense with Functional Area + Incentive Comp</v>
          </cell>
        </row>
        <row r="334">
          <cell r="A334" t="str">
            <v>Check Operating Expenses</v>
          </cell>
        </row>
        <row r="335">
          <cell r="A335" t="str">
            <v>AFTSALE</v>
          </cell>
        </row>
        <row r="336">
          <cell r="A336" t="str">
            <v>68001</v>
          </cell>
        </row>
        <row r="337">
          <cell r="A337" t="str">
            <v>68002</v>
          </cell>
        </row>
        <row r="338">
          <cell r="A338" t="str">
            <v>RESTRU</v>
          </cell>
        </row>
        <row r="339">
          <cell r="A339" t="str">
            <v>75100</v>
          </cell>
        </row>
        <row r="340">
          <cell r="A340" t="str">
            <v>75151</v>
          </cell>
        </row>
        <row r="341">
          <cell r="A341" t="str">
            <v>GOVGRNT</v>
          </cell>
        </row>
        <row r="342">
          <cell r="A342" t="str">
            <v>75200</v>
          </cell>
        </row>
        <row r="343">
          <cell r="A343" t="str">
            <v>ADMFEE</v>
          </cell>
        </row>
        <row r="344">
          <cell r="A344" t="str">
            <v>69001</v>
          </cell>
        </row>
        <row r="345">
          <cell r="A345" t="str">
            <v>69002</v>
          </cell>
        </row>
        <row r="346">
          <cell r="A346" t="str">
            <v>91130</v>
          </cell>
        </row>
        <row r="347">
          <cell r="A347" t="str">
            <v>CORPALL</v>
          </cell>
        </row>
        <row r="348">
          <cell r="A348" t="str">
            <v>91141</v>
          </cell>
        </row>
        <row r="349">
          <cell r="A349" t="str">
            <v>91142</v>
          </cell>
        </row>
        <row r="350">
          <cell r="A350" t="str">
            <v>91143</v>
          </cell>
        </row>
        <row r="351">
          <cell r="A351" t="str">
            <v>91145</v>
          </cell>
        </row>
        <row r="352">
          <cell r="A352" t="str">
            <v>91147</v>
          </cell>
        </row>
        <row r="353">
          <cell r="A353" t="str">
            <v>Total Corporate Expense Allocation</v>
          </cell>
        </row>
        <row r="354">
          <cell r="A354" t="str">
            <v>Check Corporate Expense Allocation</v>
          </cell>
        </row>
        <row r="355">
          <cell r="A355" t="str">
            <v>MGMTFEE</v>
          </cell>
        </row>
        <row r="356">
          <cell r="A356" t="str">
            <v>75019</v>
          </cell>
        </row>
        <row r="357">
          <cell r="A357" t="str">
            <v>MGMTALL</v>
          </cell>
        </row>
        <row r="358">
          <cell r="A358" t="str">
            <v>91144</v>
          </cell>
        </row>
        <row r="359">
          <cell r="A359" t="str">
            <v>TAFEE</v>
          </cell>
        </row>
        <row r="360">
          <cell r="A360" t="str">
            <v>80011</v>
          </cell>
        </row>
        <row r="361">
          <cell r="A361" t="str">
            <v>80012</v>
          </cell>
        </row>
        <row r="362">
          <cell r="A362" t="str">
            <v>OTHOPEX</v>
          </cell>
        </row>
        <row r="363">
          <cell r="A363" t="str">
            <v>OVERLAY</v>
          </cell>
        </row>
        <row r="364">
          <cell r="A364" t="str">
            <v>79999</v>
          </cell>
        </row>
        <row r="365">
          <cell r="A365" t="str">
            <v>GLASSET</v>
          </cell>
        </row>
        <row r="366">
          <cell r="A366" t="str">
            <v>80021</v>
          </cell>
        </row>
        <row r="367">
          <cell r="A367" t="str">
            <v>80022</v>
          </cell>
        </row>
        <row r="368">
          <cell r="A368" t="str">
            <v>OIAMORT</v>
          </cell>
        </row>
        <row r="369">
          <cell r="A369" t="str">
            <v>80304</v>
          </cell>
        </row>
        <row r="370">
          <cell r="A370" t="str">
            <v>OPPROF</v>
          </cell>
        </row>
        <row r="371">
          <cell r="A371" t="str">
            <v>Check Operating Profit</v>
          </cell>
        </row>
        <row r="372">
          <cell r="A372" t="str">
            <v>TOTOIEX</v>
          </cell>
        </row>
        <row r="373">
          <cell r="A373" t="str">
            <v>DIVINC</v>
          </cell>
        </row>
        <row r="374">
          <cell r="A374" t="str">
            <v>80032</v>
          </cell>
        </row>
        <row r="375">
          <cell r="A375" t="str">
            <v>80033</v>
          </cell>
        </row>
        <row r="376">
          <cell r="A376" t="str">
            <v>INTINC</v>
          </cell>
        </row>
        <row r="377">
          <cell r="A377" t="str">
            <v>80101</v>
          </cell>
        </row>
        <row r="378">
          <cell r="A378" t="str">
            <v>80102</v>
          </cell>
        </row>
        <row r="379">
          <cell r="A379" t="str">
            <v>92252</v>
          </cell>
        </row>
        <row r="380">
          <cell r="A380" t="str">
            <v>INTEX</v>
          </cell>
        </row>
        <row r="381">
          <cell r="A381" t="str">
            <v>80112</v>
          </cell>
        </row>
        <row r="382">
          <cell r="A382" t="str">
            <v>80113</v>
          </cell>
        </row>
        <row r="383">
          <cell r="A383" t="str">
            <v>80114</v>
          </cell>
        </row>
        <row r="384">
          <cell r="A384" t="str">
            <v>80115</v>
          </cell>
        </row>
        <row r="385">
          <cell r="A385" t="str">
            <v>92253</v>
          </cell>
        </row>
        <row r="386">
          <cell r="A386" t="str">
            <v>ICINT</v>
          </cell>
        </row>
        <row r="387">
          <cell r="A387" t="str">
            <v>80121</v>
          </cell>
        </row>
        <row r="388">
          <cell r="A388" t="str">
            <v>80122</v>
          </cell>
        </row>
        <row r="389">
          <cell r="A389" t="str">
            <v>80123</v>
          </cell>
        </row>
        <row r="390">
          <cell r="A390" t="str">
            <v>80124</v>
          </cell>
        </row>
        <row r="391">
          <cell r="A391" t="str">
            <v>80125</v>
          </cell>
        </row>
        <row r="392">
          <cell r="A392" t="str">
            <v>80126</v>
          </cell>
        </row>
        <row r="393">
          <cell r="A393" t="str">
            <v>80127</v>
          </cell>
        </row>
        <row r="394">
          <cell r="A394" t="str">
            <v>80128</v>
          </cell>
        </row>
        <row r="395">
          <cell r="A395" t="str">
            <v>80129</v>
          </cell>
        </row>
        <row r="396">
          <cell r="A396" t="str">
            <v>80130</v>
          </cell>
        </row>
        <row r="397">
          <cell r="A397" t="str">
            <v>80131</v>
          </cell>
        </row>
        <row r="398">
          <cell r="A398" t="str">
            <v>91131</v>
          </cell>
        </row>
        <row r="399">
          <cell r="A399" t="str">
            <v>92251</v>
          </cell>
        </row>
        <row r="400">
          <cell r="A400" t="str">
            <v>EQUEARN</v>
          </cell>
        </row>
        <row r="401">
          <cell r="A401" t="str">
            <v>80201</v>
          </cell>
        </row>
        <row r="402">
          <cell r="A402" t="str">
            <v>92254</v>
          </cell>
        </row>
        <row r="403">
          <cell r="A403" t="str">
            <v>GWAMORT</v>
          </cell>
        </row>
        <row r="404">
          <cell r="A404" t="str">
            <v>80301</v>
          </cell>
        </row>
        <row r="405">
          <cell r="A405" t="str">
            <v>80302</v>
          </cell>
        </row>
        <row r="406">
          <cell r="A406" t="str">
            <v>80303</v>
          </cell>
        </row>
        <row r="407">
          <cell r="A407" t="str">
            <v>91132</v>
          </cell>
        </row>
        <row r="408">
          <cell r="A408" t="str">
            <v>92255</v>
          </cell>
        </row>
        <row r="409">
          <cell r="A409" t="str">
            <v>BONDPUR</v>
          </cell>
        </row>
        <row r="410">
          <cell r="A410" t="str">
            <v>80406</v>
          </cell>
        </row>
        <row r="411">
          <cell r="A411" t="str">
            <v>OINCEX</v>
          </cell>
        </row>
        <row r="412">
          <cell r="A412" t="str">
            <v>80401</v>
          </cell>
        </row>
        <row r="413">
          <cell r="A413" t="str">
            <v>80402</v>
          </cell>
        </row>
        <row r="414">
          <cell r="A414" t="str">
            <v>80403</v>
          </cell>
        </row>
        <row r="415">
          <cell r="A415" t="str">
            <v>80404</v>
          </cell>
        </row>
        <row r="416">
          <cell r="A416" t="str">
            <v>80405</v>
          </cell>
        </row>
        <row r="417">
          <cell r="A417" t="str">
            <v>80407</v>
          </cell>
        </row>
        <row r="418">
          <cell r="A418" t="str">
            <v>80408</v>
          </cell>
        </row>
        <row r="419">
          <cell r="A419" t="str">
            <v>80409</v>
          </cell>
        </row>
        <row r="420">
          <cell r="A420" t="str">
            <v>80411</v>
          </cell>
        </row>
        <row r="421">
          <cell r="A421" t="str">
            <v>80412</v>
          </cell>
        </row>
        <row r="422">
          <cell r="A422" t="str">
            <v>82000</v>
          </cell>
        </row>
        <row r="423">
          <cell r="A423" t="str">
            <v>92256</v>
          </cell>
        </row>
        <row r="424">
          <cell r="A424" t="str">
            <v>92257</v>
          </cell>
        </row>
        <row r="425">
          <cell r="A425" t="str">
            <v>92260</v>
          </cell>
        </row>
        <row r="426">
          <cell r="A426" t="str">
            <v>92261</v>
          </cell>
        </row>
        <row r="427">
          <cell r="A427" t="str">
            <v>92262</v>
          </cell>
        </row>
        <row r="428">
          <cell r="A428" t="str">
            <v>92270</v>
          </cell>
        </row>
        <row r="429">
          <cell r="A429" t="str">
            <v>INCBTMI</v>
          </cell>
        </row>
        <row r="430">
          <cell r="A430" t="str">
            <v>Check Net Income before Tax and Min Interest</v>
          </cell>
        </row>
        <row r="431">
          <cell r="A431" t="str">
            <v>MININT</v>
          </cell>
        </row>
        <row r="432">
          <cell r="A432" t="str">
            <v>80501</v>
          </cell>
        </row>
        <row r="433">
          <cell r="A433" t="str">
            <v>EXTORD</v>
          </cell>
        </row>
        <row r="434">
          <cell r="A434" t="str">
            <v>80601</v>
          </cell>
        </row>
        <row r="435">
          <cell r="A435" t="str">
            <v>80611</v>
          </cell>
        </row>
        <row r="436">
          <cell r="A436" t="str">
            <v>TOTTAX</v>
          </cell>
        </row>
        <row r="437">
          <cell r="A437" t="str">
            <v>LEGTAX</v>
          </cell>
        </row>
        <row r="438">
          <cell r="A438" t="str">
            <v>80701</v>
          </cell>
        </row>
        <row r="439">
          <cell r="A439" t="str">
            <v>80703</v>
          </cell>
        </row>
        <row r="440">
          <cell r="A440" t="str">
            <v>80705</v>
          </cell>
        </row>
        <row r="441">
          <cell r="A441" t="str">
            <v>80707</v>
          </cell>
        </row>
        <row r="442">
          <cell r="A442" t="str">
            <v>INTTAX</v>
          </cell>
        </row>
        <row r="443">
          <cell r="A443" t="str">
            <v>80801</v>
          </cell>
        </row>
        <row r="444">
          <cell r="A444" t="str">
            <v>BONDTAX</v>
          </cell>
        </row>
        <row r="445">
          <cell r="A445" t="str">
            <v>80802</v>
          </cell>
        </row>
        <row r="446">
          <cell r="A446" t="str">
            <v>TOTCOMP</v>
          </cell>
        </row>
        <row r="447">
          <cell r="A447" t="str">
            <v>80901</v>
          </cell>
        </row>
        <row r="448">
          <cell r="A448" t="str">
            <v>80902</v>
          </cell>
        </row>
        <row r="449">
          <cell r="A449" t="str">
            <v>80903</v>
          </cell>
        </row>
        <row r="450">
          <cell r="A450" t="str">
            <v>80904</v>
          </cell>
        </row>
        <row r="451">
          <cell r="A451" t="str">
            <v>COMPINC</v>
          </cell>
        </row>
        <row r="452">
          <cell r="A452" t="str">
            <v>Check Net Income</v>
          </cell>
        </row>
        <row r="463">
          <cell r="E463">
            <v>212</v>
          </cell>
          <cell r="F463">
            <v>212</v>
          </cell>
          <cell r="G463">
            <v>212</v>
          </cell>
          <cell r="H463">
            <v>212</v>
          </cell>
          <cell r="I463">
            <v>212</v>
          </cell>
          <cell r="J463">
            <v>212</v>
          </cell>
          <cell r="K463">
            <v>212</v>
          </cell>
          <cell r="L463">
            <v>212</v>
          </cell>
          <cell r="M463">
            <v>212</v>
          </cell>
          <cell r="N463">
            <v>212</v>
          </cell>
          <cell r="O463">
            <v>212</v>
          </cell>
          <cell r="P463">
            <v>212</v>
          </cell>
          <cell r="R463">
            <v>212</v>
          </cell>
          <cell r="S463">
            <v>252</v>
          </cell>
          <cell r="T463">
            <v>100</v>
          </cell>
        </row>
        <row r="464">
          <cell r="E464">
            <v>1</v>
          </cell>
          <cell r="F464">
            <v>2</v>
          </cell>
          <cell r="G464">
            <v>3</v>
          </cell>
          <cell r="H464">
            <v>4</v>
          </cell>
          <cell r="I464">
            <v>5</v>
          </cell>
          <cell r="J464">
            <v>6</v>
          </cell>
          <cell r="K464">
            <v>7</v>
          </cell>
          <cell r="L464">
            <v>8</v>
          </cell>
          <cell r="M464">
            <v>9</v>
          </cell>
          <cell r="N464">
            <v>10</v>
          </cell>
          <cell r="O464">
            <v>11</v>
          </cell>
          <cell r="P464">
            <v>12</v>
          </cell>
          <cell r="R464">
            <v>12</v>
          </cell>
          <cell r="S464">
            <v>12</v>
          </cell>
          <cell r="T464">
            <v>12</v>
          </cell>
        </row>
        <row r="465">
          <cell r="E465">
            <v>2012</v>
          </cell>
          <cell r="F465">
            <v>2012</v>
          </cell>
          <cell r="G465">
            <v>2012</v>
          </cell>
          <cell r="H465">
            <v>2012</v>
          </cell>
          <cell r="I465">
            <v>2012</v>
          </cell>
          <cell r="J465">
            <v>2012</v>
          </cell>
          <cell r="K465">
            <v>2012</v>
          </cell>
          <cell r="L465">
            <v>2012</v>
          </cell>
          <cell r="M465">
            <v>2012</v>
          </cell>
          <cell r="N465">
            <v>2012</v>
          </cell>
          <cell r="O465">
            <v>2012</v>
          </cell>
          <cell r="P465">
            <v>2012</v>
          </cell>
          <cell r="R465">
            <v>2012</v>
          </cell>
          <cell r="S465">
            <v>2012</v>
          </cell>
          <cell r="T465">
            <v>2011</v>
          </cell>
        </row>
        <row r="466">
          <cell r="E466" t="str">
            <v>CV UN PD</v>
          </cell>
          <cell r="F466" t="str">
            <v>CV UN PD</v>
          </cell>
          <cell r="G466" t="str">
            <v>CV UN PD</v>
          </cell>
          <cell r="H466" t="str">
            <v>CV UN PD</v>
          </cell>
          <cell r="I466" t="str">
            <v>CV UN PD</v>
          </cell>
          <cell r="J466" t="str">
            <v>CV UN PD</v>
          </cell>
          <cell r="K466" t="str">
            <v>CV UN PD</v>
          </cell>
          <cell r="L466" t="str">
            <v>CV UN PD</v>
          </cell>
          <cell r="M466" t="str">
            <v>CV UN PD</v>
          </cell>
          <cell r="N466" t="str">
            <v>CV UN PD</v>
          </cell>
          <cell r="O466" t="str">
            <v>CV UN PD</v>
          </cell>
          <cell r="P466" t="str">
            <v>CV UN PD</v>
          </cell>
          <cell r="R466" t="str">
            <v>CV UN CD</v>
          </cell>
          <cell r="S466" t="str">
            <v>CV UN CD</v>
          </cell>
          <cell r="T466" t="str">
            <v>CV UN CD</v>
          </cell>
        </row>
        <row r="469">
          <cell r="A469" t="str">
            <v>4011000</v>
          </cell>
        </row>
        <row r="470">
          <cell r="A470" t="str">
            <v>41001</v>
          </cell>
          <cell r="D470" t="str">
            <v>EA</v>
          </cell>
        </row>
        <row r="471">
          <cell r="A471" t="str">
            <v>41009</v>
          </cell>
          <cell r="D471" t="str">
            <v>EA</v>
          </cell>
        </row>
        <row r="472">
          <cell r="A472" t="str">
            <v>41013</v>
          </cell>
          <cell r="D472" t="str">
            <v>EA</v>
          </cell>
        </row>
        <row r="473">
          <cell r="A473">
            <v>41014</v>
          </cell>
          <cell r="D473" t="str">
            <v>EA</v>
          </cell>
        </row>
        <row r="474">
          <cell r="A474" t="str">
            <v>41001</v>
          </cell>
          <cell r="D474" t="str">
            <v>SPACE</v>
          </cell>
        </row>
        <row r="475">
          <cell r="A475" t="str">
            <v>41009</v>
          </cell>
          <cell r="D475" t="str">
            <v>SPACE</v>
          </cell>
        </row>
        <row r="476">
          <cell r="A476" t="str">
            <v>41013</v>
          </cell>
          <cell r="D476" t="str">
            <v>SPACE</v>
          </cell>
        </row>
        <row r="477">
          <cell r="A477">
            <v>41014</v>
          </cell>
          <cell r="D477" t="str">
            <v>SPACE</v>
          </cell>
        </row>
      </sheetData>
      <sheetData sheetId="3" refreshError="1">
        <row r="6">
          <cell r="B6" t="str">
            <v>03</v>
          </cell>
        </row>
        <row r="7">
          <cell r="B7" t="str">
            <v>CS</v>
          </cell>
        </row>
        <row r="8">
          <cell r="B8" t="str">
            <v>US</v>
          </cell>
        </row>
        <row r="9">
          <cell r="B9" t="str">
            <v>FCT</v>
          </cell>
        </row>
        <row r="10">
          <cell r="B10" t="str">
            <v>ASIA_PAC</v>
          </cell>
        </row>
        <row r="11">
          <cell r="B11" t="str">
            <v/>
          </cell>
        </row>
        <row r="12">
          <cell r="B12" t="str">
            <v>PL_00_TO_10</v>
          </cell>
        </row>
        <row r="15">
          <cell r="E15">
            <v>212</v>
          </cell>
          <cell r="F15">
            <v>212</v>
          </cell>
          <cell r="G15">
            <v>212</v>
          </cell>
          <cell r="H15">
            <v>212</v>
          </cell>
          <cell r="I15">
            <v>212</v>
          </cell>
          <cell r="J15">
            <v>212</v>
          </cell>
          <cell r="K15">
            <v>212</v>
          </cell>
          <cell r="L15">
            <v>212</v>
          </cell>
          <cell r="M15">
            <v>212</v>
          </cell>
          <cell r="N15">
            <v>212</v>
          </cell>
          <cell r="O15">
            <v>212</v>
          </cell>
          <cell r="P15">
            <v>212</v>
          </cell>
          <cell r="R15">
            <v>212</v>
          </cell>
          <cell r="S15">
            <v>252</v>
          </cell>
          <cell r="T15">
            <v>100</v>
          </cell>
        </row>
        <row r="16">
          <cell r="E16">
            <v>1</v>
          </cell>
          <cell r="F16">
            <v>2</v>
          </cell>
          <cell r="G16">
            <v>3</v>
          </cell>
          <cell r="H16">
            <v>4</v>
          </cell>
          <cell r="I16">
            <v>5</v>
          </cell>
          <cell r="J16">
            <v>6</v>
          </cell>
          <cell r="K16">
            <v>7</v>
          </cell>
          <cell r="L16">
            <v>8</v>
          </cell>
          <cell r="M16">
            <v>9</v>
          </cell>
          <cell r="N16">
            <v>10</v>
          </cell>
          <cell r="O16">
            <v>11</v>
          </cell>
          <cell r="P16">
            <v>12</v>
          </cell>
          <cell r="R16">
            <v>12</v>
          </cell>
          <cell r="S16">
            <v>12</v>
          </cell>
          <cell r="T16">
            <v>12</v>
          </cell>
        </row>
        <row r="17">
          <cell r="E17">
            <v>2012</v>
          </cell>
          <cell r="F17">
            <v>2012</v>
          </cell>
          <cell r="G17">
            <v>2012</v>
          </cell>
          <cell r="H17">
            <v>2012</v>
          </cell>
          <cell r="I17">
            <v>2012</v>
          </cell>
          <cell r="J17">
            <v>2012</v>
          </cell>
          <cell r="K17">
            <v>2012</v>
          </cell>
          <cell r="L17">
            <v>2012</v>
          </cell>
          <cell r="M17">
            <v>2012</v>
          </cell>
          <cell r="N17">
            <v>2012</v>
          </cell>
          <cell r="O17">
            <v>2012</v>
          </cell>
          <cell r="P17">
            <v>2012</v>
          </cell>
          <cell r="R17">
            <v>2012</v>
          </cell>
          <cell r="S17">
            <v>2012</v>
          </cell>
          <cell r="T17">
            <v>2011</v>
          </cell>
        </row>
        <row r="18">
          <cell r="E18" t="str">
            <v>CV GC PD</v>
          </cell>
          <cell r="F18" t="str">
            <v>CV GC PD</v>
          </cell>
          <cell r="G18" t="str">
            <v>CV GC PD</v>
          </cell>
          <cell r="H18" t="str">
            <v>CV GC PD</v>
          </cell>
          <cell r="I18" t="str">
            <v>CV GC PD</v>
          </cell>
          <cell r="J18" t="str">
            <v>CV GC PD</v>
          </cell>
          <cell r="K18" t="str">
            <v>CV GC PD</v>
          </cell>
          <cell r="L18" t="str">
            <v>CV GC PD</v>
          </cell>
          <cell r="M18" t="str">
            <v>CV GC PD</v>
          </cell>
          <cell r="N18" t="str">
            <v>CV GC PD</v>
          </cell>
          <cell r="O18" t="str">
            <v>CV GC PD</v>
          </cell>
          <cell r="P18" t="str">
            <v>CV GC PD</v>
          </cell>
          <cell r="R18" t="str">
            <v>CV GC CD</v>
          </cell>
          <cell r="S18" t="str">
            <v>CV GC CD</v>
          </cell>
          <cell r="T18" t="str">
            <v>CV GC CD</v>
          </cell>
        </row>
        <row r="20">
          <cell r="A20" t="str">
            <v>OPEXFUN</v>
          </cell>
          <cell r="C20" t="str">
            <v>ADM</v>
          </cell>
        </row>
        <row r="21">
          <cell r="A21" t="str">
            <v>71001</v>
          </cell>
          <cell r="C21" t="str">
            <v>ADM</v>
          </cell>
        </row>
        <row r="22">
          <cell r="A22" t="str">
            <v>71002</v>
          </cell>
          <cell r="C22" t="str">
            <v>ADM</v>
          </cell>
        </row>
        <row r="23">
          <cell r="A23" t="str">
            <v>72001</v>
          </cell>
          <cell r="C23" t="str">
            <v>ADM</v>
          </cell>
        </row>
        <row r="24">
          <cell r="A24" t="str">
            <v>72002</v>
          </cell>
          <cell r="C24" t="str">
            <v>ADM</v>
          </cell>
        </row>
        <row r="25">
          <cell r="A25" t="str">
            <v>72003</v>
          </cell>
          <cell r="C25" t="str">
            <v>ADM</v>
          </cell>
        </row>
        <row r="26">
          <cell r="A26" t="str">
            <v>72004</v>
          </cell>
          <cell r="C26" t="str">
            <v>ADM</v>
          </cell>
        </row>
        <row r="27">
          <cell r="A27" t="str">
            <v>73001</v>
          </cell>
          <cell r="C27" t="str">
            <v>ADM</v>
          </cell>
        </row>
        <row r="28">
          <cell r="A28" t="str">
            <v>72015</v>
          </cell>
          <cell r="C28" t="str">
            <v>ADM</v>
          </cell>
        </row>
        <row r="29">
          <cell r="A29" t="str">
            <v>72017</v>
          </cell>
          <cell r="C29" t="str">
            <v>ADM</v>
          </cell>
        </row>
        <row r="30">
          <cell r="A30" t="str">
            <v>72019</v>
          </cell>
          <cell r="C30" t="str">
            <v>ADM</v>
          </cell>
        </row>
        <row r="31">
          <cell r="A31" t="str">
            <v>72011</v>
          </cell>
          <cell r="C31" t="str">
            <v>ADM</v>
          </cell>
        </row>
        <row r="32">
          <cell r="A32" t="str">
            <v>72012</v>
          </cell>
          <cell r="C32" t="str">
            <v>ADM</v>
          </cell>
        </row>
        <row r="33">
          <cell r="A33" t="str">
            <v>72006</v>
          </cell>
          <cell r="C33" t="str">
            <v>ADM</v>
          </cell>
        </row>
        <row r="34">
          <cell r="A34" t="str">
            <v>72016</v>
          </cell>
          <cell r="C34" t="str">
            <v>ADM</v>
          </cell>
        </row>
        <row r="35">
          <cell r="A35" t="str">
            <v>72008</v>
          </cell>
          <cell r="C35" t="str">
            <v>ADM</v>
          </cell>
        </row>
        <row r="36">
          <cell r="A36" t="str">
            <v>72018</v>
          </cell>
          <cell r="C36" t="str">
            <v>ADM</v>
          </cell>
        </row>
        <row r="37">
          <cell r="A37" t="str">
            <v>72010</v>
          </cell>
          <cell r="C37" t="str">
            <v>ADM</v>
          </cell>
        </row>
        <row r="38">
          <cell r="A38" t="str">
            <v>72020</v>
          </cell>
          <cell r="C38" t="str">
            <v>ADM</v>
          </cell>
        </row>
        <row r="39">
          <cell r="A39" t="str">
            <v>75001</v>
          </cell>
          <cell r="C39" t="str">
            <v>ADM</v>
          </cell>
        </row>
        <row r="40">
          <cell r="A40" t="str">
            <v>75002</v>
          </cell>
          <cell r="C40" t="str">
            <v>ADM</v>
          </cell>
        </row>
        <row r="41">
          <cell r="A41" t="str">
            <v>75003</v>
          </cell>
          <cell r="C41" t="str">
            <v>ADM</v>
          </cell>
        </row>
        <row r="42">
          <cell r="A42" t="str">
            <v>75004</v>
          </cell>
          <cell r="C42" t="str">
            <v>ADM</v>
          </cell>
        </row>
        <row r="43">
          <cell r="A43" t="str">
            <v>75005</v>
          </cell>
          <cell r="C43" t="str">
            <v>ADM</v>
          </cell>
        </row>
        <row r="44">
          <cell r="A44" t="str">
            <v>75007</v>
          </cell>
          <cell r="C44" t="str">
            <v>ADM</v>
          </cell>
        </row>
        <row r="45">
          <cell r="A45" t="str">
            <v>75011</v>
          </cell>
          <cell r="C45" t="str">
            <v>ADM</v>
          </cell>
        </row>
        <row r="46">
          <cell r="A46" t="str">
            <v>75013</v>
          </cell>
          <cell r="C46" t="str">
            <v>ADM</v>
          </cell>
        </row>
        <row r="47">
          <cell r="A47" t="str">
            <v>75014</v>
          </cell>
          <cell r="C47" t="str">
            <v>ADM</v>
          </cell>
        </row>
        <row r="48">
          <cell r="A48" t="str">
            <v>75015</v>
          </cell>
          <cell r="C48" t="str">
            <v>ADM</v>
          </cell>
        </row>
        <row r="49">
          <cell r="A49" t="str">
            <v>75016</v>
          </cell>
          <cell r="C49" t="str">
            <v>ADM</v>
          </cell>
        </row>
        <row r="50">
          <cell r="A50" t="str">
            <v>75017</v>
          </cell>
          <cell r="C50" t="str">
            <v>ADM</v>
          </cell>
        </row>
        <row r="51">
          <cell r="A51" t="str">
            <v>75018</v>
          </cell>
          <cell r="C51" t="str">
            <v>ADM</v>
          </cell>
        </row>
        <row r="52">
          <cell r="A52" t="str">
            <v>75098</v>
          </cell>
          <cell r="C52" t="str">
            <v>ADM</v>
          </cell>
        </row>
        <row r="53">
          <cell r="A53" t="str">
            <v>75099</v>
          </cell>
          <cell r="C53" t="str">
            <v>ADM</v>
          </cell>
        </row>
        <row r="54">
          <cell r="A54" t="str">
            <v>78001</v>
          </cell>
          <cell r="C54" t="str">
            <v>ADM</v>
          </cell>
        </row>
        <row r="55">
          <cell r="A55" t="str">
            <v>78002</v>
          </cell>
          <cell r="C55" t="str">
            <v>ADM</v>
          </cell>
        </row>
        <row r="56">
          <cell r="A56" t="str">
            <v>90200</v>
          </cell>
          <cell r="C56" t="str">
            <v>ADM</v>
          </cell>
        </row>
        <row r="57">
          <cell r="A57" t="str">
            <v>90300</v>
          </cell>
          <cell r="C57" t="str">
            <v>ADM</v>
          </cell>
        </row>
        <row r="58">
          <cell r="A58" t="str">
            <v>90400</v>
          </cell>
          <cell r="C58" t="str">
            <v>ADM</v>
          </cell>
        </row>
        <row r="59">
          <cell r="A59" t="str">
            <v>90700</v>
          </cell>
          <cell r="C59" t="str">
            <v>ADM</v>
          </cell>
        </row>
        <row r="60">
          <cell r="A60" t="str">
            <v>90720</v>
          </cell>
          <cell r="C60" t="str">
            <v>ADM</v>
          </cell>
        </row>
        <row r="61">
          <cell r="A61" t="str">
            <v>90730</v>
          </cell>
          <cell r="C61" t="str">
            <v>ADM</v>
          </cell>
        </row>
        <row r="62">
          <cell r="A62" t="str">
            <v>90740</v>
          </cell>
          <cell r="C62" t="str">
            <v>ADM</v>
          </cell>
        </row>
        <row r="63">
          <cell r="A63" t="str">
            <v>90750</v>
          </cell>
          <cell r="C63" t="str">
            <v>ADM</v>
          </cell>
        </row>
        <row r="64">
          <cell r="A64" t="str">
            <v>90760</v>
          </cell>
          <cell r="C64" t="str">
            <v>ADM</v>
          </cell>
        </row>
        <row r="65">
          <cell r="A65" t="str">
            <v>90770</v>
          </cell>
          <cell r="C65" t="str">
            <v>ADM</v>
          </cell>
        </row>
        <row r="66">
          <cell r="A66" t="str">
            <v>90780</v>
          </cell>
          <cell r="C66" t="str">
            <v>ADM</v>
          </cell>
        </row>
        <row r="67">
          <cell r="A67" t="str">
            <v>91110</v>
          </cell>
          <cell r="C67" t="str">
            <v>ADM</v>
          </cell>
        </row>
        <row r="68">
          <cell r="A68" t="str">
            <v>91111</v>
          </cell>
          <cell r="C68" t="str">
            <v>ADM</v>
          </cell>
        </row>
        <row r="69">
          <cell r="A69" t="str">
            <v>91112</v>
          </cell>
          <cell r="C69" t="str">
            <v>ADM</v>
          </cell>
        </row>
        <row r="70">
          <cell r="A70" t="str">
            <v>91113</v>
          </cell>
          <cell r="C70" t="str">
            <v>ADM</v>
          </cell>
        </row>
        <row r="71">
          <cell r="A71" t="str">
            <v>91114</v>
          </cell>
          <cell r="C71" t="str">
            <v>ADM</v>
          </cell>
        </row>
        <row r="72">
          <cell r="A72" t="str">
            <v>91120</v>
          </cell>
          <cell r="C72" t="str">
            <v>ADM</v>
          </cell>
        </row>
        <row r="73">
          <cell r="A73" t="str">
            <v>91125</v>
          </cell>
          <cell r="C73" t="str">
            <v>ADM</v>
          </cell>
        </row>
        <row r="74">
          <cell r="A74" t="str">
            <v>91133</v>
          </cell>
          <cell r="C74" t="str">
            <v>ADM</v>
          </cell>
        </row>
        <row r="75">
          <cell r="A75" t="str">
            <v>91134</v>
          </cell>
          <cell r="C75" t="str">
            <v>ADM</v>
          </cell>
        </row>
        <row r="76">
          <cell r="A76" t="str">
            <v>91136</v>
          </cell>
          <cell r="C76" t="str">
            <v>ADM</v>
          </cell>
        </row>
        <row r="77">
          <cell r="A77" t="str">
            <v>91137</v>
          </cell>
          <cell r="C77" t="str">
            <v>ADM</v>
          </cell>
        </row>
        <row r="78">
          <cell r="A78" t="str">
            <v>91138</v>
          </cell>
          <cell r="C78" t="str">
            <v>ADM</v>
          </cell>
        </row>
        <row r="79">
          <cell r="A79" t="str">
            <v>91146</v>
          </cell>
          <cell r="C79" t="str">
            <v>ADM</v>
          </cell>
        </row>
        <row r="80">
          <cell r="A80" t="str">
            <v>91150</v>
          </cell>
          <cell r="C80" t="str">
            <v>ADM</v>
          </cell>
        </row>
        <row r="81">
          <cell r="A81" t="str">
            <v>91162</v>
          </cell>
          <cell r="C81" t="str">
            <v>ADM</v>
          </cell>
        </row>
        <row r="82">
          <cell r="A82" t="str">
            <v>91163</v>
          </cell>
          <cell r="C82" t="str">
            <v>ADM</v>
          </cell>
        </row>
        <row r="83">
          <cell r="A83" t="str">
            <v>91164</v>
          </cell>
          <cell r="C83" t="str">
            <v>ADM</v>
          </cell>
        </row>
        <row r="84">
          <cell r="A84" t="str">
            <v>91171</v>
          </cell>
          <cell r="C84" t="str">
            <v>ADM</v>
          </cell>
        </row>
        <row r="85">
          <cell r="A85" t="str">
            <v>91172</v>
          </cell>
          <cell r="C85" t="str">
            <v>ADM</v>
          </cell>
        </row>
        <row r="86">
          <cell r="A86" t="str">
            <v>91173</v>
          </cell>
          <cell r="C86" t="str">
            <v>ADM</v>
          </cell>
        </row>
        <row r="87">
          <cell r="A87" t="str">
            <v>91190</v>
          </cell>
          <cell r="C87" t="str">
            <v>ADM</v>
          </cell>
        </row>
        <row r="88">
          <cell r="A88" t="str">
            <v>91215</v>
          </cell>
          <cell r="C88" t="str">
            <v>ADM</v>
          </cell>
        </row>
        <row r="89">
          <cell r="A89" t="str">
            <v>91224</v>
          </cell>
          <cell r="C89" t="str">
            <v>ADM</v>
          </cell>
        </row>
        <row r="90">
          <cell r="A90" t="str">
            <v>91225</v>
          </cell>
          <cell r="C90" t="str">
            <v>ADM</v>
          </cell>
        </row>
        <row r="91">
          <cell r="A91" t="str">
            <v>91226</v>
          </cell>
          <cell r="C91" t="str">
            <v>ADM</v>
          </cell>
        </row>
        <row r="92">
          <cell r="A92" t="str">
            <v>91227</v>
          </cell>
          <cell r="C92" t="str">
            <v>ADM</v>
          </cell>
        </row>
        <row r="93">
          <cell r="A93" t="str">
            <v>91230</v>
          </cell>
          <cell r="C93" t="str">
            <v>ADM</v>
          </cell>
        </row>
        <row r="94">
          <cell r="A94" t="str">
            <v>91235</v>
          </cell>
          <cell r="C94" t="str">
            <v>ADM</v>
          </cell>
        </row>
        <row r="95">
          <cell r="A95" t="str">
            <v>91250</v>
          </cell>
          <cell r="C95" t="str">
            <v>ADM</v>
          </cell>
        </row>
        <row r="96">
          <cell r="A96" t="str">
            <v>91251</v>
          </cell>
          <cell r="C96" t="str">
            <v>ADM</v>
          </cell>
        </row>
        <row r="97">
          <cell r="A97" t="str">
            <v>91252</v>
          </cell>
          <cell r="C97" t="str">
            <v>ADM</v>
          </cell>
        </row>
        <row r="98">
          <cell r="A98" t="str">
            <v>91253</v>
          </cell>
          <cell r="C98" t="str">
            <v>ADM</v>
          </cell>
        </row>
        <row r="99">
          <cell r="A99" t="str">
            <v>91254</v>
          </cell>
          <cell r="C99" t="str">
            <v>ADM</v>
          </cell>
        </row>
        <row r="100">
          <cell r="A100" t="str">
            <v>91255</v>
          </cell>
          <cell r="C100" t="str">
            <v>ADM</v>
          </cell>
        </row>
        <row r="101">
          <cell r="A101" t="str">
            <v>91270</v>
          </cell>
          <cell r="C101" t="str">
            <v>ADM</v>
          </cell>
        </row>
        <row r="102">
          <cell r="A102" t="str">
            <v>91280</v>
          </cell>
          <cell r="C102" t="str">
            <v>ADM</v>
          </cell>
        </row>
        <row r="103">
          <cell r="A103" t="str">
            <v>91281</v>
          </cell>
          <cell r="C103" t="str">
            <v>ADM</v>
          </cell>
        </row>
        <row r="104">
          <cell r="A104" t="str">
            <v>91282</v>
          </cell>
          <cell r="C104" t="str">
            <v>ADM</v>
          </cell>
        </row>
        <row r="105">
          <cell r="A105" t="str">
            <v>91283</v>
          </cell>
          <cell r="C105" t="str">
            <v>ADM</v>
          </cell>
        </row>
        <row r="106">
          <cell r="A106" t="str">
            <v>91285</v>
          </cell>
          <cell r="C106" t="str">
            <v>ADM</v>
          </cell>
        </row>
        <row r="107">
          <cell r="A107" t="str">
            <v>91290</v>
          </cell>
          <cell r="C107" t="str">
            <v>ADM</v>
          </cell>
        </row>
        <row r="108">
          <cell r="A108" t="str">
            <v>91295</v>
          </cell>
          <cell r="C108" t="str">
            <v>ADM</v>
          </cell>
        </row>
        <row r="109">
          <cell r="A109" t="str">
            <v>91296</v>
          </cell>
          <cell r="C109" t="str">
            <v>ADM</v>
          </cell>
        </row>
        <row r="110">
          <cell r="A110" t="str">
            <v>91297</v>
          </cell>
          <cell r="C110" t="str">
            <v>ADM</v>
          </cell>
        </row>
        <row r="111">
          <cell r="A111" t="str">
            <v>91298</v>
          </cell>
          <cell r="C111" t="str">
            <v>ADM</v>
          </cell>
        </row>
        <row r="112">
          <cell r="A112" t="str">
            <v>91315</v>
          </cell>
          <cell r="C112" t="str">
            <v>ADM</v>
          </cell>
        </row>
        <row r="113">
          <cell r="A113" t="str">
            <v>91351</v>
          </cell>
          <cell r="C113" t="str">
            <v>ADM</v>
          </cell>
        </row>
        <row r="114">
          <cell r="A114" t="str">
            <v>91352</v>
          </cell>
          <cell r="C114" t="str">
            <v>ADM</v>
          </cell>
        </row>
        <row r="115">
          <cell r="A115" t="str">
            <v>91353</v>
          </cell>
          <cell r="C115" t="str">
            <v>ADM</v>
          </cell>
        </row>
        <row r="116">
          <cell r="A116" t="str">
            <v>91373</v>
          </cell>
          <cell r="C116" t="str">
            <v>ADM</v>
          </cell>
        </row>
        <row r="117">
          <cell r="A117" t="str">
            <v>91380</v>
          </cell>
          <cell r="C117" t="str">
            <v>ADM</v>
          </cell>
        </row>
        <row r="118">
          <cell r="A118" t="str">
            <v>92115</v>
          </cell>
          <cell r="C118" t="str">
            <v>ADM</v>
          </cell>
        </row>
        <row r="119">
          <cell r="A119" t="str">
            <v>92120</v>
          </cell>
          <cell r="C119" t="str">
            <v>ADM</v>
          </cell>
        </row>
        <row r="120">
          <cell r="A120" t="str">
            <v>92121</v>
          </cell>
          <cell r="C120" t="str">
            <v>ADM</v>
          </cell>
        </row>
        <row r="121">
          <cell r="A121" t="str">
            <v>92250</v>
          </cell>
          <cell r="C121" t="str">
            <v>ADM</v>
          </cell>
        </row>
        <row r="122">
          <cell r="A122" t="str">
            <v>92350</v>
          </cell>
          <cell r="C122" t="str">
            <v>ADM</v>
          </cell>
        </row>
        <row r="123">
          <cell r="A123" t="str">
            <v>74001</v>
          </cell>
          <cell r="C123" t="str">
            <v>ADM</v>
          </cell>
        </row>
        <row r="124">
          <cell r="A124" t="str">
            <v>74002</v>
          </cell>
          <cell r="C124" t="str">
            <v>ADM</v>
          </cell>
        </row>
        <row r="125">
          <cell r="A125" t="str">
            <v>74003</v>
          </cell>
          <cell r="C125" t="str">
            <v>ADM</v>
          </cell>
        </row>
        <row r="126">
          <cell r="A126" t="str">
            <v>74004</v>
          </cell>
          <cell r="C126" t="str">
            <v>ADM</v>
          </cell>
        </row>
        <row r="127">
          <cell r="A127" t="str">
            <v>74005</v>
          </cell>
          <cell r="C127" t="str">
            <v>ADM</v>
          </cell>
        </row>
        <row r="128">
          <cell r="A128" t="str">
            <v>75006</v>
          </cell>
          <cell r="C128" t="str">
            <v>ADM</v>
          </cell>
        </row>
        <row r="129">
          <cell r="A129" t="str">
            <v>75008</v>
          </cell>
          <cell r="C129" t="str">
            <v>ADM</v>
          </cell>
        </row>
        <row r="130">
          <cell r="A130" t="str">
            <v>75009</v>
          </cell>
          <cell r="C130" t="str">
            <v>ADM</v>
          </cell>
        </row>
        <row r="131">
          <cell r="A131" t="str">
            <v>75012</v>
          </cell>
          <cell r="C131" t="str">
            <v>ADM</v>
          </cell>
        </row>
        <row r="132">
          <cell r="A132" t="str">
            <v>79001</v>
          </cell>
          <cell r="C132" t="str">
            <v>ADM</v>
          </cell>
        </row>
        <row r="133">
          <cell r="C133" t="str">
            <v>Total</v>
          </cell>
        </row>
        <row r="135">
          <cell r="A135" t="str">
            <v>OPEXFUN</v>
          </cell>
          <cell r="C135" t="str">
            <v>CRED</v>
          </cell>
        </row>
        <row r="136">
          <cell r="A136" t="str">
            <v>71001</v>
          </cell>
          <cell r="C136" t="str">
            <v>CRED</v>
          </cell>
        </row>
        <row r="137">
          <cell r="A137" t="str">
            <v>71002</v>
          </cell>
          <cell r="C137" t="str">
            <v>CRED</v>
          </cell>
        </row>
        <row r="138">
          <cell r="A138" t="str">
            <v>72001</v>
          </cell>
          <cell r="C138" t="str">
            <v>CRED</v>
          </cell>
        </row>
        <row r="139">
          <cell r="A139" t="str">
            <v>72002</v>
          </cell>
          <cell r="C139" t="str">
            <v>CRED</v>
          </cell>
        </row>
        <row r="140">
          <cell r="A140" t="str">
            <v>72003</v>
          </cell>
          <cell r="C140" t="str">
            <v>CRED</v>
          </cell>
        </row>
        <row r="141">
          <cell r="A141" t="str">
            <v>72004</v>
          </cell>
          <cell r="C141" t="str">
            <v>CRED</v>
          </cell>
        </row>
        <row r="142">
          <cell r="A142" t="str">
            <v>73001</v>
          </cell>
          <cell r="C142" t="str">
            <v>CRED</v>
          </cell>
        </row>
        <row r="143">
          <cell r="A143" t="str">
            <v>72015</v>
          </cell>
          <cell r="C143" t="str">
            <v>CRED</v>
          </cell>
        </row>
        <row r="144">
          <cell r="A144" t="str">
            <v>72017</v>
          </cell>
          <cell r="C144" t="str">
            <v>CRED</v>
          </cell>
        </row>
        <row r="145">
          <cell r="A145" t="str">
            <v>72019</v>
          </cell>
          <cell r="C145" t="str">
            <v>CRED</v>
          </cell>
        </row>
        <row r="146">
          <cell r="A146" t="str">
            <v>72011</v>
          </cell>
          <cell r="C146" t="str">
            <v>CRED</v>
          </cell>
        </row>
        <row r="147">
          <cell r="A147" t="str">
            <v>72012</v>
          </cell>
          <cell r="C147" t="str">
            <v>CRED</v>
          </cell>
        </row>
        <row r="148">
          <cell r="A148" t="str">
            <v>72006</v>
          </cell>
          <cell r="C148" t="str">
            <v>CRED</v>
          </cell>
        </row>
        <row r="149">
          <cell r="A149" t="str">
            <v>72016</v>
          </cell>
          <cell r="C149" t="str">
            <v>CRED</v>
          </cell>
        </row>
        <row r="150">
          <cell r="A150" t="str">
            <v>72008</v>
          </cell>
          <cell r="C150" t="str">
            <v>CRED</v>
          </cell>
        </row>
        <row r="151">
          <cell r="A151" t="str">
            <v>72018</v>
          </cell>
          <cell r="C151" t="str">
            <v>CRED</v>
          </cell>
        </row>
        <row r="152">
          <cell r="A152" t="str">
            <v>72010</v>
          </cell>
          <cell r="C152" t="str">
            <v>CRED</v>
          </cell>
        </row>
        <row r="153">
          <cell r="A153" t="str">
            <v>72020</v>
          </cell>
          <cell r="C153" t="str">
            <v>CRED</v>
          </cell>
        </row>
        <row r="154">
          <cell r="A154" t="str">
            <v>75001</v>
          </cell>
          <cell r="C154" t="str">
            <v>CRED</v>
          </cell>
        </row>
        <row r="155">
          <cell r="A155" t="str">
            <v>75002</v>
          </cell>
          <cell r="C155" t="str">
            <v>CRED</v>
          </cell>
        </row>
        <row r="156">
          <cell r="A156" t="str">
            <v>75003</v>
          </cell>
          <cell r="C156" t="str">
            <v>CRED</v>
          </cell>
        </row>
        <row r="157">
          <cell r="A157" t="str">
            <v>75004</v>
          </cell>
          <cell r="C157" t="str">
            <v>CRED</v>
          </cell>
        </row>
        <row r="158">
          <cell r="A158" t="str">
            <v>75005</v>
          </cell>
          <cell r="C158" t="str">
            <v>CRED</v>
          </cell>
        </row>
        <row r="159">
          <cell r="A159" t="str">
            <v>75007</v>
          </cell>
          <cell r="C159" t="str">
            <v>CRED</v>
          </cell>
        </row>
        <row r="160">
          <cell r="A160" t="str">
            <v>75011</v>
          </cell>
          <cell r="C160" t="str">
            <v>CRED</v>
          </cell>
        </row>
        <row r="161">
          <cell r="A161" t="str">
            <v>75013</v>
          </cell>
          <cell r="C161" t="str">
            <v>CRED</v>
          </cell>
        </row>
        <row r="162">
          <cell r="A162" t="str">
            <v>75014</v>
          </cell>
          <cell r="C162" t="str">
            <v>CRED</v>
          </cell>
        </row>
        <row r="163">
          <cell r="A163" t="str">
            <v>75015</v>
          </cell>
          <cell r="C163" t="str">
            <v>CRED</v>
          </cell>
        </row>
        <row r="164">
          <cell r="A164" t="str">
            <v>75016</v>
          </cell>
          <cell r="C164" t="str">
            <v>CRED</v>
          </cell>
        </row>
        <row r="165">
          <cell r="A165" t="str">
            <v>75017</v>
          </cell>
          <cell r="C165" t="str">
            <v>CRED</v>
          </cell>
        </row>
        <row r="166">
          <cell r="A166" t="str">
            <v>75018</v>
          </cell>
          <cell r="C166" t="str">
            <v>CRED</v>
          </cell>
        </row>
        <row r="167">
          <cell r="A167" t="str">
            <v>75098</v>
          </cell>
          <cell r="C167" t="str">
            <v>CRED</v>
          </cell>
        </row>
        <row r="168">
          <cell r="A168" t="str">
            <v>75099</v>
          </cell>
          <cell r="C168" t="str">
            <v>CRED</v>
          </cell>
        </row>
        <row r="169">
          <cell r="A169" t="str">
            <v>78001</v>
          </cell>
          <cell r="C169" t="str">
            <v>CRED</v>
          </cell>
        </row>
        <row r="170">
          <cell r="A170" t="str">
            <v>78002</v>
          </cell>
          <cell r="C170" t="str">
            <v>CRED</v>
          </cell>
        </row>
        <row r="171">
          <cell r="A171" t="str">
            <v>90200</v>
          </cell>
          <cell r="C171" t="str">
            <v>CRED</v>
          </cell>
        </row>
        <row r="172">
          <cell r="A172" t="str">
            <v>90300</v>
          </cell>
          <cell r="C172" t="str">
            <v>CRED</v>
          </cell>
        </row>
        <row r="173">
          <cell r="A173" t="str">
            <v>90400</v>
          </cell>
          <cell r="C173" t="str">
            <v>CRED</v>
          </cell>
        </row>
        <row r="174">
          <cell r="A174" t="str">
            <v>90700</v>
          </cell>
          <cell r="C174" t="str">
            <v>CRED</v>
          </cell>
        </row>
        <row r="175">
          <cell r="A175" t="str">
            <v>90720</v>
          </cell>
          <cell r="C175" t="str">
            <v>CRED</v>
          </cell>
        </row>
        <row r="176">
          <cell r="A176" t="str">
            <v>90730</v>
          </cell>
          <cell r="C176" t="str">
            <v>CRED</v>
          </cell>
        </row>
        <row r="177">
          <cell r="A177" t="str">
            <v>90740</v>
          </cell>
          <cell r="C177" t="str">
            <v>CRED</v>
          </cell>
        </row>
        <row r="178">
          <cell r="A178" t="str">
            <v>90750</v>
          </cell>
          <cell r="C178" t="str">
            <v>CRED</v>
          </cell>
        </row>
        <row r="179">
          <cell r="A179" t="str">
            <v>90760</v>
          </cell>
          <cell r="C179" t="str">
            <v>CRED</v>
          </cell>
        </row>
        <row r="180">
          <cell r="A180" t="str">
            <v>90770</v>
          </cell>
          <cell r="C180" t="str">
            <v>CRED</v>
          </cell>
        </row>
        <row r="181">
          <cell r="A181" t="str">
            <v>90780</v>
          </cell>
          <cell r="C181" t="str">
            <v>CRED</v>
          </cell>
        </row>
        <row r="182">
          <cell r="A182" t="str">
            <v>91110</v>
          </cell>
          <cell r="C182" t="str">
            <v>CRED</v>
          </cell>
        </row>
        <row r="183">
          <cell r="A183" t="str">
            <v>91111</v>
          </cell>
          <cell r="C183" t="str">
            <v>CRED</v>
          </cell>
        </row>
        <row r="184">
          <cell r="A184" t="str">
            <v>91112</v>
          </cell>
          <cell r="C184" t="str">
            <v>CRED</v>
          </cell>
        </row>
        <row r="185">
          <cell r="A185" t="str">
            <v>91113</v>
          </cell>
          <cell r="C185" t="str">
            <v>CRED</v>
          </cell>
        </row>
        <row r="186">
          <cell r="A186" t="str">
            <v>91114</v>
          </cell>
          <cell r="C186" t="str">
            <v>CRED</v>
          </cell>
        </row>
        <row r="187">
          <cell r="A187" t="str">
            <v>91120</v>
          </cell>
          <cell r="C187" t="str">
            <v>CRED</v>
          </cell>
        </row>
        <row r="188">
          <cell r="A188" t="str">
            <v>91125</v>
          </cell>
          <cell r="C188" t="str">
            <v>CRED</v>
          </cell>
        </row>
        <row r="189">
          <cell r="A189" t="str">
            <v>91133</v>
          </cell>
          <cell r="C189" t="str">
            <v>CRED</v>
          </cell>
        </row>
        <row r="190">
          <cell r="A190" t="str">
            <v>91134</v>
          </cell>
          <cell r="C190" t="str">
            <v>CRED</v>
          </cell>
        </row>
        <row r="191">
          <cell r="A191" t="str">
            <v>91136</v>
          </cell>
          <cell r="C191" t="str">
            <v>CRED</v>
          </cell>
        </row>
        <row r="192">
          <cell r="A192" t="str">
            <v>91137</v>
          </cell>
          <cell r="C192" t="str">
            <v>CRED</v>
          </cell>
        </row>
        <row r="193">
          <cell r="A193" t="str">
            <v>91138</v>
          </cell>
          <cell r="C193" t="str">
            <v>CRED</v>
          </cell>
        </row>
        <row r="194">
          <cell r="A194" t="str">
            <v>91146</v>
          </cell>
          <cell r="C194" t="str">
            <v>CRED</v>
          </cell>
        </row>
        <row r="195">
          <cell r="A195" t="str">
            <v>91150</v>
          </cell>
          <cell r="C195" t="str">
            <v>CRED</v>
          </cell>
        </row>
        <row r="196">
          <cell r="A196" t="str">
            <v>91162</v>
          </cell>
          <cell r="C196" t="str">
            <v>CRED</v>
          </cell>
        </row>
        <row r="197">
          <cell r="A197" t="str">
            <v>91163</v>
          </cell>
          <cell r="C197" t="str">
            <v>CRED</v>
          </cell>
        </row>
        <row r="198">
          <cell r="A198" t="str">
            <v>91164</v>
          </cell>
          <cell r="C198" t="str">
            <v>CRED</v>
          </cell>
        </row>
        <row r="199">
          <cell r="A199" t="str">
            <v>91171</v>
          </cell>
          <cell r="C199" t="str">
            <v>CRED</v>
          </cell>
        </row>
        <row r="200">
          <cell r="A200" t="str">
            <v>91172</v>
          </cell>
          <cell r="C200" t="str">
            <v>CRED</v>
          </cell>
        </row>
        <row r="201">
          <cell r="A201" t="str">
            <v>91173</v>
          </cell>
          <cell r="C201" t="str">
            <v>CRED</v>
          </cell>
        </row>
        <row r="202">
          <cell r="A202" t="str">
            <v>91190</v>
          </cell>
          <cell r="C202" t="str">
            <v>CRED</v>
          </cell>
        </row>
        <row r="203">
          <cell r="A203" t="str">
            <v>91215</v>
          </cell>
          <cell r="C203" t="str">
            <v>CRED</v>
          </cell>
        </row>
        <row r="204">
          <cell r="A204" t="str">
            <v>91224</v>
          </cell>
          <cell r="C204" t="str">
            <v>CRED</v>
          </cell>
        </row>
        <row r="205">
          <cell r="A205" t="str">
            <v>91225</v>
          </cell>
          <cell r="C205" t="str">
            <v>CRED</v>
          </cell>
        </row>
        <row r="206">
          <cell r="A206" t="str">
            <v>91226</v>
          </cell>
          <cell r="C206" t="str">
            <v>CRED</v>
          </cell>
        </row>
        <row r="207">
          <cell r="A207" t="str">
            <v>91227</v>
          </cell>
          <cell r="C207" t="str">
            <v>CRED</v>
          </cell>
        </row>
        <row r="208">
          <cell r="A208" t="str">
            <v>91230</v>
          </cell>
          <cell r="C208" t="str">
            <v>CRED</v>
          </cell>
        </row>
        <row r="209">
          <cell r="A209" t="str">
            <v>91235</v>
          </cell>
          <cell r="C209" t="str">
            <v>CRED</v>
          </cell>
        </row>
        <row r="210">
          <cell r="A210" t="str">
            <v>91250</v>
          </cell>
          <cell r="C210" t="str">
            <v>CRED</v>
          </cell>
        </row>
        <row r="211">
          <cell r="A211" t="str">
            <v>91251</v>
          </cell>
          <cell r="C211" t="str">
            <v>CRED</v>
          </cell>
        </row>
        <row r="212">
          <cell r="A212" t="str">
            <v>91252</v>
          </cell>
          <cell r="C212" t="str">
            <v>CRED</v>
          </cell>
        </row>
        <row r="213">
          <cell r="A213" t="str">
            <v>91253</v>
          </cell>
          <cell r="C213" t="str">
            <v>CRED</v>
          </cell>
        </row>
        <row r="214">
          <cell r="A214" t="str">
            <v>91254</v>
          </cell>
          <cell r="C214" t="str">
            <v>CRED</v>
          </cell>
        </row>
        <row r="215">
          <cell r="A215" t="str">
            <v>91255</v>
          </cell>
          <cell r="C215" t="str">
            <v>CRED</v>
          </cell>
        </row>
        <row r="216">
          <cell r="A216" t="str">
            <v>91270</v>
          </cell>
          <cell r="C216" t="str">
            <v>CRED</v>
          </cell>
        </row>
        <row r="217">
          <cell r="A217" t="str">
            <v>91280</v>
          </cell>
          <cell r="C217" t="str">
            <v>CRED</v>
          </cell>
        </row>
        <row r="218">
          <cell r="A218" t="str">
            <v>91281</v>
          </cell>
          <cell r="C218" t="str">
            <v>CRED</v>
          </cell>
        </row>
        <row r="219">
          <cell r="A219" t="str">
            <v>91282</v>
          </cell>
          <cell r="C219" t="str">
            <v>CRED</v>
          </cell>
        </row>
        <row r="220">
          <cell r="A220" t="str">
            <v>91283</v>
          </cell>
          <cell r="C220" t="str">
            <v>CRED</v>
          </cell>
        </row>
        <row r="221">
          <cell r="A221" t="str">
            <v>91285</v>
          </cell>
          <cell r="C221" t="str">
            <v>CRED</v>
          </cell>
        </row>
        <row r="222">
          <cell r="A222" t="str">
            <v>91290</v>
          </cell>
          <cell r="C222" t="str">
            <v>CRED</v>
          </cell>
        </row>
        <row r="223">
          <cell r="A223" t="str">
            <v>91295</v>
          </cell>
          <cell r="C223" t="str">
            <v>CRED</v>
          </cell>
        </row>
        <row r="224">
          <cell r="A224" t="str">
            <v>91296</v>
          </cell>
          <cell r="C224" t="str">
            <v>CRED</v>
          </cell>
        </row>
        <row r="225">
          <cell r="A225" t="str">
            <v>91297</v>
          </cell>
          <cell r="C225" t="str">
            <v>CRED</v>
          </cell>
        </row>
        <row r="226">
          <cell r="A226" t="str">
            <v>91298</v>
          </cell>
          <cell r="C226" t="str">
            <v>CRED</v>
          </cell>
        </row>
        <row r="227">
          <cell r="A227" t="str">
            <v>91315</v>
          </cell>
          <cell r="C227" t="str">
            <v>CRED</v>
          </cell>
        </row>
        <row r="228">
          <cell r="A228" t="str">
            <v>91351</v>
          </cell>
          <cell r="C228" t="str">
            <v>CRED</v>
          </cell>
        </row>
        <row r="229">
          <cell r="A229" t="str">
            <v>91352</v>
          </cell>
          <cell r="C229" t="str">
            <v>CRED</v>
          </cell>
        </row>
        <row r="230">
          <cell r="A230" t="str">
            <v>91353</v>
          </cell>
          <cell r="C230" t="str">
            <v>CRED</v>
          </cell>
        </row>
        <row r="231">
          <cell r="A231" t="str">
            <v>91373</v>
          </cell>
          <cell r="C231" t="str">
            <v>CRED</v>
          </cell>
        </row>
        <row r="232">
          <cell r="A232" t="str">
            <v>91380</v>
          </cell>
          <cell r="C232" t="str">
            <v>CRED</v>
          </cell>
        </row>
        <row r="233">
          <cell r="A233" t="str">
            <v>92115</v>
          </cell>
          <cell r="C233" t="str">
            <v>CRED</v>
          </cell>
        </row>
        <row r="234">
          <cell r="A234" t="str">
            <v>92120</v>
          </cell>
          <cell r="C234" t="str">
            <v>CRED</v>
          </cell>
        </row>
        <row r="235">
          <cell r="A235" t="str">
            <v>92121</v>
          </cell>
          <cell r="C235" t="str">
            <v>CRED</v>
          </cell>
        </row>
        <row r="236">
          <cell r="A236" t="str">
            <v>92250</v>
          </cell>
          <cell r="C236" t="str">
            <v>CRED</v>
          </cell>
        </row>
        <row r="237">
          <cell r="A237" t="str">
            <v>92350</v>
          </cell>
          <cell r="C237" t="str">
            <v>CRED</v>
          </cell>
        </row>
        <row r="238">
          <cell r="A238" t="str">
            <v>74001</v>
          </cell>
          <cell r="C238" t="str">
            <v>CRED</v>
          </cell>
        </row>
        <row r="239">
          <cell r="A239" t="str">
            <v>74002</v>
          </cell>
          <cell r="C239" t="str">
            <v>CRED</v>
          </cell>
        </row>
        <row r="240">
          <cell r="A240" t="str">
            <v>74003</v>
          </cell>
          <cell r="C240" t="str">
            <v>CRED</v>
          </cell>
        </row>
        <row r="241">
          <cell r="A241" t="str">
            <v>74004</v>
          </cell>
          <cell r="C241" t="str">
            <v>CRED</v>
          </cell>
        </row>
        <row r="242">
          <cell r="A242" t="str">
            <v>74005</v>
          </cell>
          <cell r="C242" t="str">
            <v>CRED</v>
          </cell>
        </row>
        <row r="243">
          <cell r="A243" t="str">
            <v>75006</v>
          </cell>
          <cell r="C243" t="str">
            <v>CRED</v>
          </cell>
        </row>
        <row r="244">
          <cell r="A244" t="str">
            <v>75008</v>
          </cell>
          <cell r="C244" t="str">
            <v>CRED</v>
          </cell>
        </row>
        <row r="245">
          <cell r="A245" t="str">
            <v>75009</v>
          </cell>
          <cell r="C245" t="str">
            <v>CRED</v>
          </cell>
        </row>
        <row r="246">
          <cell r="A246" t="str">
            <v>75012</v>
          </cell>
          <cell r="C246" t="str">
            <v>CRED</v>
          </cell>
        </row>
        <row r="247">
          <cell r="A247" t="str">
            <v>79001</v>
          </cell>
          <cell r="C247" t="str">
            <v>CRED</v>
          </cell>
        </row>
        <row r="248">
          <cell r="C248" t="str">
            <v>Total</v>
          </cell>
        </row>
        <row r="250">
          <cell r="A250" t="str">
            <v>OPEXFUN</v>
          </cell>
          <cell r="C250" t="str">
            <v>DEV</v>
          </cell>
        </row>
        <row r="251">
          <cell r="A251" t="str">
            <v>71001</v>
          </cell>
          <cell r="C251" t="str">
            <v>DEV</v>
          </cell>
        </row>
        <row r="252">
          <cell r="A252" t="str">
            <v>71002</v>
          </cell>
          <cell r="C252" t="str">
            <v>DEV</v>
          </cell>
        </row>
        <row r="253">
          <cell r="A253" t="str">
            <v>72001</v>
          </cell>
          <cell r="C253" t="str">
            <v>DEV</v>
          </cell>
        </row>
        <row r="254">
          <cell r="A254" t="str">
            <v>72002</v>
          </cell>
          <cell r="C254" t="str">
            <v>DEV</v>
          </cell>
        </row>
        <row r="255">
          <cell r="A255" t="str">
            <v>72003</v>
          </cell>
          <cell r="C255" t="str">
            <v>DEV</v>
          </cell>
        </row>
        <row r="256">
          <cell r="A256" t="str">
            <v>72004</v>
          </cell>
          <cell r="C256" t="str">
            <v>DEV</v>
          </cell>
        </row>
        <row r="257">
          <cell r="A257" t="str">
            <v>73001</v>
          </cell>
          <cell r="C257" t="str">
            <v>DEV</v>
          </cell>
        </row>
        <row r="258">
          <cell r="A258" t="str">
            <v>72015</v>
          </cell>
          <cell r="C258" t="str">
            <v>DEV</v>
          </cell>
        </row>
        <row r="259">
          <cell r="A259" t="str">
            <v>72017</v>
          </cell>
          <cell r="C259" t="str">
            <v>DEV</v>
          </cell>
        </row>
        <row r="260">
          <cell r="A260" t="str">
            <v>72019</v>
          </cell>
          <cell r="C260" t="str">
            <v>DEV</v>
          </cell>
        </row>
        <row r="261">
          <cell r="A261" t="str">
            <v>72011</v>
          </cell>
          <cell r="C261" t="str">
            <v>DEV</v>
          </cell>
        </row>
        <row r="262">
          <cell r="A262" t="str">
            <v>72012</v>
          </cell>
          <cell r="C262" t="str">
            <v>DEV</v>
          </cell>
        </row>
        <row r="263">
          <cell r="A263" t="str">
            <v>72006</v>
          </cell>
          <cell r="C263" t="str">
            <v>DEV</v>
          </cell>
        </row>
        <row r="264">
          <cell r="A264" t="str">
            <v>72016</v>
          </cell>
          <cell r="C264" t="str">
            <v>DEV</v>
          </cell>
        </row>
        <row r="265">
          <cell r="A265" t="str">
            <v>72008</v>
          </cell>
          <cell r="C265" t="str">
            <v>DEV</v>
          </cell>
        </row>
        <row r="266">
          <cell r="A266" t="str">
            <v>72018</v>
          </cell>
          <cell r="C266" t="str">
            <v>DEV</v>
          </cell>
        </row>
        <row r="267">
          <cell r="A267" t="str">
            <v>72010</v>
          </cell>
          <cell r="C267" t="str">
            <v>DEV</v>
          </cell>
        </row>
        <row r="268">
          <cell r="A268" t="str">
            <v>72020</v>
          </cell>
          <cell r="C268" t="str">
            <v>DEV</v>
          </cell>
        </row>
        <row r="269">
          <cell r="A269" t="str">
            <v>75001</v>
          </cell>
          <cell r="C269" t="str">
            <v>DEV</v>
          </cell>
        </row>
        <row r="270">
          <cell r="A270" t="str">
            <v>75002</v>
          </cell>
          <cell r="C270" t="str">
            <v>DEV</v>
          </cell>
        </row>
        <row r="271">
          <cell r="A271" t="str">
            <v>75003</v>
          </cell>
          <cell r="C271" t="str">
            <v>DEV</v>
          </cell>
        </row>
        <row r="272">
          <cell r="A272" t="str">
            <v>75004</v>
          </cell>
          <cell r="C272" t="str">
            <v>DEV</v>
          </cell>
        </row>
        <row r="273">
          <cell r="A273" t="str">
            <v>75005</v>
          </cell>
          <cell r="C273" t="str">
            <v>DEV</v>
          </cell>
        </row>
        <row r="274">
          <cell r="A274" t="str">
            <v>75007</v>
          </cell>
          <cell r="C274" t="str">
            <v>DEV</v>
          </cell>
        </row>
        <row r="275">
          <cell r="A275" t="str">
            <v>75011</v>
          </cell>
          <cell r="C275" t="str">
            <v>DEV</v>
          </cell>
        </row>
        <row r="276">
          <cell r="A276" t="str">
            <v>75013</v>
          </cell>
          <cell r="C276" t="str">
            <v>DEV</v>
          </cell>
        </row>
        <row r="277">
          <cell r="A277" t="str">
            <v>75014</v>
          </cell>
          <cell r="C277" t="str">
            <v>DEV</v>
          </cell>
        </row>
        <row r="278">
          <cell r="A278" t="str">
            <v>75015</v>
          </cell>
          <cell r="C278" t="str">
            <v>DEV</v>
          </cell>
        </row>
        <row r="279">
          <cell r="A279" t="str">
            <v>75016</v>
          </cell>
          <cell r="C279" t="str">
            <v>DEV</v>
          </cell>
        </row>
        <row r="280">
          <cell r="A280" t="str">
            <v>75017</v>
          </cell>
          <cell r="C280" t="str">
            <v>DEV</v>
          </cell>
        </row>
        <row r="281">
          <cell r="A281" t="str">
            <v>75018</v>
          </cell>
          <cell r="C281" t="str">
            <v>DEV</v>
          </cell>
        </row>
        <row r="282">
          <cell r="A282" t="str">
            <v>75098</v>
          </cell>
          <cell r="C282" t="str">
            <v>DEV</v>
          </cell>
        </row>
        <row r="283">
          <cell r="A283" t="str">
            <v>75099</v>
          </cell>
          <cell r="C283" t="str">
            <v>DEV</v>
          </cell>
        </row>
        <row r="284">
          <cell r="A284" t="str">
            <v>78001</v>
          </cell>
          <cell r="C284" t="str">
            <v>DEV</v>
          </cell>
        </row>
        <row r="285">
          <cell r="A285" t="str">
            <v>78002</v>
          </cell>
          <cell r="C285" t="str">
            <v>DEV</v>
          </cell>
        </row>
        <row r="286">
          <cell r="A286" t="str">
            <v>90200</v>
          </cell>
          <cell r="C286" t="str">
            <v>DEV</v>
          </cell>
        </row>
        <row r="287">
          <cell r="A287" t="str">
            <v>90300</v>
          </cell>
          <cell r="C287" t="str">
            <v>DEV</v>
          </cell>
        </row>
        <row r="288">
          <cell r="A288" t="str">
            <v>90400</v>
          </cell>
          <cell r="C288" t="str">
            <v>DEV</v>
          </cell>
        </row>
        <row r="289">
          <cell r="A289" t="str">
            <v>90700</v>
          </cell>
          <cell r="C289" t="str">
            <v>DEV</v>
          </cell>
        </row>
        <row r="290">
          <cell r="A290" t="str">
            <v>90720</v>
          </cell>
          <cell r="C290" t="str">
            <v>DEV</v>
          </cell>
        </row>
        <row r="291">
          <cell r="A291" t="str">
            <v>90730</v>
          </cell>
          <cell r="C291" t="str">
            <v>DEV</v>
          </cell>
        </row>
        <row r="292">
          <cell r="A292" t="str">
            <v>90740</v>
          </cell>
          <cell r="C292" t="str">
            <v>DEV</v>
          </cell>
        </row>
        <row r="293">
          <cell r="A293" t="str">
            <v>90750</v>
          </cell>
          <cell r="C293" t="str">
            <v>DEV</v>
          </cell>
        </row>
        <row r="294">
          <cell r="A294" t="str">
            <v>90760</v>
          </cell>
          <cell r="C294" t="str">
            <v>DEV</v>
          </cell>
        </row>
        <row r="295">
          <cell r="A295" t="str">
            <v>90770</v>
          </cell>
          <cell r="C295" t="str">
            <v>DEV</v>
          </cell>
        </row>
        <row r="296">
          <cell r="A296" t="str">
            <v>90780</v>
          </cell>
          <cell r="C296" t="str">
            <v>DEV</v>
          </cell>
        </row>
        <row r="297">
          <cell r="A297" t="str">
            <v>91110</v>
          </cell>
          <cell r="C297" t="str">
            <v>DEV</v>
          </cell>
        </row>
        <row r="298">
          <cell r="A298" t="str">
            <v>91111</v>
          </cell>
          <cell r="C298" t="str">
            <v>DEV</v>
          </cell>
        </row>
        <row r="299">
          <cell r="A299" t="str">
            <v>91112</v>
          </cell>
          <cell r="C299" t="str">
            <v>DEV</v>
          </cell>
        </row>
        <row r="300">
          <cell r="A300" t="str">
            <v>91113</v>
          </cell>
          <cell r="C300" t="str">
            <v>DEV</v>
          </cell>
        </row>
        <row r="301">
          <cell r="A301" t="str">
            <v>91114</v>
          </cell>
          <cell r="C301" t="str">
            <v>DEV</v>
          </cell>
        </row>
        <row r="302">
          <cell r="A302" t="str">
            <v>91120</v>
          </cell>
          <cell r="C302" t="str">
            <v>DEV</v>
          </cell>
        </row>
        <row r="303">
          <cell r="A303" t="str">
            <v>91125</v>
          </cell>
          <cell r="C303" t="str">
            <v>DEV</v>
          </cell>
        </row>
        <row r="304">
          <cell r="A304" t="str">
            <v>91133</v>
          </cell>
          <cell r="C304" t="str">
            <v>DEV</v>
          </cell>
        </row>
        <row r="305">
          <cell r="A305" t="str">
            <v>91134</v>
          </cell>
          <cell r="C305" t="str">
            <v>DEV</v>
          </cell>
        </row>
        <row r="306">
          <cell r="A306" t="str">
            <v>91136</v>
          </cell>
          <cell r="C306" t="str">
            <v>DEV</v>
          </cell>
        </row>
        <row r="307">
          <cell r="A307" t="str">
            <v>91137</v>
          </cell>
          <cell r="C307" t="str">
            <v>DEV</v>
          </cell>
        </row>
        <row r="308">
          <cell r="A308" t="str">
            <v>91138</v>
          </cell>
          <cell r="C308" t="str">
            <v>DEV</v>
          </cell>
        </row>
        <row r="309">
          <cell r="A309" t="str">
            <v>91146</v>
          </cell>
          <cell r="C309" t="str">
            <v>DEV</v>
          </cell>
        </row>
        <row r="310">
          <cell r="A310" t="str">
            <v>91150</v>
          </cell>
          <cell r="C310" t="str">
            <v>DEV</v>
          </cell>
        </row>
        <row r="311">
          <cell r="A311" t="str">
            <v>91162</v>
          </cell>
          <cell r="C311" t="str">
            <v>DEV</v>
          </cell>
        </row>
        <row r="312">
          <cell r="A312" t="str">
            <v>91163</v>
          </cell>
          <cell r="C312" t="str">
            <v>DEV</v>
          </cell>
        </row>
        <row r="313">
          <cell r="A313" t="str">
            <v>91164</v>
          </cell>
          <cell r="C313" t="str">
            <v>DEV</v>
          </cell>
        </row>
        <row r="314">
          <cell r="A314" t="str">
            <v>91171</v>
          </cell>
          <cell r="C314" t="str">
            <v>DEV</v>
          </cell>
        </row>
        <row r="315">
          <cell r="A315" t="str">
            <v>91172</v>
          </cell>
          <cell r="C315" t="str">
            <v>DEV</v>
          </cell>
        </row>
        <row r="316">
          <cell r="A316" t="str">
            <v>91173</v>
          </cell>
          <cell r="C316" t="str">
            <v>DEV</v>
          </cell>
        </row>
        <row r="317">
          <cell r="A317" t="str">
            <v>91190</v>
          </cell>
          <cell r="C317" t="str">
            <v>DEV</v>
          </cell>
        </row>
        <row r="318">
          <cell r="A318" t="str">
            <v>91215</v>
          </cell>
          <cell r="C318" t="str">
            <v>DEV</v>
          </cell>
        </row>
        <row r="319">
          <cell r="A319" t="str">
            <v>91224</v>
          </cell>
          <cell r="C319" t="str">
            <v>DEV</v>
          </cell>
        </row>
        <row r="320">
          <cell r="A320" t="str">
            <v>91225</v>
          </cell>
          <cell r="C320" t="str">
            <v>DEV</v>
          </cell>
        </row>
        <row r="321">
          <cell r="A321" t="str">
            <v>91226</v>
          </cell>
          <cell r="C321" t="str">
            <v>DEV</v>
          </cell>
        </row>
        <row r="322">
          <cell r="A322" t="str">
            <v>91227</v>
          </cell>
          <cell r="C322" t="str">
            <v>DEV</v>
          </cell>
        </row>
        <row r="323">
          <cell r="A323" t="str">
            <v>91230</v>
          </cell>
          <cell r="C323" t="str">
            <v>DEV</v>
          </cell>
        </row>
        <row r="324">
          <cell r="A324" t="str">
            <v>91235</v>
          </cell>
          <cell r="C324" t="str">
            <v>DEV</v>
          </cell>
        </row>
        <row r="325">
          <cell r="A325" t="str">
            <v>91250</v>
          </cell>
          <cell r="C325" t="str">
            <v>DEV</v>
          </cell>
        </row>
        <row r="326">
          <cell r="A326" t="str">
            <v>91251</v>
          </cell>
          <cell r="C326" t="str">
            <v>DEV</v>
          </cell>
        </row>
        <row r="327">
          <cell r="A327" t="str">
            <v>91252</v>
          </cell>
          <cell r="C327" t="str">
            <v>DEV</v>
          </cell>
        </row>
        <row r="328">
          <cell r="A328" t="str">
            <v>91253</v>
          </cell>
          <cell r="C328" t="str">
            <v>DEV</v>
          </cell>
        </row>
        <row r="329">
          <cell r="A329" t="str">
            <v>91254</v>
          </cell>
          <cell r="C329" t="str">
            <v>DEV</v>
          </cell>
        </row>
        <row r="330">
          <cell r="A330" t="str">
            <v>91255</v>
          </cell>
          <cell r="C330" t="str">
            <v>DEV</v>
          </cell>
        </row>
        <row r="331">
          <cell r="A331" t="str">
            <v>91270</v>
          </cell>
          <cell r="C331" t="str">
            <v>DEV</v>
          </cell>
        </row>
        <row r="332">
          <cell r="A332" t="str">
            <v>91280</v>
          </cell>
          <cell r="C332" t="str">
            <v>DEV</v>
          </cell>
        </row>
        <row r="333">
          <cell r="A333" t="str">
            <v>91281</v>
          </cell>
          <cell r="C333" t="str">
            <v>DEV</v>
          </cell>
        </row>
        <row r="334">
          <cell r="A334" t="str">
            <v>91282</v>
          </cell>
          <cell r="C334" t="str">
            <v>DEV</v>
          </cell>
        </row>
        <row r="335">
          <cell r="A335" t="str">
            <v>91283</v>
          </cell>
          <cell r="C335" t="str">
            <v>DEV</v>
          </cell>
        </row>
        <row r="336">
          <cell r="A336" t="str">
            <v>91285</v>
          </cell>
          <cell r="C336" t="str">
            <v>DEV</v>
          </cell>
        </row>
        <row r="337">
          <cell r="A337" t="str">
            <v>91290</v>
          </cell>
          <cell r="C337" t="str">
            <v>DEV</v>
          </cell>
        </row>
        <row r="338">
          <cell r="A338" t="str">
            <v>91295</v>
          </cell>
          <cell r="C338" t="str">
            <v>DEV</v>
          </cell>
        </row>
        <row r="339">
          <cell r="A339" t="str">
            <v>91296</v>
          </cell>
          <cell r="C339" t="str">
            <v>DEV</v>
          </cell>
        </row>
        <row r="340">
          <cell r="A340" t="str">
            <v>91297</v>
          </cell>
          <cell r="C340" t="str">
            <v>DEV</v>
          </cell>
        </row>
        <row r="341">
          <cell r="A341" t="str">
            <v>91298</v>
          </cell>
          <cell r="C341" t="str">
            <v>DEV</v>
          </cell>
        </row>
        <row r="342">
          <cell r="A342" t="str">
            <v>91315</v>
          </cell>
          <cell r="C342" t="str">
            <v>DEV</v>
          </cell>
        </row>
        <row r="343">
          <cell r="A343" t="str">
            <v>91351</v>
          </cell>
          <cell r="C343" t="str">
            <v>DEV</v>
          </cell>
        </row>
        <row r="344">
          <cell r="A344" t="str">
            <v>91352</v>
          </cell>
          <cell r="C344" t="str">
            <v>DEV</v>
          </cell>
        </row>
        <row r="345">
          <cell r="A345" t="str">
            <v>91353</v>
          </cell>
          <cell r="C345" t="str">
            <v>DEV</v>
          </cell>
        </row>
        <row r="346">
          <cell r="A346" t="str">
            <v>91373</v>
          </cell>
          <cell r="C346" t="str">
            <v>DEV</v>
          </cell>
        </row>
        <row r="347">
          <cell r="A347" t="str">
            <v>91380</v>
          </cell>
          <cell r="C347" t="str">
            <v>DEV</v>
          </cell>
        </row>
        <row r="348">
          <cell r="A348" t="str">
            <v>92115</v>
          </cell>
          <cell r="C348" t="str">
            <v>DEV</v>
          </cell>
        </row>
        <row r="349">
          <cell r="A349" t="str">
            <v>92120</v>
          </cell>
          <cell r="C349" t="str">
            <v>DEV</v>
          </cell>
        </row>
        <row r="350">
          <cell r="A350" t="str">
            <v>92121</v>
          </cell>
          <cell r="C350" t="str">
            <v>DEV</v>
          </cell>
        </row>
        <row r="351">
          <cell r="A351" t="str">
            <v>92250</v>
          </cell>
          <cell r="C351" t="str">
            <v>DEV</v>
          </cell>
        </row>
        <row r="352">
          <cell r="A352" t="str">
            <v>92350</v>
          </cell>
          <cell r="C352" t="str">
            <v>DEV</v>
          </cell>
        </row>
        <row r="353">
          <cell r="A353" t="str">
            <v>74001</v>
          </cell>
          <cell r="C353" t="str">
            <v>DEV</v>
          </cell>
        </row>
        <row r="354">
          <cell r="A354" t="str">
            <v>74002</v>
          </cell>
          <cell r="C354" t="str">
            <v>DEV</v>
          </cell>
        </row>
        <row r="355">
          <cell r="A355" t="str">
            <v>74003</v>
          </cell>
          <cell r="C355" t="str">
            <v>DEV</v>
          </cell>
        </row>
        <row r="356">
          <cell r="A356" t="str">
            <v>74004</v>
          </cell>
          <cell r="C356" t="str">
            <v>DEV</v>
          </cell>
        </row>
        <row r="357">
          <cell r="A357" t="str">
            <v>74005</v>
          </cell>
          <cell r="C357" t="str">
            <v>DEV</v>
          </cell>
        </row>
        <row r="358">
          <cell r="A358" t="str">
            <v>75006</v>
          </cell>
          <cell r="C358" t="str">
            <v>DEV</v>
          </cell>
        </row>
        <row r="359">
          <cell r="A359" t="str">
            <v>75008</v>
          </cell>
          <cell r="C359" t="str">
            <v>DEV</v>
          </cell>
        </row>
        <row r="360">
          <cell r="A360" t="str">
            <v>75009</v>
          </cell>
          <cell r="C360" t="str">
            <v>DEV</v>
          </cell>
        </row>
        <row r="361">
          <cell r="A361" t="str">
            <v>75012</v>
          </cell>
          <cell r="C361" t="str">
            <v>DEV</v>
          </cell>
        </row>
        <row r="362">
          <cell r="A362" t="str">
            <v>79001</v>
          </cell>
          <cell r="C362" t="str">
            <v>DEV</v>
          </cell>
        </row>
        <row r="363">
          <cell r="C363" t="str">
            <v>Total</v>
          </cell>
        </row>
        <row r="365">
          <cell r="A365" t="str">
            <v>OPEXFUN</v>
          </cell>
          <cell r="C365" t="str">
            <v>FIN</v>
          </cell>
        </row>
        <row r="366">
          <cell r="A366" t="str">
            <v>71001</v>
          </cell>
          <cell r="C366" t="str">
            <v>FIN</v>
          </cell>
        </row>
        <row r="367">
          <cell r="A367" t="str">
            <v>71002</v>
          </cell>
          <cell r="C367" t="str">
            <v>FIN</v>
          </cell>
        </row>
        <row r="368">
          <cell r="A368" t="str">
            <v>72001</v>
          </cell>
          <cell r="C368" t="str">
            <v>FIN</v>
          </cell>
        </row>
        <row r="369">
          <cell r="A369" t="str">
            <v>72002</v>
          </cell>
          <cell r="C369" t="str">
            <v>FIN</v>
          </cell>
        </row>
        <row r="370">
          <cell r="A370" t="str">
            <v>72003</v>
          </cell>
          <cell r="C370" t="str">
            <v>FIN</v>
          </cell>
        </row>
        <row r="371">
          <cell r="A371" t="str">
            <v>72004</v>
          </cell>
          <cell r="C371" t="str">
            <v>FIN</v>
          </cell>
        </row>
        <row r="372">
          <cell r="A372" t="str">
            <v>73001</v>
          </cell>
          <cell r="C372" t="str">
            <v>FIN</v>
          </cell>
        </row>
        <row r="373">
          <cell r="A373" t="str">
            <v>72015</v>
          </cell>
          <cell r="C373" t="str">
            <v>FIN</v>
          </cell>
        </row>
        <row r="374">
          <cell r="A374" t="str">
            <v>72017</v>
          </cell>
          <cell r="C374" t="str">
            <v>FIN</v>
          </cell>
        </row>
        <row r="375">
          <cell r="A375" t="str">
            <v>72019</v>
          </cell>
          <cell r="C375" t="str">
            <v>FIN</v>
          </cell>
        </row>
        <row r="376">
          <cell r="A376" t="str">
            <v>72011</v>
          </cell>
          <cell r="C376" t="str">
            <v>FIN</v>
          </cell>
        </row>
        <row r="377">
          <cell r="A377" t="str">
            <v>72012</v>
          </cell>
          <cell r="C377" t="str">
            <v>FIN</v>
          </cell>
        </row>
        <row r="378">
          <cell r="A378" t="str">
            <v>72006</v>
          </cell>
          <cell r="C378" t="str">
            <v>FIN</v>
          </cell>
        </row>
        <row r="379">
          <cell r="A379" t="str">
            <v>72016</v>
          </cell>
          <cell r="C379" t="str">
            <v>FIN</v>
          </cell>
        </row>
        <row r="380">
          <cell r="A380" t="str">
            <v>72008</v>
          </cell>
          <cell r="C380" t="str">
            <v>FIN</v>
          </cell>
        </row>
        <row r="381">
          <cell r="A381" t="str">
            <v>72018</v>
          </cell>
          <cell r="C381" t="str">
            <v>FIN</v>
          </cell>
        </row>
        <row r="382">
          <cell r="A382" t="str">
            <v>72010</v>
          </cell>
          <cell r="C382" t="str">
            <v>FIN</v>
          </cell>
        </row>
        <row r="383">
          <cell r="A383" t="str">
            <v>72020</v>
          </cell>
          <cell r="C383" t="str">
            <v>FIN</v>
          </cell>
        </row>
        <row r="384">
          <cell r="A384" t="str">
            <v>75001</v>
          </cell>
          <cell r="C384" t="str">
            <v>FIN</v>
          </cell>
        </row>
        <row r="385">
          <cell r="A385" t="str">
            <v>75002</v>
          </cell>
          <cell r="C385" t="str">
            <v>FIN</v>
          </cell>
        </row>
        <row r="386">
          <cell r="A386" t="str">
            <v>75003</v>
          </cell>
          <cell r="C386" t="str">
            <v>FIN</v>
          </cell>
        </row>
        <row r="387">
          <cell r="A387" t="str">
            <v>75004</v>
          </cell>
          <cell r="C387" t="str">
            <v>FIN</v>
          </cell>
        </row>
        <row r="388">
          <cell r="A388" t="str">
            <v>75005</v>
          </cell>
          <cell r="C388" t="str">
            <v>FIN</v>
          </cell>
        </row>
        <row r="389">
          <cell r="A389" t="str">
            <v>75007</v>
          </cell>
          <cell r="C389" t="str">
            <v>FIN</v>
          </cell>
        </row>
        <row r="390">
          <cell r="A390" t="str">
            <v>75011</v>
          </cell>
          <cell r="C390" t="str">
            <v>FIN</v>
          </cell>
        </row>
        <row r="391">
          <cell r="A391" t="str">
            <v>75013</v>
          </cell>
          <cell r="C391" t="str">
            <v>FIN</v>
          </cell>
        </row>
        <row r="392">
          <cell r="A392" t="str">
            <v>75014</v>
          </cell>
          <cell r="C392" t="str">
            <v>FIN</v>
          </cell>
        </row>
        <row r="393">
          <cell r="A393" t="str">
            <v>75015</v>
          </cell>
          <cell r="C393" t="str">
            <v>FIN</v>
          </cell>
        </row>
        <row r="394">
          <cell r="A394" t="str">
            <v>75016</v>
          </cell>
          <cell r="C394" t="str">
            <v>FIN</v>
          </cell>
        </row>
        <row r="395">
          <cell r="A395" t="str">
            <v>75017</v>
          </cell>
          <cell r="C395" t="str">
            <v>FIN</v>
          </cell>
        </row>
        <row r="396">
          <cell r="A396" t="str">
            <v>75018</v>
          </cell>
          <cell r="C396" t="str">
            <v>FIN</v>
          </cell>
        </row>
        <row r="397">
          <cell r="A397" t="str">
            <v>75098</v>
          </cell>
          <cell r="C397" t="str">
            <v>FIN</v>
          </cell>
        </row>
        <row r="398">
          <cell r="A398" t="str">
            <v>75099</v>
          </cell>
          <cell r="C398" t="str">
            <v>FIN</v>
          </cell>
        </row>
        <row r="399">
          <cell r="A399" t="str">
            <v>78001</v>
          </cell>
          <cell r="C399" t="str">
            <v>FIN</v>
          </cell>
        </row>
        <row r="400">
          <cell r="A400" t="str">
            <v>78002</v>
          </cell>
          <cell r="C400" t="str">
            <v>FIN</v>
          </cell>
        </row>
        <row r="401">
          <cell r="A401" t="str">
            <v>90200</v>
          </cell>
          <cell r="C401" t="str">
            <v>FIN</v>
          </cell>
        </row>
        <row r="402">
          <cell r="A402" t="str">
            <v>90300</v>
          </cell>
          <cell r="C402" t="str">
            <v>FIN</v>
          </cell>
        </row>
        <row r="403">
          <cell r="A403" t="str">
            <v>90400</v>
          </cell>
          <cell r="C403" t="str">
            <v>FIN</v>
          </cell>
        </row>
        <row r="404">
          <cell r="A404" t="str">
            <v>90700</v>
          </cell>
          <cell r="C404" t="str">
            <v>FIN</v>
          </cell>
        </row>
        <row r="405">
          <cell r="A405" t="str">
            <v>90720</v>
          </cell>
          <cell r="C405" t="str">
            <v>FIN</v>
          </cell>
        </row>
        <row r="406">
          <cell r="A406" t="str">
            <v>90730</v>
          </cell>
          <cell r="C406" t="str">
            <v>FIN</v>
          </cell>
        </row>
        <row r="407">
          <cell r="A407" t="str">
            <v>90740</v>
          </cell>
          <cell r="C407" t="str">
            <v>FIN</v>
          </cell>
        </row>
        <row r="408">
          <cell r="A408" t="str">
            <v>90750</v>
          </cell>
          <cell r="C408" t="str">
            <v>FIN</v>
          </cell>
        </row>
        <row r="409">
          <cell r="A409" t="str">
            <v>90760</v>
          </cell>
          <cell r="C409" t="str">
            <v>FIN</v>
          </cell>
        </row>
        <row r="410">
          <cell r="A410" t="str">
            <v>90770</v>
          </cell>
          <cell r="C410" t="str">
            <v>FIN</v>
          </cell>
        </row>
        <row r="411">
          <cell r="A411" t="str">
            <v>90780</v>
          </cell>
          <cell r="C411" t="str">
            <v>FIN</v>
          </cell>
        </row>
        <row r="412">
          <cell r="A412" t="str">
            <v>91110</v>
          </cell>
          <cell r="C412" t="str">
            <v>FIN</v>
          </cell>
        </row>
        <row r="413">
          <cell r="A413" t="str">
            <v>91111</v>
          </cell>
          <cell r="C413" t="str">
            <v>FIN</v>
          </cell>
        </row>
        <row r="414">
          <cell r="A414" t="str">
            <v>91112</v>
          </cell>
          <cell r="C414" t="str">
            <v>FIN</v>
          </cell>
        </row>
        <row r="415">
          <cell r="A415" t="str">
            <v>91113</v>
          </cell>
          <cell r="C415" t="str">
            <v>FIN</v>
          </cell>
        </row>
        <row r="416">
          <cell r="A416" t="str">
            <v>91114</v>
          </cell>
          <cell r="C416" t="str">
            <v>FIN</v>
          </cell>
        </row>
        <row r="417">
          <cell r="A417" t="str">
            <v>91120</v>
          </cell>
          <cell r="C417" t="str">
            <v>FIN</v>
          </cell>
        </row>
        <row r="418">
          <cell r="A418" t="str">
            <v>91125</v>
          </cell>
          <cell r="C418" t="str">
            <v>FIN</v>
          </cell>
        </row>
        <row r="419">
          <cell r="A419" t="str">
            <v>91133</v>
          </cell>
          <cell r="C419" t="str">
            <v>FIN</v>
          </cell>
        </row>
        <row r="420">
          <cell r="A420" t="str">
            <v>91134</v>
          </cell>
          <cell r="C420" t="str">
            <v>FIN</v>
          </cell>
        </row>
        <row r="421">
          <cell r="A421" t="str">
            <v>91136</v>
          </cell>
          <cell r="C421" t="str">
            <v>FIN</v>
          </cell>
        </row>
        <row r="422">
          <cell r="A422" t="str">
            <v>91137</v>
          </cell>
          <cell r="C422" t="str">
            <v>FIN</v>
          </cell>
        </row>
        <row r="423">
          <cell r="A423" t="str">
            <v>91138</v>
          </cell>
          <cell r="C423" t="str">
            <v>FIN</v>
          </cell>
        </row>
        <row r="424">
          <cell r="A424" t="str">
            <v>91146</v>
          </cell>
          <cell r="C424" t="str">
            <v>FIN</v>
          </cell>
        </row>
        <row r="425">
          <cell r="A425" t="str">
            <v>91150</v>
          </cell>
          <cell r="C425" t="str">
            <v>FIN</v>
          </cell>
        </row>
        <row r="426">
          <cell r="A426" t="str">
            <v>91162</v>
          </cell>
          <cell r="C426" t="str">
            <v>FIN</v>
          </cell>
        </row>
        <row r="427">
          <cell r="A427" t="str">
            <v>91163</v>
          </cell>
          <cell r="C427" t="str">
            <v>FIN</v>
          </cell>
        </row>
        <row r="428">
          <cell r="A428" t="str">
            <v>91164</v>
          </cell>
          <cell r="C428" t="str">
            <v>FIN</v>
          </cell>
        </row>
        <row r="429">
          <cell r="A429" t="str">
            <v>91171</v>
          </cell>
          <cell r="C429" t="str">
            <v>FIN</v>
          </cell>
        </row>
        <row r="430">
          <cell r="A430" t="str">
            <v>91172</v>
          </cell>
          <cell r="C430" t="str">
            <v>FIN</v>
          </cell>
        </row>
        <row r="431">
          <cell r="A431" t="str">
            <v>91173</v>
          </cell>
          <cell r="C431" t="str">
            <v>FIN</v>
          </cell>
        </row>
        <row r="432">
          <cell r="A432" t="str">
            <v>91190</v>
          </cell>
          <cell r="C432" t="str">
            <v>FIN</v>
          </cell>
        </row>
        <row r="433">
          <cell r="A433" t="str">
            <v>91215</v>
          </cell>
          <cell r="C433" t="str">
            <v>FIN</v>
          </cell>
        </row>
        <row r="434">
          <cell r="A434" t="str">
            <v>91224</v>
          </cell>
          <cell r="C434" t="str">
            <v>FIN</v>
          </cell>
        </row>
        <row r="435">
          <cell r="A435" t="str">
            <v>91225</v>
          </cell>
          <cell r="C435" t="str">
            <v>FIN</v>
          </cell>
        </row>
        <row r="436">
          <cell r="A436" t="str">
            <v>91226</v>
          </cell>
          <cell r="C436" t="str">
            <v>FIN</v>
          </cell>
        </row>
        <row r="437">
          <cell r="A437" t="str">
            <v>91227</v>
          </cell>
          <cell r="C437" t="str">
            <v>FIN</v>
          </cell>
        </row>
        <row r="438">
          <cell r="A438" t="str">
            <v>91230</v>
          </cell>
          <cell r="C438" t="str">
            <v>FIN</v>
          </cell>
        </row>
        <row r="439">
          <cell r="A439" t="str">
            <v>91235</v>
          </cell>
          <cell r="C439" t="str">
            <v>FIN</v>
          </cell>
        </row>
        <row r="440">
          <cell r="A440" t="str">
            <v>91250</v>
          </cell>
          <cell r="C440" t="str">
            <v>FIN</v>
          </cell>
        </row>
        <row r="441">
          <cell r="A441" t="str">
            <v>91251</v>
          </cell>
          <cell r="C441" t="str">
            <v>FIN</v>
          </cell>
        </row>
        <row r="442">
          <cell r="A442" t="str">
            <v>91252</v>
          </cell>
          <cell r="C442" t="str">
            <v>FIN</v>
          </cell>
        </row>
        <row r="443">
          <cell r="A443" t="str">
            <v>91253</v>
          </cell>
          <cell r="C443" t="str">
            <v>FIN</v>
          </cell>
        </row>
        <row r="444">
          <cell r="A444" t="str">
            <v>91254</v>
          </cell>
          <cell r="C444" t="str">
            <v>FIN</v>
          </cell>
        </row>
        <row r="445">
          <cell r="A445" t="str">
            <v>91255</v>
          </cell>
          <cell r="C445" t="str">
            <v>FIN</v>
          </cell>
        </row>
        <row r="446">
          <cell r="A446" t="str">
            <v>91270</v>
          </cell>
          <cell r="C446" t="str">
            <v>FIN</v>
          </cell>
        </row>
        <row r="447">
          <cell r="A447" t="str">
            <v>91280</v>
          </cell>
          <cell r="C447" t="str">
            <v>FIN</v>
          </cell>
        </row>
        <row r="448">
          <cell r="A448" t="str">
            <v>91281</v>
          </cell>
          <cell r="C448" t="str">
            <v>FIN</v>
          </cell>
        </row>
        <row r="449">
          <cell r="A449" t="str">
            <v>91282</v>
          </cell>
          <cell r="C449" t="str">
            <v>FIN</v>
          </cell>
        </row>
        <row r="450">
          <cell r="A450" t="str">
            <v>91283</v>
          </cell>
          <cell r="C450" t="str">
            <v>FIN</v>
          </cell>
        </row>
        <row r="451">
          <cell r="A451" t="str">
            <v>91285</v>
          </cell>
          <cell r="C451" t="str">
            <v>FIN</v>
          </cell>
        </row>
        <row r="452">
          <cell r="A452" t="str">
            <v>91290</v>
          </cell>
          <cell r="C452" t="str">
            <v>FIN</v>
          </cell>
        </row>
        <row r="453">
          <cell r="A453" t="str">
            <v>91295</v>
          </cell>
          <cell r="C453" t="str">
            <v>FIN</v>
          </cell>
        </row>
        <row r="454">
          <cell r="A454" t="str">
            <v>91296</v>
          </cell>
          <cell r="C454" t="str">
            <v>FIN</v>
          </cell>
        </row>
        <row r="455">
          <cell r="A455" t="str">
            <v>91297</v>
          </cell>
          <cell r="C455" t="str">
            <v>FIN</v>
          </cell>
        </row>
        <row r="456">
          <cell r="A456" t="str">
            <v>91298</v>
          </cell>
          <cell r="C456" t="str">
            <v>FIN</v>
          </cell>
        </row>
        <row r="457">
          <cell r="A457" t="str">
            <v>91315</v>
          </cell>
          <cell r="C457" t="str">
            <v>FIN</v>
          </cell>
        </row>
        <row r="458">
          <cell r="A458" t="str">
            <v>91351</v>
          </cell>
          <cell r="C458" t="str">
            <v>FIN</v>
          </cell>
        </row>
        <row r="459">
          <cell r="A459" t="str">
            <v>91352</v>
          </cell>
          <cell r="C459" t="str">
            <v>FIN</v>
          </cell>
        </row>
        <row r="460">
          <cell r="A460" t="str">
            <v>91353</v>
          </cell>
          <cell r="C460" t="str">
            <v>FIN</v>
          </cell>
        </row>
        <row r="461">
          <cell r="A461" t="str">
            <v>91373</v>
          </cell>
          <cell r="C461" t="str">
            <v>FIN</v>
          </cell>
        </row>
        <row r="462">
          <cell r="A462" t="str">
            <v>91380</v>
          </cell>
          <cell r="C462" t="str">
            <v>FIN</v>
          </cell>
        </row>
        <row r="463">
          <cell r="A463" t="str">
            <v>92115</v>
          </cell>
          <cell r="C463" t="str">
            <v>FIN</v>
          </cell>
        </row>
        <row r="464">
          <cell r="A464" t="str">
            <v>92120</v>
          </cell>
          <cell r="C464" t="str">
            <v>FIN</v>
          </cell>
        </row>
        <row r="465">
          <cell r="A465" t="str">
            <v>92121</v>
          </cell>
          <cell r="C465" t="str">
            <v>FIN</v>
          </cell>
        </row>
        <row r="466">
          <cell r="A466" t="str">
            <v>92250</v>
          </cell>
          <cell r="C466" t="str">
            <v>FIN</v>
          </cell>
        </row>
        <row r="467">
          <cell r="A467" t="str">
            <v>92350</v>
          </cell>
          <cell r="C467" t="str">
            <v>FIN</v>
          </cell>
        </row>
        <row r="468">
          <cell r="A468" t="str">
            <v>74001</v>
          </cell>
          <cell r="C468" t="str">
            <v>FIN</v>
          </cell>
        </row>
        <row r="469">
          <cell r="A469" t="str">
            <v>74002</v>
          </cell>
          <cell r="C469" t="str">
            <v>FIN</v>
          </cell>
        </row>
        <row r="470">
          <cell r="A470" t="str">
            <v>74003</v>
          </cell>
          <cell r="C470" t="str">
            <v>FIN</v>
          </cell>
        </row>
        <row r="471">
          <cell r="A471" t="str">
            <v>74004</v>
          </cell>
          <cell r="C471" t="str">
            <v>FIN</v>
          </cell>
        </row>
        <row r="472">
          <cell r="A472" t="str">
            <v>74005</v>
          </cell>
          <cell r="C472" t="str">
            <v>FIN</v>
          </cell>
        </row>
        <row r="473">
          <cell r="A473" t="str">
            <v>75006</v>
          </cell>
          <cell r="C473" t="str">
            <v>FIN</v>
          </cell>
        </row>
        <row r="474">
          <cell r="A474" t="str">
            <v>75008</v>
          </cell>
          <cell r="C474" t="str">
            <v>FIN</v>
          </cell>
        </row>
        <row r="475">
          <cell r="A475" t="str">
            <v>75009</v>
          </cell>
          <cell r="C475" t="str">
            <v>FIN</v>
          </cell>
        </row>
        <row r="476">
          <cell r="A476" t="str">
            <v>75012</v>
          </cell>
          <cell r="C476" t="str">
            <v>FIN</v>
          </cell>
        </row>
        <row r="477">
          <cell r="A477" t="str">
            <v>79001</v>
          </cell>
          <cell r="C477" t="str">
            <v>FIN</v>
          </cell>
        </row>
        <row r="478">
          <cell r="C478" t="str">
            <v>Total</v>
          </cell>
        </row>
        <row r="480">
          <cell r="A480" t="str">
            <v>OPEXFUN</v>
          </cell>
          <cell r="C480" t="str">
            <v>HR</v>
          </cell>
        </row>
        <row r="481">
          <cell r="A481" t="str">
            <v>71001</v>
          </cell>
          <cell r="C481" t="str">
            <v>HR</v>
          </cell>
        </row>
        <row r="482">
          <cell r="A482" t="str">
            <v>71002</v>
          </cell>
          <cell r="C482" t="str">
            <v>HR</v>
          </cell>
        </row>
        <row r="483">
          <cell r="A483" t="str">
            <v>72001</v>
          </cell>
          <cell r="C483" t="str">
            <v>HR</v>
          </cell>
        </row>
        <row r="484">
          <cell r="A484" t="str">
            <v>72002</v>
          </cell>
          <cell r="C484" t="str">
            <v>HR</v>
          </cell>
        </row>
        <row r="485">
          <cell r="A485" t="str">
            <v>72003</v>
          </cell>
          <cell r="C485" t="str">
            <v>HR</v>
          </cell>
        </row>
        <row r="486">
          <cell r="A486" t="str">
            <v>72004</v>
          </cell>
          <cell r="C486" t="str">
            <v>HR</v>
          </cell>
        </row>
        <row r="487">
          <cell r="A487" t="str">
            <v>73001</v>
          </cell>
          <cell r="C487" t="str">
            <v>HR</v>
          </cell>
        </row>
        <row r="488">
          <cell r="A488" t="str">
            <v>72015</v>
          </cell>
          <cell r="C488" t="str">
            <v>HR</v>
          </cell>
        </row>
        <row r="489">
          <cell r="A489" t="str">
            <v>72017</v>
          </cell>
          <cell r="C489" t="str">
            <v>HR</v>
          </cell>
        </row>
        <row r="490">
          <cell r="A490" t="str">
            <v>72019</v>
          </cell>
          <cell r="C490" t="str">
            <v>HR</v>
          </cell>
        </row>
        <row r="491">
          <cell r="A491" t="str">
            <v>72011</v>
          </cell>
          <cell r="C491" t="str">
            <v>HR</v>
          </cell>
        </row>
        <row r="492">
          <cell r="A492" t="str">
            <v>72012</v>
          </cell>
          <cell r="C492" t="str">
            <v>HR</v>
          </cell>
        </row>
        <row r="493">
          <cell r="A493" t="str">
            <v>72006</v>
          </cell>
          <cell r="C493" t="str">
            <v>HR</v>
          </cell>
        </row>
        <row r="494">
          <cell r="A494" t="str">
            <v>72016</v>
          </cell>
          <cell r="C494" t="str">
            <v>HR</v>
          </cell>
        </row>
        <row r="495">
          <cell r="A495" t="str">
            <v>72008</v>
          </cell>
          <cell r="C495" t="str">
            <v>HR</v>
          </cell>
        </row>
        <row r="496">
          <cell r="A496" t="str">
            <v>72018</v>
          </cell>
          <cell r="C496" t="str">
            <v>HR</v>
          </cell>
        </row>
        <row r="497">
          <cell r="A497" t="str">
            <v>72010</v>
          </cell>
          <cell r="C497" t="str">
            <v>HR</v>
          </cell>
        </row>
        <row r="498">
          <cell r="A498" t="str">
            <v>72020</v>
          </cell>
          <cell r="C498" t="str">
            <v>HR</v>
          </cell>
        </row>
        <row r="499">
          <cell r="A499" t="str">
            <v>75001</v>
          </cell>
          <cell r="C499" t="str">
            <v>HR</v>
          </cell>
        </row>
        <row r="500">
          <cell r="A500" t="str">
            <v>75002</v>
          </cell>
          <cell r="C500" t="str">
            <v>HR</v>
          </cell>
        </row>
        <row r="501">
          <cell r="A501" t="str">
            <v>75003</v>
          </cell>
          <cell r="C501" t="str">
            <v>HR</v>
          </cell>
        </row>
        <row r="502">
          <cell r="A502" t="str">
            <v>75004</v>
          </cell>
          <cell r="C502" t="str">
            <v>HR</v>
          </cell>
        </row>
        <row r="503">
          <cell r="A503" t="str">
            <v>75005</v>
          </cell>
          <cell r="C503" t="str">
            <v>HR</v>
          </cell>
        </row>
        <row r="504">
          <cell r="A504" t="str">
            <v>75007</v>
          </cell>
          <cell r="C504" t="str">
            <v>HR</v>
          </cell>
        </row>
        <row r="505">
          <cell r="A505" t="str">
            <v>75011</v>
          </cell>
          <cell r="C505" t="str">
            <v>HR</v>
          </cell>
        </row>
        <row r="506">
          <cell r="A506" t="str">
            <v>75013</v>
          </cell>
          <cell r="C506" t="str">
            <v>HR</v>
          </cell>
        </row>
        <row r="507">
          <cell r="A507" t="str">
            <v>75014</v>
          </cell>
          <cell r="C507" t="str">
            <v>HR</v>
          </cell>
        </row>
        <row r="508">
          <cell r="A508" t="str">
            <v>75015</v>
          </cell>
          <cell r="C508" t="str">
            <v>HR</v>
          </cell>
        </row>
        <row r="509">
          <cell r="A509" t="str">
            <v>75016</v>
          </cell>
          <cell r="C509" t="str">
            <v>HR</v>
          </cell>
        </row>
        <row r="510">
          <cell r="A510" t="str">
            <v>75017</v>
          </cell>
          <cell r="C510" t="str">
            <v>HR</v>
          </cell>
        </row>
        <row r="511">
          <cell r="A511" t="str">
            <v>75018</v>
          </cell>
          <cell r="C511" t="str">
            <v>HR</v>
          </cell>
        </row>
        <row r="512">
          <cell r="A512" t="str">
            <v>75098</v>
          </cell>
          <cell r="C512" t="str">
            <v>HR</v>
          </cell>
        </row>
        <row r="513">
          <cell r="A513" t="str">
            <v>75099</v>
          </cell>
          <cell r="C513" t="str">
            <v>HR</v>
          </cell>
        </row>
        <row r="514">
          <cell r="A514" t="str">
            <v>78001</v>
          </cell>
          <cell r="C514" t="str">
            <v>HR</v>
          </cell>
        </row>
        <row r="515">
          <cell r="A515" t="str">
            <v>78002</v>
          </cell>
          <cell r="C515" t="str">
            <v>HR</v>
          </cell>
        </row>
        <row r="516">
          <cell r="A516" t="str">
            <v>90200</v>
          </cell>
          <cell r="C516" t="str">
            <v>HR</v>
          </cell>
        </row>
        <row r="517">
          <cell r="A517" t="str">
            <v>90300</v>
          </cell>
          <cell r="C517" t="str">
            <v>HR</v>
          </cell>
        </row>
        <row r="518">
          <cell r="A518" t="str">
            <v>90400</v>
          </cell>
          <cell r="C518" t="str">
            <v>HR</v>
          </cell>
        </row>
        <row r="519">
          <cell r="A519" t="str">
            <v>90700</v>
          </cell>
          <cell r="C519" t="str">
            <v>HR</v>
          </cell>
        </row>
        <row r="520">
          <cell r="A520" t="str">
            <v>90720</v>
          </cell>
          <cell r="C520" t="str">
            <v>HR</v>
          </cell>
        </row>
        <row r="521">
          <cell r="A521" t="str">
            <v>90730</v>
          </cell>
          <cell r="C521" t="str">
            <v>HR</v>
          </cell>
        </row>
        <row r="522">
          <cell r="A522" t="str">
            <v>90740</v>
          </cell>
          <cell r="C522" t="str">
            <v>HR</v>
          </cell>
        </row>
        <row r="523">
          <cell r="A523" t="str">
            <v>90750</v>
          </cell>
          <cell r="C523" t="str">
            <v>HR</v>
          </cell>
        </row>
        <row r="524">
          <cell r="A524" t="str">
            <v>90760</v>
          </cell>
          <cell r="C524" t="str">
            <v>HR</v>
          </cell>
        </row>
        <row r="525">
          <cell r="A525" t="str">
            <v>90770</v>
          </cell>
          <cell r="C525" t="str">
            <v>HR</v>
          </cell>
        </row>
        <row r="526">
          <cell r="A526" t="str">
            <v>90780</v>
          </cell>
          <cell r="C526" t="str">
            <v>HR</v>
          </cell>
        </row>
        <row r="527">
          <cell r="A527" t="str">
            <v>91110</v>
          </cell>
          <cell r="C527" t="str">
            <v>HR</v>
          </cell>
        </row>
        <row r="528">
          <cell r="A528" t="str">
            <v>91111</v>
          </cell>
          <cell r="C528" t="str">
            <v>HR</v>
          </cell>
        </row>
        <row r="529">
          <cell r="A529" t="str">
            <v>91112</v>
          </cell>
          <cell r="C529" t="str">
            <v>HR</v>
          </cell>
        </row>
        <row r="530">
          <cell r="A530" t="str">
            <v>91113</v>
          </cell>
          <cell r="C530" t="str">
            <v>HR</v>
          </cell>
        </row>
        <row r="531">
          <cell r="A531" t="str">
            <v>91114</v>
          </cell>
          <cell r="C531" t="str">
            <v>HR</v>
          </cell>
        </row>
        <row r="532">
          <cell r="A532" t="str">
            <v>91120</v>
          </cell>
          <cell r="C532" t="str">
            <v>HR</v>
          </cell>
        </row>
        <row r="533">
          <cell r="A533" t="str">
            <v>91125</v>
          </cell>
          <cell r="C533" t="str">
            <v>HR</v>
          </cell>
        </row>
        <row r="534">
          <cell r="A534" t="str">
            <v>91133</v>
          </cell>
          <cell r="C534" t="str">
            <v>HR</v>
          </cell>
        </row>
        <row r="535">
          <cell r="A535" t="str">
            <v>91134</v>
          </cell>
          <cell r="C535" t="str">
            <v>HR</v>
          </cell>
        </row>
        <row r="536">
          <cell r="A536" t="str">
            <v>91136</v>
          </cell>
          <cell r="C536" t="str">
            <v>HR</v>
          </cell>
        </row>
        <row r="537">
          <cell r="A537" t="str">
            <v>91137</v>
          </cell>
          <cell r="C537" t="str">
            <v>HR</v>
          </cell>
        </row>
        <row r="538">
          <cell r="A538" t="str">
            <v>91138</v>
          </cell>
          <cell r="C538" t="str">
            <v>HR</v>
          </cell>
        </row>
        <row r="539">
          <cell r="A539" t="str">
            <v>91146</v>
          </cell>
          <cell r="C539" t="str">
            <v>HR</v>
          </cell>
        </row>
        <row r="540">
          <cell r="A540" t="str">
            <v>91150</v>
          </cell>
          <cell r="C540" t="str">
            <v>HR</v>
          </cell>
        </row>
        <row r="541">
          <cell r="A541" t="str">
            <v>91162</v>
          </cell>
          <cell r="C541" t="str">
            <v>HR</v>
          </cell>
        </row>
        <row r="542">
          <cell r="A542" t="str">
            <v>91163</v>
          </cell>
          <cell r="C542" t="str">
            <v>HR</v>
          </cell>
        </row>
        <row r="543">
          <cell r="A543" t="str">
            <v>91164</v>
          </cell>
          <cell r="C543" t="str">
            <v>HR</v>
          </cell>
        </row>
        <row r="544">
          <cell r="A544" t="str">
            <v>91171</v>
          </cell>
          <cell r="C544" t="str">
            <v>HR</v>
          </cell>
        </row>
        <row r="545">
          <cell r="A545" t="str">
            <v>91172</v>
          </cell>
          <cell r="C545" t="str">
            <v>HR</v>
          </cell>
        </row>
        <row r="546">
          <cell r="A546" t="str">
            <v>91173</v>
          </cell>
          <cell r="C546" t="str">
            <v>HR</v>
          </cell>
        </row>
        <row r="547">
          <cell r="A547" t="str">
            <v>91190</v>
          </cell>
          <cell r="C547" t="str">
            <v>HR</v>
          </cell>
        </row>
        <row r="548">
          <cell r="A548" t="str">
            <v>91215</v>
          </cell>
          <cell r="C548" t="str">
            <v>HR</v>
          </cell>
        </row>
        <row r="549">
          <cell r="A549" t="str">
            <v>91224</v>
          </cell>
          <cell r="C549" t="str">
            <v>HR</v>
          </cell>
        </row>
        <row r="550">
          <cell r="A550" t="str">
            <v>91225</v>
          </cell>
          <cell r="C550" t="str">
            <v>HR</v>
          </cell>
        </row>
        <row r="551">
          <cell r="A551" t="str">
            <v>91226</v>
          </cell>
          <cell r="C551" t="str">
            <v>HR</v>
          </cell>
        </row>
        <row r="552">
          <cell r="A552" t="str">
            <v>91227</v>
          </cell>
          <cell r="C552" t="str">
            <v>HR</v>
          </cell>
        </row>
        <row r="553">
          <cell r="A553" t="str">
            <v>91230</v>
          </cell>
          <cell r="C553" t="str">
            <v>HR</v>
          </cell>
        </row>
        <row r="554">
          <cell r="A554" t="str">
            <v>91235</v>
          </cell>
          <cell r="C554" t="str">
            <v>HR</v>
          </cell>
        </row>
        <row r="555">
          <cell r="A555" t="str">
            <v>91250</v>
          </cell>
          <cell r="C555" t="str">
            <v>HR</v>
          </cell>
        </row>
        <row r="556">
          <cell r="A556" t="str">
            <v>91251</v>
          </cell>
          <cell r="C556" t="str">
            <v>HR</v>
          </cell>
        </row>
        <row r="557">
          <cell r="A557" t="str">
            <v>91252</v>
          </cell>
          <cell r="C557" t="str">
            <v>HR</v>
          </cell>
        </row>
        <row r="558">
          <cell r="A558" t="str">
            <v>91253</v>
          </cell>
          <cell r="C558" t="str">
            <v>HR</v>
          </cell>
        </row>
        <row r="559">
          <cell r="A559" t="str">
            <v>91254</v>
          </cell>
          <cell r="C559" t="str">
            <v>HR</v>
          </cell>
        </row>
        <row r="560">
          <cell r="A560" t="str">
            <v>91255</v>
          </cell>
          <cell r="C560" t="str">
            <v>HR</v>
          </cell>
        </row>
        <row r="561">
          <cell r="A561" t="str">
            <v>91270</v>
          </cell>
          <cell r="C561" t="str">
            <v>HR</v>
          </cell>
        </row>
        <row r="562">
          <cell r="A562" t="str">
            <v>91280</v>
          </cell>
          <cell r="C562" t="str">
            <v>HR</v>
          </cell>
        </row>
        <row r="563">
          <cell r="A563" t="str">
            <v>91281</v>
          </cell>
          <cell r="C563" t="str">
            <v>HR</v>
          </cell>
        </row>
        <row r="564">
          <cell r="A564" t="str">
            <v>91282</v>
          </cell>
          <cell r="C564" t="str">
            <v>HR</v>
          </cell>
        </row>
        <row r="565">
          <cell r="A565" t="str">
            <v>91283</v>
          </cell>
          <cell r="C565" t="str">
            <v>HR</v>
          </cell>
        </row>
        <row r="566">
          <cell r="A566" t="str">
            <v>91285</v>
          </cell>
          <cell r="C566" t="str">
            <v>HR</v>
          </cell>
        </row>
        <row r="567">
          <cell r="A567" t="str">
            <v>91290</v>
          </cell>
          <cell r="C567" t="str">
            <v>HR</v>
          </cell>
        </row>
        <row r="568">
          <cell r="A568" t="str">
            <v>91295</v>
          </cell>
          <cell r="C568" t="str">
            <v>HR</v>
          </cell>
        </row>
        <row r="569">
          <cell r="A569" t="str">
            <v>91296</v>
          </cell>
          <cell r="C569" t="str">
            <v>HR</v>
          </cell>
        </row>
        <row r="570">
          <cell r="A570" t="str">
            <v>91297</v>
          </cell>
          <cell r="C570" t="str">
            <v>HR</v>
          </cell>
        </row>
        <row r="571">
          <cell r="A571" t="str">
            <v>91298</v>
          </cell>
          <cell r="C571" t="str">
            <v>HR</v>
          </cell>
        </row>
        <row r="572">
          <cell r="A572" t="str">
            <v>91315</v>
          </cell>
          <cell r="C572" t="str">
            <v>HR</v>
          </cell>
        </row>
        <row r="573">
          <cell r="A573" t="str">
            <v>91351</v>
          </cell>
          <cell r="C573" t="str">
            <v>HR</v>
          </cell>
        </row>
        <row r="574">
          <cell r="A574" t="str">
            <v>91352</v>
          </cell>
          <cell r="C574" t="str">
            <v>HR</v>
          </cell>
        </row>
        <row r="575">
          <cell r="A575" t="str">
            <v>91353</v>
          </cell>
          <cell r="C575" t="str">
            <v>HR</v>
          </cell>
        </row>
        <row r="576">
          <cell r="A576" t="str">
            <v>91373</v>
          </cell>
          <cell r="C576" t="str">
            <v>HR</v>
          </cell>
        </row>
        <row r="577">
          <cell r="A577" t="str">
            <v>91380</v>
          </cell>
          <cell r="C577" t="str">
            <v>HR</v>
          </cell>
        </row>
        <row r="578">
          <cell r="A578" t="str">
            <v>92115</v>
          </cell>
          <cell r="C578" t="str">
            <v>HR</v>
          </cell>
        </row>
        <row r="579">
          <cell r="A579" t="str">
            <v>92120</v>
          </cell>
          <cell r="C579" t="str">
            <v>HR</v>
          </cell>
        </row>
        <row r="580">
          <cell r="A580" t="str">
            <v>92121</v>
          </cell>
          <cell r="C580" t="str">
            <v>HR</v>
          </cell>
        </row>
        <row r="581">
          <cell r="A581" t="str">
            <v>92250</v>
          </cell>
          <cell r="C581" t="str">
            <v>HR</v>
          </cell>
        </row>
        <row r="582">
          <cell r="A582" t="str">
            <v>92350</v>
          </cell>
          <cell r="C582" t="str">
            <v>HR</v>
          </cell>
        </row>
        <row r="583">
          <cell r="A583" t="str">
            <v>74001</v>
          </cell>
          <cell r="C583" t="str">
            <v>HR</v>
          </cell>
        </row>
        <row r="584">
          <cell r="A584" t="str">
            <v>74002</v>
          </cell>
          <cell r="C584" t="str">
            <v>HR</v>
          </cell>
        </row>
        <row r="585">
          <cell r="A585" t="str">
            <v>74003</v>
          </cell>
          <cell r="C585" t="str">
            <v>HR</v>
          </cell>
        </row>
        <row r="586">
          <cell r="A586" t="str">
            <v>74004</v>
          </cell>
          <cell r="C586" t="str">
            <v>HR</v>
          </cell>
        </row>
        <row r="587">
          <cell r="A587" t="str">
            <v>74005</v>
          </cell>
          <cell r="C587" t="str">
            <v>HR</v>
          </cell>
        </row>
        <row r="588">
          <cell r="A588" t="str">
            <v>75006</v>
          </cell>
          <cell r="C588" t="str">
            <v>HR</v>
          </cell>
        </row>
        <row r="589">
          <cell r="A589" t="str">
            <v>75008</v>
          </cell>
          <cell r="C589" t="str">
            <v>HR</v>
          </cell>
        </row>
        <row r="590">
          <cell r="A590" t="str">
            <v>75009</v>
          </cell>
          <cell r="C590" t="str">
            <v>HR</v>
          </cell>
        </row>
        <row r="591">
          <cell r="A591" t="str">
            <v>75012</v>
          </cell>
          <cell r="C591" t="str">
            <v>HR</v>
          </cell>
        </row>
        <row r="592">
          <cell r="A592" t="str">
            <v>79001</v>
          </cell>
          <cell r="C592" t="str">
            <v>HR</v>
          </cell>
        </row>
        <row r="593">
          <cell r="C593" t="str">
            <v>Total</v>
          </cell>
        </row>
        <row r="595">
          <cell r="A595" t="str">
            <v>OPEXFUN</v>
          </cell>
          <cell r="C595" t="str">
            <v>LOG</v>
          </cell>
        </row>
        <row r="596">
          <cell r="A596" t="str">
            <v>71001</v>
          </cell>
          <cell r="C596" t="str">
            <v>LOG</v>
          </cell>
        </row>
        <row r="597">
          <cell r="A597" t="str">
            <v>71002</v>
          </cell>
          <cell r="C597" t="str">
            <v>LOG</v>
          </cell>
        </row>
        <row r="598">
          <cell r="A598" t="str">
            <v>72001</v>
          </cell>
          <cell r="C598" t="str">
            <v>LOG</v>
          </cell>
        </row>
        <row r="599">
          <cell r="A599" t="str">
            <v>72002</v>
          </cell>
          <cell r="C599" t="str">
            <v>LOG</v>
          </cell>
        </row>
        <row r="600">
          <cell r="A600" t="str">
            <v>72003</v>
          </cell>
          <cell r="C600" t="str">
            <v>LOG</v>
          </cell>
        </row>
        <row r="601">
          <cell r="A601" t="str">
            <v>72004</v>
          </cell>
          <cell r="C601" t="str">
            <v>LOG</v>
          </cell>
        </row>
        <row r="602">
          <cell r="A602" t="str">
            <v>73001</v>
          </cell>
          <cell r="C602" t="str">
            <v>LOG</v>
          </cell>
        </row>
        <row r="603">
          <cell r="A603" t="str">
            <v>72015</v>
          </cell>
          <cell r="C603" t="str">
            <v>LOG</v>
          </cell>
        </row>
        <row r="604">
          <cell r="A604" t="str">
            <v>72017</v>
          </cell>
          <cell r="C604" t="str">
            <v>LOG</v>
          </cell>
        </row>
        <row r="605">
          <cell r="A605" t="str">
            <v>72019</v>
          </cell>
          <cell r="C605" t="str">
            <v>LOG</v>
          </cell>
        </row>
        <row r="606">
          <cell r="A606" t="str">
            <v>72011</v>
          </cell>
          <cell r="C606" t="str">
            <v>LOG</v>
          </cell>
        </row>
        <row r="607">
          <cell r="A607" t="str">
            <v>72012</v>
          </cell>
          <cell r="C607" t="str">
            <v>LOG</v>
          </cell>
        </row>
        <row r="608">
          <cell r="A608" t="str">
            <v>72006</v>
          </cell>
          <cell r="C608" t="str">
            <v>LOG</v>
          </cell>
        </row>
        <row r="609">
          <cell r="A609" t="str">
            <v>72016</v>
          </cell>
          <cell r="C609" t="str">
            <v>LOG</v>
          </cell>
        </row>
        <row r="610">
          <cell r="A610" t="str">
            <v>72008</v>
          </cell>
          <cell r="C610" t="str">
            <v>LOG</v>
          </cell>
        </row>
        <row r="611">
          <cell r="A611" t="str">
            <v>72018</v>
          </cell>
          <cell r="C611" t="str">
            <v>LOG</v>
          </cell>
        </row>
        <row r="612">
          <cell r="A612" t="str">
            <v>72010</v>
          </cell>
          <cell r="C612" t="str">
            <v>LOG</v>
          </cell>
        </row>
        <row r="613">
          <cell r="A613" t="str">
            <v>72020</v>
          </cell>
          <cell r="C613" t="str">
            <v>LOG</v>
          </cell>
        </row>
        <row r="614">
          <cell r="A614" t="str">
            <v>75001</v>
          </cell>
          <cell r="C614" t="str">
            <v>LOG</v>
          </cell>
        </row>
        <row r="615">
          <cell r="A615" t="str">
            <v>75002</v>
          </cell>
          <cell r="C615" t="str">
            <v>LOG</v>
          </cell>
        </row>
        <row r="616">
          <cell r="A616" t="str">
            <v>75003</v>
          </cell>
          <cell r="C616" t="str">
            <v>LOG</v>
          </cell>
        </row>
        <row r="617">
          <cell r="A617" t="str">
            <v>75004</v>
          </cell>
          <cell r="C617" t="str">
            <v>LOG</v>
          </cell>
        </row>
        <row r="618">
          <cell r="A618" t="str">
            <v>75005</v>
          </cell>
          <cell r="C618" t="str">
            <v>LOG</v>
          </cell>
        </row>
        <row r="619">
          <cell r="A619" t="str">
            <v>75007</v>
          </cell>
          <cell r="C619" t="str">
            <v>LOG</v>
          </cell>
        </row>
        <row r="620">
          <cell r="A620" t="str">
            <v>75011</v>
          </cell>
          <cell r="C620" t="str">
            <v>LOG</v>
          </cell>
        </row>
        <row r="621">
          <cell r="A621" t="str">
            <v>75013</v>
          </cell>
          <cell r="C621" t="str">
            <v>LOG</v>
          </cell>
        </row>
        <row r="622">
          <cell r="A622" t="str">
            <v>75014</v>
          </cell>
          <cell r="C622" t="str">
            <v>LOG</v>
          </cell>
        </row>
        <row r="623">
          <cell r="A623" t="str">
            <v>75015</v>
          </cell>
          <cell r="C623" t="str">
            <v>LOG</v>
          </cell>
        </row>
        <row r="624">
          <cell r="A624" t="str">
            <v>75016</v>
          </cell>
          <cell r="C624" t="str">
            <v>LOG</v>
          </cell>
        </row>
        <row r="625">
          <cell r="A625" t="str">
            <v>75017</v>
          </cell>
          <cell r="C625" t="str">
            <v>LOG</v>
          </cell>
        </row>
        <row r="626">
          <cell r="A626" t="str">
            <v>75018</v>
          </cell>
          <cell r="C626" t="str">
            <v>LOG</v>
          </cell>
        </row>
        <row r="627">
          <cell r="A627" t="str">
            <v>75098</v>
          </cell>
          <cell r="C627" t="str">
            <v>LOG</v>
          </cell>
        </row>
        <row r="628">
          <cell r="A628" t="str">
            <v>75099</v>
          </cell>
          <cell r="C628" t="str">
            <v>LOG</v>
          </cell>
        </row>
        <row r="629">
          <cell r="A629" t="str">
            <v>78001</v>
          </cell>
          <cell r="C629" t="str">
            <v>LOG</v>
          </cell>
        </row>
        <row r="630">
          <cell r="A630" t="str">
            <v>78002</v>
          </cell>
          <cell r="C630" t="str">
            <v>LOG</v>
          </cell>
        </row>
        <row r="631">
          <cell r="A631" t="str">
            <v>90200</v>
          </cell>
          <cell r="C631" t="str">
            <v>LOG</v>
          </cell>
        </row>
        <row r="632">
          <cell r="A632" t="str">
            <v>90300</v>
          </cell>
          <cell r="C632" t="str">
            <v>LOG</v>
          </cell>
        </row>
        <row r="633">
          <cell r="A633" t="str">
            <v>90400</v>
          </cell>
          <cell r="C633" t="str">
            <v>LOG</v>
          </cell>
        </row>
        <row r="634">
          <cell r="A634" t="str">
            <v>90700</v>
          </cell>
          <cell r="C634" t="str">
            <v>LOG</v>
          </cell>
        </row>
        <row r="635">
          <cell r="A635" t="str">
            <v>90720</v>
          </cell>
          <cell r="C635" t="str">
            <v>LOG</v>
          </cell>
        </row>
        <row r="636">
          <cell r="A636" t="str">
            <v>90730</v>
          </cell>
          <cell r="C636" t="str">
            <v>LOG</v>
          </cell>
        </row>
        <row r="637">
          <cell r="A637" t="str">
            <v>90740</v>
          </cell>
          <cell r="C637" t="str">
            <v>LOG</v>
          </cell>
        </row>
        <row r="638">
          <cell r="A638" t="str">
            <v>90750</v>
          </cell>
          <cell r="C638" t="str">
            <v>LOG</v>
          </cell>
        </row>
        <row r="639">
          <cell r="A639" t="str">
            <v>90760</v>
          </cell>
          <cell r="C639" t="str">
            <v>LOG</v>
          </cell>
        </row>
        <row r="640">
          <cell r="A640" t="str">
            <v>90770</v>
          </cell>
          <cell r="C640" t="str">
            <v>LOG</v>
          </cell>
        </row>
        <row r="641">
          <cell r="A641" t="str">
            <v>90780</v>
          </cell>
          <cell r="C641" t="str">
            <v>LOG</v>
          </cell>
        </row>
        <row r="642">
          <cell r="A642" t="str">
            <v>91110</v>
          </cell>
          <cell r="C642" t="str">
            <v>LOG</v>
          </cell>
        </row>
        <row r="643">
          <cell r="A643" t="str">
            <v>91111</v>
          </cell>
          <cell r="C643" t="str">
            <v>LOG</v>
          </cell>
        </row>
        <row r="644">
          <cell r="A644" t="str">
            <v>91112</v>
          </cell>
          <cell r="C644" t="str">
            <v>LOG</v>
          </cell>
        </row>
        <row r="645">
          <cell r="A645" t="str">
            <v>91113</v>
          </cell>
          <cell r="C645" t="str">
            <v>LOG</v>
          </cell>
        </row>
        <row r="646">
          <cell r="A646" t="str">
            <v>91114</v>
          </cell>
          <cell r="C646" t="str">
            <v>LOG</v>
          </cell>
        </row>
        <row r="647">
          <cell r="A647" t="str">
            <v>91120</v>
          </cell>
          <cell r="C647" t="str">
            <v>LOG</v>
          </cell>
        </row>
        <row r="648">
          <cell r="A648" t="str">
            <v>91125</v>
          </cell>
          <cell r="C648" t="str">
            <v>LOG</v>
          </cell>
        </row>
        <row r="649">
          <cell r="A649" t="str">
            <v>91133</v>
          </cell>
          <cell r="C649" t="str">
            <v>LOG</v>
          </cell>
        </row>
        <row r="650">
          <cell r="A650" t="str">
            <v>91134</v>
          </cell>
          <cell r="C650" t="str">
            <v>LOG</v>
          </cell>
        </row>
        <row r="651">
          <cell r="A651" t="str">
            <v>91136</v>
          </cell>
          <cell r="C651" t="str">
            <v>LOG</v>
          </cell>
        </row>
        <row r="652">
          <cell r="A652" t="str">
            <v>91137</v>
          </cell>
          <cell r="C652" t="str">
            <v>LOG</v>
          </cell>
        </row>
        <row r="653">
          <cell r="A653" t="str">
            <v>91138</v>
          </cell>
          <cell r="C653" t="str">
            <v>LOG</v>
          </cell>
        </row>
        <row r="654">
          <cell r="A654" t="str">
            <v>91146</v>
          </cell>
          <cell r="C654" t="str">
            <v>LOG</v>
          </cell>
        </row>
        <row r="655">
          <cell r="A655" t="str">
            <v>91150</v>
          </cell>
          <cell r="C655" t="str">
            <v>LOG</v>
          </cell>
        </row>
        <row r="656">
          <cell r="A656" t="str">
            <v>91162</v>
          </cell>
          <cell r="C656" t="str">
            <v>LOG</v>
          </cell>
        </row>
        <row r="657">
          <cell r="A657" t="str">
            <v>91163</v>
          </cell>
          <cell r="C657" t="str">
            <v>LOG</v>
          </cell>
        </row>
        <row r="658">
          <cell r="A658" t="str">
            <v>91164</v>
          </cell>
          <cell r="C658" t="str">
            <v>LOG</v>
          </cell>
        </row>
        <row r="659">
          <cell r="A659" t="str">
            <v>91171</v>
          </cell>
          <cell r="C659" t="str">
            <v>LOG</v>
          </cell>
        </row>
        <row r="660">
          <cell r="A660" t="str">
            <v>91172</v>
          </cell>
          <cell r="C660" t="str">
            <v>LOG</v>
          </cell>
        </row>
        <row r="661">
          <cell r="A661" t="str">
            <v>91173</v>
          </cell>
          <cell r="C661" t="str">
            <v>LOG</v>
          </cell>
        </row>
        <row r="662">
          <cell r="A662" t="str">
            <v>91190</v>
          </cell>
          <cell r="C662" t="str">
            <v>LOG</v>
          </cell>
        </row>
        <row r="663">
          <cell r="A663" t="str">
            <v>91215</v>
          </cell>
          <cell r="C663" t="str">
            <v>LOG</v>
          </cell>
        </row>
        <row r="664">
          <cell r="A664" t="str">
            <v>91224</v>
          </cell>
          <cell r="C664" t="str">
            <v>LOG</v>
          </cell>
        </row>
        <row r="665">
          <cell r="A665" t="str">
            <v>91225</v>
          </cell>
          <cell r="C665" t="str">
            <v>LOG</v>
          </cell>
        </row>
        <row r="666">
          <cell r="A666" t="str">
            <v>91226</v>
          </cell>
          <cell r="C666" t="str">
            <v>LOG</v>
          </cell>
        </row>
        <row r="667">
          <cell r="A667" t="str">
            <v>91227</v>
          </cell>
          <cell r="C667" t="str">
            <v>LOG</v>
          </cell>
        </row>
        <row r="668">
          <cell r="A668" t="str">
            <v>91230</v>
          </cell>
          <cell r="C668" t="str">
            <v>LOG</v>
          </cell>
        </row>
        <row r="669">
          <cell r="A669" t="str">
            <v>91235</v>
          </cell>
          <cell r="C669" t="str">
            <v>LOG</v>
          </cell>
        </row>
        <row r="670">
          <cell r="A670" t="str">
            <v>91250</v>
          </cell>
          <cell r="C670" t="str">
            <v>LOG</v>
          </cell>
        </row>
        <row r="671">
          <cell r="A671" t="str">
            <v>91251</v>
          </cell>
          <cell r="C671" t="str">
            <v>LOG</v>
          </cell>
        </row>
        <row r="672">
          <cell r="A672" t="str">
            <v>91252</v>
          </cell>
          <cell r="C672" t="str">
            <v>LOG</v>
          </cell>
        </row>
        <row r="673">
          <cell r="A673" t="str">
            <v>91253</v>
          </cell>
          <cell r="C673" t="str">
            <v>LOG</v>
          </cell>
        </row>
        <row r="674">
          <cell r="A674" t="str">
            <v>91254</v>
          </cell>
          <cell r="C674" t="str">
            <v>LOG</v>
          </cell>
        </row>
        <row r="675">
          <cell r="A675" t="str">
            <v>91255</v>
          </cell>
          <cell r="C675" t="str">
            <v>LOG</v>
          </cell>
        </row>
        <row r="676">
          <cell r="A676" t="str">
            <v>91270</v>
          </cell>
          <cell r="C676" t="str">
            <v>LOG</v>
          </cell>
        </row>
        <row r="677">
          <cell r="A677" t="str">
            <v>91280</v>
          </cell>
          <cell r="C677" t="str">
            <v>LOG</v>
          </cell>
        </row>
        <row r="678">
          <cell r="A678" t="str">
            <v>91281</v>
          </cell>
          <cell r="C678" t="str">
            <v>LOG</v>
          </cell>
        </row>
        <row r="679">
          <cell r="A679" t="str">
            <v>91282</v>
          </cell>
          <cell r="C679" t="str">
            <v>LOG</v>
          </cell>
        </row>
        <row r="680">
          <cell r="A680" t="str">
            <v>91283</v>
          </cell>
          <cell r="C680" t="str">
            <v>LOG</v>
          </cell>
        </row>
        <row r="681">
          <cell r="A681" t="str">
            <v>91285</v>
          </cell>
          <cell r="C681" t="str">
            <v>LOG</v>
          </cell>
        </row>
        <row r="682">
          <cell r="A682" t="str">
            <v>91290</v>
          </cell>
          <cell r="C682" t="str">
            <v>LOG</v>
          </cell>
        </row>
        <row r="683">
          <cell r="A683" t="str">
            <v>91295</v>
          </cell>
          <cell r="C683" t="str">
            <v>LOG</v>
          </cell>
        </row>
        <row r="684">
          <cell r="A684" t="str">
            <v>91296</v>
          </cell>
          <cell r="C684" t="str">
            <v>LOG</v>
          </cell>
        </row>
        <row r="685">
          <cell r="A685" t="str">
            <v>91297</v>
          </cell>
          <cell r="C685" t="str">
            <v>LOG</v>
          </cell>
        </row>
        <row r="686">
          <cell r="A686" t="str">
            <v>91298</v>
          </cell>
          <cell r="C686" t="str">
            <v>LOG</v>
          </cell>
        </row>
        <row r="687">
          <cell r="A687" t="str">
            <v>91315</v>
          </cell>
          <cell r="C687" t="str">
            <v>LOG</v>
          </cell>
        </row>
        <row r="688">
          <cell r="A688" t="str">
            <v>91351</v>
          </cell>
          <cell r="C688" t="str">
            <v>LOG</v>
          </cell>
        </row>
        <row r="689">
          <cell r="A689" t="str">
            <v>91352</v>
          </cell>
          <cell r="C689" t="str">
            <v>LOG</v>
          </cell>
        </row>
        <row r="690">
          <cell r="A690" t="str">
            <v>91353</v>
          </cell>
          <cell r="C690" t="str">
            <v>LOG</v>
          </cell>
        </row>
        <row r="691">
          <cell r="A691" t="str">
            <v>91373</v>
          </cell>
          <cell r="C691" t="str">
            <v>LOG</v>
          </cell>
        </row>
        <row r="692">
          <cell r="A692" t="str">
            <v>91380</v>
          </cell>
          <cell r="C692" t="str">
            <v>LOG</v>
          </cell>
        </row>
        <row r="693">
          <cell r="A693" t="str">
            <v>92115</v>
          </cell>
          <cell r="C693" t="str">
            <v>LOG</v>
          </cell>
        </row>
        <row r="694">
          <cell r="A694" t="str">
            <v>92120</v>
          </cell>
          <cell r="C694" t="str">
            <v>LOG</v>
          </cell>
        </row>
        <row r="695">
          <cell r="A695" t="str">
            <v>92121</v>
          </cell>
          <cell r="C695" t="str">
            <v>LOG</v>
          </cell>
        </row>
        <row r="696">
          <cell r="A696" t="str">
            <v>92250</v>
          </cell>
          <cell r="C696" t="str">
            <v>LOG</v>
          </cell>
        </row>
        <row r="697">
          <cell r="A697" t="str">
            <v>92350</v>
          </cell>
          <cell r="C697" t="str">
            <v>LOG</v>
          </cell>
        </row>
        <row r="698">
          <cell r="A698" t="str">
            <v>74001</v>
          </cell>
          <cell r="C698" t="str">
            <v>LOG</v>
          </cell>
        </row>
        <row r="699">
          <cell r="A699" t="str">
            <v>74002</v>
          </cell>
          <cell r="C699" t="str">
            <v>LOG</v>
          </cell>
        </row>
        <row r="700">
          <cell r="A700" t="str">
            <v>74003</v>
          </cell>
          <cell r="C700" t="str">
            <v>LOG</v>
          </cell>
        </row>
        <row r="701">
          <cell r="A701" t="str">
            <v>74004</v>
          </cell>
          <cell r="C701" t="str">
            <v>LOG</v>
          </cell>
        </row>
        <row r="702">
          <cell r="A702" t="str">
            <v>74005</v>
          </cell>
          <cell r="C702" t="str">
            <v>LOG</v>
          </cell>
        </row>
        <row r="703">
          <cell r="A703" t="str">
            <v>75006</v>
          </cell>
          <cell r="C703" t="str">
            <v>LOG</v>
          </cell>
        </row>
        <row r="704">
          <cell r="A704" t="str">
            <v>75008</v>
          </cell>
          <cell r="C704" t="str">
            <v>LOG</v>
          </cell>
        </row>
        <row r="705">
          <cell r="A705" t="str">
            <v>75009</v>
          </cell>
          <cell r="C705" t="str">
            <v>LOG</v>
          </cell>
        </row>
        <row r="706">
          <cell r="A706" t="str">
            <v>75012</v>
          </cell>
          <cell r="C706" t="str">
            <v>LOG</v>
          </cell>
        </row>
        <row r="707">
          <cell r="A707" t="str">
            <v>79001</v>
          </cell>
          <cell r="C707" t="str">
            <v>LOG</v>
          </cell>
        </row>
        <row r="708">
          <cell r="C708" t="str">
            <v>Total</v>
          </cell>
        </row>
        <row r="710">
          <cell r="A710" t="str">
            <v>OPEXFUN</v>
          </cell>
          <cell r="C710" t="str">
            <v>MFG</v>
          </cell>
        </row>
        <row r="711">
          <cell r="A711" t="str">
            <v>71001</v>
          </cell>
          <cell r="C711" t="str">
            <v>MFG</v>
          </cell>
        </row>
        <row r="712">
          <cell r="A712" t="str">
            <v>71002</v>
          </cell>
          <cell r="C712" t="str">
            <v>MFG</v>
          </cell>
        </row>
        <row r="713">
          <cell r="A713" t="str">
            <v>72001</v>
          </cell>
          <cell r="C713" t="str">
            <v>MFG</v>
          </cell>
        </row>
        <row r="714">
          <cell r="A714" t="str">
            <v>72002</v>
          </cell>
          <cell r="C714" t="str">
            <v>MFG</v>
          </cell>
        </row>
        <row r="715">
          <cell r="A715" t="str">
            <v>72003</v>
          </cell>
          <cell r="C715" t="str">
            <v>MFG</v>
          </cell>
        </row>
        <row r="716">
          <cell r="A716" t="str">
            <v>72004</v>
          </cell>
          <cell r="C716" t="str">
            <v>MFG</v>
          </cell>
        </row>
        <row r="717">
          <cell r="A717" t="str">
            <v>73001</v>
          </cell>
          <cell r="C717" t="str">
            <v>MFG</v>
          </cell>
        </row>
        <row r="718">
          <cell r="A718" t="str">
            <v>72015</v>
          </cell>
          <cell r="C718" t="str">
            <v>MFG</v>
          </cell>
        </row>
        <row r="719">
          <cell r="A719" t="str">
            <v>72017</v>
          </cell>
          <cell r="C719" t="str">
            <v>MFG</v>
          </cell>
        </row>
        <row r="720">
          <cell r="A720" t="str">
            <v>72019</v>
          </cell>
          <cell r="C720" t="str">
            <v>MFG</v>
          </cell>
        </row>
        <row r="721">
          <cell r="A721" t="str">
            <v>72011</v>
          </cell>
          <cell r="C721" t="str">
            <v>MFG</v>
          </cell>
        </row>
        <row r="722">
          <cell r="A722" t="str">
            <v>72012</v>
          </cell>
          <cell r="C722" t="str">
            <v>MFG</v>
          </cell>
        </row>
        <row r="723">
          <cell r="A723" t="str">
            <v>72006</v>
          </cell>
          <cell r="C723" t="str">
            <v>MFG</v>
          </cell>
        </row>
        <row r="724">
          <cell r="A724" t="str">
            <v>72016</v>
          </cell>
          <cell r="C724" t="str">
            <v>MFG</v>
          </cell>
        </row>
        <row r="725">
          <cell r="A725" t="str">
            <v>72008</v>
          </cell>
          <cell r="C725" t="str">
            <v>MFG</v>
          </cell>
        </row>
        <row r="726">
          <cell r="A726" t="str">
            <v>72018</v>
          </cell>
          <cell r="C726" t="str">
            <v>MFG</v>
          </cell>
        </row>
        <row r="727">
          <cell r="A727" t="str">
            <v>72010</v>
          </cell>
          <cell r="C727" t="str">
            <v>MFG</v>
          </cell>
        </row>
        <row r="728">
          <cell r="A728" t="str">
            <v>72020</v>
          </cell>
          <cell r="C728" t="str">
            <v>MFG</v>
          </cell>
        </row>
        <row r="729">
          <cell r="A729" t="str">
            <v>75001</v>
          </cell>
          <cell r="C729" t="str">
            <v>MFG</v>
          </cell>
        </row>
        <row r="730">
          <cell r="A730" t="str">
            <v>75002</v>
          </cell>
          <cell r="C730" t="str">
            <v>MFG</v>
          </cell>
        </row>
        <row r="731">
          <cell r="A731" t="str">
            <v>75003</v>
          </cell>
          <cell r="C731" t="str">
            <v>MFG</v>
          </cell>
        </row>
        <row r="732">
          <cell r="A732" t="str">
            <v>75004</v>
          </cell>
          <cell r="C732" t="str">
            <v>MFG</v>
          </cell>
        </row>
        <row r="733">
          <cell r="A733" t="str">
            <v>75005</v>
          </cell>
          <cell r="C733" t="str">
            <v>MFG</v>
          </cell>
        </row>
        <row r="734">
          <cell r="A734" t="str">
            <v>75007</v>
          </cell>
          <cell r="C734" t="str">
            <v>MFG</v>
          </cell>
        </row>
        <row r="735">
          <cell r="A735" t="str">
            <v>75011</v>
          </cell>
          <cell r="C735" t="str">
            <v>MFG</v>
          </cell>
        </row>
        <row r="736">
          <cell r="A736" t="str">
            <v>75013</v>
          </cell>
          <cell r="C736" t="str">
            <v>MFG</v>
          </cell>
        </row>
        <row r="737">
          <cell r="A737" t="str">
            <v>75014</v>
          </cell>
          <cell r="C737" t="str">
            <v>MFG</v>
          </cell>
        </row>
        <row r="738">
          <cell r="A738" t="str">
            <v>75015</v>
          </cell>
          <cell r="C738" t="str">
            <v>MFG</v>
          </cell>
        </row>
        <row r="739">
          <cell r="A739" t="str">
            <v>75016</v>
          </cell>
          <cell r="C739" t="str">
            <v>MFG</v>
          </cell>
        </row>
        <row r="740">
          <cell r="A740" t="str">
            <v>75017</v>
          </cell>
          <cell r="C740" t="str">
            <v>MFG</v>
          </cell>
        </row>
        <row r="741">
          <cell r="A741" t="str">
            <v>75018</v>
          </cell>
          <cell r="C741" t="str">
            <v>MFG</v>
          </cell>
        </row>
        <row r="742">
          <cell r="A742" t="str">
            <v>75098</v>
          </cell>
          <cell r="C742" t="str">
            <v>MFG</v>
          </cell>
        </row>
        <row r="743">
          <cell r="A743" t="str">
            <v>75099</v>
          </cell>
          <cell r="C743" t="str">
            <v>MFG</v>
          </cell>
        </row>
        <row r="744">
          <cell r="A744" t="str">
            <v>78001</v>
          </cell>
          <cell r="C744" t="str">
            <v>MFG</v>
          </cell>
        </row>
        <row r="745">
          <cell r="A745" t="str">
            <v>78002</v>
          </cell>
          <cell r="C745" t="str">
            <v>MFG</v>
          </cell>
        </row>
        <row r="746">
          <cell r="A746" t="str">
            <v>90200</v>
          </cell>
          <cell r="C746" t="str">
            <v>MFG</v>
          </cell>
        </row>
        <row r="747">
          <cell r="A747" t="str">
            <v>90300</v>
          </cell>
          <cell r="C747" t="str">
            <v>MFG</v>
          </cell>
        </row>
        <row r="748">
          <cell r="A748" t="str">
            <v>90400</v>
          </cell>
          <cell r="C748" t="str">
            <v>MFG</v>
          </cell>
        </row>
        <row r="749">
          <cell r="A749" t="str">
            <v>90700</v>
          </cell>
          <cell r="C749" t="str">
            <v>MFG</v>
          </cell>
        </row>
        <row r="750">
          <cell r="A750" t="str">
            <v>90720</v>
          </cell>
          <cell r="C750" t="str">
            <v>MFG</v>
          </cell>
        </row>
        <row r="751">
          <cell r="A751" t="str">
            <v>90730</v>
          </cell>
          <cell r="C751" t="str">
            <v>MFG</v>
          </cell>
        </row>
        <row r="752">
          <cell r="A752" t="str">
            <v>90740</v>
          </cell>
          <cell r="C752" t="str">
            <v>MFG</v>
          </cell>
        </row>
        <row r="753">
          <cell r="A753" t="str">
            <v>90750</v>
          </cell>
          <cell r="C753" t="str">
            <v>MFG</v>
          </cell>
        </row>
        <row r="754">
          <cell r="A754" t="str">
            <v>90760</v>
          </cell>
          <cell r="C754" t="str">
            <v>MFG</v>
          </cell>
        </row>
        <row r="755">
          <cell r="A755" t="str">
            <v>90770</v>
          </cell>
          <cell r="C755" t="str">
            <v>MFG</v>
          </cell>
        </row>
        <row r="756">
          <cell r="A756" t="str">
            <v>90780</v>
          </cell>
          <cell r="C756" t="str">
            <v>MFG</v>
          </cell>
        </row>
        <row r="757">
          <cell r="A757" t="str">
            <v>91110</v>
          </cell>
          <cell r="C757" t="str">
            <v>MFG</v>
          </cell>
        </row>
        <row r="758">
          <cell r="A758" t="str">
            <v>91111</v>
          </cell>
          <cell r="C758" t="str">
            <v>MFG</v>
          </cell>
        </row>
        <row r="759">
          <cell r="A759" t="str">
            <v>91112</v>
          </cell>
          <cell r="C759" t="str">
            <v>MFG</v>
          </cell>
        </row>
        <row r="760">
          <cell r="A760" t="str">
            <v>91113</v>
          </cell>
          <cell r="C760" t="str">
            <v>MFG</v>
          </cell>
        </row>
        <row r="761">
          <cell r="A761" t="str">
            <v>91114</v>
          </cell>
          <cell r="C761" t="str">
            <v>MFG</v>
          </cell>
        </row>
        <row r="762">
          <cell r="A762" t="str">
            <v>91120</v>
          </cell>
          <cell r="C762" t="str">
            <v>MFG</v>
          </cell>
        </row>
        <row r="763">
          <cell r="A763" t="str">
            <v>91125</v>
          </cell>
          <cell r="C763" t="str">
            <v>MFG</v>
          </cell>
        </row>
        <row r="764">
          <cell r="A764" t="str">
            <v>91133</v>
          </cell>
          <cell r="C764" t="str">
            <v>MFG</v>
          </cell>
        </row>
        <row r="765">
          <cell r="A765" t="str">
            <v>91134</v>
          </cell>
          <cell r="C765" t="str">
            <v>MFG</v>
          </cell>
        </row>
        <row r="766">
          <cell r="A766" t="str">
            <v>91136</v>
          </cell>
          <cell r="C766" t="str">
            <v>MFG</v>
          </cell>
        </row>
        <row r="767">
          <cell r="A767" t="str">
            <v>91137</v>
          </cell>
          <cell r="C767" t="str">
            <v>MFG</v>
          </cell>
        </row>
        <row r="768">
          <cell r="A768" t="str">
            <v>91138</v>
          </cell>
          <cell r="C768" t="str">
            <v>MFG</v>
          </cell>
        </row>
        <row r="769">
          <cell r="A769" t="str">
            <v>91146</v>
          </cell>
          <cell r="C769" t="str">
            <v>MFG</v>
          </cell>
        </row>
        <row r="770">
          <cell r="A770" t="str">
            <v>91150</v>
          </cell>
          <cell r="C770" t="str">
            <v>MFG</v>
          </cell>
        </row>
        <row r="771">
          <cell r="A771" t="str">
            <v>91162</v>
          </cell>
          <cell r="C771" t="str">
            <v>MFG</v>
          </cell>
        </row>
        <row r="772">
          <cell r="A772" t="str">
            <v>91163</v>
          </cell>
          <cell r="C772" t="str">
            <v>MFG</v>
          </cell>
        </row>
        <row r="773">
          <cell r="A773" t="str">
            <v>91164</v>
          </cell>
          <cell r="C773" t="str">
            <v>MFG</v>
          </cell>
        </row>
        <row r="774">
          <cell r="A774" t="str">
            <v>91171</v>
          </cell>
          <cell r="C774" t="str">
            <v>MFG</v>
          </cell>
        </row>
        <row r="775">
          <cell r="A775" t="str">
            <v>91172</v>
          </cell>
          <cell r="C775" t="str">
            <v>MFG</v>
          </cell>
        </row>
        <row r="776">
          <cell r="A776" t="str">
            <v>91173</v>
          </cell>
          <cell r="C776" t="str">
            <v>MFG</v>
          </cell>
        </row>
        <row r="777">
          <cell r="A777" t="str">
            <v>91190</v>
          </cell>
          <cell r="C777" t="str">
            <v>MFG</v>
          </cell>
        </row>
        <row r="778">
          <cell r="A778" t="str">
            <v>91215</v>
          </cell>
          <cell r="C778" t="str">
            <v>MFG</v>
          </cell>
        </row>
        <row r="779">
          <cell r="A779" t="str">
            <v>91224</v>
          </cell>
          <cell r="C779" t="str">
            <v>MFG</v>
          </cell>
        </row>
        <row r="780">
          <cell r="A780" t="str">
            <v>91225</v>
          </cell>
          <cell r="C780" t="str">
            <v>MFG</v>
          </cell>
        </row>
        <row r="781">
          <cell r="A781" t="str">
            <v>91226</v>
          </cell>
          <cell r="C781" t="str">
            <v>MFG</v>
          </cell>
        </row>
        <row r="782">
          <cell r="A782" t="str">
            <v>91227</v>
          </cell>
          <cell r="C782" t="str">
            <v>MFG</v>
          </cell>
        </row>
        <row r="783">
          <cell r="A783" t="str">
            <v>91230</v>
          </cell>
          <cell r="C783" t="str">
            <v>MFG</v>
          </cell>
        </row>
        <row r="784">
          <cell r="A784" t="str">
            <v>91235</v>
          </cell>
          <cell r="C784" t="str">
            <v>MFG</v>
          </cell>
        </row>
        <row r="785">
          <cell r="A785" t="str">
            <v>91250</v>
          </cell>
          <cell r="C785" t="str">
            <v>MFG</v>
          </cell>
        </row>
        <row r="786">
          <cell r="A786" t="str">
            <v>91251</v>
          </cell>
          <cell r="C786" t="str">
            <v>MFG</v>
          </cell>
        </row>
        <row r="787">
          <cell r="A787" t="str">
            <v>91252</v>
          </cell>
          <cell r="C787" t="str">
            <v>MFG</v>
          </cell>
        </row>
        <row r="788">
          <cell r="A788" t="str">
            <v>91253</v>
          </cell>
          <cell r="C788" t="str">
            <v>MFG</v>
          </cell>
        </row>
        <row r="789">
          <cell r="A789" t="str">
            <v>91254</v>
          </cell>
          <cell r="C789" t="str">
            <v>MFG</v>
          </cell>
        </row>
        <row r="790">
          <cell r="A790" t="str">
            <v>91255</v>
          </cell>
          <cell r="C790" t="str">
            <v>MFG</v>
          </cell>
        </row>
        <row r="791">
          <cell r="A791" t="str">
            <v>91270</v>
          </cell>
          <cell r="C791" t="str">
            <v>MFG</v>
          </cell>
        </row>
        <row r="792">
          <cell r="A792" t="str">
            <v>91280</v>
          </cell>
          <cell r="C792" t="str">
            <v>MFG</v>
          </cell>
        </row>
        <row r="793">
          <cell r="A793" t="str">
            <v>91281</v>
          </cell>
          <cell r="C793" t="str">
            <v>MFG</v>
          </cell>
        </row>
        <row r="794">
          <cell r="A794" t="str">
            <v>91282</v>
          </cell>
          <cell r="C794" t="str">
            <v>MFG</v>
          </cell>
        </row>
        <row r="795">
          <cell r="A795" t="str">
            <v>91283</v>
          </cell>
          <cell r="C795" t="str">
            <v>MFG</v>
          </cell>
        </row>
        <row r="796">
          <cell r="A796" t="str">
            <v>91285</v>
          </cell>
          <cell r="C796" t="str">
            <v>MFG</v>
          </cell>
        </row>
        <row r="797">
          <cell r="A797" t="str">
            <v>91290</v>
          </cell>
          <cell r="C797" t="str">
            <v>MFG</v>
          </cell>
        </row>
        <row r="798">
          <cell r="A798" t="str">
            <v>91295</v>
          </cell>
          <cell r="C798" t="str">
            <v>MFG</v>
          </cell>
        </row>
        <row r="799">
          <cell r="A799" t="str">
            <v>91296</v>
          </cell>
          <cell r="C799" t="str">
            <v>MFG</v>
          </cell>
        </row>
        <row r="800">
          <cell r="A800" t="str">
            <v>91297</v>
          </cell>
          <cell r="C800" t="str">
            <v>MFG</v>
          </cell>
        </row>
        <row r="801">
          <cell r="A801" t="str">
            <v>91298</v>
          </cell>
          <cell r="C801" t="str">
            <v>MFG</v>
          </cell>
        </row>
        <row r="802">
          <cell r="A802" t="str">
            <v>91315</v>
          </cell>
          <cell r="C802" t="str">
            <v>MFG</v>
          </cell>
        </row>
        <row r="803">
          <cell r="A803" t="str">
            <v>91351</v>
          </cell>
          <cell r="C803" t="str">
            <v>MFG</v>
          </cell>
        </row>
        <row r="804">
          <cell r="A804" t="str">
            <v>91352</v>
          </cell>
          <cell r="C804" t="str">
            <v>MFG</v>
          </cell>
        </row>
        <row r="805">
          <cell r="A805" t="str">
            <v>91353</v>
          </cell>
          <cell r="C805" t="str">
            <v>MFG</v>
          </cell>
        </row>
        <row r="806">
          <cell r="A806" t="str">
            <v>91373</v>
          </cell>
          <cell r="C806" t="str">
            <v>MFG</v>
          </cell>
        </row>
        <row r="807">
          <cell r="A807" t="str">
            <v>91380</v>
          </cell>
          <cell r="C807" t="str">
            <v>MFG</v>
          </cell>
        </row>
        <row r="808">
          <cell r="A808" t="str">
            <v>92115</v>
          </cell>
          <cell r="C808" t="str">
            <v>MFG</v>
          </cell>
        </row>
        <row r="809">
          <cell r="A809" t="str">
            <v>92120</v>
          </cell>
          <cell r="C809" t="str">
            <v>MFG</v>
          </cell>
        </row>
        <row r="810">
          <cell r="A810" t="str">
            <v>92121</v>
          </cell>
          <cell r="C810" t="str">
            <v>MFG</v>
          </cell>
        </row>
        <row r="811">
          <cell r="A811" t="str">
            <v>92250</v>
          </cell>
          <cell r="C811" t="str">
            <v>MFG</v>
          </cell>
        </row>
        <row r="812">
          <cell r="A812" t="str">
            <v>92350</v>
          </cell>
          <cell r="C812" t="str">
            <v>MFG</v>
          </cell>
        </row>
        <row r="813">
          <cell r="A813" t="str">
            <v>74001</v>
          </cell>
          <cell r="C813" t="str">
            <v>MFG</v>
          </cell>
        </row>
        <row r="814">
          <cell r="A814" t="str">
            <v>74002</v>
          </cell>
          <cell r="C814" t="str">
            <v>MFG</v>
          </cell>
        </row>
        <row r="815">
          <cell r="A815" t="str">
            <v>74003</v>
          </cell>
          <cell r="C815" t="str">
            <v>MFG</v>
          </cell>
        </row>
        <row r="816">
          <cell r="A816" t="str">
            <v>74004</v>
          </cell>
          <cell r="C816" t="str">
            <v>MFG</v>
          </cell>
        </row>
        <row r="817">
          <cell r="A817" t="str">
            <v>74005</v>
          </cell>
          <cell r="C817" t="str">
            <v>MFG</v>
          </cell>
        </row>
        <row r="818">
          <cell r="A818" t="str">
            <v>75006</v>
          </cell>
          <cell r="C818" t="str">
            <v>MFG</v>
          </cell>
        </row>
        <row r="819">
          <cell r="A819" t="str">
            <v>75008</v>
          </cell>
          <cell r="C819" t="str">
            <v>MFG</v>
          </cell>
        </row>
        <row r="820">
          <cell r="A820" t="str">
            <v>75009</v>
          </cell>
          <cell r="C820" t="str">
            <v>MFG</v>
          </cell>
        </row>
        <row r="821">
          <cell r="A821" t="str">
            <v>75012</v>
          </cell>
          <cell r="C821" t="str">
            <v>MFG</v>
          </cell>
        </row>
        <row r="822">
          <cell r="A822" t="str">
            <v>79001</v>
          </cell>
          <cell r="C822" t="str">
            <v>MFG</v>
          </cell>
        </row>
        <row r="823">
          <cell r="C823" t="str">
            <v>Total</v>
          </cell>
        </row>
        <row r="825">
          <cell r="A825" t="str">
            <v>OPEXFUN</v>
          </cell>
          <cell r="C825" t="str">
            <v>MIS</v>
          </cell>
        </row>
        <row r="826">
          <cell r="A826" t="str">
            <v>71001</v>
          </cell>
          <cell r="C826" t="str">
            <v>MIS</v>
          </cell>
        </row>
        <row r="827">
          <cell r="A827" t="str">
            <v>71002</v>
          </cell>
          <cell r="C827" t="str">
            <v>MIS</v>
          </cell>
        </row>
        <row r="828">
          <cell r="A828" t="str">
            <v>72001</v>
          </cell>
          <cell r="C828" t="str">
            <v>MIS</v>
          </cell>
        </row>
        <row r="829">
          <cell r="A829" t="str">
            <v>72002</v>
          </cell>
          <cell r="C829" t="str">
            <v>MIS</v>
          </cell>
        </row>
        <row r="830">
          <cell r="A830" t="str">
            <v>72003</v>
          </cell>
          <cell r="C830" t="str">
            <v>MIS</v>
          </cell>
        </row>
        <row r="831">
          <cell r="A831" t="str">
            <v>72004</v>
          </cell>
          <cell r="C831" t="str">
            <v>MIS</v>
          </cell>
        </row>
        <row r="832">
          <cell r="A832" t="str">
            <v>73001</v>
          </cell>
          <cell r="C832" t="str">
            <v>MIS</v>
          </cell>
        </row>
        <row r="833">
          <cell r="A833" t="str">
            <v>72015</v>
          </cell>
          <cell r="C833" t="str">
            <v>MIS</v>
          </cell>
        </row>
        <row r="834">
          <cell r="A834" t="str">
            <v>72017</v>
          </cell>
          <cell r="C834" t="str">
            <v>MIS</v>
          </cell>
        </row>
        <row r="835">
          <cell r="A835" t="str">
            <v>72019</v>
          </cell>
          <cell r="C835" t="str">
            <v>MIS</v>
          </cell>
        </row>
        <row r="836">
          <cell r="A836" t="str">
            <v>72011</v>
          </cell>
          <cell r="C836" t="str">
            <v>MIS</v>
          </cell>
        </row>
        <row r="837">
          <cell r="A837" t="str">
            <v>72012</v>
          </cell>
          <cell r="C837" t="str">
            <v>MIS</v>
          </cell>
        </row>
        <row r="838">
          <cell r="A838" t="str">
            <v>72006</v>
          </cell>
          <cell r="C838" t="str">
            <v>MIS</v>
          </cell>
        </row>
        <row r="839">
          <cell r="A839" t="str">
            <v>72016</v>
          </cell>
          <cell r="C839" t="str">
            <v>MIS</v>
          </cell>
        </row>
        <row r="840">
          <cell r="A840" t="str">
            <v>72008</v>
          </cell>
          <cell r="C840" t="str">
            <v>MIS</v>
          </cell>
        </row>
        <row r="841">
          <cell r="A841" t="str">
            <v>72018</v>
          </cell>
          <cell r="C841" t="str">
            <v>MIS</v>
          </cell>
        </row>
        <row r="842">
          <cell r="A842" t="str">
            <v>72010</v>
          </cell>
          <cell r="C842" t="str">
            <v>MIS</v>
          </cell>
        </row>
        <row r="843">
          <cell r="A843" t="str">
            <v>72020</v>
          </cell>
          <cell r="C843" t="str">
            <v>MIS</v>
          </cell>
        </row>
        <row r="844">
          <cell r="A844" t="str">
            <v>75001</v>
          </cell>
          <cell r="C844" t="str">
            <v>MIS</v>
          </cell>
        </row>
        <row r="845">
          <cell r="A845" t="str">
            <v>75002</v>
          </cell>
          <cell r="C845" t="str">
            <v>MIS</v>
          </cell>
        </row>
        <row r="846">
          <cell r="A846" t="str">
            <v>75003</v>
          </cell>
          <cell r="C846" t="str">
            <v>MIS</v>
          </cell>
        </row>
        <row r="847">
          <cell r="A847" t="str">
            <v>75004</v>
          </cell>
          <cell r="C847" t="str">
            <v>MIS</v>
          </cell>
        </row>
        <row r="848">
          <cell r="A848" t="str">
            <v>75005</v>
          </cell>
          <cell r="C848" t="str">
            <v>MIS</v>
          </cell>
        </row>
        <row r="849">
          <cell r="A849" t="str">
            <v>75007</v>
          </cell>
          <cell r="C849" t="str">
            <v>MIS</v>
          </cell>
        </row>
        <row r="850">
          <cell r="A850" t="str">
            <v>75011</v>
          </cell>
          <cell r="C850" t="str">
            <v>MIS</v>
          </cell>
        </row>
        <row r="851">
          <cell r="A851" t="str">
            <v>75013</v>
          </cell>
          <cell r="C851" t="str">
            <v>MIS</v>
          </cell>
        </row>
        <row r="852">
          <cell r="A852" t="str">
            <v>75014</v>
          </cell>
          <cell r="C852" t="str">
            <v>MIS</v>
          </cell>
        </row>
        <row r="853">
          <cell r="A853" t="str">
            <v>75015</v>
          </cell>
          <cell r="C853" t="str">
            <v>MIS</v>
          </cell>
        </row>
        <row r="854">
          <cell r="A854" t="str">
            <v>75016</v>
          </cell>
          <cell r="C854" t="str">
            <v>MIS</v>
          </cell>
        </row>
        <row r="855">
          <cell r="A855" t="str">
            <v>75017</v>
          </cell>
          <cell r="C855" t="str">
            <v>MIS</v>
          </cell>
        </row>
        <row r="856">
          <cell r="A856" t="str">
            <v>75018</v>
          </cell>
          <cell r="C856" t="str">
            <v>MIS</v>
          </cell>
        </row>
        <row r="857">
          <cell r="A857" t="str">
            <v>75098</v>
          </cell>
          <cell r="C857" t="str">
            <v>MIS</v>
          </cell>
        </row>
        <row r="858">
          <cell r="A858" t="str">
            <v>75099</v>
          </cell>
          <cell r="C858" t="str">
            <v>MIS</v>
          </cell>
        </row>
        <row r="859">
          <cell r="A859" t="str">
            <v>78001</v>
          </cell>
          <cell r="C859" t="str">
            <v>MIS</v>
          </cell>
        </row>
        <row r="860">
          <cell r="A860" t="str">
            <v>78002</v>
          </cell>
          <cell r="C860" t="str">
            <v>MIS</v>
          </cell>
        </row>
        <row r="861">
          <cell r="A861" t="str">
            <v>90200</v>
          </cell>
          <cell r="C861" t="str">
            <v>MIS</v>
          </cell>
        </row>
        <row r="862">
          <cell r="A862" t="str">
            <v>90300</v>
          </cell>
          <cell r="C862" t="str">
            <v>MIS</v>
          </cell>
        </row>
        <row r="863">
          <cell r="A863" t="str">
            <v>90400</v>
          </cell>
          <cell r="C863" t="str">
            <v>MIS</v>
          </cell>
        </row>
        <row r="864">
          <cell r="A864" t="str">
            <v>90700</v>
          </cell>
          <cell r="C864" t="str">
            <v>MIS</v>
          </cell>
        </row>
        <row r="865">
          <cell r="A865" t="str">
            <v>90720</v>
          </cell>
          <cell r="C865" t="str">
            <v>MIS</v>
          </cell>
        </row>
        <row r="866">
          <cell r="A866" t="str">
            <v>90730</v>
          </cell>
          <cell r="C866" t="str">
            <v>MIS</v>
          </cell>
        </row>
        <row r="867">
          <cell r="A867" t="str">
            <v>90740</v>
          </cell>
          <cell r="C867" t="str">
            <v>MIS</v>
          </cell>
        </row>
        <row r="868">
          <cell r="A868" t="str">
            <v>90750</v>
          </cell>
          <cell r="C868" t="str">
            <v>MIS</v>
          </cell>
        </row>
        <row r="869">
          <cell r="A869" t="str">
            <v>90760</v>
          </cell>
          <cell r="C869" t="str">
            <v>MIS</v>
          </cell>
        </row>
        <row r="870">
          <cell r="A870" t="str">
            <v>90770</v>
          </cell>
          <cell r="C870" t="str">
            <v>MIS</v>
          </cell>
        </row>
        <row r="871">
          <cell r="A871" t="str">
            <v>90780</v>
          </cell>
          <cell r="C871" t="str">
            <v>MIS</v>
          </cell>
        </row>
        <row r="872">
          <cell r="A872" t="str">
            <v>91110</v>
          </cell>
          <cell r="C872" t="str">
            <v>MIS</v>
          </cell>
        </row>
        <row r="873">
          <cell r="A873" t="str">
            <v>91111</v>
          </cell>
          <cell r="C873" t="str">
            <v>MIS</v>
          </cell>
        </row>
        <row r="874">
          <cell r="A874" t="str">
            <v>91112</v>
          </cell>
          <cell r="C874" t="str">
            <v>MIS</v>
          </cell>
        </row>
        <row r="875">
          <cell r="A875" t="str">
            <v>91113</v>
          </cell>
          <cell r="C875" t="str">
            <v>MIS</v>
          </cell>
        </row>
        <row r="876">
          <cell r="A876" t="str">
            <v>91114</v>
          </cell>
          <cell r="C876" t="str">
            <v>MIS</v>
          </cell>
        </row>
        <row r="877">
          <cell r="A877" t="str">
            <v>91120</v>
          </cell>
          <cell r="C877" t="str">
            <v>MIS</v>
          </cell>
        </row>
        <row r="878">
          <cell r="A878" t="str">
            <v>91125</v>
          </cell>
          <cell r="C878" t="str">
            <v>MIS</v>
          </cell>
        </row>
        <row r="879">
          <cell r="A879" t="str">
            <v>91133</v>
          </cell>
          <cell r="C879" t="str">
            <v>MIS</v>
          </cell>
        </row>
        <row r="880">
          <cell r="A880" t="str">
            <v>91134</v>
          </cell>
          <cell r="C880" t="str">
            <v>MIS</v>
          </cell>
        </row>
        <row r="881">
          <cell r="A881" t="str">
            <v>91136</v>
          </cell>
          <cell r="C881" t="str">
            <v>MIS</v>
          </cell>
        </row>
        <row r="882">
          <cell r="A882" t="str">
            <v>91137</v>
          </cell>
          <cell r="C882" t="str">
            <v>MIS</v>
          </cell>
        </row>
        <row r="883">
          <cell r="A883" t="str">
            <v>91138</v>
          </cell>
          <cell r="C883" t="str">
            <v>MIS</v>
          </cell>
        </row>
        <row r="884">
          <cell r="A884" t="str">
            <v>91146</v>
          </cell>
          <cell r="C884" t="str">
            <v>MIS</v>
          </cell>
        </row>
        <row r="885">
          <cell r="A885" t="str">
            <v>91150</v>
          </cell>
          <cell r="C885" t="str">
            <v>MIS</v>
          </cell>
        </row>
        <row r="886">
          <cell r="A886" t="str">
            <v>91162</v>
          </cell>
          <cell r="C886" t="str">
            <v>MIS</v>
          </cell>
        </row>
        <row r="887">
          <cell r="A887" t="str">
            <v>91163</v>
          </cell>
          <cell r="C887" t="str">
            <v>MIS</v>
          </cell>
        </row>
        <row r="888">
          <cell r="A888" t="str">
            <v>91164</v>
          </cell>
          <cell r="C888" t="str">
            <v>MIS</v>
          </cell>
        </row>
        <row r="889">
          <cell r="A889" t="str">
            <v>91171</v>
          </cell>
          <cell r="C889" t="str">
            <v>MIS</v>
          </cell>
        </row>
        <row r="890">
          <cell r="A890" t="str">
            <v>91172</v>
          </cell>
          <cell r="C890" t="str">
            <v>MIS</v>
          </cell>
        </row>
        <row r="891">
          <cell r="A891" t="str">
            <v>91173</v>
          </cell>
          <cell r="C891" t="str">
            <v>MIS</v>
          </cell>
        </row>
        <row r="892">
          <cell r="A892" t="str">
            <v>91190</v>
          </cell>
          <cell r="C892" t="str">
            <v>MIS</v>
          </cell>
        </row>
        <row r="893">
          <cell r="A893" t="str">
            <v>91215</v>
          </cell>
          <cell r="C893" t="str">
            <v>MIS</v>
          </cell>
        </row>
        <row r="894">
          <cell r="A894" t="str">
            <v>91224</v>
          </cell>
          <cell r="C894" t="str">
            <v>MIS</v>
          </cell>
        </row>
        <row r="895">
          <cell r="A895" t="str">
            <v>91225</v>
          </cell>
          <cell r="C895" t="str">
            <v>MIS</v>
          </cell>
        </row>
        <row r="896">
          <cell r="A896" t="str">
            <v>91226</v>
          </cell>
          <cell r="C896" t="str">
            <v>MIS</v>
          </cell>
        </row>
        <row r="897">
          <cell r="A897" t="str">
            <v>91227</v>
          </cell>
          <cell r="C897" t="str">
            <v>MIS</v>
          </cell>
        </row>
        <row r="898">
          <cell r="A898" t="str">
            <v>91230</v>
          </cell>
          <cell r="C898" t="str">
            <v>MIS</v>
          </cell>
        </row>
        <row r="899">
          <cell r="A899" t="str">
            <v>91235</v>
          </cell>
          <cell r="C899" t="str">
            <v>MIS</v>
          </cell>
        </row>
        <row r="900">
          <cell r="A900" t="str">
            <v>91250</v>
          </cell>
          <cell r="C900" t="str">
            <v>MIS</v>
          </cell>
        </row>
        <row r="901">
          <cell r="A901" t="str">
            <v>91251</v>
          </cell>
          <cell r="C901" t="str">
            <v>MIS</v>
          </cell>
        </row>
        <row r="902">
          <cell r="A902" t="str">
            <v>91252</v>
          </cell>
          <cell r="C902" t="str">
            <v>MIS</v>
          </cell>
        </row>
        <row r="903">
          <cell r="A903" t="str">
            <v>91253</v>
          </cell>
          <cell r="C903" t="str">
            <v>MIS</v>
          </cell>
        </row>
        <row r="904">
          <cell r="A904" t="str">
            <v>91254</v>
          </cell>
          <cell r="C904" t="str">
            <v>MIS</v>
          </cell>
        </row>
        <row r="905">
          <cell r="A905" t="str">
            <v>91255</v>
          </cell>
          <cell r="C905" t="str">
            <v>MIS</v>
          </cell>
        </row>
        <row r="906">
          <cell r="A906" t="str">
            <v>91270</v>
          </cell>
          <cell r="C906" t="str">
            <v>MIS</v>
          </cell>
        </row>
        <row r="907">
          <cell r="A907" t="str">
            <v>91280</v>
          </cell>
          <cell r="C907" t="str">
            <v>MIS</v>
          </cell>
        </row>
        <row r="908">
          <cell r="A908" t="str">
            <v>91281</v>
          </cell>
          <cell r="C908" t="str">
            <v>MIS</v>
          </cell>
        </row>
        <row r="909">
          <cell r="A909" t="str">
            <v>91282</v>
          </cell>
          <cell r="C909" t="str">
            <v>MIS</v>
          </cell>
        </row>
        <row r="910">
          <cell r="A910" t="str">
            <v>91283</v>
          </cell>
          <cell r="C910" t="str">
            <v>MIS</v>
          </cell>
        </row>
        <row r="911">
          <cell r="A911" t="str">
            <v>91285</v>
          </cell>
          <cell r="C911" t="str">
            <v>MIS</v>
          </cell>
        </row>
        <row r="912">
          <cell r="A912" t="str">
            <v>91290</v>
          </cell>
          <cell r="C912" t="str">
            <v>MIS</v>
          </cell>
        </row>
        <row r="913">
          <cell r="A913" t="str">
            <v>91295</v>
          </cell>
          <cell r="C913" t="str">
            <v>MIS</v>
          </cell>
        </row>
        <row r="914">
          <cell r="A914" t="str">
            <v>91296</v>
          </cell>
          <cell r="C914" t="str">
            <v>MIS</v>
          </cell>
        </row>
        <row r="915">
          <cell r="A915" t="str">
            <v>91297</v>
          </cell>
          <cell r="C915" t="str">
            <v>MIS</v>
          </cell>
        </row>
        <row r="916">
          <cell r="A916" t="str">
            <v>91298</v>
          </cell>
          <cell r="C916" t="str">
            <v>MIS</v>
          </cell>
        </row>
        <row r="917">
          <cell r="A917" t="str">
            <v>91315</v>
          </cell>
          <cell r="C917" t="str">
            <v>MIS</v>
          </cell>
        </row>
        <row r="918">
          <cell r="A918" t="str">
            <v>91351</v>
          </cell>
          <cell r="C918" t="str">
            <v>MIS</v>
          </cell>
        </row>
        <row r="919">
          <cell r="A919" t="str">
            <v>91352</v>
          </cell>
          <cell r="C919" t="str">
            <v>MIS</v>
          </cell>
        </row>
        <row r="920">
          <cell r="A920" t="str">
            <v>91353</v>
          </cell>
          <cell r="C920" t="str">
            <v>MIS</v>
          </cell>
        </row>
        <row r="921">
          <cell r="A921" t="str">
            <v>91373</v>
          </cell>
          <cell r="C921" t="str">
            <v>MIS</v>
          </cell>
        </row>
        <row r="922">
          <cell r="A922" t="str">
            <v>91380</v>
          </cell>
          <cell r="C922" t="str">
            <v>MIS</v>
          </cell>
        </row>
        <row r="923">
          <cell r="A923" t="str">
            <v>92115</v>
          </cell>
          <cell r="C923" t="str">
            <v>MIS</v>
          </cell>
        </row>
        <row r="924">
          <cell r="A924" t="str">
            <v>92120</v>
          </cell>
          <cell r="C924" t="str">
            <v>MIS</v>
          </cell>
        </row>
        <row r="925">
          <cell r="A925" t="str">
            <v>92121</v>
          </cell>
          <cell r="C925" t="str">
            <v>MIS</v>
          </cell>
        </row>
        <row r="926">
          <cell r="A926" t="str">
            <v>92250</v>
          </cell>
          <cell r="C926" t="str">
            <v>MIS</v>
          </cell>
        </row>
        <row r="927">
          <cell r="A927" t="str">
            <v>92350</v>
          </cell>
          <cell r="C927" t="str">
            <v>MIS</v>
          </cell>
        </row>
        <row r="928">
          <cell r="A928" t="str">
            <v>74001</v>
          </cell>
          <cell r="C928" t="str">
            <v>MIS</v>
          </cell>
        </row>
        <row r="929">
          <cell r="A929" t="str">
            <v>74002</v>
          </cell>
          <cell r="C929" t="str">
            <v>MIS</v>
          </cell>
        </row>
        <row r="930">
          <cell r="A930" t="str">
            <v>74003</v>
          </cell>
          <cell r="C930" t="str">
            <v>MIS</v>
          </cell>
        </row>
        <row r="931">
          <cell r="A931" t="str">
            <v>74004</v>
          </cell>
          <cell r="C931" t="str">
            <v>MIS</v>
          </cell>
        </row>
        <row r="932">
          <cell r="A932" t="str">
            <v>74005</v>
          </cell>
          <cell r="C932" t="str">
            <v>MIS</v>
          </cell>
        </row>
        <row r="933">
          <cell r="A933" t="str">
            <v>75006</v>
          </cell>
          <cell r="C933" t="str">
            <v>MIS</v>
          </cell>
        </row>
        <row r="934">
          <cell r="A934" t="str">
            <v>75008</v>
          </cell>
          <cell r="C934" t="str">
            <v>MIS</v>
          </cell>
        </row>
        <row r="935">
          <cell r="A935" t="str">
            <v>75009</v>
          </cell>
          <cell r="C935" t="str">
            <v>MIS</v>
          </cell>
        </row>
        <row r="936">
          <cell r="A936" t="str">
            <v>75012</v>
          </cell>
          <cell r="C936" t="str">
            <v>MIS</v>
          </cell>
        </row>
        <row r="937">
          <cell r="A937" t="str">
            <v>79001</v>
          </cell>
          <cell r="C937" t="str">
            <v>MIS</v>
          </cell>
        </row>
        <row r="938">
          <cell r="C938" t="str">
            <v>Total</v>
          </cell>
        </row>
        <row r="940">
          <cell r="A940" t="str">
            <v>OPEXFUN</v>
          </cell>
          <cell r="C940" t="str">
            <v>MKT</v>
          </cell>
        </row>
        <row r="941">
          <cell r="A941" t="str">
            <v>71001</v>
          </cell>
          <cell r="C941" t="str">
            <v>MKT</v>
          </cell>
        </row>
        <row r="942">
          <cell r="A942" t="str">
            <v>71002</v>
          </cell>
          <cell r="C942" t="str">
            <v>MKT</v>
          </cell>
        </row>
        <row r="943">
          <cell r="A943" t="str">
            <v>72001</v>
          </cell>
          <cell r="C943" t="str">
            <v>MKT</v>
          </cell>
        </row>
        <row r="944">
          <cell r="A944" t="str">
            <v>72002</v>
          </cell>
          <cell r="C944" t="str">
            <v>MKT</v>
          </cell>
        </row>
        <row r="945">
          <cell r="A945" t="str">
            <v>72003</v>
          </cell>
          <cell r="C945" t="str">
            <v>MKT</v>
          </cell>
        </row>
        <row r="946">
          <cell r="A946" t="str">
            <v>72004</v>
          </cell>
          <cell r="C946" t="str">
            <v>MKT</v>
          </cell>
        </row>
        <row r="947">
          <cell r="A947" t="str">
            <v>73001</v>
          </cell>
          <cell r="C947" t="str">
            <v>MKT</v>
          </cell>
        </row>
        <row r="948">
          <cell r="A948" t="str">
            <v>72015</v>
          </cell>
          <cell r="C948" t="str">
            <v>MKT</v>
          </cell>
        </row>
        <row r="949">
          <cell r="A949" t="str">
            <v>72017</v>
          </cell>
          <cell r="C949" t="str">
            <v>MKT</v>
          </cell>
        </row>
        <row r="950">
          <cell r="A950" t="str">
            <v>72019</v>
          </cell>
          <cell r="C950" t="str">
            <v>MKT</v>
          </cell>
        </row>
        <row r="951">
          <cell r="A951" t="str">
            <v>72011</v>
          </cell>
          <cell r="C951" t="str">
            <v>MKT</v>
          </cell>
        </row>
        <row r="952">
          <cell r="A952" t="str">
            <v>72012</v>
          </cell>
          <cell r="C952" t="str">
            <v>MKT</v>
          </cell>
        </row>
        <row r="953">
          <cell r="A953" t="str">
            <v>72006</v>
          </cell>
          <cell r="C953" t="str">
            <v>MKT</v>
          </cell>
        </row>
        <row r="954">
          <cell r="A954" t="str">
            <v>72016</v>
          </cell>
          <cell r="C954" t="str">
            <v>MKT</v>
          </cell>
        </row>
        <row r="955">
          <cell r="A955" t="str">
            <v>72008</v>
          </cell>
          <cell r="C955" t="str">
            <v>MKT</v>
          </cell>
        </row>
        <row r="956">
          <cell r="A956" t="str">
            <v>72018</v>
          </cell>
          <cell r="C956" t="str">
            <v>MKT</v>
          </cell>
        </row>
        <row r="957">
          <cell r="A957" t="str">
            <v>72010</v>
          </cell>
          <cell r="C957" t="str">
            <v>MKT</v>
          </cell>
        </row>
        <row r="958">
          <cell r="A958" t="str">
            <v>72020</v>
          </cell>
          <cell r="C958" t="str">
            <v>MKT</v>
          </cell>
        </row>
        <row r="959">
          <cell r="A959" t="str">
            <v>75001</v>
          </cell>
          <cell r="C959" t="str">
            <v>MKT</v>
          </cell>
        </row>
        <row r="960">
          <cell r="A960" t="str">
            <v>75002</v>
          </cell>
          <cell r="C960" t="str">
            <v>MKT</v>
          </cell>
        </row>
        <row r="961">
          <cell r="A961" t="str">
            <v>75003</v>
          </cell>
          <cell r="C961" t="str">
            <v>MKT</v>
          </cell>
        </row>
        <row r="962">
          <cell r="A962" t="str">
            <v>75004</v>
          </cell>
          <cell r="C962" t="str">
            <v>MKT</v>
          </cell>
        </row>
        <row r="963">
          <cell r="A963" t="str">
            <v>75005</v>
          </cell>
          <cell r="C963" t="str">
            <v>MKT</v>
          </cell>
        </row>
        <row r="964">
          <cell r="A964" t="str">
            <v>75007</v>
          </cell>
          <cell r="C964" t="str">
            <v>MKT</v>
          </cell>
        </row>
        <row r="965">
          <cell r="A965" t="str">
            <v>75011</v>
          </cell>
          <cell r="C965" t="str">
            <v>MKT</v>
          </cell>
        </row>
        <row r="966">
          <cell r="A966" t="str">
            <v>75013</v>
          </cell>
          <cell r="C966" t="str">
            <v>MKT</v>
          </cell>
        </row>
        <row r="967">
          <cell r="A967" t="str">
            <v>75014</v>
          </cell>
          <cell r="C967" t="str">
            <v>MKT</v>
          </cell>
        </row>
        <row r="968">
          <cell r="A968" t="str">
            <v>75015</v>
          </cell>
          <cell r="C968" t="str">
            <v>MKT</v>
          </cell>
        </row>
        <row r="969">
          <cell r="A969" t="str">
            <v>75016</v>
          </cell>
          <cell r="C969" t="str">
            <v>MKT</v>
          </cell>
        </row>
        <row r="970">
          <cell r="A970" t="str">
            <v>75017</v>
          </cell>
          <cell r="C970" t="str">
            <v>MKT</v>
          </cell>
        </row>
        <row r="971">
          <cell r="A971" t="str">
            <v>75018</v>
          </cell>
          <cell r="C971" t="str">
            <v>MKT</v>
          </cell>
        </row>
        <row r="972">
          <cell r="A972" t="str">
            <v>75098</v>
          </cell>
          <cell r="C972" t="str">
            <v>MKT</v>
          </cell>
        </row>
        <row r="973">
          <cell r="A973" t="str">
            <v>75099</v>
          </cell>
          <cell r="C973" t="str">
            <v>MKT</v>
          </cell>
        </row>
        <row r="974">
          <cell r="A974" t="str">
            <v>78001</v>
          </cell>
          <cell r="C974" t="str">
            <v>MKT</v>
          </cell>
        </row>
        <row r="975">
          <cell r="A975" t="str">
            <v>78002</v>
          </cell>
          <cell r="C975" t="str">
            <v>MKT</v>
          </cell>
        </row>
        <row r="976">
          <cell r="A976" t="str">
            <v>90200</v>
          </cell>
          <cell r="C976" t="str">
            <v>MKT</v>
          </cell>
        </row>
        <row r="977">
          <cell r="A977" t="str">
            <v>90300</v>
          </cell>
          <cell r="C977" t="str">
            <v>MKT</v>
          </cell>
        </row>
        <row r="978">
          <cell r="A978" t="str">
            <v>90400</v>
          </cell>
          <cell r="C978" t="str">
            <v>MKT</v>
          </cell>
        </row>
        <row r="979">
          <cell r="A979" t="str">
            <v>90700</v>
          </cell>
          <cell r="C979" t="str">
            <v>MKT</v>
          </cell>
        </row>
        <row r="980">
          <cell r="A980" t="str">
            <v>90720</v>
          </cell>
          <cell r="C980" t="str">
            <v>MKT</v>
          </cell>
        </row>
        <row r="981">
          <cell r="A981" t="str">
            <v>90730</v>
          </cell>
          <cell r="C981" t="str">
            <v>MKT</v>
          </cell>
        </row>
        <row r="982">
          <cell r="A982" t="str">
            <v>90740</v>
          </cell>
          <cell r="C982" t="str">
            <v>MKT</v>
          </cell>
        </row>
        <row r="983">
          <cell r="A983" t="str">
            <v>90750</v>
          </cell>
          <cell r="C983" t="str">
            <v>MKT</v>
          </cell>
        </row>
        <row r="984">
          <cell r="A984" t="str">
            <v>90760</v>
          </cell>
          <cell r="C984" t="str">
            <v>MKT</v>
          </cell>
        </row>
        <row r="985">
          <cell r="A985" t="str">
            <v>90770</v>
          </cell>
          <cell r="C985" t="str">
            <v>MKT</v>
          </cell>
        </row>
        <row r="986">
          <cell r="A986" t="str">
            <v>90780</v>
          </cell>
          <cell r="C986" t="str">
            <v>MKT</v>
          </cell>
        </row>
        <row r="987">
          <cell r="A987" t="str">
            <v>91110</v>
          </cell>
          <cell r="C987" t="str">
            <v>MKT</v>
          </cell>
        </row>
        <row r="988">
          <cell r="A988" t="str">
            <v>91111</v>
          </cell>
          <cell r="C988" t="str">
            <v>MKT</v>
          </cell>
        </row>
        <row r="989">
          <cell r="A989" t="str">
            <v>91112</v>
          </cell>
          <cell r="C989" t="str">
            <v>MKT</v>
          </cell>
        </row>
        <row r="990">
          <cell r="A990" t="str">
            <v>91113</v>
          </cell>
          <cell r="C990" t="str">
            <v>MKT</v>
          </cell>
        </row>
        <row r="991">
          <cell r="A991" t="str">
            <v>91114</v>
          </cell>
          <cell r="C991" t="str">
            <v>MKT</v>
          </cell>
        </row>
        <row r="992">
          <cell r="A992" t="str">
            <v>91120</v>
          </cell>
          <cell r="C992" t="str">
            <v>MKT</v>
          </cell>
        </row>
        <row r="993">
          <cell r="A993" t="str">
            <v>91125</v>
          </cell>
          <cell r="C993" t="str">
            <v>MKT</v>
          </cell>
        </row>
        <row r="994">
          <cell r="A994" t="str">
            <v>91133</v>
          </cell>
          <cell r="C994" t="str">
            <v>MKT</v>
          </cell>
        </row>
        <row r="995">
          <cell r="A995" t="str">
            <v>91134</v>
          </cell>
          <cell r="C995" t="str">
            <v>MKT</v>
          </cell>
        </row>
        <row r="996">
          <cell r="A996" t="str">
            <v>91136</v>
          </cell>
          <cell r="C996" t="str">
            <v>MKT</v>
          </cell>
        </row>
        <row r="997">
          <cell r="A997" t="str">
            <v>91137</v>
          </cell>
          <cell r="C997" t="str">
            <v>MKT</v>
          </cell>
        </row>
        <row r="998">
          <cell r="A998" t="str">
            <v>91138</v>
          </cell>
          <cell r="C998" t="str">
            <v>MKT</v>
          </cell>
        </row>
        <row r="999">
          <cell r="A999" t="str">
            <v>91146</v>
          </cell>
          <cell r="C999" t="str">
            <v>MKT</v>
          </cell>
        </row>
        <row r="1000">
          <cell r="A1000" t="str">
            <v>91150</v>
          </cell>
          <cell r="C1000" t="str">
            <v>MKT</v>
          </cell>
        </row>
        <row r="1001">
          <cell r="A1001" t="str">
            <v>91162</v>
          </cell>
          <cell r="C1001" t="str">
            <v>MKT</v>
          </cell>
        </row>
        <row r="1002">
          <cell r="A1002" t="str">
            <v>91163</v>
          </cell>
          <cell r="C1002" t="str">
            <v>MKT</v>
          </cell>
        </row>
        <row r="1003">
          <cell r="A1003" t="str">
            <v>91164</v>
          </cell>
          <cell r="C1003" t="str">
            <v>MKT</v>
          </cell>
        </row>
        <row r="1004">
          <cell r="A1004" t="str">
            <v>91171</v>
          </cell>
          <cell r="C1004" t="str">
            <v>MKT</v>
          </cell>
        </row>
        <row r="1005">
          <cell r="A1005" t="str">
            <v>91172</v>
          </cell>
          <cell r="C1005" t="str">
            <v>MKT</v>
          </cell>
        </row>
        <row r="1006">
          <cell r="A1006" t="str">
            <v>91173</v>
          </cell>
          <cell r="C1006" t="str">
            <v>MKT</v>
          </cell>
        </row>
        <row r="1007">
          <cell r="A1007" t="str">
            <v>91190</v>
          </cell>
          <cell r="C1007" t="str">
            <v>MKT</v>
          </cell>
        </row>
        <row r="1008">
          <cell r="A1008" t="str">
            <v>91215</v>
          </cell>
          <cell r="C1008" t="str">
            <v>MKT</v>
          </cell>
        </row>
        <row r="1009">
          <cell r="A1009" t="str">
            <v>91224</v>
          </cell>
          <cell r="C1009" t="str">
            <v>MKT</v>
          </cell>
        </row>
        <row r="1010">
          <cell r="A1010" t="str">
            <v>91225</v>
          </cell>
          <cell r="C1010" t="str">
            <v>MKT</v>
          </cell>
        </row>
        <row r="1011">
          <cell r="A1011" t="str">
            <v>91226</v>
          </cell>
          <cell r="C1011" t="str">
            <v>MKT</v>
          </cell>
        </row>
        <row r="1012">
          <cell r="A1012" t="str">
            <v>91227</v>
          </cell>
          <cell r="C1012" t="str">
            <v>MKT</v>
          </cell>
        </row>
        <row r="1013">
          <cell r="A1013" t="str">
            <v>91230</v>
          </cell>
          <cell r="C1013" t="str">
            <v>MKT</v>
          </cell>
        </row>
        <row r="1014">
          <cell r="A1014" t="str">
            <v>91235</v>
          </cell>
          <cell r="C1014" t="str">
            <v>MKT</v>
          </cell>
        </row>
        <row r="1015">
          <cell r="A1015" t="str">
            <v>91250</v>
          </cell>
          <cell r="C1015" t="str">
            <v>MKT</v>
          </cell>
        </row>
        <row r="1016">
          <cell r="A1016" t="str">
            <v>91251</v>
          </cell>
          <cell r="C1016" t="str">
            <v>MKT</v>
          </cell>
        </row>
        <row r="1017">
          <cell r="A1017" t="str">
            <v>91252</v>
          </cell>
          <cell r="C1017" t="str">
            <v>MKT</v>
          </cell>
        </row>
        <row r="1018">
          <cell r="A1018" t="str">
            <v>91253</v>
          </cell>
          <cell r="C1018" t="str">
            <v>MKT</v>
          </cell>
        </row>
        <row r="1019">
          <cell r="A1019" t="str">
            <v>91254</v>
          </cell>
          <cell r="C1019" t="str">
            <v>MKT</v>
          </cell>
        </row>
        <row r="1020">
          <cell r="A1020" t="str">
            <v>91255</v>
          </cell>
          <cell r="C1020" t="str">
            <v>MKT</v>
          </cell>
        </row>
        <row r="1021">
          <cell r="A1021" t="str">
            <v>91270</v>
          </cell>
          <cell r="C1021" t="str">
            <v>MKT</v>
          </cell>
        </row>
        <row r="1022">
          <cell r="A1022" t="str">
            <v>91280</v>
          </cell>
          <cell r="C1022" t="str">
            <v>MKT</v>
          </cell>
        </row>
        <row r="1023">
          <cell r="A1023" t="str">
            <v>91281</v>
          </cell>
          <cell r="C1023" t="str">
            <v>MKT</v>
          </cell>
        </row>
        <row r="1024">
          <cell r="A1024" t="str">
            <v>91282</v>
          </cell>
          <cell r="C1024" t="str">
            <v>MKT</v>
          </cell>
        </row>
        <row r="1025">
          <cell r="A1025" t="str">
            <v>91283</v>
          </cell>
          <cell r="C1025" t="str">
            <v>MKT</v>
          </cell>
        </row>
        <row r="1026">
          <cell r="A1026" t="str">
            <v>91285</v>
          </cell>
          <cell r="C1026" t="str">
            <v>MKT</v>
          </cell>
        </row>
        <row r="1027">
          <cell r="A1027" t="str">
            <v>91290</v>
          </cell>
          <cell r="C1027" t="str">
            <v>MKT</v>
          </cell>
        </row>
        <row r="1028">
          <cell r="A1028" t="str">
            <v>91295</v>
          </cell>
          <cell r="C1028" t="str">
            <v>MKT</v>
          </cell>
        </row>
        <row r="1029">
          <cell r="A1029" t="str">
            <v>91296</v>
          </cell>
          <cell r="C1029" t="str">
            <v>MKT</v>
          </cell>
        </row>
        <row r="1030">
          <cell r="A1030" t="str">
            <v>91297</v>
          </cell>
          <cell r="C1030" t="str">
            <v>MKT</v>
          </cell>
        </row>
        <row r="1031">
          <cell r="A1031" t="str">
            <v>91298</v>
          </cell>
          <cell r="C1031" t="str">
            <v>MKT</v>
          </cell>
        </row>
        <row r="1032">
          <cell r="A1032" t="str">
            <v>91315</v>
          </cell>
          <cell r="C1032" t="str">
            <v>MKT</v>
          </cell>
        </row>
        <row r="1033">
          <cell r="A1033" t="str">
            <v>91351</v>
          </cell>
          <cell r="C1033" t="str">
            <v>MKT</v>
          </cell>
        </row>
        <row r="1034">
          <cell r="A1034" t="str">
            <v>91352</v>
          </cell>
          <cell r="C1034" t="str">
            <v>MKT</v>
          </cell>
        </row>
        <row r="1035">
          <cell r="A1035" t="str">
            <v>91353</v>
          </cell>
          <cell r="C1035" t="str">
            <v>MKT</v>
          </cell>
        </row>
        <row r="1036">
          <cell r="A1036" t="str">
            <v>91373</v>
          </cell>
          <cell r="C1036" t="str">
            <v>MKT</v>
          </cell>
        </row>
        <row r="1037">
          <cell r="A1037" t="str">
            <v>91380</v>
          </cell>
          <cell r="C1037" t="str">
            <v>MKT</v>
          </cell>
        </row>
        <row r="1038">
          <cell r="A1038" t="str">
            <v>92115</v>
          </cell>
          <cell r="C1038" t="str">
            <v>MKT</v>
          </cell>
        </row>
        <row r="1039">
          <cell r="A1039" t="str">
            <v>92120</v>
          </cell>
          <cell r="C1039" t="str">
            <v>MKT</v>
          </cell>
        </row>
        <row r="1040">
          <cell r="A1040" t="str">
            <v>92121</v>
          </cell>
          <cell r="C1040" t="str">
            <v>MKT</v>
          </cell>
        </row>
        <row r="1041">
          <cell r="A1041" t="str">
            <v>92250</v>
          </cell>
          <cell r="C1041" t="str">
            <v>MKT</v>
          </cell>
        </row>
        <row r="1042">
          <cell r="A1042" t="str">
            <v>92350</v>
          </cell>
          <cell r="C1042" t="str">
            <v>MKT</v>
          </cell>
        </row>
        <row r="1043">
          <cell r="A1043" t="str">
            <v>74001</v>
          </cell>
          <cell r="C1043" t="str">
            <v>MKT</v>
          </cell>
        </row>
        <row r="1044">
          <cell r="A1044" t="str">
            <v>74002</v>
          </cell>
          <cell r="C1044" t="str">
            <v>MKT</v>
          </cell>
        </row>
        <row r="1045">
          <cell r="A1045" t="str">
            <v>74003</v>
          </cell>
          <cell r="C1045" t="str">
            <v>MKT</v>
          </cell>
        </row>
        <row r="1046">
          <cell r="A1046" t="str">
            <v>74004</v>
          </cell>
          <cell r="C1046" t="str">
            <v>MKT</v>
          </cell>
        </row>
        <row r="1047">
          <cell r="A1047" t="str">
            <v>74005</v>
          </cell>
          <cell r="C1047" t="str">
            <v>MKT</v>
          </cell>
        </row>
        <row r="1048">
          <cell r="A1048" t="str">
            <v>75006</v>
          </cell>
          <cell r="C1048" t="str">
            <v>MKT</v>
          </cell>
        </row>
        <row r="1049">
          <cell r="A1049" t="str">
            <v>75008</v>
          </cell>
          <cell r="C1049" t="str">
            <v>MKT</v>
          </cell>
        </row>
        <row r="1050">
          <cell r="A1050" t="str">
            <v>75009</v>
          </cell>
          <cell r="C1050" t="str">
            <v>MKT</v>
          </cell>
        </row>
        <row r="1051">
          <cell r="A1051" t="str">
            <v>75012</v>
          </cell>
          <cell r="C1051" t="str">
            <v>MKT</v>
          </cell>
        </row>
        <row r="1052">
          <cell r="A1052" t="str">
            <v>79001</v>
          </cell>
          <cell r="C1052" t="str">
            <v>MKT</v>
          </cell>
        </row>
        <row r="1053">
          <cell r="C1053" t="str">
            <v>Total</v>
          </cell>
        </row>
        <row r="1055">
          <cell r="A1055" t="str">
            <v>OPEXFUN</v>
          </cell>
          <cell r="C1055" t="str">
            <v>PADM</v>
          </cell>
        </row>
        <row r="1056">
          <cell r="A1056" t="str">
            <v>71001</v>
          </cell>
          <cell r="C1056" t="str">
            <v>PADM</v>
          </cell>
        </row>
        <row r="1057">
          <cell r="A1057" t="str">
            <v>71002</v>
          </cell>
          <cell r="C1057" t="str">
            <v>PADM</v>
          </cell>
        </row>
        <row r="1058">
          <cell r="A1058" t="str">
            <v>72001</v>
          </cell>
          <cell r="C1058" t="str">
            <v>PADM</v>
          </cell>
        </row>
        <row r="1059">
          <cell r="A1059" t="str">
            <v>72002</v>
          </cell>
          <cell r="C1059" t="str">
            <v>PADM</v>
          </cell>
        </row>
        <row r="1060">
          <cell r="A1060" t="str">
            <v>72003</v>
          </cell>
          <cell r="C1060" t="str">
            <v>PADM</v>
          </cell>
        </row>
        <row r="1061">
          <cell r="A1061" t="str">
            <v>72004</v>
          </cell>
          <cell r="C1061" t="str">
            <v>PADM</v>
          </cell>
        </row>
        <row r="1062">
          <cell r="A1062" t="str">
            <v>73001</v>
          </cell>
          <cell r="C1062" t="str">
            <v>PADM</v>
          </cell>
        </row>
        <row r="1063">
          <cell r="A1063" t="str">
            <v>72015</v>
          </cell>
          <cell r="C1063" t="str">
            <v>PADM</v>
          </cell>
        </row>
        <row r="1064">
          <cell r="A1064" t="str">
            <v>72017</v>
          </cell>
          <cell r="C1064" t="str">
            <v>PADM</v>
          </cell>
        </row>
        <row r="1065">
          <cell r="A1065" t="str">
            <v>72019</v>
          </cell>
          <cell r="C1065" t="str">
            <v>PADM</v>
          </cell>
        </row>
        <row r="1066">
          <cell r="A1066" t="str">
            <v>72011</v>
          </cell>
          <cell r="C1066" t="str">
            <v>PADM</v>
          </cell>
        </row>
        <row r="1067">
          <cell r="A1067" t="str">
            <v>72012</v>
          </cell>
          <cell r="C1067" t="str">
            <v>PADM</v>
          </cell>
        </row>
        <row r="1068">
          <cell r="A1068" t="str">
            <v>72006</v>
          </cell>
          <cell r="C1068" t="str">
            <v>PADM</v>
          </cell>
        </row>
        <row r="1069">
          <cell r="A1069" t="str">
            <v>72016</v>
          </cell>
          <cell r="C1069" t="str">
            <v>PADM</v>
          </cell>
        </row>
        <row r="1070">
          <cell r="A1070" t="str">
            <v>72008</v>
          </cell>
          <cell r="C1070" t="str">
            <v>PADM</v>
          </cell>
        </row>
        <row r="1071">
          <cell r="A1071" t="str">
            <v>72018</v>
          </cell>
          <cell r="C1071" t="str">
            <v>PADM</v>
          </cell>
        </row>
        <row r="1072">
          <cell r="A1072" t="str">
            <v>72010</v>
          </cell>
          <cell r="C1072" t="str">
            <v>PADM</v>
          </cell>
        </row>
        <row r="1073">
          <cell r="A1073" t="str">
            <v>72020</v>
          </cell>
          <cell r="C1073" t="str">
            <v>PADM</v>
          </cell>
        </row>
        <row r="1074">
          <cell r="A1074" t="str">
            <v>75001</v>
          </cell>
          <cell r="C1074" t="str">
            <v>PADM</v>
          </cell>
        </row>
        <row r="1075">
          <cell r="A1075" t="str">
            <v>75002</v>
          </cell>
          <cell r="C1075" t="str">
            <v>PADM</v>
          </cell>
        </row>
        <row r="1076">
          <cell r="A1076" t="str">
            <v>75003</v>
          </cell>
          <cell r="C1076" t="str">
            <v>PADM</v>
          </cell>
        </row>
        <row r="1077">
          <cell r="A1077" t="str">
            <v>75004</v>
          </cell>
          <cell r="C1077" t="str">
            <v>PADM</v>
          </cell>
        </row>
        <row r="1078">
          <cell r="A1078" t="str">
            <v>75005</v>
          </cell>
          <cell r="C1078" t="str">
            <v>PADM</v>
          </cell>
        </row>
        <row r="1079">
          <cell r="A1079" t="str">
            <v>75007</v>
          </cell>
          <cell r="C1079" t="str">
            <v>PADM</v>
          </cell>
        </row>
        <row r="1080">
          <cell r="A1080" t="str">
            <v>75011</v>
          </cell>
          <cell r="C1080" t="str">
            <v>PADM</v>
          </cell>
        </row>
        <row r="1081">
          <cell r="A1081" t="str">
            <v>75013</v>
          </cell>
          <cell r="C1081" t="str">
            <v>PADM</v>
          </cell>
        </row>
        <row r="1082">
          <cell r="A1082" t="str">
            <v>75014</v>
          </cell>
          <cell r="C1082" t="str">
            <v>PADM</v>
          </cell>
        </row>
        <row r="1083">
          <cell r="A1083" t="str">
            <v>75015</v>
          </cell>
          <cell r="C1083" t="str">
            <v>PADM</v>
          </cell>
        </row>
        <row r="1084">
          <cell r="A1084" t="str">
            <v>75016</v>
          </cell>
          <cell r="C1084" t="str">
            <v>PADM</v>
          </cell>
        </row>
        <row r="1085">
          <cell r="A1085" t="str">
            <v>75017</v>
          </cell>
          <cell r="C1085" t="str">
            <v>PADM</v>
          </cell>
        </row>
        <row r="1086">
          <cell r="A1086" t="str">
            <v>75018</v>
          </cell>
          <cell r="C1086" t="str">
            <v>PADM</v>
          </cell>
        </row>
        <row r="1087">
          <cell r="A1087" t="str">
            <v>75098</v>
          </cell>
          <cell r="C1087" t="str">
            <v>PADM</v>
          </cell>
        </row>
        <row r="1088">
          <cell r="A1088" t="str">
            <v>75099</v>
          </cell>
          <cell r="C1088" t="str">
            <v>PADM</v>
          </cell>
        </row>
        <row r="1089">
          <cell r="A1089" t="str">
            <v>78001</v>
          </cell>
          <cell r="C1089" t="str">
            <v>PADM</v>
          </cell>
        </row>
        <row r="1090">
          <cell r="A1090" t="str">
            <v>78002</v>
          </cell>
          <cell r="C1090" t="str">
            <v>PADM</v>
          </cell>
        </row>
        <row r="1091">
          <cell r="A1091" t="str">
            <v>90200</v>
          </cell>
          <cell r="C1091" t="str">
            <v>PADM</v>
          </cell>
        </row>
        <row r="1092">
          <cell r="A1092" t="str">
            <v>90300</v>
          </cell>
          <cell r="C1092" t="str">
            <v>PADM</v>
          </cell>
        </row>
        <row r="1093">
          <cell r="A1093" t="str">
            <v>90400</v>
          </cell>
          <cell r="C1093" t="str">
            <v>PADM</v>
          </cell>
        </row>
        <row r="1094">
          <cell r="A1094" t="str">
            <v>90700</v>
          </cell>
          <cell r="C1094" t="str">
            <v>PADM</v>
          </cell>
        </row>
        <row r="1095">
          <cell r="A1095" t="str">
            <v>90720</v>
          </cell>
          <cell r="C1095" t="str">
            <v>PADM</v>
          </cell>
        </row>
        <row r="1096">
          <cell r="A1096" t="str">
            <v>90730</v>
          </cell>
          <cell r="C1096" t="str">
            <v>PADM</v>
          </cell>
        </row>
        <row r="1097">
          <cell r="A1097" t="str">
            <v>90740</v>
          </cell>
          <cell r="C1097" t="str">
            <v>PADM</v>
          </cell>
        </row>
        <row r="1098">
          <cell r="A1098" t="str">
            <v>90750</v>
          </cell>
          <cell r="C1098" t="str">
            <v>PADM</v>
          </cell>
        </row>
        <row r="1099">
          <cell r="A1099" t="str">
            <v>90760</v>
          </cell>
          <cell r="C1099" t="str">
            <v>PADM</v>
          </cell>
        </row>
        <row r="1100">
          <cell r="A1100" t="str">
            <v>90770</v>
          </cell>
          <cell r="C1100" t="str">
            <v>PADM</v>
          </cell>
        </row>
        <row r="1101">
          <cell r="A1101" t="str">
            <v>90780</v>
          </cell>
          <cell r="C1101" t="str">
            <v>PADM</v>
          </cell>
        </row>
        <row r="1102">
          <cell r="A1102" t="str">
            <v>91110</v>
          </cell>
          <cell r="C1102" t="str">
            <v>PADM</v>
          </cell>
        </row>
        <row r="1103">
          <cell r="A1103" t="str">
            <v>91111</v>
          </cell>
          <cell r="C1103" t="str">
            <v>PADM</v>
          </cell>
        </row>
        <row r="1104">
          <cell r="A1104" t="str">
            <v>91112</v>
          </cell>
          <cell r="C1104" t="str">
            <v>PADM</v>
          </cell>
        </row>
        <row r="1105">
          <cell r="A1105" t="str">
            <v>91113</v>
          </cell>
          <cell r="C1105" t="str">
            <v>PADM</v>
          </cell>
        </row>
        <row r="1106">
          <cell r="A1106" t="str">
            <v>91114</v>
          </cell>
          <cell r="C1106" t="str">
            <v>PADM</v>
          </cell>
        </row>
        <row r="1107">
          <cell r="A1107" t="str">
            <v>91120</v>
          </cell>
          <cell r="C1107" t="str">
            <v>PADM</v>
          </cell>
        </row>
        <row r="1108">
          <cell r="A1108" t="str">
            <v>91125</v>
          </cell>
          <cell r="C1108" t="str">
            <v>PADM</v>
          </cell>
        </row>
        <row r="1109">
          <cell r="A1109" t="str">
            <v>91133</v>
          </cell>
          <cell r="C1109" t="str">
            <v>PADM</v>
          </cell>
        </row>
        <row r="1110">
          <cell r="A1110" t="str">
            <v>91134</v>
          </cell>
          <cell r="C1110" t="str">
            <v>PADM</v>
          </cell>
        </row>
        <row r="1111">
          <cell r="A1111" t="str">
            <v>91136</v>
          </cell>
          <cell r="C1111" t="str">
            <v>PADM</v>
          </cell>
        </row>
        <row r="1112">
          <cell r="A1112" t="str">
            <v>91137</v>
          </cell>
          <cell r="C1112" t="str">
            <v>PADM</v>
          </cell>
        </row>
        <row r="1113">
          <cell r="A1113" t="str">
            <v>91138</v>
          </cell>
          <cell r="C1113" t="str">
            <v>PADM</v>
          </cell>
        </row>
        <row r="1114">
          <cell r="A1114" t="str">
            <v>91146</v>
          </cell>
          <cell r="C1114" t="str">
            <v>PADM</v>
          </cell>
        </row>
        <row r="1115">
          <cell r="A1115" t="str">
            <v>91150</v>
          </cell>
          <cell r="C1115" t="str">
            <v>PADM</v>
          </cell>
        </row>
        <row r="1116">
          <cell r="A1116" t="str">
            <v>91162</v>
          </cell>
          <cell r="C1116" t="str">
            <v>PADM</v>
          </cell>
        </row>
        <row r="1117">
          <cell r="A1117" t="str">
            <v>91163</v>
          </cell>
          <cell r="C1117" t="str">
            <v>PADM</v>
          </cell>
        </row>
        <row r="1118">
          <cell r="A1118" t="str">
            <v>91164</v>
          </cell>
          <cell r="C1118" t="str">
            <v>PADM</v>
          </cell>
        </row>
        <row r="1119">
          <cell r="A1119" t="str">
            <v>91171</v>
          </cell>
          <cell r="C1119" t="str">
            <v>PADM</v>
          </cell>
        </row>
        <row r="1120">
          <cell r="A1120" t="str">
            <v>91172</v>
          </cell>
          <cell r="C1120" t="str">
            <v>PADM</v>
          </cell>
        </row>
        <row r="1121">
          <cell r="A1121" t="str">
            <v>91173</v>
          </cell>
          <cell r="C1121" t="str">
            <v>PADM</v>
          </cell>
        </row>
        <row r="1122">
          <cell r="A1122" t="str">
            <v>91190</v>
          </cell>
          <cell r="C1122" t="str">
            <v>PADM</v>
          </cell>
        </row>
        <row r="1123">
          <cell r="A1123" t="str">
            <v>91215</v>
          </cell>
          <cell r="C1123" t="str">
            <v>PADM</v>
          </cell>
        </row>
        <row r="1124">
          <cell r="A1124" t="str">
            <v>91224</v>
          </cell>
          <cell r="C1124" t="str">
            <v>PADM</v>
          </cell>
        </row>
        <row r="1125">
          <cell r="A1125" t="str">
            <v>91225</v>
          </cell>
          <cell r="C1125" t="str">
            <v>PADM</v>
          </cell>
        </row>
        <row r="1126">
          <cell r="A1126" t="str">
            <v>91226</v>
          </cell>
          <cell r="C1126" t="str">
            <v>PADM</v>
          </cell>
        </row>
        <row r="1127">
          <cell r="A1127" t="str">
            <v>91227</v>
          </cell>
          <cell r="C1127" t="str">
            <v>PADM</v>
          </cell>
        </row>
        <row r="1128">
          <cell r="A1128" t="str">
            <v>91230</v>
          </cell>
          <cell r="C1128" t="str">
            <v>PADM</v>
          </cell>
        </row>
        <row r="1129">
          <cell r="A1129" t="str">
            <v>91235</v>
          </cell>
          <cell r="C1129" t="str">
            <v>PADM</v>
          </cell>
        </row>
        <row r="1130">
          <cell r="A1130" t="str">
            <v>91250</v>
          </cell>
          <cell r="C1130" t="str">
            <v>PADM</v>
          </cell>
        </row>
        <row r="1131">
          <cell r="A1131" t="str">
            <v>91251</v>
          </cell>
          <cell r="C1131" t="str">
            <v>PADM</v>
          </cell>
        </row>
        <row r="1132">
          <cell r="A1132" t="str">
            <v>91252</v>
          </cell>
          <cell r="C1132" t="str">
            <v>PADM</v>
          </cell>
        </row>
        <row r="1133">
          <cell r="A1133" t="str">
            <v>91253</v>
          </cell>
          <cell r="C1133" t="str">
            <v>PADM</v>
          </cell>
        </row>
        <row r="1134">
          <cell r="A1134" t="str">
            <v>91254</v>
          </cell>
          <cell r="C1134" t="str">
            <v>PADM</v>
          </cell>
        </row>
        <row r="1135">
          <cell r="A1135" t="str">
            <v>91255</v>
          </cell>
          <cell r="C1135" t="str">
            <v>PADM</v>
          </cell>
        </row>
        <row r="1136">
          <cell r="A1136" t="str">
            <v>91270</v>
          </cell>
          <cell r="C1136" t="str">
            <v>PADM</v>
          </cell>
        </row>
        <row r="1137">
          <cell r="A1137" t="str">
            <v>91280</v>
          </cell>
          <cell r="C1137" t="str">
            <v>PADM</v>
          </cell>
        </row>
        <row r="1138">
          <cell r="A1138" t="str">
            <v>91281</v>
          </cell>
          <cell r="C1138" t="str">
            <v>PADM</v>
          </cell>
        </row>
        <row r="1139">
          <cell r="A1139" t="str">
            <v>91282</v>
          </cell>
          <cell r="C1139" t="str">
            <v>PADM</v>
          </cell>
        </row>
        <row r="1140">
          <cell r="A1140" t="str">
            <v>91283</v>
          </cell>
          <cell r="C1140" t="str">
            <v>PADM</v>
          </cell>
        </row>
        <row r="1141">
          <cell r="A1141" t="str">
            <v>91285</v>
          </cell>
          <cell r="C1141" t="str">
            <v>PADM</v>
          </cell>
        </row>
        <row r="1142">
          <cell r="A1142" t="str">
            <v>91290</v>
          </cell>
          <cell r="C1142" t="str">
            <v>PADM</v>
          </cell>
        </row>
        <row r="1143">
          <cell r="A1143" t="str">
            <v>91295</v>
          </cell>
          <cell r="C1143" t="str">
            <v>PADM</v>
          </cell>
        </row>
        <row r="1144">
          <cell r="A1144" t="str">
            <v>91296</v>
          </cell>
          <cell r="C1144" t="str">
            <v>PADM</v>
          </cell>
        </row>
        <row r="1145">
          <cell r="A1145" t="str">
            <v>91297</v>
          </cell>
          <cell r="C1145" t="str">
            <v>PADM</v>
          </cell>
        </row>
        <row r="1146">
          <cell r="A1146" t="str">
            <v>91298</v>
          </cell>
          <cell r="C1146" t="str">
            <v>PADM</v>
          </cell>
        </row>
        <row r="1147">
          <cell r="A1147" t="str">
            <v>91315</v>
          </cell>
          <cell r="C1147" t="str">
            <v>PADM</v>
          </cell>
        </row>
        <row r="1148">
          <cell r="A1148" t="str">
            <v>91351</v>
          </cell>
          <cell r="C1148" t="str">
            <v>PADM</v>
          </cell>
        </row>
        <row r="1149">
          <cell r="A1149" t="str">
            <v>91352</v>
          </cell>
          <cell r="C1149" t="str">
            <v>PADM</v>
          </cell>
        </row>
        <row r="1150">
          <cell r="A1150" t="str">
            <v>91353</v>
          </cell>
          <cell r="C1150" t="str">
            <v>PADM</v>
          </cell>
        </row>
        <row r="1151">
          <cell r="A1151" t="str">
            <v>91373</v>
          </cell>
          <cell r="C1151" t="str">
            <v>PADM</v>
          </cell>
        </row>
        <row r="1152">
          <cell r="A1152" t="str">
            <v>91380</v>
          </cell>
          <cell r="C1152" t="str">
            <v>PADM</v>
          </cell>
        </row>
        <row r="1153">
          <cell r="A1153" t="str">
            <v>92115</v>
          </cell>
          <cell r="C1153" t="str">
            <v>PADM</v>
          </cell>
        </row>
        <row r="1154">
          <cell r="A1154" t="str">
            <v>92120</v>
          </cell>
          <cell r="C1154" t="str">
            <v>PADM</v>
          </cell>
        </row>
        <row r="1155">
          <cell r="A1155" t="str">
            <v>92121</v>
          </cell>
          <cell r="C1155" t="str">
            <v>PADM</v>
          </cell>
        </row>
        <row r="1156">
          <cell r="A1156" t="str">
            <v>92250</v>
          </cell>
          <cell r="C1156" t="str">
            <v>PADM</v>
          </cell>
        </row>
        <row r="1157">
          <cell r="A1157" t="str">
            <v>92350</v>
          </cell>
          <cell r="C1157" t="str">
            <v>PADM</v>
          </cell>
        </row>
        <row r="1158">
          <cell r="A1158" t="str">
            <v>74001</v>
          </cell>
          <cell r="C1158" t="str">
            <v>PADM</v>
          </cell>
        </row>
        <row r="1159">
          <cell r="A1159" t="str">
            <v>74002</v>
          </cell>
          <cell r="C1159" t="str">
            <v>PADM</v>
          </cell>
        </row>
        <row r="1160">
          <cell r="A1160" t="str">
            <v>74003</v>
          </cell>
          <cell r="C1160" t="str">
            <v>PADM</v>
          </cell>
        </row>
        <row r="1161">
          <cell r="A1161" t="str">
            <v>74004</v>
          </cell>
          <cell r="C1161" t="str">
            <v>PADM</v>
          </cell>
        </row>
        <row r="1162">
          <cell r="A1162" t="str">
            <v>74005</v>
          </cell>
          <cell r="C1162" t="str">
            <v>PADM</v>
          </cell>
        </row>
        <row r="1163">
          <cell r="A1163" t="str">
            <v>75006</v>
          </cell>
          <cell r="C1163" t="str">
            <v>PADM</v>
          </cell>
        </row>
        <row r="1164">
          <cell r="A1164" t="str">
            <v>75008</v>
          </cell>
          <cell r="C1164" t="str">
            <v>PADM</v>
          </cell>
        </row>
        <row r="1165">
          <cell r="A1165" t="str">
            <v>75009</v>
          </cell>
          <cell r="C1165" t="str">
            <v>PADM</v>
          </cell>
        </row>
        <row r="1166">
          <cell r="A1166" t="str">
            <v>75012</v>
          </cell>
          <cell r="C1166" t="str">
            <v>PADM</v>
          </cell>
        </row>
        <row r="1167">
          <cell r="A1167" t="str">
            <v>79001</v>
          </cell>
          <cell r="C1167" t="str">
            <v>PADM</v>
          </cell>
        </row>
        <row r="1168">
          <cell r="C1168" t="str">
            <v>Total</v>
          </cell>
        </row>
        <row r="1170">
          <cell r="A1170" t="str">
            <v>OPEXFUN</v>
          </cell>
          <cell r="C1170" t="str">
            <v>PFIN</v>
          </cell>
        </row>
        <row r="1171">
          <cell r="A1171" t="str">
            <v>71001</v>
          </cell>
          <cell r="C1171" t="str">
            <v>PFIN</v>
          </cell>
        </row>
        <row r="1172">
          <cell r="A1172" t="str">
            <v>71002</v>
          </cell>
          <cell r="C1172" t="str">
            <v>PFIN</v>
          </cell>
        </row>
        <row r="1173">
          <cell r="A1173" t="str">
            <v>72001</v>
          </cell>
          <cell r="C1173" t="str">
            <v>PFIN</v>
          </cell>
        </row>
        <row r="1174">
          <cell r="A1174" t="str">
            <v>72002</v>
          </cell>
          <cell r="C1174" t="str">
            <v>PFIN</v>
          </cell>
        </row>
        <row r="1175">
          <cell r="A1175" t="str">
            <v>72003</v>
          </cell>
          <cell r="C1175" t="str">
            <v>PFIN</v>
          </cell>
        </row>
        <row r="1176">
          <cell r="A1176" t="str">
            <v>72004</v>
          </cell>
          <cell r="C1176" t="str">
            <v>PFIN</v>
          </cell>
        </row>
        <row r="1177">
          <cell r="A1177" t="str">
            <v>73001</v>
          </cell>
          <cell r="C1177" t="str">
            <v>PFIN</v>
          </cell>
        </row>
        <row r="1178">
          <cell r="A1178" t="str">
            <v>72015</v>
          </cell>
          <cell r="C1178" t="str">
            <v>PFIN</v>
          </cell>
        </row>
        <row r="1179">
          <cell r="A1179" t="str">
            <v>72017</v>
          </cell>
          <cell r="C1179" t="str">
            <v>PFIN</v>
          </cell>
        </row>
        <row r="1180">
          <cell r="A1180" t="str">
            <v>72019</v>
          </cell>
          <cell r="C1180" t="str">
            <v>PFIN</v>
          </cell>
        </row>
        <row r="1181">
          <cell r="A1181" t="str">
            <v>72011</v>
          </cell>
          <cell r="C1181" t="str">
            <v>PFIN</v>
          </cell>
        </row>
        <row r="1182">
          <cell r="A1182" t="str">
            <v>72012</v>
          </cell>
          <cell r="C1182" t="str">
            <v>PFIN</v>
          </cell>
        </row>
        <row r="1183">
          <cell r="A1183" t="str">
            <v>72006</v>
          </cell>
          <cell r="C1183" t="str">
            <v>PFIN</v>
          </cell>
        </row>
        <row r="1184">
          <cell r="A1184" t="str">
            <v>72016</v>
          </cell>
          <cell r="C1184" t="str">
            <v>PFIN</v>
          </cell>
        </row>
        <row r="1185">
          <cell r="A1185" t="str">
            <v>72008</v>
          </cell>
          <cell r="C1185" t="str">
            <v>PFIN</v>
          </cell>
        </row>
        <row r="1186">
          <cell r="A1186" t="str">
            <v>72018</v>
          </cell>
          <cell r="C1186" t="str">
            <v>PFIN</v>
          </cell>
        </row>
        <row r="1187">
          <cell r="A1187" t="str">
            <v>72010</v>
          </cell>
          <cell r="C1187" t="str">
            <v>PFIN</v>
          </cell>
        </row>
        <row r="1188">
          <cell r="A1188" t="str">
            <v>72020</v>
          </cell>
          <cell r="C1188" t="str">
            <v>PFIN</v>
          </cell>
        </row>
        <row r="1189">
          <cell r="A1189" t="str">
            <v>75001</v>
          </cell>
          <cell r="C1189" t="str">
            <v>PFIN</v>
          </cell>
        </row>
        <row r="1190">
          <cell r="A1190" t="str">
            <v>75002</v>
          </cell>
          <cell r="C1190" t="str">
            <v>PFIN</v>
          </cell>
        </row>
        <row r="1191">
          <cell r="A1191" t="str">
            <v>75003</v>
          </cell>
          <cell r="C1191" t="str">
            <v>PFIN</v>
          </cell>
        </row>
        <row r="1192">
          <cell r="A1192" t="str">
            <v>75004</v>
          </cell>
          <cell r="C1192" t="str">
            <v>PFIN</v>
          </cell>
        </row>
        <row r="1193">
          <cell r="A1193" t="str">
            <v>75005</v>
          </cell>
          <cell r="C1193" t="str">
            <v>PFIN</v>
          </cell>
        </row>
        <row r="1194">
          <cell r="A1194" t="str">
            <v>75007</v>
          </cell>
          <cell r="C1194" t="str">
            <v>PFIN</v>
          </cell>
        </row>
        <row r="1195">
          <cell r="A1195" t="str">
            <v>75011</v>
          </cell>
          <cell r="C1195" t="str">
            <v>PFIN</v>
          </cell>
        </row>
        <row r="1196">
          <cell r="A1196" t="str">
            <v>75013</v>
          </cell>
          <cell r="C1196" t="str">
            <v>PFIN</v>
          </cell>
        </row>
        <row r="1197">
          <cell r="A1197" t="str">
            <v>75014</v>
          </cell>
          <cell r="C1197" t="str">
            <v>PFIN</v>
          </cell>
        </row>
        <row r="1198">
          <cell r="A1198" t="str">
            <v>75015</v>
          </cell>
          <cell r="C1198" t="str">
            <v>PFIN</v>
          </cell>
        </row>
        <row r="1199">
          <cell r="A1199" t="str">
            <v>75016</v>
          </cell>
          <cell r="C1199" t="str">
            <v>PFIN</v>
          </cell>
        </row>
        <row r="1200">
          <cell r="A1200" t="str">
            <v>75017</v>
          </cell>
          <cell r="C1200" t="str">
            <v>PFIN</v>
          </cell>
        </row>
        <row r="1201">
          <cell r="A1201" t="str">
            <v>75018</v>
          </cell>
          <cell r="C1201" t="str">
            <v>PFIN</v>
          </cell>
        </row>
        <row r="1202">
          <cell r="A1202" t="str">
            <v>75098</v>
          </cell>
          <cell r="C1202" t="str">
            <v>PFIN</v>
          </cell>
        </row>
        <row r="1203">
          <cell r="A1203" t="str">
            <v>75099</v>
          </cell>
          <cell r="C1203" t="str">
            <v>PFIN</v>
          </cell>
        </row>
        <row r="1204">
          <cell r="A1204" t="str">
            <v>78001</v>
          </cell>
          <cell r="C1204" t="str">
            <v>PFIN</v>
          </cell>
        </row>
        <row r="1205">
          <cell r="A1205" t="str">
            <v>78002</v>
          </cell>
          <cell r="C1205" t="str">
            <v>PFIN</v>
          </cell>
        </row>
        <row r="1206">
          <cell r="A1206" t="str">
            <v>90200</v>
          </cell>
          <cell r="C1206" t="str">
            <v>PFIN</v>
          </cell>
        </row>
        <row r="1207">
          <cell r="A1207" t="str">
            <v>90300</v>
          </cell>
          <cell r="C1207" t="str">
            <v>PFIN</v>
          </cell>
        </row>
        <row r="1208">
          <cell r="A1208" t="str">
            <v>90400</v>
          </cell>
          <cell r="C1208" t="str">
            <v>PFIN</v>
          </cell>
        </row>
        <row r="1209">
          <cell r="A1209" t="str">
            <v>90700</v>
          </cell>
          <cell r="C1209" t="str">
            <v>PFIN</v>
          </cell>
        </row>
        <row r="1210">
          <cell r="A1210" t="str">
            <v>90720</v>
          </cell>
          <cell r="C1210" t="str">
            <v>PFIN</v>
          </cell>
        </row>
        <row r="1211">
          <cell r="A1211" t="str">
            <v>90730</v>
          </cell>
          <cell r="C1211" t="str">
            <v>PFIN</v>
          </cell>
        </row>
        <row r="1212">
          <cell r="A1212" t="str">
            <v>90740</v>
          </cell>
          <cell r="C1212" t="str">
            <v>PFIN</v>
          </cell>
        </row>
        <row r="1213">
          <cell r="A1213" t="str">
            <v>90750</v>
          </cell>
          <cell r="C1213" t="str">
            <v>PFIN</v>
          </cell>
        </row>
        <row r="1214">
          <cell r="A1214" t="str">
            <v>90760</v>
          </cell>
          <cell r="C1214" t="str">
            <v>PFIN</v>
          </cell>
        </row>
        <row r="1215">
          <cell r="A1215" t="str">
            <v>90770</v>
          </cell>
          <cell r="C1215" t="str">
            <v>PFIN</v>
          </cell>
        </row>
        <row r="1216">
          <cell r="A1216" t="str">
            <v>90780</v>
          </cell>
          <cell r="C1216" t="str">
            <v>PFIN</v>
          </cell>
        </row>
        <row r="1217">
          <cell r="A1217" t="str">
            <v>91110</v>
          </cell>
          <cell r="C1217" t="str">
            <v>PFIN</v>
          </cell>
        </row>
        <row r="1218">
          <cell r="A1218" t="str">
            <v>91111</v>
          </cell>
          <cell r="C1218" t="str">
            <v>PFIN</v>
          </cell>
        </row>
        <row r="1219">
          <cell r="A1219" t="str">
            <v>91112</v>
          </cell>
          <cell r="C1219" t="str">
            <v>PFIN</v>
          </cell>
        </row>
        <row r="1220">
          <cell r="A1220" t="str">
            <v>91113</v>
          </cell>
          <cell r="C1220" t="str">
            <v>PFIN</v>
          </cell>
        </row>
        <row r="1221">
          <cell r="A1221" t="str">
            <v>91114</v>
          </cell>
          <cell r="C1221" t="str">
            <v>PFIN</v>
          </cell>
        </row>
        <row r="1222">
          <cell r="A1222" t="str">
            <v>91120</v>
          </cell>
          <cell r="C1222" t="str">
            <v>PFIN</v>
          </cell>
        </row>
        <row r="1223">
          <cell r="A1223" t="str">
            <v>91125</v>
          </cell>
          <cell r="C1223" t="str">
            <v>PFIN</v>
          </cell>
        </row>
        <row r="1224">
          <cell r="A1224" t="str">
            <v>91133</v>
          </cell>
          <cell r="C1224" t="str">
            <v>PFIN</v>
          </cell>
        </row>
        <row r="1225">
          <cell r="A1225" t="str">
            <v>91134</v>
          </cell>
          <cell r="C1225" t="str">
            <v>PFIN</v>
          </cell>
        </row>
        <row r="1226">
          <cell r="A1226" t="str">
            <v>91136</v>
          </cell>
          <cell r="C1226" t="str">
            <v>PFIN</v>
          </cell>
        </row>
        <row r="1227">
          <cell r="A1227" t="str">
            <v>91137</v>
          </cell>
          <cell r="C1227" t="str">
            <v>PFIN</v>
          </cell>
        </row>
        <row r="1228">
          <cell r="A1228" t="str">
            <v>91138</v>
          </cell>
          <cell r="C1228" t="str">
            <v>PFIN</v>
          </cell>
        </row>
        <row r="1229">
          <cell r="A1229" t="str">
            <v>91146</v>
          </cell>
          <cell r="C1229" t="str">
            <v>PFIN</v>
          </cell>
        </row>
        <row r="1230">
          <cell r="A1230" t="str">
            <v>91150</v>
          </cell>
          <cell r="C1230" t="str">
            <v>PFIN</v>
          </cell>
        </row>
        <row r="1231">
          <cell r="A1231" t="str">
            <v>91162</v>
          </cell>
          <cell r="C1231" t="str">
            <v>PFIN</v>
          </cell>
        </row>
        <row r="1232">
          <cell r="A1232" t="str">
            <v>91163</v>
          </cell>
          <cell r="C1232" t="str">
            <v>PFIN</v>
          </cell>
        </row>
        <row r="1233">
          <cell r="A1233" t="str">
            <v>91164</v>
          </cell>
          <cell r="C1233" t="str">
            <v>PFIN</v>
          </cell>
        </row>
        <row r="1234">
          <cell r="A1234" t="str">
            <v>91171</v>
          </cell>
          <cell r="C1234" t="str">
            <v>PFIN</v>
          </cell>
        </row>
        <row r="1235">
          <cell r="A1235" t="str">
            <v>91172</v>
          </cell>
          <cell r="C1235" t="str">
            <v>PFIN</v>
          </cell>
        </row>
        <row r="1236">
          <cell r="A1236" t="str">
            <v>91173</v>
          </cell>
          <cell r="C1236" t="str">
            <v>PFIN</v>
          </cell>
        </row>
        <row r="1237">
          <cell r="A1237" t="str">
            <v>91190</v>
          </cell>
          <cell r="C1237" t="str">
            <v>PFIN</v>
          </cell>
        </row>
        <row r="1238">
          <cell r="A1238" t="str">
            <v>91215</v>
          </cell>
          <cell r="C1238" t="str">
            <v>PFIN</v>
          </cell>
        </row>
        <row r="1239">
          <cell r="A1239" t="str">
            <v>91224</v>
          </cell>
          <cell r="C1239" t="str">
            <v>PFIN</v>
          </cell>
        </row>
        <row r="1240">
          <cell r="A1240" t="str">
            <v>91225</v>
          </cell>
          <cell r="C1240" t="str">
            <v>PFIN</v>
          </cell>
        </row>
        <row r="1241">
          <cell r="A1241" t="str">
            <v>91226</v>
          </cell>
          <cell r="C1241" t="str">
            <v>PFIN</v>
          </cell>
        </row>
        <row r="1242">
          <cell r="A1242" t="str">
            <v>91227</v>
          </cell>
          <cell r="C1242" t="str">
            <v>PFIN</v>
          </cell>
        </row>
        <row r="1243">
          <cell r="A1243" t="str">
            <v>91230</v>
          </cell>
          <cell r="C1243" t="str">
            <v>PFIN</v>
          </cell>
        </row>
        <row r="1244">
          <cell r="A1244" t="str">
            <v>91235</v>
          </cell>
          <cell r="C1244" t="str">
            <v>PFIN</v>
          </cell>
        </row>
        <row r="1245">
          <cell r="A1245" t="str">
            <v>91250</v>
          </cell>
          <cell r="C1245" t="str">
            <v>PFIN</v>
          </cell>
        </row>
        <row r="1246">
          <cell r="A1246" t="str">
            <v>91251</v>
          </cell>
          <cell r="C1246" t="str">
            <v>PFIN</v>
          </cell>
        </row>
        <row r="1247">
          <cell r="A1247" t="str">
            <v>91252</v>
          </cell>
          <cell r="C1247" t="str">
            <v>PFIN</v>
          </cell>
        </row>
        <row r="1248">
          <cell r="A1248" t="str">
            <v>91253</v>
          </cell>
          <cell r="C1248" t="str">
            <v>PFIN</v>
          </cell>
        </row>
        <row r="1249">
          <cell r="A1249" t="str">
            <v>91254</v>
          </cell>
          <cell r="C1249" t="str">
            <v>PFIN</v>
          </cell>
        </row>
        <row r="1250">
          <cell r="A1250" t="str">
            <v>91255</v>
          </cell>
          <cell r="C1250" t="str">
            <v>PFIN</v>
          </cell>
        </row>
        <row r="1251">
          <cell r="A1251" t="str">
            <v>91270</v>
          </cell>
          <cell r="C1251" t="str">
            <v>PFIN</v>
          </cell>
        </row>
        <row r="1252">
          <cell r="A1252" t="str">
            <v>91280</v>
          </cell>
          <cell r="C1252" t="str">
            <v>PFIN</v>
          </cell>
        </row>
        <row r="1253">
          <cell r="A1253" t="str">
            <v>91281</v>
          </cell>
          <cell r="C1253" t="str">
            <v>PFIN</v>
          </cell>
        </row>
        <row r="1254">
          <cell r="A1254" t="str">
            <v>91282</v>
          </cell>
          <cell r="C1254" t="str">
            <v>PFIN</v>
          </cell>
        </row>
        <row r="1255">
          <cell r="A1255" t="str">
            <v>91283</v>
          </cell>
          <cell r="C1255" t="str">
            <v>PFIN</v>
          </cell>
        </row>
        <row r="1256">
          <cell r="A1256" t="str">
            <v>91285</v>
          </cell>
          <cell r="C1256" t="str">
            <v>PFIN</v>
          </cell>
        </row>
        <row r="1257">
          <cell r="A1257" t="str">
            <v>91290</v>
          </cell>
          <cell r="C1257" t="str">
            <v>PFIN</v>
          </cell>
        </row>
        <row r="1258">
          <cell r="A1258" t="str">
            <v>91295</v>
          </cell>
          <cell r="C1258" t="str">
            <v>PFIN</v>
          </cell>
        </row>
        <row r="1259">
          <cell r="A1259" t="str">
            <v>91296</v>
          </cell>
          <cell r="C1259" t="str">
            <v>PFIN</v>
          </cell>
        </row>
        <row r="1260">
          <cell r="A1260" t="str">
            <v>91297</v>
          </cell>
          <cell r="C1260" t="str">
            <v>PFIN</v>
          </cell>
        </row>
        <row r="1261">
          <cell r="A1261" t="str">
            <v>91298</v>
          </cell>
          <cell r="C1261" t="str">
            <v>PFIN</v>
          </cell>
        </row>
        <row r="1262">
          <cell r="A1262" t="str">
            <v>91315</v>
          </cell>
          <cell r="C1262" t="str">
            <v>PFIN</v>
          </cell>
        </row>
        <row r="1263">
          <cell r="A1263" t="str">
            <v>91351</v>
          </cell>
          <cell r="C1263" t="str">
            <v>PFIN</v>
          </cell>
        </row>
        <row r="1264">
          <cell r="A1264" t="str">
            <v>91352</v>
          </cell>
          <cell r="C1264" t="str">
            <v>PFIN</v>
          </cell>
        </row>
        <row r="1265">
          <cell r="A1265" t="str">
            <v>91353</v>
          </cell>
          <cell r="C1265" t="str">
            <v>PFIN</v>
          </cell>
        </row>
        <row r="1266">
          <cell r="A1266" t="str">
            <v>91373</v>
          </cell>
          <cell r="C1266" t="str">
            <v>PFIN</v>
          </cell>
        </row>
        <row r="1267">
          <cell r="A1267" t="str">
            <v>91380</v>
          </cell>
          <cell r="C1267" t="str">
            <v>PFIN</v>
          </cell>
        </row>
        <row r="1268">
          <cell r="A1268" t="str">
            <v>92115</v>
          </cell>
          <cell r="C1268" t="str">
            <v>PFIN</v>
          </cell>
        </row>
        <row r="1269">
          <cell r="A1269" t="str">
            <v>92120</v>
          </cell>
          <cell r="C1269" t="str">
            <v>PFIN</v>
          </cell>
        </row>
        <row r="1270">
          <cell r="A1270" t="str">
            <v>92121</v>
          </cell>
          <cell r="C1270" t="str">
            <v>PFIN</v>
          </cell>
        </row>
        <row r="1271">
          <cell r="A1271" t="str">
            <v>92250</v>
          </cell>
          <cell r="C1271" t="str">
            <v>PFIN</v>
          </cell>
        </row>
        <row r="1272">
          <cell r="A1272" t="str">
            <v>92350</v>
          </cell>
          <cell r="C1272" t="str">
            <v>PFIN</v>
          </cell>
        </row>
        <row r="1273">
          <cell r="A1273" t="str">
            <v>74001</v>
          </cell>
          <cell r="C1273" t="str">
            <v>PFIN</v>
          </cell>
        </row>
        <row r="1274">
          <cell r="A1274" t="str">
            <v>74002</v>
          </cell>
          <cell r="C1274" t="str">
            <v>PFIN</v>
          </cell>
        </row>
        <row r="1275">
          <cell r="A1275" t="str">
            <v>74003</v>
          </cell>
          <cell r="C1275" t="str">
            <v>PFIN</v>
          </cell>
        </row>
        <row r="1276">
          <cell r="A1276" t="str">
            <v>74004</v>
          </cell>
          <cell r="C1276" t="str">
            <v>PFIN</v>
          </cell>
        </row>
        <row r="1277">
          <cell r="A1277" t="str">
            <v>74005</v>
          </cell>
          <cell r="C1277" t="str">
            <v>PFIN</v>
          </cell>
        </row>
        <row r="1278">
          <cell r="A1278" t="str">
            <v>75006</v>
          </cell>
          <cell r="C1278" t="str">
            <v>PFIN</v>
          </cell>
        </row>
        <row r="1279">
          <cell r="A1279" t="str">
            <v>75008</v>
          </cell>
          <cell r="C1279" t="str">
            <v>PFIN</v>
          </cell>
        </row>
        <row r="1280">
          <cell r="A1280" t="str">
            <v>75009</v>
          </cell>
          <cell r="C1280" t="str">
            <v>PFIN</v>
          </cell>
        </row>
        <row r="1281">
          <cell r="A1281" t="str">
            <v>75012</v>
          </cell>
          <cell r="C1281" t="str">
            <v>PFIN</v>
          </cell>
        </row>
        <row r="1282">
          <cell r="A1282" t="str">
            <v>79001</v>
          </cell>
          <cell r="C1282" t="str">
            <v>PFIN</v>
          </cell>
        </row>
        <row r="1283">
          <cell r="C1283" t="str">
            <v>Total</v>
          </cell>
        </row>
        <row r="1285">
          <cell r="A1285" t="str">
            <v>OPEXFUN</v>
          </cell>
          <cell r="C1285" t="str">
            <v>PHR</v>
          </cell>
        </row>
        <row r="1286">
          <cell r="A1286" t="str">
            <v>71001</v>
          </cell>
          <cell r="C1286" t="str">
            <v>PHR</v>
          </cell>
        </row>
        <row r="1287">
          <cell r="A1287" t="str">
            <v>71002</v>
          </cell>
          <cell r="C1287" t="str">
            <v>PHR</v>
          </cell>
        </row>
        <row r="1288">
          <cell r="A1288" t="str">
            <v>72001</v>
          </cell>
          <cell r="C1288" t="str">
            <v>PHR</v>
          </cell>
        </row>
        <row r="1289">
          <cell r="A1289" t="str">
            <v>72002</v>
          </cell>
          <cell r="C1289" t="str">
            <v>PHR</v>
          </cell>
        </row>
        <row r="1290">
          <cell r="A1290" t="str">
            <v>72003</v>
          </cell>
          <cell r="C1290" t="str">
            <v>PHR</v>
          </cell>
        </row>
        <row r="1291">
          <cell r="A1291" t="str">
            <v>72004</v>
          </cell>
          <cell r="C1291" t="str">
            <v>PHR</v>
          </cell>
        </row>
        <row r="1292">
          <cell r="A1292" t="str">
            <v>73001</v>
          </cell>
          <cell r="C1292" t="str">
            <v>PHR</v>
          </cell>
        </row>
        <row r="1293">
          <cell r="A1293" t="str">
            <v>72015</v>
          </cell>
          <cell r="C1293" t="str">
            <v>PHR</v>
          </cell>
        </row>
        <row r="1294">
          <cell r="A1294" t="str">
            <v>72017</v>
          </cell>
          <cell r="C1294" t="str">
            <v>PHR</v>
          </cell>
        </row>
        <row r="1295">
          <cell r="A1295" t="str">
            <v>72019</v>
          </cell>
          <cell r="C1295" t="str">
            <v>PHR</v>
          </cell>
        </row>
        <row r="1296">
          <cell r="A1296" t="str">
            <v>72011</v>
          </cell>
          <cell r="C1296" t="str">
            <v>PHR</v>
          </cell>
        </row>
        <row r="1297">
          <cell r="A1297" t="str">
            <v>72012</v>
          </cell>
          <cell r="C1297" t="str">
            <v>PHR</v>
          </cell>
        </row>
        <row r="1298">
          <cell r="A1298" t="str">
            <v>72006</v>
          </cell>
          <cell r="C1298" t="str">
            <v>PHR</v>
          </cell>
        </row>
        <row r="1299">
          <cell r="A1299" t="str">
            <v>72016</v>
          </cell>
          <cell r="C1299" t="str">
            <v>PHR</v>
          </cell>
        </row>
        <row r="1300">
          <cell r="A1300" t="str">
            <v>72008</v>
          </cell>
          <cell r="C1300" t="str">
            <v>PHR</v>
          </cell>
        </row>
        <row r="1301">
          <cell r="A1301" t="str">
            <v>72018</v>
          </cell>
          <cell r="C1301" t="str">
            <v>PHR</v>
          </cell>
        </row>
        <row r="1302">
          <cell r="A1302" t="str">
            <v>72010</v>
          </cell>
          <cell r="C1302" t="str">
            <v>PHR</v>
          </cell>
        </row>
        <row r="1303">
          <cell r="A1303" t="str">
            <v>72020</v>
          </cell>
          <cell r="C1303" t="str">
            <v>PHR</v>
          </cell>
        </row>
        <row r="1304">
          <cell r="A1304" t="str">
            <v>75001</v>
          </cell>
          <cell r="C1304" t="str">
            <v>PHR</v>
          </cell>
        </row>
        <row r="1305">
          <cell r="A1305" t="str">
            <v>75002</v>
          </cell>
          <cell r="C1305" t="str">
            <v>PHR</v>
          </cell>
        </row>
        <row r="1306">
          <cell r="A1306" t="str">
            <v>75003</v>
          </cell>
          <cell r="C1306" t="str">
            <v>PHR</v>
          </cell>
        </row>
        <row r="1307">
          <cell r="A1307" t="str">
            <v>75004</v>
          </cell>
          <cell r="C1307" t="str">
            <v>PHR</v>
          </cell>
        </row>
        <row r="1308">
          <cell r="A1308" t="str">
            <v>75005</v>
          </cell>
          <cell r="C1308" t="str">
            <v>PHR</v>
          </cell>
        </row>
        <row r="1309">
          <cell r="A1309" t="str">
            <v>75007</v>
          </cell>
          <cell r="C1309" t="str">
            <v>PHR</v>
          </cell>
        </row>
        <row r="1310">
          <cell r="A1310" t="str">
            <v>75011</v>
          </cell>
          <cell r="C1310" t="str">
            <v>PHR</v>
          </cell>
        </row>
        <row r="1311">
          <cell r="A1311" t="str">
            <v>75013</v>
          </cell>
          <cell r="C1311" t="str">
            <v>PHR</v>
          </cell>
        </row>
        <row r="1312">
          <cell r="A1312" t="str">
            <v>75014</v>
          </cell>
          <cell r="C1312" t="str">
            <v>PHR</v>
          </cell>
        </row>
        <row r="1313">
          <cell r="A1313" t="str">
            <v>75015</v>
          </cell>
          <cell r="C1313" t="str">
            <v>PHR</v>
          </cell>
        </row>
        <row r="1314">
          <cell r="A1314" t="str">
            <v>75016</v>
          </cell>
          <cell r="C1314" t="str">
            <v>PHR</v>
          </cell>
        </row>
        <row r="1315">
          <cell r="A1315" t="str">
            <v>75017</v>
          </cell>
          <cell r="C1315" t="str">
            <v>PHR</v>
          </cell>
        </row>
        <row r="1316">
          <cell r="A1316" t="str">
            <v>75018</v>
          </cell>
          <cell r="C1316" t="str">
            <v>PHR</v>
          </cell>
        </row>
        <row r="1317">
          <cell r="A1317" t="str">
            <v>75098</v>
          </cell>
          <cell r="C1317" t="str">
            <v>PHR</v>
          </cell>
        </row>
        <row r="1318">
          <cell r="A1318" t="str">
            <v>75099</v>
          </cell>
          <cell r="C1318" t="str">
            <v>PHR</v>
          </cell>
        </row>
        <row r="1319">
          <cell r="A1319" t="str">
            <v>78001</v>
          </cell>
          <cell r="C1319" t="str">
            <v>PHR</v>
          </cell>
        </row>
        <row r="1320">
          <cell r="A1320" t="str">
            <v>78002</v>
          </cell>
          <cell r="C1320" t="str">
            <v>PHR</v>
          </cell>
        </row>
        <row r="1321">
          <cell r="A1321" t="str">
            <v>90200</v>
          </cell>
          <cell r="C1321" t="str">
            <v>PHR</v>
          </cell>
        </row>
        <row r="1322">
          <cell r="A1322" t="str">
            <v>90300</v>
          </cell>
          <cell r="C1322" t="str">
            <v>PHR</v>
          </cell>
        </row>
        <row r="1323">
          <cell r="A1323" t="str">
            <v>90400</v>
          </cell>
          <cell r="C1323" t="str">
            <v>PHR</v>
          </cell>
        </row>
        <row r="1324">
          <cell r="A1324" t="str">
            <v>90700</v>
          </cell>
          <cell r="C1324" t="str">
            <v>PHR</v>
          </cell>
        </row>
        <row r="1325">
          <cell r="A1325" t="str">
            <v>90720</v>
          </cell>
          <cell r="C1325" t="str">
            <v>PHR</v>
          </cell>
        </row>
        <row r="1326">
          <cell r="A1326" t="str">
            <v>90730</v>
          </cell>
          <cell r="C1326" t="str">
            <v>PHR</v>
          </cell>
        </row>
        <row r="1327">
          <cell r="A1327" t="str">
            <v>90740</v>
          </cell>
          <cell r="C1327" t="str">
            <v>PHR</v>
          </cell>
        </row>
        <row r="1328">
          <cell r="A1328" t="str">
            <v>90750</v>
          </cell>
          <cell r="C1328" t="str">
            <v>PHR</v>
          </cell>
        </row>
        <row r="1329">
          <cell r="A1329" t="str">
            <v>90760</v>
          </cell>
          <cell r="C1329" t="str">
            <v>PHR</v>
          </cell>
        </row>
        <row r="1330">
          <cell r="A1330" t="str">
            <v>90770</v>
          </cell>
          <cell r="C1330" t="str">
            <v>PHR</v>
          </cell>
        </row>
        <row r="1331">
          <cell r="A1331" t="str">
            <v>90780</v>
          </cell>
          <cell r="C1331" t="str">
            <v>PHR</v>
          </cell>
        </row>
        <row r="1332">
          <cell r="A1332" t="str">
            <v>91110</v>
          </cell>
          <cell r="C1332" t="str">
            <v>PHR</v>
          </cell>
        </row>
        <row r="1333">
          <cell r="A1333" t="str">
            <v>91111</v>
          </cell>
          <cell r="C1333" t="str">
            <v>PHR</v>
          </cell>
        </row>
        <row r="1334">
          <cell r="A1334" t="str">
            <v>91112</v>
          </cell>
          <cell r="C1334" t="str">
            <v>PHR</v>
          </cell>
        </row>
        <row r="1335">
          <cell r="A1335" t="str">
            <v>91113</v>
          </cell>
          <cell r="C1335" t="str">
            <v>PHR</v>
          </cell>
        </row>
        <row r="1336">
          <cell r="A1336" t="str">
            <v>91114</v>
          </cell>
          <cell r="C1336" t="str">
            <v>PHR</v>
          </cell>
        </row>
        <row r="1337">
          <cell r="A1337" t="str">
            <v>91120</v>
          </cell>
          <cell r="C1337" t="str">
            <v>PHR</v>
          </cell>
        </row>
        <row r="1338">
          <cell r="A1338" t="str">
            <v>91125</v>
          </cell>
          <cell r="C1338" t="str">
            <v>PHR</v>
          </cell>
        </row>
        <row r="1339">
          <cell r="A1339" t="str">
            <v>91133</v>
          </cell>
          <cell r="C1339" t="str">
            <v>PHR</v>
          </cell>
        </row>
        <row r="1340">
          <cell r="A1340" t="str">
            <v>91134</v>
          </cell>
          <cell r="C1340" t="str">
            <v>PHR</v>
          </cell>
        </row>
        <row r="1341">
          <cell r="A1341" t="str">
            <v>91136</v>
          </cell>
          <cell r="C1341" t="str">
            <v>PHR</v>
          </cell>
        </row>
        <row r="1342">
          <cell r="A1342" t="str">
            <v>91137</v>
          </cell>
          <cell r="C1342" t="str">
            <v>PHR</v>
          </cell>
        </row>
        <row r="1343">
          <cell r="A1343" t="str">
            <v>91138</v>
          </cell>
          <cell r="C1343" t="str">
            <v>PHR</v>
          </cell>
        </row>
        <row r="1344">
          <cell r="A1344" t="str">
            <v>91146</v>
          </cell>
          <cell r="C1344" t="str">
            <v>PHR</v>
          </cell>
        </row>
        <row r="1345">
          <cell r="A1345" t="str">
            <v>91150</v>
          </cell>
          <cell r="C1345" t="str">
            <v>PHR</v>
          </cell>
        </row>
        <row r="1346">
          <cell r="A1346" t="str">
            <v>91162</v>
          </cell>
          <cell r="C1346" t="str">
            <v>PHR</v>
          </cell>
        </row>
        <row r="1347">
          <cell r="A1347" t="str">
            <v>91163</v>
          </cell>
          <cell r="C1347" t="str">
            <v>PHR</v>
          </cell>
        </row>
        <row r="1348">
          <cell r="A1348" t="str">
            <v>91164</v>
          </cell>
          <cell r="C1348" t="str">
            <v>PHR</v>
          </cell>
        </row>
        <row r="1349">
          <cell r="A1349" t="str">
            <v>91171</v>
          </cell>
          <cell r="C1349" t="str">
            <v>PHR</v>
          </cell>
        </row>
        <row r="1350">
          <cell r="A1350" t="str">
            <v>91172</v>
          </cell>
          <cell r="C1350" t="str">
            <v>PHR</v>
          </cell>
        </row>
        <row r="1351">
          <cell r="A1351" t="str">
            <v>91173</v>
          </cell>
          <cell r="C1351" t="str">
            <v>PHR</v>
          </cell>
        </row>
        <row r="1352">
          <cell r="A1352" t="str">
            <v>91190</v>
          </cell>
          <cell r="C1352" t="str">
            <v>PHR</v>
          </cell>
        </row>
        <row r="1353">
          <cell r="A1353" t="str">
            <v>91215</v>
          </cell>
          <cell r="C1353" t="str">
            <v>PHR</v>
          </cell>
        </row>
        <row r="1354">
          <cell r="A1354" t="str">
            <v>91224</v>
          </cell>
          <cell r="C1354" t="str">
            <v>PHR</v>
          </cell>
        </row>
        <row r="1355">
          <cell r="A1355" t="str">
            <v>91225</v>
          </cell>
          <cell r="C1355" t="str">
            <v>PHR</v>
          </cell>
        </row>
        <row r="1356">
          <cell r="A1356" t="str">
            <v>91226</v>
          </cell>
          <cell r="C1356" t="str">
            <v>PHR</v>
          </cell>
        </row>
        <row r="1357">
          <cell r="A1357" t="str">
            <v>91227</v>
          </cell>
          <cell r="C1357" t="str">
            <v>PHR</v>
          </cell>
        </row>
        <row r="1358">
          <cell r="A1358" t="str">
            <v>91230</v>
          </cell>
          <cell r="C1358" t="str">
            <v>PHR</v>
          </cell>
        </row>
        <row r="1359">
          <cell r="A1359" t="str">
            <v>91235</v>
          </cell>
          <cell r="C1359" t="str">
            <v>PHR</v>
          </cell>
        </row>
        <row r="1360">
          <cell r="A1360" t="str">
            <v>91250</v>
          </cell>
          <cell r="C1360" t="str">
            <v>PHR</v>
          </cell>
        </row>
        <row r="1361">
          <cell r="A1361" t="str">
            <v>91251</v>
          </cell>
          <cell r="C1361" t="str">
            <v>PHR</v>
          </cell>
        </row>
        <row r="1362">
          <cell r="A1362" t="str">
            <v>91252</v>
          </cell>
          <cell r="C1362" t="str">
            <v>PHR</v>
          </cell>
        </row>
        <row r="1363">
          <cell r="A1363" t="str">
            <v>91253</v>
          </cell>
          <cell r="C1363" t="str">
            <v>PHR</v>
          </cell>
        </row>
        <row r="1364">
          <cell r="A1364" t="str">
            <v>91254</v>
          </cell>
          <cell r="C1364" t="str">
            <v>PHR</v>
          </cell>
        </row>
        <row r="1365">
          <cell r="A1365" t="str">
            <v>91255</v>
          </cell>
          <cell r="C1365" t="str">
            <v>PHR</v>
          </cell>
        </row>
        <row r="1366">
          <cell r="A1366" t="str">
            <v>91270</v>
          </cell>
          <cell r="C1366" t="str">
            <v>PHR</v>
          </cell>
        </row>
        <row r="1367">
          <cell r="A1367" t="str">
            <v>91280</v>
          </cell>
          <cell r="C1367" t="str">
            <v>PHR</v>
          </cell>
        </row>
        <row r="1368">
          <cell r="A1368" t="str">
            <v>91281</v>
          </cell>
          <cell r="C1368" t="str">
            <v>PHR</v>
          </cell>
        </row>
        <row r="1369">
          <cell r="A1369" t="str">
            <v>91282</v>
          </cell>
          <cell r="C1369" t="str">
            <v>PHR</v>
          </cell>
        </row>
        <row r="1370">
          <cell r="A1370" t="str">
            <v>91283</v>
          </cell>
          <cell r="C1370" t="str">
            <v>PHR</v>
          </cell>
        </row>
        <row r="1371">
          <cell r="A1371" t="str">
            <v>91285</v>
          </cell>
          <cell r="C1371" t="str">
            <v>PHR</v>
          </cell>
        </row>
        <row r="1372">
          <cell r="A1372" t="str">
            <v>91290</v>
          </cell>
          <cell r="C1372" t="str">
            <v>PHR</v>
          </cell>
        </row>
        <row r="1373">
          <cell r="A1373" t="str">
            <v>91295</v>
          </cell>
          <cell r="C1373" t="str">
            <v>PHR</v>
          </cell>
        </row>
        <row r="1374">
          <cell r="A1374" t="str">
            <v>91296</v>
          </cell>
          <cell r="C1374" t="str">
            <v>PHR</v>
          </cell>
        </row>
        <row r="1375">
          <cell r="A1375" t="str">
            <v>91297</v>
          </cell>
          <cell r="C1375" t="str">
            <v>PHR</v>
          </cell>
        </row>
        <row r="1376">
          <cell r="A1376" t="str">
            <v>91298</v>
          </cell>
          <cell r="C1376" t="str">
            <v>PHR</v>
          </cell>
        </row>
        <row r="1377">
          <cell r="A1377" t="str">
            <v>91315</v>
          </cell>
          <cell r="C1377" t="str">
            <v>PHR</v>
          </cell>
        </row>
        <row r="1378">
          <cell r="A1378" t="str">
            <v>91351</v>
          </cell>
          <cell r="C1378" t="str">
            <v>PHR</v>
          </cell>
        </row>
        <row r="1379">
          <cell r="A1379" t="str">
            <v>91352</v>
          </cell>
          <cell r="C1379" t="str">
            <v>PHR</v>
          </cell>
        </row>
        <row r="1380">
          <cell r="A1380" t="str">
            <v>91353</v>
          </cell>
          <cell r="C1380" t="str">
            <v>PHR</v>
          </cell>
        </row>
        <row r="1381">
          <cell r="A1381" t="str">
            <v>91373</v>
          </cell>
          <cell r="C1381" t="str">
            <v>PHR</v>
          </cell>
        </row>
        <row r="1382">
          <cell r="A1382" t="str">
            <v>91380</v>
          </cell>
          <cell r="C1382" t="str">
            <v>PHR</v>
          </cell>
        </row>
        <row r="1383">
          <cell r="A1383" t="str">
            <v>92115</v>
          </cell>
          <cell r="C1383" t="str">
            <v>PHR</v>
          </cell>
        </row>
        <row r="1384">
          <cell r="A1384" t="str">
            <v>92120</v>
          </cell>
          <cell r="C1384" t="str">
            <v>PHR</v>
          </cell>
        </row>
        <row r="1385">
          <cell r="A1385" t="str">
            <v>92121</v>
          </cell>
          <cell r="C1385" t="str">
            <v>PHR</v>
          </cell>
        </row>
        <row r="1386">
          <cell r="A1386" t="str">
            <v>92250</v>
          </cell>
          <cell r="C1386" t="str">
            <v>PHR</v>
          </cell>
        </row>
        <row r="1387">
          <cell r="A1387" t="str">
            <v>92350</v>
          </cell>
          <cell r="C1387" t="str">
            <v>PHR</v>
          </cell>
        </row>
        <row r="1388">
          <cell r="A1388" t="str">
            <v>74001</v>
          </cell>
          <cell r="C1388" t="str">
            <v>PHR</v>
          </cell>
        </row>
        <row r="1389">
          <cell r="A1389" t="str">
            <v>74002</v>
          </cell>
          <cell r="C1389" t="str">
            <v>PHR</v>
          </cell>
        </row>
        <row r="1390">
          <cell r="A1390" t="str">
            <v>74003</v>
          </cell>
          <cell r="C1390" t="str">
            <v>PHR</v>
          </cell>
        </row>
        <row r="1391">
          <cell r="A1391" t="str">
            <v>74004</v>
          </cell>
          <cell r="C1391" t="str">
            <v>PHR</v>
          </cell>
        </row>
        <row r="1392">
          <cell r="A1392" t="str">
            <v>74005</v>
          </cell>
          <cell r="C1392" t="str">
            <v>PHR</v>
          </cell>
        </row>
        <row r="1393">
          <cell r="A1393" t="str">
            <v>75006</v>
          </cell>
          <cell r="C1393" t="str">
            <v>PHR</v>
          </cell>
        </row>
        <row r="1394">
          <cell r="A1394" t="str">
            <v>75008</v>
          </cell>
          <cell r="C1394" t="str">
            <v>PHR</v>
          </cell>
        </row>
        <row r="1395">
          <cell r="A1395" t="str">
            <v>75009</v>
          </cell>
          <cell r="C1395" t="str">
            <v>PHR</v>
          </cell>
        </row>
        <row r="1396">
          <cell r="A1396" t="str">
            <v>75012</v>
          </cell>
          <cell r="C1396" t="str">
            <v>PHR</v>
          </cell>
        </row>
        <row r="1397">
          <cell r="A1397" t="str">
            <v>79001</v>
          </cell>
          <cell r="C1397" t="str">
            <v>PHR</v>
          </cell>
        </row>
        <row r="1398">
          <cell r="C1398" t="str">
            <v>Total</v>
          </cell>
        </row>
        <row r="1400">
          <cell r="A1400" t="str">
            <v>OPEXFUN</v>
          </cell>
          <cell r="C1400" t="str">
            <v>PMIS</v>
          </cell>
        </row>
        <row r="1401">
          <cell r="A1401" t="str">
            <v>71001</v>
          </cell>
          <cell r="C1401" t="str">
            <v>PMIS</v>
          </cell>
        </row>
        <row r="1402">
          <cell r="A1402" t="str">
            <v>71002</v>
          </cell>
          <cell r="C1402" t="str">
            <v>PMIS</v>
          </cell>
        </row>
        <row r="1403">
          <cell r="A1403" t="str">
            <v>72001</v>
          </cell>
          <cell r="C1403" t="str">
            <v>PMIS</v>
          </cell>
        </row>
        <row r="1404">
          <cell r="A1404" t="str">
            <v>72002</v>
          </cell>
          <cell r="C1404" t="str">
            <v>PMIS</v>
          </cell>
        </row>
        <row r="1405">
          <cell r="A1405" t="str">
            <v>72003</v>
          </cell>
          <cell r="C1405" t="str">
            <v>PMIS</v>
          </cell>
        </row>
        <row r="1406">
          <cell r="A1406" t="str">
            <v>72004</v>
          </cell>
          <cell r="C1406" t="str">
            <v>PMIS</v>
          </cell>
        </row>
        <row r="1407">
          <cell r="A1407" t="str">
            <v>73001</v>
          </cell>
          <cell r="C1407" t="str">
            <v>PMIS</v>
          </cell>
        </row>
        <row r="1408">
          <cell r="A1408" t="str">
            <v>72015</v>
          </cell>
          <cell r="C1408" t="str">
            <v>PMIS</v>
          </cell>
        </row>
        <row r="1409">
          <cell r="A1409" t="str">
            <v>72017</v>
          </cell>
          <cell r="C1409" t="str">
            <v>PMIS</v>
          </cell>
        </row>
        <row r="1410">
          <cell r="A1410" t="str">
            <v>72019</v>
          </cell>
          <cell r="C1410" t="str">
            <v>PMIS</v>
          </cell>
        </row>
        <row r="1411">
          <cell r="A1411" t="str">
            <v>72011</v>
          </cell>
          <cell r="C1411" t="str">
            <v>PMIS</v>
          </cell>
        </row>
        <row r="1412">
          <cell r="A1412" t="str">
            <v>72012</v>
          </cell>
          <cell r="C1412" t="str">
            <v>PMIS</v>
          </cell>
        </row>
        <row r="1413">
          <cell r="A1413" t="str">
            <v>72006</v>
          </cell>
          <cell r="C1413" t="str">
            <v>PMIS</v>
          </cell>
        </row>
        <row r="1414">
          <cell r="A1414" t="str">
            <v>72016</v>
          </cell>
          <cell r="C1414" t="str">
            <v>PMIS</v>
          </cell>
        </row>
        <row r="1415">
          <cell r="A1415" t="str">
            <v>72008</v>
          </cell>
          <cell r="C1415" t="str">
            <v>PMIS</v>
          </cell>
        </row>
        <row r="1416">
          <cell r="A1416" t="str">
            <v>72018</v>
          </cell>
          <cell r="C1416" t="str">
            <v>PMIS</v>
          </cell>
        </row>
        <row r="1417">
          <cell r="A1417" t="str">
            <v>72010</v>
          </cell>
          <cell r="C1417" t="str">
            <v>PMIS</v>
          </cell>
        </row>
        <row r="1418">
          <cell r="A1418" t="str">
            <v>72020</v>
          </cell>
          <cell r="C1418" t="str">
            <v>PMIS</v>
          </cell>
        </row>
        <row r="1419">
          <cell r="A1419" t="str">
            <v>75001</v>
          </cell>
          <cell r="C1419" t="str">
            <v>PMIS</v>
          </cell>
        </row>
        <row r="1420">
          <cell r="A1420" t="str">
            <v>75002</v>
          </cell>
          <cell r="C1420" t="str">
            <v>PMIS</v>
          </cell>
        </row>
        <row r="1421">
          <cell r="A1421" t="str">
            <v>75003</v>
          </cell>
          <cell r="C1421" t="str">
            <v>PMIS</v>
          </cell>
        </row>
        <row r="1422">
          <cell r="A1422" t="str">
            <v>75004</v>
          </cell>
          <cell r="C1422" t="str">
            <v>PMIS</v>
          </cell>
        </row>
        <row r="1423">
          <cell r="A1423" t="str">
            <v>75005</v>
          </cell>
          <cell r="C1423" t="str">
            <v>PMIS</v>
          </cell>
        </row>
        <row r="1424">
          <cell r="A1424" t="str">
            <v>75007</v>
          </cell>
          <cell r="C1424" t="str">
            <v>PMIS</v>
          </cell>
        </row>
        <row r="1425">
          <cell r="A1425" t="str">
            <v>75011</v>
          </cell>
          <cell r="C1425" t="str">
            <v>PMIS</v>
          </cell>
        </row>
        <row r="1426">
          <cell r="A1426" t="str">
            <v>75013</v>
          </cell>
          <cell r="C1426" t="str">
            <v>PMIS</v>
          </cell>
        </row>
        <row r="1427">
          <cell r="A1427" t="str">
            <v>75014</v>
          </cell>
          <cell r="C1427" t="str">
            <v>PMIS</v>
          </cell>
        </row>
        <row r="1428">
          <cell r="A1428" t="str">
            <v>75015</v>
          </cell>
          <cell r="C1428" t="str">
            <v>PMIS</v>
          </cell>
        </row>
        <row r="1429">
          <cell r="A1429" t="str">
            <v>75016</v>
          </cell>
          <cell r="C1429" t="str">
            <v>PMIS</v>
          </cell>
        </row>
        <row r="1430">
          <cell r="A1430" t="str">
            <v>75017</v>
          </cell>
          <cell r="C1430" t="str">
            <v>PMIS</v>
          </cell>
        </row>
        <row r="1431">
          <cell r="A1431" t="str">
            <v>75018</v>
          </cell>
          <cell r="C1431" t="str">
            <v>PMIS</v>
          </cell>
        </row>
        <row r="1432">
          <cell r="A1432" t="str">
            <v>75098</v>
          </cell>
          <cell r="C1432" t="str">
            <v>PMIS</v>
          </cell>
        </row>
        <row r="1433">
          <cell r="A1433" t="str">
            <v>75099</v>
          </cell>
          <cell r="C1433" t="str">
            <v>PMIS</v>
          </cell>
        </row>
        <row r="1434">
          <cell r="A1434" t="str">
            <v>78001</v>
          </cell>
          <cell r="C1434" t="str">
            <v>PMIS</v>
          </cell>
        </row>
        <row r="1435">
          <cell r="A1435" t="str">
            <v>78002</v>
          </cell>
          <cell r="C1435" t="str">
            <v>PMIS</v>
          </cell>
        </row>
        <row r="1436">
          <cell r="A1436" t="str">
            <v>90200</v>
          </cell>
          <cell r="C1436" t="str">
            <v>PMIS</v>
          </cell>
        </row>
        <row r="1437">
          <cell r="A1437" t="str">
            <v>90300</v>
          </cell>
          <cell r="C1437" t="str">
            <v>PMIS</v>
          </cell>
        </row>
        <row r="1438">
          <cell r="A1438" t="str">
            <v>90400</v>
          </cell>
          <cell r="C1438" t="str">
            <v>PMIS</v>
          </cell>
        </row>
        <row r="1439">
          <cell r="A1439" t="str">
            <v>90700</v>
          </cell>
          <cell r="C1439" t="str">
            <v>PMIS</v>
          </cell>
        </row>
        <row r="1440">
          <cell r="A1440" t="str">
            <v>90720</v>
          </cell>
          <cell r="C1440" t="str">
            <v>PMIS</v>
          </cell>
        </row>
        <row r="1441">
          <cell r="A1441" t="str">
            <v>90730</v>
          </cell>
          <cell r="C1441" t="str">
            <v>PMIS</v>
          </cell>
        </row>
        <row r="1442">
          <cell r="A1442" t="str">
            <v>90740</v>
          </cell>
          <cell r="C1442" t="str">
            <v>PMIS</v>
          </cell>
        </row>
        <row r="1443">
          <cell r="A1443" t="str">
            <v>90750</v>
          </cell>
          <cell r="C1443" t="str">
            <v>PMIS</v>
          </cell>
        </row>
        <row r="1444">
          <cell r="A1444" t="str">
            <v>90760</v>
          </cell>
          <cell r="C1444" t="str">
            <v>PMIS</v>
          </cell>
        </row>
        <row r="1445">
          <cell r="A1445" t="str">
            <v>90770</v>
          </cell>
          <cell r="C1445" t="str">
            <v>PMIS</v>
          </cell>
        </row>
        <row r="1446">
          <cell r="A1446" t="str">
            <v>90780</v>
          </cell>
          <cell r="C1446" t="str">
            <v>PMIS</v>
          </cell>
        </row>
        <row r="1447">
          <cell r="A1447" t="str">
            <v>91110</v>
          </cell>
          <cell r="C1447" t="str">
            <v>PMIS</v>
          </cell>
        </row>
        <row r="1448">
          <cell r="A1448" t="str">
            <v>91111</v>
          </cell>
          <cell r="C1448" t="str">
            <v>PMIS</v>
          </cell>
        </row>
        <row r="1449">
          <cell r="A1449" t="str">
            <v>91112</v>
          </cell>
          <cell r="C1449" t="str">
            <v>PMIS</v>
          </cell>
        </row>
        <row r="1450">
          <cell r="A1450" t="str">
            <v>91113</v>
          </cell>
          <cell r="C1450" t="str">
            <v>PMIS</v>
          </cell>
        </row>
        <row r="1451">
          <cell r="A1451" t="str">
            <v>91114</v>
          </cell>
          <cell r="C1451" t="str">
            <v>PMIS</v>
          </cell>
        </row>
        <row r="1452">
          <cell r="A1452" t="str">
            <v>91120</v>
          </cell>
          <cell r="C1452" t="str">
            <v>PMIS</v>
          </cell>
        </row>
        <row r="1453">
          <cell r="A1453" t="str">
            <v>91125</v>
          </cell>
          <cell r="C1453" t="str">
            <v>PMIS</v>
          </cell>
        </row>
        <row r="1454">
          <cell r="A1454" t="str">
            <v>91133</v>
          </cell>
          <cell r="C1454" t="str">
            <v>PMIS</v>
          </cell>
        </row>
        <row r="1455">
          <cell r="A1455" t="str">
            <v>91134</v>
          </cell>
          <cell r="C1455" t="str">
            <v>PMIS</v>
          </cell>
        </row>
        <row r="1456">
          <cell r="A1456" t="str">
            <v>91136</v>
          </cell>
          <cell r="C1456" t="str">
            <v>PMIS</v>
          </cell>
        </row>
        <row r="1457">
          <cell r="A1457" t="str">
            <v>91137</v>
          </cell>
          <cell r="C1457" t="str">
            <v>PMIS</v>
          </cell>
        </row>
        <row r="1458">
          <cell r="A1458" t="str">
            <v>91138</v>
          </cell>
          <cell r="C1458" t="str">
            <v>PMIS</v>
          </cell>
        </row>
        <row r="1459">
          <cell r="A1459" t="str">
            <v>91146</v>
          </cell>
          <cell r="C1459" t="str">
            <v>PMIS</v>
          </cell>
        </row>
        <row r="1460">
          <cell r="A1460" t="str">
            <v>91150</v>
          </cell>
          <cell r="C1460" t="str">
            <v>PMIS</v>
          </cell>
        </row>
        <row r="1461">
          <cell r="A1461" t="str">
            <v>91162</v>
          </cell>
          <cell r="C1461" t="str">
            <v>PMIS</v>
          </cell>
        </row>
        <row r="1462">
          <cell r="A1462" t="str">
            <v>91163</v>
          </cell>
          <cell r="C1462" t="str">
            <v>PMIS</v>
          </cell>
        </row>
        <row r="1463">
          <cell r="A1463" t="str">
            <v>91164</v>
          </cell>
          <cell r="C1463" t="str">
            <v>PMIS</v>
          </cell>
        </row>
        <row r="1464">
          <cell r="A1464" t="str">
            <v>91171</v>
          </cell>
          <cell r="C1464" t="str">
            <v>PMIS</v>
          </cell>
        </row>
        <row r="1465">
          <cell r="A1465" t="str">
            <v>91172</v>
          </cell>
          <cell r="C1465" t="str">
            <v>PMIS</v>
          </cell>
        </row>
        <row r="1466">
          <cell r="A1466" t="str">
            <v>91173</v>
          </cell>
          <cell r="C1466" t="str">
            <v>PMIS</v>
          </cell>
        </row>
        <row r="1467">
          <cell r="A1467" t="str">
            <v>91190</v>
          </cell>
          <cell r="C1467" t="str">
            <v>PMIS</v>
          </cell>
        </row>
        <row r="1468">
          <cell r="A1468" t="str">
            <v>91215</v>
          </cell>
          <cell r="C1468" t="str">
            <v>PMIS</v>
          </cell>
        </row>
        <row r="1469">
          <cell r="A1469" t="str">
            <v>91224</v>
          </cell>
          <cell r="C1469" t="str">
            <v>PMIS</v>
          </cell>
        </row>
        <row r="1470">
          <cell r="A1470" t="str">
            <v>91225</v>
          </cell>
          <cell r="C1470" t="str">
            <v>PMIS</v>
          </cell>
        </row>
        <row r="1471">
          <cell r="A1471" t="str">
            <v>91226</v>
          </cell>
          <cell r="C1471" t="str">
            <v>PMIS</v>
          </cell>
        </row>
        <row r="1472">
          <cell r="A1472" t="str">
            <v>91227</v>
          </cell>
          <cell r="C1472" t="str">
            <v>PMIS</v>
          </cell>
        </row>
        <row r="1473">
          <cell r="A1473" t="str">
            <v>91230</v>
          </cell>
          <cell r="C1473" t="str">
            <v>PMIS</v>
          </cell>
        </row>
        <row r="1474">
          <cell r="A1474" t="str">
            <v>91235</v>
          </cell>
          <cell r="C1474" t="str">
            <v>PMIS</v>
          </cell>
        </row>
        <row r="1475">
          <cell r="A1475" t="str">
            <v>91250</v>
          </cell>
          <cell r="C1475" t="str">
            <v>PMIS</v>
          </cell>
        </row>
        <row r="1476">
          <cell r="A1476" t="str">
            <v>91251</v>
          </cell>
          <cell r="C1476" t="str">
            <v>PMIS</v>
          </cell>
        </row>
        <row r="1477">
          <cell r="A1477" t="str">
            <v>91252</v>
          </cell>
          <cell r="C1477" t="str">
            <v>PMIS</v>
          </cell>
        </row>
        <row r="1478">
          <cell r="A1478" t="str">
            <v>91253</v>
          </cell>
          <cell r="C1478" t="str">
            <v>PMIS</v>
          </cell>
        </row>
        <row r="1479">
          <cell r="A1479" t="str">
            <v>91254</v>
          </cell>
          <cell r="C1479" t="str">
            <v>PMIS</v>
          </cell>
        </row>
        <row r="1480">
          <cell r="A1480" t="str">
            <v>91255</v>
          </cell>
          <cell r="C1480" t="str">
            <v>PMIS</v>
          </cell>
        </row>
        <row r="1481">
          <cell r="A1481" t="str">
            <v>91270</v>
          </cell>
          <cell r="C1481" t="str">
            <v>PMIS</v>
          </cell>
        </row>
        <row r="1482">
          <cell r="A1482" t="str">
            <v>91280</v>
          </cell>
          <cell r="C1482" t="str">
            <v>PMIS</v>
          </cell>
        </row>
        <row r="1483">
          <cell r="A1483" t="str">
            <v>91281</v>
          </cell>
          <cell r="C1483" t="str">
            <v>PMIS</v>
          </cell>
        </row>
        <row r="1484">
          <cell r="A1484" t="str">
            <v>91282</v>
          </cell>
          <cell r="C1484" t="str">
            <v>PMIS</v>
          </cell>
        </row>
        <row r="1485">
          <cell r="A1485" t="str">
            <v>91283</v>
          </cell>
          <cell r="C1485" t="str">
            <v>PMIS</v>
          </cell>
        </row>
        <row r="1486">
          <cell r="A1486" t="str">
            <v>91285</v>
          </cell>
          <cell r="C1486" t="str">
            <v>PMIS</v>
          </cell>
        </row>
        <row r="1487">
          <cell r="A1487" t="str">
            <v>91290</v>
          </cell>
          <cell r="C1487" t="str">
            <v>PMIS</v>
          </cell>
        </row>
        <row r="1488">
          <cell r="A1488" t="str">
            <v>91295</v>
          </cell>
          <cell r="C1488" t="str">
            <v>PMIS</v>
          </cell>
        </row>
        <row r="1489">
          <cell r="A1489" t="str">
            <v>91296</v>
          </cell>
          <cell r="C1489" t="str">
            <v>PMIS</v>
          </cell>
        </row>
        <row r="1490">
          <cell r="A1490" t="str">
            <v>91297</v>
          </cell>
          <cell r="C1490" t="str">
            <v>PMIS</v>
          </cell>
        </row>
        <row r="1491">
          <cell r="A1491" t="str">
            <v>91298</v>
          </cell>
          <cell r="C1491" t="str">
            <v>PMIS</v>
          </cell>
        </row>
        <row r="1492">
          <cell r="A1492" t="str">
            <v>91315</v>
          </cell>
          <cell r="C1492" t="str">
            <v>PMIS</v>
          </cell>
        </row>
        <row r="1493">
          <cell r="A1493" t="str">
            <v>91351</v>
          </cell>
          <cell r="C1493" t="str">
            <v>PMIS</v>
          </cell>
        </row>
        <row r="1494">
          <cell r="A1494" t="str">
            <v>91352</v>
          </cell>
          <cell r="C1494" t="str">
            <v>PMIS</v>
          </cell>
        </row>
        <row r="1495">
          <cell r="A1495" t="str">
            <v>91353</v>
          </cell>
          <cell r="C1495" t="str">
            <v>PMIS</v>
          </cell>
        </row>
        <row r="1496">
          <cell r="A1496" t="str">
            <v>91373</v>
          </cell>
          <cell r="C1496" t="str">
            <v>PMIS</v>
          </cell>
        </row>
        <row r="1497">
          <cell r="A1497" t="str">
            <v>91380</v>
          </cell>
          <cell r="C1497" t="str">
            <v>PMIS</v>
          </cell>
        </row>
        <row r="1498">
          <cell r="A1498" t="str">
            <v>92115</v>
          </cell>
          <cell r="C1498" t="str">
            <v>PMIS</v>
          </cell>
        </row>
        <row r="1499">
          <cell r="A1499" t="str">
            <v>92120</v>
          </cell>
          <cell r="C1499" t="str">
            <v>PMIS</v>
          </cell>
        </row>
        <row r="1500">
          <cell r="A1500" t="str">
            <v>92121</v>
          </cell>
          <cell r="C1500" t="str">
            <v>PMIS</v>
          </cell>
        </row>
        <row r="1501">
          <cell r="A1501" t="str">
            <v>92250</v>
          </cell>
          <cell r="C1501" t="str">
            <v>PMIS</v>
          </cell>
        </row>
        <row r="1502">
          <cell r="A1502" t="str">
            <v>92350</v>
          </cell>
          <cell r="C1502" t="str">
            <v>PMIS</v>
          </cell>
        </row>
        <row r="1503">
          <cell r="A1503" t="str">
            <v>74001</v>
          </cell>
          <cell r="C1503" t="str">
            <v>PMIS</v>
          </cell>
        </row>
        <row r="1504">
          <cell r="A1504" t="str">
            <v>74002</v>
          </cell>
          <cell r="C1504" t="str">
            <v>PMIS</v>
          </cell>
        </row>
        <row r="1505">
          <cell r="A1505" t="str">
            <v>74003</v>
          </cell>
          <cell r="C1505" t="str">
            <v>PMIS</v>
          </cell>
        </row>
        <row r="1506">
          <cell r="A1506" t="str">
            <v>74004</v>
          </cell>
          <cell r="C1506" t="str">
            <v>PMIS</v>
          </cell>
        </row>
        <row r="1507">
          <cell r="A1507" t="str">
            <v>74005</v>
          </cell>
          <cell r="C1507" t="str">
            <v>PMIS</v>
          </cell>
        </row>
        <row r="1508">
          <cell r="A1508" t="str">
            <v>75006</v>
          </cell>
          <cell r="C1508" t="str">
            <v>PMIS</v>
          </cell>
        </row>
        <row r="1509">
          <cell r="A1509" t="str">
            <v>75008</v>
          </cell>
          <cell r="C1509" t="str">
            <v>PMIS</v>
          </cell>
        </row>
        <row r="1510">
          <cell r="A1510" t="str">
            <v>75009</v>
          </cell>
          <cell r="C1510" t="str">
            <v>PMIS</v>
          </cell>
        </row>
        <row r="1511">
          <cell r="A1511" t="str">
            <v>75012</v>
          </cell>
          <cell r="C1511" t="str">
            <v>PMIS</v>
          </cell>
        </row>
        <row r="1512">
          <cell r="A1512" t="str">
            <v>79001</v>
          </cell>
          <cell r="C1512" t="str">
            <v>PMIS</v>
          </cell>
        </row>
        <row r="1513">
          <cell r="C1513" t="str">
            <v>Total</v>
          </cell>
        </row>
        <row r="1515">
          <cell r="A1515" t="str">
            <v>OPEXFUN</v>
          </cell>
          <cell r="C1515" t="str">
            <v>PPRD</v>
          </cell>
        </row>
        <row r="1516">
          <cell r="A1516" t="str">
            <v>71001</v>
          </cell>
          <cell r="C1516" t="str">
            <v>PPRD</v>
          </cell>
        </row>
        <row r="1517">
          <cell r="A1517" t="str">
            <v>71002</v>
          </cell>
          <cell r="C1517" t="str">
            <v>PPRD</v>
          </cell>
        </row>
        <row r="1518">
          <cell r="A1518" t="str">
            <v>72001</v>
          </cell>
          <cell r="C1518" t="str">
            <v>PPRD</v>
          </cell>
        </row>
        <row r="1519">
          <cell r="A1519" t="str">
            <v>72002</v>
          </cell>
          <cell r="C1519" t="str">
            <v>PPRD</v>
          </cell>
        </row>
        <row r="1520">
          <cell r="A1520" t="str">
            <v>72003</v>
          </cell>
          <cell r="C1520" t="str">
            <v>PPRD</v>
          </cell>
        </row>
        <row r="1521">
          <cell r="A1521" t="str">
            <v>72004</v>
          </cell>
          <cell r="C1521" t="str">
            <v>PPRD</v>
          </cell>
        </row>
        <row r="1522">
          <cell r="A1522" t="str">
            <v>73001</v>
          </cell>
          <cell r="C1522" t="str">
            <v>PPRD</v>
          </cell>
        </row>
        <row r="1523">
          <cell r="A1523" t="str">
            <v>72015</v>
          </cell>
          <cell r="C1523" t="str">
            <v>PPRD</v>
          </cell>
        </row>
        <row r="1524">
          <cell r="A1524" t="str">
            <v>72017</v>
          </cell>
          <cell r="C1524" t="str">
            <v>PPRD</v>
          </cell>
        </row>
        <row r="1525">
          <cell r="A1525" t="str">
            <v>72019</v>
          </cell>
          <cell r="C1525" t="str">
            <v>PPRD</v>
          </cell>
        </row>
        <row r="1526">
          <cell r="A1526" t="str">
            <v>72011</v>
          </cell>
          <cell r="C1526" t="str">
            <v>PPRD</v>
          </cell>
        </row>
        <row r="1527">
          <cell r="A1527" t="str">
            <v>72012</v>
          </cell>
          <cell r="C1527" t="str">
            <v>PPRD</v>
          </cell>
        </row>
        <row r="1528">
          <cell r="A1528" t="str">
            <v>72006</v>
          </cell>
          <cell r="C1528" t="str">
            <v>PPRD</v>
          </cell>
        </row>
        <row r="1529">
          <cell r="A1529" t="str">
            <v>72016</v>
          </cell>
          <cell r="C1529" t="str">
            <v>PPRD</v>
          </cell>
        </row>
        <row r="1530">
          <cell r="A1530" t="str">
            <v>72008</v>
          </cell>
          <cell r="C1530" t="str">
            <v>PPRD</v>
          </cell>
        </row>
        <row r="1531">
          <cell r="A1531" t="str">
            <v>72018</v>
          </cell>
          <cell r="C1531" t="str">
            <v>PPRD</v>
          </cell>
        </row>
        <row r="1532">
          <cell r="A1532" t="str">
            <v>72010</v>
          </cell>
          <cell r="C1532" t="str">
            <v>PPRD</v>
          </cell>
        </row>
        <row r="1533">
          <cell r="A1533" t="str">
            <v>72020</v>
          </cell>
          <cell r="C1533" t="str">
            <v>PPRD</v>
          </cell>
        </row>
        <row r="1534">
          <cell r="A1534" t="str">
            <v>75001</v>
          </cell>
          <cell r="C1534" t="str">
            <v>PPRD</v>
          </cell>
        </row>
        <row r="1535">
          <cell r="A1535" t="str">
            <v>75002</v>
          </cell>
          <cell r="C1535" t="str">
            <v>PPRD</v>
          </cell>
        </row>
        <row r="1536">
          <cell r="A1536" t="str">
            <v>75003</v>
          </cell>
          <cell r="C1536" t="str">
            <v>PPRD</v>
          </cell>
        </row>
        <row r="1537">
          <cell r="A1537" t="str">
            <v>75004</v>
          </cell>
          <cell r="C1537" t="str">
            <v>PPRD</v>
          </cell>
        </row>
        <row r="1538">
          <cell r="A1538" t="str">
            <v>75005</v>
          </cell>
          <cell r="C1538" t="str">
            <v>PPRD</v>
          </cell>
        </row>
        <row r="1539">
          <cell r="A1539" t="str">
            <v>75007</v>
          </cell>
          <cell r="C1539" t="str">
            <v>PPRD</v>
          </cell>
        </row>
        <row r="1540">
          <cell r="A1540" t="str">
            <v>75011</v>
          </cell>
          <cell r="C1540" t="str">
            <v>PPRD</v>
          </cell>
        </row>
        <row r="1541">
          <cell r="A1541" t="str">
            <v>75013</v>
          </cell>
          <cell r="C1541" t="str">
            <v>PPRD</v>
          </cell>
        </row>
        <row r="1542">
          <cell r="A1542" t="str">
            <v>75014</v>
          </cell>
          <cell r="C1542" t="str">
            <v>PPRD</v>
          </cell>
        </row>
        <row r="1543">
          <cell r="A1543" t="str">
            <v>75015</v>
          </cell>
          <cell r="C1543" t="str">
            <v>PPRD</v>
          </cell>
        </row>
        <row r="1544">
          <cell r="A1544" t="str">
            <v>75016</v>
          </cell>
          <cell r="C1544" t="str">
            <v>PPRD</v>
          </cell>
        </row>
        <row r="1545">
          <cell r="A1545" t="str">
            <v>75017</v>
          </cell>
          <cell r="C1545" t="str">
            <v>PPRD</v>
          </cell>
        </row>
        <row r="1546">
          <cell r="A1546" t="str">
            <v>75018</v>
          </cell>
          <cell r="C1546" t="str">
            <v>PPRD</v>
          </cell>
        </row>
        <row r="1547">
          <cell r="A1547" t="str">
            <v>75098</v>
          </cell>
          <cell r="C1547" t="str">
            <v>PPRD</v>
          </cell>
        </row>
        <row r="1548">
          <cell r="A1548" t="str">
            <v>75099</v>
          </cell>
          <cell r="C1548" t="str">
            <v>PPRD</v>
          </cell>
        </row>
        <row r="1549">
          <cell r="A1549" t="str">
            <v>78001</v>
          </cell>
          <cell r="C1549" t="str">
            <v>PPRD</v>
          </cell>
        </row>
        <row r="1550">
          <cell r="A1550" t="str">
            <v>78002</v>
          </cell>
          <cell r="C1550" t="str">
            <v>PPRD</v>
          </cell>
        </row>
        <row r="1551">
          <cell r="A1551" t="str">
            <v>90200</v>
          </cell>
          <cell r="C1551" t="str">
            <v>PPRD</v>
          </cell>
        </row>
        <row r="1552">
          <cell r="A1552" t="str">
            <v>90300</v>
          </cell>
          <cell r="C1552" t="str">
            <v>PPRD</v>
          </cell>
        </row>
        <row r="1553">
          <cell r="A1553" t="str">
            <v>90400</v>
          </cell>
          <cell r="C1553" t="str">
            <v>PPRD</v>
          </cell>
        </row>
        <row r="1554">
          <cell r="A1554" t="str">
            <v>90700</v>
          </cell>
          <cell r="C1554" t="str">
            <v>PPRD</v>
          </cell>
        </row>
        <row r="1555">
          <cell r="A1555" t="str">
            <v>90720</v>
          </cell>
          <cell r="C1555" t="str">
            <v>PPRD</v>
          </cell>
        </row>
        <row r="1556">
          <cell r="A1556" t="str">
            <v>90730</v>
          </cell>
          <cell r="C1556" t="str">
            <v>PPRD</v>
          </cell>
        </row>
        <row r="1557">
          <cell r="A1557" t="str">
            <v>90740</v>
          </cell>
          <cell r="C1557" t="str">
            <v>PPRD</v>
          </cell>
        </row>
        <row r="1558">
          <cell r="A1558" t="str">
            <v>90750</v>
          </cell>
          <cell r="C1558" t="str">
            <v>PPRD</v>
          </cell>
        </row>
        <row r="1559">
          <cell r="A1559" t="str">
            <v>90760</v>
          </cell>
          <cell r="C1559" t="str">
            <v>PPRD</v>
          </cell>
        </row>
        <row r="1560">
          <cell r="A1560" t="str">
            <v>90770</v>
          </cell>
          <cell r="C1560" t="str">
            <v>PPRD</v>
          </cell>
        </row>
        <row r="1561">
          <cell r="A1561" t="str">
            <v>90780</v>
          </cell>
          <cell r="C1561" t="str">
            <v>PPRD</v>
          </cell>
        </row>
        <row r="1562">
          <cell r="A1562" t="str">
            <v>91110</v>
          </cell>
          <cell r="C1562" t="str">
            <v>PPRD</v>
          </cell>
        </row>
        <row r="1563">
          <cell r="A1563" t="str">
            <v>91111</v>
          </cell>
          <cell r="C1563" t="str">
            <v>PPRD</v>
          </cell>
        </row>
        <row r="1564">
          <cell r="A1564" t="str">
            <v>91112</v>
          </cell>
          <cell r="C1564" t="str">
            <v>PPRD</v>
          </cell>
        </row>
        <row r="1565">
          <cell r="A1565" t="str">
            <v>91113</v>
          </cell>
          <cell r="C1565" t="str">
            <v>PPRD</v>
          </cell>
        </row>
        <row r="1566">
          <cell r="A1566" t="str">
            <v>91114</v>
          </cell>
          <cell r="C1566" t="str">
            <v>PPRD</v>
          </cell>
        </row>
        <row r="1567">
          <cell r="A1567" t="str">
            <v>91120</v>
          </cell>
          <cell r="C1567" t="str">
            <v>PPRD</v>
          </cell>
        </row>
        <row r="1568">
          <cell r="A1568" t="str">
            <v>91125</v>
          </cell>
          <cell r="C1568" t="str">
            <v>PPRD</v>
          </cell>
        </row>
        <row r="1569">
          <cell r="A1569" t="str">
            <v>91133</v>
          </cell>
          <cell r="C1569" t="str">
            <v>PPRD</v>
          </cell>
        </row>
        <row r="1570">
          <cell r="A1570" t="str">
            <v>91134</v>
          </cell>
          <cell r="C1570" t="str">
            <v>PPRD</v>
          </cell>
        </row>
        <row r="1571">
          <cell r="A1571" t="str">
            <v>91136</v>
          </cell>
          <cell r="C1571" t="str">
            <v>PPRD</v>
          </cell>
        </row>
        <row r="1572">
          <cell r="A1572" t="str">
            <v>91137</v>
          </cell>
          <cell r="C1572" t="str">
            <v>PPRD</v>
          </cell>
        </row>
        <row r="1573">
          <cell r="A1573" t="str">
            <v>91138</v>
          </cell>
          <cell r="C1573" t="str">
            <v>PPRD</v>
          </cell>
        </row>
        <row r="1574">
          <cell r="A1574" t="str">
            <v>91146</v>
          </cell>
          <cell r="C1574" t="str">
            <v>PPRD</v>
          </cell>
        </row>
        <row r="1575">
          <cell r="A1575" t="str">
            <v>91150</v>
          </cell>
          <cell r="C1575" t="str">
            <v>PPRD</v>
          </cell>
        </row>
        <row r="1576">
          <cell r="A1576" t="str">
            <v>91162</v>
          </cell>
          <cell r="C1576" t="str">
            <v>PPRD</v>
          </cell>
        </row>
        <row r="1577">
          <cell r="A1577" t="str">
            <v>91163</v>
          </cell>
          <cell r="C1577" t="str">
            <v>PPRD</v>
          </cell>
        </row>
        <row r="1578">
          <cell r="A1578" t="str">
            <v>91164</v>
          </cell>
          <cell r="C1578" t="str">
            <v>PPRD</v>
          </cell>
        </row>
        <row r="1579">
          <cell r="A1579" t="str">
            <v>91171</v>
          </cell>
          <cell r="C1579" t="str">
            <v>PPRD</v>
          </cell>
        </row>
        <row r="1580">
          <cell r="A1580" t="str">
            <v>91172</v>
          </cell>
          <cell r="C1580" t="str">
            <v>PPRD</v>
          </cell>
        </row>
        <row r="1581">
          <cell r="A1581" t="str">
            <v>91173</v>
          </cell>
          <cell r="C1581" t="str">
            <v>PPRD</v>
          </cell>
        </row>
        <row r="1582">
          <cell r="A1582" t="str">
            <v>91190</v>
          </cell>
          <cell r="C1582" t="str">
            <v>PPRD</v>
          </cell>
        </row>
        <row r="1583">
          <cell r="A1583" t="str">
            <v>91215</v>
          </cell>
          <cell r="C1583" t="str">
            <v>PPRD</v>
          </cell>
        </row>
        <row r="1584">
          <cell r="A1584" t="str">
            <v>91224</v>
          </cell>
          <cell r="C1584" t="str">
            <v>PPRD</v>
          </cell>
        </row>
        <row r="1585">
          <cell r="A1585" t="str">
            <v>91225</v>
          </cell>
          <cell r="C1585" t="str">
            <v>PPRD</v>
          </cell>
        </row>
        <row r="1586">
          <cell r="A1586" t="str">
            <v>91226</v>
          </cell>
          <cell r="C1586" t="str">
            <v>PPRD</v>
          </cell>
        </row>
        <row r="1587">
          <cell r="A1587" t="str">
            <v>91227</v>
          </cell>
          <cell r="C1587" t="str">
            <v>PPRD</v>
          </cell>
        </row>
        <row r="1588">
          <cell r="A1588" t="str">
            <v>91230</v>
          </cell>
          <cell r="C1588" t="str">
            <v>PPRD</v>
          </cell>
        </row>
        <row r="1589">
          <cell r="A1589" t="str">
            <v>91235</v>
          </cell>
          <cell r="C1589" t="str">
            <v>PPRD</v>
          </cell>
        </row>
        <row r="1590">
          <cell r="A1590" t="str">
            <v>91250</v>
          </cell>
          <cell r="C1590" t="str">
            <v>PPRD</v>
          </cell>
        </row>
        <row r="1591">
          <cell r="A1591" t="str">
            <v>91251</v>
          </cell>
          <cell r="C1591" t="str">
            <v>PPRD</v>
          </cell>
        </row>
        <row r="1592">
          <cell r="A1592" t="str">
            <v>91252</v>
          </cell>
          <cell r="C1592" t="str">
            <v>PPRD</v>
          </cell>
        </row>
        <row r="1593">
          <cell r="A1593" t="str">
            <v>91253</v>
          </cell>
          <cell r="C1593" t="str">
            <v>PPRD</v>
          </cell>
        </row>
        <row r="1594">
          <cell r="A1594" t="str">
            <v>91254</v>
          </cell>
          <cell r="C1594" t="str">
            <v>PPRD</v>
          </cell>
        </row>
        <row r="1595">
          <cell r="A1595" t="str">
            <v>91255</v>
          </cell>
          <cell r="C1595" t="str">
            <v>PPRD</v>
          </cell>
        </row>
        <row r="1596">
          <cell r="A1596" t="str">
            <v>91270</v>
          </cell>
          <cell r="C1596" t="str">
            <v>PPRD</v>
          </cell>
        </row>
        <row r="1597">
          <cell r="A1597" t="str">
            <v>91280</v>
          </cell>
          <cell r="C1597" t="str">
            <v>PPRD</v>
          </cell>
        </row>
        <row r="1598">
          <cell r="A1598" t="str">
            <v>91281</v>
          </cell>
          <cell r="C1598" t="str">
            <v>PPRD</v>
          </cell>
        </row>
        <row r="1599">
          <cell r="A1599" t="str">
            <v>91282</v>
          </cell>
          <cell r="C1599" t="str">
            <v>PPRD</v>
          </cell>
        </row>
        <row r="1600">
          <cell r="A1600" t="str">
            <v>91283</v>
          </cell>
          <cell r="C1600" t="str">
            <v>PPRD</v>
          </cell>
        </row>
        <row r="1601">
          <cell r="A1601" t="str">
            <v>91285</v>
          </cell>
          <cell r="C1601" t="str">
            <v>PPRD</v>
          </cell>
        </row>
        <row r="1602">
          <cell r="A1602" t="str">
            <v>91290</v>
          </cell>
          <cell r="C1602" t="str">
            <v>PPRD</v>
          </cell>
        </row>
        <row r="1603">
          <cell r="A1603" t="str">
            <v>91295</v>
          </cell>
          <cell r="C1603" t="str">
            <v>PPRD</v>
          </cell>
        </row>
        <row r="1604">
          <cell r="A1604" t="str">
            <v>91296</v>
          </cell>
          <cell r="C1604" t="str">
            <v>PPRD</v>
          </cell>
        </row>
        <row r="1605">
          <cell r="A1605" t="str">
            <v>91297</v>
          </cell>
          <cell r="C1605" t="str">
            <v>PPRD</v>
          </cell>
        </row>
        <row r="1606">
          <cell r="A1606" t="str">
            <v>91298</v>
          </cell>
          <cell r="C1606" t="str">
            <v>PPRD</v>
          </cell>
        </row>
        <row r="1607">
          <cell r="A1607" t="str">
            <v>91315</v>
          </cell>
          <cell r="C1607" t="str">
            <v>PPRD</v>
          </cell>
        </row>
        <row r="1608">
          <cell r="A1608" t="str">
            <v>91351</v>
          </cell>
          <cell r="C1608" t="str">
            <v>PPRD</v>
          </cell>
        </row>
        <row r="1609">
          <cell r="A1609" t="str">
            <v>91352</v>
          </cell>
          <cell r="C1609" t="str">
            <v>PPRD</v>
          </cell>
        </row>
        <row r="1610">
          <cell r="A1610" t="str">
            <v>91353</v>
          </cell>
          <cell r="C1610" t="str">
            <v>PPRD</v>
          </cell>
        </row>
        <row r="1611">
          <cell r="A1611" t="str">
            <v>91373</v>
          </cell>
          <cell r="C1611" t="str">
            <v>PPRD</v>
          </cell>
        </row>
        <row r="1612">
          <cell r="A1612" t="str">
            <v>91380</v>
          </cell>
          <cell r="C1612" t="str">
            <v>PPRD</v>
          </cell>
        </row>
        <row r="1613">
          <cell r="A1613" t="str">
            <v>92115</v>
          </cell>
          <cell r="C1613" t="str">
            <v>PPRD</v>
          </cell>
        </row>
        <row r="1614">
          <cell r="A1614" t="str">
            <v>92120</v>
          </cell>
          <cell r="C1614" t="str">
            <v>PPRD</v>
          </cell>
        </row>
        <row r="1615">
          <cell r="A1615" t="str">
            <v>92121</v>
          </cell>
          <cell r="C1615" t="str">
            <v>PPRD</v>
          </cell>
        </row>
        <row r="1616">
          <cell r="A1616" t="str">
            <v>92250</v>
          </cell>
          <cell r="C1616" t="str">
            <v>PPRD</v>
          </cell>
        </row>
        <row r="1617">
          <cell r="A1617" t="str">
            <v>92350</v>
          </cell>
          <cell r="C1617" t="str">
            <v>PPRD</v>
          </cell>
        </row>
        <row r="1618">
          <cell r="A1618" t="str">
            <v>74001</v>
          </cell>
          <cell r="C1618" t="str">
            <v>PPRD</v>
          </cell>
        </row>
        <row r="1619">
          <cell r="A1619" t="str">
            <v>74002</v>
          </cell>
          <cell r="C1619" t="str">
            <v>PPRD</v>
          </cell>
        </row>
        <row r="1620">
          <cell r="A1620" t="str">
            <v>74003</v>
          </cell>
          <cell r="C1620" t="str">
            <v>PPRD</v>
          </cell>
        </row>
        <row r="1621">
          <cell r="A1621" t="str">
            <v>74004</v>
          </cell>
          <cell r="C1621" t="str">
            <v>PPRD</v>
          </cell>
        </row>
        <row r="1622">
          <cell r="A1622" t="str">
            <v>74005</v>
          </cell>
          <cell r="C1622" t="str">
            <v>PPRD</v>
          </cell>
        </row>
        <row r="1623">
          <cell r="A1623" t="str">
            <v>75006</v>
          </cell>
          <cell r="C1623" t="str">
            <v>PPRD</v>
          </cell>
        </row>
        <row r="1624">
          <cell r="A1624" t="str">
            <v>75008</v>
          </cell>
          <cell r="C1624" t="str">
            <v>PPRD</v>
          </cell>
        </row>
        <row r="1625">
          <cell r="A1625" t="str">
            <v>75009</v>
          </cell>
          <cell r="C1625" t="str">
            <v>PPRD</v>
          </cell>
        </row>
        <row r="1626">
          <cell r="A1626" t="str">
            <v>75012</v>
          </cell>
          <cell r="C1626" t="str">
            <v>PPRD</v>
          </cell>
        </row>
        <row r="1627">
          <cell r="A1627" t="str">
            <v>79001</v>
          </cell>
          <cell r="C1627" t="str">
            <v>PPRD</v>
          </cell>
        </row>
        <row r="1628">
          <cell r="C1628" t="str">
            <v>Total</v>
          </cell>
        </row>
        <row r="1630">
          <cell r="A1630" t="str">
            <v>OPEXFUN</v>
          </cell>
          <cell r="C1630" t="str">
            <v>RET</v>
          </cell>
        </row>
        <row r="1631">
          <cell r="A1631" t="str">
            <v>71001</v>
          </cell>
          <cell r="C1631" t="str">
            <v>RET</v>
          </cell>
        </row>
        <row r="1632">
          <cell r="A1632" t="str">
            <v>71002</v>
          </cell>
          <cell r="C1632" t="str">
            <v>RET</v>
          </cell>
        </row>
        <row r="1633">
          <cell r="A1633" t="str">
            <v>72001</v>
          </cell>
          <cell r="C1633" t="str">
            <v>RET</v>
          </cell>
        </row>
        <row r="1634">
          <cell r="A1634" t="str">
            <v>72002</v>
          </cell>
          <cell r="C1634" t="str">
            <v>RET</v>
          </cell>
        </row>
        <row r="1635">
          <cell r="A1635" t="str">
            <v>72003</v>
          </cell>
          <cell r="C1635" t="str">
            <v>RET</v>
          </cell>
        </row>
        <row r="1636">
          <cell r="A1636" t="str">
            <v>72004</v>
          </cell>
          <cell r="C1636" t="str">
            <v>RET</v>
          </cell>
        </row>
        <row r="1637">
          <cell r="A1637" t="str">
            <v>73001</v>
          </cell>
          <cell r="C1637" t="str">
            <v>RET</v>
          </cell>
        </row>
        <row r="1638">
          <cell r="A1638" t="str">
            <v>72015</v>
          </cell>
          <cell r="C1638" t="str">
            <v>RET</v>
          </cell>
        </row>
        <row r="1639">
          <cell r="A1639" t="str">
            <v>72017</v>
          </cell>
          <cell r="C1639" t="str">
            <v>RET</v>
          </cell>
        </row>
        <row r="1640">
          <cell r="A1640" t="str">
            <v>72019</v>
          </cell>
          <cell r="C1640" t="str">
            <v>RET</v>
          </cell>
        </row>
        <row r="1641">
          <cell r="A1641" t="str">
            <v>72011</v>
          </cell>
          <cell r="C1641" t="str">
            <v>RET</v>
          </cell>
        </row>
        <row r="1642">
          <cell r="A1642" t="str">
            <v>72012</v>
          </cell>
          <cell r="C1642" t="str">
            <v>RET</v>
          </cell>
        </row>
        <row r="1643">
          <cell r="A1643" t="str">
            <v>72006</v>
          </cell>
          <cell r="C1643" t="str">
            <v>RET</v>
          </cell>
        </row>
        <row r="1644">
          <cell r="A1644" t="str">
            <v>72016</v>
          </cell>
          <cell r="C1644" t="str">
            <v>RET</v>
          </cell>
        </row>
        <row r="1645">
          <cell r="A1645" t="str">
            <v>72008</v>
          </cell>
          <cell r="C1645" t="str">
            <v>RET</v>
          </cell>
        </row>
        <row r="1646">
          <cell r="A1646" t="str">
            <v>72018</v>
          </cell>
          <cell r="C1646" t="str">
            <v>RET</v>
          </cell>
        </row>
        <row r="1647">
          <cell r="A1647" t="str">
            <v>72010</v>
          </cell>
          <cell r="C1647" t="str">
            <v>RET</v>
          </cell>
        </row>
        <row r="1648">
          <cell r="A1648" t="str">
            <v>72020</v>
          </cell>
          <cell r="C1648" t="str">
            <v>RET</v>
          </cell>
        </row>
        <row r="1649">
          <cell r="A1649" t="str">
            <v>75001</v>
          </cell>
          <cell r="C1649" t="str">
            <v>RET</v>
          </cell>
        </row>
        <row r="1650">
          <cell r="A1650" t="str">
            <v>75002</v>
          </cell>
          <cell r="C1650" t="str">
            <v>RET</v>
          </cell>
        </row>
        <row r="1651">
          <cell r="A1651" t="str">
            <v>75003</v>
          </cell>
          <cell r="C1651" t="str">
            <v>RET</v>
          </cell>
        </row>
        <row r="1652">
          <cell r="A1652" t="str">
            <v>75004</v>
          </cell>
          <cell r="C1652" t="str">
            <v>RET</v>
          </cell>
        </row>
        <row r="1653">
          <cell r="A1653" t="str">
            <v>75005</v>
          </cell>
          <cell r="C1653" t="str">
            <v>RET</v>
          </cell>
        </row>
        <row r="1654">
          <cell r="A1654" t="str">
            <v>75007</v>
          </cell>
          <cell r="C1654" t="str">
            <v>RET</v>
          </cell>
        </row>
        <row r="1655">
          <cell r="A1655" t="str">
            <v>75011</v>
          </cell>
          <cell r="C1655" t="str">
            <v>RET</v>
          </cell>
        </row>
        <row r="1656">
          <cell r="A1656" t="str">
            <v>75013</v>
          </cell>
          <cell r="C1656" t="str">
            <v>RET</v>
          </cell>
        </row>
        <row r="1657">
          <cell r="A1657" t="str">
            <v>75014</v>
          </cell>
          <cell r="C1657" t="str">
            <v>RET</v>
          </cell>
        </row>
        <row r="1658">
          <cell r="A1658" t="str">
            <v>75015</v>
          </cell>
          <cell r="C1658" t="str">
            <v>RET</v>
          </cell>
        </row>
        <row r="1659">
          <cell r="A1659" t="str">
            <v>75016</v>
          </cell>
          <cell r="C1659" t="str">
            <v>RET</v>
          </cell>
        </row>
        <row r="1660">
          <cell r="A1660" t="str">
            <v>75017</v>
          </cell>
          <cell r="C1660" t="str">
            <v>RET</v>
          </cell>
        </row>
        <row r="1661">
          <cell r="A1661" t="str">
            <v>75018</v>
          </cell>
          <cell r="C1661" t="str">
            <v>RET</v>
          </cell>
        </row>
        <row r="1662">
          <cell r="A1662" t="str">
            <v>75098</v>
          </cell>
          <cell r="C1662" t="str">
            <v>RET</v>
          </cell>
        </row>
        <row r="1663">
          <cell r="A1663" t="str">
            <v>75099</v>
          </cell>
          <cell r="C1663" t="str">
            <v>RET</v>
          </cell>
        </row>
        <row r="1664">
          <cell r="A1664" t="str">
            <v>78001</v>
          </cell>
          <cell r="C1664" t="str">
            <v>RET</v>
          </cell>
        </row>
        <row r="1665">
          <cell r="A1665" t="str">
            <v>78002</v>
          </cell>
          <cell r="C1665" t="str">
            <v>RET</v>
          </cell>
        </row>
        <row r="1666">
          <cell r="A1666" t="str">
            <v>90200</v>
          </cell>
          <cell r="C1666" t="str">
            <v>RET</v>
          </cell>
        </row>
        <row r="1667">
          <cell r="A1667" t="str">
            <v>90300</v>
          </cell>
          <cell r="C1667" t="str">
            <v>RET</v>
          </cell>
        </row>
        <row r="1668">
          <cell r="A1668" t="str">
            <v>90400</v>
          </cell>
          <cell r="C1668" t="str">
            <v>RET</v>
          </cell>
        </row>
        <row r="1669">
          <cell r="A1669" t="str">
            <v>90700</v>
          </cell>
          <cell r="C1669" t="str">
            <v>RET</v>
          </cell>
        </row>
        <row r="1670">
          <cell r="A1670" t="str">
            <v>90720</v>
          </cell>
          <cell r="C1670" t="str">
            <v>RET</v>
          </cell>
        </row>
        <row r="1671">
          <cell r="A1671" t="str">
            <v>90730</v>
          </cell>
          <cell r="C1671" t="str">
            <v>RET</v>
          </cell>
        </row>
        <row r="1672">
          <cell r="A1672" t="str">
            <v>90740</v>
          </cell>
          <cell r="C1672" t="str">
            <v>RET</v>
          </cell>
        </row>
        <row r="1673">
          <cell r="A1673" t="str">
            <v>90750</v>
          </cell>
          <cell r="C1673" t="str">
            <v>RET</v>
          </cell>
        </row>
        <row r="1674">
          <cell r="A1674" t="str">
            <v>90760</v>
          </cell>
          <cell r="C1674" t="str">
            <v>RET</v>
          </cell>
        </row>
        <row r="1675">
          <cell r="A1675" t="str">
            <v>90770</v>
          </cell>
          <cell r="C1675" t="str">
            <v>RET</v>
          </cell>
        </row>
        <row r="1676">
          <cell r="A1676" t="str">
            <v>90780</v>
          </cell>
          <cell r="C1676" t="str">
            <v>RET</v>
          </cell>
        </row>
        <row r="1677">
          <cell r="A1677" t="str">
            <v>91110</v>
          </cell>
          <cell r="C1677" t="str">
            <v>RET</v>
          </cell>
        </row>
        <row r="1678">
          <cell r="A1678" t="str">
            <v>91111</v>
          </cell>
          <cell r="C1678" t="str">
            <v>RET</v>
          </cell>
        </row>
        <row r="1679">
          <cell r="A1679" t="str">
            <v>91112</v>
          </cell>
          <cell r="C1679" t="str">
            <v>RET</v>
          </cell>
        </row>
        <row r="1680">
          <cell r="A1680" t="str">
            <v>91113</v>
          </cell>
          <cell r="C1680" t="str">
            <v>RET</v>
          </cell>
        </row>
        <row r="1681">
          <cell r="A1681" t="str">
            <v>91114</v>
          </cell>
          <cell r="C1681" t="str">
            <v>RET</v>
          </cell>
        </row>
        <row r="1682">
          <cell r="A1682" t="str">
            <v>91120</v>
          </cell>
          <cell r="C1682" t="str">
            <v>RET</v>
          </cell>
        </row>
        <row r="1683">
          <cell r="A1683" t="str">
            <v>91125</v>
          </cell>
          <cell r="C1683" t="str">
            <v>RET</v>
          </cell>
        </row>
        <row r="1684">
          <cell r="A1684" t="str">
            <v>91133</v>
          </cell>
          <cell r="C1684" t="str">
            <v>RET</v>
          </cell>
        </row>
        <row r="1685">
          <cell r="A1685" t="str">
            <v>91134</v>
          </cell>
          <cell r="C1685" t="str">
            <v>RET</v>
          </cell>
        </row>
        <row r="1686">
          <cell r="A1686" t="str">
            <v>91136</v>
          </cell>
          <cell r="C1686" t="str">
            <v>RET</v>
          </cell>
        </row>
        <row r="1687">
          <cell r="A1687" t="str">
            <v>91137</v>
          </cell>
          <cell r="C1687" t="str">
            <v>RET</v>
          </cell>
        </row>
        <row r="1688">
          <cell r="A1688" t="str">
            <v>91138</v>
          </cell>
          <cell r="C1688" t="str">
            <v>RET</v>
          </cell>
        </row>
        <row r="1689">
          <cell r="A1689" t="str">
            <v>91146</v>
          </cell>
          <cell r="C1689" t="str">
            <v>RET</v>
          </cell>
        </row>
        <row r="1690">
          <cell r="A1690" t="str">
            <v>91150</v>
          </cell>
          <cell r="C1690" t="str">
            <v>RET</v>
          </cell>
        </row>
        <row r="1691">
          <cell r="A1691" t="str">
            <v>91162</v>
          </cell>
          <cell r="C1691" t="str">
            <v>RET</v>
          </cell>
        </row>
        <row r="1692">
          <cell r="A1692" t="str">
            <v>91163</v>
          </cell>
          <cell r="C1692" t="str">
            <v>RET</v>
          </cell>
        </row>
        <row r="1693">
          <cell r="A1693" t="str">
            <v>91164</v>
          </cell>
          <cell r="C1693" t="str">
            <v>RET</v>
          </cell>
        </row>
        <row r="1694">
          <cell r="A1694" t="str">
            <v>91171</v>
          </cell>
          <cell r="C1694" t="str">
            <v>RET</v>
          </cell>
        </row>
        <row r="1695">
          <cell r="A1695" t="str">
            <v>91172</v>
          </cell>
          <cell r="C1695" t="str">
            <v>RET</v>
          </cell>
        </row>
        <row r="1696">
          <cell r="A1696" t="str">
            <v>91173</v>
          </cell>
          <cell r="C1696" t="str">
            <v>RET</v>
          </cell>
        </row>
        <row r="1697">
          <cell r="A1697" t="str">
            <v>91190</v>
          </cell>
          <cell r="C1697" t="str">
            <v>RET</v>
          </cell>
        </row>
        <row r="1698">
          <cell r="A1698" t="str">
            <v>91215</v>
          </cell>
          <cell r="C1698" t="str">
            <v>RET</v>
          </cell>
        </row>
        <row r="1699">
          <cell r="A1699" t="str">
            <v>91224</v>
          </cell>
          <cell r="C1699" t="str">
            <v>RET</v>
          </cell>
        </row>
        <row r="1700">
          <cell r="A1700" t="str">
            <v>91225</v>
          </cell>
          <cell r="C1700" t="str">
            <v>RET</v>
          </cell>
        </row>
        <row r="1701">
          <cell r="A1701" t="str">
            <v>91226</v>
          </cell>
          <cell r="C1701" t="str">
            <v>RET</v>
          </cell>
        </row>
        <row r="1702">
          <cell r="A1702" t="str">
            <v>91227</v>
          </cell>
          <cell r="C1702" t="str">
            <v>RET</v>
          </cell>
        </row>
        <row r="1703">
          <cell r="A1703" t="str">
            <v>91230</v>
          </cell>
          <cell r="C1703" t="str">
            <v>RET</v>
          </cell>
        </row>
        <row r="1704">
          <cell r="A1704" t="str">
            <v>91235</v>
          </cell>
          <cell r="C1704" t="str">
            <v>RET</v>
          </cell>
        </row>
        <row r="1705">
          <cell r="A1705" t="str">
            <v>91250</v>
          </cell>
          <cell r="C1705" t="str">
            <v>RET</v>
          </cell>
        </row>
        <row r="1706">
          <cell r="A1706" t="str">
            <v>91251</v>
          </cell>
          <cell r="C1706" t="str">
            <v>RET</v>
          </cell>
        </row>
        <row r="1707">
          <cell r="A1707" t="str">
            <v>91252</v>
          </cell>
          <cell r="C1707" t="str">
            <v>RET</v>
          </cell>
        </row>
        <row r="1708">
          <cell r="A1708" t="str">
            <v>91253</v>
          </cell>
          <cell r="C1708" t="str">
            <v>RET</v>
          </cell>
        </row>
        <row r="1709">
          <cell r="A1709" t="str">
            <v>91254</v>
          </cell>
          <cell r="C1709" t="str">
            <v>RET</v>
          </cell>
        </row>
        <row r="1710">
          <cell r="A1710" t="str">
            <v>91255</v>
          </cell>
          <cell r="C1710" t="str">
            <v>RET</v>
          </cell>
        </row>
        <row r="1711">
          <cell r="A1711" t="str">
            <v>91270</v>
          </cell>
          <cell r="C1711" t="str">
            <v>RET</v>
          </cell>
        </row>
        <row r="1712">
          <cell r="A1712" t="str">
            <v>91280</v>
          </cell>
          <cell r="C1712" t="str">
            <v>RET</v>
          </cell>
        </row>
        <row r="1713">
          <cell r="A1713" t="str">
            <v>91281</v>
          </cell>
          <cell r="C1713" t="str">
            <v>RET</v>
          </cell>
        </row>
        <row r="1714">
          <cell r="A1714" t="str">
            <v>91282</v>
          </cell>
          <cell r="C1714" t="str">
            <v>RET</v>
          </cell>
        </row>
        <row r="1715">
          <cell r="A1715" t="str">
            <v>91283</v>
          </cell>
          <cell r="C1715" t="str">
            <v>RET</v>
          </cell>
        </row>
        <row r="1716">
          <cell r="A1716" t="str">
            <v>91285</v>
          </cell>
          <cell r="C1716" t="str">
            <v>RET</v>
          </cell>
        </row>
        <row r="1717">
          <cell r="A1717" t="str">
            <v>91290</v>
          </cell>
          <cell r="C1717" t="str">
            <v>RET</v>
          </cell>
        </row>
        <row r="1718">
          <cell r="A1718" t="str">
            <v>91295</v>
          </cell>
          <cell r="C1718" t="str">
            <v>RET</v>
          </cell>
        </row>
        <row r="1719">
          <cell r="A1719" t="str">
            <v>91296</v>
          </cell>
          <cell r="C1719" t="str">
            <v>RET</v>
          </cell>
        </row>
        <row r="1720">
          <cell r="A1720" t="str">
            <v>91297</v>
          </cell>
          <cell r="C1720" t="str">
            <v>RET</v>
          </cell>
        </row>
        <row r="1721">
          <cell r="A1721" t="str">
            <v>91298</v>
          </cell>
          <cell r="C1721" t="str">
            <v>RET</v>
          </cell>
        </row>
        <row r="1722">
          <cell r="A1722" t="str">
            <v>91315</v>
          </cell>
          <cell r="C1722" t="str">
            <v>RET</v>
          </cell>
        </row>
        <row r="1723">
          <cell r="A1723" t="str">
            <v>91351</v>
          </cell>
          <cell r="C1723" t="str">
            <v>RET</v>
          </cell>
        </row>
        <row r="1724">
          <cell r="A1724" t="str">
            <v>91352</v>
          </cell>
          <cell r="C1724" t="str">
            <v>RET</v>
          </cell>
        </row>
        <row r="1725">
          <cell r="A1725" t="str">
            <v>91353</v>
          </cell>
          <cell r="C1725" t="str">
            <v>RET</v>
          </cell>
        </row>
        <row r="1726">
          <cell r="A1726" t="str">
            <v>91373</v>
          </cell>
          <cell r="C1726" t="str">
            <v>RET</v>
          </cell>
        </row>
        <row r="1727">
          <cell r="A1727" t="str">
            <v>91380</v>
          </cell>
          <cell r="C1727" t="str">
            <v>RET</v>
          </cell>
        </row>
        <row r="1728">
          <cell r="A1728" t="str">
            <v>92115</v>
          </cell>
          <cell r="C1728" t="str">
            <v>RET</v>
          </cell>
        </row>
        <row r="1729">
          <cell r="A1729" t="str">
            <v>92120</v>
          </cell>
          <cell r="C1729" t="str">
            <v>RET</v>
          </cell>
        </row>
        <row r="1730">
          <cell r="A1730" t="str">
            <v>92121</v>
          </cell>
          <cell r="C1730" t="str">
            <v>RET</v>
          </cell>
        </row>
        <row r="1731">
          <cell r="A1731" t="str">
            <v>92250</v>
          </cell>
          <cell r="C1731" t="str">
            <v>RET</v>
          </cell>
        </row>
        <row r="1732">
          <cell r="A1732" t="str">
            <v>92350</v>
          </cell>
          <cell r="C1732" t="str">
            <v>RET</v>
          </cell>
        </row>
        <row r="1733">
          <cell r="A1733" t="str">
            <v>74001</v>
          </cell>
          <cell r="C1733" t="str">
            <v>RET</v>
          </cell>
        </row>
        <row r="1734">
          <cell r="A1734" t="str">
            <v>74002</v>
          </cell>
          <cell r="C1734" t="str">
            <v>RET</v>
          </cell>
        </row>
        <row r="1735">
          <cell r="A1735" t="str">
            <v>74003</v>
          </cell>
          <cell r="C1735" t="str">
            <v>RET</v>
          </cell>
        </row>
        <row r="1736">
          <cell r="A1736" t="str">
            <v>74004</v>
          </cell>
          <cell r="C1736" t="str">
            <v>RET</v>
          </cell>
        </row>
        <row r="1737">
          <cell r="A1737" t="str">
            <v>74005</v>
          </cell>
          <cell r="C1737" t="str">
            <v>RET</v>
          </cell>
        </row>
        <row r="1738">
          <cell r="A1738" t="str">
            <v>75006</v>
          </cell>
          <cell r="C1738" t="str">
            <v>RET</v>
          </cell>
        </row>
        <row r="1739">
          <cell r="A1739" t="str">
            <v>75008</v>
          </cell>
          <cell r="C1739" t="str">
            <v>RET</v>
          </cell>
        </row>
        <row r="1740">
          <cell r="A1740" t="str">
            <v>75009</v>
          </cell>
          <cell r="C1740" t="str">
            <v>RET</v>
          </cell>
        </row>
        <row r="1741">
          <cell r="A1741" t="str">
            <v>75012</v>
          </cell>
          <cell r="C1741" t="str">
            <v>RET</v>
          </cell>
        </row>
        <row r="1742">
          <cell r="A1742" t="str">
            <v>79001</v>
          </cell>
          <cell r="C1742" t="str">
            <v>RET</v>
          </cell>
        </row>
        <row r="1743">
          <cell r="C1743" t="str">
            <v>Total</v>
          </cell>
        </row>
        <row r="1745">
          <cell r="A1745" t="str">
            <v>OPEXFUN</v>
          </cell>
          <cell r="C1745" t="str">
            <v>PUR</v>
          </cell>
        </row>
        <row r="1746">
          <cell r="A1746" t="str">
            <v>71001</v>
          </cell>
          <cell r="C1746" t="str">
            <v>PUR</v>
          </cell>
        </row>
        <row r="1747">
          <cell r="A1747" t="str">
            <v>71002</v>
          </cell>
          <cell r="C1747" t="str">
            <v>PUR</v>
          </cell>
        </row>
        <row r="1748">
          <cell r="A1748" t="str">
            <v>72001</v>
          </cell>
          <cell r="C1748" t="str">
            <v>PUR</v>
          </cell>
        </row>
        <row r="1749">
          <cell r="A1749" t="str">
            <v>72002</v>
          </cell>
          <cell r="C1749" t="str">
            <v>PUR</v>
          </cell>
        </row>
        <row r="1750">
          <cell r="A1750" t="str">
            <v>72003</v>
          </cell>
          <cell r="C1750" t="str">
            <v>PUR</v>
          </cell>
        </row>
        <row r="1751">
          <cell r="A1751" t="str">
            <v>72004</v>
          </cell>
          <cell r="C1751" t="str">
            <v>PUR</v>
          </cell>
        </row>
        <row r="1752">
          <cell r="A1752" t="str">
            <v>73001</v>
          </cell>
          <cell r="C1752" t="str">
            <v>PUR</v>
          </cell>
        </row>
        <row r="1753">
          <cell r="A1753" t="str">
            <v>72015</v>
          </cell>
          <cell r="C1753" t="str">
            <v>PUR</v>
          </cell>
        </row>
        <row r="1754">
          <cell r="A1754" t="str">
            <v>72017</v>
          </cell>
          <cell r="C1754" t="str">
            <v>PUR</v>
          </cell>
        </row>
        <row r="1755">
          <cell r="A1755" t="str">
            <v>72019</v>
          </cell>
          <cell r="C1755" t="str">
            <v>PUR</v>
          </cell>
        </row>
        <row r="1756">
          <cell r="A1756" t="str">
            <v>72011</v>
          </cell>
          <cell r="C1756" t="str">
            <v>PUR</v>
          </cell>
        </row>
        <row r="1757">
          <cell r="A1757" t="str">
            <v>72012</v>
          </cell>
          <cell r="C1757" t="str">
            <v>PUR</v>
          </cell>
        </row>
        <row r="1758">
          <cell r="A1758" t="str">
            <v>72006</v>
          </cell>
          <cell r="C1758" t="str">
            <v>PUR</v>
          </cell>
        </row>
        <row r="1759">
          <cell r="A1759" t="str">
            <v>72016</v>
          </cell>
          <cell r="C1759" t="str">
            <v>PUR</v>
          </cell>
        </row>
        <row r="1760">
          <cell r="A1760" t="str">
            <v>72008</v>
          </cell>
          <cell r="C1760" t="str">
            <v>PUR</v>
          </cell>
        </row>
        <row r="1761">
          <cell r="A1761" t="str">
            <v>72018</v>
          </cell>
          <cell r="C1761" t="str">
            <v>PUR</v>
          </cell>
        </row>
        <row r="1762">
          <cell r="A1762" t="str">
            <v>72010</v>
          </cell>
          <cell r="C1762" t="str">
            <v>PUR</v>
          </cell>
        </row>
        <row r="1763">
          <cell r="A1763" t="str">
            <v>72020</v>
          </cell>
          <cell r="C1763" t="str">
            <v>PUR</v>
          </cell>
        </row>
        <row r="1764">
          <cell r="A1764" t="str">
            <v>75001</v>
          </cell>
          <cell r="C1764" t="str">
            <v>PUR</v>
          </cell>
        </row>
        <row r="1765">
          <cell r="A1765" t="str">
            <v>75002</v>
          </cell>
          <cell r="C1765" t="str">
            <v>PUR</v>
          </cell>
        </row>
        <row r="1766">
          <cell r="A1766" t="str">
            <v>75003</v>
          </cell>
          <cell r="C1766" t="str">
            <v>PUR</v>
          </cell>
        </row>
        <row r="1767">
          <cell r="A1767" t="str">
            <v>75004</v>
          </cell>
          <cell r="C1767" t="str">
            <v>PUR</v>
          </cell>
        </row>
        <row r="1768">
          <cell r="A1768" t="str">
            <v>75005</v>
          </cell>
          <cell r="C1768" t="str">
            <v>PUR</v>
          </cell>
        </row>
        <row r="1769">
          <cell r="A1769" t="str">
            <v>75007</v>
          </cell>
          <cell r="C1769" t="str">
            <v>PUR</v>
          </cell>
        </row>
        <row r="1770">
          <cell r="A1770" t="str">
            <v>75011</v>
          </cell>
          <cell r="C1770" t="str">
            <v>PUR</v>
          </cell>
        </row>
        <row r="1771">
          <cell r="A1771" t="str">
            <v>75013</v>
          </cell>
          <cell r="C1771" t="str">
            <v>PUR</v>
          </cell>
        </row>
        <row r="1772">
          <cell r="A1772" t="str">
            <v>75014</v>
          </cell>
          <cell r="C1772" t="str">
            <v>PUR</v>
          </cell>
        </row>
        <row r="1773">
          <cell r="A1773" t="str">
            <v>75015</v>
          </cell>
          <cell r="C1773" t="str">
            <v>PUR</v>
          </cell>
        </row>
        <row r="1774">
          <cell r="A1774" t="str">
            <v>75016</v>
          </cell>
          <cell r="C1774" t="str">
            <v>PUR</v>
          </cell>
        </row>
        <row r="1775">
          <cell r="A1775" t="str">
            <v>75017</v>
          </cell>
          <cell r="C1775" t="str">
            <v>PUR</v>
          </cell>
        </row>
        <row r="1776">
          <cell r="A1776" t="str">
            <v>75018</v>
          </cell>
          <cell r="C1776" t="str">
            <v>PUR</v>
          </cell>
        </row>
        <row r="1777">
          <cell r="A1777" t="str">
            <v>75098</v>
          </cell>
          <cell r="C1777" t="str">
            <v>PUR</v>
          </cell>
        </row>
        <row r="1778">
          <cell r="A1778" t="str">
            <v>75099</v>
          </cell>
          <cell r="C1778" t="str">
            <v>PUR</v>
          </cell>
        </row>
        <row r="1779">
          <cell r="A1779" t="str">
            <v>78001</v>
          </cell>
          <cell r="C1779" t="str">
            <v>PUR</v>
          </cell>
        </row>
        <row r="1780">
          <cell r="A1780" t="str">
            <v>78002</v>
          </cell>
          <cell r="C1780" t="str">
            <v>PUR</v>
          </cell>
        </row>
        <row r="1781">
          <cell r="A1781" t="str">
            <v>90200</v>
          </cell>
          <cell r="C1781" t="str">
            <v>PUR</v>
          </cell>
        </row>
        <row r="1782">
          <cell r="A1782" t="str">
            <v>90300</v>
          </cell>
          <cell r="C1782" t="str">
            <v>PUR</v>
          </cell>
        </row>
        <row r="1783">
          <cell r="A1783" t="str">
            <v>90400</v>
          </cell>
          <cell r="C1783" t="str">
            <v>PUR</v>
          </cell>
        </row>
        <row r="1784">
          <cell r="A1784" t="str">
            <v>90700</v>
          </cell>
          <cell r="C1784" t="str">
            <v>PUR</v>
          </cell>
        </row>
        <row r="1785">
          <cell r="A1785" t="str">
            <v>90720</v>
          </cell>
          <cell r="C1785" t="str">
            <v>PUR</v>
          </cell>
        </row>
        <row r="1786">
          <cell r="A1786" t="str">
            <v>90730</v>
          </cell>
          <cell r="C1786" t="str">
            <v>PUR</v>
          </cell>
        </row>
        <row r="1787">
          <cell r="A1787" t="str">
            <v>90740</v>
          </cell>
          <cell r="C1787" t="str">
            <v>PUR</v>
          </cell>
        </row>
        <row r="1788">
          <cell r="A1788" t="str">
            <v>90750</v>
          </cell>
          <cell r="C1788" t="str">
            <v>PUR</v>
          </cell>
        </row>
        <row r="1789">
          <cell r="A1789" t="str">
            <v>90760</v>
          </cell>
          <cell r="C1789" t="str">
            <v>PUR</v>
          </cell>
        </row>
        <row r="1790">
          <cell r="A1790" t="str">
            <v>90770</v>
          </cell>
          <cell r="C1790" t="str">
            <v>PUR</v>
          </cell>
        </row>
        <row r="1791">
          <cell r="A1791" t="str">
            <v>90780</v>
          </cell>
          <cell r="C1791" t="str">
            <v>PUR</v>
          </cell>
        </row>
        <row r="1792">
          <cell r="A1792" t="str">
            <v>91110</v>
          </cell>
          <cell r="C1792" t="str">
            <v>PUR</v>
          </cell>
        </row>
        <row r="1793">
          <cell r="A1793" t="str">
            <v>91111</v>
          </cell>
          <cell r="C1793" t="str">
            <v>PUR</v>
          </cell>
        </row>
        <row r="1794">
          <cell r="A1794" t="str">
            <v>91112</v>
          </cell>
          <cell r="C1794" t="str">
            <v>PUR</v>
          </cell>
        </row>
        <row r="1795">
          <cell r="A1795" t="str">
            <v>91113</v>
          </cell>
          <cell r="C1795" t="str">
            <v>PUR</v>
          </cell>
        </row>
        <row r="1796">
          <cell r="A1796" t="str">
            <v>91114</v>
          </cell>
          <cell r="C1796" t="str">
            <v>PUR</v>
          </cell>
        </row>
        <row r="1797">
          <cell r="A1797" t="str">
            <v>91120</v>
          </cell>
          <cell r="C1797" t="str">
            <v>PUR</v>
          </cell>
        </row>
        <row r="1798">
          <cell r="A1798" t="str">
            <v>91125</v>
          </cell>
          <cell r="C1798" t="str">
            <v>PUR</v>
          </cell>
        </row>
        <row r="1799">
          <cell r="A1799" t="str">
            <v>91133</v>
          </cell>
          <cell r="C1799" t="str">
            <v>PUR</v>
          </cell>
        </row>
        <row r="1800">
          <cell r="A1800" t="str">
            <v>91134</v>
          </cell>
          <cell r="C1800" t="str">
            <v>PUR</v>
          </cell>
        </row>
        <row r="1801">
          <cell r="A1801" t="str">
            <v>91136</v>
          </cell>
          <cell r="C1801" t="str">
            <v>PUR</v>
          </cell>
        </row>
        <row r="1802">
          <cell r="A1802" t="str">
            <v>91137</v>
          </cell>
          <cell r="C1802" t="str">
            <v>PUR</v>
          </cell>
        </row>
        <row r="1803">
          <cell r="A1803" t="str">
            <v>91138</v>
          </cell>
          <cell r="C1803" t="str">
            <v>PUR</v>
          </cell>
        </row>
        <row r="1804">
          <cell r="A1804" t="str">
            <v>91146</v>
          </cell>
          <cell r="C1804" t="str">
            <v>PUR</v>
          </cell>
        </row>
        <row r="1805">
          <cell r="A1805" t="str">
            <v>91150</v>
          </cell>
          <cell r="C1805" t="str">
            <v>PUR</v>
          </cell>
        </row>
        <row r="1806">
          <cell r="A1806" t="str">
            <v>91162</v>
          </cell>
          <cell r="C1806" t="str">
            <v>PUR</v>
          </cell>
        </row>
        <row r="1807">
          <cell r="A1807" t="str">
            <v>91163</v>
          </cell>
          <cell r="C1807" t="str">
            <v>PUR</v>
          </cell>
        </row>
        <row r="1808">
          <cell r="A1808" t="str">
            <v>91164</v>
          </cell>
          <cell r="C1808" t="str">
            <v>PUR</v>
          </cell>
        </row>
        <row r="1809">
          <cell r="A1809" t="str">
            <v>91171</v>
          </cell>
          <cell r="C1809" t="str">
            <v>PUR</v>
          </cell>
        </row>
        <row r="1810">
          <cell r="A1810" t="str">
            <v>91172</v>
          </cell>
          <cell r="C1810" t="str">
            <v>PUR</v>
          </cell>
        </row>
        <row r="1811">
          <cell r="A1811" t="str">
            <v>91173</v>
          </cell>
          <cell r="C1811" t="str">
            <v>PUR</v>
          </cell>
        </row>
        <row r="1812">
          <cell r="A1812" t="str">
            <v>91190</v>
          </cell>
          <cell r="C1812" t="str">
            <v>PUR</v>
          </cell>
        </row>
        <row r="1813">
          <cell r="A1813" t="str">
            <v>91215</v>
          </cell>
          <cell r="C1813" t="str">
            <v>PUR</v>
          </cell>
        </row>
        <row r="1814">
          <cell r="A1814" t="str">
            <v>91224</v>
          </cell>
          <cell r="C1814" t="str">
            <v>PUR</v>
          </cell>
        </row>
        <row r="1815">
          <cell r="A1815" t="str">
            <v>91225</v>
          </cell>
          <cell r="C1815" t="str">
            <v>PUR</v>
          </cell>
        </row>
        <row r="1816">
          <cell r="A1816" t="str">
            <v>91226</v>
          </cell>
          <cell r="C1816" t="str">
            <v>PUR</v>
          </cell>
        </row>
        <row r="1817">
          <cell r="A1817" t="str">
            <v>91227</v>
          </cell>
          <cell r="C1817" t="str">
            <v>PUR</v>
          </cell>
        </row>
        <row r="1818">
          <cell r="A1818" t="str">
            <v>91230</v>
          </cell>
          <cell r="C1818" t="str">
            <v>PUR</v>
          </cell>
        </row>
        <row r="1819">
          <cell r="A1819" t="str">
            <v>91235</v>
          </cell>
          <cell r="C1819" t="str">
            <v>PUR</v>
          </cell>
        </row>
        <row r="1820">
          <cell r="A1820" t="str">
            <v>91250</v>
          </cell>
          <cell r="C1820" t="str">
            <v>PUR</v>
          </cell>
        </row>
        <row r="1821">
          <cell r="A1821" t="str">
            <v>91251</v>
          </cell>
          <cell r="C1821" t="str">
            <v>PUR</v>
          </cell>
        </row>
        <row r="1822">
          <cell r="A1822" t="str">
            <v>91252</v>
          </cell>
          <cell r="C1822" t="str">
            <v>PUR</v>
          </cell>
        </row>
        <row r="1823">
          <cell r="A1823" t="str">
            <v>91253</v>
          </cell>
          <cell r="C1823" t="str">
            <v>PUR</v>
          </cell>
        </row>
        <row r="1824">
          <cell r="A1824" t="str">
            <v>91254</v>
          </cell>
          <cell r="C1824" t="str">
            <v>PUR</v>
          </cell>
        </row>
        <row r="1825">
          <cell r="A1825" t="str">
            <v>91255</v>
          </cell>
          <cell r="C1825" t="str">
            <v>PUR</v>
          </cell>
        </row>
        <row r="1826">
          <cell r="A1826" t="str">
            <v>91270</v>
          </cell>
          <cell r="C1826" t="str">
            <v>PUR</v>
          </cell>
        </row>
        <row r="1827">
          <cell r="A1827" t="str">
            <v>91280</v>
          </cell>
          <cell r="C1827" t="str">
            <v>PUR</v>
          </cell>
        </row>
        <row r="1828">
          <cell r="A1828" t="str">
            <v>91281</v>
          </cell>
          <cell r="C1828" t="str">
            <v>PUR</v>
          </cell>
        </row>
        <row r="1829">
          <cell r="A1829" t="str">
            <v>91282</v>
          </cell>
          <cell r="C1829" t="str">
            <v>PUR</v>
          </cell>
        </row>
        <row r="1830">
          <cell r="A1830" t="str">
            <v>91283</v>
          </cell>
          <cell r="C1830" t="str">
            <v>PUR</v>
          </cell>
        </row>
        <row r="1831">
          <cell r="A1831" t="str">
            <v>91285</v>
          </cell>
          <cell r="C1831" t="str">
            <v>PUR</v>
          </cell>
        </row>
        <row r="1832">
          <cell r="A1832" t="str">
            <v>91290</v>
          </cell>
          <cell r="C1832" t="str">
            <v>PUR</v>
          </cell>
        </row>
        <row r="1833">
          <cell r="A1833" t="str">
            <v>91295</v>
          </cell>
          <cell r="C1833" t="str">
            <v>PUR</v>
          </cell>
        </row>
        <row r="1834">
          <cell r="A1834" t="str">
            <v>91296</v>
          </cell>
          <cell r="C1834" t="str">
            <v>PUR</v>
          </cell>
        </row>
        <row r="1835">
          <cell r="A1835" t="str">
            <v>91297</v>
          </cell>
          <cell r="C1835" t="str">
            <v>PUR</v>
          </cell>
        </row>
        <row r="1836">
          <cell r="A1836" t="str">
            <v>91298</v>
          </cell>
          <cell r="C1836" t="str">
            <v>PUR</v>
          </cell>
        </row>
        <row r="1837">
          <cell r="A1837" t="str">
            <v>91315</v>
          </cell>
          <cell r="C1837" t="str">
            <v>PUR</v>
          </cell>
        </row>
        <row r="1838">
          <cell r="A1838" t="str">
            <v>91351</v>
          </cell>
          <cell r="C1838" t="str">
            <v>PUR</v>
          </cell>
        </row>
        <row r="1839">
          <cell r="A1839" t="str">
            <v>91352</v>
          </cell>
          <cell r="C1839" t="str">
            <v>PUR</v>
          </cell>
        </row>
        <row r="1840">
          <cell r="A1840" t="str">
            <v>91353</v>
          </cell>
          <cell r="C1840" t="str">
            <v>PUR</v>
          </cell>
        </row>
        <row r="1841">
          <cell r="A1841" t="str">
            <v>91373</v>
          </cell>
          <cell r="C1841" t="str">
            <v>PUR</v>
          </cell>
        </row>
        <row r="1842">
          <cell r="A1842" t="str">
            <v>91380</v>
          </cell>
          <cell r="C1842" t="str">
            <v>PUR</v>
          </cell>
        </row>
        <row r="1843">
          <cell r="A1843" t="str">
            <v>92115</v>
          </cell>
          <cell r="C1843" t="str">
            <v>PUR</v>
          </cell>
        </row>
        <row r="1844">
          <cell r="A1844" t="str">
            <v>92120</v>
          </cell>
          <cell r="C1844" t="str">
            <v>PUR</v>
          </cell>
        </row>
        <row r="1845">
          <cell r="A1845" t="str">
            <v>92121</v>
          </cell>
          <cell r="C1845" t="str">
            <v>PUR</v>
          </cell>
        </row>
        <row r="1846">
          <cell r="A1846" t="str">
            <v>92250</v>
          </cell>
          <cell r="C1846" t="str">
            <v>PUR</v>
          </cell>
        </row>
        <row r="1847">
          <cell r="A1847" t="str">
            <v>92350</v>
          </cell>
          <cell r="C1847" t="str">
            <v>PUR</v>
          </cell>
        </row>
        <row r="1848">
          <cell r="A1848" t="str">
            <v>74001</v>
          </cell>
          <cell r="C1848" t="str">
            <v>PUR</v>
          </cell>
        </row>
        <row r="1849">
          <cell r="A1849" t="str">
            <v>74002</v>
          </cell>
          <cell r="C1849" t="str">
            <v>PUR</v>
          </cell>
        </row>
        <row r="1850">
          <cell r="A1850" t="str">
            <v>74003</v>
          </cell>
          <cell r="C1850" t="str">
            <v>PUR</v>
          </cell>
        </row>
        <row r="1851">
          <cell r="A1851" t="str">
            <v>74004</v>
          </cell>
          <cell r="C1851" t="str">
            <v>PUR</v>
          </cell>
        </row>
        <row r="1852">
          <cell r="A1852" t="str">
            <v>74005</v>
          </cell>
          <cell r="C1852" t="str">
            <v>PUR</v>
          </cell>
        </row>
        <row r="1853">
          <cell r="A1853" t="str">
            <v>75006</v>
          </cell>
          <cell r="C1853" t="str">
            <v>PUR</v>
          </cell>
        </row>
        <row r="1854">
          <cell r="A1854" t="str">
            <v>75008</v>
          </cell>
          <cell r="C1854" t="str">
            <v>PUR</v>
          </cell>
        </row>
        <row r="1855">
          <cell r="A1855" t="str">
            <v>75009</v>
          </cell>
          <cell r="C1855" t="str">
            <v>PUR</v>
          </cell>
        </row>
        <row r="1856">
          <cell r="A1856" t="str">
            <v>75012</v>
          </cell>
          <cell r="C1856" t="str">
            <v>PUR</v>
          </cell>
        </row>
        <row r="1857">
          <cell r="A1857" t="str">
            <v>79001</v>
          </cell>
          <cell r="C1857" t="str">
            <v>PUR</v>
          </cell>
        </row>
        <row r="1858">
          <cell r="C1858" t="str">
            <v>Total</v>
          </cell>
        </row>
        <row r="1860">
          <cell r="A1860" t="str">
            <v>OPEXFUN</v>
          </cell>
          <cell r="C1860" t="str">
            <v>NCF</v>
          </cell>
        </row>
        <row r="1861">
          <cell r="A1861" t="str">
            <v>71001</v>
          </cell>
          <cell r="C1861" t="str">
            <v>NCF</v>
          </cell>
        </row>
        <row r="1862">
          <cell r="A1862" t="str">
            <v>71002</v>
          </cell>
          <cell r="C1862" t="str">
            <v>NCF</v>
          </cell>
        </row>
        <row r="1863">
          <cell r="A1863" t="str">
            <v>72001</v>
          </cell>
          <cell r="C1863" t="str">
            <v>NCF</v>
          </cell>
        </row>
        <row r="1864">
          <cell r="A1864" t="str">
            <v>72002</v>
          </cell>
          <cell r="C1864" t="str">
            <v>NCF</v>
          </cell>
        </row>
        <row r="1865">
          <cell r="A1865" t="str">
            <v>72003</v>
          </cell>
          <cell r="C1865" t="str">
            <v>NCF</v>
          </cell>
        </row>
        <row r="1866">
          <cell r="A1866" t="str">
            <v>72004</v>
          </cell>
          <cell r="C1866" t="str">
            <v>NCF</v>
          </cell>
        </row>
        <row r="1867">
          <cell r="A1867" t="str">
            <v>73001</v>
          </cell>
          <cell r="C1867" t="str">
            <v>NCF</v>
          </cell>
        </row>
        <row r="1868">
          <cell r="A1868" t="str">
            <v>72015</v>
          </cell>
          <cell r="C1868" t="str">
            <v>NCF</v>
          </cell>
        </row>
        <row r="1869">
          <cell r="A1869" t="str">
            <v>72017</v>
          </cell>
          <cell r="C1869" t="str">
            <v>NCF</v>
          </cell>
        </row>
        <row r="1870">
          <cell r="A1870" t="str">
            <v>72019</v>
          </cell>
          <cell r="C1870" t="str">
            <v>NCF</v>
          </cell>
        </row>
        <row r="1871">
          <cell r="A1871" t="str">
            <v>72011</v>
          </cell>
          <cell r="C1871" t="str">
            <v>NCF</v>
          </cell>
        </row>
        <row r="1872">
          <cell r="A1872" t="str">
            <v>72012</v>
          </cell>
          <cell r="C1872" t="str">
            <v>NCF</v>
          </cell>
        </row>
        <row r="1873">
          <cell r="A1873" t="str">
            <v>72006</v>
          </cell>
          <cell r="C1873" t="str">
            <v>NCF</v>
          </cell>
        </row>
        <row r="1874">
          <cell r="A1874" t="str">
            <v>72016</v>
          </cell>
          <cell r="C1874" t="str">
            <v>NCF</v>
          </cell>
        </row>
        <row r="1875">
          <cell r="A1875" t="str">
            <v>72008</v>
          </cell>
          <cell r="C1875" t="str">
            <v>NCF</v>
          </cell>
        </row>
        <row r="1876">
          <cell r="A1876" t="str">
            <v>72018</v>
          </cell>
          <cell r="C1876" t="str">
            <v>NCF</v>
          </cell>
        </row>
        <row r="1877">
          <cell r="A1877" t="str">
            <v>72010</v>
          </cell>
          <cell r="C1877" t="str">
            <v>NCF</v>
          </cell>
        </row>
        <row r="1878">
          <cell r="A1878" t="str">
            <v>72020</v>
          </cell>
          <cell r="C1878" t="str">
            <v>NCF</v>
          </cell>
        </row>
        <row r="1879">
          <cell r="A1879" t="str">
            <v>75001</v>
          </cell>
          <cell r="C1879" t="str">
            <v>NCF</v>
          </cell>
        </row>
        <row r="1880">
          <cell r="A1880" t="str">
            <v>75002</v>
          </cell>
          <cell r="C1880" t="str">
            <v>NCF</v>
          </cell>
        </row>
        <row r="1881">
          <cell r="A1881" t="str">
            <v>75003</v>
          </cell>
          <cell r="C1881" t="str">
            <v>NCF</v>
          </cell>
        </row>
        <row r="1882">
          <cell r="A1882" t="str">
            <v>75004</v>
          </cell>
          <cell r="C1882" t="str">
            <v>NCF</v>
          </cell>
        </row>
        <row r="1883">
          <cell r="A1883" t="str">
            <v>75005</v>
          </cell>
          <cell r="C1883" t="str">
            <v>NCF</v>
          </cell>
        </row>
        <row r="1884">
          <cell r="A1884" t="str">
            <v>75007</v>
          </cell>
          <cell r="C1884" t="str">
            <v>NCF</v>
          </cell>
        </row>
        <row r="1885">
          <cell r="A1885" t="str">
            <v>75011</v>
          </cell>
          <cell r="C1885" t="str">
            <v>NCF</v>
          </cell>
        </row>
        <row r="1886">
          <cell r="A1886" t="str">
            <v>75013</v>
          </cell>
          <cell r="C1886" t="str">
            <v>NCF</v>
          </cell>
        </row>
        <row r="1887">
          <cell r="A1887" t="str">
            <v>75014</v>
          </cell>
          <cell r="C1887" t="str">
            <v>NCF</v>
          </cell>
        </row>
        <row r="1888">
          <cell r="A1888" t="str">
            <v>75015</v>
          </cell>
          <cell r="C1888" t="str">
            <v>NCF</v>
          </cell>
        </row>
        <row r="1889">
          <cell r="A1889" t="str">
            <v>75016</v>
          </cell>
          <cell r="C1889" t="str">
            <v>NCF</v>
          </cell>
        </row>
        <row r="1890">
          <cell r="A1890" t="str">
            <v>75017</v>
          </cell>
          <cell r="C1890" t="str">
            <v>NCF</v>
          </cell>
        </row>
        <row r="1891">
          <cell r="A1891" t="str">
            <v>75018</v>
          </cell>
          <cell r="C1891" t="str">
            <v>NCF</v>
          </cell>
        </row>
        <row r="1892">
          <cell r="A1892" t="str">
            <v>75098</v>
          </cell>
          <cell r="C1892" t="str">
            <v>NCF</v>
          </cell>
        </row>
        <row r="1893">
          <cell r="A1893" t="str">
            <v>75099</v>
          </cell>
          <cell r="C1893" t="str">
            <v>NCF</v>
          </cell>
        </row>
        <row r="1894">
          <cell r="A1894" t="str">
            <v>78001</v>
          </cell>
          <cell r="C1894" t="str">
            <v>NCF</v>
          </cell>
        </row>
        <row r="1895">
          <cell r="A1895" t="str">
            <v>78002</v>
          </cell>
          <cell r="C1895" t="str">
            <v>NCF</v>
          </cell>
        </row>
        <row r="1896">
          <cell r="A1896" t="str">
            <v>90200</v>
          </cell>
          <cell r="C1896" t="str">
            <v>NCF</v>
          </cell>
        </row>
        <row r="1897">
          <cell r="A1897" t="str">
            <v>90300</v>
          </cell>
          <cell r="C1897" t="str">
            <v>NCF</v>
          </cell>
        </row>
        <row r="1898">
          <cell r="A1898" t="str">
            <v>90400</v>
          </cell>
          <cell r="C1898" t="str">
            <v>NCF</v>
          </cell>
        </row>
        <row r="1899">
          <cell r="A1899" t="str">
            <v>90700</v>
          </cell>
          <cell r="C1899" t="str">
            <v>NCF</v>
          </cell>
        </row>
        <row r="1900">
          <cell r="A1900" t="str">
            <v>90720</v>
          </cell>
          <cell r="C1900" t="str">
            <v>NCF</v>
          </cell>
        </row>
        <row r="1901">
          <cell r="A1901" t="str">
            <v>90730</v>
          </cell>
          <cell r="C1901" t="str">
            <v>NCF</v>
          </cell>
        </row>
        <row r="1902">
          <cell r="A1902" t="str">
            <v>90740</v>
          </cell>
          <cell r="C1902" t="str">
            <v>NCF</v>
          </cell>
        </row>
        <row r="1903">
          <cell r="A1903" t="str">
            <v>90750</v>
          </cell>
          <cell r="C1903" t="str">
            <v>NCF</v>
          </cell>
        </row>
        <row r="1904">
          <cell r="A1904" t="str">
            <v>90760</v>
          </cell>
          <cell r="C1904" t="str">
            <v>NCF</v>
          </cell>
        </row>
        <row r="1905">
          <cell r="A1905" t="str">
            <v>90770</v>
          </cell>
          <cell r="C1905" t="str">
            <v>NCF</v>
          </cell>
        </row>
        <row r="1906">
          <cell r="A1906" t="str">
            <v>90780</v>
          </cell>
          <cell r="C1906" t="str">
            <v>NCF</v>
          </cell>
        </row>
        <row r="1907">
          <cell r="A1907" t="str">
            <v>91110</v>
          </cell>
          <cell r="C1907" t="str">
            <v>NCF</v>
          </cell>
        </row>
        <row r="1908">
          <cell r="A1908" t="str">
            <v>91111</v>
          </cell>
          <cell r="C1908" t="str">
            <v>NCF</v>
          </cell>
        </row>
        <row r="1909">
          <cell r="A1909" t="str">
            <v>91112</v>
          </cell>
          <cell r="C1909" t="str">
            <v>NCF</v>
          </cell>
        </row>
        <row r="1910">
          <cell r="A1910" t="str">
            <v>91113</v>
          </cell>
          <cell r="C1910" t="str">
            <v>NCF</v>
          </cell>
        </row>
        <row r="1911">
          <cell r="A1911" t="str">
            <v>91114</v>
          </cell>
          <cell r="C1911" t="str">
            <v>NCF</v>
          </cell>
        </row>
        <row r="1912">
          <cell r="A1912" t="str">
            <v>91120</v>
          </cell>
          <cell r="C1912" t="str">
            <v>NCF</v>
          </cell>
        </row>
        <row r="1913">
          <cell r="A1913" t="str">
            <v>91125</v>
          </cell>
          <cell r="C1913" t="str">
            <v>NCF</v>
          </cell>
        </row>
        <row r="1914">
          <cell r="A1914" t="str">
            <v>91133</v>
          </cell>
          <cell r="C1914" t="str">
            <v>NCF</v>
          </cell>
        </row>
        <row r="1915">
          <cell r="A1915" t="str">
            <v>91134</v>
          </cell>
          <cell r="C1915" t="str">
            <v>NCF</v>
          </cell>
        </row>
        <row r="1916">
          <cell r="A1916" t="str">
            <v>91136</v>
          </cell>
          <cell r="C1916" t="str">
            <v>NCF</v>
          </cell>
        </row>
        <row r="1917">
          <cell r="A1917" t="str">
            <v>91137</v>
          </cell>
          <cell r="C1917" t="str">
            <v>NCF</v>
          </cell>
        </row>
        <row r="1918">
          <cell r="A1918" t="str">
            <v>91138</v>
          </cell>
          <cell r="C1918" t="str">
            <v>NCF</v>
          </cell>
        </row>
        <row r="1919">
          <cell r="A1919" t="str">
            <v>91146</v>
          </cell>
          <cell r="C1919" t="str">
            <v>NCF</v>
          </cell>
        </row>
        <row r="1920">
          <cell r="A1920" t="str">
            <v>91150</v>
          </cell>
          <cell r="C1920" t="str">
            <v>NCF</v>
          </cell>
        </row>
        <row r="1921">
          <cell r="A1921" t="str">
            <v>91162</v>
          </cell>
          <cell r="C1921" t="str">
            <v>NCF</v>
          </cell>
        </row>
        <row r="1922">
          <cell r="A1922" t="str">
            <v>91163</v>
          </cell>
          <cell r="C1922" t="str">
            <v>NCF</v>
          </cell>
        </row>
        <row r="1923">
          <cell r="A1923" t="str">
            <v>91164</v>
          </cell>
          <cell r="C1923" t="str">
            <v>NCF</v>
          </cell>
        </row>
        <row r="1924">
          <cell r="A1924" t="str">
            <v>91171</v>
          </cell>
          <cell r="C1924" t="str">
            <v>NCF</v>
          </cell>
        </row>
        <row r="1925">
          <cell r="A1925" t="str">
            <v>91172</v>
          </cell>
          <cell r="C1925" t="str">
            <v>NCF</v>
          </cell>
        </row>
        <row r="1926">
          <cell r="A1926" t="str">
            <v>91173</v>
          </cell>
          <cell r="C1926" t="str">
            <v>NCF</v>
          </cell>
        </row>
        <row r="1927">
          <cell r="A1927" t="str">
            <v>91190</v>
          </cell>
          <cell r="C1927" t="str">
            <v>NCF</v>
          </cell>
        </row>
        <row r="1928">
          <cell r="A1928" t="str">
            <v>91215</v>
          </cell>
          <cell r="C1928" t="str">
            <v>NCF</v>
          </cell>
        </row>
        <row r="1929">
          <cell r="A1929" t="str">
            <v>91224</v>
          </cell>
          <cell r="C1929" t="str">
            <v>NCF</v>
          </cell>
        </row>
        <row r="1930">
          <cell r="A1930" t="str">
            <v>91225</v>
          </cell>
          <cell r="C1930" t="str">
            <v>NCF</v>
          </cell>
        </row>
        <row r="1931">
          <cell r="A1931" t="str">
            <v>91226</v>
          </cell>
          <cell r="C1931" t="str">
            <v>NCF</v>
          </cell>
        </row>
        <row r="1932">
          <cell r="A1932" t="str">
            <v>91227</v>
          </cell>
          <cell r="C1932" t="str">
            <v>NCF</v>
          </cell>
        </row>
        <row r="1933">
          <cell r="A1933" t="str">
            <v>91230</v>
          </cell>
          <cell r="C1933" t="str">
            <v>NCF</v>
          </cell>
        </row>
        <row r="1934">
          <cell r="A1934" t="str">
            <v>91235</v>
          </cell>
          <cell r="C1934" t="str">
            <v>NCF</v>
          </cell>
        </row>
        <row r="1935">
          <cell r="A1935" t="str">
            <v>91250</v>
          </cell>
          <cell r="C1935" t="str">
            <v>NCF</v>
          </cell>
        </row>
        <row r="1936">
          <cell r="A1936" t="str">
            <v>91251</v>
          </cell>
          <cell r="C1936" t="str">
            <v>NCF</v>
          </cell>
        </row>
        <row r="1937">
          <cell r="A1937" t="str">
            <v>91252</v>
          </cell>
          <cell r="C1937" t="str">
            <v>NCF</v>
          </cell>
        </row>
        <row r="1938">
          <cell r="A1938" t="str">
            <v>91253</v>
          </cell>
          <cell r="C1938" t="str">
            <v>NCF</v>
          </cell>
        </row>
        <row r="1939">
          <cell r="A1939" t="str">
            <v>91254</v>
          </cell>
          <cell r="C1939" t="str">
            <v>NCF</v>
          </cell>
        </row>
        <row r="1940">
          <cell r="A1940" t="str">
            <v>91255</v>
          </cell>
          <cell r="C1940" t="str">
            <v>NCF</v>
          </cell>
        </row>
        <row r="1941">
          <cell r="A1941" t="str">
            <v>91270</v>
          </cell>
          <cell r="C1941" t="str">
            <v>NCF</v>
          </cell>
        </row>
        <row r="1942">
          <cell r="A1942" t="str">
            <v>91280</v>
          </cell>
          <cell r="C1942" t="str">
            <v>NCF</v>
          </cell>
        </row>
        <row r="1943">
          <cell r="A1943" t="str">
            <v>91281</v>
          </cell>
          <cell r="C1943" t="str">
            <v>NCF</v>
          </cell>
        </row>
        <row r="1944">
          <cell r="A1944" t="str">
            <v>91282</v>
          </cell>
          <cell r="C1944" t="str">
            <v>NCF</v>
          </cell>
        </row>
        <row r="1945">
          <cell r="A1945" t="str">
            <v>91283</v>
          </cell>
          <cell r="C1945" t="str">
            <v>NCF</v>
          </cell>
        </row>
        <row r="1946">
          <cell r="A1946" t="str">
            <v>91285</v>
          </cell>
          <cell r="C1946" t="str">
            <v>NCF</v>
          </cell>
        </row>
        <row r="1947">
          <cell r="A1947" t="str">
            <v>91290</v>
          </cell>
          <cell r="C1947" t="str">
            <v>NCF</v>
          </cell>
        </row>
        <row r="1948">
          <cell r="A1948" t="str">
            <v>91295</v>
          </cell>
          <cell r="C1948" t="str">
            <v>NCF</v>
          </cell>
        </row>
        <row r="1949">
          <cell r="A1949" t="str">
            <v>91296</v>
          </cell>
          <cell r="C1949" t="str">
            <v>NCF</v>
          </cell>
        </row>
        <row r="1950">
          <cell r="A1950" t="str">
            <v>91297</v>
          </cell>
          <cell r="C1950" t="str">
            <v>NCF</v>
          </cell>
        </row>
        <row r="1951">
          <cell r="A1951" t="str">
            <v>91298</v>
          </cell>
          <cell r="C1951" t="str">
            <v>NCF</v>
          </cell>
        </row>
        <row r="1952">
          <cell r="A1952" t="str">
            <v>91315</v>
          </cell>
          <cell r="C1952" t="str">
            <v>NCF</v>
          </cell>
        </row>
        <row r="1953">
          <cell r="A1953" t="str">
            <v>91351</v>
          </cell>
          <cell r="C1953" t="str">
            <v>NCF</v>
          </cell>
        </row>
        <row r="1954">
          <cell r="A1954" t="str">
            <v>91352</v>
          </cell>
          <cell r="C1954" t="str">
            <v>NCF</v>
          </cell>
        </row>
        <row r="1955">
          <cell r="A1955" t="str">
            <v>91353</v>
          </cell>
          <cell r="C1955" t="str">
            <v>NCF</v>
          </cell>
        </row>
        <row r="1956">
          <cell r="A1956" t="str">
            <v>91373</v>
          </cell>
          <cell r="C1956" t="str">
            <v>NCF</v>
          </cell>
        </row>
        <row r="1957">
          <cell r="A1957" t="str">
            <v>91380</v>
          </cell>
          <cell r="C1957" t="str">
            <v>NCF</v>
          </cell>
        </row>
        <row r="1958">
          <cell r="A1958" t="str">
            <v>92115</v>
          </cell>
          <cell r="C1958" t="str">
            <v>NCF</v>
          </cell>
        </row>
        <row r="1959">
          <cell r="A1959" t="str">
            <v>92120</v>
          </cell>
          <cell r="C1959" t="str">
            <v>NCF</v>
          </cell>
        </row>
        <row r="1960">
          <cell r="A1960" t="str">
            <v>92121</v>
          </cell>
          <cell r="C1960" t="str">
            <v>NCF</v>
          </cell>
        </row>
        <row r="1961">
          <cell r="A1961" t="str">
            <v>92250</v>
          </cell>
          <cell r="C1961" t="str">
            <v>NCF</v>
          </cell>
        </row>
        <row r="1962">
          <cell r="A1962" t="str">
            <v>92350</v>
          </cell>
          <cell r="C1962" t="str">
            <v>NCF</v>
          </cell>
        </row>
        <row r="1963">
          <cell r="A1963" t="str">
            <v>74001</v>
          </cell>
          <cell r="C1963" t="str">
            <v>NCF</v>
          </cell>
        </row>
        <row r="1964">
          <cell r="A1964" t="str">
            <v>74002</v>
          </cell>
          <cell r="C1964" t="str">
            <v>NCF</v>
          </cell>
        </row>
        <row r="1965">
          <cell r="A1965" t="str">
            <v>74003</v>
          </cell>
          <cell r="C1965" t="str">
            <v>NCF</v>
          </cell>
        </row>
        <row r="1966">
          <cell r="A1966" t="str">
            <v>74004</v>
          </cell>
          <cell r="C1966" t="str">
            <v>NCF</v>
          </cell>
        </row>
        <row r="1967">
          <cell r="A1967" t="str">
            <v>74005</v>
          </cell>
          <cell r="C1967" t="str">
            <v>NCF</v>
          </cell>
        </row>
        <row r="1968">
          <cell r="A1968" t="str">
            <v>75006</v>
          </cell>
          <cell r="C1968" t="str">
            <v>NCF</v>
          </cell>
        </row>
        <row r="1969">
          <cell r="A1969" t="str">
            <v>75008</v>
          </cell>
          <cell r="C1969" t="str">
            <v>NCF</v>
          </cell>
        </row>
        <row r="1970">
          <cell r="A1970" t="str">
            <v>75009</v>
          </cell>
          <cell r="C1970" t="str">
            <v>NCF</v>
          </cell>
        </row>
        <row r="1971">
          <cell r="A1971" t="str">
            <v>75012</v>
          </cell>
          <cell r="C1971" t="str">
            <v>NCF</v>
          </cell>
        </row>
        <row r="1972">
          <cell r="A1972" t="str">
            <v>79001</v>
          </cell>
          <cell r="C1972" t="str">
            <v>NCF</v>
          </cell>
        </row>
        <row r="1973">
          <cell r="C1973" t="str">
            <v>Total</v>
          </cell>
        </row>
        <row r="1975">
          <cell r="A1975" t="str">
            <v>OPEXFUN</v>
          </cell>
          <cell r="C1975" t="str">
            <v>9999</v>
          </cell>
        </row>
        <row r="1976">
          <cell r="A1976" t="str">
            <v>71001</v>
          </cell>
          <cell r="C1976" t="str">
            <v>9999</v>
          </cell>
        </row>
        <row r="1977">
          <cell r="A1977" t="str">
            <v>71002</v>
          </cell>
          <cell r="C1977" t="str">
            <v>9999</v>
          </cell>
        </row>
        <row r="1978">
          <cell r="A1978" t="str">
            <v>72001</v>
          </cell>
          <cell r="C1978" t="str">
            <v>9999</v>
          </cell>
        </row>
        <row r="1979">
          <cell r="A1979" t="str">
            <v>72002</v>
          </cell>
          <cell r="C1979" t="str">
            <v>9999</v>
          </cell>
        </row>
        <row r="1980">
          <cell r="A1980" t="str">
            <v>72003</v>
          </cell>
          <cell r="C1980" t="str">
            <v>9999</v>
          </cell>
        </row>
        <row r="1981">
          <cell r="A1981" t="str">
            <v>72004</v>
          </cell>
          <cell r="C1981" t="str">
            <v>9999</v>
          </cell>
        </row>
        <row r="1982">
          <cell r="A1982" t="str">
            <v>73001</v>
          </cell>
          <cell r="C1982" t="str">
            <v>9999</v>
          </cell>
        </row>
        <row r="1983">
          <cell r="A1983" t="str">
            <v>72015</v>
          </cell>
          <cell r="C1983" t="str">
            <v>9999</v>
          </cell>
        </row>
        <row r="1984">
          <cell r="A1984" t="str">
            <v>72017</v>
          </cell>
          <cell r="C1984" t="str">
            <v>9999</v>
          </cell>
        </row>
        <row r="1985">
          <cell r="A1985" t="str">
            <v>72019</v>
          </cell>
          <cell r="C1985" t="str">
            <v>9999</v>
          </cell>
        </row>
        <row r="1986">
          <cell r="A1986" t="str">
            <v>72011</v>
          </cell>
          <cell r="C1986" t="str">
            <v>9999</v>
          </cell>
        </row>
        <row r="1987">
          <cell r="A1987" t="str">
            <v>72012</v>
          </cell>
          <cell r="C1987" t="str">
            <v>9999</v>
          </cell>
        </row>
        <row r="1988">
          <cell r="A1988" t="str">
            <v>72006</v>
          </cell>
          <cell r="C1988" t="str">
            <v>9999</v>
          </cell>
        </row>
        <row r="1989">
          <cell r="A1989" t="str">
            <v>72016</v>
          </cell>
          <cell r="C1989" t="str">
            <v>9999</v>
          </cell>
        </row>
        <row r="1990">
          <cell r="A1990" t="str">
            <v>72008</v>
          </cell>
          <cell r="C1990" t="str">
            <v>9999</v>
          </cell>
        </row>
        <row r="1991">
          <cell r="A1991" t="str">
            <v>72018</v>
          </cell>
          <cell r="C1991" t="str">
            <v>9999</v>
          </cell>
        </row>
        <row r="1992">
          <cell r="A1992" t="str">
            <v>72010</v>
          </cell>
          <cell r="C1992" t="str">
            <v>9999</v>
          </cell>
        </row>
        <row r="1993">
          <cell r="A1993" t="str">
            <v>72020</v>
          </cell>
          <cell r="C1993" t="str">
            <v>9999</v>
          </cell>
        </row>
        <row r="1994">
          <cell r="A1994" t="str">
            <v>75001</v>
          </cell>
          <cell r="C1994" t="str">
            <v>9999</v>
          </cell>
        </row>
        <row r="1995">
          <cell r="A1995" t="str">
            <v>75002</v>
          </cell>
          <cell r="C1995" t="str">
            <v>9999</v>
          </cell>
        </row>
        <row r="1996">
          <cell r="A1996" t="str">
            <v>75003</v>
          </cell>
          <cell r="C1996" t="str">
            <v>9999</v>
          </cell>
        </row>
        <row r="1997">
          <cell r="A1997" t="str">
            <v>75004</v>
          </cell>
          <cell r="C1997" t="str">
            <v>9999</v>
          </cell>
        </row>
        <row r="1998">
          <cell r="A1998" t="str">
            <v>75005</v>
          </cell>
          <cell r="C1998" t="str">
            <v>9999</v>
          </cell>
        </row>
        <row r="1999">
          <cell r="A1999" t="str">
            <v>75007</v>
          </cell>
          <cell r="C1999" t="str">
            <v>9999</v>
          </cell>
        </row>
        <row r="2000">
          <cell r="A2000" t="str">
            <v>75011</v>
          </cell>
          <cell r="C2000" t="str">
            <v>9999</v>
          </cell>
        </row>
        <row r="2001">
          <cell r="A2001" t="str">
            <v>75013</v>
          </cell>
          <cell r="C2001" t="str">
            <v>9999</v>
          </cell>
        </row>
        <row r="2002">
          <cell r="A2002" t="str">
            <v>75014</v>
          </cell>
          <cell r="C2002" t="str">
            <v>9999</v>
          </cell>
        </row>
        <row r="2003">
          <cell r="A2003" t="str">
            <v>75015</v>
          </cell>
          <cell r="C2003" t="str">
            <v>9999</v>
          </cell>
        </row>
        <row r="2004">
          <cell r="A2004" t="str">
            <v>75016</v>
          </cell>
          <cell r="C2004" t="str">
            <v>9999</v>
          </cell>
        </row>
        <row r="2005">
          <cell r="A2005" t="str">
            <v>75017</v>
          </cell>
          <cell r="C2005" t="str">
            <v>9999</v>
          </cell>
        </row>
        <row r="2006">
          <cell r="A2006" t="str">
            <v>75018</v>
          </cell>
          <cell r="C2006" t="str">
            <v>9999</v>
          </cell>
        </row>
        <row r="2007">
          <cell r="A2007" t="str">
            <v>75098</v>
          </cell>
          <cell r="C2007" t="str">
            <v>9999</v>
          </cell>
        </row>
        <row r="2008">
          <cell r="A2008" t="str">
            <v>75099</v>
          </cell>
          <cell r="C2008" t="str">
            <v>9999</v>
          </cell>
        </row>
        <row r="2009">
          <cell r="A2009" t="str">
            <v>78001</v>
          </cell>
          <cell r="C2009" t="str">
            <v>9999</v>
          </cell>
        </row>
        <row r="2010">
          <cell r="A2010" t="str">
            <v>78002</v>
          </cell>
          <cell r="C2010" t="str">
            <v>9999</v>
          </cell>
        </row>
        <row r="2011">
          <cell r="A2011" t="str">
            <v>90200</v>
          </cell>
          <cell r="C2011" t="str">
            <v>9999</v>
          </cell>
        </row>
        <row r="2012">
          <cell r="A2012" t="str">
            <v>90300</v>
          </cell>
          <cell r="C2012" t="str">
            <v>9999</v>
          </cell>
        </row>
        <row r="2013">
          <cell r="A2013" t="str">
            <v>90400</v>
          </cell>
          <cell r="C2013" t="str">
            <v>9999</v>
          </cell>
        </row>
        <row r="2014">
          <cell r="A2014" t="str">
            <v>90700</v>
          </cell>
          <cell r="C2014" t="str">
            <v>9999</v>
          </cell>
        </row>
        <row r="2015">
          <cell r="A2015" t="str">
            <v>90720</v>
          </cell>
          <cell r="C2015" t="str">
            <v>9999</v>
          </cell>
        </row>
        <row r="2016">
          <cell r="A2016" t="str">
            <v>90730</v>
          </cell>
          <cell r="C2016" t="str">
            <v>9999</v>
          </cell>
        </row>
        <row r="2017">
          <cell r="A2017" t="str">
            <v>90740</v>
          </cell>
          <cell r="C2017" t="str">
            <v>9999</v>
          </cell>
        </row>
        <row r="2018">
          <cell r="A2018" t="str">
            <v>90750</v>
          </cell>
          <cell r="C2018" t="str">
            <v>9999</v>
          </cell>
        </row>
        <row r="2019">
          <cell r="A2019" t="str">
            <v>90760</v>
          </cell>
          <cell r="C2019" t="str">
            <v>9999</v>
          </cell>
        </row>
        <row r="2020">
          <cell r="A2020" t="str">
            <v>90770</v>
          </cell>
          <cell r="C2020" t="str">
            <v>9999</v>
          </cell>
        </row>
        <row r="2021">
          <cell r="A2021" t="str">
            <v>90780</v>
          </cell>
          <cell r="C2021" t="str">
            <v>9999</v>
          </cell>
        </row>
        <row r="2022">
          <cell r="A2022" t="str">
            <v>91110</v>
          </cell>
          <cell r="C2022" t="str">
            <v>9999</v>
          </cell>
        </row>
        <row r="2023">
          <cell r="A2023" t="str">
            <v>91111</v>
          </cell>
          <cell r="C2023" t="str">
            <v>9999</v>
          </cell>
        </row>
        <row r="2024">
          <cell r="A2024" t="str">
            <v>91112</v>
          </cell>
          <cell r="C2024" t="str">
            <v>9999</v>
          </cell>
        </row>
        <row r="2025">
          <cell r="A2025" t="str">
            <v>91113</v>
          </cell>
          <cell r="C2025" t="str">
            <v>9999</v>
          </cell>
        </row>
        <row r="2026">
          <cell r="A2026" t="str">
            <v>91114</v>
          </cell>
          <cell r="C2026" t="str">
            <v>9999</v>
          </cell>
        </row>
        <row r="2027">
          <cell r="A2027" t="str">
            <v>91120</v>
          </cell>
          <cell r="C2027" t="str">
            <v>9999</v>
          </cell>
        </row>
        <row r="2028">
          <cell r="A2028" t="str">
            <v>91125</v>
          </cell>
          <cell r="C2028" t="str">
            <v>9999</v>
          </cell>
        </row>
        <row r="2029">
          <cell r="A2029" t="str">
            <v>91133</v>
          </cell>
          <cell r="C2029" t="str">
            <v>9999</v>
          </cell>
        </row>
        <row r="2030">
          <cell r="A2030" t="str">
            <v>91134</v>
          </cell>
          <cell r="C2030" t="str">
            <v>9999</v>
          </cell>
        </row>
        <row r="2031">
          <cell r="A2031" t="str">
            <v>91136</v>
          </cell>
          <cell r="C2031" t="str">
            <v>9999</v>
          </cell>
        </row>
        <row r="2032">
          <cell r="A2032" t="str">
            <v>91137</v>
          </cell>
          <cell r="C2032" t="str">
            <v>9999</v>
          </cell>
        </row>
        <row r="2033">
          <cell r="A2033" t="str">
            <v>91138</v>
          </cell>
          <cell r="C2033" t="str">
            <v>9999</v>
          </cell>
        </row>
        <row r="2034">
          <cell r="A2034" t="str">
            <v>91146</v>
          </cell>
          <cell r="C2034" t="str">
            <v>9999</v>
          </cell>
        </row>
        <row r="2035">
          <cell r="A2035" t="str">
            <v>91150</v>
          </cell>
          <cell r="C2035" t="str">
            <v>9999</v>
          </cell>
        </row>
        <row r="2036">
          <cell r="A2036" t="str">
            <v>91162</v>
          </cell>
          <cell r="C2036" t="str">
            <v>9999</v>
          </cell>
        </row>
        <row r="2037">
          <cell r="A2037" t="str">
            <v>91163</v>
          </cell>
          <cell r="C2037" t="str">
            <v>9999</v>
          </cell>
        </row>
        <row r="2038">
          <cell r="A2038" t="str">
            <v>91164</v>
          </cell>
          <cell r="C2038" t="str">
            <v>9999</v>
          </cell>
        </row>
        <row r="2039">
          <cell r="A2039" t="str">
            <v>91171</v>
          </cell>
          <cell r="C2039" t="str">
            <v>9999</v>
          </cell>
        </row>
        <row r="2040">
          <cell r="A2040" t="str">
            <v>91172</v>
          </cell>
          <cell r="C2040" t="str">
            <v>9999</v>
          </cell>
        </row>
        <row r="2041">
          <cell r="A2041" t="str">
            <v>91173</v>
          </cell>
          <cell r="C2041" t="str">
            <v>9999</v>
          </cell>
        </row>
        <row r="2042">
          <cell r="A2042" t="str">
            <v>91190</v>
          </cell>
          <cell r="C2042" t="str">
            <v>9999</v>
          </cell>
        </row>
        <row r="2043">
          <cell r="A2043" t="str">
            <v>91215</v>
          </cell>
          <cell r="C2043" t="str">
            <v>9999</v>
          </cell>
        </row>
        <row r="2044">
          <cell r="A2044" t="str">
            <v>91224</v>
          </cell>
          <cell r="C2044" t="str">
            <v>9999</v>
          </cell>
        </row>
        <row r="2045">
          <cell r="A2045" t="str">
            <v>91225</v>
          </cell>
          <cell r="C2045" t="str">
            <v>9999</v>
          </cell>
        </row>
        <row r="2046">
          <cell r="A2046" t="str">
            <v>91226</v>
          </cell>
          <cell r="C2046" t="str">
            <v>9999</v>
          </cell>
        </row>
        <row r="2047">
          <cell r="A2047" t="str">
            <v>91227</v>
          </cell>
          <cell r="C2047" t="str">
            <v>9999</v>
          </cell>
        </row>
        <row r="2048">
          <cell r="A2048" t="str">
            <v>91230</v>
          </cell>
          <cell r="C2048" t="str">
            <v>9999</v>
          </cell>
        </row>
        <row r="2049">
          <cell r="A2049" t="str">
            <v>91235</v>
          </cell>
          <cell r="C2049" t="str">
            <v>9999</v>
          </cell>
        </row>
        <row r="2050">
          <cell r="A2050" t="str">
            <v>91250</v>
          </cell>
          <cell r="C2050" t="str">
            <v>9999</v>
          </cell>
        </row>
        <row r="2051">
          <cell r="A2051" t="str">
            <v>91251</v>
          </cell>
          <cell r="C2051" t="str">
            <v>9999</v>
          </cell>
        </row>
        <row r="2052">
          <cell r="A2052" t="str">
            <v>91252</v>
          </cell>
          <cell r="C2052" t="str">
            <v>9999</v>
          </cell>
        </row>
        <row r="2053">
          <cell r="A2053" t="str">
            <v>91253</v>
          </cell>
          <cell r="C2053" t="str">
            <v>9999</v>
          </cell>
        </row>
        <row r="2054">
          <cell r="A2054" t="str">
            <v>91254</v>
          </cell>
          <cell r="C2054" t="str">
            <v>9999</v>
          </cell>
        </row>
        <row r="2055">
          <cell r="A2055" t="str">
            <v>91255</v>
          </cell>
          <cell r="C2055" t="str">
            <v>9999</v>
          </cell>
        </row>
        <row r="2056">
          <cell r="A2056" t="str">
            <v>91270</v>
          </cell>
          <cell r="C2056" t="str">
            <v>9999</v>
          </cell>
        </row>
        <row r="2057">
          <cell r="A2057" t="str">
            <v>91280</v>
          </cell>
          <cell r="C2057" t="str">
            <v>9999</v>
          </cell>
        </row>
        <row r="2058">
          <cell r="A2058" t="str">
            <v>91281</v>
          </cell>
          <cell r="C2058" t="str">
            <v>9999</v>
          </cell>
        </row>
        <row r="2059">
          <cell r="A2059" t="str">
            <v>91282</v>
          </cell>
          <cell r="C2059" t="str">
            <v>9999</v>
          </cell>
        </row>
        <row r="2060">
          <cell r="A2060" t="str">
            <v>91283</v>
          </cell>
          <cell r="C2060" t="str">
            <v>9999</v>
          </cell>
        </row>
        <row r="2061">
          <cell r="A2061" t="str">
            <v>91285</v>
          </cell>
          <cell r="C2061" t="str">
            <v>9999</v>
          </cell>
        </row>
        <row r="2062">
          <cell r="A2062" t="str">
            <v>91290</v>
          </cell>
          <cell r="C2062" t="str">
            <v>9999</v>
          </cell>
        </row>
        <row r="2063">
          <cell r="A2063" t="str">
            <v>91295</v>
          </cell>
          <cell r="C2063" t="str">
            <v>9999</v>
          </cell>
        </row>
        <row r="2064">
          <cell r="A2064" t="str">
            <v>91296</v>
          </cell>
          <cell r="C2064" t="str">
            <v>9999</v>
          </cell>
        </row>
        <row r="2065">
          <cell r="A2065" t="str">
            <v>91297</v>
          </cell>
          <cell r="C2065" t="str">
            <v>9999</v>
          </cell>
        </row>
        <row r="2066">
          <cell r="A2066" t="str">
            <v>91298</v>
          </cell>
          <cell r="C2066" t="str">
            <v>9999</v>
          </cell>
        </row>
        <row r="2067">
          <cell r="A2067" t="str">
            <v>91315</v>
          </cell>
          <cell r="C2067" t="str">
            <v>9999</v>
          </cell>
        </row>
        <row r="2068">
          <cell r="A2068" t="str">
            <v>91351</v>
          </cell>
          <cell r="C2068" t="str">
            <v>9999</v>
          </cell>
        </row>
        <row r="2069">
          <cell r="A2069" t="str">
            <v>91352</v>
          </cell>
          <cell r="C2069" t="str">
            <v>9999</v>
          </cell>
        </row>
        <row r="2070">
          <cell r="A2070" t="str">
            <v>91353</v>
          </cell>
          <cell r="C2070" t="str">
            <v>9999</v>
          </cell>
        </row>
        <row r="2071">
          <cell r="A2071" t="str">
            <v>91373</v>
          </cell>
          <cell r="C2071" t="str">
            <v>9999</v>
          </cell>
        </row>
        <row r="2072">
          <cell r="A2072" t="str">
            <v>91380</v>
          </cell>
          <cell r="C2072" t="str">
            <v>9999</v>
          </cell>
        </row>
        <row r="2073">
          <cell r="A2073" t="str">
            <v>92115</v>
          </cell>
          <cell r="C2073" t="str">
            <v>9999</v>
          </cell>
        </row>
        <row r="2074">
          <cell r="A2074" t="str">
            <v>92120</v>
          </cell>
          <cell r="C2074" t="str">
            <v>9999</v>
          </cell>
        </row>
        <row r="2075">
          <cell r="A2075" t="str">
            <v>92121</v>
          </cell>
          <cell r="C2075" t="str">
            <v>9999</v>
          </cell>
        </row>
        <row r="2076">
          <cell r="A2076" t="str">
            <v>92250</v>
          </cell>
          <cell r="C2076" t="str">
            <v>9999</v>
          </cell>
        </row>
        <row r="2077">
          <cell r="A2077" t="str">
            <v>92350</v>
          </cell>
          <cell r="C2077" t="str">
            <v>9999</v>
          </cell>
        </row>
        <row r="2078">
          <cell r="A2078" t="str">
            <v>74001</v>
          </cell>
          <cell r="C2078" t="str">
            <v>9999</v>
          </cell>
        </row>
        <row r="2079">
          <cell r="A2079" t="str">
            <v>74002</v>
          </cell>
          <cell r="C2079" t="str">
            <v>9999</v>
          </cell>
        </row>
        <row r="2080">
          <cell r="A2080" t="str">
            <v>74003</v>
          </cell>
          <cell r="C2080" t="str">
            <v>9999</v>
          </cell>
        </row>
        <row r="2081">
          <cell r="A2081" t="str">
            <v>74004</v>
          </cell>
          <cell r="C2081" t="str">
            <v>9999</v>
          </cell>
        </row>
        <row r="2082">
          <cell r="A2082" t="str">
            <v>74005</v>
          </cell>
          <cell r="C2082" t="str">
            <v>9999</v>
          </cell>
        </row>
        <row r="2083">
          <cell r="A2083" t="str">
            <v>75006</v>
          </cell>
          <cell r="C2083" t="str">
            <v>9999</v>
          </cell>
        </row>
        <row r="2084">
          <cell r="A2084" t="str">
            <v>75008</v>
          </cell>
          <cell r="C2084" t="str">
            <v>9999</v>
          </cell>
        </row>
        <row r="2085">
          <cell r="A2085" t="str">
            <v>75009</v>
          </cell>
          <cell r="C2085" t="str">
            <v>9999</v>
          </cell>
        </row>
        <row r="2086">
          <cell r="A2086" t="str">
            <v>75012</v>
          </cell>
          <cell r="C2086" t="str">
            <v>9999</v>
          </cell>
        </row>
        <row r="2087">
          <cell r="A2087" t="str">
            <v>79001</v>
          </cell>
          <cell r="C2087" t="str">
            <v>9999</v>
          </cell>
        </row>
        <row r="2088">
          <cell r="C2088" t="str">
            <v>Total</v>
          </cell>
        </row>
        <row r="2092">
          <cell r="A2092" t="str">
            <v>Total Operating Expense by Function (excluding Corporate Allocations and Incentive Comp):</v>
          </cell>
        </row>
        <row r="2093">
          <cell r="C2093" t="str">
            <v>ADM</v>
          </cell>
        </row>
        <row r="2095">
          <cell r="C2095" t="str">
            <v>LOG</v>
          </cell>
        </row>
        <row r="2096">
          <cell r="C2096" t="str">
            <v>MFG</v>
          </cell>
        </row>
        <row r="2097">
          <cell r="C2097">
            <v>9999</v>
          </cell>
        </row>
        <row r="2098">
          <cell r="C2098" t="str">
            <v>DEV</v>
          </cell>
        </row>
        <row r="2099">
          <cell r="C2099" t="str">
            <v>PUR</v>
          </cell>
        </row>
        <row r="2100">
          <cell r="C2100" t="str">
            <v>MKT</v>
          </cell>
        </row>
        <row r="2102">
          <cell r="C2102" t="str">
            <v>FIN</v>
          </cell>
        </row>
        <row r="2103">
          <cell r="C2103" t="str">
            <v>CRED</v>
          </cell>
        </row>
        <row r="2104">
          <cell r="C2104" t="str">
            <v>RET</v>
          </cell>
        </row>
        <row r="2105">
          <cell r="C2105" t="str">
            <v>HR</v>
          </cell>
        </row>
        <row r="2106">
          <cell r="C2106" t="str">
            <v>MIS</v>
          </cell>
        </row>
        <row r="2108">
          <cell r="C2108" t="str">
            <v>PPRD</v>
          </cell>
        </row>
        <row r="2109">
          <cell r="C2109" t="str">
            <v>PMIS</v>
          </cell>
        </row>
        <row r="2110">
          <cell r="C2110" t="str">
            <v>PHR</v>
          </cell>
        </row>
        <row r="2111">
          <cell r="C2111" t="str">
            <v>PFIN</v>
          </cell>
        </row>
        <row r="2112">
          <cell r="C2112" t="str">
            <v>PADM</v>
          </cell>
        </row>
        <row r="2113">
          <cell r="C2113" t="str">
            <v>NCF</v>
          </cell>
        </row>
        <row r="2123">
          <cell r="A2123" t="str">
            <v>Corporate Allocations</v>
          </cell>
        </row>
        <row r="2124">
          <cell r="A2124" t="str">
            <v>91141</v>
          </cell>
          <cell r="C2124" t="str">
            <v>ADM</v>
          </cell>
        </row>
        <row r="2125">
          <cell r="A2125" t="str">
            <v>91141</v>
          </cell>
          <cell r="C2125" t="str">
            <v>CRED</v>
          </cell>
        </row>
        <row r="2126">
          <cell r="A2126" t="str">
            <v>91141</v>
          </cell>
          <cell r="C2126" t="str">
            <v>DEV</v>
          </cell>
        </row>
        <row r="2127">
          <cell r="A2127" t="str">
            <v>91141</v>
          </cell>
          <cell r="C2127" t="str">
            <v>FIN</v>
          </cell>
        </row>
        <row r="2128">
          <cell r="A2128" t="str">
            <v>91141</v>
          </cell>
          <cell r="C2128" t="str">
            <v>HR</v>
          </cell>
        </row>
        <row r="2129">
          <cell r="A2129" t="str">
            <v>91141</v>
          </cell>
          <cell r="C2129" t="str">
            <v>LOG</v>
          </cell>
        </row>
        <row r="2130">
          <cell r="A2130" t="str">
            <v>91141</v>
          </cell>
          <cell r="C2130" t="str">
            <v>MFG</v>
          </cell>
        </row>
        <row r="2131">
          <cell r="A2131" t="str">
            <v>91141</v>
          </cell>
          <cell r="C2131" t="str">
            <v>MIS</v>
          </cell>
        </row>
        <row r="2132">
          <cell r="A2132" t="str">
            <v>91141</v>
          </cell>
          <cell r="C2132" t="str">
            <v>MKT</v>
          </cell>
        </row>
        <row r="2133">
          <cell r="A2133" t="str">
            <v>91141</v>
          </cell>
          <cell r="C2133" t="str">
            <v>PADM</v>
          </cell>
        </row>
        <row r="2134">
          <cell r="A2134" t="str">
            <v>91141</v>
          </cell>
          <cell r="C2134" t="str">
            <v>PFIN</v>
          </cell>
        </row>
        <row r="2135">
          <cell r="A2135" t="str">
            <v>91141</v>
          </cell>
          <cell r="C2135" t="str">
            <v>PHR</v>
          </cell>
        </row>
        <row r="2136">
          <cell r="A2136" t="str">
            <v>91141</v>
          </cell>
          <cell r="C2136" t="str">
            <v>PMIS</v>
          </cell>
        </row>
        <row r="2137">
          <cell r="A2137" t="str">
            <v>91141</v>
          </cell>
          <cell r="C2137" t="str">
            <v>PPRD</v>
          </cell>
        </row>
        <row r="2138">
          <cell r="A2138" t="str">
            <v>91141</v>
          </cell>
          <cell r="C2138" t="str">
            <v>PUR</v>
          </cell>
        </row>
        <row r="2139">
          <cell r="A2139" t="str">
            <v>91141</v>
          </cell>
          <cell r="C2139" t="str">
            <v>RET</v>
          </cell>
        </row>
        <row r="2140">
          <cell r="A2140" t="str">
            <v>91141</v>
          </cell>
          <cell r="C2140" t="str">
            <v>9999</v>
          </cell>
        </row>
        <row r="2141">
          <cell r="A2141" t="str">
            <v>91142</v>
          </cell>
          <cell r="C2141" t="str">
            <v>ADM</v>
          </cell>
        </row>
        <row r="2142">
          <cell r="A2142" t="str">
            <v>91142</v>
          </cell>
          <cell r="C2142" t="str">
            <v>CRED</v>
          </cell>
        </row>
        <row r="2143">
          <cell r="A2143" t="str">
            <v>91142</v>
          </cell>
          <cell r="C2143" t="str">
            <v>DEV</v>
          </cell>
        </row>
        <row r="2144">
          <cell r="A2144" t="str">
            <v>91142</v>
          </cell>
          <cell r="C2144" t="str">
            <v>FIN</v>
          </cell>
        </row>
        <row r="2145">
          <cell r="A2145" t="str">
            <v>91142</v>
          </cell>
          <cell r="C2145" t="str">
            <v>HR</v>
          </cell>
        </row>
        <row r="2146">
          <cell r="A2146" t="str">
            <v>91142</v>
          </cell>
          <cell r="C2146" t="str">
            <v>LOG</v>
          </cell>
        </row>
        <row r="2147">
          <cell r="A2147" t="str">
            <v>91142</v>
          </cell>
          <cell r="C2147" t="str">
            <v>MFG</v>
          </cell>
        </row>
        <row r="2148">
          <cell r="A2148" t="str">
            <v>91142</v>
          </cell>
          <cell r="C2148" t="str">
            <v>MIS</v>
          </cell>
        </row>
        <row r="2149">
          <cell r="A2149" t="str">
            <v>91142</v>
          </cell>
          <cell r="C2149" t="str">
            <v>MKT</v>
          </cell>
        </row>
        <row r="2150">
          <cell r="A2150" t="str">
            <v>91142</v>
          </cell>
          <cell r="C2150" t="str">
            <v>PADM</v>
          </cell>
        </row>
        <row r="2151">
          <cell r="A2151" t="str">
            <v>91142</v>
          </cell>
          <cell r="C2151" t="str">
            <v>PFIN</v>
          </cell>
        </row>
        <row r="2152">
          <cell r="A2152" t="str">
            <v>91142</v>
          </cell>
          <cell r="C2152" t="str">
            <v>PHR</v>
          </cell>
        </row>
        <row r="2153">
          <cell r="A2153" t="str">
            <v>91142</v>
          </cell>
          <cell r="C2153" t="str">
            <v>PMIS</v>
          </cell>
        </row>
        <row r="2154">
          <cell r="A2154" t="str">
            <v>91142</v>
          </cell>
          <cell r="C2154" t="str">
            <v>PPRD</v>
          </cell>
        </row>
        <row r="2155">
          <cell r="A2155" t="str">
            <v>91142</v>
          </cell>
          <cell r="C2155" t="str">
            <v>PUR</v>
          </cell>
        </row>
        <row r="2156">
          <cell r="A2156" t="str">
            <v>91142</v>
          </cell>
          <cell r="C2156" t="str">
            <v>RET</v>
          </cell>
        </row>
        <row r="2157">
          <cell r="A2157" t="str">
            <v>91142</v>
          </cell>
          <cell r="C2157" t="str">
            <v>9999</v>
          </cell>
        </row>
        <row r="2158">
          <cell r="A2158" t="str">
            <v>91143</v>
          </cell>
          <cell r="C2158" t="str">
            <v>ADM</v>
          </cell>
        </row>
        <row r="2159">
          <cell r="A2159" t="str">
            <v>91143</v>
          </cell>
          <cell r="C2159" t="str">
            <v>CRED</v>
          </cell>
        </row>
        <row r="2160">
          <cell r="A2160" t="str">
            <v>91143</v>
          </cell>
          <cell r="C2160" t="str">
            <v>DEV</v>
          </cell>
        </row>
        <row r="2161">
          <cell r="A2161" t="str">
            <v>91143</v>
          </cell>
          <cell r="C2161" t="str">
            <v>FIN</v>
          </cell>
        </row>
        <row r="2162">
          <cell r="A2162" t="str">
            <v>91143</v>
          </cell>
          <cell r="C2162" t="str">
            <v>HR</v>
          </cell>
        </row>
        <row r="2163">
          <cell r="A2163" t="str">
            <v>91143</v>
          </cell>
          <cell r="C2163" t="str">
            <v>LOG</v>
          </cell>
        </row>
        <row r="2164">
          <cell r="A2164" t="str">
            <v>91143</v>
          </cell>
          <cell r="C2164" t="str">
            <v>MFG</v>
          </cell>
        </row>
        <row r="2165">
          <cell r="A2165" t="str">
            <v>91143</v>
          </cell>
          <cell r="C2165" t="str">
            <v>MIS</v>
          </cell>
        </row>
        <row r="2166">
          <cell r="A2166" t="str">
            <v>91143</v>
          </cell>
          <cell r="C2166" t="str">
            <v>MKT</v>
          </cell>
        </row>
        <row r="2167">
          <cell r="A2167" t="str">
            <v>91143</v>
          </cell>
          <cell r="C2167" t="str">
            <v>PADM</v>
          </cell>
        </row>
        <row r="2168">
          <cell r="A2168" t="str">
            <v>91143</v>
          </cell>
          <cell r="C2168" t="str">
            <v>PFIN</v>
          </cell>
        </row>
        <row r="2169">
          <cell r="A2169" t="str">
            <v>91143</v>
          </cell>
          <cell r="C2169" t="str">
            <v>PHR</v>
          </cell>
        </row>
        <row r="2170">
          <cell r="A2170" t="str">
            <v>91143</v>
          </cell>
          <cell r="C2170" t="str">
            <v>PMIS</v>
          </cell>
        </row>
        <row r="2171">
          <cell r="A2171" t="str">
            <v>91143</v>
          </cell>
          <cell r="C2171" t="str">
            <v>PPRD</v>
          </cell>
        </row>
        <row r="2172">
          <cell r="A2172" t="str">
            <v>91143</v>
          </cell>
          <cell r="C2172" t="str">
            <v>PUR</v>
          </cell>
        </row>
        <row r="2173">
          <cell r="A2173" t="str">
            <v>91143</v>
          </cell>
          <cell r="C2173" t="str">
            <v>RET</v>
          </cell>
        </row>
        <row r="2174">
          <cell r="A2174" t="str">
            <v>91143</v>
          </cell>
          <cell r="C2174" t="str">
            <v>9999</v>
          </cell>
        </row>
        <row r="2175">
          <cell r="A2175" t="str">
            <v>91145</v>
          </cell>
          <cell r="C2175" t="str">
            <v>ADM</v>
          </cell>
        </row>
        <row r="2176">
          <cell r="A2176" t="str">
            <v>91145</v>
          </cell>
          <cell r="C2176" t="str">
            <v>CRED</v>
          </cell>
        </row>
        <row r="2177">
          <cell r="A2177" t="str">
            <v>91145</v>
          </cell>
          <cell r="C2177" t="str">
            <v>DEV</v>
          </cell>
        </row>
        <row r="2178">
          <cell r="A2178" t="str">
            <v>91145</v>
          </cell>
          <cell r="C2178" t="str">
            <v>FIN</v>
          </cell>
        </row>
        <row r="2179">
          <cell r="A2179" t="str">
            <v>91145</v>
          </cell>
          <cell r="C2179" t="str">
            <v>HR</v>
          </cell>
        </row>
        <row r="2180">
          <cell r="A2180" t="str">
            <v>91145</v>
          </cell>
          <cell r="C2180" t="str">
            <v>LOG</v>
          </cell>
        </row>
        <row r="2181">
          <cell r="A2181" t="str">
            <v>91145</v>
          </cell>
          <cell r="C2181" t="str">
            <v>MFG</v>
          </cell>
        </row>
        <row r="2182">
          <cell r="A2182" t="str">
            <v>91145</v>
          </cell>
          <cell r="C2182" t="str">
            <v>MIS</v>
          </cell>
        </row>
        <row r="2183">
          <cell r="A2183" t="str">
            <v>91145</v>
          </cell>
          <cell r="C2183" t="str">
            <v>MKT</v>
          </cell>
        </row>
        <row r="2184">
          <cell r="A2184" t="str">
            <v>91145</v>
          </cell>
          <cell r="C2184" t="str">
            <v>PADM</v>
          </cell>
        </row>
        <row r="2185">
          <cell r="A2185" t="str">
            <v>91145</v>
          </cell>
          <cell r="C2185" t="str">
            <v>PFIN</v>
          </cell>
        </row>
        <row r="2186">
          <cell r="A2186" t="str">
            <v>91145</v>
          </cell>
          <cell r="C2186" t="str">
            <v>PHR</v>
          </cell>
        </row>
        <row r="2187">
          <cell r="A2187" t="str">
            <v>91145</v>
          </cell>
          <cell r="C2187" t="str">
            <v>PMIS</v>
          </cell>
        </row>
        <row r="2188">
          <cell r="A2188" t="str">
            <v>91145</v>
          </cell>
          <cell r="C2188" t="str">
            <v>PPRD</v>
          </cell>
        </row>
        <row r="2189">
          <cell r="A2189" t="str">
            <v>91145</v>
          </cell>
          <cell r="C2189" t="str">
            <v>PUR</v>
          </cell>
        </row>
        <row r="2190">
          <cell r="A2190" t="str">
            <v>91145</v>
          </cell>
          <cell r="C2190" t="str">
            <v>RET</v>
          </cell>
        </row>
        <row r="2191">
          <cell r="A2191" t="str">
            <v>91145</v>
          </cell>
          <cell r="C2191" t="str">
            <v>NCF</v>
          </cell>
        </row>
        <row r="2192">
          <cell r="A2192" t="str">
            <v>91145</v>
          </cell>
          <cell r="C2192" t="str">
            <v>9999</v>
          </cell>
        </row>
        <row r="2193">
          <cell r="A2193" t="str">
            <v>91147</v>
          </cell>
          <cell r="C2193" t="str">
            <v>ADM</v>
          </cell>
        </row>
        <row r="2194">
          <cell r="A2194" t="str">
            <v>91147</v>
          </cell>
          <cell r="C2194" t="str">
            <v>CRED</v>
          </cell>
        </row>
        <row r="2195">
          <cell r="A2195" t="str">
            <v>91147</v>
          </cell>
          <cell r="C2195" t="str">
            <v>DEV</v>
          </cell>
        </row>
        <row r="2196">
          <cell r="A2196" t="str">
            <v>91147</v>
          </cell>
          <cell r="C2196" t="str">
            <v>FIN</v>
          </cell>
        </row>
        <row r="2197">
          <cell r="A2197" t="str">
            <v>91147</v>
          </cell>
          <cell r="C2197" t="str">
            <v>HR</v>
          </cell>
        </row>
        <row r="2198">
          <cell r="A2198" t="str">
            <v>91147</v>
          </cell>
          <cell r="C2198" t="str">
            <v>LOG</v>
          </cell>
        </row>
        <row r="2199">
          <cell r="A2199" t="str">
            <v>91147</v>
          </cell>
          <cell r="C2199" t="str">
            <v>MFG</v>
          </cell>
        </row>
        <row r="2200">
          <cell r="A2200" t="str">
            <v>91147</v>
          </cell>
          <cell r="C2200" t="str">
            <v>MIS</v>
          </cell>
        </row>
        <row r="2201">
          <cell r="A2201" t="str">
            <v>91147</v>
          </cell>
          <cell r="C2201" t="str">
            <v>MKT</v>
          </cell>
        </row>
        <row r="2202">
          <cell r="A2202" t="str">
            <v>91147</v>
          </cell>
          <cell r="C2202" t="str">
            <v>PADM</v>
          </cell>
        </row>
        <row r="2203">
          <cell r="A2203" t="str">
            <v>91147</v>
          </cell>
          <cell r="C2203" t="str">
            <v>PFIN</v>
          </cell>
        </row>
        <row r="2204">
          <cell r="A2204" t="str">
            <v>91147</v>
          </cell>
          <cell r="C2204" t="str">
            <v>PHR</v>
          </cell>
        </row>
        <row r="2205">
          <cell r="A2205" t="str">
            <v>91147</v>
          </cell>
          <cell r="C2205" t="str">
            <v>PMIS</v>
          </cell>
        </row>
        <row r="2206">
          <cell r="A2206" t="str">
            <v>91147</v>
          </cell>
          <cell r="C2206" t="str">
            <v>PPRD</v>
          </cell>
        </row>
        <row r="2207">
          <cell r="A2207" t="str">
            <v>91147</v>
          </cell>
          <cell r="C2207" t="str">
            <v>PUR</v>
          </cell>
        </row>
        <row r="2208">
          <cell r="A2208" t="str">
            <v>91147</v>
          </cell>
          <cell r="C2208" t="str">
            <v>RET</v>
          </cell>
        </row>
        <row r="2209">
          <cell r="A2209" t="str">
            <v>91147</v>
          </cell>
          <cell r="C2209" t="str">
            <v>NCF</v>
          </cell>
        </row>
        <row r="2210">
          <cell r="A2210" t="str">
            <v>91147</v>
          </cell>
          <cell r="C2210" t="str">
            <v>9999</v>
          </cell>
        </row>
        <row r="2213">
          <cell r="C2213" t="str">
            <v>Check total CorpAll (shoud be 0)</v>
          </cell>
        </row>
        <row r="2215">
          <cell r="A2215" t="str">
            <v>FOR REFERENCE ONLY</v>
          </cell>
        </row>
        <row r="2216">
          <cell r="A2216" t="str">
            <v xml:space="preserve">Incentive Compensation </v>
          </cell>
        </row>
        <row r="2217">
          <cell r="A2217" t="str">
            <v>72005</v>
          </cell>
          <cell r="C2217" t="str">
            <v>ADM</v>
          </cell>
        </row>
        <row r="2218">
          <cell r="A2218" t="str">
            <v>72007</v>
          </cell>
          <cell r="C2218" t="str">
            <v>ADM</v>
          </cell>
        </row>
        <row r="2219">
          <cell r="A2219" t="str">
            <v>72009</v>
          </cell>
          <cell r="C2219" t="str">
            <v>ADM</v>
          </cell>
        </row>
        <row r="2220">
          <cell r="A2220" t="str">
            <v>72005</v>
          </cell>
          <cell r="C2220" t="str">
            <v>CRED</v>
          </cell>
        </row>
        <row r="2221">
          <cell r="A2221" t="str">
            <v>72007</v>
          </cell>
          <cell r="C2221" t="str">
            <v>CRED</v>
          </cell>
        </row>
        <row r="2222">
          <cell r="A2222" t="str">
            <v>72009</v>
          </cell>
          <cell r="C2222" t="str">
            <v>CRED</v>
          </cell>
        </row>
        <row r="2223">
          <cell r="A2223" t="str">
            <v>72005</v>
          </cell>
          <cell r="C2223" t="str">
            <v>DEV</v>
          </cell>
        </row>
        <row r="2224">
          <cell r="A2224" t="str">
            <v>72007</v>
          </cell>
          <cell r="C2224" t="str">
            <v>DEV</v>
          </cell>
        </row>
        <row r="2225">
          <cell r="A2225" t="str">
            <v>72009</v>
          </cell>
          <cell r="C2225" t="str">
            <v>DEV</v>
          </cell>
        </row>
        <row r="2226">
          <cell r="A2226" t="str">
            <v>72005</v>
          </cell>
          <cell r="C2226" t="str">
            <v>FIN</v>
          </cell>
        </row>
        <row r="2227">
          <cell r="A2227" t="str">
            <v>72007</v>
          </cell>
          <cell r="C2227" t="str">
            <v>FIN</v>
          </cell>
        </row>
        <row r="2228">
          <cell r="A2228" t="str">
            <v>72009</v>
          </cell>
          <cell r="C2228" t="str">
            <v>FIN</v>
          </cell>
        </row>
        <row r="2229">
          <cell r="A2229" t="str">
            <v>72005</v>
          </cell>
          <cell r="C2229" t="str">
            <v>HR</v>
          </cell>
        </row>
        <row r="2230">
          <cell r="A2230" t="str">
            <v>72007</v>
          </cell>
          <cell r="C2230" t="str">
            <v>HR</v>
          </cell>
        </row>
        <row r="2231">
          <cell r="A2231" t="str">
            <v>72009</v>
          </cell>
          <cell r="C2231" t="str">
            <v>HR</v>
          </cell>
        </row>
        <row r="2232">
          <cell r="A2232" t="str">
            <v>72005</v>
          </cell>
          <cell r="C2232" t="str">
            <v>LOG</v>
          </cell>
        </row>
        <row r="2233">
          <cell r="A2233" t="str">
            <v>72007</v>
          </cell>
          <cell r="C2233" t="str">
            <v>LOG</v>
          </cell>
        </row>
        <row r="2234">
          <cell r="A2234" t="str">
            <v>72009</v>
          </cell>
          <cell r="C2234" t="str">
            <v>LOG</v>
          </cell>
        </row>
        <row r="2235">
          <cell r="A2235" t="str">
            <v>72005</v>
          </cell>
          <cell r="C2235" t="str">
            <v>MFG</v>
          </cell>
        </row>
        <row r="2236">
          <cell r="A2236" t="str">
            <v>72007</v>
          </cell>
          <cell r="C2236" t="str">
            <v>MFG</v>
          </cell>
        </row>
        <row r="2237">
          <cell r="A2237" t="str">
            <v>72009</v>
          </cell>
          <cell r="C2237" t="str">
            <v>MFG</v>
          </cell>
        </row>
        <row r="2238">
          <cell r="A2238" t="str">
            <v>72005</v>
          </cell>
          <cell r="C2238" t="str">
            <v>MIS</v>
          </cell>
        </row>
        <row r="2239">
          <cell r="A2239" t="str">
            <v>72007</v>
          </cell>
          <cell r="C2239" t="str">
            <v>MIS</v>
          </cell>
        </row>
        <row r="2240">
          <cell r="A2240" t="str">
            <v>72009</v>
          </cell>
          <cell r="C2240" t="str">
            <v>MIS</v>
          </cell>
        </row>
        <row r="2241">
          <cell r="A2241" t="str">
            <v>72005</v>
          </cell>
          <cell r="C2241" t="str">
            <v>MKT</v>
          </cell>
        </row>
        <row r="2242">
          <cell r="A2242" t="str">
            <v>72007</v>
          </cell>
          <cell r="C2242" t="str">
            <v>MKT</v>
          </cell>
        </row>
        <row r="2243">
          <cell r="A2243" t="str">
            <v>72009</v>
          </cell>
          <cell r="C2243" t="str">
            <v>MKT</v>
          </cell>
        </row>
        <row r="2244">
          <cell r="A2244" t="str">
            <v>72005</v>
          </cell>
          <cell r="C2244" t="str">
            <v>NCF</v>
          </cell>
        </row>
        <row r="2245">
          <cell r="A2245" t="str">
            <v>72007</v>
          </cell>
          <cell r="C2245" t="str">
            <v>NCF</v>
          </cell>
        </row>
        <row r="2246">
          <cell r="A2246" t="str">
            <v>72009</v>
          </cell>
          <cell r="C2246" t="str">
            <v>NCF</v>
          </cell>
        </row>
        <row r="2247">
          <cell r="A2247" t="str">
            <v>72005</v>
          </cell>
          <cell r="C2247" t="str">
            <v>PADM</v>
          </cell>
        </row>
        <row r="2248">
          <cell r="A2248" t="str">
            <v>72007</v>
          </cell>
          <cell r="C2248" t="str">
            <v>PADM</v>
          </cell>
        </row>
        <row r="2249">
          <cell r="A2249" t="str">
            <v>72009</v>
          </cell>
          <cell r="C2249" t="str">
            <v>PADM</v>
          </cell>
        </row>
        <row r="2250">
          <cell r="A2250" t="str">
            <v>72005</v>
          </cell>
          <cell r="C2250" t="str">
            <v>PFIN</v>
          </cell>
        </row>
        <row r="2251">
          <cell r="A2251" t="str">
            <v>72007</v>
          </cell>
          <cell r="C2251" t="str">
            <v>PFIN</v>
          </cell>
        </row>
        <row r="2252">
          <cell r="A2252" t="str">
            <v>72009</v>
          </cell>
          <cell r="C2252" t="str">
            <v>PFIN</v>
          </cell>
        </row>
        <row r="2253">
          <cell r="A2253" t="str">
            <v>72005</v>
          </cell>
          <cell r="C2253" t="str">
            <v>PHR</v>
          </cell>
        </row>
        <row r="2254">
          <cell r="A2254" t="str">
            <v>72007</v>
          </cell>
          <cell r="C2254" t="str">
            <v>PHR</v>
          </cell>
        </row>
        <row r="2255">
          <cell r="A2255" t="str">
            <v>72009</v>
          </cell>
          <cell r="C2255" t="str">
            <v>PHR</v>
          </cell>
        </row>
        <row r="2256">
          <cell r="A2256" t="str">
            <v>72005</v>
          </cell>
          <cell r="C2256" t="str">
            <v>PMIS</v>
          </cell>
        </row>
        <row r="2257">
          <cell r="A2257" t="str">
            <v>72007</v>
          </cell>
          <cell r="C2257" t="str">
            <v>PMIS</v>
          </cell>
        </row>
        <row r="2258">
          <cell r="A2258" t="str">
            <v>72009</v>
          </cell>
          <cell r="C2258" t="str">
            <v>PMIS</v>
          </cell>
        </row>
        <row r="2259">
          <cell r="A2259" t="str">
            <v>72005</v>
          </cell>
          <cell r="C2259" t="str">
            <v>PPRD</v>
          </cell>
        </row>
        <row r="2260">
          <cell r="A2260" t="str">
            <v>72007</v>
          </cell>
          <cell r="C2260" t="str">
            <v>PPRD</v>
          </cell>
        </row>
        <row r="2261">
          <cell r="A2261" t="str">
            <v>72009</v>
          </cell>
          <cell r="C2261" t="str">
            <v>PPRD</v>
          </cell>
        </row>
        <row r="2262">
          <cell r="A2262" t="str">
            <v>72005</v>
          </cell>
          <cell r="C2262" t="str">
            <v>PUR</v>
          </cell>
        </row>
        <row r="2263">
          <cell r="A2263" t="str">
            <v>72007</v>
          </cell>
          <cell r="C2263" t="str">
            <v>PUR</v>
          </cell>
        </row>
        <row r="2264">
          <cell r="A2264" t="str">
            <v>72009</v>
          </cell>
          <cell r="C2264" t="str">
            <v>PUR</v>
          </cell>
        </row>
        <row r="2265">
          <cell r="A2265" t="str">
            <v>72005</v>
          </cell>
          <cell r="C2265" t="str">
            <v>RET</v>
          </cell>
        </row>
        <row r="2266">
          <cell r="A2266" t="str">
            <v>72007</v>
          </cell>
          <cell r="C2266" t="str">
            <v>RET</v>
          </cell>
        </row>
        <row r="2267">
          <cell r="A2267" t="str">
            <v>72009</v>
          </cell>
          <cell r="C2267" t="str">
            <v>RET</v>
          </cell>
        </row>
        <row r="2268">
          <cell r="A2268" t="str">
            <v>72005</v>
          </cell>
          <cell r="C2268" t="str">
            <v>9999</v>
          </cell>
        </row>
        <row r="2269">
          <cell r="A2269" t="str">
            <v>72007</v>
          </cell>
          <cell r="C2269" t="str">
            <v>9999</v>
          </cell>
        </row>
        <row r="2270">
          <cell r="A2270" t="str">
            <v>72009</v>
          </cell>
          <cell r="C2270" t="str">
            <v>9999</v>
          </cell>
        </row>
      </sheetData>
      <sheetData sheetId="4" refreshError="1"/>
      <sheetData sheetId="5" refreshError="1"/>
      <sheetData sheetId="6" refreshError="1"/>
      <sheetData sheetId="7" refreshError="1">
        <row r="39">
          <cell r="A39" t="str">
            <v>X</v>
          </cell>
          <cell r="C39" t="str">
            <v>X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CONS-PG3"/>
      <sheetName val="Cons NMHG"/>
      <sheetName val="WW Wholesale"/>
      <sheetName val="WW Retail"/>
      <sheetName val="Holdings &amp; Elims-Combined"/>
      <sheetName val="NMHG Holding"/>
      <sheetName val="Whol-Ret Elims"/>
      <sheetName val="Whol-Holding Elims"/>
      <sheetName val="Wholesale Elims"/>
      <sheetName val="DEBT LEVELS_CONSOLIDATED"/>
    </sheetNames>
    <sheetDataSet>
      <sheetData sheetId="0" refreshError="1"/>
      <sheetData sheetId="1" refreshError="1"/>
      <sheetData sheetId="2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7264</v>
          </cell>
          <cell r="H13">
            <v>7867</v>
          </cell>
          <cell r="I13">
            <v>7264</v>
          </cell>
          <cell r="J13">
            <v>6710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272</v>
          </cell>
          <cell r="H14">
            <v>308</v>
          </cell>
          <cell r="I14">
            <v>272</v>
          </cell>
          <cell r="J14">
            <v>246</v>
          </cell>
        </row>
        <row r="15">
          <cell r="B15" t="str">
            <v>New Unit Shipments</v>
          </cell>
          <cell r="C15" t="str">
            <v>A0011</v>
          </cell>
          <cell r="D15">
            <v>19</v>
          </cell>
          <cell r="E15" t="str">
            <v>D</v>
          </cell>
          <cell r="F15" t="str">
            <v>Total Retail Shipments</v>
          </cell>
          <cell r="G15">
            <v>7536</v>
          </cell>
          <cell r="H15">
            <v>8175</v>
          </cell>
          <cell r="I15">
            <v>7536</v>
          </cell>
          <cell r="J15">
            <v>6956</v>
          </cell>
        </row>
        <row r="16">
          <cell r="C16" t="str">
            <v>A0011</v>
          </cell>
          <cell r="D16">
            <v>2100</v>
          </cell>
          <cell r="E16" t="str">
            <v>C</v>
          </cell>
          <cell r="F16" t="str">
            <v>Total Units List Price</v>
          </cell>
          <cell r="G16">
            <v>308882410</v>
          </cell>
          <cell r="H16">
            <v>318479042</v>
          </cell>
          <cell r="I16">
            <v>308882410</v>
          </cell>
          <cell r="J16">
            <v>238017505</v>
          </cell>
        </row>
        <row r="17">
          <cell r="B17" t="str">
            <v>Gross Sales-Units</v>
          </cell>
          <cell r="F17" t="str">
            <v>Total Unit Sales</v>
          </cell>
          <cell r="G17">
            <v>308882410</v>
          </cell>
          <cell r="H17">
            <v>318479042</v>
          </cell>
          <cell r="I17">
            <v>308882410</v>
          </cell>
          <cell r="J17">
            <v>238017505</v>
          </cell>
        </row>
        <row r="18">
          <cell r="B18" t="str">
            <v xml:space="preserve">                  -Parts</v>
          </cell>
          <cell r="C18" t="str">
            <v>A0011</v>
          </cell>
          <cell r="D18">
            <v>2110</v>
          </cell>
          <cell r="E18" t="str">
            <v>C</v>
          </cell>
          <cell r="F18" t="str">
            <v>Total Parts List Price</v>
          </cell>
          <cell r="G18">
            <v>28923456</v>
          </cell>
          <cell r="H18">
            <v>27845272</v>
          </cell>
          <cell r="I18">
            <v>28923456</v>
          </cell>
          <cell r="J18">
            <v>26156824</v>
          </cell>
        </row>
        <row r="19">
          <cell r="C19" t="str">
            <v>A0011</v>
          </cell>
          <cell r="D19">
            <v>2150</v>
          </cell>
          <cell r="E19" t="str">
            <v>C</v>
          </cell>
          <cell r="F19" t="str">
            <v>Total Unit Sales Discount</v>
          </cell>
          <cell r="G19">
            <v>-132838963</v>
          </cell>
          <cell r="H19">
            <v>-143738956</v>
          </cell>
          <cell r="I19">
            <v>-132838963</v>
          </cell>
          <cell r="J19">
            <v>-102061010</v>
          </cell>
        </row>
        <row r="20">
          <cell r="C20" t="str">
            <v>A0011</v>
          </cell>
          <cell r="D20">
            <v>2121</v>
          </cell>
          <cell r="E20" t="str">
            <v>C</v>
          </cell>
          <cell r="F20" t="str">
            <v>Interco Profit in Rev-Def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B21" t="str">
            <v>Less:Discounts-Units</v>
          </cell>
          <cell r="F21" t="str">
            <v>Total Unit Sales Discount</v>
          </cell>
          <cell r="G21">
            <v>-132838963</v>
          </cell>
          <cell r="H21">
            <v>-143738956</v>
          </cell>
          <cell r="I21">
            <v>-132838963</v>
          </cell>
          <cell r="J21">
            <v>-102061010</v>
          </cell>
        </row>
        <row r="22">
          <cell r="B22" t="str">
            <v xml:space="preserve">                       -Parts</v>
          </cell>
          <cell r="C22" t="str">
            <v>A0011</v>
          </cell>
          <cell r="D22">
            <v>2160</v>
          </cell>
          <cell r="E22" t="str">
            <v>C</v>
          </cell>
          <cell r="F22" t="str">
            <v>Total Parts Sales Disc</v>
          </cell>
          <cell r="G22">
            <v>-649467</v>
          </cell>
          <cell r="H22">
            <v>-590408</v>
          </cell>
          <cell r="I22">
            <v>-649467</v>
          </cell>
          <cell r="J22">
            <v>-537648</v>
          </cell>
        </row>
        <row r="23">
          <cell r="B23" t="str">
            <v>Net Sales-Units</v>
          </cell>
          <cell r="F23" t="str">
            <v>Net Sales - Units</v>
          </cell>
          <cell r="G23">
            <v>176043447</v>
          </cell>
          <cell r="H23">
            <v>174740086</v>
          </cell>
          <cell r="I23">
            <v>176043447</v>
          </cell>
          <cell r="J23">
            <v>135956495</v>
          </cell>
        </row>
        <row r="24">
          <cell r="B24" t="str">
            <v xml:space="preserve">              -Parts</v>
          </cell>
          <cell r="F24" t="str">
            <v>Net Sales - Parts</v>
          </cell>
          <cell r="G24">
            <v>28273989</v>
          </cell>
          <cell r="H24">
            <v>27254864</v>
          </cell>
          <cell r="I24">
            <v>28273989</v>
          </cell>
          <cell r="J24">
            <v>25619176</v>
          </cell>
        </row>
        <row r="25">
          <cell r="F25" t="str">
            <v>Net Sales Sub-Total</v>
          </cell>
          <cell r="G25">
            <v>204317436</v>
          </cell>
          <cell r="H25">
            <v>201994950</v>
          </cell>
          <cell r="I25">
            <v>204317436</v>
          </cell>
          <cell r="J25">
            <v>161575671</v>
          </cell>
        </row>
        <row r="26">
          <cell r="B26" t="str">
            <v>Retail Net Sales</v>
          </cell>
          <cell r="C26" t="str">
            <v>A0011</v>
          </cell>
          <cell r="D26">
            <v>2115</v>
          </cell>
          <cell r="E26" t="str">
            <v>C</v>
          </cell>
          <cell r="F26" t="str">
            <v>Total Retail Net Sales</v>
          </cell>
          <cell r="G26">
            <v>19847384</v>
          </cell>
          <cell r="H26">
            <v>18286600</v>
          </cell>
          <cell r="I26">
            <v>19847384</v>
          </cell>
          <cell r="J26">
            <v>17621960</v>
          </cell>
        </row>
        <row r="27">
          <cell r="B27" t="str">
            <v>Net Sales</v>
          </cell>
          <cell r="C27" t="str">
            <v>A0011</v>
          </cell>
          <cell r="D27" t="str">
            <v>NA</v>
          </cell>
          <cell r="E27" t="str">
            <v>C</v>
          </cell>
          <cell r="F27" t="str">
            <v>Net Sales</v>
          </cell>
          <cell r="G27">
            <v>224164820</v>
          </cell>
          <cell r="H27">
            <v>220281550</v>
          </cell>
          <cell r="I27">
            <v>224164820</v>
          </cell>
          <cell r="J27">
            <v>179197631</v>
          </cell>
        </row>
        <row r="28">
          <cell r="B28" t="str">
            <v>Other Revenue</v>
          </cell>
          <cell r="C28" t="str">
            <v>A0011</v>
          </cell>
          <cell r="D28">
            <v>2165</v>
          </cell>
          <cell r="E28" t="str">
            <v>C</v>
          </cell>
          <cell r="F28" t="str">
            <v>Other Revenue</v>
          </cell>
          <cell r="G28">
            <v>876098</v>
          </cell>
          <cell r="H28">
            <v>800035</v>
          </cell>
          <cell r="I28">
            <v>876098</v>
          </cell>
          <cell r="J28">
            <v>724454</v>
          </cell>
        </row>
        <row r="29">
          <cell r="B29" t="str">
            <v>Gross Sales-Units</v>
          </cell>
          <cell r="F29" t="str">
            <v>Total Unit Sales</v>
          </cell>
          <cell r="G29">
            <v>225040918</v>
          </cell>
          <cell r="H29">
            <v>221081585</v>
          </cell>
          <cell r="I29">
            <v>225040918</v>
          </cell>
          <cell r="J29">
            <v>179922085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225040918</v>
          </cell>
          <cell r="H30">
            <v>221081585</v>
          </cell>
          <cell r="I30">
            <v>225040918</v>
          </cell>
          <cell r="J30">
            <v>179922085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156426368</v>
          </cell>
          <cell r="H32">
            <v>157079581</v>
          </cell>
          <cell r="I32">
            <v>156426368</v>
          </cell>
          <cell r="J32">
            <v>115576967</v>
          </cell>
        </row>
        <row r="33">
          <cell r="C33" t="str">
            <v>A0011</v>
          </cell>
          <cell r="D33">
            <v>2310</v>
          </cell>
          <cell r="E33" t="str">
            <v>D</v>
          </cell>
          <cell r="F33" t="str">
            <v>S/N Mark-Up</v>
          </cell>
          <cell r="G33">
            <v>1022</v>
          </cell>
          <cell r="H33">
            <v>0</v>
          </cell>
          <cell r="I33">
            <v>1022</v>
          </cell>
          <cell r="J33">
            <v>570004</v>
          </cell>
        </row>
        <row r="34">
          <cell r="F34" t="str">
            <v>Total Units Product Cost @ Standard</v>
          </cell>
          <cell r="G34">
            <v>156427390</v>
          </cell>
          <cell r="H34">
            <v>157079581</v>
          </cell>
          <cell r="I34">
            <v>156427390</v>
          </cell>
          <cell r="J34">
            <v>116146971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17496039</v>
          </cell>
          <cell r="H35">
            <v>16724863</v>
          </cell>
          <cell r="I35">
            <v>17496039</v>
          </cell>
          <cell r="J35">
            <v>15873080</v>
          </cell>
        </row>
        <row r="36">
          <cell r="C36" t="str">
            <v>A0011</v>
          </cell>
          <cell r="D36">
            <v>2215</v>
          </cell>
          <cell r="E36" t="str">
            <v>D</v>
          </cell>
          <cell r="F36" t="str">
            <v>Total Retail Product Cost</v>
          </cell>
          <cell r="G36">
            <v>17389127</v>
          </cell>
          <cell r="H36">
            <v>13487231</v>
          </cell>
          <cell r="I36">
            <v>17389127</v>
          </cell>
          <cell r="J36">
            <v>13848835</v>
          </cell>
        </row>
        <row r="37">
          <cell r="B37" t="str">
            <v>Standard Margin-Units</v>
          </cell>
          <cell r="G37">
            <v>19616057</v>
          </cell>
          <cell r="H37">
            <v>17660505</v>
          </cell>
          <cell r="I37">
            <v>19616057</v>
          </cell>
          <cell r="J37">
            <v>19809524</v>
          </cell>
        </row>
        <row r="38">
          <cell r="G38">
            <v>0.1114</v>
          </cell>
          <cell r="H38">
            <v>0.1011</v>
          </cell>
          <cell r="I38">
            <v>0.1114</v>
          </cell>
          <cell r="J38">
            <v>0.1457</v>
          </cell>
        </row>
        <row r="39">
          <cell r="B39" t="str">
            <v>Standard Margin-Parts</v>
          </cell>
          <cell r="G39">
            <v>10777950</v>
          </cell>
          <cell r="H39">
            <v>10530001</v>
          </cell>
          <cell r="I39">
            <v>10777950</v>
          </cell>
          <cell r="J39">
            <v>9746096</v>
          </cell>
        </row>
        <row r="40">
          <cell r="G40">
            <v>0.38119999999999998</v>
          </cell>
          <cell r="H40">
            <v>0.38640000000000002</v>
          </cell>
          <cell r="I40">
            <v>0.38119999999999998</v>
          </cell>
          <cell r="J40">
            <v>0.38040000000000002</v>
          </cell>
        </row>
        <row r="41">
          <cell r="B41" t="str">
            <v>Standard Margin-Retail</v>
          </cell>
          <cell r="G41">
            <v>2458257</v>
          </cell>
          <cell r="H41">
            <v>4799369</v>
          </cell>
          <cell r="I41">
            <v>2458257</v>
          </cell>
          <cell r="J41">
            <v>3773125</v>
          </cell>
        </row>
        <row r="42">
          <cell r="F42" t="str">
            <v>Standard Margin Sub-Total</v>
          </cell>
          <cell r="G42">
            <v>32852264</v>
          </cell>
          <cell r="H42">
            <v>32989875</v>
          </cell>
          <cell r="I42">
            <v>32852264</v>
          </cell>
          <cell r="J42">
            <v>33328745</v>
          </cell>
        </row>
        <row r="43">
          <cell r="B43" t="str">
            <v>Standard Margin-Other Revenues</v>
          </cell>
          <cell r="F43" t="str">
            <v>Standard Margin-Other Revenues</v>
          </cell>
          <cell r="G43">
            <v>876098</v>
          </cell>
          <cell r="H43">
            <v>800035</v>
          </cell>
          <cell r="I43">
            <v>876098</v>
          </cell>
          <cell r="J43">
            <v>724454</v>
          </cell>
        </row>
        <row r="44">
          <cell r="B44" t="str">
            <v>Total Standard Margin</v>
          </cell>
          <cell r="C44" t="str">
            <v>A0011</v>
          </cell>
          <cell r="D44">
            <v>2210</v>
          </cell>
          <cell r="E44" t="str">
            <v>C</v>
          </cell>
          <cell r="F44" t="str">
            <v>Standard Margin</v>
          </cell>
          <cell r="G44">
            <v>33728362</v>
          </cell>
          <cell r="H44">
            <v>33789910</v>
          </cell>
          <cell r="I44">
            <v>33728362</v>
          </cell>
          <cell r="J44">
            <v>34053199</v>
          </cell>
        </row>
        <row r="45">
          <cell r="G45">
            <v>0.14990000000000001</v>
          </cell>
          <cell r="H45">
            <v>0.15279999999999999</v>
          </cell>
          <cell r="I45">
            <v>0.14990000000000001</v>
          </cell>
          <cell r="J45">
            <v>0.1893</v>
          </cell>
        </row>
        <row r="46">
          <cell r="F46" t="str">
            <v>Standard Margin Check Total  s/b = 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8">
          <cell r="B48" t="str">
            <v>Material Currency</v>
          </cell>
          <cell r="C48" t="str">
            <v>A0011</v>
          </cell>
          <cell r="D48">
            <v>2222</v>
          </cell>
          <cell r="E48" t="str">
            <v>D</v>
          </cell>
          <cell r="F48" t="str">
            <v>Material - Currency</v>
          </cell>
          <cell r="G48">
            <v>427464</v>
          </cell>
          <cell r="H48">
            <v>814371</v>
          </cell>
          <cell r="I48">
            <v>427464</v>
          </cell>
          <cell r="J48">
            <v>-874078</v>
          </cell>
        </row>
        <row r="49">
          <cell r="B49" t="str">
            <v>Material Price</v>
          </cell>
          <cell r="C49" t="str">
            <v>A0011</v>
          </cell>
          <cell r="D49">
            <v>2221</v>
          </cell>
          <cell r="E49" t="str">
            <v>D</v>
          </cell>
          <cell r="F49" t="str">
            <v>Material - Purchase Price</v>
          </cell>
          <cell r="G49">
            <v>-450183</v>
          </cell>
          <cell r="H49">
            <v>414389</v>
          </cell>
          <cell r="I49">
            <v>-450183</v>
          </cell>
          <cell r="J49">
            <v>1201257</v>
          </cell>
        </row>
        <row r="50">
          <cell r="C50" t="str">
            <v>A0011</v>
          </cell>
          <cell r="D50">
            <v>2223</v>
          </cell>
          <cell r="E50" t="str">
            <v>D</v>
          </cell>
          <cell r="F50" t="str">
            <v>Material - Freight</v>
          </cell>
          <cell r="G50">
            <v>-221489</v>
          </cell>
          <cell r="H50">
            <v>-49832</v>
          </cell>
          <cell r="I50">
            <v>-221489</v>
          </cell>
          <cell r="J50">
            <v>-224458</v>
          </cell>
        </row>
        <row r="51">
          <cell r="C51" t="str">
            <v>A0011</v>
          </cell>
          <cell r="D51">
            <v>2224</v>
          </cell>
          <cell r="E51" t="str">
            <v>D</v>
          </cell>
          <cell r="F51" t="str">
            <v>Material - Custom Duties</v>
          </cell>
          <cell r="G51">
            <v>78906</v>
          </cell>
          <cell r="H51">
            <v>317274</v>
          </cell>
          <cell r="I51">
            <v>78906</v>
          </cell>
          <cell r="J51">
            <v>-14236</v>
          </cell>
        </row>
        <row r="52">
          <cell r="B52" t="str">
            <v>Material Freight/Duties</v>
          </cell>
          <cell r="F52" t="str">
            <v>Sub-Total Freight/Duties</v>
          </cell>
          <cell r="G52">
            <v>-142583</v>
          </cell>
          <cell r="H52">
            <v>267442</v>
          </cell>
          <cell r="I52">
            <v>-142583</v>
          </cell>
          <cell r="J52">
            <v>-238694</v>
          </cell>
        </row>
        <row r="53">
          <cell r="B53" t="str">
            <v>Adjusted Standard Margin</v>
          </cell>
          <cell r="G53">
            <v>33443481</v>
          </cell>
          <cell r="H53">
            <v>32708097</v>
          </cell>
          <cell r="I53">
            <v>33443481</v>
          </cell>
          <cell r="J53">
            <v>35165971</v>
          </cell>
        </row>
        <row r="54">
          <cell r="G54">
            <v>0.14860000000000001</v>
          </cell>
          <cell r="H54">
            <v>0.1479</v>
          </cell>
          <cell r="I54">
            <v>0.14860000000000001</v>
          </cell>
          <cell r="J54">
            <v>0.19550000000000001</v>
          </cell>
        </row>
        <row r="55">
          <cell r="C55" t="str">
            <v>A0011</v>
          </cell>
          <cell r="D55">
            <v>2230</v>
          </cell>
          <cell r="E55" t="str">
            <v>D</v>
          </cell>
          <cell r="F55" t="str">
            <v>Actual Labor Exp</v>
          </cell>
          <cell r="G55">
            <v>18609272</v>
          </cell>
          <cell r="H55">
            <v>18558619</v>
          </cell>
          <cell r="I55">
            <v>18609272</v>
          </cell>
          <cell r="J55">
            <v>16245266</v>
          </cell>
        </row>
        <row r="56">
          <cell r="C56" t="str">
            <v>A0011</v>
          </cell>
          <cell r="D56">
            <v>2240</v>
          </cell>
          <cell r="E56" t="str">
            <v>D</v>
          </cell>
          <cell r="F56" t="str">
            <v>Labor Absorption</v>
          </cell>
          <cell r="G56">
            <v>-18059846</v>
          </cell>
          <cell r="H56">
            <v>-18948012</v>
          </cell>
          <cell r="I56">
            <v>-18059846</v>
          </cell>
          <cell r="J56">
            <v>-16098428</v>
          </cell>
        </row>
        <row r="57">
          <cell r="B57" t="str">
            <v>Labor</v>
          </cell>
          <cell r="F57" t="str">
            <v>Labor</v>
          </cell>
          <cell r="G57">
            <v>549426</v>
          </cell>
          <cell r="H57">
            <v>-389393</v>
          </cell>
          <cell r="I57">
            <v>549426</v>
          </cell>
          <cell r="J57">
            <v>146838</v>
          </cell>
        </row>
        <row r="58">
          <cell r="C58" t="str">
            <v>A0011</v>
          </cell>
          <cell r="D58">
            <v>2250</v>
          </cell>
          <cell r="E58" t="str">
            <v>D</v>
          </cell>
          <cell r="F58" t="str">
            <v>Actual Mfg Expense</v>
          </cell>
          <cell r="G58">
            <v>10752495</v>
          </cell>
          <cell r="H58">
            <v>10417336</v>
          </cell>
          <cell r="I58">
            <v>10752495</v>
          </cell>
          <cell r="J58">
            <v>9234997</v>
          </cell>
        </row>
        <row r="59">
          <cell r="C59" t="str">
            <v>A0011</v>
          </cell>
          <cell r="D59">
            <v>2260</v>
          </cell>
          <cell r="E59" t="str">
            <v>D</v>
          </cell>
          <cell r="F59" t="str">
            <v>Std Overhead Absorption</v>
          </cell>
          <cell r="G59">
            <v>-9589398</v>
          </cell>
          <cell r="H59">
            <v>-10262493</v>
          </cell>
          <cell r="I59">
            <v>-9589398</v>
          </cell>
          <cell r="J59">
            <v>-8751666</v>
          </cell>
        </row>
        <row r="60">
          <cell r="B60" t="str">
            <v>Overhead</v>
          </cell>
          <cell r="F60" t="str">
            <v>Overhead</v>
          </cell>
          <cell r="G60">
            <v>1163097</v>
          </cell>
          <cell r="H60">
            <v>154843</v>
          </cell>
          <cell r="I60">
            <v>1163097</v>
          </cell>
          <cell r="J60">
            <v>483331</v>
          </cell>
        </row>
        <row r="61">
          <cell r="B61" t="str">
            <v>Capitalized Standard Cost Variance</v>
          </cell>
          <cell r="C61" t="str">
            <v>A0011</v>
          </cell>
          <cell r="D61">
            <v>2316</v>
          </cell>
          <cell r="E61" t="str">
            <v>D</v>
          </cell>
          <cell r="F61" t="str">
            <v>Capitalized Std Cost Var</v>
          </cell>
          <cell r="G61">
            <v>-2202982</v>
          </cell>
          <cell r="H61">
            <v>253772</v>
          </cell>
          <cell r="I61">
            <v>-2202982</v>
          </cell>
          <cell r="J61">
            <v>478965</v>
          </cell>
        </row>
        <row r="62">
          <cell r="B62" t="str">
            <v>Product Start-Up and Launch Costs</v>
          </cell>
          <cell r="C62" t="str">
            <v>A0011</v>
          </cell>
          <cell r="D62">
            <v>2366</v>
          </cell>
          <cell r="E62" t="str">
            <v>D</v>
          </cell>
          <cell r="F62" t="str">
            <v>Start-Up &amp; Launch Cost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F63" t="str">
            <v>Capitalized Costs/Start-up and Launch Costs</v>
          </cell>
          <cell r="G63">
            <v>-2202982</v>
          </cell>
          <cell r="H63">
            <v>253772</v>
          </cell>
          <cell r="I63">
            <v>-2202982</v>
          </cell>
          <cell r="J63">
            <v>478965</v>
          </cell>
        </row>
        <row r="64">
          <cell r="B64" t="str">
            <v>Other Cost of Sales:</v>
          </cell>
        </row>
        <row r="65">
          <cell r="B65" t="str">
            <v>Warranty/FPI</v>
          </cell>
          <cell r="C65" t="str">
            <v>A0011</v>
          </cell>
          <cell r="D65">
            <v>2303</v>
          </cell>
          <cell r="E65" t="str">
            <v>D</v>
          </cell>
          <cell r="F65" t="str">
            <v>F.P.I. &amp; Out-of-Policy</v>
          </cell>
          <cell r="G65">
            <v>567846</v>
          </cell>
          <cell r="H65">
            <v>903125</v>
          </cell>
          <cell r="I65">
            <v>567846</v>
          </cell>
          <cell r="J65">
            <v>1207205</v>
          </cell>
        </row>
        <row r="66">
          <cell r="B66" t="str">
            <v>Inventory Obsc./LIFO</v>
          </cell>
          <cell r="C66" t="str">
            <v>A0011</v>
          </cell>
          <cell r="D66">
            <v>2301</v>
          </cell>
          <cell r="E66" t="str">
            <v>D</v>
          </cell>
          <cell r="F66" t="str">
            <v>Inventory Losses</v>
          </cell>
          <cell r="G66">
            <v>962261</v>
          </cell>
          <cell r="H66">
            <v>936811</v>
          </cell>
          <cell r="I66">
            <v>962261</v>
          </cell>
          <cell r="J66">
            <v>572589</v>
          </cell>
        </row>
        <row r="67">
          <cell r="C67" t="str">
            <v>A0011</v>
          </cell>
          <cell r="D67">
            <v>2304</v>
          </cell>
          <cell r="E67" t="str">
            <v>D</v>
          </cell>
          <cell r="F67" t="str">
            <v>FX Gain/Loss - BS Reval</v>
          </cell>
          <cell r="G67">
            <v>-1627038</v>
          </cell>
          <cell r="H67">
            <v>55969</v>
          </cell>
          <cell r="I67">
            <v>-1627038</v>
          </cell>
          <cell r="J67">
            <v>514348</v>
          </cell>
        </row>
        <row r="68">
          <cell r="C68" t="str">
            <v>A0011</v>
          </cell>
          <cell r="D68">
            <v>2314</v>
          </cell>
          <cell r="E68" t="str">
            <v>D</v>
          </cell>
          <cell r="F68" t="str">
            <v>FX G/L- Currency Contract</v>
          </cell>
          <cell r="G68">
            <v>1415526</v>
          </cell>
          <cell r="H68">
            <v>-423114</v>
          </cell>
          <cell r="I68">
            <v>1415526</v>
          </cell>
          <cell r="J68">
            <v>-754544</v>
          </cell>
        </row>
        <row r="69">
          <cell r="B69" t="str">
            <v>Currency</v>
          </cell>
          <cell r="F69" t="str">
            <v>Total Currency</v>
          </cell>
          <cell r="G69">
            <v>-211512</v>
          </cell>
          <cell r="H69">
            <v>-367145</v>
          </cell>
          <cell r="I69">
            <v>-211512</v>
          </cell>
          <cell r="J69">
            <v>-240196</v>
          </cell>
        </row>
        <row r="70">
          <cell r="B70" t="str">
            <v>Design Engineering</v>
          </cell>
          <cell r="C70" t="str">
            <v>A0011</v>
          </cell>
          <cell r="D70">
            <v>2302</v>
          </cell>
          <cell r="E70" t="str">
            <v>D</v>
          </cell>
          <cell r="F70" t="str">
            <v>Design Engr Cost-Spec Prd</v>
          </cell>
          <cell r="G70">
            <v>403724</v>
          </cell>
          <cell r="H70">
            <v>396959</v>
          </cell>
          <cell r="I70">
            <v>403724</v>
          </cell>
          <cell r="J70">
            <v>387223</v>
          </cell>
        </row>
        <row r="71">
          <cell r="B71" t="str">
            <v>Freight Out</v>
          </cell>
          <cell r="C71" t="str">
            <v>A0011</v>
          </cell>
          <cell r="D71">
            <v>2307</v>
          </cell>
          <cell r="E71" t="str">
            <v>D</v>
          </cell>
          <cell r="F71" t="str">
            <v>Freight Out</v>
          </cell>
          <cell r="G71">
            <v>41955</v>
          </cell>
          <cell r="H71">
            <v>35379</v>
          </cell>
          <cell r="I71">
            <v>41955</v>
          </cell>
          <cell r="J71">
            <v>-17706</v>
          </cell>
        </row>
        <row r="72">
          <cell r="B72" t="str">
            <v>Plant Rationalization</v>
          </cell>
          <cell r="C72" t="str">
            <v>A0011</v>
          </cell>
          <cell r="D72">
            <v>2319</v>
          </cell>
          <cell r="E72" t="str">
            <v>D</v>
          </cell>
          <cell r="F72" t="str">
            <v>Plant Rationalization</v>
          </cell>
          <cell r="G72">
            <v>161143</v>
          </cell>
          <cell r="H72">
            <v>119700</v>
          </cell>
          <cell r="I72">
            <v>161143</v>
          </cell>
          <cell r="J72">
            <v>787544</v>
          </cell>
        </row>
        <row r="73">
          <cell r="B73" t="str">
            <v>Internal Restructuring</v>
          </cell>
          <cell r="C73" t="str">
            <v>A0011</v>
          </cell>
          <cell r="D73">
            <v>2331</v>
          </cell>
          <cell r="E73" t="str">
            <v>D</v>
          </cell>
          <cell r="F73" t="str">
            <v>Internal Restructuring</v>
          </cell>
          <cell r="G73">
            <v>1793</v>
          </cell>
          <cell r="H73">
            <v>0</v>
          </cell>
          <cell r="I73">
            <v>1793</v>
          </cell>
          <cell r="J73">
            <v>0</v>
          </cell>
        </row>
        <row r="74">
          <cell r="B74" t="str">
            <v>External Restructuring</v>
          </cell>
          <cell r="C74" t="str">
            <v>A0011</v>
          </cell>
          <cell r="D74">
            <v>2332</v>
          </cell>
          <cell r="E74" t="str">
            <v>D</v>
          </cell>
          <cell r="F74" t="str">
            <v>External Restructuring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 t="str">
            <v>Rationalization &amp; Restructuring Costs</v>
          </cell>
          <cell r="F75" t="str">
            <v>Rationalization &amp; Restructuring</v>
          </cell>
          <cell r="G75">
            <v>162936</v>
          </cell>
          <cell r="H75">
            <v>119700</v>
          </cell>
          <cell r="I75">
            <v>162936</v>
          </cell>
          <cell r="J75">
            <v>787544</v>
          </cell>
        </row>
        <row r="76">
          <cell r="C76" t="str">
            <v>A0011</v>
          </cell>
          <cell r="D76">
            <v>2305</v>
          </cell>
          <cell r="E76" t="str">
            <v>D</v>
          </cell>
          <cell r="F76" t="str">
            <v>LIFO Base Adjustment</v>
          </cell>
          <cell r="G76">
            <v>171070</v>
          </cell>
          <cell r="H76">
            <v>861</v>
          </cell>
          <cell r="I76">
            <v>171070</v>
          </cell>
          <cell r="J76">
            <v>11590</v>
          </cell>
        </row>
        <row r="77">
          <cell r="C77" t="str">
            <v>A0011</v>
          </cell>
          <cell r="D77">
            <v>2306</v>
          </cell>
          <cell r="E77" t="str">
            <v>D</v>
          </cell>
          <cell r="F77" t="str">
            <v>Inven Std Cost Reval Adj</v>
          </cell>
          <cell r="G77">
            <v>1207874</v>
          </cell>
          <cell r="H77">
            <v>-183402</v>
          </cell>
          <cell r="I77">
            <v>1207874</v>
          </cell>
          <cell r="J77">
            <v>562498</v>
          </cell>
        </row>
        <row r="78">
          <cell r="C78" t="str">
            <v>A0011</v>
          </cell>
          <cell r="D78">
            <v>2308</v>
          </cell>
          <cell r="E78" t="str">
            <v>D</v>
          </cell>
          <cell r="F78" t="str">
            <v>Depr.-Excess PPA to F/A</v>
          </cell>
          <cell r="G78">
            <v>29445</v>
          </cell>
          <cell r="H78">
            <v>29445</v>
          </cell>
          <cell r="I78">
            <v>29445</v>
          </cell>
          <cell r="J78">
            <v>39412</v>
          </cell>
        </row>
        <row r="79">
          <cell r="C79" t="str">
            <v>A0011</v>
          </cell>
          <cell r="D79">
            <v>2309</v>
          </cell>
          <cell r="E79" t="str">
            <v>D</v>
          </cell>
          <cell r="F79" t="str">
            <v>Other</v>
          </cell>
          <cell r="G79">
            <v>418547</v>
          </cell>
          <cell r="H79">
            <v>704641</v>
          </cell>
          <cell r="I79">
            <v>418547</v>
          </cell>
          <cell r="J79">
            <v>153945</v>
          </cell>
        </row>
        <row r="80">
          <cell r="C80" t="str">
            <v>A0011</v>
          </cell>
          <cell r="D80">
            <v>2311</v>
          </cell>
          <cell r="E80" t="str">
            <v>D</v>
          </cell>
          <cell r="F80" t="str">
            <v>Shop Floor Variance</v>
          </cell>
          <cell r="G80">
            <v>66895</v>
          </cell>
          <cell r="H80">
            <v>-50697</v>
          </cell>
          <cell r="I80">
            <v>66895</v>
          </cell>
          <cell r="J80">
            <v>-17430</v>
          </cell>
        </row>
        <row r="81">
          <cell r="C81" t="str">
            <v>A0011</v>
          </cell>
          <cell r="D81">
            <v>2318</v>
          </cell>
          <cell r="E81" t="str">
            <v>D</v>
          </cell>
          <cell r="F81" t="str">
            <v>Disaster &amp; 1-Time Adjust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A0011</v>
          </cell>
          <cell r="D82">
            <v>2312</v>
          </cell>
          <cell r="E82" t="str">
            <v>D</v>
          </cell>
          <cell r="F82" t="str">
            <v>Whls-DealerFloorPlanFincg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A0011</v>
          </cell>
          <cell r="D83">
            <v>2313</v>
          </cell>
          <cell r="E83" t="str">
            <v>D</v>
          </cell>
          <cell r="F83" t="str">
            <v>Employment Grants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B84" t="str">
            <v>Other</v>
          </cell>
          <cell r="F84" t="str">
            <v>Total Other</v>
          </cell>
          <cell r="G84">
            <v>1893831</v>
          </cell>
          <cell r="H84">
            <v>500848</v>
          </cell>
          <cell r="I84">
            <v>1893831</v>
          </cell>
          <cell r="J84">
            <v>750015</v>
          </cell>
        </row>
        <row r="85">
          <cell r="F85" t="str">
            <v>Gross Profit Sub-Total</v>
          </cell>
          <cell r="G85">
            <v>30563082</v>
          </cell>
          <cell r="H85">
            <v>29748809</v>
          </cell>
          <cell r="I85">
            <v>30563082</v>
          </cell>
          <cell r="J85">
            <v>29408906</v>
          </cell>
        </row>
        <row r="86">
          <cell r="B86" t="str">
            <v>Gross Profit</v>
          </cell>
          <cell r="C86" t="str">
            <v>A0011</v>
          </cell>
          <cell r="D86">
            <v>2390</v>
          </cell>
          <cell r="E86" t="str">
            <v>C</v>
          </cell>
          <cell r="F86" t="str">
            <v>Gross Profit / (Loss)</v>
          </cell>
          <cell r="G86">
            <v>30563082</v>
          </cell>
          <cell r="H86">
            <v>29748809</v>
          </cell>
          <cell r="I86">
            <v>30563082</v>
          </cell>
          <cell r="J86">
            <v>29408906</v>
          </cell>
        </row>
        <row r="87">
          <cell r="G87">
            <v>0.1358</v>
          </cell>
          <cell r="H87">
            <v>0.1346</v>
          </cell>
          <cell r="I87">
            <v>0.1358</v>
          </cell>
          <cell r="J87">
            <v>0.16350000000000001</v>
          </cell>
        </row>
        <row r="88">
          <cell r="F88" t="str">
            <v>Gross Profit Check Total  s/b = 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B89" t="str">
            <v>Operating Expenses:</v>
          </cell>
        </row>
        <row r="90">
          <cell r="C90" t="str">
            <v>A0011</v>
          </cell>
          <cell r="D90">
            <v>2409</v>
          </cell>
          <cell r="E90" t="str">
            <v>D</v>
          </cell>
          <cell r="F90" t="str">
            <v>Administration</v>
          </cell>
          <cell r="G90">
            <v>1819496</v>
          </cell>
          <cell r="H90">
            <v>1659872</v>
          </cell>
          <cell r="I90">
            <v>1819496</v>
          </cell>
          <cell r="J90">
            <v>1830824</v>
          </cell>
        </row>
        <row r="91">
          <cell r="C91" t="str">
            <v>A0011</v>
          </cell>
          <cell r="D91">
            <v>2561</v>
          </cell>
          <cell r="E91" t="str">
            <v>D</v>
          </cell>
          <cell r="F91" t="str">
            <v>NACCO Management Fees</v>
          </cell>
          <cell r="G91">
            <v>772250</v>
          </cell>
          <cell r="H91">
            <v>772250</v>
          </cell>
          <cell r="I91">
            <v>772250</v>
          </cell>
          <cell r="J91">
            <v>-1503834</v>
          </cell>
        </row>
        <row r="92">
          <cell r="B92" t="str">
            <v>Administration</v>
          </cell>
          <cell r="F92" t="str">
            <v>Total Admin</v>
          </cell>
          <cell r="G92">
            <v>2591746</v>
          </cell>
          <cell r="H92">
            <v>2432122</v>
          </cell>
          <cell r="I92">
            <v>2591746</v>
          </cell>
          <cell r="J92">
            <v>326990</v>
          </cell>
        </row>
        <row r="93">
          <cell r="B93" t="str">
            <v>Purchasing</v>
          </cell>
          <cell r="C93" t="str">
            <v>A0011</v>
          </cell>
          <cell r="D93">
            <v>2475</v>
          </cell>
          <cell r="E93" t="str">
            <v>D</v>
          </cell>
          <cell r="F93" t="str">
            <v>Purchasing</v>
          </cell>
          <cell r="G93">
            <v>188004</v>
          </cell>
          <cell r="H93">
            <v>276695</v>
          </cell>
          <cell r="I93">
            <v>188004</v>
          </cell>
          <cell r="J93">
            <v>83818</v>
          </cell>
        </row>
        <row r="94">
          <cell r="C94" t="str">
            <v>A0011</v>
          </cell>
          <cell r="D94">
            <v>2498</v>
          </cell>
          <cell r="E94" t="str">
            <v>D</v>
          </cell>
          <cell r="F94" t="str">
            <v>Parts Marketing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A0011</v>
          </cell>
          <cell r="D95">
            <v>2499</v>
          </cell>
          <cell r="E95" t="str">
            <v>D</v>
          </cell>
          <cell r="F95" t="str">
            <v>Units Marketing</v>
          </cell>
          <cell r="G95">
            <v>8839576</v>
          </cell>
          <cell r="H95">
            <v>9296793</v>
          </cell>
          <cell r="I95">
            <v>8839576</v>
          </cell>
          <cell r="J95">
            <v>8704962</v>
          </cell>
        </row>
        <row r="96">
          <cell r="C96" t="str">
            <v>A0011</v>
          </cell>
          <cell r="D96">
            <v>2570</v>
          </cell>
          <cell r="E96" t="str">
            <v>D</v>
          </cell>
          <cell r="F96" t="str">
            <v>Total Retail Cost of Ops</v>
          </cell>
          <cell r="G96">
            <v>4587286</v>
          </cell>
          <cell r="H96">
            <v>4308886</v>
          </cell>
          <cell r="I96">
            <v>4587286</v>
          </cell>
          <cell r="J96">
            <v>3959503</v>
          </cell>
        </row>
        <row r="97">
          <cell r="B97" t="str">
            <v>Marketing</v>
          </cell>
          <cell r="F97" t="str">
            <v>Marketing</v>
          </cell>
          <cell r="G97">
            <v>13426862</v>
          </cell>
          <cell r="H97">
            <v>13605679</v>
          </cell>
          <cell r="I97">
            <v>13426862</v>
          </cell>
          <cell r="J97">
            <v>12664465</v>
          </cell>
        </row>
        <row r="98">
          <cell r="B98" t="str">
            <v>Operations</v>
          </cell>
          <cell r="C98" t="str">
            <v>A0011</v>
          </cell>
          <cell r="D98">
            <v>2525</v>
          </cell>
          <cell r="E98" t="str">
            <v>D</v>
          </cell>
          <cell r="F98" t="str">
            <v>Operations</v>
          </cell>
          <cell r="G98">
            <v>104382</v>
          </cell>
          <cell r="H98">
            <v>106550</v>
          </cell>
          <cell r="I98">
            <v>104382</v>
          </cell>
          <cell r="J98">
            <v>126144</v>
          </cell>
        </row>
        <row r="99">
          <cell r="B99" t="str">
            <v>MIS and Strategy</v>
          </cell>
          <cell r="C99" t="str">
            <v>A0011</v>
          </cell>
          <cell r="D99">
            <v>2527</v>
          </cell>
          <cell r="E99" t="str">
            <v>D</v>
          </cell>
          <cell r="F99" t="str">
            <v>MIS</v>
          </cell>
          <cell r="G99">
            <v>1144339</v>
          </cell>
          <cell r="H99">
            <v>1171141</v>
          </cell>
          <cell r="I99">
            <v>1144339</v>
          </cell>
          <cell r="J99">
            <v>678359</v>
          </cell>
        </row>
        <row r="100">
          <cell r="B100" t="str">
            <v>Finance</v>
          </cell>
          <cell r="C100" t="str">
            <v>A0011</v>
          </cell>
          <cell r="D100">
            <v>2529</v>
          </cell>
          <cell r="E100" t="str">
            <v>D</v>
          </cell>
          <cell r="F100" t="str">
            <v>Finance</v>
          </cell>
          <cell r="G100">
            <v>1728416</v>
          </cell>
          <cell r="H100">
            <v>1721741</v>
          </cell>
          <cell r="I100">
            <v>1728416</v>
          </cell>
          <cell r="J100">
            <v>1694518</v>
          </cell>
        </row>
        <row r="101">
          <cell r="B101" t="str">
            <v>Human Resources</v>
          </cell>
          <cell r="C101" t="str">
            <v>A0011</v>
          </cell>
          <cell r="D101">
            <v>2559</v>
          </cell>
          <cell r="E101" t="str">
            <v>D</v>
          </cell>
          <cell r="F101" t="str">
            <v>Human Resources</v>
          </cell>
          <cell r="G101">
            <v>1366497</v>
          </cell>
          <cell r="H101">
            <v>794038</v>
          </cell>
          <cell r="I101">
            <v>1366497</v>
          </cell>
          <cell r="J101">
            <v>724563</v>
          </cell>
        </row>
        <row r="102">
          <cell r="B102" t="str">
            <v>Govt Grants Received</v>
          </cell>
          <cell r="C102" t="str">
            <v>A0011</v>
          </cell>
          <cell r="D102">
            <v>2563</v>
          </cell>
          <cell r="E102" t="str">
            <v>D</v>
          </cell>
          <cell r="F102" t="str">
            <v>Govt Grants Received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Bad Debt</v>
          </cell>
          <cell r="C103" t="str">
            <v>A0011</v>
          </cell>
          <cell r="D103">
            <v>2601</v>
          </cell>
          <cell r="E103" t="str">
            <v>D</v>
          </cell>
          <cell r="F103" t="str">
            <v>A.S.Exp - Bad Debt Exp.</v>
          </cell>
          <cell r="G103">
            <v>969076</v>
          </cell>
          <cell r="H103">
            <v>98415</v>
          </cell>
          <cell r="I103">
            <v>969076</v>
          </cell>
          <cell r="J103">
            <v>53548</v>
          </cell>
        </row>
        <row r="104">
          <cell r="B104" t="str">
            <v>Product Liability</v>
          </cell>
          <cell r="C104" t="str">
            <v>A0011</v>
          </cell>
          <cell r="D104">
            <v>2603</v>
          </cell>
          <cell r="E104" t="str">
            <v>D</v>
          </cell>
          <cell r="F104" t="str">
            <v>A.S.Exp - Prod Liab. Exp.</v>
          </cell>
          <cell r="G104">
            <v>667293</v>
          </cell>
          <cell r="H104">
            <v>1084805</v>
          </cell>
          <cell r="I104">
            <v>667293</v>
          </cell>
          <cell r="J104">
            <v>1064117</v>
          </cell>
        </row>
        <row r="105">
          <cell r="B105" t="str">
            <v>Manufacturing</v>
          </cell>
          <cell r="C105" t="str">
            <v>A0011</v>
          </cell>
          <cell r="D105">
            <v>2439</v>
          </cell>
          <cell r="E105" t="str">
            <v>D</v>
          </cell>
          <cell r="F105" t="str">
            <v>Manufacturing Staff</v>
          </cell>
          <cell r="G105">
            <v>89723</v>
          </cell>
          <cell r="H105">
            <v>92341</v>
          </cell>
          <cell r="I105">
            <v>89723</v>
          </cell>
          <cell r="J105">
            <v>85425</v>
          </cell>
        </row>
        <row r="106">
          <cell r="C106" t="str">
            <v>A0011</v>
          </cell>
          <cell r="D106">
            <v>2461</v>
          </cell>
          <cell r="E106" t="str">
            <v>D</v>
          </cell>
          <cell r="F106" t="str">
            <v>Counterbalanced P. Devel.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A0011</v>
          </cell>
          <cell r="D107">
            <v>2462</v>
          </cell>
          <cell r="E107" t="str">
            <v>D</v>
          </cell>
          <cell r="F107" t="str">
            <v>Big Truck P. Devel.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A0011</v>
          </cell>
          <cell r="D108">
            <v>2463</v>
          </cell>
          <cell r="E108" t="str">
            <v>D</v>
          </cell>
          <cell r="F108" t="str">
            <v>Warehouse P. Devel.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A0011</v>
          </cell>
          <cell r="D109">
            <v>2464</v>
          </cell>
          <cell r="E109" t="str">
            <v>D</v>
          </cell>
          <cell r="F109" t="str">
            <v>Other P. Devel.</v>
          </cell>
          <cell r="G109">
            <v>2487056</v>
          </cell>
          <cell r="H109">
            <v>2627973</v>
          </cell>
          <cell r="I109">
            <v>2487056</v>
          </cell>
          <cell r="J109">
            <v>4389769</v>
          </cell>
        </row>
        <row r="110">
          <cell r="C110" t="str">
            <v>A0011</v>
          </cell>
          <cell r="D110">
            <v>2465</v>
          </cell>
          <cell r="E110" t="str">
            <v>D</v>
          </cell>
          <cell r="F110" t="str">
            <v>Counterbalanced P. Supprt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A0011</v>
          </cell>
          <cell r="D111">
            <v>2466</v>
          </cell>
          <cell r="E111" t="str">
            <v>D</v>
          </cell>
          <cell r="F111" t="str">
            <v>Big Truck P. Support.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A0011</v>
          </cell>
          <cell r="D112">
            <v>2467</v>
          </cell>
          <cell r="E112" t="str">
            <v>D</v>
          </cell>
          <cell r="F112" t="str">
            <v>Warehouse P. Support.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A0011</v>
          </cell>
          <cell r="D113">
            <v>2468</v>
          </cell>
          <cell r="E113" t="str">
            <v>D</v>
          </cell>
          <cell r="F113" t="str">
            <v>Other P. Support.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B114" t="str">
            <v>Engineering</v>
          </cell>
          <cell r="F114" t="str">
            <v>Engineering</v>
          </cell>
          <cell r="G114">
            <v>2487056</v>
          </cell>
          <cell r="H114">
            <v>2627973</v>
          </cell>
          <cell r="I114">
            <v>2487056</v>
          </cell>
          <cell r="J114">
            <v>4389769</v>
          </cell>
        </row>
        <row r="115">
          <cell r="C115" t="str">
            <v>A0011</v>
          </cell>
          <cell r="D115">
            <v>2630</v>
          </cell>
          <cell r="E115" t="str">
            <v>D</v>
          </cell>
          <cell r="F115" t="str">
            <v>Operating Expense Alloc.</v>
          </cell>
          <cell r="G115">
            <v>-1</v>
          </cell>
          <cell r="H115">
            <v>0</v>
          </cell>
          <cell r="I115">
            <v>-1</v>
          </cell>
          <cell r="J115">
            <v>-11</v>
          </cell>
        </row>
        <row r="116">
          <cell r="C116" t="str">
            <v>A0011</v>
          </cell>
          <cell r="D116">
            <v>2650</v>
          </cell>
          <cell r="E116" t="str">
            <v>D</v>
          </cell>
          <cell r="F116" t="str">
            <v>T. A. Fees</v>
          </cell>
          <cell r="G116">
            <v>-1</v>
          </cell>
          <cell r="H116">
            <v>0</v>
          </cell>
          <cell r="I116">
            <v>-1</v>
          </cell>
          <cell r="J116">
            <v>0</v>
          </cell>
        </row>
        <row r="117">
          <cell r="B117" t="str">
            <v>Corporate Allocation</v>
          </cell>
          <cell r="F117" t="str">
            <v>Corp Allocation</v>
          </cell>
          <cell r="G117">
            <v>-2</v>
          </cell>
          <cell r="H117">
            <v>0</v>
          </cell>
          <cell r="I117">
            <v>-2</v>
          </cell>
          <cell r="J117">
            <v>-11</v>
          </cell>
        </row>
        <row r="118">
          <cell r="B118" t="str">
            <v>Parts Distribution</v>
          </cell>
          <cell r="C118" t="str">
            <v>A0011</v>
          </cell>
          <cell r="D118">
            <v>2519</v>
          </cell>
          <cell r="E118" t="str">
            <v>D</v>
          </cell>
          <cell r="F118" t="str">
            <v>Parts Distrubution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B119" t="str">
            <v>Internal Rsetructuring</v>
          </cell>
          <cell r="C119" t="str">
            <v>A0011</v>
          </cell>
          <cell r="D119">
            <v>2560</v>
          </cell>
          <cell r="E119" t="str">
            <v>D</v>
          </cell>
          <cell r="F119" t="str">
            <v>Internal Restructuring</v>
          </cell>
          <cell r="G119">
            <v>10212</v>
          </cell>
          <cell r="H119">
            <v>1536317</v>
          </cell>
          <cell r="I119">
            <v>10212</v>
          </cell>
          <cell r="J119">
            <v>-189594</v>
          </cell>
        </row>
        <row r="120">
          <cell r="B120" t="str">
            <v>External Rsetructuring</v>
          </cell>
          <cell r="C120" t="str">
            <v>A0011</v>
          </cell>
          <cell r="D120">
            <v>2562</v>
          </cell>
          <cell r="E120" t="str">
            <v>D</v>
          </cell>
          <cell r="F120" t="str">
            <v>External Restructuring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B121" t="str">
            <v>Restructuring / Other</v>
          </cell>
          <cell r="F121" t="str">
            <v>Restructuring / Other</v>
          </cell>
          <cell r="G121">
            <v>10212</v>
          </cell>
          <cell r="H121">
            <v>1536317</v>
          </cell>
          <cell r="I121">
            <v>10212</v>
          </cell>
          <cell r="J121">
            <v>-189594</v>
          </cell>
        </row>
        <row r="122">
          <cell r="F122" t="str">
            <v>Total Operating Expense Sub-Total</v>
          </cell>
          <cell r="G122">
            <v>24773604</v>
          </cell>
          <cell r="H122">
            <v>25547817</v>
          </cell>
          <cell r="I122">
            <v>24773604</v>
          </cell>
          <cell r="J122">
            <v>21702111</v>
          </cell>
        </row>
        <row r="123">
          <cell r="B123" t="str">
            <v>Total Operating Expenses</v>
          </cell>
          <cell r="C123" t="str">
            <v>A0011</v>
          </cell>
          <cell r="D123">
            <v>2680</v>
          </cell>
          <cell r="E123" t="str">
            <v>D</v>
          </cell>
          <cell r="F123" t="str">
            <v>Total Operating Expense</v>
          </cell>
          <cell r="G123">
            <v>24773605</v>
          </cell>
          <cell r="H123">
            <v>25547817</v>
          </cell>
          <cell r="I123">
            <v>24773605</v>
          </cell>
          <cell r="J123">
            <v>21702111</v>
          </cell>
        </row>
        <row r="124">
          <cell r="G124">
            <v>0.1101</v>
          </cell>
          <cell r="H124">
            <v>0.11559999999999999</v>
          </cell>
          <cell r="I124">
            <v>0.1101</v>
          </cell>
          <cell r="J124">
            <v>0.1206</v>
          </cell>
        </row>
        <row r="125">
          <cell r="F125" t="str">
            <v>Total Operating Expense Check Total  s/b = 0</v>
          </cell>
          <cell r="G125">
            <v>-1</v>
          </cell>
          <cell r="H125">
            <v>0</v>
          </cell>
          <cell r="I125">
            <v>-1</v>
          </cell>
          <cell r="J125">
            <v>0</v>
          </cell>
        </row>
        <row r="127">
          <cell r="C127" t="str">
            <v>A0011</v>
          </cell>
          <cell r="D127">
            <v>2672</v>
          </cell>
          <cell r="E127" t="str">
            <v>D</v>
          </cell>
          <cell r="F127" t="str">
            <v>Gain/Loss Sale Business</v>
          </cell>
          <cell r="G127">
            <v>65952</v>
          </cell>
          <cell r="H127">
            <v>0</v>
          </cell>
          <cell r="I127">
            <v>65952</v>
          </cell>
          <cell r="J127">
            <v>0</v>
          </cell>
        </row>
        <row r="128">
          <cell r="C128" t="str">
            <v>A0011</v>
          </cell>
          <cell r="D128">
            <v>2674</v>
          </cell>
          <cell r="E128" t="str">
            <v>D</v>
          </cell>
          <cell r="F128" t="str">
            <v>Amort Exp-Other Intangibl</v>
          </cell>
          <cell r="G128">
            <v>23804</v>
          </cell>
          <cell r="H128">
            <v>23579</v>
          </cell>
          <cell r="I128">
            <v>23804</v>
          </cell>
          <cell r="J128">
            <v>24213</v>
          </cell>
        </row>
        <row r="129">
          <cell r="C129" t="str">
            <v>A0011</v>
          </cell>
          <cell r="D129">
            <v>2671</v>
          </cell>
          <cell r="E129" t="str">
            <v>D</v>
          </cell>
          <cell r="F129" t="str">
            <v>Gain/Loss on Sale Assets</v>
          </cell>
          <cell r="G129">
            <v>49035</v>
          </cell>
          <cell r="H129">
            <v>0</v>
          </cell>
          <cell r="I129">
            <v>49035</v>
          </cell>
          <cell r="J129">
            <v>-45341</v>
          </cell>
        </row>
        <row r="130">
          <cell r="C130" t="str">
            <v>A0011</v>
          </cell>
          <cell r="D130">
            <v>2839</v>
          </cell>
          <cell r="E130" t="str">
            <v>D</v>
          </cell>
          <cell r="F130" t="str">
            <v>Do Not Use- Jan 2001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B131" t="str">
            <v>Gain/loss on sale of assets</v>
          </cell>
          <cell r="E131" t="str">
            <v>D</v>
          </cell>
          <cell r="F131" t="str">
            <v>Total Gain/Loss</v>
          </cell>
          <cell r="G131">
            <v>138791</v>
          </cell>
          <cell r="H131">
            <v>23579</v>
          </cell>
          <cell r="I131">
            <v>138791</v>
          </cell>
          <cell r="J131">
            <v>-21128</v>
          </cell>
        </row>
        <row r="132">
          <cell r="F132" t="str">
            <v>Operating Profit Sub-Total</v>
          </cell>
          <cell r="G132">
            <v>5650687</v>
          </cell>
          <cell r="H132">
            <v>4177413</v>
          </cell>
          <cell r="I132">
            <v>5650687</v>
          </cell>
          <cell r="J132">
            <v>7727923</v>
          </cell>
        </row>
        <row r="133">
          <cell r="B133" t="str">
            <v>Operating Profit</v>
          </cell>
          <cell r="C133" t="str">
            <v>A0011</v>
          </cell>
          <cell r="D133">
            <v>2690</v>
          </cell>
          <cell r="E133" t="str">
            <v>C</v>
          </cell>
          <cell r="F133" t="str">
            <v>Operating Profit / (Loss)</v>
          </cell>
          <cell r="G133">
            <v>5650687</v>
          </cell>
          <cell r="H133">
            <v>4177413</v>
          </cell>
          <cell r="I133">
            <v>5650687</v>
          </cell>
          <cell r="J133">
            <v>7727923</v>
          </cell>
        </row>
        <row r="134">
          <cell r="G134">
            <v>2.5100000000000001E-2</v>
          </cell>
          <cell r="H134">
            <v>1.89E-2</v>
          </cell>
          <cell r="I134">
            <v>2.5100000000000001E-2</v>
          </cell>
          <cell r="J134">
            <v>4.2999999999999997E-2</v>
          </cell>
        </row>
        <row r="135">
          <cell r="F135" t="str">
            <v>Operating Profit Check Total  s/b = 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B136" t="str">
            <v>Other Income/(Expense)</v>
          </cell>
        </row>
        <row r="137">
          <cell r="C137" t="str">
            <v>A0011</v>
          </cell>
          <cell r="D137">
            <v>2710</v>
          </cell>
          <cell r="E137" t="str">
            <v>D</v>
          </cell>
          <cell r="F137" t="str">
            <v>Total Legal Int Income</v>
          </cell>
          <cell r="G137">
            <v>-280635</v>
          </cell>
          <cell r="H137">
            <v>-146883</v>
          </cell>
          <cell r="I137">
            <v>-280635</v>
          </cell>
          <cell r="J137">
            <v>78674</v>
          </cell>
        </row>
        <row r="138">
          <cell r="C138" t="str">
            <v>A0011</v>
          </cell>
          <cell r="D138">
            <v>2750</v>
          </cell>
          <cell r="E138" t="str">
            <v>D</v>
          </cell>
          <cell r="F138" t="str">
            <v>Total Legal Int Expense</v>
          </cell>
          <cell r="G138">
            <v>2497605</v>
          </cell>
          <cell r="H138">
            <v>2441547</v>
          </cell>
          <cell r="I138">
            <v>2497605</v>
          </cell>
          <cell r="J138">
            <v>2522179</v>
          </cell>
        </row>
        <row r="139">
          <cell r="C139" t="str">
            <v>A0011</v>
          </cell>
          <cell r="D139">
            <v>2800</v>
          </cell>
          <cell r="E139" t="str">
            <v>D</v>
          </cell>
          <cell r="F139" t="str">
            <v>Total Interco Interest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C140" t="str">
            <v>A0011</v>
          </cell>
          <cell r="D140">
            <v>2842</v>
          </cell>
          <cell r="E140" t="str">
            <v>D</v>
          </cell>
          <cell r="F140" t="str">
            <v>Amort Exp-Def Fin Fees</v>
          </cell>
          <cell r="G140">
            <v>197421</v>
          </cell>
          <cell r="H140">
            <v>197263</v>
          </cell>
          <cell r="I140">
            <v>197421</v>
          </cell>
          <cell r="J140">
            <v>325464</v>
          </cell>
        </row>
        <row r="141">
          <cell r="B141" t="str">
            <v>Interest Expense, net</v>
          </cell>
          <cell r="F141" t="str">
            <v>Total Interest Expense, Neet</v>
          </cell>
          <cell r="G141">
            <v>2414391</v>
          </cell>
          <cell r="H141">
            <v>2491927</v>
          </cell>
          <cell r="I141">
            <v>2414391</v>
          </cell>
          <cell r="J141">
            <v>2926317</v>
          </cell>
        </row>
        <row r="142">
          <cell r="B142" t="str">
            <v>Equity in Unconsolidated Subs</v>
          </cell>
          <cell r="C142" t="str">
            <v>A0011</v>
          </cell>
          <cell r="D142">
            <v>2819</v>
          </cell>
          <cell r="E142" t="str">
            <v>D</v>
          </cell>
          <cell r="F142" t="str">
            <v>Eqty in Earn of Uncon Sub</v>
          </cell>
          <cell r="G142">
            <v>-827920</v>
          </cell>
          <cell r="H142">
            <v>-457587</v>
          </cell>
          <cell r="I142">
            <v>-827920</v>
          </cell>
          <cell r="J142">
            <v>-274844</v>
          </cell>
        </row>
        <row r="143">
          <cell r="C143" t="str">
            <v>A0011</v>
          </cell>
          <cell r="D143">
            <v>2844</v>
          </cell>
          <cell r="E143" t="str">
            <v>D</v>
          </cell>
          <cell r="F143" t="str">
            <v>Do Not Use - Jan 2003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A0011</v>
          </cell>
          <cell r="D144">
            <v>2843</v>
          </cell>
          <cell r="E144" t="str">
            <v>D</v>
          </cell>
          <cell r="F144" t="str">
            <v>Amort Exp-Goodwill-Other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A0011</v>
          </cell>
          <cell r="D145">
            <v>2841</v>
          </cell>
          <cell r="E145" t="str">
            <v>D</v>
          </cell>
          <cell r="F145" t="str">
            <v>Amort Exp-Goodwill-H/Yale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C146" t="str">
            <v>A0011</v>
          </cell>
          <cell r="D146">
            <v>2700</v>
          </cell>
          <cell r="E146" t="str">
            <v>D</v>
          </cell>
          <cell r="F146" t="str">
            <v>Total Dividend Income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C147" t="str">
            <v>A0011</v>
          </cell>
          <cell r="D147">
            <v>2850</v>
          </cell>
          <cell r="E147" t="str">
            <v>D</v>
          </cell>
          <cell r="F147" t="str">
            <v>Total Other Inc/Expense</v>
          </cell>
          <cell r="G147">
            <v>82998</v>
          </cell>
          <cell r="H147">
            <v>185505</v>
          </cell>
          <cell r="I147">
            <v>82998</v>
          </cell>
          <cell r="J147">
            <v>-41523</v>
          </cell>
        </row>
        <row r="148">
          <cell r="C148" t="str">
            <v>A0011</v>
          </cell>
          <cell r="D148">
            <v>2860</v>
          </cell>
          <cell r="E148" t="str">
            <v>D</v>
          </cell>
          <cell r="F148" t="str">
            <v>Other Inc/Exp Allocation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B149" t="str">
            <v>Amort of Intangibles &amp; Other, Net</v>
          </cell>
          <cell r="F149" t="str">
            <v>Total Intangible Amort &amp; Other, Net</v>
          </cell>
          <cell r="G149">
            <v>82998</v>
          </cell>
          <cell r="H149">
            <v>185505</v>
          </cell>
          <cell r="I149">
            <v>82998</v>
          </cell>
          <cell r="J149">
            <v>-41523</v>
          </cell>
        </row>
        <row r="150">
          <cell r="F150" t="str">
            <v>Income Before Taxes Sub-Total</v>
          </cell>
          <cell r="G150">
            <v>3981218</v>
          </cell>
          <cell r="H150">
            <v>1957568</v>
          </cell>
          <cell r="I150">
            <v>3981218</v>
          </cell>
          <cell r="J150">
            <v>5117973</v>
          </cell>
        </row>
        <row r="151">
          <cell r="B151" t="str">
            <v>Income Before Tax and Minority Interest</v>
          </cell>
          <cell r="C151" t="str">
            <v>A0011</v>
          </cell>
          <cell r="D151">
            <v>2890</v>
          </cell>
          <cell r="E151" t="str">
            <v>C</v>
          </cell>
          <cell r="F151" t="str">
            <v>Income / (Loss) before taxes</v>
          </cell>
          <cell r="G151">
            <v>3981218</v>
          </cell>
          <cell r="H151">
            <v>1957568</v>
          </cell>
          <cell r="I151">
            <v>3981218</v>
          </cell>
          <cell r="J151">
            <v>5117973</v>
          </cell>
        </row>
        <row r="152">
          <cell r="F152" t="str">
            <v>Income Before Taxes Check Total  s/b = 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B153" t="str">
            <v>Net Minority Interest</v>
          </cell>
          <cell r="C153" t="str">
            <v>A0011</v>
          </cell>
          <cell r="D153">
            <v>2900</v>
          </cell>
          <cell r="E153" t="str">
            <v>D</v>
          </cell>
          <cell r="F153" t="str">
            <v>Net Minority Interest</v>
          </cell>
          <cell r="G153">
            <v>0</v>
          </cell>
          <cell r="H153">
            <v>0</v>
          </cell>
          <cell r="I153">
            <v>0</v>
          </cell>
          <cell r="J153">
            <v>-122482</v>
          </cell>
        </row>
        <row r="154">
          <cell r="C154" t="str">
            <v>A0011</v>
          </cell>
          <cell r="D154">
            <v>2910</v>
          </cell>
          <cell r="E154" t="str">
            <v>D</v>
          </cell>
          <cell r="F154" t="str">
            <v>Extraordinary Item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C155" t="str">
            <v>A0011</v>
          </cell>
          <cell r="D155">
            <v>2921</v>
          </cell>
          <cell r="E155" t="str">
            <v>D</v>
          </cell>
          <cell r="F155" t="str">
            <v>Cumulative Accounting Change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B156" t="str">
            <v>Cumulative Acct Change &amp; Extraordinary Item</v>
          </cell>
          <cell r="F156" t="str">
            <v>Total Cum Acct Chng &amp; Extr. Item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C157" t="str">
            <v>A0011</v>
          </cell>
          <cell r="D157">
            <v>2950</v>
          </cell>
          <cell r="E157" t="str">
            <v>D</v>
          </cell>
          <cell r="F157" t="str">
            <v>Taxes on Income</v>
          </cell>
          <cell r="G157">
            <v>0</v>
          </cell>
          <cell r="H157">
            <v>1</v>
          </cell>
          <cell r="I157">
            <v>0</v>
          </cell>
          <cell r="J157">
            <v>0</v>
          </cell>
        </row>
        <row r="158">
          <cell r="C158" t="str">
            <v>A0011</v>
          </cell>
          <cell r="D158">
            <v>2968</v>
          </cell>
          <cell r="E158" t="str">
            <v>D</v>
          </cell>
          <cell r="F158" t="str">
            <v>Taxes on Income-Internal</v>
          </cell>
          <cell r="G158">
            <v>1155780</v>
          </cell>
          <cell r="H158">
            <v>548118</v>
          </cell>
          <cell r="I158">
            <v>1155780</v>
          </cell>
          <cell r="J158">
            <v>1637752</v>
          </cell>
        </row>
        <row r="159">
          <cell r="B159" t="str">
            <v>Income Taxes</v>
          </cell>
          <cell r="F159" t="str">
            <v>Total Income Taxes</v>
          </cell>
          <cell r="G159">
            <v>1155780</v>
          </cell>
          <cell r="H159">
            <v>548119</v>
          </cell>
          <cell r="I159">
            <v>1155780</v>
          </cell>
          <cell r="J159">
            <v>1637752</v>
          </cell>
        </row>
        <row r="160">
          <cell r="B160" t="str">
            <v>Net Income</v>
          </cell>
          <cell r="C160" t="str">
            <v>A0011</v>
          </cell>
          <cell r="D160">
            <v>2999</v>
          </cell>
          <cell r="E160" t="str">
            <v>C</v>
          </cell>
          <cell r="F160" t="str">
            <v>Net income / (Loss)</v>
          </cell>
          <cell r="G160">
            <v>2825438</v>
          </cell>
          <cell r="H160">
            <v>1409449</v>
          </cell>
          <cell r="I160">
            <v>2825438</v>
          </cell>
          <cell r="J160">
            <v>3602703</v>
          </cell>
        </row>
        <row r="161">
          <cell r="G161">
            <v>1.26E-2</v>
          </cell>
          <cell r="H161">
            <v>6.4000000000000003E-3</v>
          </cell>
          <cell r="I161">
            <v>1.26E-2</v>
          </cell>
          <cell r="J161">
            <v>0.02</v>
          </cell>
        </row>
      </sheetData>
      <sheetData sheetId="3" refreshError="1"/>
      <sheetData sheetId="4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272</v>
          </cell>
          <cell r="H14">
            <v>308</v>
          </cell>
          <cell r="I14">
            <v>272</v>
          </cell>
          <cell r="J14">
            <v>246</v>
          </cell>
        </row>
        <row r="15">
          <cell r="B15" t="str">
            <v>New Unit Shipments</v>
          </cell>
          <cell r="C15" t="str">
            <v>A0011</v>
          </cell>
          <cell r="D15">
            <v>19</v>
          </cell>
          <cell r="E15" t="str">
            <v>D</v>
          </cell>
          <cell r="F15" t="str">
            <v>Total Retail Shipments</v>
          </cell>
          <cell r="G15">
            <v>272</v>
          </cell>
          <cell r="H15">
            <v>308</v>
          </cell>
          <cell r="I15">
            <v>272</v>
          </cell>
          <cell r="J15">
            <v>246</v>
          </cell>
        </row>
        <row r="16">
          <cell r="C16" t="str">
            <v>A0011</v>
          </cell>
          <cell r="D16">
            <v>2100</v>
          </cell>
          <cell r="E16" t="str">
            <v>C</v>
          </cell>
          <cell r="F16" t="str">
            <v>Total Units List Price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>Gross Sales-Units</v>
          </cell>
          <cell r="F17" t="str">
            <v>Total Unit Sales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B18" t="str">
            <v xml:space="preserve">                  -Parts</v>
          </cell>
          <cell r="C18" t="str">
            <v>A0011</v>
          </cell>
          <cell r="D18">
            <v>2110</v>
          </cell>
          <cell r="E18" t="str">
            <v>C</v>
          </cell>
          <cell r="F18" t="str">
            <v>Total Parts List Price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A0011</v>
          </cell>
          <cell r="D19">
            <v>2150</v>
          </cell>
          <cell r="E19" t="str">
            <v>C</v>
          </cell>
          <cell r="F19" t="str">
            <v>Total Unit Sales Discount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A0011</v>
          </cell>
          <cell r="D20">
            <v>2121</v>
          </cell>
          <cell r="E20" t="str">
            <v>C</v>
          </cell>
          <cell r="F20" t="str">
            <v>Interco Profit in Rev-Def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B21" t="str">
            <v>Less:Discounts-Units</v>
          </cell>
          <cell r="F21" t="str">
            <v>Total Unit Sales Discount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                      -Parts</v>
          </cell>
          <cell r="C22" t="str">
            <v>A0011</v>
          </cell>
          <cell r="D22">
            <v>2160</v>
          </cell>
          <cell r="E22" t="str">
            <v>C</v>
          </cell>
          <cell r="F22" t="str">
            <v>Total Parts Sales Disc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>Net Sales-Units</v>
          </cell>
          <cell r="F23" t="str">
            <v>Net Sales - Units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             -Parts</v>
          </cell>
          <cell r="F24" t="str">
            <v>Net Sales - Parts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F25" t="str">
            <v>Net Sales Sub-Total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B26" t="str">
            <v>Retail Net Sales</v>
          </cell>
          <cell r="C26" t="str">
            <v>A0011</v>
          </cell>
          <cell r="D26">
            <v>2115</v>
          </cell>
          <cell r="E26" t="str">
            <v>C</v>
          </cell>
          <cell r="F26" t="str">
            <v>Total Retail Net Sales</v>
          </cell>
          <cell r="G26">
            <v>25918480</v>
          </cell>
          <cell r="H26">
            <v>25802973</v>
          </cell>
          <cell r="I26">
            <v>25918480</v>
          </cell>
          <cell r="J26">
            <v>24196138</v>
          </cell>
        </row>
        <row r="27">
          <cell r="B27" t="str">
            <v>Net Sales</v>
          </cell>
          <cell r="C27" t="str">
            <v>A0011</v>
          </cell>
          <cell r="D27" t="str">
            <v>NA</v>
          </cell>
          <cell r="E27" t="str">
            <v>C</v>
          </cell>
          <cell r="F27" t="str">
            <v>Net Sales</v>
          </cell>
          <cell r="G27">
            <v>25918480</v>
          </cell>
          <cell r="H27">
            <v>25802973</v>
          </cell>
          <cell r="I27">
            <v>25918480</v>
          </cell>
          <cell r="J27">
            <v>24196138</v>
          </cell>
        </row>
        <row r="28">
          <cell r="B28" t="str">
            <v>Other Revenue</v>
          </cell>
          <cell r="C28" t="str">
            <v>A0011</v>
          </cell>
          <cell r="D28">
            <v>2165</v>
          </cell>
          <cell r="E28" t="str">
            <v>C</v>
          </cell>
          <cell r="F28" t="str">
            <v>Other Revenue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Gross Sales-Units</v>
          </cell>
          <cell r="F29" t="str">
            <v>Total Unit Sales</v>
          </cell>
          <cell r="G29">
            <v>25918480</v>
          </cell>
          <cell r="H29">
            <v>25802973</v>
          </cell>
          <cell r="I29">
            <v>25918480</v>
          </cell>
          <cell r="J29">
            <v>24196138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25918480</v>
          </cell>
          <cell r="H30">
            <v>25802973</v>
          </cell>
          <cell r="I30">
            <v>25918480</v>
          </cell>
          <cell r="J30">
            <v>24196138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C33" t="str">
            <v>A0011</v>
          </cell>
          <cell r="D33">
            <v>2310</v>
          </cell>
          <cell r="E33" t="str">
            <v>D</v>
          </cell>
          <cell r="F33" t="str">
            <v>S/N Mark-Up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F34" t="str">
            <v>Total Units Product Cost @ Standard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C36" t="str">
            <v>A0011</v>
          </cell>
          <cell r="D36">
            <v>2215</v>
          </cell>
          <cell r="E36" t="str">
            <v>D</v>
          </cell>
          <cell r="F36" t="str">
            <v>Total Retail Product Cost</v>
          </cell>
          <cell r="G36">
            <v>23335281</v>
          </cell>
          <cell r="H36">
            <v>21105813</v>
          </cell>
          <cell r="I36">
            <v>23335281</v>
          </cell>
          <cell r="J36">
            <v>20015595</v>
          </cell>
        </row>
        <row r="37">
          <cell r="B37" t="str">
            <v>Standard Margin-Units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</row>
        <row r="39">
          <cell r="B39" t="str">
            <v>Standard Margin-Parts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</row>
        <row r="41">
          <cell r="B41" t="str">
            <v>Standard Margin-Retail</v>
          </cell>
          <cell r="G41">
            <v>2583199</v>
          </cell>
          <cell r="H41">
            <v>4697160</v>
          </cell>
          <cell r="I41">
            <v>2583199</v>
          </cell>
          <cell r="J41">
            <v>4180543</v>
          </cell>
        </row>
        <row r="42">
          <cell r="F42" t="str">
            <v>Standard Margin Sub-Total</v>
          </cell>
          <cell r="G42">
            <v>2583199</v>
          </cell>
          <cell r="H42">
            <v>4697160</v>
          </cell>
          <cell r="I42">
            <v>2583199</v>
          </cell>
          <cell r="J42">
            <v>4180543</v>
          </cell>
        </row>
        <row r="43">
          <cell r="B43" t="str">
            <v>Standard Margin-Other Revenues</v>
          </cell>
          <cell r="F43" t="str">
            <v>Standard Margin-Other Revenues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Total Standard Margin</v>
          </cell>
          <cell r="C44" t="str">
            <v>A0011</v>
          </cell>
          <cell r="D44">
            <v>2210</v>
          </cell>
          <cell r="E44" t="str">
            <v>C</v>
          </cell>
          <cell r="F44" t="str">
            <v>Standard Margin</v>
          </cell>
          <cell r="G44">
            <v>2583199</v>
          </cell>
          <cell r="H44">
            <v>4697160</v>
          </cell>
          <cell r="I44">
            <v>2583199</v>
          </cell>
          <cell r="J44">
            <v>4180543</v>
          </cell>
        </row>
        <row r="45">
          <cell r="G45">
            <v>9.9699999999999997E-2</v>
          </cell>
          <cell r="H45">
            <v>0.182</v>
          </cell>
          <cell r="I45">
            <v>9.9699999999999997E-2</v>
          </cell>
          <cell r="J45">
            <v>0.17280000000000001</v>
          </cell>
        </row>
        <row r="46">
          <cell r="F46" t="str">
            <v>Standard Margin Check Total  s/b = 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8">
          <cell r="B48" t="str">
            <v>Material Currency</v>
          </cell>
          <cell r="C48" t="str">
            <v>A0011</v>
          </cell>
          <cell r="D48">
            <v>2222</v>
          </cell>
          <cell r="E48" t="str">
            <v>D</v>
          </cell>
          <cell r="F48" t="str">
            <v>Material - Currency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B49" t="str">
            <v>Material Price</v>
          </cell>
          <cell r="C49" t="str">
            <v>A0011</v>
          </cell>
          <cell r="D49">
            <v>2221</v>
          </cell>
          <cell r="E49" t="str">
            <v>D</v>
          </cell>
          <cell r="F49" t="str">
            <v>Material - Purchase Price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A0011</v>
          </cell>
          <cell r="D50">
            <v>2223</v>
          </cell>
          <cell r="E50" t="str">
            <v>D</v>
          </cell>
          <cell r="F50" t="str">
            <v>Material - Freight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A0011</v>
          </cell>
          <cell r="D51">
            <v>2224</v>
          </cell>
          <cell r="E51" t="str">
            <v>D</v>
          </cell>
          <cell r="F51" t="str">
            <v>Material - Custom Duties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Material Freight/Duties</v>
          </cell>
          <cell r="F52" t="str">
            <v>Sub-Total Freight/Duties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Adjusted Standard Margin</v>
          </cell>
          <cell r="G53">
            <v>2583199</v>
          </cell>
          <cell r="H53">
            <v>4697160</v>
          </cell>
          <cell r="I53">
            <v>2583199</v>
          </cell>
          <cell r="J53">
            <v>4180543</v>
          </cell>
        </row>
        <row r="54">
          <cell r="G54">
            <v>9.9699999999999997E-2</v>
          </cell>
          <cell r="H54">
            <v>0.182</v>
          </cell>
          <cell r="I54">
            <v>9.9699999999999997E-2</v>
          </cell>
          <cell r="J54">
            <v>0.17280000000000001</v>
          </cell>
        </row>
        <row r="55">
          <cell r="C55" t="str">
            <v>A0011</v>
          </cell>
          <cell r="D55">
            <v>2230</v>
          </cell>
          <cell r="E55" t="str">
            <v>D</v>
          </cell>
          <cell r="F55" t="str">
            <v>Actual Labor Exp</v>
          </cell>
          <cell r="G55">
            <v>-7930</v>
          </cell>
          <cell r="H55">
            <v>0</v>
          </cell>
          <cell r="I55">
            <v>-7930</v>
          </cell>
          <cell r="J55">
            <v>64147</v>
          </cell>
        </row>
        <row r="56">
          <cell r="C56" t="str">
            <v>A0011</v>
          </cell>
          <cell r="D56">
            <v>2240</v>
          </cell>
          <cell r="E56" t="str">
            <v>D</v>
          </cell>
          <cell r="F56" t="str">
            <v>Labor Absorption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B57" t="str">
            <v>Labor</v>
          </cell>
          <cell r="F57" t="str">
            <v>Labor</v>
          </cell>
          <cell r="G57">
            <v>-7930</v>
          </cell>
          <cell r="H57">
            <v>0</v>
          </cell>
          <cell r="I57">
            <v>-7930</v>
          </cell>
          <cell r="J57">
            <v>64147</v>
          </cell>
        </row>
        <row r="58">
          <cell r="C58" t="str">
            <v>A0011</v>
          </cell>
          <cell r="D58">
            <v>2250</v>
          </cell>
          <cell r="E58" t="str">
            <v>D</v>
          </cell>
          <cell r="F58" t="str">
            <v>Actual Mfg Expense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C59" t="str">
            <v>A0011</v>
          </cell>
          <cell r="D59">
            <v>2260</v>
          </cell>
          <cell r="E59" t="str">
            <v>D</v>
          </cell>
          <cell r="F59" t="str">
            <v>Std Overhead Absorption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B60" t="str">
            <v>Overhead</v>
          </cell>
          <cell r="F60" t="str">
            <v>Overhead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B61" t="str">
            <v>Capitalized Standard Cost Variance</v>
          </cell>
          <cell r="C61" t="str">
            <v>A0011</v>
          </cell>
          <cell r="D61">
            <v>2316</v>
          </cell>
          <cell r="E61" t="str">
            <v>D</v>
          </cell>
          <cell r="F61" t="str">
            <v>Capitalized Std Cost Var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B62" t="str">
            <v>Product Start-Up and Launch Costs</v>
          </cell>
          <cell r="C62" t="str">
            <v>A0011</v>
          </cell>
          <cell r="D62">
            <v>2366</v>
          </cell>
          <cell r="E62" t="str">
            <v>D</v>
          </cell>
          <cell r="F62" t="str">
            <v>Start-Up &amp; Launch Cost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F63" t="str">
            <v>Capitalized Costs/Start-up and Launch Costs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5">
          <cell r="B65" t="str">
            <v>Warranty/FPI</v>
          </cell>
          <cell r="C65" t="str">
            <v>A0011</v>
          </cell>
          <cell r="D65">
            <v>2303</v>
          </cell>
          <cell r="E65" t="str">
            <v>D</v>
          </cell>
          <cell r="F65" t="str">
            <v>F.P.I. &amp; Out-of-Policy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B66" t="str">
            <v>Inventory Obsc./LIFO</v>
          </cell>
          <cell r="C66" t="str">
            <v>A0011</v>
          </cell>
          <cell r="D66">
            <v>2301</v>
          </cell>
          <cell r="E66" t="str">
            <v>D</v>
          </cell>
          <cell r="F66" t="str">
            <v>Inventory Losses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C67" t="str">
            <v>A0011</v>
          </cell>
          <cell r="D67">
            <v>2304</v>
          </cell>
          <cell r="E67" t="str">
            <v>D</v>
          </cell>
          <cell r="F67" t="str">
            <v>FX Gain/Loss - BS Reval</v>
          </cell>
          <cell r="G67">
            <v>34905</v>
          </cell>
          <cell r="H67">
            <v>0</v>
          </cell>
          <cell r="I67">
            <v>34905</v>
          </cell>
          <cell r="J67">
            <v>-32</v>
          </cell>
        </row>
        <row r="68">
          <cell r="C68" t="str">
            <v>A0011</v>
          </cell>
          <cell r="D68">
            <v>2314</v>
          </cell>
          <cell r="E68" t="str">
            <v>D</v>
          </cell>
          <cell r="F68" t="str">
            <v>FX G/L- Currency Contract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B69" t="str">
            <v>Currency</v>
          </cell>
          <cell r="F69" t="str">
            <v>Total Currency</v>
          </cell>
          <cell r="G69">
            <v>34905</v>
          </cell>
          <cell r="H69">
            <v>0</v>
          </cell>
          <cell r="I69">
            <v>34905</v>
          </cell>
          <cell r="J69">
            <v>-32</v>
          </cell>
        </row>
        <row r="70">
          <cell r="B70" t="str">
            <v>Design Engineering</v>
          </cell>
          <cell r="C70" t="str">
            <v>A0011</v>
          </cell>
          <cell r="D70">
            <v>2302</v>
          </cell>
          <cell r="E70" t="str">
            <v>D</v>
          </cell>
          <cell r="F70" t="str">
            <v>Design Engr Cost-Spec Prd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B71" t="str">
            <v>Freight Out</v>
          </cell>
          <cell r="C71" t="str">
            <v>A0011</v>
          </cell>
          <cell r="D71">
            <v>2307</v>
          </cell>
          <cell r="E71" t="str">
            <v>D</v>
          </cell>
          <cell r="F71" t="str">
            <v>Freight Out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B72" t="str">
            <v>Plant Rationalization</v>
          </cell>
          <cell r="C72" t="str">
            <v>A0011</v>
          </cell>
          <cell r="D72">
            <v>2319</v>
          </cell>
          <cell r="E72" t="str">
            <v>D</v>
          </cell>
          <cell r="F72" t="str">
            <v>Plant Rationalization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B73" t="str">
            <v>Internal Restructuring</v>
          </cell>
          <cell r="C73" t="str">
            <v>A0011</v>
          </cell>
          <cell r="D73">
            <v>2331</v>
          </cell>
          <cell r="E73" t="str">
            <v>D</v>
          </cell>
          <cell r="F73" t="str">
            <v>Internal Restructuring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 t="str">
            <v>External Restructuring</v>
          </cell>
          <cell r="C74" t="str">
            <v>A0011</v>
          </cell>
          <cell r="D74">
            <v>2332</v>
          </cell>
          <cell r="E74" t="str">
            <v>D</v>
          </cell>
          <cell r="F74" t="str">
            <v>External Restructuring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 t="str">
            <v>Rationalization &amp; Restructuring Costs</v>
          </cell>
          <cell r="F75" t="str">
            <v>Rationalization &amp; Restructuring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A0011</v>
          </cell>
          <cell r="D76">
            <v>2305</v>
          </cell>
          <cell r="E76" t="str">
            <v>D</v>
          </cell>
          <cell r="F76" t="str">
            <v>LIFO Base Adjustment</v>
          </cell>
          <cell r="G76">
            <v>171070</v>
          </cell>
          <cell r="H76">
            <v>861</v>
          </cell>
          <cell r="I76">
            <v>171070</v>
          </cell>
          <cell r="J76">
            <v>11590</v>
          </cell>
        </row>
        <row r="77">
          <cell r="C77" t="str">
            <v>A0011</v>
          </cell>
          <cell r="D77">
            <v>2306</v>
          </cell>
          <cell r="E77" t="str">
            <v>D</v>
          </cell>
          <cell r="F77" t="str">
            <v>Inven Std Cost Reval Adj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 t="str">
            <v>A0011</v>
          </cell>
          <cell r="D78">
            <v>2308</v>
          </cell>
          <cell r="E78" t="str">
            <v>D</v>
          </cell>
          <cell r="F78" t="str">
            <v>Depr.-Excess PPA to F/A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 t="str">
            <v>A0011</v>
          </cell>
          <cell r="D79">
            <v>2309</v>
          </cell>
          <cell r="E79" t="str">
            <v>D</v>
          </cell>
          <cell r="F79" t="str">
            <v>Other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 t="str">
            <v>A0011</v>
          </cell>
          <cell r="D80">
            <v>2311</v>
          </cell>
          <cell r="E80" t="str">
            <v>D</v>
          </cell>
          <cell r="F80" t="str">
            <v>Shop Floor Variance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A0011</v>
          </cell>
          <cell r="D81">
            <v>2318</v>
          </cell>
          <cell r="E81" t="str">
            <v>D</v>
          </cell>
          <cell r="F81" t="str">
            <v>Disaster &amp; 1-Time Adjust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A0011</v>
          </cell>
          <cell r="D82">
            <v>2312</v>
          </cell>
          <cell r="E82" t="str">
            <v>D</v>
          </cell>
          <cell r="F82" t="str">
            <v>Whls-DealerFloorPlanFincg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A0011</v>
          </cell>
          <cell r="D83">
            <v>2313</v>
          </cell>
          <cell r="E83" t="str">
            <v>D</v>
          </cell>
          <cell r="F83" t="str">
            <v>Employment Grants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B84" t="str">
            <v>Other</v>
          </cell>
          <cell r="F84" t="str">
            <v>Total Other</v>
          </cell>
          <cell r="G84">
            <v>171070</v>
          </cell>
          <cell r="H84">
            <v>861</v>
          </cell>
          <cell r="I84">
            <v>171070</v>
          </cell>
          <cell r="J84">
            <v>11590</v>
          </cell>
        </row>
        <row r="85">
          <cell r="F85" t="str">
            <v>Gross Profit Sub-Total</v>
          </cell>
          <cell r="G85">
            <v>2385154</v>
          </cell>
          <cell r="H85">
            <v>4696299</v>
          </cell>
          <cell r="I85">
            <v>2385154</v>
          </cell>
          <cell r="J85">
            <v>4104838</v>
          </cell>
        </row>
        <row r="86">
          <cell r="B86" t="str">
            <v>Gross Profit</v>
          </cell>
          <cell r="C86" t="str">
            <v>A0011</v>
          </cell>
          <cell r="D86">
            <v>2390</v>
          </cell>
          <cell r="E86" t="str">
            <v>C</v>
          </cell>
          <cell r="F86" t="str">
            <v>Gross Profit / (Loss)</v>
          </cell>
          <cell r="G86">
            <v>2385154</v>
          </cell>
          <cell r="H86">
            <v>4696299</v>
          </cell>
          <cell r="I86">
            <v>2385154</v>
          </cell>
          <cell r="J86">
            <v>4104838</v>
          </cell>
        </row>
        <row r="87">
          <cell r="G87">
            <v>9.1999999999999998E-2</v>
          </cell>
          <cell r="H87">
            <v>0.182</v>
          </cell>
          <cell r="I87">
            <v>9.1999999999999998E-2</v>
          </cell>
          <cell r="J87">
            <v>0.1696</v>
          </cell>
        </row>
        <row r="88">
          <cell r="F88" t="str">
            <v>Gross Profit Check Total  s/b = 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90">
          <cell r="C90" t="str">
            <v>A0011</v>
          </cell>
          <cell r="D90">
            <v>2409</v>
          </cell>
          <cell r="E90" t="str">
            <v>D</v>
          </cell>
          <cell r="F90" t="str">
            <v>Administration</v>
          </cell>
          <cell r="G90">
            <v>127217</v>
          </cell>
          <cell r="H90">
            <v>222806</v>
          </cell>
          <cell r="I90">
            <v>127217</v>
          </cell>
          <cell r="J90">
            <v>186768</v>
          </cell>
        </row>
        <row r="91">
          <cell r="C91" t="str">
            <v>A0011</v>
          </cell>
          <cell r="D91">
            <v>2561</v>
          </cell>
          <cell r="E91" t="str">
            <v>D</v>
          </cell>
          <cell r="F91" t="str">
            <v>NACCO Management Fees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B92" t="str">
            <v>Administration</v>
          </cell>
          <cell r="F92" t="str">
            <v>Total Admin</v>
          </cell>
          <cell r="G92">
            <v>127217</v>
          </cell>
          <cell r="H92">
            <v>222806</v>
          </cell>
          <cell r="I92">
            <v>127217</v>
          </cell>
          <cell r="J92">
            <v>186768</v>
          </cell>
        </row>
        <row r="93">
          <cell r="B93" t="str">
            <v>Purchasing</v>
          </cell>
          <cell r="C93" t="str">
            <v>A0011</v>
          </cell>
          <cell r="D93">
            <v>2475</v>
          </cell>
          <cell r="E93" t="str">
            <v>D</v>
          </cell>
          <cell r="F93" t="str">
            <v>Purchasing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 t="str">
            <v>A0011</v>
          </cell>
          <cell r="D94">
            <v>2498</v>
          </cell>
          <cell r="E94" t="str">
            <v>D</v>
          </cell>
          <cell r="F94" t="str">
            <v>Parts Marketing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A0011</v>
          </cell>
          <cell r="D95">
            <v>2499</v>
          </cell>
          <cell r="E95" t="str">
            <v>D</v>
          </cell>
          <cell r="F95" t="str">
            <v>Units Marketing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C96" t="str">
            <v>A0011</v>
          </cell>
          <cell r="D96">
            <v>2570</v>
          </cell>
          <cell r="E96" t="str">
            <v>D</v>
          </cell>
          <cell r="F96" t="str">
            <v>Total Retail Cost of Ops</v>
          </cell>
          <cell r="G96">
            <v>4587286</v>
          </cell>
          <cell r="H96">
            <v>4308886</v>
          </cell>
          <cell r="I96">
            <v>4587286</v>
          </cell>
          <cell r="J96">
            <v>3985289</v>
          </cell>
        </row>
        <row r="97">
          <cell r="B97" t="str">
            <v>Marketing</v>
          </cell>
          <cell r="F97" t="str">
            <v>Marketing</v>
          </cell>
          <cell r="G97">
            <v>4587286</v>
          </cell>
          <cell r="H97">
            <v>4308886</v>
          </cell>
          <cell r="I97">
            <v>4587286</v>
          </cell>
          <cell r="J97">
            <v>3985289</v>
          </cell>
        </row>
        <row r="98">
          <cell r="B98" t="str">
            <v>Operations</v>
          </cell>
          <cell r="C98" t="str">
            <v>A0011</v>
          </cell>
          <cell r="D98">
            <v>2525</v>
          </cell>
          <cell r="E98" t="str">
            <v>D</v>
          </cell>
          <cell r="F98" t="str">
            <v>Operations</v>
          </cell>
          <cell r="G98">
            <v>97906</v>
          </cell>
          <cell r="H98">
            <v>95531</v>
          </cell>
          <cell r="I98">
            <v>97906</v>
          </cell>
          <cell r="J98">
            <v>93837</v>
          </cell>
        </row>
        <row r="99">
          <cell r="B99" t="str">
            <v>MIS and Strategy</v>
          </cell>
          <cell r="C99" t="str">
            <v>A0011</v>
          </cell>
          <cell r="D99">
            <v>2527</v>
          </cell>
          <cell r="E99" t="str">
            <v>D</v>
          </cell>
          <cell r="F99" t="str">
            <v>MIS</v>
          </cell>
          <cell r="G99">
            <v>65264</v>
          </cell>
          <cell r="H99">
            <v>54593</v>
          </cell>
          <cell r="I99">
            <v>65264</v>
          </cell>
          <cell r="J99">
            <v>63352</v>
          </cell>
        </row>
        <row r="100">
          <cell r="B100" t="str">
            <v>Finance</v>
          </cell>
          <cell r="C100" t="str">
            <v>A0011</v>
          </cell>
          <cell r="D100">
            <v>2529</v>
          </cell>
          <cell r="E100" t="str">
            <v>D</v>
          </cell>
          <cell r="F100" t="str">
            <v>Finance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B101" t="str">
            <v>Human Resources</v>
          </cell>
          <cell r="C101" t="str">
            <v>A0011</v>
          </cell>
          <cell r="D101">
            <v>2559</v>
          </cell>
          <cell r="E101" t="str">
            <v>D</v>
          </cell>
          <cell r="F101" t="str">
            <v>Human Resources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B102" t="str">
            <v>Govt Grants Received</v>
          </cell>
          <cell r="C102" t="str">
            <v>A0011</v>
          </cell>
          <cell r="D102">
            <v>2563</v>
          </cell>
          <cell r="E102" t="str">
            <v>D</v>
          </cell>
          <cell r="F102" t="str">
            <v>Govt Grants Received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Bad Debt</v>
          </cell>
          <cell r="C103" t="str">
            <v>A0011</v>
          </cell>
          <cell r="D103">
            <v>2601</v>
          </cell>
          <cell r="E103" t="str">
            <v>D</v>
          </cell>
          <cell r="F103" t="str">
            <v>A.S.Exp - Bad Debt Exp.</v>
          </cell>
          <cell r="G103">
            <v>15335</v>
          </cell>
          <cell r="H103">
            <v>5245</v>
          </cell>
          <cell r="I103">
            <v>15335</v>
          </cell>
          <cell r="J103">
            <v>-11477</v>
          </cell>
        </row>
        <row r="104">
          <cell r="B104" t="str">
            <v>Product Liability</v>
          </cell>
          <cell r="C104" t="str">
            <v>A0011</v>
          </cell>
          <cell r="D104">
            <v>2603</v>
          </cell>
          <cell r="E104" t="str">
            <v>D</v>
          </cell>
          <cell r="F104" t="str">
            <v>A.S.Exp - Prod Liab. Exp.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B105" t="str">
            <v>Manufacturing</v>
          </cell>
          <cell r="C105" t="str">
            <v>A0011</v>
          </cell>
          <cell r="D105">
            <v>2439</v>
          </cell>
          <cell r="E105" t="str">
            <v>D</v>
          </cell>
          <cell r="F105" t="str">
            <v>Manufacturing Staff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A0011</v>
          </cell>
          <cell r="D106">
            <v>2461</v>
          </cell>
          <cell r="E106" t="str">
            <v>D</v>
          </cell>
          <cell r="F106" t="str">
            <v>Counterbalanced P. Devel.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A0011</v>
          </cell>
          <cell r="D107">
            <v>2462</v>
          </cell>
          <cell r="E107" t="str">
            <v>D</v>
          </cell>
          <cell r="F107" t="str">
            <v>Big Truck P. Devel.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A0011</v>
          </cell>
          <cell r="D108">
            <v>2463</v>
          </cell>
          <cell r="E108" t="str">
            <v>D</v>
          </cell>
          <cell r="F108" t="str">
            <v>Warehouse P. Devel.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A0011</v>
          </cell>
          <cell r="D109">
            <v>2464</v>
          </cell>
          <cell r="E109" t="str">
            <v>D</v>
          </cell>
          <cell r="F109" t="str">
            <v>Other P. Devel.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A0011</v>
          </cell>
          <cell r="D110">
            <v>2465</v>
          </cell>
          <cell r="E110" t="str">
            <v>D</v>
          </cell>
          <cell r="F110" t="str">
            <v>Counterbalanced P. Supprt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A0011</v>
          </cell>
          <cell r="D111">
            <v>2466</v>
          </cell>
          <cell r="E111" t="str">
            <v>D</v>
          </cell>
          <cell r="F111" t="str">
            <v>Big Truck P. Support.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A0011</v>
          </cell>
          <cell r="D112">
            <v>2467</v>
          </cell>
          <cell r="E112" t="str">
            <v>D</v>
          </cell>
          <cell r="F112" t="str">
            <v>Warehouse P. Support.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A0011</v>
          </cell>
          <cell r="D113">
            <v>2468</v>
          </cell>
          <cell r="E113" t="str">
            <v>D</v>
          </cell>
          <cell r="F113" t="str">
            <v>Other P. Support.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B114" t="str">
            <v>Engineering</v>
          </cell>
          <cell r="F114" t="str">
            <v>Engineering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C115" t="str">
            <v>A0011</v>
          </cell>
          <cell r="D115">
            <v>2630</v>
          </cell>
          <cell r="E115" t="str">
            <v>D</v>
          </cell>
          <cell r="F115" t="str">
            <v>Operating Expense Alloc.</v>
          </cell>
          <cell r="G115">
            <v>0</v>
          </cell>
          <cell r="H115">
            <v>0</v>
          </cell>
          <cell r="I115">
            <v>0</v>
          </cell>
          <cell r="J115">
            <v>-1</v>
          </cell>
        </row>
        <row r="116">
          <cell r="C116" t="str">
            <v>A0011</v>
          </cell>
          <cell r="D116">
            <v>2650</v>
          </cell>
          <cell r="E116" t="str">
            <v>D</v>
          </cell>
          <cell r="F116" t="str">
            <v>T. A. Fees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B117" t="str">
            <v>Corporate Allocation</v>
          </cell>
          <cell r="F117" t="str">
            <v>Corp Allocation</v>
          </cell>
          <cell r="G117">
            <v>0</v>
          </cell>
          <cell r="H117">
            <v>0</v>
          </cell>
          <cell r="I117">
            <v>0</v>
          </cell>
          <cell r="J117">
            <v>-1</v>
          </cell>
        </row>
        <row r="118">
          <cell r="B118" t="str">
            <v>Parts Distribution</v>
          </cell>
          <cell r="C118" t="str">
            <v>A0011</v>
          </cell>
          <cell r="D118">
            <v>2519</v>
          </cell>
          <cell r="E118" t="str">
            <v>D</v>
          </cell>
          <cell r="F118" t="str">
            <v>Parts Distrubution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B119" t="str">
            <v>Internal Rsetructuring</v>
          </cell>
          <cell r="C119" t="str">
            <v>A0011</v>
          </cell>
          <cell r="D119">
            <v>2560</v>
          </cell>
          <cell r="E119" t="str">
            <v>D</v>
          </cell>
          <cell r="F119" t="str">
            <v>Internal Restructuring</v>
          </cell>
          <cell r="G119">
            <v>0</v>
          </cell>
          <cell r="H119">
            <v>65303</v>
          </cell>
          <cell r="I119">
            <v>0</v>
          </cell>
          <cell r="J119">
            <v>-161214</v>
          </cell>
        </row>
        <row r="120">
          <cell r="B120" t="str">
            <v>External Rsetructuring</v>
          </cell>
          <cell r="C120" t="str">
            <v>A0011</v>
          </cell>
          <cell r="D120">
            <v>2562</v>
          </cell>
          <cell r="E120" t="str">
            <v>D</v>
          </cell>
          <cell r="F120" t="str">
            <v>External Restructuring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B121" t="str">
            <v>Restructuring / Other</v>
          </cell>
          <cell r="F121" t="str">
            <v>Restructuring / Other</v>
          </cell>
          <cell r="G121">
            <v>0</v>
          </cell>
          <cell r="H121">
            <v>65303</v>
          </cell>
          <cell r="I121">
            <v>0</v>
          </cell>
          <cell r="J121">
            <v>-161214</v>
          </cell>
        </row>
        <row r="122">
          <cell r="F122" t="str">
            <v>Total Operating Expense Sub-Total</v>
          </cell>
          <cell r="G122">
            <v>4893008</v>
          </cell>
          <cell r="H122">
            <v>4752364</v>
          </cell>
          <cell r="I122">
            <v>4893008</v>
          </cell>
          <cell r="J122">
            <v>4156554</v>
          </cell>
        </row>
        <row r="123">
          <cell r="B123" t="str">
            <v>Total Operating Expenses</v>
          </cell>
          <cell r="C123" t="str">
            <v>A0011</v>
          </cell>
          <cell r="D123">
            <v>2680</v>
          </cell>
          <cell r="E123" t="str">
            <v>D</v>
          </cell>
          <cell r="F123" t="str">
            <v>Total Operating Expense</v>
          </cell>
          <cell r="G123">
            <v>4893008</v>
          </cell>
          <cell r="H123">
            <v>4752364</v>
          </cell>
          <cell r="I123">
            <v>4893008</v>
          </cell>
          <cell r="J123">
            <v>4156554</v>
          </cell>
        </row>
        <row r="124">
          <cell r="G124">
            <v>0.1888</v>
          </cell>
          <cell r="H124">
            <v>0.1842</v>
          </cell>
          <cell r="I124">
            <v>0.1888</v>
          </cell>
          <cell r="J124">
            <v>0.17180000000000001</v>
          </cell>
        </row>
        <row r="125">
          <cell r="F125" t="str">
            <v>Total Operating Expense Check Total  s/b = 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7">
          <cell r="C127" t="str">
            <v>A0011</v>
          </cell>
          <cell r="D127">
            <v>2672</v>
          </cell>
          <cell r="E127" t="str">
            <v>D</v>
          </cell>
          <cell r="F127" t="str">
            <v>Gain/Loss Sale Business</v>
          </cell>
          <cell r="G127">
            <v>65952</v>
          </cell>
          <cell r="H127">
            <v>0</v>
          </cell>
          <cell r="I127">
            <v>65952</v>
          </cell>
          <cell r="J127">
            <v>0</v>
          </cell>
        </row>
        <row r="128">
          <cell r="C128" t="str">
            <v>A0011</v>
          </cell>
          <cell r="D128">
            <v>2674</v>
          </cell>
          <cell r="E128" t="str">
            <v>D</v>
          </cell>
          <cell r="F128" t="str">
            <v>Amort Exp-Other Intangibl</v>
          </cell>
          <cell r="G128">
            <v>23804</v>
          </cell>
          <cell r="H128">
            <v>23579</v>
          </cell>
          <cell r="I128">
            <v>23804</v>
          </cell>
          <cell r="J128">
            <v>24213</v>
          </cell>
        </row>
        <row r="129">
          <cell r="C129" t="str">
            <v>A0011</v>
          </cell>
          <cell r="D129">
            <v>2671</v>
          </cell>
          <cell r="E129" t="str">
            <v>D</v>
          </cell>
          <cell r="F129" t="str">
            <v>Gain/Loss on Sale Assets</v>
          </cell>
          <cell r="G129">
            <v>-6482</v>
          </cell>
          <cell r="H129">
            <v>0</v>
          </cell>
          <cell r="I129">
            <v>-6482</v>
          </cell>
          <cell r="J129">
            <v>-6015</v>
          </cell>
        </row>
        <row r="130">
          <cell r="C130" t="str">
            <v>A0011</v>
          </cell>
          <cell r="D130">
            <v>2839</v>
          </cell>
          <cell r="E130" t="str">
            <v>D</v>
          </cell>
          <cell r="F130" t="str">
            <v>Do Not Use- Jan 2001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B131" t="str">
            <v>Gain/loss on sale of assets</v>
          </cell>
          <cell r="E131" t="str">
            <v>D</v>
          </cell>
          <cell r="F131" t="str">
            <v>Total Gain/Loss</v>
          </cell>
          <cell r="G131">
            <v>83274</v>
          </cell>
          <cell r="H131">
            <v>23579</v>
          </cell>
          <cell r="I131">
            <v>83274</v>
          </cell>
          <cell r="J131">
            <v>18198</v>
          </cell>
        </row>
        <row r="132">
          <cell r="F132" t="str">
            <v>Operating Profit Sub-Total</v>
          </cell>
          <cell r="G132">
            <v>-2591128</v>
          </cell>
          <cell r="H132">
            <v>-79644</v>
          </cell>
          <cell r="I132">
            <v>-2591128</v>
          </cell>
          <cell r="J132">
            <v>-69914</v>
          </cell>
        </row>
        <row r="133">
          <cell r="B133" t="str">
            <v>Operating Profit</v>
          </cell>
          <cell r="C133" t="str">
            <v>A0011</v>
          </cell>
          <cell r="D133">
            <v>2690</v>
          </cell>
          <cell r="E133" t="str">
            <v>C</v>
          </cell>
          <cell r="F133" t="str">
            <v>Operating Profit / (Loss)</v>
          </cell>
          <cell r="G133">
            <v>-2591128</v>
          </cell>
          <cell r="H133">
            <v>-79644</v>
          </cell>
          <cell r="I133">
            <v>-2591128</v>
          </cell>
          <cell r="J133">
            <v>-69914</v>
          </cell>
        </row>
        <row r="134">
          <cell r="G134">
            <v>-0.1</v>
          </cell>
          <cell r="H134">
            <v>-3.0999999999999999E-3</v>
          </cell>
          <cell r="I134">
            <v>-0.1</v>
          </cell>
          <cell r="J134">
            <v>-2.8999999999999998E-3</v>
          </cell>
        </row>
        <row r="135">
          <cell r="F135" t="str">
            <v>Operating Profit Check Total  s/b = 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7">
          <cell r="C137" t="str">
            <v>A0011</v>
          </cell>
          <cell r="D137">
            <v>2710</v>
          </cell>
          <cell r="E137" t="str">
            <v>D</v>
          </cell>
          <cell r="F137" t="str">
            <v>Total Legal Int Income</v>
          </cell>
          <cell r="G137">
            <v>-8701</v>
          </cell>
          <cell r="H137">
            <v>-1020</v>
          </cell>
          <cell r="I137">
            <v>-8701</v>
          </cell>
          <cell r="J137">
            <v>-31173</v>
          </cell>
        </row>
        <row r="138">
          <cell r="C138" t="str">
            <v>A0011</v>
          </cell>
          <cell r="D138">
            <v>2750</v>
          </cell>
          <cell r="E138" t="str">
            <v>D</v>
          </cell>
          <cell r="F138" t="str">
            <v>Total Legal Int Expense</v>
          </cell>
          <cell r="G138">
            <v>18651</v>
          </cell>
          <cell r="H138">
            <v>27646</v>
          </cell>
          <cell r="I138">
            <v>18651</v>
          </cell>
          <cell r="J138">
            <v>148510</v>
          </cell>
        </row>
        <row r="139">
          <cell r="C139" t="str">
            <v>A0011</v>
          </cell>
          <cell r="D139">
            <v>2800</v>
          </cell>
          <cell r="E139" t="str">
            <v>D</v>
          </cell>
          <cell r="F139" t="str">
            <v>Total Interco Interest</v>
          </cell>
          <cell r="G139">
            <v>329325</v>
          </cell>
          <cell r="H139">
            <v>341426</v>
          </cell>
          <cell r="I139">
            <v>329325</v>
          </cell>
          <cell r="J139">
            <v>247503</v>
          </cell>
        </row>
        <row r="140">
          <cell r="C140" t="str">
            <v>A0011</v>
          </cell>
          <cell r="D140">
            <v>2842</v>
          </cell>
          <cell r="E140" t="str">
            <v>D</v>
          </cell>
          <cell r="F140" t="str">
            <v>Amort Exp-Def Fin Fees</v>
          </cell>
          <cell r="G140">
            <v>16683</v>
          </cell>
          <cell r="H140">
            <v>16525</v>
          </cell>
          <cell r="I140">
            <v>16683</v>
          </cell>
          <cell r="J140">
            <v>16341</v>
          </cell>
        </row>
        <row r="141">
          <cell r="B141" t="str">
            <v>Interest Expense, net</v>
          </cell>
          <cell r="F141" t="str">
            <v>Total Interest Expense, Neet</v>
          </cell>
          <cell r="G141">
            <v>355958</v>
          </cell>
          <cell r="H141">
            <v>384577</v>
          </cell>
          <cell r="I141">
            <v>355958</v>
          </cell>
          <cell r="J141">
            <v>381181</v>
          </cell>
        </row>
        <row r="142">
          <cell r="B142" t="str">
            <v>Equity in Unconsolidated Subs</v>
          </cell>
          <cell r="C142" t="str">
            <v>A0011</v>
          </cell>
          <cell r="D142">
            <v>2819</v>
          </cell>
          <cell r="E142" t="str">
            <v>D</v>
          </cell>
          <cell r="F142" t="str">
            <v>Eqty in Earn of Uncon Sub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A0011</v>
          </cell>
          <cell r="D143">
            <v>2844</v>
          </cell>
          <cell r="E143" t="str">
            <v>D</v>
          </cell>
          <cell r="F143" t="str">
            <v>Do Not Use - Jan 2003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A0011</v>
          </cell>
          <cell r="D144">
            <v>2843</v>
          </cell>
          <cell r="E144" t="str">
            <v>D</v>
          </cell>
          <cell r="F144" t="str">
            <v>Amort Exp-Goodwill-Other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A0011</v>
          </cell>
          <cell r="D145">
            <v>2841</v>
          </cell>
          <cell r="E145" t="str">
            <v>D</v>
          </cell>
          <cell r="F145" t="str">
            <v>Amort Exp-Goodwill-H/Yale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C146" t="str">
            <v>A0011</v>
          </cell>
          <cell r="D146">
            <v>2700</v>
          </cell>
          <cell r="E146" t="str">
            <v>D</v>
          </cell>
          <cell r="F146" t="str">
            <v>Total Dividend Income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C147" t="str">
            <v>A0011</v>
          </cell>
          <cell r="D147">
            <v>2850</v>
          </cell>
          <cell r="E147" t="str">
            <v>D</v>
          </cell>
          <cell r="F147" t="str">
            <v>Total Other Inc/Expense</v>
          </cell>
          <cell r="G147">
            <v>-277144</v>
          </cell>
          <cell r="H147">
            <v>38990</v>
          </cell>
          <cell r="I147">
            <v>-277144</v>
          </cell>
          <cell r="J147">
            <v>-18373</v>
          </cell>
        </row>
        <row r="148">
          <cell r="C148" t="str">
            <v>A0011</v>
          </cell>
          <cell r="D148">
            <v>2860</v>
          </cell>
          <cell r="E148" t="str">
            <v>D</v>
          </cell>
          <cell r="F148" t="str">
            <v>Other Inc/Exp Allocation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B149" t="str">
            <v>Amort of Intangibles &amp; Other, Net</v>
          </cell>
          <cell r="F149" t="str">
            <v>Total Intangible Amort &amp; Other, Net</v>
          </cell>
          <cell r="G149">
            <v>-277144</v>
          </cell>
          <cell r="H149">
            <v>38990</v>
          </cell>
          <cell r="I149">
            <v>-277144</v>
          </cell>
          <cell r="J149">
            <v>-18373</v>
          </cell>
        </row>
        <row r="150">
          <cell r="F150" t="str">
            <v>Income Before Taxes Sub-Total</v>
          </cell>
          <cell r="G150">
            <v>-2669942</v>
          </cell>
          <cell r="H150">
            <v>-503211</v>
          </cell>
          <cell r="I150">
            <v>-2669942</v>
          </cell>
          <cell r="J150">
            <v>-432722</v>
          </cell>
        </row>
        <row r="151">
          <cell r="B151" t="str">
            <v>Income Before Tax and Minority Interest</v>
          </cell>
          <cell r="C151" t="str">
            <v>A0011</v>
          </cell>
          <cell r="D151">
            <v>2890</v>
          </cell>
          <cell r="E151" t="str">
            <v>C</v>
          </cell>
          <cell r="F151" t="str">
            <v>Income / (Loss) before taxes</v>
          </cell>
          <cell r="G151">
            <v>-2669942</v>
          </cell>
          <cell r="H151">
            <v>-503211</v>
          </cell>
          <cell r="I151">
            <v>-2669942</v>
          </cell>
          <cell r="J151">
            <v>-432722</v>
          </cell>
        </row>
        <row r="152">
          <cell r="F152" t="str">
            <v>Income Before Taxes Check Total  s/b = 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B153" t="str">
            <v>Net Minority Interest</v>
          </cell>
          <cell r="C153" t="str">
            <v>A0011</v>
          </cell>
          <cell r="D153">
            <v>2900</v>
          </cell>
          <cell r="E153" t="str">
            <v>D</v>
          </cell>
          <cell r="F153" t="str">
            <v>Net Minority Interest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C154" t="str">
            <v>A0011</v>
          </cell>
          <cell r="D154">
            <v>2910</v>
          </cell>
          <cell r="E154" t="str">
            <v>D</v>
          </cell>
          <cell r="F154" t="str">
            <v>Extraordinary Item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C155" t="str">
            <v>A0011</v>
          </cell>
          <cell r="D155">
            <v>2921</v>
          </cell>
          <cell r="E155" t="str">
            <v>D</v>
          </cell>
          <cell r="F155" t="str">
            <v>Cumulative Accounting Change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B156" t="str">
            <v>Cumulative Acct Change &amp; Extraordinary Item</v>
          </cell>
          <cell r="F156" t="str">
            <v>Total Cum Acct Chng &amp; Extr. Item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C157" t="str">
            <v>A0011</v>
          </cell>
          <cell r="D157">
            <v>2950</v>
          </cell>
          <cell r="E157" t="str">
            <v>D</v>
          </cell>
          <cell r="F157" t="str">
            <v>Taxes on Income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</row>
        <row r="158">
          <cell r="C158" t="str">
            <v>A0011</v>
          </cell>
          <cell r="D158">
            <v>2968</v>
          </cell>
          <cell r="E158" t="str">
            <v>D</v>
          </cell>
          <cell r="F158" t="str">
            <v>Taxes on Income-Internal</v>
          </cell>
          <cell r="G158">
            <v>-57179</v>
          </cell>
          <cell r="H158">
            <v>-80513</v>
          </cell>
          <cell r="I158">
            <v>-57179</v>
          </cell>
          <cell r="J158">
            <v>-138469</v>
          </cell>
        </row>
        <row r="159">
          <cell r="B159" t="str">
            <v>Income Taxes</v>
          </cell>
          <cell r="F159" t="str">
            <v>Total Income Taxes</v>
          </cell>
          <cell r="G159">
            <v>-57179</v>
          </cell>
          <cell r="H159">
            <v>-80513</v>
          </cell>
          <cell r="I159">
            <v>-57179</v>
          </cell>
          <cell r="J159">
            <v>-138469</v>
          </cell>
        </row>
        <row r="160">
          <cell r="B160" t="str">
            <v>Net Income</v>
          </cell>
          <cell r="C160" t="str">
            <v>A0011</v>
          </cell>
          <cell r="D160">
            <v>2999</v>
          </cell>
          <cell r="E160" t="str">
            <v>C</v>
          </cell>
          <cell r="F160" t="str">
            <v>Net income / (Loss)</v>
          </cell>
          <cell r="G160">
            <v>-2612763</v>
          </cell>
          <cell r="H160">
            <v>-422698</v>
          </cell>
          <cell r="I160">
            <v>-2612763</v>
          </cell>
          <cell r="J160">
            <v>-294253</v>
          </cell>
        </row>
        <row r="161">
          <cell r="G161">
            <v>-0.1008</v>
          </cell>
          <cell r="H161">
            <v>-1.6400000000000001E-2</v>
          </cell>
          <cell r="I161">
            <v>-0.1008</v>
          </cell>
          <cell r="J161">
            <v>-1.2200000000000001E-2</v>
          </cell>
        </row>
      </sheetData>
      <sheetData sheetId="5" refreshError="1"/>
      <sheetData sheetId="6" refreshError="1">
        <row r="5">
          <cell r="B5" t="str">
            <v xml:space="preserve"> w/ Vlookup formula</v>
          </cell>
          <cell r="C5" t="str">
            <v>Sched</v>
          </cell>
          <cell r="D5" t="str">
            <v>Line</v>
          </cell>
          <cell r="E5" t="str">
            <v>Dr/Cr</v>
          </cell>
          <cell r="F5" t="str">
            <v>Description</v>
          </cell>
          <cell r="G5" t="str">
            <v>Actuals</v>
          </cell>
          <cell r="H5" t="str">
            <v>Plan</v>
          </cell>
          <cell r="I5" t="str">
            <v>Forecast</v>
          </cell>
          <cell r="J5" t="str">
            <v>Prior Year</v>
          </cell>
        </row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B15" t="str">
            <v>New Unit Shipments</v>
          </cell>
          <cell r="C15" t="str">
            <v>A0011</v>
          </cell>
          <cell r="D15">
            <v>19</v>
          </cell>
          <cell r="E15" t="str">
            <v>D</v>
          </cell>
          <cell r="F15" t="str">
            <v>Total Retail Shipments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A0011</v>
          </cell>
          <cell r="D16">
            <v>2100</v>
          </cell>
          <cell r="E16" t="str">
            <v>C</v>
          </cell>
          <cell r="F16" t="str">
            <v>Total Units List Price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>Gross Sales-Units</v>
          </cell>
          <cell r="F17" t="str">
            <v>Total Unit Sales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B18" t="str">
            <v xml:space="preserve">                  -Parts</v>
          </cell>
          <cell r="C18" t="str">
            <v>A0011</v>
          </cell>
          <cell r="D18">
            <v>2110</v>
          </cell>
          <cell r="E18" t="str">
            <v>C</v>
          </cell>
          <cell r="F18" t="str">
            <v>Total Parts List Price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A0011</v>
          </cell>
          <cell r="D19">
            <v>2150</v>
          </cell>
          <cell r="E19" t="str">
            <v>C</v>
          </cell>
          <cell r="F19" t="str">
            <v>Total Unit Sales Discount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A0011</v>
          </cell>
          <cell r="D20">
            <v>2121</v>
          </cell>
          <cell r="E20" t="str">
            <v>C</v>
          </cell>
          <cell r="F20" t="str">
            <v>Interco Profit in Rev-Def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B21" t="str">
            <v>Less:Discounts-Units</v>
          </cell>
          <cell r="F21" t="str">
            <v>Total Unit Sales Discount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                      -Parts</v>
          </cell>
          <cell r="C22" t="str">
            <v>A0011</v>
          </cell>
          <cell r="D22">
            <v>2160</v>
          </cell>
          <cell r="E22" t="str">
            <v>C</v>
          </cell>
          <cell r="F22" t="str">
            <v>Total Parts Sales Disc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>Net Sales-Units</v>
          </cell>
          <cell r="F23" t="str">
            <v>Net Sales - Units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             -Parts</v>
          </cell>
          <cell r="F24" t="str">
            <v>Net Sales - Parts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F25" t="str">
            <v>Net Sales Sub-Total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B26" t="str">
            <v>Retail Net Sales</v>
          </cell>
          <cell r="C26" t="str">
            <v>A0011</v>
          </cell>
          <cell r="D26">
            <v>2115</v>
          </cell>
          <cell r="E26" t="str">
            <v>C</v>
          </cell>
          <cell r="F26" t="str">
            <v>Total Retail Net Sales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B27" t="str">
            <v>Net Sales</v>
          </cell>
          <cell r="C27" t="str">
            <v>A0011</v>
          </cell>
          <cell r="D27" t="str">
            <v>NA</v>
          </cell>
          <cell r="E27" t="str">
            <v>C</v>
          </cell>
          <cell r="F27" t="str">
            <v>Net Sales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Other Revenue</v>
          </cell>
          <cell r="C28" t="str">
            <v>A0011</v>
          </cell>
          <cell r="D28">
            <v>2165</v>
          </cell>
          <cell r="E28" t="str">
            <v>C</v>
          </cell>
          <cell r="F28" t="str">
            <v>Other Revenue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Gross Sales-Units</v>
          </cell>
          <cell r="F29" t="str">
            <v>Total Unit Sales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C33" t="str">
            <v>A0011</v>
          </cell>
          <cell r="D33">
            <v>2310</v>
          </cell>
          <cell r="E33" t="str">
            <v>D</v>
          </cell>
          <cell r="F33" t="str">
            <v>S/N Mark-Up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F34" t="str">
            <v>Total Units Product Cost @ Standard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C36" t="str">
            <v>A0011</v>
          </cell>
          <cell r="D36">
            <v>2215</v>
          </cell>
          <cell r="E36" t="str">
            <v>D</v>
          </cell>
          <cell r="F36" t="str">
            <v>Total Retail Product Cost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B37" t="str">
            <v>Standard Margin-Units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</row>
        <row r="39">
          <cell r="B39" t="str">
            <v>Standard Margin-Parts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</row>
        <row r="41">
          <cell r="B41" t="str">
            <v>Standard Margin-Retail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F42" t="str">
            <v>Standard Margin Sub-Total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B43" t="str">
            <v>Standard Margin-Other Revenues</v>
          </cell>
          <cell r="F43" t="str">
            <v>Standard Margin-Other Revenues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Total Standard Margin</v>
          </cell>
          <cell r="C44" t="str">
            <v>A0011</v>
          </cell>
          <cell r="D44">
            <v>2210</v>
          </cell>
          <cell r="E44" t="str">
            <v>C</v>
          </cell>
          <cell r="F44" t="str">
            <v>Standard Margin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</row>
        <row r="46">
          <cell r="F46" t="str">
            <v>Standard Margin Check Total  s/b = 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8">
          <cell r="B48" t="str">
            <v>Material Currency</v>
          </cell>
          <cell r="C48" t="str">
            <v>A0011</v>
          </cell>
          <cell r="D48">
            <v>2222</v>
          </cell>
          <cell r="E48" t="str">
            <v>D</v>
          </cell>
          <cell r="F48" t="str">
            <v>Material - Currency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B49" t="str">
            <v>Material Price</v>
          </cell>
          <cell r="C49" t="str">
            <v>A0011</v>
          </cell>
          <cell r="D49">
            <v>2221</v>
          </cell>
          <cell r="E49" t="str">
            <v>D</v>
          </cell>
          <cell r="F49" t="str">
            <v>Material - Purchase Price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C50" t="str">
            <v>A0011</v>
          </cell>
          <cell r="D50">
            <v>2223</v>
          </cell>
          <cell r="E50" t="str">
            <v>D</v>
          </cell>
          <cell r="F50" t="str">
            <v>Material - Freight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C51" t="str">
            <v>A0011</v>
          </cell>
          <cell r="D51">
            <v>2224</v>
          </cell>
          <cell r="E51" t="str">
            <v>D</v>
          </cell>
          <cell r="F51" t="str">
            <v>Material - Custom Duties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Material Freight/Duties</v>
          </cell>
          <cell r="F52" t="str">
            <v>Sub-Total Freight/Duties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Adjusted Standard Margin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</row>
        <row r="55">
          <cell r="C55" t="str">
            <v>A0011</v>
          </cell>
          <cell r="D55">
            <v>2230</v>
          </cell>
          <cell r="E55" t="str">
            <v>D</v>
          </cell>
          <cell r="F55" t="str">
            <v>Actual Labor Exp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 t="str">
            <v>A0011</v>
          </cell>
          <cell r="D56">
            <v>2240</v>
          </cell>
          <cell r="E56" t="str">
            <v>D</v>
          </cell>
          <cell r="F56" t="str">
            <v>Labor Absorption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B57" t="str">
            <v>Labor</v>
          </cell>
          <cell r="F57" t="str">
            <v>Labor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C58" t="str">
            <v>A0011</v>
          </cell>
          <cell r="D58">
            <v>2250</v>
          </cell>
          <cell r="E58" t="str">
            <v>D</v>
          </cell>
          <cell r="F58" t="str">
            <v>Actual Mfg Expense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C59" t="str">
            <v>A0011</v>
          </cell>
          <cell r="D59">
            <v>2260</v>
          </cell>
          <cell r="E59" t="str">
            <v>D</v>
          </cell>
          <cell r="F59" t="str">
            <v>Std Overhead Absorption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B60" t="str">
            <v>Overhead</v>
          </cell>
          <cell r="F60" t="str">
            <v>Overhead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B61" t="str">
            <v>Capitalized Standard Cost Variance</v>
          </cell>
          <cell r="C61" t="str">
            <v>A0011</v>
          </cell>
          <cell r="D61">
            <v>2316</v>
          </cell>
          <cell r="E61" t="str">
            <v>D</v>
          </cell>
          <cell r="F61" t="str">
            <v>Capitalized Std Cost Var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B62" t="str">
            <v>Product Start-Up and Launch Costs</v>
          </cell>
          <cell r="C62" t="str">
            <v>A0011</v>
          </cell>
          <cell r="D62">
            <v>2366</v>
          </cell>
          <cell r="E62" t="str">
            <v>D</v>
          </cell>
          <cell r="F62" t="str">
            <v>Start-Up &amp; Launch Cost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F63" t="str">
            <v>Capitalized Costs/Start-up and Launch Costs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B64" t="str">
            <v>Other Cost of Sales:</v>
          </cell>
        </row>
        <row r="65">
          <cell r="B65" t="str">
            <v>Warranty/FPI</v>
          </cell>
          <cell r="C65" t="str">
            <v>A0011</v>
          </cell>
          <cell r="D65">
            <v>2303</v>
          </cell>
          <cell r="E65" t="str">
            <v>D</v>
          </cell>
          <cell r="F65" t="str">
            <v>F.P.I. &amp; Out-of-Policy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B66" t="str">
            <v>Inventory Obsc./LIFO</v>
          </cell>
          <cell r="C66" t="str">
            <v>A0011</v>
          </cell>
          <cell r="D66">
            <v>2301</v>
          </cell>
          <cell r="E66" t="str">
            <v>D</v>
          </cell>
          <cell r="F66" t="str">
            <v>Inventory Losses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C67" t="str">
            <v>A0011</v>
          </cell>
          <cell r="D67">
            <v>2304</v>
          </cell>
          <cell r="E67" t="str">
            <v>D</v>
          </cell>
          <cell r="F67" t="str">
            <v>FX Gain/Loss - BS Reval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C68" t="str">
            <v>A0011</v>
          </cell>
          <cell r="D68">
            <v>2314</v>
          </cell>
          <cell r="E68" t="str">
            <v>D</v>
          </cell>
          <cell r="F68" t="str">
            <v>FX G/L- Currency Contract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B69" t="str">
            <v>Currency</v>
          </cell>
          <cell r="F69" t="str">
            <v>Total Currency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B70" t="str">
            <v>Design Engineering</v>
          </cell>
          <cell r="C70" t="str">
            <v>A0011</v>
          </cell>
          <cell r="D70">
            <v>2302</v>
          </cell>
          <cell r="E70" t="str">
            <v>D</v>
          </cell>
          <cell r="F70" t="str">
            <v>Design Engr Cost-Spec Prd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B71" t="str">
            <v>Freight Out</v>
          </cell>
          <cell r="C71" t="str">
            <v>A0011</v>
          </cell>
          <cell r="D71">
            <v>2307</v>
          </cell>
          <cell r="E71" t="str">
            <v>D</v>
          </cell>
          <cell r="F71" t="str">
            <v>Freight Out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B72" t="str">
            <v>Plant Rationalization</v>
          </cell>
          <cell r="C72" t="str">
            <v>A0011</v>
          </cell>
          <cell r="D72">
            <v>2319</v>
          </cell>
          <cell r="E72" t="str">
            <v>D</v>
          </cell>
          <cell r="F72" t="str">
            <v>Plant Rationalization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B73" t="str">
            <v>Internal Restructuring</v>
          </cell>
          <cell r="C73" t="str">
            <v>A0011</v>
          </cell>
          <cell r="D73">
            <v>2331</v>
          </cell>
          <cell r="E73" t="str">
            <v>D</v>
          </cell>
          <cell r="F73" t="str">
            <v>Internal Restructuring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 t="str">
            <v>External Restructuring</v>
          </cell>
          <cell r="C74" t="str">
            <v>A0011</v>
          </cell>
          <cell r="D74">
            <v>2332</v>
          </cell>
          <cell r="E74" t="str">
            <v>D</v>
          </cell>
          <cell r="F74" t="str">
            <v>External Restructuring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 t="str">
            <v>Rationalization &amp; Restructuring Costs</v>
          </cell>
          <cell r="F75" t="str">
            <v>Rationalization &amp; Restructuring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A0011</v>
          </cell>
          <cell r="D76">
            <v>2305</v>
          </cell>
          <cell r="E76" t="str">
            <v>D</v>
          </cell>
          <cell r="F76" t="str">
            <v>LIFO Base Adjustment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 t="str">
            <v>A0011</v>
          </cell>
          <cell r="D77">
            <v>2306</v>
          </cell>
          <cell r="E77" t="str">
            <v>D</v>
          </cell>
          <cell r="F77" t="str">
            <v>Inven Std Cost Reval Adj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 t="str">
            <v>A0011</v>
          </cell>
          <cell r="D78">
            <v>2308</v>
          </cell>
          <cell r="E78" t="str">
            <v>D</v>
          </cell>
          <cell r="F78" t="str">
            <v>Depr.-Excess PPA to F/A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 t="str">
            <v>A0011</v>
          </cell>
          <cell r="D79">
            <v>2309</v>
          </cell>
          <cell r="E79" t="str">
            <v>D</v>
          </cell>
          <cell r="F79" t="str">
            <v>Other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 t="str">
            <v>A0011</v>
          </cell>
          <cell r="D80">
            <v>2311</v>
          </cell>
          <cell r="E80" t="str">
            <v>D</v>
          </cell>
          <cell r="F80" t="str">
            <v>Shop Floor Variance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A0011</v>
          </cell>
          <cell r="D81">
            <v>2318</v>
          </cell>
          <cell r="E81" t="str">
            <v>D</v>
          </cell>
          <cell r="F81" t="str">
            <v>Disaster &amp; 1-Time Adjust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C82" t="str">
            <v>A0011</v>
          </cell>
          <cell r="D82">
            <v>2312</v>
          </cell>
          <cell r="E82" t="str">
            <v>D</v>
          </cell>
          <cell r="F82" t="str">
            <v>Whls-DealerFloorPlanFincg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 t="str">
            <v>A0011</v>
          </cell>
          <cell r="D83">
            <v>2313</v>
          </cell>
          <cell r="E83" t="str">
            <v>D</v>
          </cell>
          <cell r="F83" t="str">
            <v>Employment Grants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B84" t="str">
            <v>Other</v>
          </cell>
          <cell r="F84" t="str">
            <v>Total Other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F85" t="str">
            <v>Gross Profit Sub-Total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B86" t="str">
            <v>Gross Profit</v>
          </cell>
          <cell r="C86" t="str">
            <v>A0011</v>
          </cell>
          <cell r="D86">
            <v>2390</v>
          </cell>
          <cell r="E86" t="str">
            <v>C</v>
          </cell>
          <cell r="F86" t="str">
            <v>Gross Profit / (Loss)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</row>
        <row r="88">
          <cell r="F88" t="str">
            <v>Gross Profit Check Total  s/b = 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B89" t="str">
            <v>Operating Expenses:</v>
          </cell>
        </row>
        <row r="90">
          <cell r="C90" t="str">
            <v>A0011</v>
          </cell>
          <cell r="D90">
            <v>2409</v>
          </cell>
          <cell r="E90" t="str">
            <v>D</v>
          </cell>
          <cell r="F90" t="str">
            <v>Administration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C91" t="str">
            <v>A0011</v>
          </cell>
          <cell r="D91">
            <v>2561</v>
          </cell>
          <cell r="E91" t="str">
            <v>D</v>
          </cell>
          <cell r="F91" t="str">
            <v>NACCO Management Fees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B92" t="str">
            <v>Administration</v>
          </cell>
          <cell r="F92" t="str">
            <v>Total Admin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B93" t="str">
            <v>Purchasing</v>
          </cell>
          <cell r="C93" t="str">
            <v>A0011</v>
          </cell>
          <cell r="D93">
            <v>2475</v>
          </cell>
          <cell r="E93" t="str">
            <v>D</v>
          </cell>
          <cell r="F93" t="str">
            <v>Purchasing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 t="str">
            <v>A0011</v>
          </cell>
          <cell r="D94">
            <v>2498</v>
          </cell>
          <cell r="E94" t="str">
            <v>D</v>
          </cell>
          <cell r="F94" t="str">
            <v>Parts Marketing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A0011</v>
          </cell>
          <cell r="D95">
            <v>2499</v>
          </cell>
          <cell r="E95" t="str">
            <v>D</v>
          </cell>
          <cell r="F95" t="str">
            <v>Units Marketing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C96" t="str">
            <v>A0011</v>
          </cell>
          <cell r="D96">
            <v>2570</v>
          </cell>
          <cell r="E96" t="str">
            <v>D</v>
          </cell>
          <cell r="F96" t="str">
            <v>Total Retail Cost of Ops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B97" t="str">
            <v>Marketing</v>
          </cell>
          <cell r="F97" t="str">
            <v>Marketing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B98" t="str">
            <v>Operations</v>
          </cell>
          <cell r="C98" t="str">
            <v>A0011</v>
          </cell>
          <cell r="D98">
            <v>2525</v>
          </cell>
          <cell r="E98" t="str">
            <v>D</v>
          </cell>
          <cell r="F98" t="str">
            <v>Operations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B99" t="str">
            <v>MIS and Strategy</v>
          </cell>
          <cell r="C99" t="str">
            <v>A0011</v>
          </cell>
          <cell r="D99">
            <v>2527</v>
          </cell>
          <cell r="E99" t="str">
            <v>D</v>
          </cell>
          <cell r="F99" t="str">
            <v>MIS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B100" t="str">
            <v>Finance</v>
          </cell>
          <cell r="C100" t="str">
            <v>A0011</v>
          </cell>
          <cell r="D100">
            <v>2529</v>
          </cell>
          <cell r="E100" t="str">
            <v>D</v>
          </cell>
          <cell r="F100" t="str">
            <v>Finance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B101" t="str">
            <v>Human Resources</v>
          </cell>
          <cell r="C101" t="str">
            <v>A0011</v>
          </cell>
          <cell r="D101">
            <v>2559</v>
          </cell>
          <cell r="E101" t="str">
            <v>D</v>
          </cell>
          <cell r="F101" t="str">
            <v>Human Resources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B102" t="str">
            <v>Govt Grants Received</v>
          </cell>
          <cell r="C102" t="str">
            <v>A0011</v>
          </cell>
          <cell r="D102">
            <v>2563</v>
          </cell>
          <cell r="E102" t="str">
            <v>D</v>
          </cell>
          <cell r="F102" t="str">
            <v>Govt Grants Received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Bad Debt</v>
          </cell>
          <cell r="C103" t="str">
            <v>A0011</v>
          </cell>
          <cell r="D103">
            <v>2601</v>
          </cell>
          <cell r="E103" t="str">
            <v>D</v>
          </cell>
          <cell r="F103" t="str">
            <v>A.S.Exp - Bad Debt Exp.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B104" t="str">
            <v>Product Liability</v>
          </cell>
          <cell r="C104" t="str">
            <v>A0011</v>
          </cell>
          <cell r="D104">
            <v>2603</v>
          </cell>
          <cell r="E104" t="str">
            <v>D</v>
          </cell>
          <cell r="F104" t="str">
            <v>A.S.Exp - Prod Liab. Exp.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B105" t="str">
            <v>Manufacturing</v>
          </cell>
          <cell r="C105" t="str">
            <v>A0011</v>
          </cell>
          <cell r="D105">
            <v>2439</v>
          </cell>
          <cell r="E105" t="str">
            <v>D</v>
          </cell>
          <cell r="F105" t="str">
            <v>Manufacturing Staff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A0011</v>
          </cell>
          <cell r="D106">
            <v>2461</v>
          </cell>
          <cell r="E106" t="str">
            <v>D</v>
          </cell>
          <cell r="F106" t="str">
            <v>Counterbalanced P. Devel.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A0011</v>
          </cell>
          <cell r="D107">
            <v>2462</v>
          </cell>
          <cell r="E107" t="str">
            <v>D</v>
          </cell>
          <cell r="F107" t="str">
            <v>Big Truck P. Devel.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C108" t="str">
            <v>A0011</v>
          </cell>
          <cell r="D108">
            <v>2463</v>
          </cell>
          <cell r="E108" t="str">
            <v>D</v>
          </cell>
          <cell r="F108" t="str">
            <v>Warehouse P. Devel.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A0011</v>
          </cell>
          <cell r="D109">
            <v>2464</v>
          </cell>
          <cell r="E109" t="str">
            <v>D</v>
          </cell>
          <cell r="F109" t="str">
            <v>Other P. Devel.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A0011</v>
          </cell>
          <cell r="D110">
            <v>2465</v>
          </cell>
          <cell r="E110" t="str">
            <v>D</v>
          </cell>
          <cell r="F110" t="str">
            <v>Counterbalanced P. Supprt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A0011</v>
          </cell>
          <cell r="D111">
            <v>2466</v>
          </cell>
          <cell r="E111" t="str">
            <v>D</v>
          </cell>
          <cell r="F111" t="str">
            <v>Big Truck P. Support.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C112" t="str">
            <v>A0011</v>
          </cell>
          <cell r="D112">
            <v>2467</v>
          </cell>
          <cell r="E112" t="str">
            <v>D</v>
          </cell>
          <cell r="F112" t="str">
            <v>Warehouse P. Support.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C113" t="str">
            <v>A0011</v>
          </cell>
          <cell r="D113">
            <v>2468</v>
          </cell>
          <cell r="E113" t="str">
            <v>D</v>
          </cell>
          <cell r="F113" t="str">
            <v>Other P. Support.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B114" t="str">
            <v>Engineering</v>
          </cell>
          <cell r="F114" t="str">
            <v>Engineering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C115" t="str">
            <v>A0011</v>
          </cell>
          <cell r="D115">
            <v>2630</v>
          </cell>
          <cell r="E115" t="str">
            <v>D</v>
          </cell>
          <cell r="F115" t="str">
            <v>Operating Expense Alloc.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C116" t="str">
            <v>A0011</v>
          </cell>
          <cell r="D116">
            <v>2650</v>
          </cell>
          <cell r="E116" t="str">
            <v>D</v>
          </cell>
          <cell r="F116" t="str">
            <v>T. A. Fees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B117" t="str">
            <v>Corporate Allocation</v>
          </cell>
          <cell r="F117" t="str">
            <v>Corp Allocation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B118" t="str">
            <v>Parts Distribution</v>
          </cell>
          <cell r="C118" t="str">
            <v>A0011</v>
          </cell>
          <cell r="D118">
            <v>2519</v>
          </cell>
          <cell r="E118" t="str">
            <v>D</v>
          </cell>
          <cell r="F118" t="str">
            <v>Parts Distrubution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B119" t="str">
            <v>Internal Rsetructuring</v>
          </cell>
          <cell r="C119" t="str">
            <v>A0011</v>
          </cell>
          <cell r="D119">
            <v>2560</v>
          </cell>
          <cell r="E119" t="str">
            <v>D</v>
          </cell>
          <cell r="F119" t="str">
            <v>Internal Restructuring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B120" t="str">
            <v>External Rsetructuring</v>
          </cell>
          <cell r="C120" t="str">
            <v>A0011</v>
          </cell>
          <cell r="D120">
            <v>2562</v>
          </cell>
          <cell r="E120" t="str">
            <v>D</v>
          </cell>
          <cell r="F120" t="str">
            <v>External Restructuring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B121" t="str">
            <v>Restructuring / Other</v>
          </cell>
          <cell r="F121" t="str">
            <v>Restructuring / Other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F122" t="str">
            <v>Total Operating Expense Sub-Total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B123" t="str">
            <v>Total Operating Expenses</v>
          </cell>
          <cell r="C123" t="str">
            <v>A0011</v>
          </cell>
          <cell r="D123">
            <v>2680</v>
          </cell>
          <cell r="E123" t="str">
            <v>D</v>
          </cell>
          <cell r="F123" t="str">
            <v>Total Operating Expense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</row>
        <row r="125">
          <cell r="F125" t="str">
            <v>Total Operating Expense Check Total  s/b = 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7">
          <cell r="C127" t="str">
            <v>A0011</v>
          </cell>
          <cell r="D127">
            <v>2672</v>
          </cell>
          <cell r="E127" t="str">
            <v>D</v>
          </cell>
          <cell r="F127" t="str">
            <v>Gain/Loss Sale Business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A0011</v>
          </cell>
          <cell r="D128">
            <v>2674</v>
          </cell>
          <cell r="E128" t="str">
            <v>D</v>
          </cell>
          <cell r="F128" t="str">
            <v>Amort Exp-Other Intangibl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C129" t="str">
            <v>A0011</v>
          </cell>
          <cell r="D129">
            <v>2671</v>
          </cell>
          <cell r="E129" t="str">
            <v>D</v>
          </cell>
          <cell r="F129" t="str">
            <v>Gain/Loss on Sale Assets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C130" t="str">
            <v>A0011</v>
          </cell>
          <cell r="D130">
            <v>2839</v>
          </cell>
          <cell r="E130" t="str">
            <v>D</v>
          </cell>
          <cell r="F130" t="str">
            <v>Do Not Use- Jan 2001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B131" t="str">
            <v>Gain/loss on sale of assets</v>
          </cell>
          <cell r="E131" t="str">
            <v>D</v>
          </cell>
          <cell r="F131" t="str">
            <v>Total Gain/Loss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F132" t="str">
            <v>Operating Profit Sub-Total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B133" t="str">
            <v>Operating Profit</v>
          </cell>
          <cell r="C133" t="str">
            <v>A0011</v>
          </cell>
          <cell r="D133">
            <v>2690</v>
          </cell>
          <cell r="E133" t="str">
            <v>C</v>
          </cell>
          <cell r="F133" t="str">
            <v>Operating Profit / (Loss)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</row>
        <row r="135">
          <cell r="F135" t="str">
            <v>Operating Profit Check Total  s/b = 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B136" t="str">
            <v>Other Income/(Expense)</v>
          </cell>
        </row>
        <row r="137">
          <cell r="C137" t="str">
            <v>A0011</v>
          </cell>
          <cell r="D137">
            <v>2710</v>
          </cell>
          <cell r="E137" t="str">
            <v>D</v>
          </cell>
          <cell r="F137" t="str">
            <v>Total Legal Int Income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C138" t="str">
            <v>A0011</v>
          </cell>
          <cell r="D138">
            <v>2750</v>
          </cell>
          <cell r="E138" t="str">
            <v>D</v>
          </cell>
          <cell r="F138" t="str">
            <v>Total Legal Int Expense</v>
          </cell>
          <cell r="G138">
            <v>2116862</v>
          </cell>
          <cell r="H138">
            <v>2116862</v>
          </cell>
          <cell r="I138">
            <v>2116862</v>
          </cell>
          <cell r="J138">
            <v>2128965</v>
          </cell>
        </row>
        <row r="139">
          <cell r="C139" t="str">
            <v>A0011</v>
          </cell>
          <cell r="D139">
            <v>2800</v>
          </cell>
          <cell r="E139" t="str">
            <v>D</v>
          </cell>
          <cell r="F139" t="str">
            <v>Total Interco Interest</v>
          </cell>
          <cell r="G139">
            <v>-2324706</v>
          </cell>
          <cell r="H139">
            <v>-2323106</v>
          </cell>
          <cell r="I139">
            <v>-2324706</v>
          </cell>
          <cell r="J139">
            <v>-2456820</v>
          </cell>
        </row>
        <row r="140">
          <cell r="C140" t="str">
            <v>A0011</v>
          </cell>
          <cell r="D140">
            <v>2842</v>
          </cell>
          <cell r="E140" t="str">
            <v>D</v>
          </cell>
          <cell r="F140" t="str">
            <v>Amort Exp-Def Fin Fees</v>
          </cell>
          <cell r="G140">
            <v>180738</v>
          </cell>
          <cell r="H140">
            <v>180738</v>
          </cell>
          <cell r="I140">
            <v>180738</v>
          </cell>
          <cell r="J140">
            <v>309123</v>
          </cell>
        </row>
        <row r="141">
          <cell r="B141" t="str">
            <v>Interest Expense, net</v>
          </cell>
          <cell r="F141" t="str">
            <v>Total Interest Expense, Neet</v>
          </cell>
          <cell r="G141">
            <v>-27106</v>
          </cell>
          <cell r="H141">
            <v>-25506</v>
          </cell>
          <cell r="I141">
            <v>-27106</v>
          </cell>
          <cell r="J141">
            <v>-18732</v>
          </cell>
        </row>
        <row r="142">
          <cell r="B142" t="str">
            <v>Equity in Unconsolidated Subs</v>
          </cell>
          <cell r="C142" t="str">
            <v>A0011</v>
          </cell>
          <cell r="D142">
            <v>2819</v>
          </cell>
          <cell r="E142" t="str">
            <v>D</v>
          </cell>
          <cell r="F142" t="str">
            <v>Eqty in Earn of Uncon Sub</v>
          </cell>
          <cell r="G142">
            <v>-2825440</v>
          </cell>
          <cell r="H142">
            <v>-1409449</v>
          </cell>
          <cell r="I142">
            <v>-2825440</v>
          </cell>
          <cell r="J142">
            <v>-3602704</v>
          </cell>
        </row>
        <row r="143">
          <cell r="C143" t="str">
            <v>A0011</v>
          </cell>
          <cell r="D143">
            <v>2844</v>
          </cell>
          <cell r="E143" t="str">
            <v>D</v>
          </cell>
          <cell r="F143" t="str">
            <v>Do Not Use - Jan 2003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A0011</v>
          </cell>
          <cell r="D144">
            <v>2843</v>
          </cell>
          <cell r="E144" t="str">
            <v>D</v>
          </cell>
          <cell r="F144" t="str">
            <v>Amort Exp-Goodwill-Other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A0011</v>
          </cell>
          <cell r="D145">
            <v>2841</v>
          </cell>
          <cell r="E145" t="str">
            <v>D</v>
          </cell>
          <cell r="F145" t="str">
            <v>Amort Exp-Goodwill-H/Yale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C146" t="str">
            <v>A0011</v>
          </cell>
          <cell r="D146">
            <v>2700</v>
          </cell>
          <cell r="E146" t="str">
            <v>D</v>
          </cell>
          <cell r="F146" t="str">
            <v>Total Dividend Income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C147" t="str">
            <v>A0011</v>
          </cell>
          <cell r="D147">
            <v>2850</v>
          </cell>
          <cell r="E147" t="str">
            <v>D</v>
          </cell>
          <cell r="F147" t="str">
            <v>Total Other Inc/Expense</v>
          </cell>
          <cell r="G147">
            <v>27108</v>
          </cell>
          <cell r="H147">
            <v>25506</v>
          </cell>
          <cell r="I147">
            <v>27108</v>
          </cell>
          <cell r="J147">
            <v>18733</v>
          </cell>
        </row>
        <row r="148">
          <cell r="C148" t="str">
            <v>A0011</v>
          </cell>
          <cell r="D148">
            <v>2860</v>
          </cell>
          <cell r="E148" t="str">
            <v>D</v>
          </cell>
          <cell r="F148" t="str">
            <v>Other Inc/Exp Allocation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B149" t="str">
            <v>Amort of Intangibles &amp; Other, Net</v>
          </cell>
          <cell r="F149" t="str">
            <v>Total Intangible Amort &amp; Other, Net</v>
          </cell>
          <cell r="G149">
            <v>27108</v>
          </cell>
          <cell r="H149">
            <v>25506</v>
          </cell>
          <cell r="I149">
            <v>27108</v>
          </cell>
          <cell r="J149">
            <v>18733</v>
          </cell>
        </row>
        <row r="150">
          <cell r="F150" t="str">
            <v>Income Before Taxes Sub-Total</v>
          </cell>
          <cell r="G150">
            <v>2825438</v>
          </cell>
          <cell r="H150">
            <v>1409449</v>
          </cell>
          <cell r="I150">
            <v>2825438</v>
          </cell>
          <cell r="J150">
            <v>3602703</v>
          </cell>
        </row>
        <row r="151">
          <cell r="B151" t="str">
            <v>Income Before Tax and Minority Interest</v>
          </cell>
          <cell r="C151" t="str">
            <v>A0011</v>
          </cell>
          <cell r="D151">
            <v>2890</v>
          </cell>
          <cell r="E151" t="str">
            <v>C</v>
          </cell>
          <cell r="F151" t="str">
            <v>Income / (Loss) before taxes</v>
          </cell>
          <cell r="G151">
            <v>2825438</v>
          </cell>
          <cell r="H151">
            <v>1409449</v>
          </cell>
          <cell r="I151">
            <v>2825438</v>
          </cell>
          <cell r="J151">
            <v>3602703</v>
          </cell>
        </row>
        <row r="152">
          <cell r="F152" t="str">
            <v>Income Before Taxes Check Total  s/b = 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B153" t="str">
            <v>Net Minority Interest</v>
          </cell>
          <cell r="C153" t="str">
            <v>A0011</v>
          </cell>
          <cell r="D153">
            <v>2900</v>
          </cell>
          <cell r="E153" t="str">
            <v>D</v>
          </cell>
          <cell r="F153" t="str">
            <v>Net Minority Interest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C154" t="str">
            <v>A0011</v>
          </cell>
          <cell r="D154">
            <v>2910</v>
          </cell>
          <cell r="E154" t="str">
            <v>D</v>
          </cell>
          <cell r="F154" t="str">
            <v>Extraordinary Item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C155" t="str">
            <v>A0011</v>
          </cell>
          <cell r="D155">
            <v>2921</v>
          </cell>
          <cell r="E155" t="str">
            <v>D</v>
          </cell>
          <cell r="F155" t="str">
            <v>Cumulative Accounting Change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B156" t="str">
            <v>Cumulative Acct Change &amp; Extraordinary Item</v>
          </cell>
          <cell r="F156" t="str">
            <v>Total Cum Acct Chng &amp; Extr. Item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C157" t="str">
            <v>A0011</v>
          </cell>
          <cell r="D157">
            <v>2950</v>
          </cell>
          <cell r="E157" t="str">
            <v>D</v>
          </cell>
          <cell r="F157" t="str">
            <v>Taxes on Income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</row>
        <row r="158">
          <cell r="C158" t="str">
            <v>A0011</v>
          </cell>
          <cell r="D158">
            <v>2968</v>
          </cell>
          <cell r="E158" t="str">
            <v>D</v>
          </cell>
          <cell r="F158" t="str">
            <v>Taxes on Income-Internal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B159" t="str">
            <v>Income Taxes</v>
          </cell>
          <cell r="F159" t="str">
            <v>Total Income Taxes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</row>
        <row r="160">
          <cell r="B160" t="str">
            <v>Net Income</v>
          </cell>
          <cell r="C160" t="str">
            <v>A0011</v>
          </cell>
          <cell r="D160">
            <v>2999</v>
          </cell>
          <cell r="E160" t="str">
            <v>C</v>
          </cell>
          <cell r="F160" t="str">
            <v>Net income / (Loss)</v>
          </cell>
          <cell r="G160">
            <v>2825438</v>
          </cell>
          <cell r="H160">
            <v>1409449</v>
          </cell>
          <cell r="I160">
            <v>2825438</v>
          </cell>
          <cell r="J160">
            <v>3602703</v>
          </cell>
        </row>
        <row r="161"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Tabelle3"/>
      <sheetName val="Summary BSheet-Actual"/>
      <sheetName val="Set-Up"/>
      <sheetName val="Detail BSheet-Actual"/>
      <sheetName val="Tabelle1"/>
      <sheetName val="sapactivexlhiddensheet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0">
          <cell r="C10">
            <v>12</v>
          </cell>
        </row>
        <row r="38">
          <cell r="C38" t="str">
            <v>CV GC CD</v>
          </cell>
          <cell r="D38" t="str">
            <v>Year-to-Date</v>
          </cell>
        </row>
        <row r="39">
          <cell r="C39" t="str">
            <v>CV GC PD</v>
          </cell>
          <cell r="D39" t="str">
            <v>Current Month</v>
          </cell>
        </row>
        <row r="40">
          <cell r="C40" t="str">
            <v>Note: Must use YTD for Balance Sheet</v>
          </cell>
        </row>
        <row r="77">
          <cell r="C77" t="str">
            <v>Cons Unit:</v>
          </cell>
          <cell r="D77">
            <v>0</v>
          </cell>
        </row>
        <row r="78">
          <cell r="C78" t="str">
            <v>PC100100</v>
          </cell>
          <cell r="D78" t="str">
            <v>Portland HQ ADM ALL</v>
          </cell>
        </row>
        <row r="79">
          <cell r="C79" t="str">
            <v>PC100200</v>
          </cell>
          <cell r="D79" t="str">
            <v>H-Y Hldg Adm-defunct 2012</v>
          </cell>
        </row>
        <row r="80">
          <cell r="C80" t="str">
            <v>PC100300</v>
          </cell>
          <cell r="D80" t="str">
            <v>Americas Div ADM All</v>
          </cell>
        </row>
        <row r="81">
          <cell r="C81" t="str">
            <v>PC100400</v>
          </cell>
          <cell r="D81" t="str">
            <v>Danville MFG Adm ALL</v>
          </cell>
        </row>
        <row r="82">
          <cell r="C82" t="str">
            <v>PC100411</v>
          </cell>
          <cell r="D82" t="str">
            <v>Danville MFG CB Hyster</v>
          </cell>
        </row>
        <row r="83">
          <cell r="C83" t="str">
            <v>PC100412</v>
          </cell>
          <cell r="D83" t="str">
            <v>Danville MFG CB Yale</v>
          </cell>
        </row>
        <row r="84">
          <cell r="C84" t="str">
            <v>PC100431</v>
          </cell>
          <cell r="D84" t="str">
            <v>Danville MFG BT Hyster</v>
          </cell>
        </row>
        <row r="85">
          <cell r="C85" t="str">
            <v>PC100432</v>
          </cell>
          <cell r="D85" t="str">
            <v>Danville MFG BT Yale</v>
          </cell>
        </row>
        <row r="86">
          <cell r="C86" t="str">
            <v>PC100500</v>
          </cell>
          <cell r="D86" t="str">
            <v>HQ Adm New Co Code</v>
          </cell>
        </row>
        <row r="87">
          <cell r="C87" t="str">
            <v>PC100600</v>
          </cell>
          <cell r="D87" t="str">
            <v>Lift Truck Funding Com. AD</v>
          </cell>
        </row>
        <row r="88">
          <cell r="C88" t="str">
            <v>PC100800</v>
          </cell>
          <cell r="D88" t="str">
            <v>Sulligent Adm ALL</v>
          </cell>
        </row>
        <row r="89">
          <cell r="C89" t="str">
            <v>PC100900</v>
          </cell>
          <cell r="D89" t="str">
            <v>CBDC Administration A</v>
          </cell>
        </row>
        <row r="90">
          <cell r="C90" t="str">
            <v>PC101000</v>
          </cell>
          <cell r="D90" t="str">
            <v>Berea Administration All</v>
          </cell>
        </row>
        <row r="91">
          <cell r="C91" t="str">
            <v>PC101011</v>
          </cell>
          <cell r="D91" t="str">
            <v>Berea CB Hyster</v>
          </cell>
        </row>
        <row r="92">
          <cell r="C92" t="str">
            <v>PC101012</v>
          </cell>
          <cell r="D92" t="str">
            <v>Berea CB Yale</v>
          </cell>
        </row>
        <row r="93">
          <cell r="C93" t="str">
            <v>PC101013</v>
          </cell>
          <cell r="D93" t="str">
            <v>Berea CB Hyster LAM</v>
          </cell>
        </row>
        <row r="94">
          <cell r="C94" t="str">
            <v>PC101014</v>
          </cell>
          <cell r="D94" t="str">
            <v>Berea CB Yale LAM</v>
          </cell>
        </row>
        <row r="95">
          <cell r="C95" t="str">
            <v>PC101021</v>
          </cell>
          <cell r="D95" t="str">
            <v>Berea WH Hyster</v>
          </cell>
        </row>
        <row r="96">
          <cell r="C96" t="str">
            <v>PC101023</v>
          </cell>
          <cell r="D96" t="str">
            <v>Berea WH Hyster LAM</v>
          </cell>
        </row>
        <row r="97">
          <cell r="C97" t="str">
            <v>PC101024</v>
          </cell>
          <cell r="D97" t="str">
            <v>Berea WH Yale LAM</v>
          </cell>
        </row>
        <row r="98">
          <cell r="C98" t="str">
            <v>PC101100</v>
          </cell>
          <cell r="D98" t="str">
            <v>Hyster Units Marketing</v>
          </cell>
        </row>
        <row r="99">
          <cell r="C99" t="str">
            <v>PC101111</v>
          </cell>
          <cell r="D99" t="str">
            <v>Americas Counterbalanced Hyste</v>
          </cell>
        </row>
        <row r="100">
          <cell r="C100" t="str">
            <v>PC101121</v>
          </cell>
          <cell r="D100" t="str">
            <v>Americas Warehouse Hyster</v>
          </cell>
        </row>
        <row r="101">
          <cell r="C101" t="str">
            <v>PC101131</v>
          </cell>
          <cell r="D101" t="str">
            <v>Americas Big Trucks Hyster</v>
          </cell>
        </row>
        <row r="102">
          <cell r="C102" t="str">
            <v>PC101200</v>
          </cell>
          <cell r="D102" t="str">
            <v>North America Other Admin ALL</v>
          </cell>
        </row>
        <row r="103">
          <cell r="C103" t="str">
            <v>PC101201</v>
          </cell>
          <cell r="D103" t="str">
            <v>North America Other Hyster</v>
          </cell>
        </row>
        <row r="104">
          <cell r="C104" t="str">
            <v>PC101202</v>
          </cell>
          <cell r="D104" t="str">
            <v>North America Other Yale</v>
          </cell>
        </row>
        <row r="105">
          <cell r="C105" t="str">
            <v>PC101300</v>
          </cell>
          <cell r="D105" t="str">
            <v>Canada Other Admin ALL</v>
          </cell>
        </row>
        <row r="106">
          <cell r="C106" t="str">
            <v>PC101400</v>
          </cell>
          <cell r="D106" t="str">
            <v>Danville Parts Hyster Admini</v>
          </cell>
        </row>
        <row r="107">
          <cell r="C107" t="str">
            <v>PC101491</v>
          </cell>
          <cell r="D107" t="str">
            <v>Danville PDC Hyster Parts</v>
          </cell>
        </row>
        <row r="108">
          <cell r="C108" t="str">
            <v>PC101493</v>
          </cell>
          <cell r="D108" t="str">
            <v>Danville PDC Hyster Parts LAM</v>
          </cell>
        </row>
        <row r="109">
          <cell r="C109" t="str">
            <v>PC101600</v>
          </cell>
          <cell r="D109" t="str">
            <v>Latin America Yale Units Admin</v>
          </cell>
        </row>
        <row r="110">
          <cell r="C110" t="str">
            <v>PC101614</v>
          </cell>
          <cell r="D110" t="str">
            <v>Latin America CB Yale</v>
          </cell>
        </row>
        <row r="111">
          <cell r="C111" t="str">
            <v>PC101624</v>
          </cell>
          <cell r="D111" t="str">
            <v>Latin America WH Yale</v>
          </cell>
        </row>
        <row r="112">
          <cell r="C112" t="str">
            <v>PC101634</v>
          </cell>
          <cell r="D112" t="str">
            <v>Latin America BT Yale</v>
          </cell>
        </row>
        <row r="113">
          <cell r="C113" t="str">
            <v>PC101694</v>
          </cell>
          <cell r="D113" t="str">
            <v>Latin America Yale Parts-Inact</v>
          </cell>
        </row>
        <row r="114">
          <cell r="C114" t="str">
            <v>PC101700</v>
          </cell>
          <cell r="D114" t="str">
            <v>Mexico Admin All USD</v>
          </cell>
        </row>
        <row r="115">
          <cell r="C115" t="str">
            <v>PC101800</v>
          </cell>
          <cell r="D115" t="str">
            <v>Canada Yale Units Admin</v>
          </cell>
        </row>
        <row r="116">
          <cell r="C116" t="str">
            <v>PC101812</v>
          </cell>
          <cell r="D116" t="str">
            <v>Canada CB Yale</v>
          </cell>
        </row>
        <row r="117">
          <cell r="C117" t="str">
            <v>PC101822</v>
          </cell>
          <cell r="D117" t="str">
            <v>Canada WH Yale</v>
          </cell>
        </row>
        <row r="118">
          <cell r="C118" t="str">
            <v>PC101832</v>
          </cell>
          <cell r="D118" t="str">
            <v>Canada BT Yale</v>
          </cell>
        </row>
        <row r="119">
          <cell r="C119" t="str">
            <v>PC101900</v>
          </cell>
          <cell r="D119" t="str">
            <v>Latin America Hyster Units Adm</v>
          </cell>
        </row>
        <row r="120">
          <cell r="C120" t="str">
            <v>PC101913</v>
          </cell>
          <cell r="D120" t="str">
            <v>Latin America CB Hyster</v>
          </cell>
        </row>
        <row r="121">
          <cell r="C121" t="str">
            <v>PC101923</v>
          </cell>
          <cell r="D121" t="str">
            <v>Latin America WH Hyster</v>
          </cell>
        </row>
        <row r="122">
          <cell r="C122" t="str">
            <v>PC101933</v>
          </cell>
          <cell r="D122" t="str">
            <v>Latin America BT Hyster</v>
          </cell>
        </row>
        <row r="123">
          <cell r="C123" t="str">
            <v>PC101993</v>
          </cell>
          <cell r="D123" t="str">
            <v>Latin America Hyster Prt-Inact</v>
          </cell>
        </row>
        <row r="124">
          <cell r="C124" t="str">
            <v>PC102000</v>
          </cell>
          <cell r="D124" t="str">
            <v>Cleveland HQ ADM ALL</v>
          </cell>
        </row>
        <row r="125">
          <cell r="C125" t="str">
            <v>PC102400</v>
          </cell>
          <cell r="D125" t="str">
            <v>Canada Hyster Units Admin</v>
          </cell>
        </row>
        <row r="126">
          <cell r="C126" t="str">
            <v>PC102411</v>
          </cell>
          <cell r="D126" t="str">
            <v>Canada CB Hyster</v>
          </cell>
        </row>
        <row r="127">
          <cell r="C127" t="str">
            <v>PC102421</v>
          </cell>
          <cell r="D127" t="str">
            <v>Canada WH Hyster</v>
          </cell>
        </row>
        <row r="128">
          <cell r="C128" t="str">
            <v>PC102431</v>
          </cell>
          <cell r="D128" t="str">
            <v>Canada BT Hyster</v>
          </cell>
        </row>
        <row r="129">
          <cell r="C129" t="str">
            <v>PC102500</v>
          </cell>
          <cell r="D129" t="str">
            <v>N.M.H. International B.V.</v>
          </cell>
        </row>
        <row r="130">
          <cell r="C130" t="str">
            <v>PC102600</v>
          </cell>
          <cell r="D130" t="str">
            <v>Hyster-Yale Matl Handling, Inc</v>
          </cell>
        </row>
        <row r="131">
          <cell r="C131" t="str">
            <v>PC102700</v>
          </cell>
          <cell r="D131" t="str">
            <v>Mexico Admin All P</v>
          </cell>
        </row>
        <row r="132">
          <cell r="C132" t="str">
            <v>PC102800</v>
          </cell>
          <cell r="D132" t="str">
            <v>Asia Pacific Holding</v>
          </cell>
        </row>
        <row r="133">
          <cell r="C133" t="str">
            <v>PC103100</v>
          </cell>
          <cell r="D133" t="str">
            <v>AM Telematics Solutions</v>
          </cell>
        </row>
        <row r="134">
          <cell r="C134" t="str">
            <v>PC103300</v>
          </cell>
          <cell r="D134" t="str">
            <v>Canada Yale Parts Admin</v>
          </cell>
        </row>
        <row r="135">
          <cell r="C135" t="str">
            <v>PC103392</v>
          </cell>
          <cell r="D135" t="str">
            <v>Canada Yale Parts</v>
          </cell>
        </row>
        <row r="136">
          <cell r="C136" t="str">
            <v>PC103400</v>
          </cell>
          <cell r="D136" t="str">
            <v>Latin America Hyster Parts Adm</v>
          </cell>
        </row>
        <row r="137">
          <cell r="C137" t="str">
            <v>PC103493</v>
          </cell>
          <cell r="D137" t="str">
            <v>Latin America Hyster Parts</v>
          </cell>
        </row>
        <row r="138">
          <cell r="C138" t="str">
            <v>PC103500</v>
          </cell>
          <cell r="D138" t="str">
            <v>Latin America Yale Parts Admin</v>
          </cell>
        </row>
        <row r="139">
          <cell r="C139" t="str">
            <v>PC103594</v>
          </cell>
          <cell r="D139" t="str">
            <v>Latin America Yale Parts</v>
          </cell>
        </row>
        <row r="140">
          <cell r="C140" t="str">
            <v>PC103600</v>
          </cell>
          <cell r="D140" t="str">
            <v>Canada Hyster Parts Admin</v>
          </cell>
        </row>
        <row r="141">
          <cell r="C141" t="str">
            <v>PC103691</v>
          </cell>
          <cell r="D141" t="str">
            <v>Canada Hyster Parts</v>
          </cell>
        </row>
        <row r="142">
          <cell r="C142" t="str">
            <v>PC103700</v>
          </cell>
          <cell r="D142" t="str">
            <v>NMHG Distribution BV</v>
          </cell>
        </row>
        <row r="143">
          <cell r="C143" t="str">
            <v>PC104000</v>
          </cell>
          <cell r="D143" t="str">
            <v>Asia Pacific Hyster Parts Ad</v>
          </cell>
        </row>
        <row r="144">
          <cell r="C144" t="str">
            <v>PC104091</v>
          </cell>
          <cell r="D144" t="str">
            <v>Asia-Pacific Parts Hyster Mark</v>
          </cell>
        </row>
        <row r="145">
          <cell r="C145" t="str">
            <v>PC104100</v>
          </cell>
          <cell r="D145" t="str">
            <v>Asia Pacific Yale Parts A</v>
          </cell>
        </row>
        <row r="146">
          <cell r="C146" t="str">
            <v>PC104192</v>
          </cell>
          <cell r="D146" t="str">
            <v>Asia-Pacific Parts Yale Market</v>
          </cell>
        </row>
        <row r="147">
          <cell r="C147" t="str">
            <v>PC104200</v>
          </cell>
          <cell r="D147" t="str">
            <v>Hyster (Hong Kong) LimitedC/10</v>
          </cell>
        </row>
        <row r="148">
          <cell r="C148" t="str">
            <v>PC104400</v>
          </cell>
          <cell r="D148" t="str">
            <v>Sumitomo NACCO</v>
          </cell>
        </row>
        <row r="149">
          <cell r="C149" t="str">
            <v>PC104500</v>
          </cell>
          <cell r="D149" t="str">
            <v>NMHG Mauritius</v>
          </cell>
        </row>
        <row r="150">
          <cell r="C150" t="str">
            <v>PC104800</v>
          </cell>
          <cell r="D150" t="str">
            <v>NMHG Holding BV</v>
          </cell>
        </row>
        <row r="151">
          <cell r="C151" t="str">
            <v>PC104900</v>
          </cell>
          <cell r="D151" t="str">
            <v>Craigavon Adm All</v>
          </cell>
        </row>
        <row r="152">
          <cell r="C152" t="str">
            <v>PC104911</v>
          </cell>
          <cell r="D152" t="str">
            <v>Craigavon CB Hyster</v>
          </cell>
        </row>
        <row r="153">
          <cell r="C153" t="str">
            <v>PC104912</v>
          </cell>
          <cell r="D153" t="str">
            <v>Craigavon CB Yale</v>
          </cell>
        </row>
        <row r="154">
          <cell r="C154" t="str">
            <v>PC104921</v>
          </cell>
          <cell r="D154" t="str">
            <v>Craigavon WH Hyster</v>
          </cell>
        </row>
        <row r="155">
          <cell r="C155" t="str">
            <v>PC104922</v>
          </cell>
          <cell r="D155" t="str">
            <v>Craigavon WH Yale</v>
          </cell>
        </row>
        <row r="156">
          <cell r="C156" t="str">
            <v>PC105000</v>
          </cell>
          <cell r="D156" t="str">
            <v>NMHG India Engineering &amp; Supp</v>
          </cell>
        </row>
        <row r="157">
          <cell r="C157" t="str">
            <v>PC105100</v>
          </cell>
          <cell r="D157" t="str">
            <v>Nijmegen Administration All</v>
          </cell>
        </row>
        <row r="158">
          <cell r="C158" t="str">
            <v>PC105111</v>
          </cell>
          <cell r="D158" t="str">
            <v>Nijmegen CB Hyster</v>
          </cell>
        </row>
        <row r="159">
          <cell r="C159" t="str">
            <v>PC105112</v>
          </cell>
          <cell r="D159" t="str">
            <v>Nijmegen CB Yale</v>
          </cell>
        </row>
        <row r="160">
          <cell r="C160" t="str">
            <v>PC105121</v>
          </cell>
          <cell r="D160" t="str">
            <v>Nijmegen WH Hyster</v>
          </cell>
        </row>
        <row r="161">
          <cell r="C161" t="str">
            <v>PC105122</v>
          </cell>
          <cell r="D161" t="str">
            <v>Nijmegen WH Yale</v>
          </cell>
        </row>
        <row r="162">
          <cell r="C162" t="str">
            <v>PC105131</v>
          </cell>
          <cell r="D162" t="str">
            <v>Nijmegen BT Hyster</v>
          </cell>
        </row>
        <row r="163">
          <cell r="C163" t="str">
            <v>PC105132</v>
          </cell>
          <cell r="D163" t="str">
            <v>NIJ BT YALE</v>
          </cell>
        </row>
        <row r="164">
          <cell r="C164" t="str">
            <v>PC105200</v>
          </cell>
          <cell r="D164" t="str">
            <v>Hyster (UK) Fleet Administrati</v>
          </cell>
        </row>
        <row r="165">
          <cell r="C165" t="str">
            <v>PC105211</v>
          </cell>
          <cell r="D165" t="str">
            <v>Europe Counterbalanced Hyster</v>
          </cell>
        </row>
        <row r="166">
          <cell r="C166" t="str">
            <v>PC105221</v>
          </cell>
          <cell r="D166" t="str">
            <v>Europe Warehouse Hyster Mar</v>
          </cell>
        </row>
        <row r="167">
          <cell r="C167" t="str">
            <v>PC105231</v>
          </cell>
          <cell r="D167" t="str">
            <v>Europe Big Trucks Hyster M</v>
          </cell>
        </row>
        <row r="168">
          <cell r="C168" t="str">
            <v>PC105291</v>
          </cell>
          <cell r="D168" t="str">
            <v>Europe Parts Admin Hyster</v>
          </cell>
        </row>
        <row r="169">
          <cell r="C169" t="str">
            <v>PC105300</v>
          </cell>
          <cell r="D169" t="str">
            <v>Eur Parts ADM Hyster</v>
          </cell>
        </row>
        <row r="170">
          <cell r="C170" t="str">
            <v>PC105391</v>
          </cell>
          <cell r="D170" t="str">
            <v>Eur Parts Hyster</v>
          </cell>
        </row>
        <row r="171">
          <cell r="C171" t="str">
            <v>PC105400</v>
          </cell>
          <cell r="D171" t="str">
            <v>HCC (Chile) ADM A</v>
          </cell>
        </row>
        <row r="172">
          <cell r="C172" t="str">
            <v>PC105500</v>
          </cell>
          <cell r="D172" t="str">
            <v>Irvine Administration All</v>
          </cell>
        </row>
        <row r="173">
          <cell r="C173" t="str">
            <v>PC105511</v>
          </cell>
          <cell r="D173" t="str">
            <v>Irvine CB Hyster</v>
          </cell>
        </row>
        <row r="174">
          <cell r="C174" t="str">
            <v>PC105512</v>
          </cell>
          <cell r="D174" t="str">
            <v>Irvine CB Yale</v>
          </cell>
        </row>
        <row r="175">
          <cell r="C175" t="str">
            <v>PC105521</v>
          </cell>
          <cell r="D175" t="str">
            <v>Irvine WH Hyster</v>
          </cell>
        </row>
        <row r="176">
          <cell r="C176" t="str">
            <v>PC105522</v>
          </cell>
          <cell r="D176" t="str">
            <v>Irvine WH Yale</v>
          </cell>
        </row>
        <row r="177">
          <cell r="C177" t="str">
            <v>PC105600</v>
          </cell>
          <cell r="D177" t="str">
            <v>Europe HQ (Irvine) Adm All</v>
          </cell>
        </row>
        <row r="178">
          <cell r="C178" t="str">
            <v>PC105700</v>
          </cell>
          <cell r="D178" t="str">
            <v>Hyster France Admi</v>
          </cell>
        </row>
        <row r="179">
          <cell r="C179" t="str">
            <v>PC105800</v>
          </cell>
          <cell r="D179" t="str">
            <v>Hyster Italy Ad</v>
          </cell>
        </row>
        <row r="180">
          <cell r="C180" t="str">
            <v>PC105900</v>
          </cell>
          <cell r="D180" t="str">
            <v>Hyster Germany Admi</v>
          </cell>
        </row>
        <row r="181">
          <cell r="C181" t="str">
            <v>PC106300</v>
          </cell>
          <cell r="D181" t="str">
            <v>Shanghai-Hys Forklift Ltd</v>
          </cell>
        </row>
        <row r="182">
          <cell r="C182" t="str">
            <v>PC106400</v>
          </cell>
          <cell r="D182" t="str">
            <v>Shanghai-Hys International Tra</v>
          </cell>
        </row>
        <row r="183">
          <cell r="C183" t="str">
            <v>PC106500</v>
          </cell>
          <cell r="D183" t="str">
            <v>Asia Pacific Adm ALL</v>
          </cell>
        </row>
        <row r="184">
          <cell r="C184" t="str">
            <v>PC106511</v>
          </cell>
          <cell r="D184" t="str">
            <v>Asia-Pacific Counterbalanced H</v>
          </cell>
        </row>
        <row r="185">
          <cell r="C185" t="str">
            <v>PC106521</v>
          </cell>
          <cell r="D185" t="str">
            <v>Asia-Pacific Warehouse Hyster</v>
          </cell>
        </row>
        <row r="186">
          <cell r="C186" t="str">
            <v>PC106531</v>
          </cell>
          <cell r="D186" t="str">
            <v>Asia-Pacific Big Trucks Hyster</v>
          </cell>
        </row>
        <row r="187">
          <cell r="C187" t="str">
            <v>PC106700</v>
          </cell>
          <cell r="D187" t="str">
            <v>Asia Pacific Yale Adm</v>
          </cell>
        </row>
        <row r="188">
          <cell r="C188" t="str">
            <v>PC106712</v>
          </cell>
          <cell r="D188" t="str">
            <v>Asia-Pacific Counterbalanced Y</v>
          </cell>
        </row>
        <row r="189">
          <cell r="C189" t="str">
            <v>PC106722</v>
          </cell>
          <cell r="D189" t="str">
            <v>Asia-Pacific Warehouse Yale</v>
          </cell>
        </row>
        <row r="190">
          <cell r="C190" t="str">
            <v>PC106732</v>
          </cell>
          <cell r="D190" t="str">
            <v>Asia-Pacific Big Trucks Ya</v>
          </cell>
        </row>
        <row r="191">
          <cell r="C191" t="str">
            <v>PC106800</v>
          </cell>
          <cell r="D191" t="str">
            <v>NMHG Belgium BVBA</v>
          </cell>
        </row>
        <row r="192">
          <cell r="C192" t="str">
            <v>PC106900</v>
          </cell>
          <cell r="D192" t="str">
            <v>NACCO MH GUAM ADM ALL</v>
          </cell>
        </row>
        <row r="193">
          <cell r="C193" t="str">
            <v>PC107000</v>
          </cell>
          <cell r="D193" t="str">
            <v>Yale France AD</v>
          </cell>
        </row>
        <row r="194">
          <cell r="C194" t="str">
            <v>PC107100</v>
          </cell>
          <cell r="D194" t="str">
            <v>Yale Germany Admin</v>
          </cell>
        </row>
        <row r="195">
          <cell r="C195" t="str">
            <v>PC107200</v>
          </cell>
          <cell r="D195" t="str">
            <v>Greenville Mfg Adm All</v>
          </cell>
        </row>
        <row r="196">
          <cell r="C196" t="str">
            <v>PC107211</v>
          </cell>
          <cell r="D196" t="str">
            <v>Greenville Mfg CB Hyster</v>
          </cell>
        </row>
        <row r="197">
          <cell r="C197" t="str">
            <v>PC107212</v>
          </cell>
          <cell r="D197" t="str">
            <v>Greenville Mfg CB Yale</v>
          </cell>
        </row>
        <row r="198">
          <cell r="C198" t="str">
            <v>PC107213</v>
          </cell>
          <cell r="D198" t="str">
            <v>Greenville Mfg CB Hyster LAM</v>
          </cell>
        </row>
        <row r="199">
          <cell r="C199" t="str">
            <v>PC107214</v>
          </cell>
          <cell r="D199" t="str">
            <v>Greenville Mfg CB Yale LAM</v>
          </cell>
        </row>
        <row r="200">
          <cell r="C200" t="str">
            <v>PC107221</v>
          </cell>
          <cell r="D200" t="str">
            <v>Greenville Mfg WH Hyster</v>
          </cell>
        </row>
        <row r="201">
          <cell r="C201" t="str">
            <v>PC107222</v>
          </cell>
          <cell r="D201" t="str">
            <v>Greenville Mfg WH Yale</v>
          </cell>
        </row>
        <row r="202">
          <cell r="C202" t="str">
            <v>PC107223</v>
          </cell>
          <cell r="D202" t="str">
            <v>Greenville Mfg WH Hyster LAM</v>
          </cell>
        </row>
        <row r="203">
          <cell r="C203" t="str">
            <v>PC107224</v>
          </cell>
          <cell r="D203" t="str">
            <v>Greenville Mfg WH Yale LAM</v>
          </cell>
        </row>
        <row r="204">
          <cell r="C204" t="str">
            <v>PC107300</v>
          </cell>
          <cell r="D204" t="str">
            <v>Lenoir Mfg Administration All</v>
          </cell>
        </row>
        <row r="205">
          <cell r="C205" t="str">
            <v>PC107400</v>
          </cell>
          <cell r="D205" t="str">
            <v>Yale Units Markrting Administ</v>
          </cell>
        </row>
        <row r="206">
          <cell r="C206" t="str">
            <v>PC107412</v>
          </cell>
          <cell r="D206" t="str">
            <v>Americas Counterbalanced Yale</v>
          </cell>
        </row>
        <row r="207">
          <cell r="C207" t="str">
            <v>PC107422</v>
          </cell>
          <cell r="D207" t="str">
            <v>Americas Warehouse Yale Marke</v>
          </cell>
        </row>
        <row r="208">
          <cell r="C208" t="str">
            <v>PC107432</v>
          </cell>
          <cell r="D208" t="str">
            <v>Americas Big Truck Yale Mark</v>
          </cell>
        </row>
        <row r="209">
          <cell r="C209" t="str">
            <v>PC107500</v>
          </cell>
          <cell r="D209" t="str">
            <v>Danville Parts Yale Adminis</v>
          </cell>
        </row>
        <row r="210">
          <cell r="C210" t="str">
            <v>PC107592</v>
          </cell>
          <cell r="D210" t="str">
            <v>Danville Parts Yale</v>
          </cell>
        </row>
        <row r="211">
          <cell r="C211" t="str">
            <v>PC107594</v>
          </cell>
          <cell r="D211" t="str">
            <v>Danville Parts Yale LAM</v>
          </cell>
        </row>
        <row r="212">
          <cell r="C212" t="str">
            <v>PC107700</v>
          </cell>
          <cell r="D212" t="str">
            <v>Eur Parts Administration</v>
          </cell>
        </row>
        <row r="213">
          <cell r="C213" t="str">
            <v>PC107792</v>
          </cell>
          <cell r="D213" t="str">
            <v>Eur Parts Yale</v>
          </cell>
        </row>
        <row r="214">
          <cell r="C214" t="str">
            <v>PC107900</v>
          </cell>
          <cell r="D214" t="str">
            <v>Yale (UK) Fleet Administ</v>
          </cell>
        </row>
        <row r="215">
          <cell r="C215" t="str">
            <v>PC107912</v>
          </cell>
          <cell r="D215" t="str">
            <v>Europe Counterbalanced Yale Ma</v>
          </cell>
        </row>
        <row r="216">
          <cell r="C216" t="str">
            <v>PC107922</v>
          </cell>
          <cell r="D216" t="str">
            <v>Europe Warehouse Yale Mark</v>
          </cell>
        </row>
        <row r="217">
          <cell r="C217" t="str">
            <v>PC107932</v>
          </cell>
          <cell r="D217" t="str">
            <v>Europe Big Trucks Yale Ma</v>
          </cell>
        </row>
        <row r="218">
          <cell r="C218" t="str">
            <v>PC107992</v>
          </cell>
          <cell r="D218" t="str">
            <v>Europe Parts Admin Yale</v>
          </cell>
        </row>
        <row r="219">
          <cell r="C219" t="str">
            <v>PC108000</v>
          </cell>
          <cell r="D219" t="str">
            <v>EMEA Fleet Management</v>
          </cell>
        </row>
        <row r="220">
          <cell r="C220" t="str">
            <v>PC108100</v>
          </cell>
          <cell r="D220" t="str">
            <v>Speedshield UK Ltd</v>
          </cell>
        </row>
        <row r="221">
          <cell r="C221" t="str">
            <v>PC108200</v>
          </cell>
          <cell r="D221" t="str">
            <v>G2A Sarl</v>
          </cell>
        </row>
        <row r="222">
          <cell r="C222" t="str">
            <v>PC109100</v>
          </cell>
          <cell r="D222" t="str">
            <v>AP, China, SN Consolidated Adm</v>
          </cell>
        </row>
        <row r="223">
          <cell r="C223" t="str">
            <v>PC112900</v>
          </cell>
          <cell r="D223" t="str">
            <v>Brazil PDC &amp; HQ Admin ALL</v>
          </cell>
        </row>
        <row r="224">
          <cell r="C224" t="str">
            <v>PC113000</v>
          </cell>
          <cell r="D224" t="str">
            <v>Yale UK</v>
          </cell>
        </row>
        <row r="225">
          <cell r="C225" t="str">
            <v>PC114000</v>
          </cell>
          <cell r="D225" t="str">
            <v>Asia Pacific HYS Parts Adm 3PL</v>
          </cell>
        </row>
        <row r="226">
          <cell r="C226" t="str">
            <v>PC114091</v>
          </cell>
          <cell r="D226" t="str">
            <v>Asia Pacific Parts HYS Mkt 3PL</v>
          </cell>
        </row>
        <row r="227">
          <cell r="C227" t="str">
            <v>PC114100</v>
          </cell>
          <cell r="D227" t="str">
            <v>Asia Pacific YAL Parts Adm 3PL</v>
          </cell>
        </row>
        <row r="228">
          <cell r="C228" t="str">
            <v>PC114192</v>
          </cell>
          <cell r="D228" t="str">
            <v>Asia Pacific Parts YAL Mkt 3PL</v>
          </cell>
        </row>
        <row r="229">
          <cell r="C229" t="str">
            <v>PC114600</v>
          </cell>
          <cell r="D229" t="str">
            <v>Masate Admin EUR</v>
          </cell>
        </row>
        <row r="230">
          <cell r="C230" t="str">
            <v>PC114621</v>
          </cell>
          <cell r="D230" t="str">
            <v>Masate WH Hyster EUR</v>
          </cell>
        </row>
        <row r="231">
          <cell r="C231" t="str">
            <v>PC114622</v>
          </cell>
          <cell r="D231" t="str">
            <v>Masate WH Yale EUR</v>
          </cell>
        </row>
        <row r="232">
          <cell r="C232" t="str">
            <v>PC116000</v>
          </cell>
          <cell r="D232" t="str">
            <v>Modena Admin EUR</v>
          </cell>
        </row>
        <row r="233">
          <cell r="C233" t="str">
            <v>PC116021</v>
          </cell>
          <cell r="D233" t="str">
            <v>Modena WH Hyster EUR</v>
          </cell>
        </row>
        <row r="234">
          <cell r="C234" t="str">
            <v>PC116022</v>
          </cell>
          <cell r="D234" t="str">
            <v>Modena WH Yale EUR</v>
          </cell>
        </row>
        <row r="235">
          <cell r="C235" t="str">
            <v>PC116100</v>
          </cell>
          <cell r="D235" t="str">
            <v>Brazil Mfg Admin All</v>
          </cell>
        </row>
        <row r="236">
          <cell r="C236" t="str">
            <v>PC116111</v>
          </cell>
          <cell r="D236" t="str">
            <v>Brazil CB Hyster</v>
          </cell>
        </row>
        <row r="237">
          <cell r="C237" t="str">
            <v>PC116112</v>
          </cell>
          <cell r="D237" t="str">
            <v>Brazil CB Yale</v>
          </cell>
        </row>
        <row r="238">
          <cell r="C238" t="str">
            <v>PC116121</v>
          </cell>
          <cell r="D238" t="str">
            <v>Brazil WH Hyster</v>
          </cell>
        </row>
        <row r="239">
          <cell r="C239" t="str">
            <v>PC116122</v>
          </cell>
          <cell r="D239" t="str">
            <v>Brazil WH Yale</v>
          </cell>
        </row>
        <row r="240">
          <cell r="C240" t="str">
            <v>PC116131</v>
          </cell>
          <cell r="D240" t="str">
            <v>Brazil BT Hyster</v>
          </cell>
        </row>
        <row r="241">
          <cell r="C241" t="str">
            <v>PC116132</v>
          </cell>
          <cell r="D241" t="str">
            <v>Brazil BT Yale</v>
          </cell>
        </row>
        <row r="242">
          <cell r="C242" t="str">
            <v>PC116300</v>
          </cell>
          <cell r="D242" t="str">
            <v>Brazil Div ADM and Mkt All</v>
          </cell>
        </row>
        <row r="243">
          <cell r="C243" t="str">
            <v>PC117100</v>
          </cell>
          <cell r="D243" t="str">
            <v>AP Distribution</v>
          </cell>
        </row>
        <row r="244">
          <cell r="C244" t="str">
            <v>PC119900</v>
          </cell>
          <cell r="D244" t="str">
            <v>Nuvera HYG</v>
          </cell>
        </row>
        <row r="245">
          <cell r="C245" t="str">
            <v>PC200700</v>
          </cell>
          <cell r="D245" t="str">
            <v>BLZGRP from HYPERION</v>
          </cell>
        </row>
        <row r="246">
          <cell r="C246" t="str">
            <v>PC202000</v>
          </cell>
          <cell r="D246" t="str">
            <v>HY Capital Holding BV</v>
          </cell>
        </row>
        <row r="247">
          <cell r="C247" t="str">
            <v>PC202100</v>
          </cell>
          <cell r="D247" t="str">
            <v>HY Capital Holding SRL</v>
          </cell>
        </row>
        <row r="248">
          <cell r="C248" t="str">
            <v>PC202200</v>
          </cell>
          <cell r="D248" t="str">
            <v>HY Capital UK Ltd</v>
          </cell>
        </row>
        <row r="249">
          <cell r="C249" t="str">
            <v>PC202300</v>
          </cell>
          <cell r="D249" t="str">
            <v>HY Acquisition Holding Ltd</v>
          </cell>
        </row>
        <row r="250">
          <cell r="C250" t="str">
            <v>PC203200</v>
          </cell>
          <cell r="D250" t="str">
            <v>Nuvera Admin All</v>
          </cell>
        </row>
        <row r="251">
          <cell r="C251" t="str">
            <v>PC210100</v>
          </cell>
          <cell r="D251" t="str">
            <v>Nuvera Admin All</v>
          </cell>
        </row>
        <row r="252">
          <cell r="C252" t="str">
            <v>PC220100</v>
          </cell>
          <cell r="D252" t="str">
            <v>Nuvera Italy</v>
          </cell>
        </row>
        <row r="253">
          <cell r="C253" t="str">
            <v>PC300100</v>
          </cell>
          <cell r="D253" t="str">
            <v>NACCO Material Handling Grp,LT</v>
          </cell>
        </row>
        <row r="254">
          <cell r="C254" t="str">
            <v>PC999999</v>
          </cell>
          <cell r="D254" t="str">
            <v>Dummy Cons Unit - default Ptr</v>
          </cell>
        </row>
        <row r="255">
          <cell r="C255">
            <v>0</v>
          </cell>
          <cell r="D255">
            <v>0</v>
          </cell>
        </row>
      </sheetData>
      <sheetData sheetId="4" refreshError="1"/>
      <sheetData sheetId="5" refreshError="1">
        <row r="6">
          <cell r="B6" t="str">
            <v>03</v>
          </cell>
        </row>
        <row r="7">
          <cell r="B7" t="str">
            <v>CS</v>
          </cell>
        </row>
        <row r="8">
          <cell r="B8" t="str">
            <v>US</v>
          </cell>
        </row>
        <row r="9">
          <cell r="B9" t="str">
            <v>CHINA</v>
          </cell>
        </row>
        <row r="11">
          <cell r="B11" t="str">
            <v>PL_00_TO_30</v>
          </cell>
        </row>
        <row r="12">
          <cell r="B12" t="str">
            <v>CV GC CD</v>
          </cell>
        </row>
        <row r="15">
          <cell r="D15">
            <v>318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100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Q15">
            <v>100</v>
          </cell>
          <cell r="S15">
            <v>100</v>
          </cell>
        </row>
        <row r="16">
          <cell r="D16">
            <v>2018</v>
          </cell>
          <cell r="E16">
            <v>2018</v>
          </cell>
          <cell r="F16">
            <v>2018</v>
          </cell>
          <cell r="G16">
            <v>2018</v>
          </cell>
          <cell r="H16">
            <v>2018</v>
          </cell>
          <cell r="I16">
            <v>2018</v>
          </cell>
          <cell r="J16">
            <v>2018</v>
          </cell>
          <cell r="K16">
            <v>2018</v>
          </cell>
          <cell r="L16">
            <v>2018</v>
          </cell>
          <cell r="M16">
            <v>2018</v>
          </cell>
          <cell r="N16">
            <v>2018</v>
          </cell>
          <cell r="O16">
            <v>2018</v>
          </cell>
          <cell r="P16">
            <v>2018</v>
          </cell>
          <cell r="Q16">
            <v>2018</v>
          </cell>
          <cell r="S16">
            <v>2017</v>
          </cell>
        </row>
        <row r="17">
          <cell r="D17">
            <v>0</v>
          </cell>
          <cell r="E17">
            <v>0</v>
          </cell>
          <cell r="F17">
            <v>1</v>
          </cell>
          <cell r="G17">
            <v>2</v>
          </cell>
          <cell r="H17">
            <v>3</v>
          </cell>
          <cell r="I17">
            <v>4</v>
          </cell>
          <cell r="J17">
            <v>5</v>
          </cell>
          <cell r="K17">
            <v>6</v>
          </cell>
          <cell r="L17">
            <v>7</v>
          </cell>
          <cell r="M17">
            <v>8</v>
          </cell>
          <cell r="N17">
            <v>9</v>
          </cell>
          <cell r="O17">
            <v>10</v>
          </cell>
          <cell r="P17">
            <v>11</v>
          </cell>
          <cell r="Q17">
            <v>12</v>
          </cell>
          <cell r="S17">
            <v>12</v>
          </cell>
        </row>
        <row r="20">
          <cell r="A20" t="str">
            <v>11001</v>
          </cell>
          <cell r="B20" t="str">
            <v>Cash &amp; Cash Equivalents</v>
          </cell>
        </row>
        <row r="21">
          <cell r="A21" t="str">
            <v>11101</v>
          </cell>
          <cell r="B21" t="str">
            <v>Customer Receivable</v>
          </cell>
        </row>
        <row r="22">
          <cell r="A22" t="str">
            <v>11103</v>
          </cell>
          <cell r="B22" t="str">
            <v>Refundable Income Taxes - ETR</v>
          </cell>
        </row>
        <row r="23">
          <cell r="A23" t="str">
            <v>11104</v>
          </cell>
          <cell r="B23" t="str">
            <v>Refundable Income Taxes</v>
          </cell>
        </row>
        <row r="24">
          <cell r="A24" t="str">
            <v>11105</v>
          </cell>
          <cell r="B24" t="str">
            <v>Commissions Receivable</v>
          </cell>
        </row>
        <row r="25">
          <cell r="A25" t="str">
            <v>11107</v>
          </cell>
          <cell r="B25" t="str">
            <v>Customer Receivable Discounted with Bank</v>
          </cell>
        </row>
        <row r="26">
          <cell r="A26" t="str">
            <v>11109</v>
          </cell>
          <cell r="B26" t="str">
            <v>Other Receivables</v>
          </cell>
        </row>
        <row r="27">
          <cell r="A27" t="str">
            <v>11111</v>
          </cell>
          <cell r="B27" t="str">
            <v>A/R-Sumitomo-NACCO</v>
          </cell>
        </row>
        <row r="28">
          <cell r="A28" t="str">
            <v>11112</v>
          </cell>
          <cell r="B28" t="str">
            <v>ST Note Rec Non-Affiliate</v>
          </cell>
        </row>
        <row r="29">
          <cell r="A29" t="str">
            <v>11113</v>
          </cell>
          <cell r="B29" t="str">
            <v>Short Term LAM Notes Receivable</v>
          </cell>
        </row>
        <row r="30">
          <cell r="A30" t="str">
            <v>11121</v>
          </cell>
          <cell r="B30" t="str">
            <v>Accts Rec-NACCO Industries</v>
          </cell>
        </row>
        <row r="31">
          <cell r="A31" t="str">
            <v>11131</v>
          </cell>
          <cell r="B31" t="str">
            <v>Accts Rec-Wholesale Affiliates</v>
          </cell>
        </row>
        <row r="32">
          <cell r="A32" t="str">
            <v>11141</v>
          </cell>
          <cell r="B32" t="str">
            <v>Accts Rec-Retail Affiliate</v>
          </cell>
        </row>
        <row r="33">
          <cell r="A33" t="str">
            <v>11142</v>
          </cell>
          <cell r="B33" t="str">
            <v>Accts Rec-Retail Legacy Affiliate</v>
          </cell>
        </row>
        <row r="34">
          <cell r="A34" t="str">
            <v>11145</v>
          </cell>
          <cell r="B34" t="str">
            <v>TA Fees Receivable - Wholesale</v>
          </cell>
        </row>
        <row r="35">
          <cell r="A35" t="str">
            <v>11201</v>
          </cell>
          <cell r="B35" t="str">
            <v>Interest Receivable-NACCO Industries</v>
          </cell>
        </row>
        <row r="36">
          <cell r="A36" t="str">
            <v>11211</v>
          </cell>
          <cell r="B36" t="str">
            <v>Interest Receivable - S/N</v>
          </cell>
        </row>
        <row r="37">
          <cell r="A37" t="str">
            <v>11221</v>
          </cell>
          <cell r="B37" t="str">
            <v>Interest Receivable-Wholesale Affiliate</v>
          </cell>
        </row>
        <row r="38">
          <cell r="A38" t="str">
            <v>11222</v>
          </cell>
          <cell r="B38" t="str">
            <v>Interest Receivable-Retail Affiliate</v>
          </cell>
        </row>
        <row r="39">
          <cell r="A39" t="str">
            <v>11224</v>
          </cell>
          <cell r="B39" t="str">
            <v>Interest Receivable-Retail Legacy Affiliate</v>
          </cell>
        </row>
        <row r="40">
          <cell r="A40" t="str">
            <v>11223</v>
          </cell>
          <cell r="B40" t="str">
            <v>Interest Receivable - Holding Co.</v>
          </cell>
        </row>
        <row r="41">
          <cell r="A41" t="str">
            <v>11301</v>
          </cell>
          <cell r="B41" t="str">
            <v>Notes Receivable-NACCO Industries</v>
          </cell>
        </row>
        <row r="42">
          <cell r="A42" t="str">
            <v>11311</v>
          </cell>
          <cell r="B42" t="str">
            <v>Accts Rec-Wholesale Affiliates</v>
          </cell>
        </row>
        <row r="43">
          <cell r="A43" t="str">
            <v>11321</v>
          </cell>
          <cell r="B43" t="str">
            <v>Notes Receivable-Wholesale Affiliates</v>
          </cell>
        </row>
        <row r="44">
          <cell r="A44" t="str">
            <v>11322</v>
          </cell>
          <cell r="B44" t="str">
            <v>Notes Receivable-Retail Affiliate</v>
          </cell>
        </row>
        <row r="45">
          <cell r="A45" t="str">
            <v>11324</v>
          </cell>
          <cell r="B45" t="str">
            <v>Notes Receivable-Other Intercompany</v>
          </cell>
        </row>
        <row r="46">
          <cell r="A46" t="str">
            <v>11323</v>
          </cell>
          <cell r="B46" t="str">
            <v>ST Notes Receivable - Holding Co.</v>
          </cell>
        </row>
        <row r="47">
          <cell r="A47" t="str">
            <v>11331</v>
          </cell>
          <cell r="B47" t="str">
            <v>Dividends Receivable - Wholesale Affiliate</v>
          </cell>
        </row>
        <row r="48">
          <cell r="A48" t="str">
            <v>11332</v>
          </cell>
          <cell r="B48" t="str">
            <v>Dividends Receivable - Retail</v>
          </cell>
        </row>
        <row r="49">
          <cell r="A49" t="str">
            <v>11401</v>
          </cell>
          <cell r="B49" t="str">
            <v>Accounts Receivable Allowance for Doubtful Accts</v>
          </cell>
        </row>
        <row r="50">
          <cell r="A50" t="str">
            <v>11501</v>
          </cell>
          <cell r="B50" t="str">
            <v>Inventory @ Std-Mkt'g Finish Good</v>
          </cell>
        </row>
        <row r="51">
          <cell r="A51" t="str">
            <v>11502</v>
          </cell>
          <cell r="B51" t="str">
            <v>Inv@Std-Mfg Purchase Material</v>
          </cell>
        </row>
        <row r="52">
          <cell r="A52" t="str">
            <v>11503</v>
          </cell>
          <cell r="B52" t="str">
            <v>Inv@Std-Spare Parts</v>
          </cell>
        </row>
        <row r="53">
          <cell r="A53" t="str">
            <v>11504</v>
          </cell>
          <cell r="B53" t="str">
            <v>Inv@cost-Used Units</v>
          </cell>
        </row>
        <row r="54">
          <cell r="A54" t="str">
            <v>11506</v>
          </cell>
          <cell r="B54" t="str">
            <v>Inv@cost-Stk/Trans Spare Parts</v>
          </cell>
        </row>
        <row r="55">
          <cell r="A55" t="str">
            <v>11507</v>
          </cell>
          <cell r="B55" t="str">
            <v>Inv@cost-Stk in Trans-Mkt</v>
          </cell>
        </row>
        <row r="56">
          <cell r="A56" t="str">
            <v>11508</v>
          </cell>
          <cell r="B56" t="str">
            <v>Inv@cost Stock in Trans Mfg</v>
          </cell>
        </row>
        <row r="57">
          <cell r="A57" t="str">
            <v>11509</v>
          </cell>
          <cell r="B57" t="str">
            <v>Inv@cost WIP</v>
          </cell>
        </row>
        <row r="58">
          <cell r="A58" t="str">
            <v>11521</v>
          </cell>
          <cell r="B58" t="str">
            <v>Inventory revaluation adjustment-Beginning Balance</v>
          </cell>
        </row>
        <row r="59">
          <cell r="A59" t="str">
            <v>11522</v>
          </cell>
          <cell r="B59" t="str">
            <v>Inventory Reval Adjustment-Write Off</v>
          </cell>
        </row>
        <row r="60">
          <cell r="A60" t="str">
            <v>11531</v>
          </cell>
          <cell r="B60" t="str">
            <v>Inv-I/C Profit</v>
          </cell>
        </row>
        <row r="61">
          <cell r="A61" t="str">
            <v>11541</v>
          </cell>
          <cell r="B61" t="str">
            <v>Shrinkage Reserve</v>
          </cell>
        </row>
        <row r="62">
          <cell r="A62" t="str">
            <v>11542</v>
          </cell>
          <cell r="B62" t="str">
            <v>Osolescence Inventory Reserve</v>
          </cell>
        </row>
        <row r="63">
          <cell r="A63" t="str">
            <v>11543</v>
          </cell>
          <cell r="B63" t="str">
            <v>Excess Inventory Reserve</v>
          </cell>
        </row>
        <row r="64">
          <cell r="A64" t="str">
            <v>11544</v>
          </cell>
          <cell r="B64" t="str">
            <v>LIFO Reserve</v>
          </cell>
        </row>
        <row r="65">
          <cell r="A65" t="str">
            <v>11545</v>
          </cell>
          <cell r="B65" t="str">
            <v>Lower of Cost/Market Reserve</v>
          </cell>
        </row>
        <row r="66">
          <cell r="A66" t="str">
            <v>11546</v>
          </cell>
          <cell r="B66" t="str">
            <v>Capitalized Standard Cost Variances</v>
          </cell>
        </row>
        <row r="67">
          <cell r="A67" t="str">
            <v>11601</v>
          </cell>
          <cell r="B67" t="str">
            <v>Prepaid Insurance</v>
          </cell>
        </row>
        <row r="68">
          <cell r="A68" t="str">
            <v>11602</v>
          </cell>
          <cell r="B68" t="str">
            <v>Rebill Charges - Affiliate</v>
          </cell>
        </row>
        <row r="69">
          <cell r="A69" t="str">
            <v>11603</v>
          </cell>
          <cell r="B69" t="str">
            <v>Rebills - Annual Affiliate Charges</v>
          </cell>
        </row>
        <row r="70">
          <cell r="A70" t="str">
            <v>11604</v>
          </cell>
          <cell r="B70" t="str">
            <v>Other Prepaids</v>
          </cell>
        </row>
        <row r="71">
          <cell r="A71" t="str">
            <v>11999</v>
          </cell>
          <cell r="B71" t="str">
            <v>Italian GAAP Adjustments</v>
          </cell>
        </row>
        <row r="72">
          <cell r="A72" t="str">
            <v>11609</v>
          </cell>
          <cell r="B72" t="str">
            <v>Other Current Assets</v>
          </cell>
        </row>
        <row r="73">
          <cell r="A73" t="str">
            <v>11701</v>
          </cell>
          <cell r="B73" t="str">
            <v>Prepaid Tax - Current</v>
          </cell>
        </row>
        <row r="74">
          <cell r="A74" t="str">
            <v>11702</v>
          </cell>
          <cell r="B74" t="str">
            <v>Prepaid Tax - Federal</v>
          </cell>
        </row>
        <row r="75">
          <cell r="A75" t="str">
            <v>11801</v>
          </cell>
          <cell r="B75" t="str">
            <v>Deferred Income Tax - Current</v>
          </cell>
        </row>
        <row r="76">
          <cell r="A76" t="str">
            <v>11851</v>
          </cell>
          <cell r="B76" t="str">
            <v>Short Term Derivative Assets</v>
          </cell>
        </row>
        <row r="77">
          <cell r="A77" t="str">
            <v>11901</v>
          </cell>
          <cell r="B77" t="str">
            <v>Net Assets Held for Sale</v>
          </cell>
        </row>
        <row r="78">
          <cell r="A78" t="str">
            <v>12101</v>
          </cell>
          <cell r="B78" t="str">
            <v>Admin Fees-Division</v>
          </cell>
        </row>
        <row r="79">
          <cell r="A79" t="str">
            <v>12102</v>
          </cell>
          <cell r="B79" t="str">
            <v>Interest on Target Capitalization</v>
          </cell>
        </row>
        <row r="80">
          <cell r="A80" t="str">
            <v>12103</v>
          </cell>
          <cell r="B80" t="str">
            <v>Legal Interest</v>
          </cell>
        </row>
        <row r="81">
          <cell r="A81" t="str">
            <v>12104</v>
          </cell>
          <cell r="B81" t="str">
            <v>Geographic Interest</v>
          </cell>
        </row>
        <row r="82">
          <cell r="A82" t="str">
            <v>12201</v>
          </cell>
          <cell r="B82" t="str">
            <v>Investment/Loans - Unconsolidated Subsidiary</v>
          </cell>
        </row>
        <row r="83">
          <cell r="A83" t="str">
            <v>12203</v>
          </cell>
          <cell r="B83" t="str">
            <v>Derivative Assets</v>
          </cell>
        </row>
        <row r="84">
          <cell r="A84" t="str">
            <v>12204</v>
          </cell>
          <cell r="B84" t="str">
            <v>Investment in NFS</v>
          </cell>
        </row>
        <row r="85">
          <cell r="A85" t="str">
            <v>12205</v>
          </cell>
          <cell r="B85" t="str">
            <v>Investment in SN</v>
          </cell>
        </row>
        <row r="86">
          <cell r="A86" t="str">
            <v>12209</v>
          </cell>
          <cell r="B86" t="str">
            <v>Investment/Loans-Other</v>
          </cell>
        </row>
        <row r="87">
          <cell r="A87" t="str">
            <v>12301</v>
          </cell>
          <cell r="B87" t="str">
            <v>Investment - Consolidated Affiliate</v>
          </cell>
        </row>
        <row r="88">
          <cell r="A88" t="str">
            <v>12321</v>
          </cell>
          <cell r="B88" t="str">
            <v>LT Notes Receivable - Wholesale Affiliates</v>
          </cell>
        </row>
        <row r="89">
          <cell r="A89" t="str">
            <v>12322</v>
          </cell>
          <cell r="B89" t="str">
            <v>LT Notes Receivable - Retail Affiliates</v>
          </cell>
        </row>
        <row r="90">
          <cell r="A90" t="str">
            <v>12324</v>
          </cell>
          <cell r="B90" t="str">
            <v>LT Notes Receivable-Retail Legacy Affiliate</v>
          </cell>
        </row>
        <row r="91">
          <cell r="A91" t="str">
            <v>12323</v>
          </cell>
          <cell r="B91" t="str">
            <v>LT Notes Receivable - Holding Co.</v>
          </cell>
        </row>
        <row r="92">
          <cell r="A92" t="str">
            <v>13001</v>
          </cell>
          <cell r="B92" t="str">
            <v>S-T Rental Equipment - Cost</v>
          </cell>
        </row>
        <row r="93">
          <cell r="A93" t="str">
            <v>13051</v>
          </cell>
          <cell r="B93" t="str">
            <v>L-T Rental Equipment - Cost</v>
          </cell>
        </row>
        <row r="94">
          <cell r="A94" t="str">
            <v>13101</v>
          </cell>
          <cell r="B94" t="str">
            <v>S-T Rental Equipment - Accum Depn</v>
          </cell>
        </row>
        <row r="95">
          <cell r="A95" t="str">
            <v>13151</v>
          </cell>
          <cell r="B95" t="str">
            <v>L-T Rental Equipment - Accum Depn</v>
          </cell>
        </row>
        <row r="96">
          <cell r="A96" t="str">
            <v>13201</v>
          </cell>
          <cell r="B96" t="str">
            <v>Other Assets- Allocated</v>
          </cell>
        </row>
        <row r="97">
          <cell r="A97" t="str">
            <v>13301</v>
          </cell>
          <cell r="B97" t="str">
            <v>Equipment - Cost</v>
          </cell>
        </row>
        <row r="98">
          <cell r="A98" t="str">
            <v>13302</v>
          </cell>
          <cell r="B98" t="str">
            <v>Construction In Progress</v>
          </cell>
        </row>
        <row r="99">
          <cell r="A99" t="str">
            <v>13351</v>
          </cell>
          <cell r="B99" t="str">
            <v>Equipment - Accum Depn</v>
          </cell>
        </row>
        <row r="100">
          <cell r="A100" t="str">
            <v>13401</v>
          </cell>
          <cell r="B100" t="str">
            <v>Buildings - Cost</v>
          </cell>
        </row>
        <row r="101">
          <cell r="A101" t="str">
            <v>13451</v>
          </cell>
          <cell r="B101" t="str">
            <v>Buildings - Accum Depn</v>
          </cell>
        </row>
        <row r="102">
          <cell r="A102" t="str">
            <v>13501</v>
          </cell>
          <cell r="B102" t="str">
            <v>Land &amp; Land Improvements</v>
          </cell>
        </row>
        <row r="103">
          <cell r="A103" t="str">
            <v>13551</v>
          </cell>
          <cell r="B103" t="str">
            <v>Land Improvements A/D</v>
          </cell>
        </row>
        <row r="104">
          <cell r="A104" t="str">
            <v>13601</v>
          </cell>
          <cell r="B104" t="str">
            <v>Excess PPA - Cost</v>
          </cell>
        </row>
        <row r="105">
          <cell r="A105" t="str">
            <v>13651</v>
          </cell>
          <cell r="B105" t="str">
            <v>Excess PPA - Accum Depn</v>
          </cell>
        </row>
        <row r="106">
          <cell r="A106" t="str">
            <v>13701</v>
          </cell>
          <cell r="B106" t="str">
            <v>C.G.&amp; Tax Benefits - Cost</v>
          </cell>
        </row>
        <row r="107">
          <cell r="A107" t="str">
            <v>13751</v>
          </cell>
          <cell r="B107" t="str">
            <v>C.G.&amp; Tax Benefits - Accum Depn</v>
          </cell>
        </row>
        <row r="108">
          <cell r="A108" t="str">
            <v>13801</v>
          </cell>
          <cell r="B108" t="str">
            <v>Equipment - Net Change PIP</v>
          </cell>
        </row>
        <row r="109">
          <cell r="A109" t="str">
            <v>14001</v>
          </cell>
          <cell r="B109" t="str">
            <v>Goodwill HY/Yale</v>
          </cell>
        </row>
        <row r="110">
          <cell r="A110" t="str">
            <v>14051</v>
          </cell>
          <cell r="B110" t="str">
            <v>GW HY/Yale Amort</v>
          </cell>
        </row>
        <row r="111">
          <cell r="A111" t="str">
            <v>14101</v>
          </cell>
          <cell r="B111" t="str">
            <v>Goodwill-Other</v>
          </cell>
        </row>
        <row r="112">
          <cell r="A112" t="str">
            <v>14151</v>
          </cell>
          <cell r="B112" t="str">
            <v>GW-Other Amort</v>
          </cell>
        </row>
        <row r="113">
          <cell r="A113" t="str">
            <v>14201</v>
          </cell>
          <cell r="B113" t="str">
            <v>Geographic Goodwill</v>
          </cell>
        </row>
        <row r="114">
          <cell r="A114" t="str">
            <v>14251</v>
          </cell>
          <cell r="B114" t="str">
            <v>Geographic Goodwill Amortization</v>
          </cell>
        </row>
        <row r="115">
          <cell r="A115" t="str">
            <v>15001</v>
          </cell>
          <cell r="B115" t="str">
            <v>Patents, Trd Mrk</v>
          </cell>
        </row>
        <row r="116">
          <cell r="A116" t="str">
            <v>15051</v>
          </cell>
          <cell r="B116" t="str">
            <v>Patents, Trdmrk A/D</v>
          </cell>
        </row>
        <row r="117">
          <cell r="A117" t="str">
            <v>16001</v>
          </cell>
          <cell r="B117" t="str">
            <v>Deferred Financing Costs</v>
          </cell>
        </row>
        <row r="118">
          <cell r="A118" t="str">
            <v>16051</v>
          </cell>
          <cell r="B118" t="str">
            <v>Deferred Financing Costs - Accum Depn</v>
          </cell>
        </row>
        <row r="119">
          <cell r="A119" t="str">
            <v>17001</v>
          </cell>
          <cell r="B119" t="str">
            <v>Deferred Income Taxes - Non Current</v>
          </cell>
        </row>
        <row r="120">
          <cell r="A120" t="str">
            <v>18001</v>
          </cell>
          <cell r="B120" t="str">
            <v>Other Deferred Charges</v>
          </cell>
        </row>
        <row r="121">
          <cell r="A121" t="str">
            <v>18051</v>
          </cell>
          <cell r="B121" t="str">
            <v>Other Deferred Charges - Amort</v>
          </cell>
        </row>
        <row r="122">
          <cell r="A122" t="str">
            <v>18101</v>
          </cell>
          <cell r="B122" t="str">
            <v>Other Deferred Pension Assets</v>
          </cell>
        </row>
        <row r="123">
          <cell r="A123" t="str">
            <v>19001</v>
          </cell>
          <cell r="B123" t="str">
            <v>Other Non-Current Assets</v>
          </cell>
        </row>
        <row r="124">
          <cell r="A124" t="str">
            <v>19002</v>
          </cell>
          <cell r="B124" t="str">
            <v>LT Notes Rec Non-Affiliate</v>
          </cell>
        </row>
        <row r="125">
          <cell r="A125" t="str">
            <v>19003</v>
          </cell>
          <cell r="B125" t="str">
            <v>LT LAM Notes Receivable</v>
          </cell>
        </row>
        <row r="126">
          <cell r="A126" t="str">
            <v>21001</v>
          </cell>
          <cell r="B126" t="str">
            <v>A/P Trade</v>
          </cell>
        </row>
        <row r="127">
          <cell r="A127" t="str">
            <v>21011</v>
          </cell>
          <cell r="B127" t="str">
            <v>A/P - Sumitomo NACCO</v>
          </cell>
        </row>
        <row r="128">
          <cell r="A128" t="str">
            <v>21021</v>
          </cell>
          <cell r="B128" t="str">
            <v>A/P-NACCO Industries</v>
          </cell>
        </row>
        <row r="129">
          <cell r="A129" t="str">
            <v>21031</v>
          </cell>
          <cell r="B129" t="str">
            <v>A/P - Wholesale Affiliate</v>
          </cell>
        </row>
        <row r="130">
          <cell r="A130" t="str">
            <v>21041</v>
          </cell>
          <cell r="B130" t="str">
            <v>A/P Retail Affiliate</v>
          </cell>
        </row>
        <row r="131">
          <cell r="A131" t="str">
            <v>21042</v>
          </cell>
          <cell r="B131" t="str">
            <v>A/P-Retail Legacy Affiliate</v>
          </cell>
        </row>
        <row r="132">
          <cell r="A132" t="str">
            <v>21101</v>
          </cell>
          <cell r="B132" t="str">
            <v>Short Term Debt</v>
          </cell>
        </row>
        <row r="133">
          <cell r="A133" t="str">
            <v>21102</v>
          </cell>
          <cell r="B133" t="str">
            <v>Revol Credit Facility - Non Affiliate</v>
          </cell>
        </row>
        <row r="134">
          <cell r="A134" t="str">
            <v>21111</v>
          </cell>
          <cell r="B134" t="str">
            <v>Notes Payable - NACCO Industries</v>
          </cell>
        </row>
        <row r="135">
          <cell r="A135" t="str">
            <v>21121</v>
          </cell>
          <cell r="B135" t="str">
            <v>Notes Payable - S/N</v>
          </cell>
        </row>
        <row r="136">
          <cell r="A136" t="str">
            <v>21131</v>
          </cell>
          <cell r="B136" t="str">
            <v>Notes Payable - Wholesale Affiliates</v>
          </cell>
        </row>
        <row r="137">
          <cell r="A137" t="str">
            <v>21142</v>
          </cell>
          <cell r="B137" t="str">
            <v>Notes Payable-Other Intercompany</v>
          </cell>
        </row>
        <row r="138">
          <cell r="A138" t="str">
            <v>21132</v>
          </cell>
          <cell r="B138" t="str">
            <v>S/T Notes Payable - Holding Co.</v>
          </cell>
        </row>
        <row r="139">
          <cell r="A139" t="str">
            <v>21141</v>
          </cell>
          <cell r="B139" t="str">
            <v>Notes Payable - Retail Affiliates</v>
          </cell>
        </row>
        <row r="140">
          <cell r="A140" t="str">
            <v>21151</v>
          </cell>
          <cell r="B140" t="str">
            <v>Current Maturity Long Term Obligations</v>
          </cell>
        </row>
        <row r="141">
          <cell r="A141" t="str">
            <v>21152</v>
          </cell>
          <cell r="B141" t="str">
            <v>Current Maturity Capital Lease Obligations</v>
          </cell>
        </row>
        <row r="142">
          <cell r="A142" t="str">
            <v>21153</v>
          </cell>
          <cell r="B142" t="str">
            <v>Short Term LAM Notes Payable</v>
          </cell>
        </row>
        <row r="143">
          <cell r="A143" t="str">
            <v>21201</v>
          </cell>
          <cell r="B143" t="str">
            <v>Dividends Payable-Wholesale Affil</v>
          </cell>
        </row>
        <row r="144">
          <cell r="A144" t="str">
            <v>21202</v>
          </cell>
          <cell r="B144" t="str">
            <v>Dividends Payable - External</v>
          </cell>
        </row>
        <row r="145">
          <cell r="A145" t="str">
            <v>21301</v>
          </cell>
          <cell r="B145" t="str">
            <v>Derivative Liabilities</v>
          </cell>
        </row>
        <row r="146">
          <cell r="A146" t="str">
            <v>21401</v>
          </cell>
          <cell r="B146" t="str">
            <v>Accrued Exp-Wages &amp; Other Accrued Payroll</v>
          </cell>
        </row>
        <row r="147">
          <cell r="A147" t="str">
            <v>21402</v>
          </cell>
          <cell r="B147" t="str">
            <v>Accrued Exp-Misc Taxes</v>
          </cell>
        </row>
        <row r="148">
          <cell r="A148" t="str">
            <v>21403</v>
          </cell>
          <cell r="B148" t="str">
            <v>Accrued Exp-Interest</v>
          </cell>
        </row>
        <row r="149">
          <cell r="A149" t="str">
            <v>21404</v>
          </cell>
          <cell r="B149" t="str">
            <v>Accrued Exp-Warranty</v>
          </cell>
        </row>
        <row r="150">
          <cell r="A150" t="str">
            <v>21405</v>
          </cell>
          <cell r="B150" t="str">
            <v>Accrued Exp-Sales Discounts</v>
          </cell>
        </row>
        <row r="151">
          <cell r="A151" t="str">
            <v>21406</v>
          </cell>
          <cell r="B151" t="str">
            <v>Accrued Exp-Res Self Insurance</v>
          </cell>
        </row>
        <row r="152">
          <cell r="A152" t="str">
            <v>21407</v>
          </cell>
          <cell r="B152" t="str">
            <v>Accrued Exp-Oth Emp Benefits</v>
          </cell>
        </row>
        <row r="153">
          <cell r="A153" t="str">
            <v>21408</v>
          </cell>
          <cell r="B153" t="str">
            <v>Accrued Exp-Pension</v>
          </cell>
        </row>
        <row r="154">
          <cell r="A154" t="str">
            <v>21409</v>
          </cell>
          <cell r="B154" t="str">
            <v>Accrued Exp-Other</v>
          </cell>
        </row>
        <row r="155">
          <cell r="A155" t="str">
            <v>21410</v>
          </cell>
          <cell r="B155" t="str">
            <v>Accrued Exp-Retiree Medical</v>
          </cell>
        </row>
        <row r="156">
          <cell r="A156" t="str">
            <v>21411</v>
          </cell>
          <cell r="B156" t="str">
            <v>Accrued Exp-Res Rental Fleet</v>
          </cell>
        </row>
        <row r="157">
          <cell r="A157" t="str">
            <v>21412</v>
          </cell>
          <cell r="B157" t="str">
            <v>Accrued Exp-Res Environmental Compliance</v>
          </cell>
        </row>
        <row r="158">
          <cell r="A158" t="str">
            <v>21414</v>
          </cell>
          <cell r="B158" t="str">
            <v>Accrued Exp-Internal Severance</v>
          </cell>
        </row>
        <row r="159">
          <cell r="A159" t="str">
            <v>21416</v>
          </cell>
          <cell r="B159" t="str">
            <v>Accrued Exp-External Severance</v>
          </cell>
        </row>
        <row r="160">
          <cell r="A160" t="str">
            <v>21415</v>
          </cell>
          <cell r="B160" t="str">
            <v>Accrued Exp-Profit Sharing</v>
          </cell>
        </row>
        <row r="161">
          <cell r="A161" t="str">
            <v>21417</v>
          </cell>
          <cell r="B161" t="str">
            <v>Accrued Exp-ST Incentive Comp</v>
          </cell>
        </row>
        <row r="162">
          <cell r="A162" t="str">
            <v>21418</v>
          </cell>
          <cell r="B162" t="str">
            <v>Accrued Exp-Incentive Stock Plan</v>
          </cell>
        </row>
        <row r="163">
          <cell r="A163" t="str">
            <v>21421</v>
          </cell>
          <cell r="B163" t="str">
            <v>Accrued Exp-Relocation</v>
          </cell>
        </row>
        <row r="164">
          <cell r="A164" t="str">
            <v>21424</v>
          </cell>
          <cell r="B164" t="str">
            <v>Accrued Exp-Deferred Maint Contract</v>
          </cell>
        </row>
        <row r="165">
          <cell r="A165" t="str">
            <v>21425</v>
          </cell>
          <cell r="B165" t="str">
            <v>Accrued Exp-Business Incentive</v>
          </cell>
        </row>
        <row r="166">
          <cell r="A166" t="str">
            <v>21426</v>
          </cell>
          <cell r="B166" t="str">
            <v>Accrued Exp-Freight &amp; Duty</v>
          </cell>
        </row>
        <row r="167">
          <cell r="A167" t="str">
            <v>21427</v>
          </cell>
          <cell r="B167" t="str">
            <v>Accrued Exp-Marketing</v>
          </cell>
        </row>
        <row r="168">
          <cell r="A168" t="str">
            <v>21428</v>
          </cell>
          <cell r="B168" t="str">
            <v>Accrued Exp - Deferred Revenue</v>
          </cell>
        </row>
        <row r="169">
          <cell r="A169" t="str">
            <v>21501</v>
          </cell>
          <cell r="B169" t="str">
            <v>Accrued Int Exp-NACCO Industries</v>
          </cell>
        </row>
        <row r="170">
          <cell r="A170" t="str">
            <v>21511</v>
          </cell>
          <cell r="B170" t="str">
            <v>Accrued Int Exp-S/N</v>
          </cell>
        </row>
        <row r="171">
          <cell r="A171" t="str">
            <v>21521</v>
          </cell>
          <cell r="B171" t="str">
            <v>Accr Int Ex Wholesale Affiliate</v>
          </cell>
        </row>
        <row r="172">
          <cell r="A172" t="str">
            <v>21531</v>
          </cell>
          <cell r="B172" t="str">
            <v>Accr Int Exp-Ret Affiliate</v>
          </cell>
        </row>
        <row r="173">
          <cell r="A173" t="str">
            <v>21533</v>
          </cell>
          <cell r="B173" t="str">
            <v>Accrued Int Exp-Retail Legacy Affil</v>
          </cell>
        </row>
        <row r="174">
          <cell r="A174" t="str">
            <v>21532</v>
          </cell>
          <cell r="B174" t="str">
            <v>Accrued Int Exp-Holding Co.</v>
          </cell>
        </row>
        <row r="175">
          <cell r="A175" t="str">
            <v>21541</v>
          </cell>
          <cell r="B175" t="str">
            <v>Working Capital Allocation</v>
          </cell>
        </row>
        <row r="176">
          <cell r="A176" t="str">
            <v>21551</v>
          </cell>
          <cell r="B176" t="str">
            <v>Accrued Exp-NACCO Industries</v>
          </cell>
        </row>
        <row r="177">
          <cell r="A177" t="str">
            <v>21561</v>
          </cell>
          <cell r="B177" t="str">
            <v>Accrued Exp-S/N</v>
          </cell>
        </row>
        <row r="178">
          <cell r="A178" t="str">
            <v>21571</v>
          </cell>
          <cell r="B178" t="str">
            <v>Accrued Exp-Wholesale Affiliate</v>
          </cell>
        </row>
        <row r="179">
          <cell r="A179" t="str">
            <v>21572</v>
          </cell>
          <cell r="B179" t="str">
            <v>Accrued TA Fees-Wholesale</v>
          </cell>
        </row>
        <row r="180">
          <cell r="A180" t="str">
            <v>21573</v>
          </cell>
          <cell r="B180" t="str">
            <v>Accrued Exp-LTIC &amp; Def Comp - Current Portion</v>
          </cell>
        </row>
        <row r="181">
          <cell r="A181" t="str">
            <v>21581</v>
          </cell>
          <cell r="B181" t="str">
            <v>Accrued Exp-Retail Affiliate</v>
          </cell>
        </row>
        <row r="182">
          <cell r="A182" t="str">
            <v>21582</v>
          </cell>
          <cell r="B182" t="str">
            <v>Accrued Exp-Retail Legacy Affiliate</v>
          </cell>
        </row>
        <row r="183">
          <cell r="A183" t="str">
            <v>21601</v>
          </cell>
          <cell r="B183" t="str">
            <v>Accrued Exp FX Obligation Affiliate</v>
          </cell>
        </row>
        <row r="184">
          <cell r="A184" t="str">
            <v>21602</v>
          </cell>
          <cell r="B184" t="str">
            <v>Accrued Exp-FX Def G/L Affiliate</v>
          </cell>
        </row>
        <row r="185">
          <cell r="A185" t="str">
            <v>21603</v>
          </cell>
          <cell r="B185" t="str">
            <v>Accrued Exp-FX Oblig External</v>
          </cell>
        </row>
        <row r="186">
          <cell r="A186" t="str">
            <v>21604</v>
          </cell>
          <cell r="B186" t="str">
            <v>Accrued Exp-FX Def G/L Ext</v>
          </cell>
        </row>
        <row r="187">
          <cell r="A187" t="str">
            <v>21701</v>
          </cell>
          <cell r="B187" t="str">
            <v>Def. Inc Tx Cr Current</v>
          </cell>
        </row>
        <row r="188">
          <cell r="A188" t="str">
            <v>21721</v>
          </cell>
          <cell r="B188" t="str">
            <v>Contingent Deferred Taxes - Current</v>
          </cell>
        </row>
        <row r="189">
          <cell r="A189" t="str">
            <v>21750</v>
          </cell>
          <cell r="B189" t="str">
            <v>Other Current Liabilities</v>
          </cell>
        </row>
        <row r="190">
          <cell r="A190" t="str">
            <v>21801</v>
          </cell>
          <cell r="B190" t="str">
            <v>Income Taxes Payable - Federal</v>
          </cell>
        </row>
        <row r="191">
          <cell r="A191" t="str">
            <v>21811</v>
          </cell>
          <cell r="B191" t="str">
            <v>Income Taxes Payable - Other</v>
          </cell>
        </row>
        <row r="192">
          <cell r="A192" t="str">
            <v>21812</v>
          </cell>
          <cell r="B192" t="str">
            <v>Accrued Income Taxes - ETR</v>
          </cell>
        </row>
        <row r="193">
          <cell r="A193" t="str">
            <v>21821</v>
          </cell>
          <cell r="B193" t="str">
            <v>Tax Reserve Liability - Current</v>
          </cell>
        </row>
        <row r="194">
          <cell r="A194" t="str">
            <v>21901</v>
          </cell>
          <cell r="B194" t="str">
            <v>L/T Notes Payable - Wholesale Affiliates</v>
          </cell>
        </row>
        <row r="195">
          <cell r="A195" t="str">
            <v>21902</v>
          </cell>
          <cell r="B195" t="str">
            <v>L/T Notes Payable - Retail Affiliates</v>
          </cell>
        </row>
        <row r="196">
          <cell r="A196" t="str">
            <v>21904</v>
          </cell>
          <cell r="B196" t="str">
            <v>L/T Notes Payable-Retail Legacy Affiliate</v>
          </cell>
        </row>
        <row r="197">
          <cell r="A197" t="str">
            <v>21903</v>
          </cell>
          <cell r="B197" t="str">
            <v>L/T Notes Payable - Holding Co.</v>
          </cell>
        </row>
        <row r="198">
          <cell r="A198" t="str">
            <v>22001</v>
          </cell>
          <cell r="B198" t="str">
            <v>Reserve for Self Insurance</v>
          </cell>
        </row>
        <row r="199">
          <cell r="A199" t="str">
            <v>22002</v>
          </cell>
          <cell r="B199" t="str">
            <v>Reserve for Retiree Medical</v>
          </cell>
        </row>
        <row r="200">
          <cell r="A200" t="str">
            <v>22003</v>
          </cell>
          <cell r="B200" t="str">
            <v>Def Pension Obligations</v>
          </cell>
        </row>
        <row r="201">
          <cell r="A201" t="str">
            <v>22004</v>
          </cell>
          <cell r="B201" t="str">
            <v>Defer Comp-LT Incentives</v>
          </cell>
        </row>
        <row r="202">
          <cell r="A202" t="str">
            <v>22005</v>
          </cell>
          <cell r="B202" t="str">
            <v>Defer Comp-Other</v>
          </cell>
        </row>
        <row r="203">
          <cell r="A203" t="str">
            <v>22006</v>
          </cell>
          <cell r="B203" t="str">
            <v>LT Warranty &amp; FPI</v>
          </cell>
        </row>
        <row r="204">
          <cell r="A204" t="str">
            <v>22007</v>
          </cell>
          <cell r="B204" t="str">
            <v>LT Derivative Liabilities</v>
          </cell>
        </row>
        <row r="205">
          <cell r="A205" t="str">
            <v>22008</v>
          </cell>
          <cell r="B205" t="str">
            <v>LT Accrued Exp-Internal Severance</v>
          </cell>
        </row>
        <row r="206">
          <cell r="A206" t="str">
            <v>22010</v>
          </cell>
          <cell r="B206" t="str">
            <v>LT Accrued Exp-External Severance</v>
          </cell>
        </row>
        <row r="207">
          <cell r="A207" t="str">
            <v>22009</v>
          </cell>
          <cell r="B207" t="str">
            <v>Other Non Curr Liabilities</v>
          </cell>
        </row>
        <row r="208">
          <cell r="A208" t="str">
            <v>22011</v>
          </cell>
          <cell r="B208" t="str">
            <v>LT Income Taxes Payable, corporate only</v>
          </cell>
        </row>
        <row r="209">
          <cell r="A209" t="str">
            <v>22012</v>
          </cell>
          <cell r="B209" t="str">
            <v>LT Maint Contract Revenue</v>
          </cell>
        </row>
        <row r="210">
          <cell r="A210" t="str">
            <v>22021</v>
          </cell>
          <cell r="B210" t="str">
            <v>Tax Reserve Liability - Non Current</v>
          </cell>
        </row>
        <row r="211">
          <cell r="A211" t="str">
            <v>22101</v>
          </cell>
          <cell r="B211" t="str">
            <v>Minority Interest</v>
          </cell>
        </row>
        <row r="212">
          <cell r="A212" t="str">
            <v>22201</v>
          </cell>
          <cell r="B212" t="str">
            <v>Other Liabilities - Allocated</v>
          </cell>
        </row>
        <row r="213">
          <cell r="A213" t="str">
            <v>22301</v>
          </cell>
          <cell r="B213" t="str">
            <v>L-T Bank Debt</v>
          </cell>
        </row>
        <row r="214">
          <cell r="A214" t="str">
            <v>22302</v>
          </cell>
          <cell r="B214" t="str">
            <v>Disc on L/T Debt</v>
          </cell>
        </row>
        <row r="215">
          <cell r="A215" t="str">
            <v>22303</v>
          </cell>
          <cell r="B215" t="str">
            <v>LT LAM Notes Payable</v>
          </cell>
        </row>
        <row r="216">
          <cell r="A216" t="str">
            <v>22401</v>
          </cell>
          <cell r="B216" t="str">
            <v>Capital Lease</v>
          </cell>
        </row>
        <row r="217">
          <cell r="A217" t="str">
            <v>22501</v>
          </cell>
          <cell r="B217" t="str">
            <v>CDA Beginning Bal</v>
          </cell>
        </row>
        <row r="218">
          <cell r="A218" t="str">
            <v>22531</v>
          </cell>
          <cell r="B218" t="str">
            <v>CDA - Geographic Differences &amp; Balancing</v>
          </cell>
        </row>
        <row r="219">
          <cell r="A219" t="str">
            <v>22541</v>
          </cell>
          <cell r="B219" t="str">
            <v>CDA - Debt to Total Capitalization Alloc</v>
          </cell>
        </row>
        <row r="220">
          <cell r="A220" t="str">
            <v>22601</v>
          </cell>
          <cell r="B220" t="str">
            <v>Deferred Income Taxes  - Non Current</v>
          </cell>
        </row>
        <row r="221">
          <cell r="A221" t="str">
            <v>22621</v>
          </cell>
          <cell r="B221" t="str">
            <v>Contingent Deferred Taxes - Non-Current</v>
          </cell>
        </row>
        <row r="222">
          <cell r="A222" t="str">
            <v>23015</v>
          </cell>
          <cell r="B222" t="str">
            <v>Elimination Difference Account</v>
          </cell>
        </row>
        <row r="223">
          <cell r="A223" t="str">
            <v>23025</v>
          </cell>
          <cell r="B223" t="str">
            <v>Eliminations Differences - FX</v>
          </cell>
        </row>
        <row r="224">
          <cell r="A224" t="str">
            <v>23907</v>
          </cell>
          <cell r="B224" t="str">
            <v>Cumulative Translation Adjustment-BS</v>
          </cell>
        </row>
        <row r="225">
          <cell r="A225" t="str">
            <v>23908</v>
          </cell>
          <cell r="B225" t="str">
            <v>Cumulative Translation Adjustment-IS</v>
          </cell>
        </row>
        <row r="226">
          <cell r="A226" t="str">
            <v>31001</v>
          </cell>
          <cell r="B226" t="str">
            <v>Debt:Equity Allocation</v>
          </cell>
        </row>
        <row r="227">
          <cell r="A227" t="str">
            <v>31002</v>
          </cell>
          <cell r="B227" t="str">
            <v>Geographic Equity Allocation</v>
          </cell>
        </row>
        <row r="228">
          <cell r="A228" t="str">
            <v>31003</v>
          </cell>
          <cell r="B228" t="str">
            <v>Geographic Accum Earnings</v>
          </cell>
        </row>
        <row r="229">
          <cell r="A229" t="str">
            <v>32001</v>
          </cell>
          <cell r="B229" t="str">
            <v>Capital Stock</v>
          </cell>
        </row>
        <row r="230">
          <cell r="A230" t="str">
            <v>32002</v>
          </cell>
          <cell r="B230" t="str">
            <v>Treasury Shares</v>
          </cell>
        </row>
        <row r="231">
          <cell r="A231" t="str">
            <v>33001</v>
          </cell>
          <cell r="B231" t="str">
            <v>Capital Stock In Excess of Par</v>
          </cell>
        </row>
        <row r="232">
          <cell r="A232" t="str">
            <v>34001</v>
          </cell>
          <cell r="B232" t="str">
            <v>Capital Surplus Available for Dividends</v>
          </cell>
        </row>
        <row r="233">
          <cell r="A233" t="str">
            <v>34201</v>
          </cell>
          <cell r="B233" t="str">
            <v>Dividend Declared Capital Surplus - Wholesale</v>
          </cell>
        </row>
        <row r="234">
          <cell r="A234" t="str">
            <v>34202</v>
          </cell>
          <cell r="B234" t="str">
            <v>Dividend Declared Capital Surplus - Other</v>
          </cell>
        </row>
        <row r="235">
          <cell r="A235" t="str">
            <v>35001</v>
          </cell>
          <cell r="B235" t="str">
            <v>Retained Income</v>
          </cell>
        </row>
        <row r="236">
          <cell r="A236" t="str">
            <v>35301</v>
          </cell>
          <cell r="B236" t="str">
            <v>RE - Cumulative Accounting Change</v>
          </cell>
        </row>
        <row r="237">
          <cell r="A237" t="str">
            <v>35201</v>
          </cell>
          <cell r="B237" t="str">
            <v>Dividends Declared - Wholesale</v>
          </cell>
        </row>
        <row r="238">
          <cell r="A238" t="str">
            <v>35202</v>
          </cell>
          <cell r="B238" t="str">
            <v>Dividends Declared - Other</v>
          </cell>
        </row>
        <row r="239">
          <cell r="A239" t="str">
            <v>36001</v>
          </cell>
          <cell r="B239" t="str">
            <v>Pension Liability Adjustment</v>
          </cell>
        </row>
        <row r="240">
          <cell r="A240" t="str">
            <v>36101</v>
          </cell>
          <cell r="B240" t="str">
            <v>Other Comprehensive Income</v>
          </cell>
        </row>
        <row r="241">
          <cell r="A241" t="str">
            <v>36102</v>
          </cell>
          <cell r="B241" t="str">
            <v>Hedge Reclass into Earnings</v>
          </cell>
        </row>
        <row r="242">
          <cell r="A242" t="str">
            <v>36201</v>
          </cell>
          <cell r="B242" t="str">
            <v>Cumulative Adjustment</v>
          </cell>
        </row>
        <row r="243">
          <cell r="A243" t="str">
            <v>37100</v>
          </cell>
          <cell r="B243" t="str">
            <v>Noncontrolling Interest</v>
          </cell>
        </row>
        <row r="244">
          <cell r="A244" t="str">
            <v>39998</v>
          </cell>
          <cell r="B244" t="str">
            <v>System Balancing Account</v>
          </cell>
        </row>
        <row r="245">
          <cell r="A245" t="str">
            <v>39999</v>
          </cell>
          <cell r="B245" t="str">
            <v>Current Year Retained Earnings - Balance Sheet</v>
          </cell>
        </row>
      </sheetData>
      <sheetData sheetId="6" refreshError="1">
        <row r="39">
          <cell r="A39" t="str">
            <v>X</v>
          </cell>
        </row>
      </sheetData>
      <sheetData sheetId="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Trend Detail IS"/>
      <sheetName val="SAP DATA"/>
      <sheetName val="SAP Op Exps"/>
      <sheetName val="saphiddenvaluecache"/>
      <sheetName val="saphiddenbackup"/>
      <sheetName val="saphiddenpivotdefinition"/>
      <sheetName val="sapactivexlhiddensheet"/>
      <sheetName val="Sheet1"/>
    </sheetNames>
    <sheetDataSet>
      <sheetData sheetId="0" refreshError="1">
        <row r="25">
          <cell r="C25">
            <v>100</v>
          </cell>
        </row>
        <row r="75">
          <cell r="C75" t="str">
            <v>Cons Units:</v>
          </cell>
          <cell r="D75" t="str">
            <v>Column1</v>
          </cell>
        </row>
        <row r="76">
          <cell r="C76" t="str">
            <v>PC100100</v>
          </cell>
          <cell r="D76" t="str">
            <v>Portland HQ ADM ALL</v>
          </cell>
        </row>
        <row r="77">
          <cell r="C77" t="str">
            <v>PC100200</v>
          </cell>
          <cell r="D77" t="str">
            <v>H-Y Hldg Adm-defunct 2012</v>
          </cell>
        </row>
        <row r="78">
          <cell r="C78" t="str">
            <v>PC100300</v>
          </cell>
          <cell r="D78" t="str">
            <v>Americas Div ADM All</v>
          </cell>
        </row>
        <row r="79">
          <cell r="C79" t="str">
            <v>PC100400</v>
          </cell>
          <cell r="D79" t="str">
            <v>Danville MFG Adm ALL</v>
          </cell>
        </row>
        <row r="80">
          <cell r="C80" t="str">
            <v>PC100411</v>
          </cell>
          <cell r="D80" t="str">
            <v>Danville MFG CB Hyster</v>
          </cell>
        </row>
        <row r="81">
          <cell r="C81" t="str">
            <v>PC100412</v>
          </cell>
          <cell r="D81" t="str">
            <v>Danville MFG CB Yale</v>
          </cell>
        </row>
        <row r="82">
          <cell r="C82" t="str">
            <v>PC100431</v>
          </cell>
          <cell r="D82" t="str">
            <v>Danville MFG BT Hyster</v>
          </cell>
        </row>
        <row r="83">
          <cell r="C83" t="str">
            <v>PC100432</v>
          </cell>
          <cell r="D83" t="str">
            <v>Danville MFG BT Yale</v>
          </cell>
        </row>
        <row r="84">
          <cell r="C84" t="str">
            <v>PC100500</v>
          </cell>
          <cell r="D84" t="str">
            <v>HQ Adm New Co Code</v>
          </cell>
        </row>
        <row r="85">
          <cell r="C85" t="str">
            <v>PC100600</v>
          </cell>
          <cell r="D85" t="str">
            <v>Lift Truck Funding Com. AD</v>
          </cell>
        </row>
        <row r="86">
          <cell r="C86" t="str">
            <v>PC100800</v>
          </cell>
          <cell r="D86" t="str">
            <v>Sulligent Adm ALL</v>
          </cell>
        </row>
        <row r="87">
          <cell r="C87" t="str">
            <v>PC100900</v>
          </cell>
          <cell r="D87" t="str">
            <v>CBDC Administration A</v>
          </cell>
        </row>
        <row r="88">
          <cell r="C88" t="str">
            <v>PC101000</v>
          </cell>
          <cell r="D88" t="str">
            <v>Berea Administration All</v>
          </cell>
        </row>
        <row r="89">
          <cell r="C89" t="str">
            <v>PC101011</v>
          </cell>
          <cell r="D89" t="str">
            <v>Berea CB Hyster</v>
          </cell>
        </row>
        <row r="90">
          <cell r="C90" t="str">
            <v>PC101012</v>
          </cell>
          <cell r="D90" t="str">
            <v>Berea CB Yale</v>
          </cell>
        </row>
        <row r="91">
          <cell r="C91" t="str">
            <v>PC101013</v>
          </cell>
          <cell r="D91" t="str">
            <v>Berea CB Hyster LAM</v>
          </cell>
        </row>
        <row r="92">
          <cell r="C92" t="str">
            <v>PC101014</v>
          </cell>
          <cell r="D92" t="str">
            <v>Berea CB Yale LAM</v>
          </cell>
        </row>
        <row r="93">
          <cell r="C93" t="str">
            <v>PC101021</v>
          </cell>
          <cell r="D93" t="str">
            <v>Berea WH Hyster</v>
          </cell>
        </row>
        <row r="94">
          <cell r="C94" t="str">
            <v>PC101023</v>
          </cell>
          <cell r="D94" t="str">
            <v>Berea WH Hyster LAM</v>
          </cell>
        </row>
        <row r="95">
          <cell r="C95" t="str">
            <v>PC101024</v>
          </cell>
          <cell r="D95" t="str">
            <v>Berea WH Yale LAM</v>
          </cell>
        </row>
        <row r="96">
          <cell r="C96" t="str">
            <v>PC101100</v>
          </cell>
          <cell r="D96" t="str">
            <v>Hyster Units Marketing</v>
          </cell>
        </row>
        <row r="97">
          <cell r="C97" t="str">
            <v>PC101111</v>
          </cell>
          <cell r="D97" t="str">
            <v>Americas Counterbalanced Hyste</v>
          </cell>
        </row>
        <row r="98">
          <cell r="C98" t="str">
            <v>PC101121</v>
          </cell>
          <cell r="D98" t="str">
            <v>Americas Warehouse Hyster</v>
          </cell>
        </row>
        <row r="99">
          <cell r="C99" t="str">
            <v>PC101131</v>
          </cell>
          <cell r="D99" t="str">
            <v>Americas Big Trucks Hyster</v>
          </cell>
        </row>
        <row r="100">
          <cell r="C100" t="str">
            <v>PC101200</v>
          </cell>
          <cell r="D100" t="str">
            <v>North America Other Admin ALL</v>
          </cell>
        </row>
        <row r="101">
          <cell r="C101" t="str">
            <v>PC101201</v>
          </cell>
          <cell r="D101" t="str">
            <v>North America Other Hyster</v>
          </cell>
        </row>
        <row r="102">
          <cell r="C102" t="str">
            <v>PC101202</v>
          </cell>
          <cell r="D102" t="str">
            <v>North America Other Yale</v>
          </cell>
        </row>
        <row r="103">
          <cell r="C103" t="str">
            <v>PC101300</v>
          </cell>
          <cell r="D103" t="str">
            <v>Canada Other Admin ALL</v>
          </cell>
        </row>
        <row r="104">
          <cell r="C104" t="str">
            <v>PC101400</v>
          </cell>
          <cell r="D104" t="str">
            <v>Danville Parts Hyster Admini</v>
          </cell>
        </row>
        <row r="105">
          <cell r="C105" t="str">
            <v>PC101491</v>
          </cell>
          <cell r="D105" t="str">
            <v>Danville PDC Hyster Parts</v>
          </cell>
        </row>
        <row r="106">
          <cell r="C106" t="str">
            <v>PC101493</v>
          </cell>
          <cell r="D106" t="str">
            <v>Danville PDC Hyster Parts LAM</v>
          </cell>
        </row>
        <row r="107">
          <cell r="C107" t="str">
            <v>PC101600</v>
          </cell>
          <cell r="D107" t="str">
            <v>Latin America Yale Units Admin</v>
          </cell>
        </row>
        <row r="108">
          <cell r="C108" t="str">
            <v>PC101614</v>
          </cell>
          <cell r="D108" t="str">
            <v>Latin America CB Yale</v>
          </cell>
        </row>
        <row r="109">
          <cell r="C109" t="str">
            <v>PC101624</v>
          </cell>
          <cell r="D109" t="str">
            <v>Latin America WH Yale</v>
          </cell>
        </row>
        <row r="110">
          <cell r="C110" t="str">
            <v>PC101634</v>
          </cell>
          <cell r="D110" t="str">
            <v>Latin America BT Yale</v>
          </cell>
        </row>
        <row r="111">
          <cell r="C111" t="str">
            <v>PC101694</v>
          </cell>
          <cell r="D111" t="str">
            <v>Latin America Yale Parts-Inact</v>
          </cell>
        </row>
        <row r="112">
          <cell r="C112" t="str">
            <v>PC101700</v>
          </cell>
          <cell r="D112" t="str">
            <v>Mexico Admin All USD</v>
          </cell>
        </row>
        <row r="113">
          <cell r="C113" t="str">
            <v>PC101800</v>
          </cell>
          <cell r="D113" t="str">
            <v>Canada Yale Units Admin</v>
          </cell>
        </row>
        <row r="114">
          <cell r="C114" t="str">
            <v>PC101812</v>
          </cell>
          <cell r="D114" t="str">
            <v>Canada CB Yale</v>
          </cell>
        </row>
        <row r="115">
          <cell r="C115" t="str">
            <v>PC101822</v>
          </cell>
          <cell r="D115" t="str">
            <v>Canada WH Yale</v>
          </cell>
        </row>
        <row r="116">
          <cell r="C116" t="str">
            <v>PC101832</v>
          </cell>
          <cell r="D116" t="str">
            <v>Canada BT Yale</v>
          </cell>
        </row>
        <row r="117">
          <cell r="C117" t="str">
            <v>PC101900</v>
          </cell>
          <cell r="D117" t="str">
            <v>Latin America Hyster Units Adm</v>
          </cell>
        </row>
        <row r="118">
          <cell r="C118" t="str">
            <v>PC101913</v>
          </cell>
          <cell r="D118" t="str">
            <v>Latin America CB Hyster</v>
          </cell>
        </row>
        <row r="119">
          <cell r="C119" t="str">
            <v>PC101923</v>
          </cell>
          <cell r="D119" t="str">
            <v>Latin America WH Hyster</v>
          </cell>
        </row>
        <row r="120">
          <cell r="C120" t="str">
            <v>PC101933</v>
          </cell>
          <cell r="D120" t="str">
            <v>Latin America BT Hyster</v>
          </cell>
        </row>
        <row r="121">
          <cell r="C121" t="str">
            <v>PC101993</v>
          </cell>
          <cell r="D121" t="str">
            <v>Latin America Hyster Prt-Inact</v>
          </cell>
        </row>
        <row r="122">
          <cell r="C122" t="str">
            <v>PC102000</v>
          </cell>
          <cell r="D122" t="str">
            <v>Cleveland HQ ADM ALL</v>
          </cell>
        </row>
        <row r="123">
          <cell r="C123" t="str">
            <v>PC102400</v>
          </cell>
          <cell r="D123" t="str">
            <v>Canada Hyster Units Admin</v>
          </cell>
        </row>
        <row r="124">
          <cell r="C124" t="str">
            <v>PC102411</v>
          </cell>
          <cell r="D124" t="str">
            <v>Canada CB Hyster</v>
          </cell>
        </row>
        <row r="125">
          <cell r="C125" t="str">
            <v>PC102421</v>
          </cell>
          <cell r="D125" t="str">
            <v>Canada WH Hyster</v>
          </cell>
        </row>
        <row r="126">
          <cell r="C126" t="str">
            <v>PC102431</v>
          </cell>
          <cell r="D126" t="str">
            <v>Canada BT Hyster</v>
          </cell>
        </row>
        <row r="127">
          <cell r="C127" t="str">
            <v>PC102500</v>
          </cell>
          <cell r="D127" t="str">
            <v>N.M.H. International B.V.</v>
          </cell>
        </row>
        <row r="128">
          <cell r="C128" t="str">
            <v>PC102600</v>
          </cell>
          <cell r="D128" t="str">
            <v>Hyster-Yale Matl Handling, Inc</v>
          </cell>
        </row>
        <row r="129">
          <cell r="C129" t="str">
            <v>PC102700</v>
          </cell>
          <cell r="D129" t="str">
            <v>Mexico Admin All P</v>
          </cell>
        </row>
        <row r="130">
          <cell r="C130" t="str">
            <v>PC102800</v>
          </cell>
          <cell r="D130" t="str">
            <v>Asia Pacific Holding</v>
          </cell>
        </row>
        <row r="131">
          <cell r="C131" t="str">
            <v>PC103100</v>
          </cell>
          <cell r="D131" t="str">
            <v>AM Telematics Solutions</v>
          </cell>
        </row>
        <row r="132">
          <cell r="C132" t="str">
            <v>PC103300</v>
          </cell>
          <cell r="D132" t="str">
            <v>Canada Yale Parts Admin</v>
          </cell>
        </row>
        <row r="133">
          <cell r="C133" t="str">
            <v>PC103392</v>
          </cell>
          <cell r="D133" t="str">
            <v>Canada Yale Parts</v>
          </cell>
        </row>
        <row r="134">
          <cell r="C134" t="str">
            <v>PC103400</v>
          </cell>
          <cell r="D134" t="str">
            <v>Latin America Hyster Parts Adm</v>
          </cell>
        </row>
        <row r="135">
          <cell r="C135" t="str">
            <v>PC103493</v>
          </cell>
          <cell r="D135" t="str">
            <v>Latin America Hyster Parts</v>
          </cell>
        </row>
        <row r="136">
          <cell r="C136" t="str">
            <v>PC103500</v>
          </cell>
          <cell r="D136" t="str">
            <v>Latin America Yale Parts Admin</v>
          </cell>
        </row>
        <row r="137">
          <cell r="C137" t="str">
            <v>PC103594</v>
          </cell>
          <cell r="D137" t="str">
            <v>Latin America Yale Parts</v>
          </cell>
        </row>
        <row r="138">
          <cell r="C138" t="str">
            <v>PC103600</v>
          </cell>
          <cell r="D138" t="str">
            <v>Canada Hyster Parts Admin</v>
          </cell>
        </row>
        <row r="139">
          <cell r="C139" t="str">
            <v>PC103691</v>
          </cell>
          <cell r="D139" t="str">
            <v>Canada Hyster Parts</v>
          </cell>
        </row>
        <row r="140">
          <cell r="C140" t="str">
            <v>PC103700</v>
          </cell>
          <cell r="D140" t="str">
            <v>NMHG Distribution BV</v>
          </cell>
        </row>
        <row r="141">
          <cell r="C141" t="str">
            <v>PC104000</v>
          </cell>
          <cell r="D141" t="str">
            <v>Asia Pacific Hyster Parts Ad</v>
          </cell>
        </row>
        <row r="142">
          <cell r="C142" t="str">
            <v>PC104091</v>
          </cell>
          <cell r="D142" t="str">
            <v>Asia-Pacific Parts Hyster Mark</v>
          </cell>
        </row>
        <row r="143">
          <cell r="C143" t="str">
            <v>PC104100</v>
          </cell>
          <cell r="D143" t="str">
            <v>Asia Pacific Yale Parts A</v>
          </cell>
        </row>
        <row r="144">
          <cell r="C144" t="str">
            <v>PC104192</v>
          </cell>
          <cell r="D144" t="str">
            <v>Asia-Pacific Parts Yale Market</v>
          </cell>
        </row>
        <row r="145">
          <cell r="C145" t="str">
            <v>PC104200</v>
          </cell>
          <cell r="D145" t="str">
            <v>Hyster (Hong Kong) LimitedC/10</v>
          </cell>
        </row>
        <row r="146">
          <cell r="C146" t="str">
            <v>PC104400</v>
          </cell>
          <cell r="D146" t="str">
            <v>Sumitomo NACCO</v>
          </cell>
        </row>
        <row r="147">
          <cell r="C147" t="str">
            <v>PC104500</v>
          </cell>
          <cell r="D147" t="str">
            <v>NMHG Mauritius</v>
          </cell>
        </row>
        <row r="148">
          <cell r="C148" t="str">
            <v>PC104800</v>
          </cell>
          <cell r="D148" t="str">
            <v>NMHG Holding BV</v>
          </cell>
        </row>
        <row r="149">
          <cell r="C149" t="str">
            <v>PC104900</v>
          </cell>
          <cell r="D149" t="str">
            <v>Craigavon Adm All</v>
          </cell>
        </row>
        <row r="150">
          <cell r="C150" t="str">
            <v>PC104911</v>
          </cell>
          <cell r="D150" t="str">
            <v>Craigavon CB Hyster</v>
          </cell>
        </row>
        <row r="151">
          <cell r="C151" t="str">
            <v>PC104912</v>
          </cell>
          <cell r="D151" t="str">
            <v>Craigavon CB Yale</v>
          </cell>
        </row>
        <row r="152">
          <cell r="C152" t="str">
            <v>PC104921</v>
          </cell>
          <cell r="D152" t="str">
            <v>Craigavon WH Hyster</v>
          </cell>
        </row>
        <row r="153">
          <cell r="C153" t="str">
            <v>PC104922</v>
          </cell>
          <cell r="D153" t="str">
            <v>Craigavon WH Yale</v>
          </cell>
        </row>
        <row r="154">
          <cell r="C154" t="str">
            <v>PC105000</v>
          </cell>
          <cell r="D154" t="str">
            <v>NMHG India Engineering &amp; Supp</v>
          </cell>
        </row>
        <row r="155">
          <cell r="C155" t="str">
            <v>PC105100</v>
          </cell>
          <cell r="D155" t="str">
            <v>Nijmegen Administration All</v>
          </cell>
        </row>
        <row r="156">
          <cell r="C156" t="str">
            <v>PC105111</v>
          </cell>
          <cell r="D156" t="str">
            <v>Nijmegen CB Hyster</v>
          </cell>
        </row>
        <row r="157">
          <cell r="C157" t="str">
            <v>PC105112</v>
          </cell>
          <cell r="D157" t="str">
            <v>Nijmegen CB Yale</v>
          </cell>
        </row>
        <row r="158">
          <cell r="C158" t="str">
            <v>PC105121</v>
          </cell>
          <cell r="D158" t="str">
            <v>Nijmegen WH Hyster</v>
          </cell>
        </row>
        <row r="159">
          <cell r="C159" t="str">
            <v>PC105122</v>
          </cell>
          <cell r="D159" t="str">
            <v>Nijmegen WH Yale</v>
          </cell>
        </row>
        <row r="160">
          <cell r="C160" t="str">
            <v>PC105131</v>
          </cell>
          <cell r="D160" t="str">
            <v>Nijmegen BT Hyster</v>
          </cell>
        </row>
        <row r="161">
          <cell r="C161" t="str">
            <v>PC105132</v>
          </cell>
          <cell r="D161" t="str">
            <v>NIJ BT YALE</v>
          </cell>
        </row>
        <row r="162">
          <cell r="C162" t="str">
            <v>PC105200</v>
          </cell>
          <cell r="D162" t="str">
            <v>Hyster (UK) Fleet Administrati</v>
          </cell>
        </row>
        <row r="163">
          <cell r="C163" t="str">
            <v>PC105211</v>
          </cell>
          <cell r="D163" t="str">
            <v>Europe Counterbalanced Hyster</v>
          </cell>
        </row>
        <row r="164">
          <cell r="C164" t="str">
            <v>PC105221</v>
          </cell>
          <cell r="D164" t="str">
            <v>Europe Warehouse Hyster Mar</v>
          </cell>
        </row>
        <row r="165">
          <cell r="C165" t="str">
            <v>PC105231</v>
          </cell>
          <cell r="D165" t="str">
            <v>Europe Big Trucks Hyster M</v>
          </cell>
        </row>
        <row r="166">
          <cell r="C166" t="str">
            <v>PC105291</v>
          </cell>
          <cell r="D166" t="str">
            <v>Europe Parts Admin Hyster</v>
          </cell>
        </row>
        <row r="167">
          <cell r="C167" t="str">
            <v>PC105300</v>
          </cell>
          <cell r="D167" t="str">
            <v>Eur Parts ADM Hyster</v>
          </cell>
        </row>
        <row r="168">
          <cell r="C168" t="str">
            <v>PC105391</v>
          </cell>
          <cell r="D168" t="str">
            <v>Eur Parts Hyster</v>
          </cell>
        </row>
        <row r="169">
          <cell r="C169" t="str">
            <v>PC105400</v>
          </cell>
          <cell r="D169" t="str">
            <v>HCC (Chile) ADM A</v>
          </cell>
        </row>
        <row r="170">
          <cell r="C170" t="str">
            <v>PC105500</v>
          </cell>
          <cell r="D170" t="str">
            <v>Irvine Administration All</v>
          </cell>
        </row>
        <row r="171">
          <cell r="C171" t="str">
            <v>PC105511</v>
          </cell>
          <cell r="D171" t="str">
            <v>Irvine CB Hyster</v>
          </cell>
        </row>
        <row r="172">
          <cell r="C172" t="str">
            <v>PC105512</v>
          </cell>
          <cell r="D172" t="str">
            <v>Irvine CB Yale</v>
          </cell>
        </row>
        <row r="173">
          <cell r="C173" t="str">
            <v>PC105521</v>
          </cell>
          <cell r="D173" t="str">
            <v>Irvine WH Hyster</v>
          </cell>
        </row>
        <row r="174">
          <cell r="C174" t="str">
            <v>PC105522</v>
          </cell>
          <cell r="D174" t="str">
            <v>Irvine WH Yale</v>
          </cell>
        </row>
        <row r="175">
          <cell r="C175" t="str">
            <v>PC105600</v>
          </cell>
          <cell r="D175" t="str">
            <v>Europe HQ (Irvine) Adm All</v>
          </cell>
        </row>
        <row r="176">
          <cell r="C176" t="str">
            <v>PC105700</v>
          </cell>
          <cell r="D176" t="str">
            <v>Hyster France Admi</v>
          </cell>
        </row>
        <row r="177">
          <cell r="C177" t="str">
            <v>PC105800</v>
          </cell>
          <cell r="D177" t="str">
            <v>Hyster Italy Ad</v>
          </cell>
        </row>
        <row r="178">
          <cell r="C178" t="str">
            <v>PC105900</v>
          </cell>
          <cell r="D178" t="str">
            <v>Hyster Germany Admi</v>
          </cell>
        </row>
        <row r="179">
          <cell r="C179" t="str">
            <v>PC106300</v>
          </cell>
          <cell r="D179" t="str">
            <v>Shanghai-Hys Forklift Ltd</v>
          </cell>
        </row>
        <row r="180">
          <cell r="C180" t="str">
            <v>PC106400</v>
          </cell>
          <cell r="D180" t="str">
            <v>Shanghai-Hys International Tra</v>
          </cell>
        </row>
        <row r="181">
          <cell r="C181" t="str">
            <v>PC106500</v>
          </cell>
          <cell r="D181" t="str">
            <v>Asia Pacific Adm ALL</v>
          </cell>
        </row>
        <row r="182">
          <cell r="C182" t="str">
            <v>PC106511</v>
          </cell>
          <cell r="D182" t="str">
            <v>Asia-Pacific Counterbalanced H</v>
          </cell>
        </row>
        <row r="183">
          <cell r="C183" t="str">
            <v>PC106521</v>
          </cell>
          <cell r="D183" t="str">
            <v>Asia-Pacific Warehouse Hyster</v>
          </cell>
        </row>
        <row r="184">
          <cell r="C184" t="str">
            <v>PC106531</v>
          </cell>
          <cell r="D184" t="str">
            <v>Asia-Pacific Big Trucks Hyster</v>
          </cell>
        </row>
        <row r="185">
          <cell r="C185" t="str">
            <v>PC106700</v>
          </cell>
          <cell r="D185" t="str">
            <v>Asia Pacific Yale Adm</v>
          </cell>
        </row>
        <row r="186">
          <cell r="C186" t="str">
            <v>PC106712</v>
          </cell>
          <cell r="D186" t="str">
            <v>Asia-Pacific Counterbalanced Y</v>
          </cell>
        </row>
        <row r="187">
          <cell r="C187" t="str">
            <v>PC106722</v>
          </cell>
          <cell r="D187" t="str">
            <v>Asia-Pacific Warehouse Yale</v>
          </cell>
        </row>
        <row r="188">
          <cell r="C188" t="str">
            <v>PC106732</v>
          </cell>
          <cell r="D188" t="str">
            <v>Asia-Pacific Big Trucks Ya</v>
          </cell>
        </row>
        <row r="189">
          <cell r="C189" t="str">
            <v>PC106800</v>
          </cell>
          <cell r="D189" t="str">
            <v>NMHG Belgium BVBA</v>
          </cell>
        </row>
        <row r="190">
          <cell r="C190" t="str">
            <v>PC106900</v>
          </cell>
          <cell r="D190" t="str">
            <v>NACCO MH GUAM ADM ALL</v>
          </cell>
        </row>
        <row r="191">
          <cell r="C191" t="str">
            <v>PC107000</v>
          </cell>
          <cell r="D191" t="str">
            <v>Yale France AD</v>
          </cell>
        </row>
        <row r="192">
          <cell r="C192" t="str">
            <v>PC107100</v>
          </cell>
          <cell r="D192" t="str">
            <v>Yale Germany Admin</v>
          </cell>
        </row>
        <row r="193">
          <cell r="C193" t="str">
            <v>PC107200</v>
          </cell>
          <cell r="D193" t="str">
            <v>Greenville Mfg Adm All</v>
          </cell>
        </row>
        <row r="194">
          <cell r="C194" t="str">
            <v>PC107211</v>
          </cell>
          <cell r="D194" t="str">
            <v>Greenville Mfg CB Hyster</v>
          </cell>
        </row>
        <row r="195">
          <cell r="C195" t="str">
            <v>PC107212</v>
          </cell>
          <cell r="D195" t="str">
            <v>Greenville Mfg CB Yale</v>
          </cell>
        </row>
        <row r="196">
          <cell r="C196" t="str">
            <v>PC107213</v>
          </cell>
          <cell r="D196" t="str">
            <v>Greenville Mfg CB Hyster LAM</v>
          </cell>
        </row>
        <row r="197">
          <cell r="C197" t="str">
            <v>PC107214</v>
          </cell>
          <cell r="D197" t="str">
            <v>Greenville Mfg CB Yale LAM</v>
          </cell>
        </row>
        <row r="198">
          <cell r="C198" t="str">
            <v>PC107221</v>
          </cell>
          <cell r="D198" t="str">
            <v>Greenville Mfg WH Hyster</v>
          </cell>
        </row>
        <row r="199">
          <cell r="C199" t="str">
            <v>PC107222</v>
          </cell>
          <cell r="D199" t="str">
            <v>Greenville Mfg WH Yale</v>
          </cell>
        </row>
        <row r="200">
          <cell r="C200" t="str">
            <v>PC107223</v>
          </cell>
          <cell r="D200" t="str">
            <v>Greenville Mfg WH Hyster LAM</v>
          </cell>
        </row>
        <row r="201">
          <cell r="C201" t="str">
            <v>PC107224</v>
          </cell>
          <cell r="D201" t="str">
            <v>Greenville Mfg WH Yale LAM</v>
          </cell>
        </row>
        <row r="202">
          <cell r="C202" t="str">
            <v>PC107300</v>
          </cell>
          <cell r="D202" t="str">
            <v>Lenoir Mfg Administration All</v>
          </cell>
        </row>
        <row r="203">
          <cell r="C203" t="str">
            <v>PC107400</v>
          </cell>
          <cell r="D203" t="str">
            <v>Yale Units Markrting Administ</v>
          </cell>
        </row>
        <row r="204">
          <cell r="C204" t="str">
            <v>PC107412</v>
          </cell>
          <cell r="D204" t="str">
            <v>Americas Counterbalanced Yale</v>
          </cell>
        </row>
        <row r="205">
          <cell r="C205" t="str">
            <v>PC107422</v>
          </cell>
          <cell r="D205" t="str">
            <v>Americas Warehouse Yale Marke</v>
          </cell>
        </row>
        <row r="206">
          <cell r="C206" t="str">
            <v>PC107432</v>
          </cell>
          <cell r="D206" t="str">
            <v>Americas Big Truck Yale Mark</v>
          </cell>
        </row>
        <row r="207">
          <cell r="C207" t="str">
            <v>PC107500</v>
          </cell>
          <cell r="D207" t="str">
            <v>Danville Parts Yale Adminis</v>
          </cell>
        </row>
        <row r="208">
          <cell r="C208" t="str">
            <v>PC107592</v>
          </cell>
          <cell r="D208" t="str">
            <v>Danville Parts Yale</v>
          </cell>
        </row>
        <row r="209">
          <cell r="C209" t="str">
            <v>PC107594</v>
          </cell>
          <cell r="D209" t="str">
            <v>Danville Parts Yale LAM</v>
          </cell>
        </row>
        <row r="210">
          <cell r="C210" t="str">
            <v>PC107700</v>
          </cell>
          <cell r="D210" t="str">
            <v>Eur Parts Administration</v>
          </cell>
        </row>
        <row r="211">
          <cell r="C211" t="str">
            <v>PC107792</v>
          </cell>
          <cell r="D211" t="str">
            <v>Eur Parts Yale</v>
          </cell>
        </row>
        <row r="212">
          <cell r="C212" t="str">
            <v>PC107900</v>
          </cell>
          <cell r="D212" t="str">
            <v>Yale (UK) Fleet Administ</v>
          </cell>
        </row>
        <row r="213">
          <cell r="C213" t="str">
            <v>PC107912</v>
          </cell>
          <cell r="D213" t="str">
            <v>Europe Counterbalanced Yale Ma</v>
          </cell>
        </row>
        <row r="214">
          <cell r="C214" t="str">
            <v>PC107922</v>
          </cell>
          <cell r="D214" t="str">
            <v>Europe Warehouse Yale Mark</v>
          </cell>
        </row>
        <row r="215">
          <cell r="C215" t="str">
            <v>PC107932</v>
          </cell>
          <cell r="D215" t="str">
            <v>Europe Big Trucks Yale Ma</v>
          </cell>
        </row>
        <row r="216">
          <cell r="C216" t="str">
            <v>PC107992</v>
          </cell>
          <cell r="D216" t="str">
            <v>Europe Parts Admin Yale</v>
          </cell>
        </row>
        <row r="217">
          <cell r="C217" t="str">
            <v>PC108000</v>
          </cell>
          <cell r="D217" t="str">
            <v>EMEA Fleet Management</v>
          </cell>
        </row>
        <row r="218">
          <cell r="C218" t="str">
            <v>PC108100</v>
          </cell>
          <cell r="D218" t="str">
            <v>Speedshield UK Ltd</v>
          </cell>
        </row>
        <row r="219">
          <cell r="C219" t="str">
            <v>PC108200</v>
          </cell>
          <cell r="D219" t="str">
            <v>G2A Sarl</v>
          </cell>
        </row>
        <row r="220">
          <cell r="C220" t="str">
            <v>PC109100</v>
          </cell>
          <cell r="D220" t="str">
            <v>AP, China, SN Consolidated Adm</v>
          </cell>
        </row>
        <row r="221">
          <cell r="C221" t="str">
            <v>PC112900</v>
          </cell>
          <cell r="D221" t="str">
            <v>Brazil PDC &amp; HQ Admin ALL</v>
          </cell>
        </row>
        <row r="222">
          <cell r="C222" t="str">
            <v>PC113000</v>
          </cell>
          <cell r="D222" t="str">
            <v>Yale UK</v>
          </cell>
        </row>
        <row r="223">
          <cell r="C223" t="str">
            <v>PC114000</v>
          </cell>
          <cell r="D223" t="str">
            <v>Asia Pacific HYS Parts Adm 3PL</v>
          </cell>
        </row>
        <row r="224">
          <cell r="C224" t="str">
            <v>PC114091</v>
          </cell>
          <cell r="D224" t="str">
            <v>Asia Pacific Parts HYS Mkt 3PL</v>
          </cell>
        </row>
        <row r="225">
          <cell r="C225" t="str">
            <v>PC114100</v>
          </cell>
          <cell r="D225" t="str">
            <v>Asia Pacific YAL Parts Adm 3PL</v>
          </cell>
        </row>
        <row r="226">
          <cell r="C226" t="str">
            <v>PC114192</v>
          </cell>
          <cell r="D226" t="str">
            <v>Asia Pacific Parts YAL Mkt 3PL</v>
          </cell>
        </row>
        <row r="227">
          <cell r="C227" t="str">
            <v>PC114600</v>
          </cell>
          <cell r="D227" t="str">
            <v>Masate Admin EUR</v>
          </cell>
        </row>
        <row r="228">
          <cell r="C228" t="str">
            <v>PC114621</v>
          </cell>
          <cell r="D228" t="str">
            <v>Masate WH Hyster EUR</v>
          </cell>
        </row>
        <row r="229">
          <cell r="C229" t="str">
            <v>PC114622</v>
          </cell>
          <cell r="D229" t="str">
            <v>Masate WH Yale EUR</v>
          </cell>
        </row>
        <row r="230">
          <cell r="C230" t="str">
            <v>PC116000</v>
          </cell>
          <cell r="D230" t="str">
            <v>Modena Admin EUR</v>
          </cell>
        </row>
        <row r="231">
          <cell r="C231" t="str">
            <v>PC116021</v>
          </cell>
          <cell r="D231" t="str">
            <v>Modena WH Hyster EUR</v>
          </cell>
        </row>
        <row r="232">
          <cell r="C232" t="str">
            <v>PC116022</v>
          </cell>
          <cell r="D232" t="str">
            <v>Modena WH Yale EUR</v>
          </cell>
        </row>
        <row r="233">
          <cell r="C233" t="str">
            <v>PC116100</v>
          </cell>
          <cell r="D233" t="str">
            <v>Brazil Mfg Admin All</v>
          </cell>
        </row>
        <row r="234">
          <cell r="C234" t="str">
            <v>PC116111</v>
          </cell>
          <cell r="D234" t="str">
            <v>Brazil CB Hyster</v>
          </cell>
        </row>
        <row r="235">
          <cell r="C235" t="str">
            <v>PC116112</v>
          </cell>
          <cell r="D235" t="str">
            <v>Brazil CB Yale</v>
          </cell>
        </row>
        <row r="236">
          <cell r="C236" t="str">
            <v>PC116121</v>
          </cell>
          <cell r="D236" t="str">
            <v>Brazil WH Hyster</v>
          </cell>
        </row>
        <row r="237">
          <cell r="C237" t="str">
            <v>PC116122</v>
          </cell>
          <cell r="D237" t="str">
            <v>Brazil WH Yale</v>
          </cell>
        </row>
        <row r="238">
          <cell r="C238" t="str">
            <v>PC116131</v>
          </cell>
          <cell r="D238" t="str">
            <v>Brazil BT Hyster</v>
          </cell>
        </row>
        <row r="239">
          <cell r="C239" t="str">
            <v>PC116132</v>
          </cell>
          <cell r="D239" t="str">
            <v>Brazil BT Yale</v>
          </cell>
        </row>
        <row r="240">
          <cell r="C240" t="str">
            <v>PC116300</v>
          </cell>
          <cell r="D240" t="str">
            <v>Brazil Div ADM and Mkt All</v>
          </cell>
        </row>
        <row r="241">
          <cell r="C241" t="str">
            <v>PC117100</v>
          </cell>
          <cell r="D241" t="str">
            <v>AP Distribution</v>
          </cell>
        </row>
        <row r="242">
          <cell r="C242" t="str">
            <v>PC119900</v>
          </cell>
          <cell r="D242" t="str">
            <v>Nuvera HYG</v>
          </cell>
        </row>
        <row r="243">
          <cell r="C243" t="str">
            <v>PC200700</v>
          </cell>
          <cell r="D243" t="str">
            <v>BLZGRP from HYPERION</v>
          </cell>
        </row>
        <row r="244">
          <cell r="C244" t="str">
            <v>PC202000</v>
          </cell>
          <cell r="D244" t="str">
            <v>HY Capital Holding BV</v>
          </cell>
        </row>
        <row r="245">
          <cell r="C245" t="str">
            <v>PC202100</v>
          </cell>
          <cell r="D245" t="str">
            <v>HY Capital Holding SRL</v>
          </cell>
        </row>
        <row r="246">
          <cell r="C246" t="str">
            <v>PC202200</v>
          </cell>
          <cell r="D246" t="str">
            <v>HY Capital UK Ltd</v>
          </cell>
        </row>
        <row r="247">
          <cell r="C247" t="str">
            <v>PC202300</v>
          </cell>
          <cell r="D247" t="str">
            <v>HY Acquisition Hold Ltd</v>
          </cell>
        </row>
        <row r="248">
          <cell r="C248" t="str">
            <v>PC203200</v>
          </cell>
          <cell r="D248" t="str">
            <v>Nuvera Admin All</v>
          </cell>
        </row>
        <row r="249">
          <cell r="C249" t="str">
            <v>PC210100</v>
          </cell>
          <cell r="D249" t="str">
            <v>Nuvera Admin All</v>
          </cell>
        </row>
        <row r="250">
          <cell r="C250" t="str">
            <v>PC220100</v>
          </cell>
          <cell r="D250" t="str">
            <v>Nuvera Italy</v>
          </cell>
        </row>
        <row r="251">
          <cell r="C251" t="str">
            <v>PC300100</v>
          </cell>
          <cell r="D251" t="str">
            <v>NACCO Material Handling Grp,LT</v>
          </cell>
        </row>
        <row r="252">
          <cell r="C252" t="str">
            <v>PC999999</v>
          </cell>
          <cell r="D252" t="str">
            <v>Dummy Cons Unit - default Ptr</v>
          </cell>
        </row>
        <row r="253">
          <cell r="C253">
            <v>0</v>
          </cell>
          <cell r="D253">
            <v>0</v>
          </cell>
        </row>
      </sheetData>
      <sheetData sheetId="1" refreshError="1"/>
      <sheetData sheetId="2" refreshError="1">
        <row r="6">
          <cell r="B6" t="str">
            <v>03</v>
          </cell>
        </row>
        <row r="7">
          <cell r="B7" t="str">
            <v>CS</v>
          </cell>
        </row>
        <row r="8">
          <cell r="B8" t="str">
            <v>US</v>
          </cell>
        </row>
        <row r="10">
          <cell r="B10" t="str">
            <v>CHINA</v>
          </cell>
        </row>
        <row r="11">
          <cell r="B11" t="str">
            <v/>
          </cell>
        </row>
        <row r="12">
          <cell r="B12" t="str">
            <v>PL_00_TO_30</v>
          </cell>
        </row>
        <row r="15"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100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R15">
            <v>100</v>
          </cell>
          <cell r="S15">
            <v>318</v>
          </cell>
          <cell r="T15">
            <v>100</v>
          </cell>
        </row>
        <row r="17">
          <cell r="E17">
            <v>2018</v>
          </cell>
          <cell r="F17">
            <v>2018</v>
          </cell>
          <cell r="G17">
            <v>2018</v>
          </cell>
          <cell r="H17">
            <v>2018</v>
          </cell>
          <cell r="I17">
            <v>2018</v>
          </cell>
          <cell r="J17">
            <v>2018</v>
          </cell>
          <cell r="K17">
            <v>2018</v>
          </cell>
          <cell r="L17">
            <v>2018</v>
          </cell>
          <cell r="M17">
            <v>2018</v>
          </cell>
          <cell r="N17">
            <v>2018</v>
          </cell>
          <cell r="O17">
            <v>2018</v>
          </cell>
          <cell r="P17">
            <v>2018</v>
          </cell>
          <cell r="R17">
            <v>2018</v>
          </cell>
          <cell r="S17">
            <v>2018</v>
          </cell>
          <cell r="T17">
            <v>2017</v>
          </cell>
        </row>
        <row r="18">
          <cell r="E18" t="str">
            <v>CV GC PD</v>
          </cell>
          <cell r="F18" t="str">
            <v>CV GC PD</v>
          </cell>
          <cell r="G18" t="str">
            <v>CV GC PD</v>
          </cell>
          <cell r="H18" t="str">
            <v>CV GC PD</v>
          </cell>
          <cell r="I18" t="str">
            <v>CV GC PD</v>
          </cell>
          <cell r="J18" t="str">
            <v>CV GC PD</v>
          </cell>
          <cell r="K18" t="str">
            <v>CV GC PD</v>
          </cell>
          <cell r="L18" t="str">
            <v>CV GC PD</v>
          </cell>
          <cell r="M18" t="str">
            <v>CV GC PD</v>
          </cell>
          <cell r="N18" t="str">
            <v>CV GC PD</v>
          </cell>
          <cell r="O18" t="str">
            <v>CV GC PD</v>
          </cell>
          <cell r="P18" t="str">
            <v>CV GC PD</v>
          </cell>
          <cell r="Q18">
            <v>0</v>
          </cell>
          <cell r="R18" t="str">
            <v>CV GC CD</v>
          </cell>
          <cell r="S18" t="str">
            <v>CV GC CD</v>
          </cell>
          <cell r="T18" t="str">
            <v>CV GC CD</v>
          </cell>
        </row>
        <row r="19">
          <cell r="A19" t="str">
            <v>FS Item</v>
          </cell>
        </row>
        <row r="20">
          <cell r="A20" t="str">
            <v>NETINC</v>
          </cell>
        </row>
        <row r="21">
          <cell r="A21" t="str">
            <v>INCBTMI</v>
          </cell>
        </row>
        <row r="22">
          <cell r="A22" t="str">
            <v>OPPROF</v>
          </cell>
        </row>
        <row r="23">
          <cell r="A23" t="str">
            <v>GRPROF</v>
          </cell>
        </row>
        <row r="24">
          <cell r="A24" t="str">
            <v>STDMRG</v>
          </cell>
        </row>
        <row r="25">
          <cell r="A25" t="str">
            <v>TOTREV</v>
          </cell>
        </row>
        <row r="26">
          <cell r="A26" t="str">
            <v>NETSALE</v>
          </cell>
        </row>
        <row r="27">
          <cell r="A27" t="str">
            <v>GRSALE</v>
          </cell>
        </row>
        <row r="28">
          <cell r="A28" t="str">
            <v>GRUNIT</v>
          </cell>
        </row>
        <row r="29">
          <cell r="A29" t="str">
            <v>41001</v>
          </cell>
        </row>
        <row r="30">
          <cell r="A30" t="str">
            <v>41003</v>
          </cell>
        </row>
        <row r="31">
          <cell r="A31" t="str">
            <v>41008</v>
          </cell>
        </row>
        <row r="32">
          <cell r="A32" t="str">
            <v>41009</v>
          </cell>
        </row>
        <row r="33">
          <cell r="A33" t="str">
            <v>41011</v>
          </cell>
        </row>
        <row r="34">
          <cell r="A34" t="str">
            <v>GRPART</v>
          </cell>
        </row>
        <row r="35">
          <cell r="A35" t="str">
            <v>42001</v>
          </cell>
        </row>
        <row r="36">
          <cell r="A36" t="str">
            <v>42005</v>
          </cell>
        </row>
        <row r="37">
          <cell r="A37" t="str">
            <v>42009</v>
          </cell>
        </row>
        <row r="38">
          <cell r="A38" t="str">
            <v>42011</v>
          </cell>
        </row>
        <row r="39">
          <cell r="A39" t="str">
            <v>42020</v>
          </cell>
        </row>
        <row r="40">
          <cell r="A40" t="str">
            <v>42030</v>
          </cell>
        </row>
        <row r="41">
          <cell r="A41" t="str">
            <v>42050</v>
          </cell>
        </row>
        <row r="42">
          <cell r="A42" t="str">
            <v>GRRENT</v>
          </cell>
        </row>
        <row r="43">
          <cell r="A43" t="str">
            <v>41013</v>
          </cell>
        </row>
        <row r="44">
          <cell r="A44" t="str">
            <v>41014</v>
          </cell>
        </row>
        <row r="45">
          <cell r="A45" t="str">
            <v>41018</v>
          </cell>
        </row>
        <row r="46">
          <cell r="A46" t="str">
            <v>41019</v>
          </cell>
        </row>
        <row r="47">
          <cell r="A47" t="str">
            <v>GRUNOTH</v>
          </cell>
        </row>
        <row r="48">
          <cell r="A48" t="str">
            <v>41007</v>
          </cell>
        </row>
        <row r="49">
          <cell r="A49" t="str">
            <v>ICPROF</v>
          </cell>
        </row>
        <row r="50">
          <cell r="A50" t="str">
            <v>42052</v>
          </cell>
        </row>
        <row r="51">
          <cell r="A51" t="str">
            <v>43001</v>
          </cell>
        </row>
        <row r="52">
          <cell r="A52" t="str">
            <v>TOTDIS</v>
          </cell>
        </row>
        <row r="53">
          <cell r="A53" t="str">
            <v>DISUNIT</v>
          </cell>
        </row>
        <row r="54">
          <cell r="A54" t="str">
            <v>44001</v>
          </cell>
        </row>
        <row r="55">
          <cell r="A55" t="str">
            <v>44007</v>
          </cell>
        </row>
        <row r="56">
          <cell r="A56" t="str">
            <v>44009</v>
          </cell>
        </row>
        <row r="57">
          <cell r="A57" t="str">
            <v>91009</v>
          </cell>
        </row>
        <row r="58">
          <cell r="A58" t="str">
            <v>DISPART</v>
          </cell>
        </row>
        <row r="59">
          <cell r="A59" t="str">
            <v>45001</v>
          </cell>
        </row>
        <row r="60">
          <cell r="A60" t="str">
            <v>45007</v>
          </cell>
        </row>
        <row r="61">
          <cell r="A61" t="str">
            <v>45009</v>
          </cell>
        </row>
        <row r="62">
          <cell r="A62" t="str">
            <v>NUVSALE</v>
          </cell>
        </row>
        <row r="63">
          <cell r="A63" t="str">
            <v>NESALPT</v>
          </cell>
        </row>
        <row r="64">
          <cell r="A64" t="str">
            <v>GRUNPT</v>
          </cell>
        </row>
        <row r="65">
          <cell r="A65" t="str">
            <v>46001</v>
          </cell>
        </row>
        <row r="66">
          <cell r="A66" t="str">
            <v>46003</v>
          </cell>
        </row>
        <row r="67">
          <cell r="A67" t="str">
            <v>46010</v>
          </cell>
        </row>
        <row r="68">
          <cell r="A68" t="str">
            <v>46020</v>
          </cell>
        </row>
        <row r="69">
          <cell r="A69" t="str">
            <v>46030</v>
          </cell>
        </row>
        <row r="70">
          <cell r="A70" t="str">
            <v>DIUNPT</v>
          </cell>
        </row>
        <row r="71">
          <cell r="A71" t="str">
            <v>46501</v>
          </cell>
        </row>
        <row r="72">
          <cell r="A72" t="str">
            <v>NESALPE</v>
          </cell>
        </row>
        <row r="73">
          <cell r="A73" t="str">
            <v>GRUNPE</v>
          </cell>
        </row>
        <row r="74">
          <cell r="A74" t="str">
            <v>46101</v>
          </cell>
        </row>
        <row r="75">
          <cell r="A75" t="str">
            <v>46103</v>
          </cell>
        </row>
        <row r="76">
          <cell r="A76" t="str">
            <v>46110</v>
          </cell>
        </row>
        <row r="77">
          <cell r="A77" t="str">
            <v>46130</v>
          </cell>
        </row>
        <row r="78">
          <cell r="A78" t="str">
            <v>DIUNPE</v>
          </cell>
        </row>
        <row r="79">
          <cell r="A79" t="str">
            <v>46601</v>
          </cell>
        </row>
        <row r="80">
          <cell r="A80" t="str">
            <v>NUSALOT</v>
          </cell>
        </row>
        <row r="81">
          <cell r="A81" t="str">
            <v>46204</v>
          </cell>
        </row>
        <row r="82">
          <cell r="A82" t="str">
            <v>46205</v>
          </cell>
        </row>
        <row r="83">
          <cell r="A83" t="str">
            <v>46209</v>
          </cell>
        </row>
        <row r="84">
          <cell r="A84" t="str">
            <v>OTHREV</v>
          </cell>
        </row>
        <row r="85">
          <cell r="A85" t="str">
            <v>49001</v>
          </cell>
        </row>
        <row r="86">
          <cell r="A86" t="str">
            <v>49002</v>
          </cell>
        </row>
        <row r="87">
          <cell r="A87" t="str">
            <v>49003</v>
          </cell>
        </row>
        <row r="88">
          <cell r="A88" t="str">
            <v>49009</v>
          </cell>
        </row>
        <row r="89">
          <cell r="A89" t="str">
            <v>STDCOS</v>
          </cell>
        </row>
        <row r="90">
          <cell r="A90" t="str">
            <v>COSUNIT</v>
          </cell>
        </row>
        <row r="91">
          <cell r="A91" t="str">
            <v>51001</v>
          </cell>
        </row>
        <row r="92">
          <cell r="A92" t="str">
            <v>51002</v>
          </cell>
        </row>
        <row r="93">
          <cell r="A93" t="str">
            <v>51003</v>
          </cell>
        </row>
        <row r="94">
          <cell r="A94" t="str">
            <v>51006</v>
          </cell>
        </row>
        <row r="95">
          <cell r="A95" t="str">
            <v>51008</v>
          </cell>
        </row>
        <row r="96">
          <cell r="A96" t="str">
            <v>51009</v>
          </cell>
        </row>
        <row r="97">
          <cell r="A97" t="str">
            <v>51011</v>
          </cell>
        </row>
        <row r="98">
          <cell r="A98" t="str">
            <v>92219</v>
          </cell>
        </row>
        <row r="99">
          <cell r="A99" t="str">
            <v>65071</v>
          </cell>
        </row>
        <row r="100">
          <cell r="A100" t="str">
            <v>94050</v>
          </cell>
        </row>
        <row r="101">
          <cell r="A101" t="str">
            <v>COSPART</v>
          </cell>
        </row>
        <row r="102">
          <cell r="A102" t="str">
            <v>52001</v>
          </cell>
        </row>
        <row r="103">
          <cell r="A103" t="str">
            <v>52005</v>
          </cell>
        </row>
        <row r="104">
          <cell r="A104" t="str">
            <v>52006</v>
          </cell>
        </row>
        <row r="105">
          <cell r="A105" t="str">
            <v>52007</v>
          </cell>
        </row>
        <row r="106">
          <cell r="A106" t="str">
            <v>52008</v>
          </cell>
        </row>
        <row r="107">
          <cell r="A107" t="str">
            <v>52009</v>
          </cell>
        </row>
        <row r="108">
          <cell r="A108" t="str">
            <v>52020</v>
          </cell>
        </row>
        <row r="109">
          <cell r="A109" t="str">
            <v>52030</v>
          </cell>
        </row>
        <row r="110">
          <cell r="A110" t="str">
            <v>52050</v>
          </cell>
        </row>
        <row r="111">
          <cell r="A111" t="str">
            <v>91148</v>
          </cell>
        </row>
        <row r="112">
          <cell r="A112" t="str">
            <v>94070</v>
          </cell>
        </row>
        <row r="113">
          <cell r="A113" t="str">
            <v>COSRENT</v>
          </cell>
        </row>
        <row r="114">
          <cell r="A114" t="str">
            <v>51013</v>
          </cell>
        </row>
        <row r="115">
          <cell r="A115" t="str">
            <v>51014</v>
          </cell>
        </row>
        <row r="116">
          <cell r="A116" t="str">
            <v>51018</v>
          </cell>
        </row>
        <row r="117">
          <cell r="A117" t="str">
            <v>51019</v>
          </cell>
        </row>
        <row r="118">
          <cell r="A118" t="str">
            <v>COSUNOT</v>
          </cell>
        </row>
        <row r="119">
          <cell r="A119" t="str">
            <v>51007</v>
          </cell>
        </row>
        <row r="120">
          <cell r="A120" t="str">
            <v>COSNUV</v>
          </cell>
        </row>
        <row r="121">
          <cell r="A121" t="str">
            <v>COSPT</v>
          </cell>
        </row>
        <row r="122">
          <cell r="A122" t="str">
            <v>56001</v>
          </cell>
        </row>
        <row r="123">
          <cell r="A123" t="str">
            <v>56003</v>
          </cell>
        </row>
        <row r="124">
          <cell r="A124" t="str">
            <v>56020</v>
          </cell>
        </row>
        <row r="125">
          <cell r="A125" t="str">
            <v>56030</v>
          </cell>
        </row>
        <row r="126">
          <cell r="A126" t="str">
            <v>COSPE</v>
          </cell>
        </row>
        <row r="127">
          <cell r="A127" t="str">
            <v>56101</v>
          </cell>
        </row>
        <row r="128">
          <cell r="A128" t="str">
            <v>56103</v>
          </cell>
        </row>
        <row r="129">
          <cell r="A129" t="str">
            <v>56130</v>
          </cell>
        </row>
        <row r="130">
          <cell r="A130" t="str">
            <v>COSNUOT</v>
          </cell>
        </row>
        <row r="131">
          <cell r="A131" t="str">
            <v>56204</v>
          </cell>
        </row>
        <row r="132">
          <cell r="A132" t="str">
            <v>56205</v>
          </cell>
        </row>
        <row r="133">
          <cell r="A133" t="str">
            <v>56209</v>
          </cell>
        </row>
        <row r="134">
          <cell r="A134" t="str">
            <v>COS</v>
          </cell>
        </row>
        <row r="135">
          <cell r="A135" t="str">
            <v>MAT&amp;MFG</v>
          </cell>
        </row>
        <row r="136">
          <cell r="A136" t="str">
            <v>MATVAR</v>
          </cell>
        </row>
        <row r="137">
          <cell r="A137" t="str">
            <v>MATPRIC</v>
          </cell>
        </row>
        <row r="138">
          <cell r="A138" t="str">
            <v>60001</v>
          </cell>
        </row>
        <row r="139">
          <cell r="A139" t="str">
            <v>90600</v>
          </cell>
        </row>
        <row r="140">
          <cell r="A140" t="str">
            <v>91370</v>
          </cell>
        </row>
        <row r="141">
          <cell r="A141" t="str">
            <v>92211</v>
          </cell>
        </row>
        <row r="142">
          <cell r="A142" t="str">
            <v>92225</v>
          </cell>
        </row>
        <row r="143">
          <cell r="A143" t="str">
            <v>92226</v>
          </cell>
        </row>
        <row r="144">
          <cell r="A144" t="str">
            <v>92227</v>
          </cell>
        </row>
        <row r="145">
          <cell r="A145" t="str">
            <v>94001</v>
          </cell>
        </row>
        <row r="146">
          <cell r="A146" t="str">
            <v>FRTDUT</v>
          </cell>
        </row>
        <row r="147">
          <cell r="A147" t="str">
            <v>MATFRT</v>
          </cell>
        </row>
        <row r="148">
          <cell r="A148" t="str">
            <v>60003</v>
          </cell>
        </row>
        <row r="149">
          <cell r="A149" t="str">
            <v>91374</v>
          </cell>
        </row>
        <row r="150">
          <cell r="A150" t="str">
            <v>MATDUT</v>
          </cell>
        </row>
        <row r="151">
          <cell r="A151" t="str">
            <v>60004</v>
          </cell>
        </row>
        <row r="152">
          <cell r="A152" t="str">
            <v>91372</v>
          </cell>
        </row>
        <row r="153">
          <cell r="A153" t="str">
            <v>MATCURR</v>
          </cell>
        </row>
        <row r="154">
          <cell r="A154" t="str">
            <v>60002</v>
          </cell>
        </row>
        <row r="155">
          <cell r="A155" t="str">
            <v>92206</v>
          </cell>
        </row>
        <row r="156">
          <cell r="A156" t="str">
            <v>92207</v>
          </cell>
        </row>
        <row r="157">
          <cell r="A157" t="str">
            <v>92208</v>
          </cell>
        </row>
        <row r="158">
          <cell r="A158" t="str">
            <v>92210</v>
          </cell>
        </row>
        <row r="159">
          <cell r="A159" t="str">
            <v>94002</v>
          </cell>
        </row>
        <row r="160">
          <cell r="A160" t="str">
            <v>AMMATVR</v>
          </cell>
        </row>
        <row r="161">
          <cell r="A161" t="str">
            <v>91410</v>
          </cell>
        </row>
        <row r="162">
          <cell r="A162" t="str">
            <v>91411</v>
          </cell>
        </row>
        <row r="163">
          <cell r="A163" t="str">
            <v>91412</v>
          </cell>
        </row>
        <row r="164">
          <cell r="A164" t="str">
            <v>EUMATVR</v>
          </cell>
        </row>
        <row r="165">
          <cell r="A165" t="str">
            <v>91420</v>
          </cell>
        </row>
        <row r="166">
          <cell r="A166" t="str">
            <v>91421</v>
          </cell>
        </row>
        <row r="167">
          <cell r="A167" t="str">
            <v>91422</v>
          </cell>
        </row>
        <row r="168">
          <cell r="A168" t="str">
            <v>MFGVAR</v>
          </cell>
        </row>
        <row r="169">
          <cell r="A169" t="str">
            <v>LABACT</v>
          </cell>
        </row>
        <row r="170">
          <cell r="A170" t="str">
            <v>61001</v>
          </cell>
        </row>
        <row r="171">
          <cell r="A171" t="str">
            <v>91001</v>
          </cell>
        </row>
        <row r="172">
          <cell r="A172" t="str">
            <v>92202</v>
          </cell>
        </row>
        <row r="173">
          <cell r="A173" t="str">
            <v>61002</v>
          </cell>
        </row>
        <row r="174">
          <cell r="A174" t="str">
            <v>92203</v>
          </cell>
        </row>
        <row r="175">
          <cell r="A175" t="str">
            <v>LABABS</v>
          </cell>
        </row>
        <row r="176">
          <cell r="A176" t="str">
            <v>62001</v>
          </cell>
        </row>
        <row r="177">
          <cell r="A177" t="str">
            <v>62002</v>
          </cell>
        </row>
        <row r="178">
          <cell r="A178" t="str">
            <v>MFGACT</v>
          </cell>
        </row>
        <row r="179">
          <cell r="A179" t="str">
            <v>63001</v>
          </cell>
        </row>
        <row r="180">
          <cell r="A180" t="str">
            <v>92200</v>
          </cell>
        </row>
        <row r="181">
          <cell r="A181" t="str">
            <v>63002</v>
          </cell>
        </row>
        <row r="182">
          <cell r="A182" t="str">
            <v>92201</v>
          </cell>
        </row>
        <row r="183">
          <cell r="A183" t="str">
            <v>OHABS</v>
          </cell>
        </row>
        <row r="184">
          <cell r="A184" t="str">
            <v>64001</v>
          </cell>
        </row>
        <row r="185">
          <cell r="A185" t="str">
            <v>64002</v>
          </cell>
        </row>
        <row r="186">
          <cell r="A186" t="str">
            <v>RATION</v>
          </cell>
        </row>
        <row r="187">
          <cell r="A187" t="str">
            <v>65059</v>
          </cell>
        </row>
        <row r="188">
          <cell r="A188" t="str">
            <v>92220</v>
          </cell>
        </row>
        <row r="189">
          <cell r="A189" t="str">
            <v>STARTUP</v>
          </cell>
        </row>
        <row r="190">
          <cell r="A190" t="str">
            <v>65001</v>
          </cell>
        </row>
        <row r="191">
          <cell r="A191" t="str">
            <v>OCOS</v>
          </cell>
        </row>
        <row r="192">
          <cell r="A192" t="str">
            <v>INVLOSS</v>
          </cell>
        </row>
        <row r="193">
          <cell r="A193" t="str">
            <v>65011</v>
          </cell>
        </row>
        <row r="194">
          <cell r="A194" t="str">
            <v>92215</v>
          </cell>
        </row>
        <row r="195">
          <cell r="A195" t="str">
            <v>DESIGN</v>
          </cell>
        </row>
        <row r="196">
          <cell r="A196" t="str">
            <v>65021</v>
          </cell>
        </row>
        <row r="197">
          <cell r="A197" t="str">
            <v>92217</v>
          </cell>
        </row>
        <row r="198">
          <cell r="A198" t="str">
            <v>WARFPI</v>
          </cell>
        </row>
        <row r="199">
          <cell r="A199" t="str">
            <v>65031</v>
          </cell>
        </row>
        <row r="200">
          <cell r="A200" t="str">
            <v>65032</v>
          </cell>
        </row>
        <row r="201">
          <cell r="A201" t="str">
            <v>65033</v>
          </cell>
        </row>
        <row r="202">
          <cell r="A202" t="str">
            <v>92214</v>
          </cell>
        </row>
        <row r="203">
          <cell r="A203" t="str">
            <v>FXGL</v>
          </cell>
        </row>
        <row r="204">
          <cell r="A204" t="str">
            <v>65041</v>
          </cell>
        </row>
        <row r="205">
          <cell r="A205" t="str">
            <v>65043</v>
          </cell>
        </row>
        <row r="206">
          <cell r="A206" t="str">
            <v>91041</v>
          </cell>
        </row>
        <row r="207">
          <cell r="A207" t="str">
            <v>91371</v>
          </cell>
        </row>
        <row r="208">
          <cell r="A208" t="str">
            <v>92216</v>
          </cell>
        </row>
        <row r="209">
          <cell r="A209" t="str">
            <v>INVLIFO</v>
          </cell>
        </row>
        <row r="210">
          <cell r="A210" t="str">
            <v>65052</v>
          </cell>
        </row>
        <row r="211">
          <cell r="A211" t="str">
            <v>CAPVAR</v>
          </cell>
        </row>
        <row r="212">
          <cell r="A212" t="str">
            <v>65057</v>
          </cell>
        </row>
        <row r="213">
          <cell r="A213" t="str">
            <v>FRTOUT</v>
          </cell>
        </row>
        <row r="214">
          <cell r="A214" t="str">
            <v>65061</v>
          </cell>
        </row>
        <row r="215">
          <cell r="A215" t="str">
            <v>92218</v>
          </cell>
        </row>
        <row r="216">
          <cell r="A216" t="str">
            <v>SHOPVAR</v>
          </cell>
        </row>
        <row r="217">
          <cell r="A217" t="str">
            <v>65055</v>
          </cell>
        </row>
        <row r="218">
          <cell r="A218" t="str">
            <v>92212</v>
          </cell>
        </row>
        <row r="219">
          <cell r="A219" t="str">
            <v>92230</v>
          </cell>
        </row>
        <row r="220">
          <cell r="A220" t="str">
            <v>FXREVAL</v>
          </cell>
        </row>
        <row r="221">
          <cell r="A221" t="str">
            <v>65044</v>
          </cell>
        </row>
        <row r="222">
          <cell r="A222" t="str">
            <v>FXCONT</v>
          </cell>
        </row>
        <row r="223">
          <cell r="A223" t="str">
            <v>65042</v>
          </cell>
        </row>
        <row r="224">
          <cell r="A224" t="str">
            <v>91042</v>
          </cell>
        </row>
        <row r="225">
          <cell r="A225" t="str">
            <v>OOCOS</v>
          </cell>
        </row>
        <row r="226">
          <cell r="A226" t="str">
            <v>65053</v>
          </cell>
        </row>
        <row r="227">
          <cell r="A227" t="str">
            <v>65054</v>
          </cell>
        </row>
        <row r="228">
          <cell r="A228" t="str">
            <v>65065</v>
          </cell>
        </row>
        <row r="229">
          <cell r="A229" t="str">
            <v>65066</v>
          </cell>
        </row>
        <row r="230">
          <cell r="A230" t="str">
            <v>65075</v>
          </cell>
        </row>
        <row r="231">
          <cell r="A231" t="str">
            <v>65081</v>
          </cell>
        </row>
        <row r="232">
          <cell r="A232" t="str">
            <v>66401</v>
          </cell>
        </row>
        <row r="233">
          <cell r="A233" t="str">
            <v>66001</v>
          </cell>
        </row>
        <row r="234">
          <cell r="A234" t="str">
            <v>66002</v>
          </cell>
        </row>
        <row r="235">
          <cell r="A235" t="str">
            <v>67001</v>
          </cell>
        </row>
        <row r="236">
          <cell r="A236" t="str">
            <v>91140</v>
          </cell>
        </row>
        <row r="237">
          <cell r="A237" t="str">
            <v>92300</v>
          </cell>
        </row>
        <row r="238">
          <cell r="A238" t="str">
            <v>92204</v>
          </cell>
        </row>
        <row r="239">
          <cell r="A239" t="str">
            <v>92213</v>
          </cell>
        </row>
        <row r="240">
          <cell r="A240" t="str">
            <v>TOTOPEX</v>
          </cell>
        </row>
        <row r="241">
          <cell r="A241" t="str">
            <v>OPEX</v>
          </cell>
        </row>
        <row r="242">
          <cell r="A242" t="str">
            <v>OPEXFUN</v>
          </cell>
        </row>
        <row r="243">
          <cell r="A243" t="str">
            <v>TOTSAL</v>
          </cell>
        </row>
        <row r="244">
          <cell r="A244" t="str">
            <v>SAL&amp;BEN</v>
          </cell>
        </row>
        <row r="245">
          <cell r="A245" t="str">
            <v>71001</v>
          </cell>
        </row>
        <row r="246">
          <cell r="A246" t="str">
            <v>71002</v>
          </cell>
        </row>
        <row r="247">
          <cell r="A247" t="str">
            <v>72001</v>
          </cell>
        </row>
        <row r="248">
          <cell r="A248" t="str">
            <v>72002</v>
          </cell>
        </row>
        <row r="249">
          <cell r="A249" t="str">
            <v>72003</v>
          </cell>
        </row>
        <row r="250">
          <cell r="A250" t="str">
            <v>72004</v>
          </cell>
        </row>
        <row r="251">
          <cell r="A251" t="str">
            <v>73001</v>
          </cell>
        </row>
        <row r="252">
          <cell r="A252" t="str">
            <v>INCCOMP</v>
          </cell>
        </row>
        <row r="253">
          <cell r="A253" t="str">
            <v>72005</v>
          </cell>
        </row>
        <row r="254">
          <cell r="A254" t="str">
            <v>72007</v>
          </cell>
        </row>
        <row r="255">
          <cell r="A255" t="str">
            <v>72009</v>
          </cell>
        </row>
        <row r="256">
          <cell r="A256" t="str">
            <v>72015</v>
          </cell>
        </row>
        <row r="257">
          <cell r="A257" t="str">
            <v>72017</v>
          </cell>
        </row>
        <row r="258">
          <cell r="A258" t="str">
            <v>72019</v>
          </cell>
        </row>
        <row r="259">
          <cell r="A259" t="str">
            <v>72011</v>
          </cell>
        </row>
        <row r="260">
          <cell r="A260" t="str">
            <v>72012</v>
          </cell>
        </row>
        <row r="261">
          <cell r="A261" t="str">
            <v>72013</v>
          </cell>
        </row>
        <row r="262">
          <cell r="A262" t="str">
            <v>72014</v>
          </cell>
        </row>
        <row r="263">
          <cell r="A263" t="str">
            <v>72021</v>
          </cell>
        </row>
        <row r="264">
          <cell r="A264" t="str">
            <v>OTHFUN</v>
          </cell>
        </row>
        <row r="265">
          <cell r="A265" t="str">
            <v>DISCRET</v>
          </cell>
        </row>
        <row r="266">
          <cell r="A266" t="str">
            <v>72006</v>
          </cell>
        </row>
        <row r="267">
          <cell r="A267" t="str">
            <v>72016</v>
          </cell>
        </row>
        <row r="268">
          <cell r="A268" t="str">
            <v>72008</v>
          </cell>
        </row>
        <row r="269">
          <cell r="A269" t="str">
            <v>72018</v>
          </cell>
        </row>
        <row r="270">
          <cell r="A270" t="str">
            <v>72010</v>
          </cell>
        </row>
        <row r="271">
          <cell r="A271" t="str">
            <v>72020</v>
          </cell>
        </row>
        <row r="272">
          <cell r="A272" t="str">
            <v>75001</v>
          </cell>
        </row>
        <row r="273">
          <cell r="A273" t="str">
            <v>75002</v>
          </cell>
        </row>
        <row r="274">
          <cell r="A274" t="str">
            <v>75003</v>
          </cell>
        </row>
        <row r="275">
          <cell r="A275" t="str">
            <v>75004</v>
          </cell>
        </row>
        <row r="276">
          <cell r="A276" t="str">
            <v>75005</v>
          </cell>
        </row>
        <row r="277">
          <cell r="A277" t="str">
            <v>75007</v>
          </cell>
        </row>
        <row r="278">
          <cell r="A278" t="str">
            <v>75011</v>
          </cell>
        </row>
        <row r="279">
          <cell r="A279" t="str">
            <v>75013</v>
          </cell>
        </row>
        <row r="280">
          <cell r="A280" t="str">
            <v>75014</v>
          </cell>
        </row>
        <row r="281">
          <cell r="A281" t="str">
            <v>75015</v>
          </cell>
        </row>
        <row r="282">
          <cell r="A282" t="str">
            <v>75016</v>
          </cell>
        </row>
        <row r="283">
          <cell r="A283" t="str">
            <v>75017</v>
          </cell>
        </row>
        <row r="284">
          <cell r="A284" t="str">
            <v>75018</v>
          </cell>
        </row>
        <row r="285">
          <cell r="A285" t="str">
            <v>75098</v>
          </cell>
        </row>
        <row r="286">
          <cell r="A286" t="str">
            <v>75099</v>
          </cell>
        </row>
        <row r="287">
          <cell r="A287" t="str">
            <v>78001</v>
          </cell>
        </row>
        <row r="288">
          <cell r="A288" t="str">
            <v>78002</v>
          </cell>
        </row>
        <row r="289">
          <cell r="A289" t="str">
            <v>90200</v>
          </cell>
        </row>
        <row r="290">
          <cell r="A290" t="str">
            <v>90300</v>
          </cell>
        </row>
        <row r="291">
          <cell r="A291" t="str">
            <v>90400</v>
          </cell>
        </row>
        <row r="292">
          <cell r="A292" t="str">
            <v>90700</v>
          </cell>
        </row>
        <row r="293">
          <cell r="A293" t="str">
            <v>90720</v>
          </cell>
        </row>
        <row r="294">
          <cell r="A294" t="str">
            <v>90730</v>
          </cell>
        </row>
        <row r="295">
          <cell r="A295" t="str">
            <v>90740</v>
          </cell>
        </row>
        <row r="296">
          <cell r="A296" t="str">
            <v>90750</v>
          </cell>
        </row>
        <row r="297">
          <cell r="A297" t="str">
            <v>90760</v>
          </cell>
        </row>
        <row r="298">
          <cell r="A298" t="str">
            <v>90770</v>
          </cell>
        </row>
        <row r="299">
          <cell r="A299" t="str">
            <v>90780</v>
          </cell>
        </row>
        <row r="300">
          <cell r="A300" t="str">
            <v>91110</v>
          </cell>
        </row>
        <row r="301">
          <cell r="A301" t="str">
            <v>91111</v>
          </cell>
        </row>
        <row r="302">
          <cell r="A302" t="str">
            <v>91112</v>
          </cell>
        </row>
        <row r="303">
          <cell r="A303" t="str">
            <v>91113</v>
          </cell>
        </row>
        <row r="304">
          <cell r="A304" t="str">
            <v>91114</v>
          </cell>
        </row>
        <row r="305">
          <cell r="A305" t="str">
            <v>91120</v>
          </cell>
        </row>
        <row r="306">
          <cell r="A306" t="str">
            <v>91125</v>
          </cell>
        </row>
        <row r="307">
          <cell r="A307" t="str">
            <v>91126</v>
          </cell>
        </row>
        <row r="308">
          <cell r="A308" t="str">
            <v>91133</v>
          </cell>
        </row>
        <row r="309">
          <cell r="A309" t="str">
            <v>91134</v>
          </cell>
        </row>
        <row r="310">
          <cell r="A310" t="str">
            <v>91136</v>
          </cell>
        </row>
        <row r="311">
          <cell r="A311" t="str">
            <v>91137</v>
          </cell>
        </row>
        <row r="312">
          <cell r="A312" t="str">
            <v>91138</v>
          </cell>
        </row>
        <row r="313">
          <cell r="A313" t="str">
            <v>91146</v>
          </cell>
        </row>
        <row r="314">
          <cell r="A314" t="str">
            <v>91150</v>
          </cell>
        </row>
        <row r="315">
          <cell r="A315" t="str">
            <v>91162</v>
          </cell>
        </row>
        <row r="316">
          <cell r="A316" t="str">
            <v>91163</v>
          </cell>
        </row>
        <row r="317">
          <cell r="A317" t="str">
            <v>91164</v>
          </cell>
        </row>
        <row r="318">
          <cell r="A318" t="str">
            <v>91171</v>
          </cell>
        </row>
        <row r="319">
          <cell r="A319" t="str">
            <v>91172</v>
          </cell>
        </row>
        <row r="320">
          <cell r="A320" t="str">
            <v>91173</v>
          </cell>
        </row>
        <row r="321">
          <cell r="A321" t="str">
            <v>91190</v>
          </cell>
        </row>
        <row r="322">
          <cell r="A322" t="str">
            <v>91215</v>
          </cell>
        </row>
        <row r="323">
          <cell r="A323" t="str">
            <v>91224</v>
          </cell>
        </row>
        <row r="324">
          <cell r="A324" t="str">
            <v>91225</v>
          </cell>
        </row>
        <row r="325">
          <cell r="A325" t="str">
            <v>91226</v>
          </cell>
        </row>
        <row r="326">
          <cell r="A326" t="str">
            <v>91227</v>
          </cell>
        </row>
        <row r="327">
          <cell r="A327" t="str">
            <v>91230</v>
          </cell>
        </row>
        <row r="328">
          <cell r="A328" t="str">
            <v>91235</v>
          </cell>
        </row>
        <row r="329">
          <cell r="A329" t="str">
            <v>91250</v>
          </cell>
        </row>
        <row r="330">
          <cell r="A330" t="str">
            <v>91251</v>
          </cell>
        </row>
        <row r="331">
          <cell r="A331" t="str">
            <v>91252</v>
          </cell>
        </row>
        <row r="332">
          <cell r="A332" t="str">
            <v>91253</v>
          </cell>
        </row>
        <row r="333">
          <cell r="A333" t="str">
            <v>91254</v>
          </cell>
        </row>
        <row r="334">
          <cell r="A334" t="str">
            <v>91255</v>
          </cell>
        </row>
        <row r="335">
          <cell r="A335" t="str">
            <v>91270</v>
          </cell>
        </row>
        <row r="336">
          <cell r="A336" t="str">
            <v>91280</v>
          </cell>
        </row>
        <row r="337">
          <cell r="A337" t="str">
            <v>91281</v>
          </cell>
        </row>
        <row r="338">
          <cell r="A338" t="str">
            <v>91282</v>
          </cell>
        </row>
        <row r="339">
          <cell r="A339" t="str">
            <v>91283</v>
          </cell>
        </row>
        <row r="340">
          <cell r="A340" t="str">
            <v>91285</v>
          </cell>
        </row>
        <row r="341">
          <cell r="A341" t="str">
            <v>91290</v>
          </cell>
        </row>
        <row r="342">
          <cell r="A342" t="str">
            <v>91295</v>
          </cell>
        </row>
        <row r="343">
          <cell r="A343" t="str">
            <v>91296</v>
          </cell>
        </row>
        <row r="344">
          <cell r="A344" t="str">
            <v>91297</v>
          </cell>
        </row>
        <row r="345">
          <cell r="A345" t="str">
            <v>91298</v>
          </cell>
        </row>
        <row r="346">
          <cell r="A346" t="str">
            <v>91315</v>
          </cell>
        </row>
        <row r="347">
          <cell r="A347" t="str">
            <v>91351</v>
          </cell>
        </row>
        <row r="348">
          <cell r="A348" t="str">
            <v>91352</v>
          </cell>
        </row>
        <row r="349">
          <cell r="A349" t="str">
            <v>91353</v>
          </cell>
        </row>
        <row r="350">
          <cell r="A350" t="str">
            <v>91373</v>
          </cell>
        </row>
        <row r="351">
          <cell r="A351" t="str">
            <v>91380</v>
          </cell>
        </row>
        <row r="352">
          <cell r="A352" t="str">
            <v>92115</v>
          </cell>
        </row>
        <row r="353">
          <cell r="A353" t="str">
            <v>92120</v>
          </cell>
        </row>
        <row r="354">
          <cell r="A354" t="str">
            <v>92121</v>
          </cell>
        </row>
        <row r="355">
          <cell r="A355" t="str">
            <v>92250</v>
          </cell>
        </row>
        <row r="356">
          <cell r="A356" t="str">
            <v>92350</v>
          </cell>
        </row>
        <row r="357">
          <cell r="A357" t="str">
            <v>90500</v>
          </cell>
        </row>
        <row r="358">
          <cell r="A358" t="str">
            <v>90501</v>
          </cell>
        </row>
        <row r="359">
          <cell r="A359" t="str">
            <v>90801</v>
          </cell>
        </row>
        <row r="360">
          <cell r="A360" t="str">
            <v>93126</v>
          </cell>
        </row>
        <row r="361">
          <cell r="A361" t="str">
            <v>FIXED</v>
          </cell>
        </row>
        <row r="362">
          <cell r="A362" t="str">
            <v>74001</v>
          </cell>
        </row>
        <row r="363">
          <cell r="A363" t="str">
            <v>74002</v>
          </cell>
        </row>
        <row r="364">
          <cell r="A364" t="str">
            <v>74003</v>
          </cell>
        </row>
        <row r="365">
          <cell r="A365" t="str">
            <v>74004</v>
          </cell>
        </row>
        <row r="366">
          <cell r="A366" t="str">
            <v>74005</v>
          </cell>
        </row>
        <row r="367">
          <cell r="A367" t="str">
            <v>75006</v>
          </cell>
        </row>
        <row r="368">
          <cell r="A368" t="str">
            <v>75008</v>
          </cell>
        </row>
        <row r="369">
          <cell r="A369" t="str">
            <v>75009</v>
          </cell>
        </row>
        <row r="370">
          <cell r="A370" t="str">
            <v>75012</v>
          </cell>
        </row>
        <row r="371">
          <cell r="A371" t="str">
            <v>93110</v>
          </cell>
        </row>
        <row r="372">
          <cell r="A372" t="str">
            <v>93115</v>
          </cell>
        </row>
        <row r="373">
          <cell r="A373" t="str">
            <v>93116</v>
          </cell>
        </row>
        <row r="374">
          <cell r="A374" t="str">
            <v>93117</v>
          </cell>
        </row>
        <row r="375">
          <cell r="A375" t="str">
            <v>REBILL</v>
          </cell>
        </row>
        <row r="376">
          <cell r="A376" t="str">
            <v>79001</v>
          </cell>
        </row>
        <row r="377">
          <cell r="A377" t="str">
            <v>DEVFUND</v>
          </cell>
        </row>
        <row r="378">
          <cell r="A378" t="str">
            <v>75201</v>
          </cell>
        </row>
        <row r="379">
          <cell r="A379" t="str">
            <v>RESTRU</v>
          </cell>
        </row>
        <row r="380">
          <cell r="A380" t="str">
            <v>75100</v>
          </cell>
        </row>
        <row r="381">
          <cell r="A381" t="str">
            <v>75151</v>
          </cell>
        </row>
        <row r="382">
          <cell r="A382" t="str">
            <v>GOVGRNT</v>
          </cell>
        </row>
        <row r="383">
          <cell r="A383" t="str">
            <v>75200</v>
          </cell>
        </row>
        <row r="384">
          <cell r="A384" t="str">
            <v>ADMFEE</v>
          </cell>
        </row>
        <row r="385">
          <cell r="A385" t="str">
            <v>69001</v>
          </cell>
        </row>
        <row r="386">
          <cell r="A386" t="str">
            <v>69002</v>
          </cell>
        </row>
        <row r="387">
          <cell r="A387" t="str">
            <v>91130</v>
          </cell>
        </row>
        <row r="388">
          <cell r="A388" t="str">
            <v>CORPALL</v>
          </cell>
        </row>
        <row r="389">
          <cell r="A389" t="str">
            <v>91141</v>
          </cell>
        </row>
        <row r="390">
          <cell r="A390" t="str">
            <v>91142</v>
          </cell>
        </row>
        <row r="391">
          <cell r="A391" t="str">
            <v>91143</v>
          </cell>
        </row>
        <row r="392">
          <cell r="A392" t="str">
            <v>91145</v>
          </cell>
        </row>
        <row r="393">
          <cell r="A393" t="str">
            <v>91147</v>
          </cell>
        </row>
        <row r="394">
          <cell r="A394" t="str">
            <v>MGMTFEE</v>
          </cell>
        </row>
        <row r="395">
          <cell r="A395" t="str">
            <v>75019</v>
          </cell>
        </row>
        <row r="396">
          <cell r="A396" t="str">
            <v>MGMTALL</v>
          </cell>
        </row>
        <row r="397">
          <cell r="A397" t="str">
            <v>91144</v>
          </cell>
        </row>
        <row r="398">
          <cell r="A398" t="str">
            <v>AFTSALE</v>
          </cell>
        </row>
        <row r="399">
          <cell r="A399" t="str">
            <v>68001</v>
          </cell>
        </row>
        <row r="400">
          <cell r="A400" t="str">
            <v>68002</v>
          </cell>
        </row>
        <row r="401">
          <cell r="A401" t="str">
            <v>TAFEE</v>
          </cell>
        </row>
        <row r="402">
          <cell r="A402" t="str">
            <v>80011</v>
          </cell>
        </row>
        <row r="403">
          <cell r="A403" t="str">
            <v>80012</v>
          </cell>
        </row>
        <row r="404">
          <cell r="A404" t="str">
            <v>OTHOPEX</v>
          </cell>
        </row>
        <row r="405">
          <cell r="A405" t="str">
            <v>OVERLAY</v>
          </cell>
        </row>
        <row r="406">
          <cell r="A406" t="str">
            <v>79999</v>
          </cell>
        </row>
        <row r="407">
          <cell r="A407" t="str">
            <v>GLASSET</v>
          </cell>
        </row>
        <row r="408">
          <cell r="A408" t="str">
            <v>80021</v>
          </cell>
        </row>
        <row r="409">
          <cell r="A409" t="str">
            <v>80022</v>
          </cell>
        </row>
        <row r="410">
          <cell r="A410" t="str">
            <v>80023</v>
          </cell>
        </row>
        <row r="411">
          <cell r="A411" t="str">
            <v>OIAMORT</v>
          </cell>
        </row>
        <row r="412">
          <cell r="A412" t="str">
            <v>80304</v>
          </cell>
        </row>
        <row r="413">
          <cell r="A413" t="str">
            <v>TOTOIEX</v>
          </cell>
        </row>
        <row r="414">
          <cell r="A414" t="str">
            <v>DIVINC</v>
          </cell>
        </row>
        <row r="415">
          <cell r="A415" t="str">
            <v>80032</v>
          </cell>
        </row>
        <row r="416">
          <cell r="A416" t="str">
            <v>80033</v>
          </cell>
        </row>
        <row r="417">
          <cell r="A417" t="str">
            <v>INTINC</v>
          </cell>
        </row>
        <row r="418">
          <cell r="A418" t="str">
            <v>80101</v>
          </cell>
        </row>
        <row r="419">
          <cell r="A419" t="str">
            <v>80102</v>
          </cell>
        </row>
        <row r="420">
          <cell r="A420" t="str">
            <v>92252</v>
          </cell>
        </row>
        <row r="421">
          <cell r="A421" t="str">
            <v>INTEX</v>
          </cell>
        </row>
        <row r="422">
          <cell r="A422" t="str">
            <v>80112</v>
          </cell>
        </row>
        <row r="423">
          <cell r="A423" t="str">
            <v>80113</v>
          </cell>
        </row>
        <row r="424">
          <cell r="A424" t="str">
            <v>80114</v>
          </cell>
        </row>
        <row r="425">
          <cell r="A425" t="str">
            <v>80115</v>
          </cell>
        </row>
        <row r="426">
          <cell r="A426" t="str">
            <v>92253</v>
          </cell>
        </row>
        <row r="427">
          <cell r="A427" t="str">
            <v>ICINT</v>
          </cell>
        </row>
        <row r="428">
          <cell r="A428" t="str">
            <v>80121</v>
          </cell>
        </row>
        <row r="429">
          <cell r="A429" t="str">
            <v>80122</v>
          </cell>
        </row>
        <row r="430">
          <cell r="A430" t="str">
            <v>80123</v>
          </cell>
        </row>
        <row r="431">
          <cell r="A431" t="str">
            <v>80124</v>
          </cell>
        </row>
        <row r="432">
          <cell r="A432" t="str">
            <v>80125</v>
          </cell>
        </row>
        <row r="433">
          <cell r="A433" t="str">
            <v>80126</v>
          </cell>
        </row>
        <row r="434">
          <cell r="A434" t="str">
            <v>80127</v>
          </cell>
        </row>
        <row r="435">
          <cell r="A435" t="str">
            <v>80128</v>
          </cell>
        </row>
        <row r="436">
          <cell r="A436" t="str">
            <v>80129</v>
          </cell>
        </row>
        <row r="437">
          <cell r="A437" t="str">
            <v>80130</v>
          </cell>
        </row>
        <row r="438">
          <cell r="A438" t="str">
            <v>80131</v>
          </cell>
        </row>
        <row r="439">
          <cell r="A439" t="str">
            <v>91131</v>
          </cell>
        </row>
        <row r="440">
          <cell r="A440" t="str">
            <v>92251</v>
          </cell>
        </row>
        <row r="441">
          <cell r="A441" t="str">
            <v>EQUEARN</v>
          </cell>
        </row>
        <row r="442">
          <cell r="A442" t="str">
            <v>80201</v>
          </cell>
        </row>
        <row r="443">
          <cell r="A443" t="str">
            <v>92254</v>
          </cell>
        </row>
        <row r="444">
          <cell r="A444" t="str">
            <v>GWAMORT</v>
          </cell>
        </row>
        <row r="445">
          <cell r="A445" t="str">
            <v>80301</v>
          </cell>
        </row>
        <row r="446">
          <cell r="A446" t="str">
            <v>80302</v>
          </cell>
        </row>
        <row r="447">
          <cell r="A447" t="str">
            <v>80303</v>
          </cell>
        </row>
        <row r="448">
          <cell r="A448" t="str">
            <v>91132</v>
          </cell>
        </row>
        <row r="449">
          <cell r="A449" t="str">
            <v>92255</v>
          </cell>
        </row>
        <row r="450">
          <cell r="A450" t="str">
            <v>PENSION</v>
          </cell>
        </row>
        <row r="451">
          <cell r="A451" t="str">
            <v>80406</v>
          </cell>
        </row>
        <row r="452">
          <cell r="A452" t="str">
            <v>OINCEX</v>
          </cell>
        </row>
        <row r="453">
          <cell r="A453" t="str">
            <v>80401</v>
          </cell>
        </row>
        <row r="454">
          <cell r="A454" t="str">
            <v>80402</v>
          </cell>
        </row>
        <row r="455">
          <cell r="A455" t="str">
            <v>80403</v>
          </cell>
        </row>
        <row r="456">
          <cell r="A456" t="str">
            <v>80404</v>
          </cell>
        </row>
        <row r="457">
          <cell r="A457" t="str">
            <v>80405</v>
          </cell>
        </row>
        <row r="458">
          <cell r="A458" t="str">
            <v>80407</v>
          </cell>
        </row>
        <row r="459">
          <cell r="A459" t="str">
            <v>80408</v>
          </cell>
        </row>
        <row r="460">
          <cell r="A460" t="str">
            <v>80409</v>
          </cell>
        </row>
        <row r="461">
          <cell r="A461" t="str">
            <v>80411</v>
          </cell>
        </row>
        <row r="462">
          <cell r="A462" t="str">
            <v>80412</v>
          </cell>
        </row>
        <row r="463">
          <cell r="A463" t="str">
            <v>82000</v>
          </cell>
        </row>
        <row r="464">
          <cell r="A464" t="str">
            <v>92256</v>
          </cell>
        </row>
        <row r="465">
          <cell r="A465" t="str">
            <v>92257</v>
          </cell>
        </row>
        <row r="466">
          <cell r="A466" t="str">
            <v>92260</v>
          </cell>
        </row>
        <row r="467">
          <cell r="A467" t="str">
            <v>92261</v>
          </cell>
        </row>
        <row r="468">
          <cell r="A468" t="str">
            <v>92262</v>
          </cell>
        </row>
        <row r="469">
          <cell r="A469" t="str">
            <v>92270</v>
          </cell>
        </row>
        <row r="470">
          <cell r="A470" t="str">
            <v>MININT</v>
          </cell>
        </row>
        <row r="471">
          <cell r="A471" t="str">
            <v>80501</v>
          </cell>
        </row>
        <row r="472">
          <cell r="A472" t="str">
            <v>EXTORD</v>
          </cell>
        </row>
        <row r="473">
          <cell r="A473" t="str">
            <v>80601</v>
          </cell>
        </row>
        <row r="474">
          <cell r="A474" t="str">
            <v>80611</v>
          </cell>
        </row>
        <row r="475">
          <cell r="A475" t="str">
            <v>TOTTAX</v>
          </cell>
        </row>
        <row r="476">
          <cell r="A476" t="str">
            <v>LEGTAX</v>
          </cell>
        </row>
        <row r="477">
          <cell r="A477" t="str">
            <v>80701</v>
          </cell>
        </row>
        <row r="478">
          <cell r="A478" t="str">
            <v>80703</v>
          </cell>
        </row>
        <row r="479">
          <cell r="A479" t="str">
            <v>80705</v>
          </cell>
        </row>
        <row r="480">
          <cell r="A480" t="str">
            <v>80707</v>
          </cell>
        </row>
        <row r="481">
          <cell r="A481" t="str">
            <v>INTTAX</v>
          </cell>
        </row>
        <row r="482">
          <cell r="A482" t="str">
            <v>80801</v>
          </cell>
        </row>
        <row r="483">
          <cell r="A483" t="str">
            <v>BONDTAX</v>
          </cell>
        </row>
        <row r="484">
          <cell r="A484" t="str">
            <v>80802</v>
          </cell>
        </row>
        <row r="485">
          <cell r="A485">
            <v>0</v>
          </cell>
        </row>
        <row r="486">
          <cell r="A486">
            <v>0</v>
          </cell>
        </row>
        <row r="487">
          <cell r="A487" t="str">
            <v>TOTCOMP</v>
          </cell>
        </row>
        <row r="488">
          <cell r="A488" t="str">
            <v>80901</v>
          </cell>
        </row>
        <row r="489">
          <cell r="A489" t="str">
            <v>80902</v>
          </cell>
        </row>
        <row r="490">
          <cell r="A490" t="str">
            <v>80903</v>
          </cell>
        </row>
        <row r="491">
          <cell r="A491" t="str">
            <v>80904</v>
          </cell>
        </row>
        <row r="499">
          <cell r="E499">
            <v>100</v>
          </cell>
          <cell r="F499">
            <v>100</v>
          </cell>
          <cell r="G499">
            <v>100</v>
          </cell>
          <cell r="H499">
            <v>100</v>
          </cell>
          <cell r="I499">
            <v>100</v>
          </cell>
          <cell r="J499">
            <v>100</v>
          </cell>
          <cell r="K499">
            <v>100</v>
          </cell>
          <cell r="L499">
            <v>100</v>
          </cell>
          <cell r="M499">
            <v>100</v>
          </cell>
          <cell r="N499">
            <v>100</v>
          </cell>
          <cell r="O499">
            <v>100</v>
          </cell>
          <cell r="P499">
            <v>100</v>
          </cell>
          <cell r="Q499">
            <v>0</v>
          </cell>
          <cell r="R499">
            <v>100</v>
          </cell>
          <cell r="S499">
            <v>318</v>
          </cell>
          <cell r="T499">
            <v>100</v>
          </cell>
        </row>
        <row r="500">
          <cell r="E500">
            <v>1</v>
          </cell>
          <cell r="F500">
            <v>2</v>
          </cell>
          <cell r="G500">
            <v>3</v>
          </cell>
          <cell r="H500">
            <v>4</v>
          </cell>
          <cell r="I500">
            <v>5</v>
          </cell>
          <cell r="J500">
            <v>6</v>
          </cell>
          <cell r="K500">
            <v>7</v>
          </cell>
          <cell r="L500">
            <v>8</v>
          </cell>
          <cell r="M500">
            <v>9</v>
          </cell>
          <cell r="N500">
            <v>10</v>
          </cell>
          <cell r="O500">
            <v>11</v>
          </cell>
          <cell r="P500">
            <v>12</v>
          </cell>
          <cell r="R500">
            <v>5</v>
          </cell>
          <cell r="S500">
            <v>5</v>
          </cell>
          <cell r="T500">
            <v>5</v>
          </cell>
        </row>
        <row r="501">
          <cell r="E501">
            <v>2018</v>
          </cell>
          <cell r="F501">
            <v>2018</v>
          </cell>
          <cell r="G501">
            <v>2018</v>
          </cell>
          <cell r="H501">
            <v>2018</v>
          </cell>
          <cell r="I501">
            <v>2018</v>
          </cell>
          <cell r="J501">
            <v>2018</v>
          </cell>
          <cell r="K501">
            <v>2018</v>
          </cell>
          <cell r="L501">
            <v>2018</v>
          </cell>
          <cell r="M501">
            <v>2018</v>
          </cell>
          <cell r="N501">
            <v>2018</v>
          </cell>
          <cell r="O501">
            <v>2018</v>
          </cell>
          <cell r="P501">
            <v>2018</v>
          </cell>
          <cell r="Q501">
            <v>0</v>
          </cell>
          <cell r="R501">
            <v>2018</v>
          </cell>
          <cell r="S501">
            <v>2018</v>
          </cell>
          <cell r="T501">
            <v>2017</v>
          </cell>
        </row>
        <row r="502">
          <cell r="E502" t="str">
            <v>CV UN PD</v>
          </cell>
          <cell r="F502" t="str">
            <v>CV UN PD</v>
          </cell>
          <cell r="G502" t="str">
            <v>CV UN PD</v>
          </cell>
          <cell r="H502" t="str">
            <v>CV UN PD</v>
          </cell>
          <cell r="I502" t="str">
            <v>CV UN PD</v>
          </cell>
          <cell r="J502" t="str">
            <v>CV UN PD</v>
          </cell>
          <cell r="K502" t="str">
            <v>CV UN PD</v>
          </cell>
          <cell r="L502" t="str">
            <v>CV UN PD</v>
          </cell>
          <cell r="M502" t="str">
            <v>CV UN PD</v>
          </cell>
          <cell r="N502" t="str">
            <v>CV UN PD</v>
          </cell>
          <cell r="O502" t="str">
            <v>CV UN PD</v>
          </cell>
          <cell r="P502" t="str">
            <v>CV UN PD</v>
          </cell>
          <cell r="Q502">
            <v>0</v>
          </cell>
          <cell r="R502" t="str">
            <v>CV UN CD</v>
          </cell>
          <cell r="S502" t="str">
            <v>CV UN CD</v>
          </cell>
          <cell r="T502" t="str">
            <v>CV UN CD</v>
          </cell>
        </row>
        <row r="506">
          <cell r="A506" t="str">
            <v xml:space="preserve">         41001</v>
          </cell>
          <cell r="C506" t="str">
            <v>SPACE</v>
          </cell>
        </row>
        <row r="507">
          <cell r="A507" t="str">
            <v xml:space="preserve">         41009</v>
          </cell>
          <cell r="C507" t="str">
            <v>SPACE</v>
          </cell>
        </row>
        <row r="508">
          <cell r="A508" t="str">
            <v xml:space="preserve">         41013</v>
          </cell>
          <cell r="C508" t="str">
            <v>SPACE</v>
          </cell>
        </row>
        <row r="509">
          <cell r="A509" t="str">
            <v xml:space="preserve">         41014</v>
          </cell>
          <cell r="C509" t="str">
            <v>SPACE</v>
          </cell>
        </row>
        <row r="510">
          <cell r="A510" t="str">
            <v xml:space="preserve">         41001</v>
          </cell>
          <cell r="C510" t="str">
            <v>EA</v>
          </cell>
        </row>
        <row r="511">
          <cell r="A511" t="str">
            <v xml:space="preserve">         41009</v>
          </cell>
          <cell r="C511" t="str">
            <v>EA</v>
          </cell>
        </row>
        <row r="512">
          <cell r="A512" t="str">
            <v xml:space="preserve">         41013</v>
          </cell>
          <cell r="C512" t="str">
            <v>EA</v>
          </cell>
        </row>
        <row r="513">
          <cell r="A513" t="str">
            <v xml:space="preserve">         41014</v>
          </cell>
          <cell r="C513" t="str">
            <v>EA</v>
          </cell>
        </row>
        <row r="514">
          <cell r="A514" t="str">
            <v xml:space="preserve">         46001</v>
          </cell>
          <cell r="C514" t="str">
            <v>EA</v>
          </cell>
        </row>
        <row r="515">
          <cell r="A515" t="str">
            <v xml:space="preserve">         46003</v>
          </cell>
          <cell r="C515" t="str">
            <v>EA</v>
          </cell>
        </row>
        <row r="516">
          <cell r="A516" t="str">
            <v xml:space="preserve">         46101</v>
          </cell>
          <cell r="C516" t="str">
            <v>EA</v>
          </cell>
        </row>
        <row r="517">
          <cell r="A517" t="str">
            <v xml:space="preserve">         46103</v>
          </cell>
          <cell r="C517" t="str">
            <v>EA</v>
          </cell>
        </row>
        <row r="518">
          <cell r="A518" t="str">
            <v>UNITS</v>
          </cell>
        </row>
      </sheetData>
      <sheetData sheetId="3" refreshError="1">
        <row r="6">
          <cell r="B6" t="str">
            <v>03</v>
          </cell>
        </row>
        <row r="7">
          <cell r="B7" t="str">
            <v>CS</v>
          </cell>
        </row>
        <row r="8">
          <cell r="B8" t="str">
            <v>US</v>
          </cell>
        </row>
        <row r="10">
          <cell r="B10" t="str">
            <v>CHINA</v>
          </cell>
        </row>
        <row r="11">
          <cell r="B11" t="str">
            <v/>
          </cell>
        </row>
        <row r="12">
          <cell r="B12" t="str">
            <v>PL_00_TO_30</v>
          </cell>
        </row>
        <row r="13">
          <cell r="B13" t="str">
            <v>FCT</v>
          </cell>
        </row>
        <row r="15"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100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R15">
            <v>100</v>
          </cell>
          <cell r="S15">
            <v>318</v>
          </cell>
          <cell r="T15">
            <v>100</v>
          </cell>
        </row>
        <row r="16">
          <cell r="E16">
            <v>1</v>
          </cell>
          <cell r="F16">
            <v>2</v>
          </cell>
          <cell r="G16">
            <v>3</v>
          </cell>
          <cell r="H16">
            <v>4</v>
          </cell>
          <cell r="I16">
            <v>5</v>
          </cell>
          <cell r="J16">
            <v>6</v>
          </cell>
          <cell r="K16">
            <v>7</v>
          </cell>
          <cell r="L16">
            <v>8</v>
          </cell>
          <cell r="M16">
            <v>9</v>
          </cell>
          <cell r="N16">
            <v>10</v>
          </cell>
          <cell r="O16">
            <v>11</v>
          </cell>
          <cell r="P16">
            <v>12</v>
          </cell>
          <cell r="R16">
            <v>5</v>
          </cell>
          <cell r="S16">
            <v>5</v>
          </cell>
          <cell r="T16">
            <v>5</v>
          </cell>
        </row>
        <row r="17">
          <cell r="E17">
            <v>2018</v>
          </cell>
          <cell r="F17">
            <v>2018</v>
          </cell>
          <cell r="G17">
            <v>2018</v>
          </cell>
          <cell r="H17">
            <v>2018</v>
          </cell>
          <cell r="I17">
            <v>2018</v>
          </cell>
          <cell r="J17">
            <v>2018</v>
          </cell>
          <cell r="K17">
            <v>2018</v>
          </cell>
          <cell r="L17">
            <v>2018</v>
          </cell>
          <cell r="M17">
            <v>2018</v>
          </cell>
          <cell r="N17">
            <v>2018</v>
          </cell>
          <cell r="O17">
            <v>2018</v>
          </cell>
          <cell r="P17">
            <v>2018</v>
          </cell>
          <cell r="R17">
            <v>2018</v>
          </cell>
          <cell r="S17">
            <v>2018</v>
          </cell>
          <cell r="T17">
            <v>2017</v>
          </cell>
        </row>
        <row r="18">
          <cell r="E18" t="str">
            <v>CV GC PD</v>
          </cell>
          <cell r="F18" t="str">
            <v>CV GC PD</v>
          </cell>
          <cell r="G18" t="str">
            <v>CV GC PD</v>
          </cell>
          <cell r="H18" t="str">
            <v>CV GC PD</v>
          </cell>
          <cell r="I18" t="str">
            <v>CV GC PD</v>
          </cell>
          <cell r="J18" t="str">
            <v>CV GC PD</v>
          </cell>
          <cell r="K18" t="str">
            <v>CV GC PD</v>
          </cell>
          <cell r="L18" t="str">
            <v>CV GC PD</v>
          </cell>
          <cell r="M18" t="str">
            <v>CV GC PD</v>
          </cell>
          <cell r="N18" t="str">
            <v>CV GC PD</v>
          </cell>
          <cell r="O18" t="str">
            <v>CV GC PD</v>
          </cell>
          <cell r="P18" t="str">
            <v>CV GC PD</v>
          </cell>
          <cell r="R18" t="str">
            <v>CV GC CD</v>
          </cell>
          <cell r="S18" t="str">
            <v>CV GC CD</v>
          </cell>
          <cell r="T18" t="str">
            <v>CV GC CD</v>
          </cell>
        </row>
        <row r="22">
          <cell r="A22" t="str">
            <v>OPEXFUN</v>
          </cell>
          <cell r="C22" t="str">
            <v>ADM</v>
          </cell>
        </row>
        <row r="23">
          <cell r="A23" t="str">
            <v xml:space="preserve">         71001</v>
          </cell>
          <cell r="C23" t="str">
            <v>ADM</v>
          </cell>
        </row>
        <row r="24">
          <cell r="A24" t="str">
            <v xml:space="preserve">         71002</v>
          </cell>
          <cell r="C24" t="str">
            <v>ADM</v>
          </cell>
        </row>
        <row r="25">
          <cell r="A25" t="str">
            <v xml:space="preserve">         72001</v>
          </cell>
          <cell r="C25" t="str">
            <v>ADM</v>
          </cell>
        </row>
        <row r="26">
          <cell r="A26" t="str">
            <v xml:space="preserve">         72002</v>
          </cell>
          <cell r="C26" t="str">
            <v>ADM</v>
          </cell>
        </row>
        <row r="27">
          <cell r="A27" t="str">
            <v xml:space="preserve">         72003</v>
          </cell>
          <cell r="C27" t="str">
            <v>ADM</v>
          </cell>
        </row>
        <row r="28">
          <cell r="A28" t="str">
            <v xml:space="preserve">         72004</v>
          </cell>
          <cell r="C28" t="str">
            <v>ADM</v>
          </cell>
        </row>
        <row r="29">
          <cell r="A29" t="str">
            <v xml:space="preserve">         72005</v>
          </cell>
          <cell r="C29" t="str">
            <v>ADM</v>
          </cell>
        </row>
        <row r="30">
          <cell r="A30" t="str">
            <v xml:space="preserve">         72006</v>
          </cell>
          <cell r="C30" t="str">
            <v>ADM</v>
          </cell>
        </row>
        <row r="31">
          <cell r="A31" t="str">
            <v xml:space="preserve">         72007</v>
          </cell>
          <cell r="C31" t="str">
            <v>ADM</v>
          </cell>
        </row>
        <row r="32">
          <cell r="A32" t="str">
            <v xml:space="preserve">         72008</v>
          </cell>
          <cell r="C32" t="str">
            <v>ADM</v>
          </cell>
        </row>
        <row r="33">
          <cell r="A33" t="str">
            <v xml:space="preserve">         72009</v>
          </cell>
          <cell r="C33" t="str">
            <v>ADM</v>
          </cell>
        </row>
        <row r="34">
          <cell r="A34" t="str">
            <v xml:space="preserve">         72010</v>
          </cell>
          <cell r="C34" t="str">
            <v>ADM</v>
          </cell>
        </row>
        <row r="35">
          <cell r="A35" t="str">
            <v xml:space="preserve">         72011</v>
          </cell>
          <cell r="C35" t="str">
            <v>ADM</v>
          </cell>
        </row>
        <row r="36">
          <cell r="A36" t="str">
            <v xml:space="preserve">         72012</v>
          </cell>
          <cell r="C36" t="str">
            <v>ADM</v>
          </cell>
        </row>
        <row r="37">
          <cell r="A37" t="str">
            <v xml:space="preserve">         72013</v>
          </cell>
          <cell r="C37" t="str">
            <v>ADM</v>
          </cell>
        </row>
        <row r="38">
          <cell r="A38" t="str">
            <v xml:space="preserve">         72014</v>
          </cell>
          <cell r="C38" t="str">
            <v>ADM</v>
          </cell>
        </row>
        <row r="39">
          <cell r="A39" t="str">
            <v xml:space="preserve">         72015</v>
          </cell>
          <cell r="C39" t="str">
            <v>ADM</v>
          </cell>
        </row>
        <row r="40">
          <cell r="A40" t="str">
            <v xml:space="preserve">         72016</v>
          </cell>
          <cell r="C40" t="str">
            <v>ADM</v>
          </cell>
        </row>
        <row r="41">
          <cell r="A41" t="str">
            <v xml:space="preserve">         72017</v>
          </cell>
          <cell r="C41" t="str">
            <v>ADM</v>
          </cell>
        </row>
        <row r="42">
          <cell r="A42" t="str">
            <v xml:space="preserve">         72018</v>
          </cell>
          <cell r="C42" t="str">
            <v>ADM</v>
          </cell>
        </row>
        <row r="43">
          <cell r="A43" t="str">
            <v xml:space="preserve">         72019</v>
          </cell>
          <cell r="C43" t="str">
            <v>ADM</v>
          </cell>
        </row>
        <row r="44">
          <cell r="A44" t="str">
            <v xml:space="preserve">         72020</v>
          </cell>
          <cell r="C44" t="str">
            <v>ADM</v>
          </cell>
        </row>
        <row r="45">
          <cell r="A45" t="str">
            <v xml:space="preserve">         72021</v>
          </cell>
          <cell r="C45" t="str">
            <v>ADM</v>
          </cell>
        </row>
        <row r="46">
          <cell r="A46" t="str">
            <v xml:space="preserve">         73001</v>
          </cell>
          <cell r="C46" t="str">
            <v>ADM</v>
          </cell>
        </row>
        <row r="47">
          <cell r="A47" t="str">
            <v xml:space="preserve">         74001</v>
          </cell>
          <cell r="C47" t="str">
            <v>ADM</v>
          </cell>
        </row>
        <row r="48">
          <cell r="A48" t="str">
            <v xml:space="preserve">         74002</v>
          </cell>
          <cell r="C48" t="str">
            <v>ADM</v>
          </cell>
        </row>
        <row r="49">
          <cell r="A49" t="str">
            <v xml:space="preserve">         74003</v>
          </cell>
          <cell r="C49" t="str">
            <v>ADM</v>
          </cell>
        </row>
        <row r="50">
          <cell r="A50" t="str">
            <v xml:space="preserve">         74004</v>
          </cell>
          <cell r="C50" t="str">
            <v>ADM</v>
          </cell>
        </row>
        <row r="51">
          <cell r="A51" t="str">
            <v xml:space="preserve">         74005</v>
          </cell>
          <cell r="C51" t="str">
            <v>ADM</v>
          </cell>
        </row>
        <row r="52">
          <cell r="A52" t="str">
            <v xml:space="preserve">         75001</v>
          </cell>
          <cell r="C52" t="str">
            <v>ADM</v>
          </cell>
        </row>
        <row r="53">
          <cell r="A53" t="str">
            <v xml:space="preserve">         75002</v>
          </cell>
          <cell r="C53" t="str">
            <v>ADM</v>
          </cell>
        </row>
        <row r="54">
          <cell r="A54" t="str">
            <v xml:space="preserve">         75003</v>
          </cell>
          <cell r="C54" t="str">
            <v>ADM</v>
          </cell>
        </row>
        <row r="55">
          <cell r="A55" t="str">
            <v xml:space="preserve">         75004</v>
          </cell>
          <cell r="C55" t="str">
            <v>ADM</v>
          </cell>
        </row>
        <row r="56">
          <cell r="A56" t="str">
            <v xml:space="preserve">         75005</v>
          </cell>
          <cell r="C56" t="str">
            <v>ADM</v>
          </cell>
        </row>
        <row r="57">
          <cell r="A57" t="str">
            <v xml:space="preserve">         75006</v>
          </cell>
          <cell r="C57" t="str">
            <v>ADM</v>
          </cell>
        </row>
        <row r="58">
          <cell r="A58" t="str">
            <v xml:space="preserve">         75007</v>
          </cell>
          <cell r="C58" t="str">
            <v>ADM</v>
          </cell>
        </row>
        <row r="59">
          <cell r="A59" t="str">
            <v xml:space="preserve">         75008</v>
          </cell>
          <cell r="C59" t="str">
            <v>ADM</v>
          </cell>
        </row>
        <row r="60">
          <cell r="A60" t="str">
            <v xml:space="preserve">         75009</v>
          </cell>
          <cell r="C60" t="str">
            <v>ADM</v>
          </cell>
        </row>
        <row r="61">
          <cell r="A61" t="str">
            <v xml:space="preserve">         75011</v>
          </cell>
          <cell r="C61" t="str">
            <v>ADM</v>
          </cell>
        </row>
        <row r="62">
          <cell r="A62" t="str">
            <v xml:space="preserve">         75012</v>
          </cell>
          <cell r="C62" t="str">
            <v>ADM</v>
          </cell>
        </row>
        <row r="63">
          <cell r="A63" t="str">
            <v xml:space="preserve">         75013</v>
          </cell>
          <cell r="C63" t="str">
            <v>ADM</v>
          </cell>
        </row>
        <row r="64">
          <cell r="A64" t="str">
            <v xml:space="preserve">         75014</v>
          </cell>
          <cell r="C64" t="str">
            <v>ADM</v>
          </cell>
        </row>
        <row r="65">
          <cell r="A65" t="str">
            <v xml:space="preserve">         75015</v>
          </cell>
          <cell r="C65" t="str">
            <v>ADM</v>
          </cell>
        </row>
        <row r="66">
          <cell r="A66" t="str">
            <v xml:space="preserve">         75016</v>
          </cell>
          <cell r="C66" t="str">
            <v>ADM</v>
          </cell>
        </row>
        <row r="67">
          <cell r="A67" t="str">
            <v xml:space="preserve">         75017</v>
          </cell>
          <cell r="C67" t="str">
            <v>ADM</v>
          </cell>
        </row>
        <row r="68">
          <cell r="A68" t="str">
            <v xml:space="preserve">         75018</v>
          </cell>
          <cell r="C68" t="str">
            <v>ADM</v>
          </cell>
        </row>
        <row r="69">
          <cell r="A69" t="str">
            <v xml:space="preserve">         75098</v>
          </cell>
          <cell r="C69" t="str">
            <v>ADM</v>
          </cell>
        </row>
        <row r="70">
          <cell r="A70" t="str">
            <v xml:space="preserve">         75099</v>
          </cell>
          <cell r="C70" t="str">
            <v>ADM</v>
          </cell>
        </row>
        <row r="71">
          <cell r="A71" t="str">
            <v xml:space="preserve">         78001</v>
          </cell>
          <cell r="C71" t="str">
            <v>ADM</v>
          </cell>
        </row>
        <row r="72">
          <cell r="A72" t="str">
            <v xml:space="preserve">         78002</v>
          </cell>
          <cell r="C72" t="str">
            <v>ADM</v>
          </cell>
        </row>
        <row r="73">
          <cell r="A73" t="str">
            <v xml:space="preserve">         79001</v>
          </cell>
          <cell r="C73" t="str">
            <v>ADM</v>
          </cell>
        </row>
        <row r="74">
          <cell r="A74" t="str">
            <v xml:space="preserve">         90200</v>
          </cell>
          <cell r="C74" t="str">
            <v>ADM</v>
          </cell>
        </row>
        <row r="75">
          <cell r="A75" t="str">
            <v xml:space="preserve">         90300</v>
          </cell>
          <cell r="C75" t="str">
            <v>ADM</v>
          </cell>
        </row>
        <row r="76">
          <cell r="A76" t="str">
            <v xml:space="preserve">         90400</v>
          </cell>
          <cell r="C76" t="str">
            <v>ADM</v>
          </cell>
        </row>
        <row r="77">
          <cell r="A77" t="str">
            <v xml:space="preserve">         90700</v>
          </cell>
          <cell r="C77" t="str">
            <v>ADM</v>
          </cell>
        </row>
        <row r="78">
          <cell r="A78" t="str">
            <v xml:space="preserve">         90720</v>
          </cell>
          <cell r="C78" t="str">
            <v>ADM</v>
          </cell>
        </row>
        <row r="79">
          <cell r="A79" t="str">
            <v xml:space="preserve">         90730</v>
          </cell>
          <cell r="C79" t="str">
            <v>ADM</v>
          </cell>
        </row>
        <row r="80">
          <cell r="A80" t="str">
            <v xml:space="preserve">         90740</v>
          </cell>
          <cell r="C80" t="str">
            <v>ADM</v>
          </cell>
        </row>
        <row r="81">
          <cell r="A81" t="str">
            <v xml:space="preserve">         90750</v>
          </cell>
          <cell r="C81" t="str">
            <v>ADM</v>
          </cell>
        </row>
        <row r="82">
          <cell r="A82" t="str">
            <v xml:space="preserve">         90760</v>
          </cell>
          <cell r="C82" t="str">
            <v>ADM</v>
          </cell>
        </row>
        <row r="83">
          <cell r="A83" t="str">
            <v xml:space="preserve">         90770</v>
          </cell>
          <cell r="C83" t="str">
            <v>ADM</v>
          </cell>
        </row>
        <row r="84">
          <cell r="A84" t="str">
            <v xml:space="preserve">         90780</v>
          </cell>
          <cell r="C84" t="str">
            <v>ADM</v>
          </cell>
        </row>
        <row r="85">
          <cell r="A85" t="str">
            <v xml:space="preserve">         91110</v>
          </cell>
          <cell r="C85" t="str">
            <v>ADM</v>
          </cell>
        </row>
        <row r="86">
          <cell r="A86" t="str">
            <v xml:space="preserve">         91111</v>
          </cell>
          <cell r="C86" t="str">
            <v>ADM</v>
          </cell>
        </row>
        <row r="87">
          <cell r="A87" t="str">
            <v xml:space="preserve">         91112</v>
          </cell>
          <cell r="C87" t="str">
            <v>ADM</v>
          </cell>
        </row>
        <row r="88">
          <cell r="A88" t="str">
            <v xml:space="preserve">         91113</v>
          </cell>
          <cell r="C88" t="str">
            <v>ADM</v>
          </cell>
        </row>
        <row r="89">
          <cell r="A89" t="str">
            <v xml:space="preserve">         91114</v>
          </cell>
          <cell r="C89" t="str">
            <v>ADM</v>
          </cell>
        </row>
        <row r="90">
          <cell r="A90" t="str">
            <v xml:space="preserve">         91120</v>
          </cell>
          <cell r="C90" t="str">
            <v>ADM</v>
          </cell>
        </row>
        <row r="91">
          <cell r="A91" t="str">
            <v xml:space="preserve">         91125</v>
          </cell>
          <cell r="C91" t="str">
            <v>ADM</v>
          </cell>
        </row>
        <row r="92">
          <cell r="A92" t="str">
            <v xml:space="preserve">         91126</v>
          </cell>
          <cell r="C92" t="str">
            <v>ADM</v>
          </cell>
        </row>
        <row r="93">
          <cell r="A93" t="str">
            <v xml:space="preserve">         91127</v>
          </cell>
          <cell r="C93" t="str">
            <v>ADM</v>
          </cell>
        </row>
        <row r="94">
          <cell r="A94" t="str">
            <v xml:space="preserve">         91128</v>
          </cell>
          <cell r="C94" t="str">
            <v>ADM</v>
          </cell>
        </row>
        <row r="95">
          <cell r="A95" t="str">
            <v xml:space="preserve">         91129</v>
          </cell>
          <cell r="C95" t="str">
            <v>ADM</v>
          </cell>
        </row>
        <row r="96">
          <cell r="A96" t="str">
            <v xml:space="preserve">         91133</v>
          </cell>
          <cell r="C96" t="str">
            <v>ADM</v>
          </cell>
        </row>
        <row r="97">
          <cell r="A97" t="str">
            <v xml:space="preserve">         91134</v>
          </cell>
          <cell r="C97" t="str">
            <v>ADM</v>
          </cell>
        </row>
        <row r="98">
          <cell r="A98" t="str">
            <v xml:space="preserve">         91136</v>
          </cell>
          <cell r="C98" t="str">
            <v>ADM</v>
          </cell>
        </row>
        <row r="99">
          <cell r="A99" t="str">
            <v xml:space="preserve">         91137</v>
          </cell>
          <cell r="C99" t="str">
            <v>ADM</v>
          </cell>
        </row>
        <row r="100">
          <cell r="A100" t="str">
            <v xml:space="preserve">         91138</v>
          </cell>
          <cell r="C100" t="str">
            <v>ADM</v>
          </cell>
        </row>
        <row r="101">
          <cell r="A101" t="str">
            <v xml:space="preserve">         91146</v>
          </cell>
          <cell r="C101" t="str">
            <v>ADM</v>
          </cell>
        </row>
        <row r="102">
          <cell r="A102" t="str">
            <v xml:space="preserve">         91150</v>
          </cell>
          <cell r="C102" t="str">
            <v>ADM</v>
          </cell>
        </row>
        <row r="103">
          <cell r="A103" t="str">
            <v xml:space="preserve">         91153</v>
          </cell>
          <cell r="C103" t="str">
            <v>ADM</v>
          </cell>
        </row>
        <row r="104">
          <cell r="A104" t="str">
            <v xml:space="preserve">         91154</v>
          </cell>
          <cell r="C104" t="str">
            <v>ADM</v>
          </cell>
        </row>
        <row r="105">
          <cell r="A105" t="str">
            <v xml:space="preserve">         91162</v>
          </cell>
          <cell r="C105" t="str">
            <v>ADM</v>
          </cell>
        </row>
        <row r="106">
          <cell r="A106" t="str">
            <v xml:space="preserve">         91163</v>
          </cell>
          <cell r="C106" t="str">
            <v>ADM</v>
          </cell>
        </row>
        <row r="107">
          <cell r="A107" t="str">
            <v xml:space="preserve">         91164</v>
          </cell>
          <cell r="C107" t="str">
            <v>ADM</v>
          </cell>
        </row>
        <row r="108">
          <cell r="A108" t="str">
            <v xml:space="preserve">         91171</v>
          </cell>
          <cell r="C108" t="str">
            <v>ADM</v>
          </cell>
        </row>
        <row r="109">
          <cell r="A109" t="str">
            <v xml:space="preserve">         91172</v>
          </cell>
          <cell r="C109" t="str">
            <v>ADM</v>
          </cell>
        </row>
        <row r="110">
          <cell r="A110" t="str">
            <v xml:space="preserve">         91173</v>
          </cell>
          <cell r="C110" t="str">
            <v>ADM</v>
          </cell>
        </row>
        <row r="111">
          <cell r="A111" t="str">
            <v xml:space="preserve">         91190</v>
          </cell>
          <cell r="C111" t="str">
            <v>ADM</v>
          </cell>
        </row>
        <row r="112">
          <cell r="A112" t="str">
            <v xml:space="preserve">         91215</v>
          </cell>
          <cell r="C112" t="str">
            <v>ADM</v>
          </cell>
        </row>
        <row r="113">
          <cell r="A113" t="str">
            <v xml:space="preserve">         91224</v>
          </cell>
          <cell r="C113" t="str">
            <v>ADM</v>
          </cell>
        </row>
        <row r="114">
          <cell r="A114" t="str">
            <v xml:space="preserve">         91225</v>
          </cell>
          <cell r="C114" t="str">
            <v>ADM</v>
          </cell>
        </row>
        <row r="115">
          <cell r="A115" t="str">
            <v xml:space="preserve">         91226</v>
          </cell>
          <cell r="C115" t="str">
            <v>ADM</v>
          </cell>
        </row>
        <row r="116">
          <cell r="A116" t="str">
            <v xml:space="preserve">         91227</v>
          </cell>
          <cell r="C116" t="str">
            <v>ADM</v>
          </cell>
        </row>
        <row r="117">
          <cell r="A117" t="str">
            <v xml:space="preserve">         91230</v>
          </cell>
          <cell r="C117" t="str">
            <v>ADM</v>
          </cell>
        </row>
        <row r="118">
          <cell r="A118" t="str">
            <v xml:space="preserve">         91235</v>
          </cell>
          <cell r="C118" t="str">
            <v>ADM</v>
          </cell>
        </row>
        <row r="119">
          <cell r="A119" t="str">
            <v xml:space="preserve">         91250</v>
          </cell>
          <cell r="C119" t="str">
            <v>ADM</v>
          </cell>
        </row>
        <row r="120">
          <cell r="A120" t="str">
            <v xml:space="preserve">         91251</v>
          </cell>
          <cell r="C120" t="str">
            <v>ADM</v>
          </cell>
        </row>
        <row r="121">
          <cell r="A121" t="str">
            <v xml:space="preserve">         91252</v>
          </cell>
          <cell r="C121" t="str">
            <v>ADM</v>
          </cell>
        </row>
        <row r="122">
          <cell r="A122" t="str">
            <v xml:space="preserve">         91253</v>
          </cell>
          <cell r="C122" t="str">
            <v>ADM</v>
          </cell>
        </row>
        <row r="123">
          <cell r="A123" t="str">
            <v xml:space="preserve">         91254</v>
          </cell>
          <cell r="C123" t="str">
            <v>ADM</v>
          </cell>
        </row>
        <row r="124">
          <cell r="A124" t="str">
            <v xml:space="preserve">         91255</v>
          </cell>
          <cell r="C124" t="str">
            <v>ADM</v>
          </cell>
        </row>
        <row r="125">
          <cell r="A125" t="str">
            <v xml:space="preserve">         91270</v>
          </cell>
          <cell r="C125" t="str">
            <v>ADM</v>
          </cell>
        </row>
        <row r="126">
          <cell r="A126" t="str">
            <v xml:space="preserve">         91280</v>
          </cell>
          <cell r="C126" t="str">
            <v>ADM</v>
          </cell>
        </row>
        <row r="127">
          <cell r="A127" t="str">
            <v xml:space="preserve">         91281</v>
          </cell>
          <cell r="C127" t="str">
            <v>ADM</v>
          </cell>
        </row>
        <row r="128">
          <cell r="A128" t="str">
            <v xml:space="preserve">         91282</v>
          </cell>
          <cell r="C128" t="str">
            <v>ADM</v>
          </cell>
        </row>
        <row r="129">
          <cell r="A129" t="str">
            <v xml:space="preserve">         91283</v>
          </cell>
          <cell r="C129" t="str">
            <v>ADM</v>
          </cell>
        </row>
        <row r="130">
          <cell r="A130" t="str">
            <v xml:space="preserve">         91285</v>
          </cell>
          <cell r="C130" t="str">
            <v>ADM</v>
          </cell>
        </row>
        <row r="131">
          <cell r="A131" t="str">
            <v xml:space="preserve">         91290</v>
          </cell>
          <cell r="C131" t="str">
            <v>ADM</v>
          </cell>
        </row>
        <row r="132">
          <cell r="A132" t="str">
            <v xml:space="preserve">         91295</v>
          </cell>
          <cell r="C132" t="str">
            <v>ADM</v>
          </cell>
        </row>
        <row r="133">
          <cell r="A133" t="str">
            <v xml:space="preserve">         91296</v>
          </cell>
          <cell r="C133" t="str">
            <v>ADM</v>
          </cell>
        </row>
        <row r="134">
          <cell r="A134" t="str">
            <v xml:space="preserve">         91297</v>
          </cell>
          <cell r="C134" t="str">
            <v>ADM</v>
          </cell>
        </row>
        <row r="135">
          <cell r="A135" t="str">
            <v xml:space="preserve">         91298</v>
          </cell>
          <cell r="C135" t="str">
            <v>ADM</v>
          </cell>
        </row>
        <row r="136">
          <cell r="A136" t="str">
            <v xml:space="preserve">         91315</v>
          </cell>
          <cell r="C136" t="str">
            <v>ADM</v>
          </cell>
        </row>
        <row r="137">
          <cell r="A137" t="str">
            <v xml:space="preserve">         91351</v>
          </cell>
          <cell r="C137" t="str">
            <v>ADM</v>
          </cell>
        </row>
        <row r="138">
          <cell r="A138" t="str">
            <v xml:space="preserve">         91352</v>
          </cell>
          <cell r="C138" t="str">
            <v>ADM</v>
          </cell>
        </row>
        <row r="139">
          <cell r="A139" t="str">
            <v xml:space="preserve">         91353</v>
          </cell>
          <cell r="C139" t="str">
            <v>ADM</v>
          </cell>
        </row>
        <row r="140">
          <cell r="A140" t="str">
            <v xml:space="preserve">         91373</v>
          </cell>
          <cell r="C140" t="str">
            <v>ADM</v>
          </cell>
        </row>
        <row r="141">
          <cell r="A141" t="str">
            <v xml:space="preserve">         91380</v>
          </cell>
          <cell r="C141" t="str">
            <v>ADM</v>
          </cell>
        </row>
        <row r="142">
          <cell r="A142" t="str">
            <v xml:space="preserve">         92115</v>
          </cell>
          <cell r="C142" t="str">
            <v>ADM</v>
          </cell>
        </row>
        <row r="143">
          <cell r="A143" t="str">
            <v xml:space="preserve">         92120</v>
          </cell>
          <cell r="C143" t="str">
            <v>ADM</v>
          </cell>
        </row>
        <row r="144">
          <cell r="A144" t="str">
            <v xml:space="preserve">         92121</v>
          </cell>
          <cell r="C144" t="str">
            <v>ADM</v>
          </cell>
        </row>
        <row r="145">
          <cell r="A145" t="str">
            <v xml:space="preserve">         92250</v>
          </cell>
          <cell r="C145" t="str">
            <v>ADM</v>
          </cell>
        </row>
        <row r="146">
          <cell r="A146" t="str">
            <v xml:space="preserve">         90500</v>
          </cell>
          <cell r="C146" t="str">
            <v>ADM</v>
          </cell>
        </row>
        <row r="147">
          <cell r="A147" t="str">
            <v xml:space="preserve">         90501</v>
          </cell>
          <cell r="C147" t="str">
            <v>ADM</v>
          </cell>
        </row>
        <row r="148">
          <cell r="A148" t="str">
            <v xml:space="preserve">         90801</v>
          </cell>
          <cell r="C148" t="str">
            <v>ADM</v>
          </cell>
        </row>
        <row r="149">
          <cell r="A149" t="str">
            <v xml:space="preserve">         93110</v>
          </cell>
          <cell r="C149" t="str">
            <v>ADM</v>
          </cell>
        </row>
        <row r="150">
          <cell r="A150" t="str">
            <v xml:space="preserve">         93115</v>
          </cell>
          <cell r="C150" t="str">
            <v>ADM</v>
          </cell>
        </row>
        <row r="151">
          <cell r="A151" t="str">
            <v xml:space="preserve">         93116</v>
          </cell>
          <cell r="C151" t="str">
            <v>ADM</v>
          </cell>
        </row>
        <row r="152">
          <cell r="A152" t="str">
            <v xml:space="preserve">         93117</v>
          </cell>
          <cell r="C152" t="str">
            <v>ADM</v>
          </cell>
        </row>
        <row r="153">
          <cell r="A153" t="str">
            <v xml:space="preserve">         93126</v>
          </cell>
          <cell r="C153" t="str">
            <v>ADM</v>
          </cell>
        </row>
        <row r="154">
          <cell r="A154" t="str">
            <v xml:space="preserve">         92350</v>
          </cell>
          <cell r="C154" t="str">
            <v>ADM</v>
          </cell>
        </row>
        <row r="155">
          <cell r="A155">
            <v>0</v>
          </cell>
          <cell r="C155" t="str">
            <v>Total</v>
          </cell>
        </row>
        <row r="156">
          <cell r="A156">
            <v>0</v>
          </cell>
        </row>
        <row r="157">
          <cell r="A157" t="str">
            <v>OPEXFUN</v>
          </cell>
          <cell r="C157" t="str">
            <v>CRED</v>
          </cell>
        </row>
        <row r="158">
          <cell r="A158" t="str">
            <v xml:space="preserve">         71001</v>
          </cell>
          <cell r="C158" t="str">
            <v>CRED</v>
          </cell>
        </row>
        <row r="159">
          <cell r="A159" t="str">
            <v xml:space="preserve">         71002</v>
          </cell>
          <cell r="C159" t="str">
            <v>CRED</v>
          </cell>
        </row>
        <row r="160">
          <cell r="A160" t="str">
            <v xml:space="preserve">         72001</v>
          </cell>
          <cell r="C160" t="str">
            <v>CRED</v>
          </cell>
        </row>
        <row r="161">
          <cell r="A161" t="str">
            <v xml:space="preserve">         72002</v>
          </cell>
          <cell r="C161" t="str">
            <v>CRED</v>
          </cell>
        </row>
        <row r="162">
          <cell r="A162" t="str">
            <v xml:space="preserve">         72003</v>
          </cell>
          <cell r="C162" t="str">
            <v>CRED</v>
          </cell>
        </row>
        <row r="163">
          <cell r="A163" t="str">
            <v xml:space="preserve">         72004</v>
          </cell>
          <cell r="C163" t="str">
            <v>CRED</v>
          </cell>
        </row>
        <row r="164">
          <cell r="A164" t="str">
            <v xml:space="preserve">         72005</v>
          </cell>
          <cell r="C164" t="str">
            <v>CRED</v>
          </cell>
        </row>
        <row r="165">
          <cell r="A165" t="str">
            <v xml:space="preserve">         72006</v>
          </cell>
          <cell r="C165" t="str">
            <v>CRED</v>
          </cell>
        </row>
        <row r="166">
          <cell r="A166" t="str">
            <v xml:space="preserve">         72007</v>
          </cell>
          <cell r="C166" t="str">
            <v>CRED</v>
          </cell>
        </row>
        <row r="167">
          <cell r="A167" t="str">
            <v xml:space="preserve">         72008</v>
          </cell>
          <cell r="C167" t="str">
            <v>CRED</v>
          </cell>
        </row>
        <row r="168">
          <cell r="A168" t="str">
            <v xml:space="preserve">         72009</v>
          </cell>
          <cell r="C168" t="str">
            <v>CRED</v>
          </cell>
        </row>
        <row r="169">
          <cell r="A169" t="str">
            <v xml:space="preserve">         72010</v>
          </cell>
          <cell r="C169" t="str">
            <v>CRED</v>
          </cell>
        </row>
        <row r="170">
          <cell r="A170" t="str">
            <v xml:space="preserve">         72011</v>
          </cell>
          <cell r="C170" t="str">
            <v>CRED</v>
          </cell>
        </row>
        <row r="171">
          <cell r="A171" t="str">
            <v xml:space="preserve">         72012</v>
          </cell>
          <cell r="C171" t="str">
            <v>CRED</v>
          </cell>
        </row>
        <row r="172">
          <cell r="A172" t="str">
            <v xml:space="preserve">         72013</v>
          </cell>
          <cell r="C172" t="str">
            <v>CRED</v>
          </cell>
        </row>
        <row r="173">
          <cell r="A173" t="str">
            <v xml:space="preserve">         72014</v>
          </cell>
          <cell r="C173" t="str">
            <v>CRED</v>
          </cell>
        </row>
        <row r="174">
          <cell r="A174" t="str">
            <v xml:space="preserve">         72015</v>
          </cell>
          <cell r="C174" t="str">
            <v>CRED</v>
          </cell>
        </row>
        <row r="175">
          <cell r="A175" t="str">
            <v xml:space="preserve">         72016</v>
          </cell>
          <cell r="C175" t="str">
            <v>CRED</v>
          </cell>
        </row>
        <row r="176">
          <cell r="A176" t="str">
            <v xml:space="preserve">         72017</v>
          </cell>
          <cell r="C176" t="str">
            <v>CRED</v>
          </cell>
        </row>
        <row r="177">
          <cell r="A177" t="str">
            <v xml:space="preserve">         72018</v>
          </cell>
          <cell r="C177" t="str">
            <v>CRED</v>
          </cell>
        </row>
        <row r="178">
          <cell r="A178" t="str">
            <v xml:space="preserve">         72019</v>
          </cell>
          <cell r="C178" t="str">
            <v>CRED</v>
          </cell>
        </row>
        <row r="179">
          <cell r="A179" t="str">
            <v xml:space="preserve">         72020</v>
          </cell>
          <cell r="C179" t="str">
            <v>CRED</v>
          </cell>
        </row>
        <row r="180">
          <cell r="A180" t="str">
            <v xml:space="preserve">         72021</v>
          </cell>
          <cell r="C180" t="str">
            <v>CRED</v>
          </cell>
        </row>
        <row r="181">
          <cell r="A181" t="str">
            <v xml:space="preserve">         73001</v>
          </cell>
          <cell r="C181" t="str">
            <v>CRED</v>
          </cell>
        </row>
        <row r="182">
          <cell r="A182" t="str">
            <v xml:space="preserve">         74001</v>
          </cell>
          <cell r="C182" t="str">
            <v>CRED</v>
          </cell>
        </row>
        <row r="183">
          <cell r="A183" t="str">
            <v xml:space="preserve">         74002</v>
          </cell>
          <cell r="C183" t="str">
            <v>CRED</v>
          </cell>
        </row>
        <row r="184">
          <cell r="A184" t="str">
            <v xml:space="preserve">         74003</v>
          </cell>
          <cell r="C184" t="str">
            <v>CRED</v>
          </cell>
        </row>
        <row r="185">
          <cell r="A185" t="str">
            <v xml:space="preserve">         74004</v>
          </cell>
          <cell r="C185" t="str">
            <v>CRED</v>
          </cell>
        </row>
        <row r="186">
          <cell r="A186" t="str">
            <v xml:space="preserve">         74005</v>
          </cell>
          <cell r="C186" t="str">
            <v>CRED</v>
          </cell>
        </row>
        <row r="187">
          <cell r="A187" t="str">
            <v xml:space="preserve">         75001</v>
          </cell>
          <cell r="C187" t="str">
            <v>CRED</v>
          </cell>
        </row>
        <row r="188">
          <cell r="A188" t="str">
            <v xml:space="preserve">         75002</v>
          </cell>
          <cell r="C188" t="str">
            <v>CRED</v>
          </cell>
        </row>
        <row r="189">
          <cell r="A189" t="str">
            <v xml:space="preserve">         75003</v>
          </cell>
          <cell r="C189" t="str">
            <v>CRED</v>
          </cell>
        </row>
        <row r="190">
          <cell r="A190" t="str">
            <v xml:space="preserve">         75004</v>
          </cell>
          <cell r="C190" t="str">
            <v>CRED</v>
          </cell>
        </row>
        <row r="191">
          <cell r="A191" t="str">
            <v xml:space="preserve">         75005</v>
          </cell>
          <cell r="C191" t="str">
            <v>CRED</v>
          </cell>
        </row>
        <row r="192">
          <cell r="A192" t="str">
            <v xml:space="preserve">         75006</v>
          </cell>
          <cell r="C192" t="str">
            <v>CRED</v>
          </cell>
        </row>
        <row r="193">
          <cell r="A193" t="str">
            <v xml:space="preserve">         75007</v>
          </cell>
          <cell r="C193" t="str">
            <v>CRED</v>
          </cell>
        </row>
        <row r="194">
          <cell r="A194" t="str">
            <v xml:space="preserve">         75008</v>
          </cell>
          <cell r="C194" t="str">
            <v>CRED</v>
          </cell>
        </row>
        <row r="195">
          <cell r="A195" t="str">
            <v xml:space="preserve">         75009</v>
          </cell>
          <cell r="C195" t="str">
            <v>CRED</v>
          </cell>
        </row>
        <row r="196">
          <cell r="A196" t="str">
            <v xml:space="preserve">         75011</v>
          </cell>
          <cell r="C196" t="str">
            <v>CRED</v>
          </cell>
        </row>
        <row r="197">
          <cell r="A197" t="str">
            <v xml:space="preserve">         75012</v>
          </cell>
          <cell r="C197" t="str">
            <v>CRED</v>
          </cell>
        </row>
        <row r="198">
          <cell r="A198" t="str">
            <v xml:space="preserve">         75013</v>
          </cell>
          <cell r="C198" t="str">
            <v>CRED</v>
          </cell>
        </row>
        <row r="199">
          <cell r="A199" t="str">
            <v xml:space="preserve">         75014</v>
          </cell>
          <cell r="C199" t="str">
            <v>CRED</v>
          </cell>
        </row>
        <row r="200">
          <cell r="A200" t="str">
            <v xml:space="preserve">         75015</v>
          </cell>
          <cell r="C200" t="str">
            <v>CRED</v>
          </cell>
        </row>
        <row r="201">
          <cell r="A201" t="str">
            <v xml:space="preserve">         75016</v>
          </cell>
          <cell r="C201" t="str">
            <v>CRED</v>
          </cell>
        </row>
        <row r="202">
          <cell r="A202" t="str">
            <v xml:space="preserve">         75017</v>
          </cell>
          <cell r="C202" t="str">
            <v>CRED</v>
          </cell>
        </row>
        <row r="203">
          <cell r="A203" t="str">
            <v xml:space="preserve">         75018</v>
          </cell>
          <cell r="C203" t="str">
            <v>CRED</v>
          </cell>
        </row>
        <row r="204">
          <cell r="A204" t="str">
            <v xml:space="preserve">         75098</v>
          </cell>
          <cell r="C204" t="str">
            <v>CRED</v>
          </cell>
        </row>
        <row r="205">
          <cell r="A205" t="str">
            <v xml:space="preserve">         75099</v>
          </cell>
          <cell r="C205" t="str">
            <v>CRED</v>
          </cell>
        </row>
        <row r="206">
          <cell r="A206" t="str">
            <v xml:space="preserve">         78001</v>
          </cell>
          <cell r="C206" t="str">
            <v>CRED</v>
          </cell>
        </row>
        <row r="207">
          <cell r="A207" t="str">
            <v xml:space="preserve">         78002</v>
          </cell>
          <cell r="C207" t="str">
            <v>CRED</v>
          </cell>
        </row>
        <row r="208">
          <cell r="A208" t="str">
            <v xml:space="preserve">         79001</v>
          </cell>
          <cell r="C208" t="str">
            <v>CRED</v>
          </cell>
        </row>
        <row r="209">
          <cell r="A209" t="str">
            <v xml:space="preserve">         90200</v>
          </cell>
          <cell r="C209" t="str">
            <v>CRED</v>
          </cell>
        </row>
        <row r="210">
          <cell r="A210" t="str">
            <v xml:space="preserve">         90300</v>
          </cell>
          <cell r="C210" t="str">
            <v>CRED</v>
          </cell>
        </row>
        <row r="211">
          <cell r="A211" t="str">
            <v xml:space="preserve">         90400</v>
          </cell>
          <cell r="C211" t="str">
            <v>CRED</v>
          </cell>
        </row>
        <row r="212">
          <cell r="A212" t="str">
            <v xml:space="preserve">         90700</v>
          </cell>
          <cell r="C212" t="str">
            <v>CRED</v>
          </cell>
        </row>
        <row r="213">
          <cell r="A213" t="str">
            <v xml:space="preserve">         90720</v>
          </cell>
          <cell r="C213" t="str">
            <v>CRED</v>
          </cell>
        </row>
        <row r="214">
          <cell r="A214" t="str">
            <v xml:space="preserve">         90730</v>
          </cell>
          <cell r="C214" t="str">
            <v>CRED</v>
          </cell>
        </row>
        <row r="215">
          <cell r="A215" t="str">
            <v xml:space="preserve">         90740</v>
          </cell>
          <cell r="C215" t="str">
            <v>CRED</v>
          </cell>
        </row>
        <row r="216">
          <cell r="A216" t="str">
            <v xml:space="preserve">         90750</v>
          </cell>
          <cell r="C216" t="str">
            <v>CRED</v>
          </cell>
        </row>
        <row r="217">
          <cell r="A217" t="str">
            <v xml:space="preserve">         90760</v>
          </cell>
          <cell r="C217" t="str">
            <v>CRED</v>
          </cell>
        </row>
        <row r="218">
          <cell r="A218" t="str">
            <v xml:space="preserve">         90770</v>
          </cell>
          <cell r="C218" t="str">
            <v>CRED</v>
          </cell>
        </row>
        <row r="219">
          <cell r="A219" t="str">
            <v xml:space="preserve">         90780</v>
          </cell>
          <cell r="C219" t="str">
            <v>CRED</v>
          </cell>
        </row>
        <row r="220">
          <cell r="A220" t="str">
            <v xml:space="preserve">         91110</v>
          </cell>
          <cell r="C220" t="str">
            <v>CRED</v>
          </cell>
        </row>
        <row r="221">
          <cell r="A221" t="str">
            <v xml:space="preserve">         91111</v>
          </cell>
          <cell r="C221" t="str">
            <v>CRED</v>
          </cell>
        </row>
        <row r="222">
          <cell r="A222" t="str">
            <v xml:space="preserve">         91112</v>
          </cell>
          <cell r="C222" t="str">
            <v>CRED</v>
          </cell>
        </row>
        <row r="223">
          <cell r="A223" t="str">
            <v xml:space="preserve">         91113</v>
          </cell>
          <cell r="C223" t="str">
            <v>CRED</v>
          </cell>
        </row>
        <row r="224">
          <cell r="A224" t="str">
            <v xml:space="preserve">         91114</v>
          </cell>
          <cell r="C224" t="str">
            <v>CRED</v>
          </cell>
        </row>
        <row r="225">
          <cell r="A225" t="str">
            <v xml:space="preserve">         91120</v>
          </cell>
          <cell r="C225" t="str">
            <v>CRED</v>
          </cell>
        </row>
        <row r="226">
          <cell r="A226" t="str">
            <v xml:space="preserve">         91125</v>
          </cell>
          <cell r="C226" t="str">
            <v>CRED</v>
          </cell>
        </row>
        <row r="227">
          <cell r="A227" t="str">
            <v xml:space="preserve">         91126</v>
          </cell>
          <cell r="C227" t="str">
            <v>CRED</v>
          </cell>
        </row>
        <row r="228">
          <cell r="A228" t="str">
            <v xml:space="preserve">         91127</v>
          </cell>
          <cell r="C228" t="str">
            <v>CRED</v>
          </cell>
        </row>
        <row r="229">
          <cell r="A229" t="str">
            <v xml:space="preserve">         91128</v>
          </cell>
          <cell r="C229" t="str">
            <v>CRED</v>
          </cell>
        </row>
        <row r="230">
          <cell r="A230" t="str">
            <v xml:space="preserve">         91129</v>
          </cell>
          <cell r="C230" t="str">
            <v>CRED</v>
          </cell>
        </row>
        <row r="231">
          <cell r="A231" t="str">
            <v xml:space="preserve">         91133</v>
          </cell>
          <cell r="C231" t="str">
            <v>CRED</v>
          </cell>
        </row>
        <row r="232">
          <cell r="A232" t="str">
            <v xml:space="preserve">         91134</v>
          </cell>
          <cell r="C232" t="str">
            <v>CRED</v>
          </cell>
        </row>
        <row r="233">
          <cell r="A233" t="str">
            <v xml:space="preserve">         91136</v>
          </cell>
          <cell r="C233" t="str">
            <v>CRED</v>
          </cell>
        </row>
        <row r="234">
          <cell r="A234" t="str">
            <v xml:space="preserve">         91137</v>
          </cell>
          <cell r="C234" t="str">
            <v>CRED</v>
          </cell>
        </row>
        <row r="235">
          <cell r="A235" t="str">
            <v xml:space="preserve">         91138</v>
          </cell>
          <cell r="C235" t="str">
            <v>CRED</v>
          </cell>
        </row>
        <row r="236">
          <cell r="A236" t="str">
            <v xml:space="preserve">         91146</v>
          </cell>
          <cell r="C236" t="str">
            <v>CRED</v>
          </cell>
        </row>
        <row r="237">
          <cell r="A237" t="str">
            <v xml:space="preserve">         91150</v>
          </cell>
          <cell r="C237" t="str">
            <v>CRED</v>
          </cell>
        </row>
        <row r="238">
          <cell r="A238" t="str">
            <v xml:space="preserve">         91153</v>
          </cell>
          <cell r="C238" t="str">
            <v>CRED</v>
          </cell>
        </row>
        <row r="239">
          <cell r="A239" t="str">
            <v xml:space="preserve">         91154</v>
          </cell>
          <cell r="C239" t="str">
            <v>CRED</v>
          </cell>
        </row>
        <row r="240">
          <cell r="A240" t="str">
            <v xml:space="preserve">         91162</v>
          </cell>
          <cell r="C240" t="str">
            <v>CRED</v>
          </cell>
        </row>
        <row r="241">
          <cell r="A241" t="str">
            <v xml:space="preserve">         91163</v>
          </cell>
          <cell r="C241" t="str">
            <v>CRED</v>
          </cell>
        </row>
        <row r="242">
          <cell r="A242" t="str">
            <v xml:space="preserve">         91164</v>
          </cell>
          <cell r="C242" t="str">
            <v>CRED</v>
          </cell>
        </row>
        <row r="243">
          <cell r="A243" t="str">
            <v xml:space="preserve">         91171</v>
          </cell>
          <cell r="C243" t="str">
            <v>CRED</v>
          </cell>
        </row>
        <row r="244">
          <cell r="A244" t="str">
            <v xml:space="preserve">         91172</v>
          </cell>
          <cell r="C244" t="str">
            <v>CRED</v>
          </cell>
        </row>
        <row r="245">
          <cell r="A245" t="str">
            <v xml:space="preserve">         91173</v>
          </cell>
          <cell r="C245" t="str">
            <v>CRED</v>
          </cell>
        </row>
        <row r="246">
          <cell r="A246" t="str">
            <v xml:space="preserve">         91190</v>
          </cell>
          <cell r="C246" t="str">
            <v>CRED</v>
          </cell>
        </row>
        <row r="247">
          <cell r="A247" t="str">
            <v xml:space="preserve">         91215</v>
          </cell>
          <cell r="C247" t="str">
            <v>CRED</v>
          </cell>
        </row>
        <row r="248">
          <cell r="A248" t="str">
            <v xml:space="preserve">         91224</v>
          </cell>
          <cell r="C248" t="str">
            <v>CRED</v>
          </cell>
        </row>
        <row r="249">
          <cell r="A249" t="str">
            <v xml:space="preserve">         91225</v>
          </cell>
          <cell r="C249" t="str">
            <v>CRED</v>
          </cell>
        </row>
        <row r="250">
          <cell r="A250" t="str">
            <v xml:space="preserve">         91226</v>
          </cell>
          <cell r="C250" t="str">
            <v>CRED</v>
          </cell>
        </row>
        <row r="251">
          <cell r="A251" t="str">
            <v xml:space="preserve">         91227</v>
          </cell>
          <cell r="C251" t="str">
            <v>CRED</v>
          </cell>
        </row>
        <row r="252">
          <cell r="A252" t="str">
            <v xml:space="preserve">         91230</v>
          </cell>
          <cell r="C252" t="str">
            <v>CRED</v>
          </cell>
        </row>
        <row r="253">
          <cell r="A253" t="str">
            <v xml:space="preserve">         91235</v>
          </cell>
          <cell r="C253" t="str">
            <v>CRED</v>
          </cell>
        </row>
        <row r="254">
          <cell r="A254" t="str">
            <v xml:space="preserve">         91250</v>
          </cell>
          <cell r="C254" t="str">
            <v>CRED</v>
          </cell>
        </row>
        <row r="255">
          <cell r="A255" t="str">
            <v xml:space="preserve">         91251</v>
          </cell>
          <cell r="C255" t="str">
            <v>CRED</v>
          </cell>
        </row>
        <row r="256">
          <cell r="A256" t="str">
            <v xml:space="preserve">         91252</v>
          </cell>
          <cell r="C256" t="str">
            <v>CRED</v>
          </cell>
        </row>
        <row r="257">
          <cell r="A257" t="str">
            <v xml:space="preserve">         91253</v>
          </cell>
          <cell r="C257" t="str">
            <v>CRED</v>
          </cell>
        </row>
        <row r="258">
          <cell r="A258" t="str">
            <v xml:space="preserve">         91254</v>
          </cell>
          <cell r="C258" t="str">
            <v>CRED</v>
          </cell>
        </row>
        <row r="259">
          <cell r="A259" t="str">
            <v xml:space="preserve">         91255</v>
          </cell>
          <cell r="C259" t="str">
            <v>CRED</v>
          </cell>
        </row>
        <row r="260">
          <cell r="A260" t="str">
            <v xml:space="preserve">         91270</v>
          </cell>
          <cell r="C260" t="str">
            <v>CRED</v>
          </cell>
        </row>
        <row r="261">
          <cell r="A261" t="str">
            <v xml:space="preserve">         91280</v>
          </cell>
          <cell r="C261" t="str">
            <v>CRED</v>
          </cell>
        </row>
        <row r="262">
          <cell r="A262" t="str">
            <v xml:space="preserve">         91281</v>
          </cell>
          <cell r="C262" t="str">
            <v>CRED</v>
          </cell>
        </row>
        <row r="263">
          <cell r="A263" t="str">
            <v xml:space="preserve">         91282</v>
          </cell>
          <cell r="C263" t="str">
            <v>CRED</v>
          </cell>
        </row>
        <row r="264">
          <cell r="A264" t="str">
            <v xml:space="preserve">         91283</v>
          </cell>
          <cell r="C264" t="str">
            <v>CRED</v>
          </cell>
        </row>
        <row r="265">
          <cell r="A265" t="str">
            <v xml:space="preserve">         91285</v>
          </cell>
          <cell r="C265" t="str">
            <v>CRED</v>
          </cell>
        </row>
        <row r="266">
          <cell r="A266" t="str">
            <v xml:space="preserve">         91290</v>
          </cell>
          <cell r="C266" t="str">
            <v>CRED</v>
          </cell>
        </row>
        <row r="267">
          <cell r="A267" t="str">
            <v xml:space="preserve">         91295</v>
          </cell>
          <cell r="C267" t="str">
            <v>CRED</v>
          </cell>
        </row>
        <row r="268">
          <cell r="A268" t="str">
            <v xml:space="preserve">         91296</v>
          </cell>
          <cell r="C268" t="str">
            <v>CRED</v>
          </cell>
        </row>
        <row r="269">
          <cell r="A269" t="str">
            <v xml:space="preserve">         91297</v>
          </cell>
          <cell r="C269" t="str">
            <v>CRED</v>
          </cell>
        </row>
        <row r="270">
          <cell r="A270" t="str">
            <v xml:space="preserve">         91298</v>
          </cell>
          <cell r="C270" t="str">
            <v>CRED</v>
          </cell>
        </row>
        <row r="271">
          <cell r="A271" t="str">
            <v xml:space="preserve">         91315</v>
          </cell>
          <cell r="C271" t="str">
            <v>CRED</v>
          </cell>
        </row>
        <row r="272">
          <cell r="A272" t="str">
            <v xml:space="preserve">         91351</v>
          </cell>
          <cell r="C272" t="str">
            <v>CRED</v>
          </cell>
        </row>
        <row r="273">
          <cell r="A273" t="str">
            <v xml:space="preserve">         91352</v>
          </cell>
          <cell r="C273" t="str">
            <v>CRED</v>
          </cell>
        </row>
        <row r="274">
          <cell r="A274" t="str">
            <v xml:space="preserve">         91353</v>
          </cell>
          <cell r="C274" t="str">
            <v>CRED</v>
          </cell>
        </row>
        <row r="275">
          <cell r="A275" t="str">
            <v xml:space="preserve">         91373</v>
          </cell>
          <cell r="C275" t="str">
            <v>CRED</v>
          </cell>
        </row>
        <row r="276">
          <cell r="A276" t="str">
            <v xml:space="preserve">         91380</v>
          </cell>
          <cell r="C276" t="str">
            <v>CRED</v>
          </cell>
        </row>
        <row r="277">
          <cell r="A277" t="str">
            <v xml:space="preserve">         92115</v>
          </cell>
          <cell r="C277" t="str">
            <v>CRED</v>
          </cell>
        </row>
        <row r="278">
          <cell r="A278" t="str">
            <v xml:space="preserve">         92120</v>
          </cell>
          <cell r="C278" t="str">
            <v>CRED</v>
          </cell>
        </row>
        <row r="279">
          <cell r="A279" t="str">
            <v xml:space="preserve">         92121</v>
          </cell>
          <cell r="C279" t="str">
            <v>CRED</v>
          </cell>
        </row>
        <row r="280">
          <cell r="A280" t="str">
            <v xml:space="preserve">         92250</v>
          </cell>
          <cell r="C280" t="str">
            <v>CRED</v>
          </cell>
        </row>
        <row r="281">
          <cell r="A281" t="str">
            <v xml:space="preserve">         90500</v>
          </cell>
          <cell r="C281" t="str">
            <v>CRED</v>
          </cell>
        </row>
        <row r="282">
          <cell r="A282" t="str">
            <v xml:space="preserve">         90501</v>
          </cell>
          <cell r="C282" t="str">
            <v>CRED</v>
          </cell>
        </row>
        <row r="283">
          <cell r="A283" t="str">
            <v xml:space="preserve">         90801</v>
          </cell>
          <cell r="C283" t="str">
            <v>CRED</v>
          </cell>
        </row>
        <row r="284">
          <cell r="A284" t="str">
            <v xml:space="preserve">         93110</v>
          </cell>
          <cell r="C284" t="str">
            <v>CRED</v>
          </cell>
        </row>
        <row r="285">
          <cell r="A285" t="str">
            <v xml:space="preserve">         93115</v>
          </cell>
          <cell r="C285" t="str">
            <v>CRED</v>
          </cell>
        </row>
        <row r="286">
          <cell r="A286" t="str">
            <v xml:space="preserve">         93116</v>
          </cell>
          <cell r="C286" t="str">
            <v>CRED</v>
          </cell>
        </row>
        <row r="287">
          <cell r="A287" t="str">
            <v xml:space="preserve">         93117</v>
          </cell>
          <cell r="C287" t="str">
            <v>CRED</v>
          </cell>
        </row>
        <row r="288">
          <cell r="A288" t="str">
            <v xml:space="preserve">         93126</v>
          </cell>
          <cell r="C288" t="str">
            <v>CRED</v>
          </cell>
        </row>
        <row r="289">
          <cell r="A289" t="str">
            <v xml:space="preserve">         92350</v>
          </cell>
          <cell r="C289" t="str">
            <v>CRED</v>
          </cell>
        </row>
        <row r="290">
          <cell r="A290">
            <v>0</v>
          </cell>
          <cell r="C290" t="str">
            <v>Total</v>
          </cell>
        </row>
        <row r="291">
          <cell r="A291">
            <v>0</v>
          </cell>
        </row>
        <row r="292">
          <cell r="A292" t="str">
            <v>OPEXFUN</v>
          </cell>
          <cell r="C292" t="str">
            <v>DEV</v>
          </cell>
        </row>
        <row r="293">
          <cell r="A293" t="str">
            <v xml:space="preserve">         71001</v>
          </cell>
          <cell r="C293" t="str">
            <v>DEV</v>
          </cell>
        </row>
        <row r="294">
          <cell r="A294" t="str">
            <v xml:space="preserve">         71002</v>
          </cell>
          <cell r="C294" t="str">
            <v>DEV</v>
          </cell>
        </row>
        <row r="295">
          <cell r="A295" t="str">
            <v xml:space="preserve">         72001</v>
          </cell>
          <cell r="C295" t="str">
            <v>DEV</v>
          </cell>
        </row>
        <row r="296">
          <cell r="A296" t="str">
            <v xml:space="preserve">         72002</v>
          </cell>
          <cell r="C296" t="str">
            <v>DEV</v>
          </cell>
        </row>
        <row r="297">
          <cell r="A297" t="str">
            <v xml:space="preserve">         72003</v>
          </cell>
          <cell r="C297" t="str">
            <v>DEV</v>
          </cell>
        </row>
        <row r="298">
          <cell r="A298" t="str">
            <v xml:space="preserve">         72004</v>
          </cell>
          <cell r="C298" t="str">
            <v>DEV</v>
          </cell>
        </row>
        <row r="299">
          <cell r="A299" t="str">
            <v xml:space="preserve">         72005</v>
          </cell>
          <cell r="C299" t="str">
            <v>DEV</v>
          </cell>
        </row>
        <row r="300">
          <cell r="A300" t="str">
            <v xml:space="preserve">         72006</v>
          </cell>
          <cell r="C300" t="str">
            <v>DEV</v>
          </cell>
        </row>
        <row r="301">
          <cell r="A301" t="str">
            <v xml:space="preserve">         72007</v>
          </cell>
          <cell r="C301" t="str">
            <v>DEV</v>
          </cell>
        </row>
        <row r="302">
          <cell r="A302" t="str">
            <v xml:space="preserve">         72008</v>
          </cell>
          <cell r="C302" t="str">
            <v>DEV</v>
          </cell>
        </row>
        <row r="303">
          <cell r="A303" t="str">
            <v xml:space="preserve">         72009</v>
          </cell>
          <cell r="C303" t="str">
            <v>DEV</v>
          </cell>
        </row>
        <row r="304">
          <cell r="A304" t="str">
            <v xml:space="preserve">         72010</v>
          </cell>
          <cell r="C304" t="str">
            <v>DEV</v>
          </cell>
        </row>
        <row r="305">
          <cell r="A305" t="str">
            <v xml:space="preserve">         72011</v>
          </cell>
          <cell r="C305" t="str">
            <v>DEV</v>
          </cell>
        </row>
        <row r="306">
          <cell r="A306" t="str">
            <v xml:space="preserve">         72012</v>
          </cell>
          <cell r="C306" t="str">
            <v>DEV</v>
          </cell>
        </row>
        <row r="307">
          <cell r="A307" t="str">
            <v xml:space="preserve">         72013</v>
          </cell>
          <cell r="C307" t="str">
            <v>DEV</v>
          </cell>
        </row>
        <row r="308">
          <cell r="A308" t="str">
            <v xml:space="preserve">         72014</v>
          </cell>
          <cell r="C308" t="str">
            <v>DEV</v>
          </cell>
        </row>
        <row r="309">
          <cell r="A309" t="str">
            <v xml:space="preserve">         72015</v>
          </cell>
          <cell r="C309" t="str">
            <v>DEV</v>
          </cell>
        </row>
        <row r="310">
          <cell r="A310" t="str">
            <v xml:space="preserve">         72016</v>
          </cell>
          <cell r="C310" t="str">
            <v>DEV</v>
          </cell>
        </row>
        <row r="311">
          <cell r="A311" t="str">
            <v xml:space="preserve">         72017</v>
          </cell>
          <cell r="C311" t="str">
            <v>DEV</v>
          </cell>
        </row>
        <row r="312">
          <cell r="A312" t="str">
            <v xml:space="preserve">         72018</v>
          </cell>
          <cell r="C312" t="str">
            <v>DEV</v>
          </cell>
        </row>
        <row r="313">
          <cell r="A313" t="str">
            <v xml:space="preserve">         72019</v>
          </cell>
          <cell r="C313" t="str">
            <v>DEV</v>
          </cell>
        </row>
        <row r="314">
          <cell r="A314" t="str">
            <v xml:space="preserve">         72020</v>
          </cell>
          <cell r="C314" t="str">
            <v>DEV</v>
          </cell>
        </row>
        <row r="315">
          <cell r="A315" t="str">
            <v xml:space="preserve">         72021</v>
          </cell>
          <cell r="C315" t="str">
            <v>DEV</v>
          </cell>
        </row>
        <row r="316">
          <cell r="A316" t="str">
            <v xml:space="preserve">         73001</v>
          </cell>
          <cell r="C316" t="str">
            <v>DEV</v>
          </cell>
        </row>
        <row r="317">
          <cell r="A317" t="str">
            <v xml:space="preserve">         74001</v>
          </cell>
          <cell r="C317" t="str">
            <v>DEV</v>
          </cell>
        </row>
        <row r="318">
          <cell r="A318" t="str">
            <v xml:space="preserve">         74002</v>
          </cell>
          <cell r="C318" t="str">
            <v>DEV</v>
          </cell>
        </row>
        <row r="319">
          <cell r="A319" t="str">
            <v xml:space="preserve">         74003</v>
          </cell>
          <cell r="C319" t="str">
            <v>DEV</v>
          </cell>
        </row>
        <row r="320">
          <cell r="A320" t="str">
            <v xml:space="preserve">         74004</v>
          </cell>
          <cell r="C320" t="str">
            <v>DEV</v>
          </cell>
        </row>
        <row r="321">
          <cell r="A321" t="str">
            <v xml:space="preserve">         74005</v>
          </cell>
          <cell r="C321" t="str">
            <v>DEV</v>
          </cell>
        </row>
        <row r="322">
          <cell r="A322" t="str">
            <v xml:space="preserve">         75001</v>
          </cell>
          <cell r="C322" t="str">
            <v>DEV</v>
          </cell>
        </row>
        <row r="323">
          <cell r="A323" t="str">
            <v xml:space="preserve">         75002</v>
          </cell>
          <cell r="C323" t="str">
            <v>DEV</v>
          </cell>
        </row>
        <row r="324">
          <cell r="A324" t="str">
            <v xml:space="preserve">         75003</v>
          </cell>
          <cell r="C324" t="str">
            <v>DEV</v>
          </cell>
        </row>
        <row r="325">
          <cell r="A325" t="str">
            <v xml:space="preserve">         75004</v>
          </cell>
          <cell r="C325" t="str">
            <v>DEV</v>
          </cell>
        </row>
        <row r="326">
          <cell r="A326" t="str">
            <v xml:space="preserve">         75005</v>
          </cell>
          <cell r="C326" t="str">
            <v>DEV</v>
          </cell>
        </row>
        <row r="327">
          <cell r="A327" t="str">
            <v xml:space="preserve">         75006</v>
          </cell>
          <cell r="C327" t="str">
            <v>DEV</v>
          </cell>
        </row>
        <row r="328">
          <cell r="A328" t="str">
            <v xml:space="preserve">         75007</v>
          </cell>
          <cell r="C328" t="str">
            <v>DEV</v>
          </cell>
        </row>
        <row r="329">
          <cell r="A329" t="str">
            <v xml:space="preserve">         75008</v>
          </cell>
          <cell r="C329" t="str">
            <v>DEV</v>
          </cell>
        </row>
        <row r="330">
          <cell r="A330" t="str">
            <v xml:space="preserve">         75009</v>
          </cell>
          <cell r="C330" t="str">
            <v>DEV</v>
          </cell>
        </row>
        <row r="331">
          <cell r="A331" t="str">
            <v xml:space="preserve">         75011</v>
          </cell>
          <cell r="C331" t="str">
            <v>DEV</v>
          </cell>
        </row>
        <row r="332">
          <cell r="A332" t="str">
            <v xml:space="preserve">         75012</v>
          </cell>
          <cell r="C332" t="str">
            <v>DEV</v>
          </cell>
        </row>
        <row r="333">
          <cell r="A333" t="str">
            <v xml:space="preserve">         75013</v>
          </cell>
          <cell r="C333" t="str">
            <v>DEV</v>
          </cell>
        </row>
        <row r="334">
          <cell r="A334" t="str">
            <v xml:space="preserve">         75014</v>
          </cell>
          <cell r="C334" t="str">
            <v>DEV</v>
          </cell>
        </row>
        <row r="335">
          <cell r="A335" t="str">
            <v xml:space="preserve">         75015</v>
          </cell>
          <cell r="C335" t="str">
            <v>DEV</v>
          </cell>
        </row>
        <row r="336">
          <cell r="A336" t="str">
            <v xml:space="preserve">         75016</v>
          </cell>
          <cell r="C336" t="str">
            <v>DEV</v>
          </cell>
        </row>
        <row r="337">
          <cell r="A337" t="str">
            <v xml:space="preserve">         75017</v>
          </cell>
          <cell r="C337" t="str">
            <v>DEV</v>
          </cell>
        </row>
        <row r="338">
          <cell r="A338" t="str">
            <v xml:space="preserve">         75018</v>
          </cell>
          <cell r="C338" t="str">
            <v>DEV</v>
          </cell>
        </row>
        <row r="339">
          <cell r="A339" t="str">
            <v xml:space="preserve">         75098</v>
          </cell>
          <cell r="C339" t="str">
            <v>DEV</v>
          </cell>
        </row>
        <row r="340">
          <cell r="A340" t="str">
            <v xml:space="preserve">         75099</v>
          </cell>
          <cell r="C340" t="str">
            <v>DEV</v>
          </cell>
        </row>
        <row r="341">
          <cell r="A341" t="str">
            <v xml:space="preserve">         78001</v>
          </cell>
          <cell r="C341" t="str">
            <v>DEV</v>
          </cell>
        </row>
        <row r="342">
          <cell r="A342" t="str">
            <v xml:space="preserve">         78002</v>
          </cell>
          <cell r="C342" t="str">
            <v>DEV</v>
          </cell>
        </row>
        <row r="343">
          <cell r="A343" t="str">
            <v xml:space="preserve">         79001</v>
          </cell>
          <cell r="C343" t="str">
            <v>DEV</v>
          </cell>
        </row>
        <row r="344">
          <cell r="A344" t="str">
            <v xml:space="preserve">         90200</v>
          </cell>
          <cell r="C344" t="str">
            <v>DEV</v>
          </cell>
        </row>
        <row r="345">
          <cell r="A345" t="str">
            <v xml:space="preserve">         90300</v>
          </cell>
          <cell r="C345" t="str">
            <v>DEV</v>
          </cell>
        </row>
        <row r="346">
          <cell r="A346" t="str">
            <v xml:space="preserve">         90400</v>
          </cell>
          <cell r="C346" t="str">
            <v>DEV</v>
          </cell>
        </row>
        <row r="347">
          <cell r="A347" t="str">
            <v xml:space="preserve">         90700</v>
          </cell>
          <cell r="C347" t="str">
            <v>DEV</v>
          </cell>
        </row>
        <row r="348">
          <cell r="A348" t="str">
            <v xml:space="preserve">         90720</v>
          </cell>
          <cell r="C348" t="str">
            <v>DEV</v>
          </cell>
        </row>
        <row r="349">
          <cell r="A349" t="str">
            <v xml:space="preserve">         90730</v>
          </cell>
          <cell r="C349" t="str">
            <v>DEV</v>
          </cell>
        </row>
        <row r="350">
          <cell r="A350" t="str">
            <v xml:space="preserve">         90740</v>
          </cell>
          <cell r="C350" t="str">
            <v>DEV</v>
          </cell>
        </row>
        <row r="351">
          <cell r="A351" t="str">
            <v xml:space="preserve">         90750</v>
          </cell>
          <cell r="C351" t="str">
            <v>DEV</v>
          </cell>
        </row>
        <row r="352">
          <cell r="A352" t="str">
            <v xml:space="preserve">         90760</v>
          </cell>
          <cell r="C352" t="str">
            <v>DEV</v>
          </cell>
        </row>
        <row r="353">
          <cell r="A353" t="str">
            <v xml:space="preserve">         90770</v>
          </cell>
          <cell r="C353" t="str">
            <v>DEV</v>
          </cell>
        </row>
        <row r="354">
          <cell r="A354" t="str">
            <v xml:space="preserve">         90780</v>
          </cell>
          <cell r="C354" t="str">
            <v>DEV</v>
          </cell>
        </row>
        <row r="355">
          <cell r="A355" t="str">
            <v xml:space="preserve">         91110</v>
          </cell>
          <cell r="C355" t="str">
            <v>DEV</v>
          </cell>
        </row>
        <row r="356">
          <cell r="A356" t="str">
            <v xml:space="preserve">         91111</v>
          </cell>
          <cell r="C356" t="str">
            <v>DEV</v>
          </cell>
        </row>
        <row r="357">
          <cell r="A357" t="str">
            <v xml:space="preserve">         91112</v>
          </cell>
          <cell r="C357" t="str">
            <v>DEV</v>
          </cell>
        </row>
        <row r="358">
          <cell r="A358" t="str">
            <v xml:space="preserve">         91113</v>
          </cell>
          <cell r="C358" t="str">
            <v>DEV</v>
          </cell>
        </row>
        <row r="359">
          <cell r="A359" t="str">
            <v xml:space="preserve">         91114</v>
          </cell>
          <cell r="C359" t="str">
            <v>DEV</v>
          </cell>
        </row>
        <row r="360">
          <cell r="A360" t="str">
            <v xml:space="preserve">         91120</v>
          </cell>
          <cell r="C360" t="str">
            <v>DEV</v>
          </cell>
        </row>
        <row r="361">
          <cell r="A361" t="str">
            <v xml:space="preserve">         91125</v>
          </cell>
          <cell r="C361" t="str">
            <v>DEV</v>
          </cell>
        </row>
        <row r="362">
          <cell r="A362" t="str">
            <v xml:space="preserve">         91126</v>
          </cell>
          <cell r="C362" t="str">
            <v>DEV</v>
          </cell>
        </row>
        <row r="363">
          <cell r="A363" t="str">
            <v xml:space="preserve">         91127</v>
          </cell>
          <cell r="C363" t="str">
            <v>DEV</v>
          </cell>
        </row>
        <row r="364">
          <cell r="A364" t="str">
            <v xml:space="preserve">         91128</v>
          </cell>
          <cell r="C364" t="str">
            <v>DEV</v>
          </cell>
        </row>
        <row r="365">
          <cell r="A365" t="str">
            <v xml:space="preserve">         91129</v>
          </cell>
          <cell r="C365" t="str">
            <v>DEV</v>
          </cell>
        </row>
        <row r="366">
          <cell r="A366" t="str">
            <v xml:space="preserve">         91133</v>
          </cell>
          <cell r="C366" t="str">
            <v>DEV</v>
          </cell>
        </row>
        <row r="367">
          <cell r="A367" t="str">
            <v xml:space="preserve">         91134</v>
          </cell>
          <cell r="C367" t="str">
            <v>DEV</v>
          </cell>
        </row>
        <row r="368">
          <cell r="A368" t="str">
            <v xml:space="preserve">         91136</v>
          </cell>
          <cell r="C368" t="str">
            <v>DEV</v>
          </cell>
        </row>
        <row r="369">
          <cell r="A369" t="str">
            <v xml:space="preserve">         91137</v>
          </cell>
          <cell r="C369" t="str">
            <v>DEV</v>
          </cell>
        </row>
        <row r="370">
          <cell r="A370" t="str">
            <v xml:space="preserve">         91138</v>
          </cell>
          <cell r="C370" t="str">
            <v>DEV</v>
          </cell>
        </row>
        <row r="371">
          <cell r="A371" t="str">
            <v xml:space="preserve">         91146</v>
          </cell>
          <cell r="C371" t="str">
            <v>DEV</v>
          </cell>
        </row>
        <row r="372">
          <cell r="A372" t="str">
            <v xml:space="preserve">         91150</v>
          </cell>
          <cell r="C372" t="str">
            <v>DEV</v>
          </cell>
        </row>
        <row r="373">
          <cell r="A373" t="str">
            <v xml:space="preserve">         91153</v>
          </cell>
          <cell r="C373" t="str">
            <v>DEV</v>
          </cell>
        </row>
        <row r="374">
          <cell r="A374" t="str">
            <v xml:space="preserve">         91154</v>
          </cell>
          <cell r="C374" t="str">
            <v>DEV</v>
          </cell>
        </row>
        <row r="375">
          <cell r="A375" t="str">
            <v xml:space="preserve">         91162</v>
          </cell>
          <cell r="C375" t="str">
            <v>DEV</v>
          </cell>
        </row>
        <row r="376">
          <cell r="A376" t="str">
            <v xml:space="preserve">         91163</v>
          </cell>
          <cell r="C376" t="str">
            <v>DEV</v>
          </cell>
        </row>
        <row r="377">
          <cell r="A377" t="str">
            <v xml:space="preserve">         91164</v>
          </cell>
          <cell r="C377" t="str">
            <v>DEV</v>
          </cell>
        </row>
        <row r="378">
          <cell r="A378" t="str">
            <v xml:space="preserve">         91171</v>
          </cell>
          <cell r="C378" t="str">
            <v>DEV</v>
          </cell>
        </row>
        <row r="379">
          <cell r="A379" t="str">
            <v xml:space="preserve">         91172</v>
          </cell>
          <cell r="C379" t="str">
            <v>DEV</v>
          </cell>
        </row>
        <row r="380">
          <cell r="A380" t="str">
            <v xml:space="preserve">         91173</v>
          </cell>
          <cell r="C380" t="str">
            <v>DEV</v>
          </cell>
        </row>
        <row r="381">
          <cell r="A381" t="str">
            <v xml:space="preserve">         91190</v>
          </cell>
          <cell r="C381" t="str">
            <v>DEV</v>
          </cell>
        </row>
        <row r="382">
          <cell r="A382" t="str">
            <v xml:space="preserve">         91215</v>
          </cell>
          <cell r="C382" t="str">
            <v>DEV</v>
          </cell>
        </row>
        <row r="383">
          <cell r="A383" t="str">
            <v xml:space="preserve">         91224</v>
          </cell>
          <cell r="C383" t="str">
            <v>DEV</v>
          </cell>
        </row>
        <row r="384">
          <cell r="A384" t="str">
            <v xml:space="preserve">         91225</v>
          </cell>
          <cell r="C384" t="str">
            <v>DEV</v>
          </cell>
        </row>
        <row r="385">
          <cell r="A385" t="str">
            <v xml:space="preserve">         91226</v>
          </cell>
          <cell r="C385" t="str">
            <v>DEV</v>
          </cell>
        </row>
        <row r="386">
          <cell r="A386" t="str">
            <v xml:space="preserve">         91227</v>
          </cell>
          <cell r="C386" t="str">
            <v>DEV</v>
          </cell>
        </row>
        <row r="387">
          <cell r="A387" t="str">
            <v xml:space="preserve">         91230</v>
          </cell>
          <cell r="C387" t="str">
            <v>DEV</v>
          </cell>
        </row>
        <row r="388">
          <cell r="A388" t="str">
            <v xml:space="preserve">         91235</v>
          </cell>
          <cell r="C388" t="str">
            <v>DEV</v>
          </cell>
        </row>
        <row r="389">
          <cell r="A389" t="str">
            <v xml:space="preserve">         91250</v>
          </cell>
          <cell r="C389" t="str">
            <v>DEV</v>
          </cell>
        </row>
        <row r="390">
          <cell r="A390" t="str">
            <v xml:space="preserve">         91251</v>
          </cell>
          <cell r="C390" t="str">
            <v>DEV</v>
          </cell>
        </row>
        <row r="391">
          <cell r="A391" t="str">
            <v xml:space="preserve">         91252</v>
          </cell>
          <cell r="C391" t="str">
            <v>DEV</v>
          </cell>
        </row>
        <row r="392">
          <cell r="A392" t="str">
            <v xml:space="preserve">         91253</v>
          </cell>
          <cell r="C392" t="str">
            <v>DEV</v>
          </cell>
        </row>
        <row r="393">
          <cell r="A393" t="str">
            <v xml:space="preserve">         91254</v>
          </cell>
          <cell r="C393" t="str">
            <v>DEV</v>
          </cell>
        </row>
        <row r="394">
          <cell r="A394" t="str">
            <v xml:space="preserve">         91255</v>
          </cell>
          <cell r="C394" t="str">
            <v>DEV</v>
          </cell>
        </row>
        <row r="395">
          <cell r="A395" t="str">
            <v xml:space="preserve">         91270</v>
          </cell>
          <cell r="C395" t="str">
            <v>DEV</v>
          </cell>
        </row>
        <row r="396">
          <cell r="A396" t="str">
            <v xml:space="preserve">         91280</v>
          </cell>
          <cell r="C396" t="str">
            <v>DEV</v>
          </cell>
        </row>
        <row r="397">
          <cell r="A397" t="str">
            <v xml:space="preserve">         91281</v>
          </cell>
          <cell r="C397" t="str">
            <v>DEV</v>
          </cell>
        </row>
        <row r="398">
          <cell r="A398" t="str">
            <v xml:space="preserve">         91282</v>
          </cell>
          <cell r="C398" t="str">
            <v>DEV</v>
          </cell>
        </row>
        <row r="399">
          <cell r="A399" t="str">
            <v xml:space="preserve">         91283</v>
          </cell>
          <cell r="C399" t="str">
            <v>DEV</v>
          </cell>
        </row>
        <row r="400">
          <cell r="A400" t="str">
            <v xml:space="preserve">         91285</v>
          </cell>
          <cell r="C400" t="str">
            <v>DEV</v>
          </cell>
        </row>
        <row r="401">
          <cell r="A401" t="str">
            <v xml:space="preserve">         91290</v>
          </cell>
          <cell r="C401" t="str">
            <v>DEV</v>
          </cell>
        </row>
        <row r="402">
          <cell r="A402" t="str">
            <v xml:space="preserve">         91295</v>
          </cell>
          <cell r="C402" t="str">
            <v>DEV</v>
          </cell>
        </row>
        <row r="403">
          <cell r="A403" t="str">
            <v xml:space="preserve">         91296</v>
          </cell>
          <cell r="C403" t="str">
            <v>DEV</v>
          </cell>
        </row>
        <row r="404">
          <cell r="A404" t="str">
            <v xml:space="preserve">         91297</v>
          </cell>
          <cell r="C404" t="str">
            <v>DEV</v>
          </cell>
        </row>
        <row r="405">
          <cell r="A405" t="str">
            <v xml:space="preserve">         91298</v>
          </cell>
          <cell r="C405" t="str">
            <v>DEV</v>
          </cell>
        </row>
        <row r="406">
          <cell r="A406" t="str">
            <v xml:space="preserve">         91315</v>
          </cell>
          <cell r="C406" t="str">
            <v>DEV</v>
          </cell>
        </row>
        <row r="407">
          <cell r="A407" t="str">
            <v xml:space="preserve">         91351</v>
          </cell>
          <cell r="C407" t="str">
            <v>DEV</v>
          </cell>
        </row>
        <row r="408">
          <cell r="A408" t="str">
            <v xml:space="preserve">         91352</v>
          </cell>
          <cell r="C408" t="str">
            <v>DEV</v>
          </cell>
        </row>
        <row r="409">
          <cell r="A409" t="str">
            <v xml:space="preserve">         91353</v>
          </cell>
          <cell r="C409" t="str">
            <v>DEV</v>
          </cell>
        </row>
        <row r="410">
          <cell r="A410" t="str">
            <v xml:space="preserve">         91373</v>
          </cell>
          <cell r="C410" t="str">
            <v>DEV</v>
          </cell>
        </row>
        <row r="411">
          <cell r="A411" t="str">
            <v xml:space="preserve">         91380</v>
          </cell>
          <cell r="C411" t="str">
            <v>DEV</v>
          </cell>
        </row>
        <row r="412">
          <cell r="A412" t="str">
            <v xml:space="preserve">         92115</v>
          </cell>
          <cell r="C412" t="str">
            <v>DEV</v>
          </cell>
        </row>
        <row r="413">
          <cell r="A413" t="str">
            <v xml:space="preserve">         92120</v>
          </cell>
          <cell r="C413" t="str">
            <v>DEV</v>
          </cell>
        </row>
        <row r="414">
          <cell r="A414" t="str">
            <v xml:space="preserve">         92121</v>
          </cell>
          <cell r="C414" t="str">
            <v>DEV</v>
          </cell>
        </row>
        <row r="415">
          <cell r="A415" t="str">
            <v xml:space="preserve">         92250</v>
          </cell>
          <cell r="C415" t="str">
            <v>DEV</v>
          </cell>
        </row>
        <row r="416">
          <cell r="A416" t="str">
            <v xml:space="preserve">         90500</v>
          </cell>
          <cell r="C416" t="str">
            <v>DEV</v>
          </cell>
        </row>
        <row r="417">
          <cell r="A417" t="str">
            <v xml:space="preserve">         90501</v>
          </cell>
          <cell r="C417" t="str">
            <v>DEV</v>
          </cell>
        </row>
        <row r="418">
          <cell r="A418" t="str">
            <v xml:space="preserve">         90801</v>
          </cell>
          <cell r="C418" t="str">
            <v>DEV</v>
          </cell>
        </row>
        <row r="419">
          <cell r="A419" t="str">
            <v xml:space="preserve">         93110</v>
          </cell>
          <cell r="C419" t="str">
            <v>DEV</v>
          </cell>
        </row>
        <row r="420">
          <cell r="A420" t="str">
            <v xml:space="preserve">         93115</v>
          </cell>
          <cell r="C420" t="str">
            <v>DEV</v>
          </cell>
        </row>
        <row r="421">
          <cell r="A421" t="str">
            <v xml:space="preserve">         93116</v>
          </cell>
          <cell r="C421" t="str">
            <v>DEV</v>
          </cell>
        </row>
        <row r="422">
          <cell r="A422" t="str">
            <v xml:space="preserve">         93117</v>
          </cell>
          <cell r="C422" t="str">
            <v>DEV</v>
          </cell>
        </row>
        <row r="423">
          <cell r="A423" t="str">
            <v xml:space="preserve">         93126</v>
          </cell>
          <cell r="C423" t="str">
            <v>DEV</v>
          </cell>
        </row>
        <row r="424">
          <cell r="A424" t="str">
            <v xml:space="preserve">         92350</v>
          </cell>
          <cell r="C424" t="str">
            <v>DEV</v>
          </cell>
        </row>
        <row r="425">
          <cell r="A425">
            <v>0</v>
          </cell>
          <cell r="C425" t="str">
            <v>Total</v>
          </cell>
        </row>
        <row r="426">
          <cell r="A426">
            <v>0</v>
          </cell>
          <cell r="C426">
            <v>0</v>
          </cell>
        </row>
        <row r="427">
          <cell r="A427" t="str">
            <v>OPEXFUN</v>
          </cell>
          <cell r="C427" t="str">
            <v>FIN</v>
          </cell>
        </row>
        <row r="428">
          <cell r="A428" t="str">
            <v xml:space="preserve">         71001</v>
          </cell>
          <cell r="C428" t="str">
            <v>FIN</v>
          </cell>
        </row>
        <row r="429">
          <cell r="A429" t="str">
            <v xml:space="preserve">         71002</v>
          </cell>
          <cell r="C429" t="str">
            <v>FIN</v>
          </cell>
        </row>
        <row r="430">
          <cell r="A430" t="str">
            <v xml:space="preserve">         72001</v>
          </cell>
          <cell r="C430" t="str">
            <v>FIN</v>
          </cell>
        </row>
        <row r="431">
          <cell r="A431" t="str">
            <v xml:space="preserve">         72002</v>
          </cell>
          <cell r="C431" t="str">
            <v>FIN</v>
          </cell>
        </row>
        <row r="432">
          <cell r="A432" t="str">
            <v xml:space="preserve">         72003</v>
          </cell>
          <cell r="C432" t="str">
            <v>FIN</v>
          </cell>
        </row>
        <row r="433">
          <cell r="A433" t="str">
            <v xml:space="preserve">         72004</v>
          </cell>
          <cell r="C433" t="str">
            <v>FIN</v>
          </cell>
        </row>
        <row r="434">
          <cell r="A434" t="str">
            <v xml:space="preserve">         72005</v>
          </cell>
          <cell r="C434" t="str">
            <v>FIN</v>
          </cell>
        </row>
        <row r="435">
          <cell r="A435" t="str">
            <v xml:space="preserve">         72006</v>
          </cell>
          <cell r="C435" t="str">
            <v>FIN</v>
          </cell>
        </row>
        <row r="436">
          <cell r="A436" t="str">
            <v xml:space="preserve">         72007</v>
          </cell>
          <cell r="C436" t="str">
            <v>FIN</v>
          </cell>
        </row>
        <row r="437">
          <cell r="A437" t="str">
            <v xml:space="preserve">         72008</v>
          </cell>
          <cell r="C437" t="str">
            <v>FIN</v>
          </cell>
        </row>
        <row r="438">
          <cell r="A438" t="str">
            <v xml:space="preserve">         72009</v>
          </cell>
          <cell r="C438" t="str">
            <v>FIN</v>
          </cell>
        </row>
        <row r="439">
          <cell r="A439" t="str">
            <v xml:space="preserve">         72010</v>
          </cell>
          <cell r="C439" t="str">
            <v>FIN</v>
          </cell>
        </row>
        <row r="440">
          <cell r="A440" t="str">
            <v xml:space="preserve">         72011</v>
          </cell>
          <cell r="C440" t="str">
            <v>FIN</v>
          </cell>
        </row>
        <row r="441">
          <cell r="A441" t="str">
            <v xml:space="preserve">         72012</v>
          </cell>
          <cell r="C441" t="str">
            <v>FIN</v>
          </cell>
        </row>
        <row r="442">
          <cell r="A442" t="str">
            <v xml:space="preserve">         72013</v>
          </cell>
          <cell r="C442" t="str">
            <v>FIN</v>
          </cell>
        </row>
        <row r="443">
          <cell r="A443" t="str">
            <v xml:space="preserve">         72014</v>
          </cell>
          <cell r="C443" t="str">
            <v>FIN</v>
          </cell>
        </row>
        <row r="444">
          <cell r="A444" t="str">
            <v xml:space="preserve">         72015</v>
          </cell>
          <cell r="C444" t="str">
            <v>FIN</v>
          </cell>
        </row>
        <row r="445">
          <cell r="A445" t="str">
            <v xml:space="preserve">         72016</v>
          </cell>
          <cell r="C445" t="str">
            <v>FIN</v>
          </cell>
        </row>
        <row r="446">
          <cell r="A446" t="str">
            <v xml:space="preserve">         72017</v>
          </cell>
          <cell r="C446" t="str">
            <v>FIN</v>
          </cell>
        </row>
        <row r="447">
          <cell r="A447" t="str">
            <v xml:space="preserve">         72018</v>
          </cell>
          <cell r="C447" t="str">
            <v>FIN</v>
          </cell>
        </row>
        <row r="448">
          <cell r="A448" t="str">
            <v xml:space="preserve">         72019</v>
          </cell>
          <cell r="C448" t="str">
            <v>FIN</v>
          </cell>
        </row>
        <row r="449">
          <cell r="A449" t="str">
            <v xml:space="preserve">         72020</v>
          </cell>
          <cell r="C449" t="str">
            <v>FIN</v>
          </cell>
        </row>
        <row r="450">
          <cell r="A450" t="str">
            <v xml:space="preserve">         72021</v>
          </cell>
          <cell r="C450" t="str">
            <v>FIN</v>
          </cell>
        </row>
        <row r="451">
          <cell r="A451" t="str">
            <v xml:space="preserve">         73001</v>
          </cell>
          <cell r="C451" t="str">
            <v>FIN</v>
          </cell>
        </row>
        <row r="452">
          <cell r="A452" t="str">
            <v xml:space="preserve">         74001</v>
          </cell>
          <cell r="C452" t="str">
            <v>FIN</v>
          </cell>
        </row>
        <row r="453">
          <cell r="A453" t="str">
            <v xml:space="preserve">         74002</v>
          </cell>
          <cell r="C453" t="str">
            <v>FIN</v>
          </cell>
        </row>
        <row r="454">
          <cell r="A454" t="str">
            <v xml:space="preserve">         74003</v>
          </cell>
          <cell r="C454" t="str">
            <v>FIN</v>
          </cell>
        </row>
        <row r="455">
          <cell r="A455" t="str">
            <v xml:space="preserve">         74004</v>
          </cell>
          <cell r="C455" t="str">
            <v>FIN</v>
          </cell>
        </row>
        <row r="456">
          <cell r="A456" t="str">
            <v xml:space="preserve">         74005</v>
          </cell>
          <cell r="C456" t="str">
            <v>FIN</v>
          </cell>
        </row>
        <row r="457">
          <cell r="A457" t="str">
            <v xml:space="preserve">         75001</v>
          </cell>
          <cell r="C457" t="str">
            <v>FIN</v>
          </cell>
        </row>
        <row r="458">
          <cell r="A458" t="str">
            <v xml:space="preserve">         75002</v>
          </cell>
          <cell r="C458" t="str">
            <v>FIN</v>
          </cell>
        </row>
        <row r="459">
          <cell r="A459" t="str">
            <v xml:space="preserve">         75003</v>
          </cell>
          <cell r="C459" t="str">
            <v>FIN</v>
          </cell>
        </row>
        <row r="460">
          <cell r="A460" t="str">
            <v xml:space="preserve">         75004</v>
          </cell>
          <cell r="C460" t="str">
            <v>FIN</v>
          </cell>
        </row>
        <row r="461">
          <cell r="A461" t="str">
            <v xml:space="preserve">         75005</v>
          </cell>
          <cell r="C461" t="str">
            <v>FIN</v>
          </cell>
        </row>
        <row r="462">
          <cell r="A462" t="str">
            <v xml:space="preserve">         75006</v>
          </cell>
          <cell r="C462" t="str">
            <v>FIN</v>
          </cell>
        </row>
        <row r="463">
          <cell r="A463" t="str">
            <v xml:space="preserve">         75007</v>
          </cell>
          <cell r="C463" t="str">
            <v>FIN</v>
          </cell>
        </row>
        <row r="464">
          <cell r="A464" t="str">
            <v xml:space="preserve">         75008</v>
          </cell>
          <cell r="C464" t="str">
            <v>FIN</v>
          </cell>
        </row>
        <row r="465">
          <cell r="A465" t="str">
            <v xml:space="preserve">         75009</v>
          </cell>
          <cell r="C465" t="str">
            <v>FIN</v>
          </cell>
        </row>
        <row r="466">
          <cell r="A466" t="str">
            <v xml:space="preserve">         75011</v>
          </cell>
          <cell r="C466" t="str">
            <v>FIN</v>
          </cell>
        </row>
        <row r="467">
          <cell r="A467" t="str">
            <v xml:space="preserve">         75012</v>
          </cell>
          <cell r="C467" t="str">
            <v>FIN</v>
          </cell>
        </row>
        <row r="468">
          <cell r="A468" t="str">
            <v xml:space="preserve">         75013</v>
          </cell>
          <cell r="C468" t="str">
            <v>FIN</v>
          </cell>
        </row>
        <row r="469">
          <cell r="A469" t="str">
            <v xml:space="preserve">         75014</v>
          </cell>
          <cell r="C469" t="str">
            <v>FIN</v>
          </cell>
        </row>
        <row r="470">
          <cell r="A470" t="str">
            <v xml:space="preserve">         75015</v>
          </cell>
          <cell r="C470" t="str">
            <v>FIN</v>
          </cell>
        </row>
        <row r="471">
          <cell r="A471" t="str">
            <v xml:space="preserve">         75016</v>
          </cell>
          <cell r="C471" t="str">
            <v>FIN</v>
          </cell>
        </row>
        <row r="472">
          <cell r="A472" t="str">
            <v xml:space="preserve">         75017</v>
          </cell>
          <cell r="C472" t="str">
            <v>FIN</v>
          </cell>
        </row>
        <row r="473">
          <cell r="A473" t="str">
            <v xml:space="preserve">         75018</v>
          </cell>
          <cell r="C473" t="str">
            <v>FIN</v>
          </cell>
        </row>
        <row r="474">
          <cell r="A474" t="str">
            <v xml:space="preserve">         75098</v>
          </cell>
          <cell r="C474" t="str">
            <v>FIN</v>
          </cell>
        </row>
        <row r="475">
          <cell r="A475" t="str">
            <v xml:space="preserve">         75099</v>
          </cell>
          <cell r="C475" t="str">
            <v>FIN</v>
          </cell>
        </row>
        <row r="476">
          <cell r="A476" t="str">
            <v xml:space="preserve">         78001</v>
          </cell>
          <cell r="C476" t="str">
            <v>FIN</v>
          </cell>
        </row>
        <row r="477">
          <cell r="A477" t="str">
            <v xml:space="preserve">         78002</v>
          </cell>
          <cell r="C477" t="str">
            <v>FIN</v>
          </cell>
        </row>
        <row r="478">
          <cell r="A478" t="str">
            <v xml:space="preserve">         79001</v>
          </cell>
          <cell r="C478" t="str">
            <v>FIN</v>
          </cell>
        </row>
        <row r="479">
          <cell r="A479" t="str">
            <v xml:space="preserve">         90200</v>
          </cell>
          <cell r="C479" t="str">
            <v>FIN</v>
          </cell>
        </row>
        <row r="480">
          <cell r="A480" t="str">
            <v xml:space="preserve">         90300</v>
          </cell>
          <cell r="C480" t="str">
            <v>FIN</v>
          </cell>
        </row>
        <row r="481">
          <cell r="A481" t="str">
            <v xml:space="preserve">         90400</v>
          </cell>
          <cell r="C481" t="str">
            <v>FIN</v>
          </cell>
        </row>
        <row r="482">
          <cell r="A482" t="str">
            <v xml:space="preserve">         90700</v>
          </cell>
          <cell r="C482" t="str">
            <v>FIN</v>
          </cell>
        </row>
        <row r="483">
          <cell r="A483" t="str">
            <v xml:space="preserve">         90720</v>
          </cell>
          <cell r="C483" t="str">
            <v>FIN</v>
          </cell>
        </row>
        <row r="484">
          <cell r="A484" t="str">
            <v xml:space="preserve">         90730</v>
          </cell>
          <cell r="C484" t="str">
            <v>FIN</v>
          </cell>
        </row>
        <row r="485">
          <cell r="A485" t="str">
            <v xml:space="preserve">         90740</v>
          </cell>
          <cell r="C485" t="str">
            <v>FIN</v>
          </cell>
        </row>
        <row r="486">
          <cell r="A486" t="str">
            <v xml:space="preserve">         90750</v>
          </cell>
          <cell r="C486" t="str">
            <v>FIN</v>
          </cell>
        </row>
        <row r="487">
          <cell r="A487" t="str">
            <v xml:space="preserve">         90760</v>
          </cell>
          <cell r="C487" t="str">
            <v>FIN</v>
          </cell>
        </row>
        <row r="488">
          <cell r="A488" t="str">
            <v xml:space="preserve">         90770</v>
          </cell>
          <cell r="C488" t="str">
            <v>FIN</v>
          </cell>
        </row>
        <row r="489">
          <cell r="A489" t="str">
            <v xml:space="preserve">         90780</v>
          </cell>
          <cell r="C489" t="str">
            <v>FIN</v>
          </cell>
        </row>
        <row r="490">
          <cell r="A490" t="str">
            <v xml:space="preserve">         91110</v>
          </cell>
          <cell r="C490" t="str">
            <v>FIN</v>
          </cell>
        </row>
        <row r="491">
          <cell r="A491" t="str">
            <v xml:space="preserve">         91111</v>
          </cell>
          <cell r="C491" t="str">
            <v>FIN</v>
          </cell>
        </row>
        <row r="492">
          <cell r="A492" t="str">
            <v xml:space="preserve">         91112</v>
          </cell>
          <cell r="C492" t="str">
            <v>FIN</v>
          </cell>
        </row>
        <row r="493">
          <cell r="A493" t="str">
            <v xml:space="preserve">         91113</v>
          </cell>
          <cell r="C493" t="str">
            <v>FIN</v>
          </cell>
        </row>
        <row r="494">
          <cell r="A494" t="str">
            <v xml:space="preserve">         91114</v>
          </cell>
          <cell r="C494" t="str">
            <v>FIN</v>
          </cell>
        </row>
        <row r="495">
          <cell r="A495" t="str">
            <v xml:space="preserve">         91120</v>
          </cell>
          <cell r="C495" t="str">
            <v>FIN</v>
          </cell>
        </row>
        <row r="496">
          <cell r="A496" t="str">
            <v xml:space="preserve">         91125</v>
          </cell>
          <cell r="C496" t="str">
            <v>FIN</v>
          </cell>
        </row>
        <row r="497">
          <cell r="A497" t="str">
            <v xml:space="preserve">         91126</v>
          </cell>
          <cell r="C497" t="str">
            <v>FIN</v>
          </cell>
        </row>
        <row r="498">
          <cell r="A498" t="str">
            <v xml:space="preserve">         91127</v>
          </cell>
          <cell r="C498" t="str">
            <v>FIN</v>
          </cell>
        </row>
        <row r="499">
          <cell r="A499" t="str">
            <v xml:space="preserve">         91128</v>
          </cell>
          <cell r="C499" t="str">
            <v>FIN</v>
          </cell>
        </row>
        <row r="500">
          <cell r="A500" t="str">
            <v xml:space="preserve">         91129</v>
          </cell>
          <cell r="C500" t="str">
            <v>FIN</v>
          </cell>
        </row>
        <row r="501">
          <cell r="A501" t="str">
            <v xml:space="preserve">         91133</v>
          </cell>
          <cell r="C501" t="str">
            <v>FIN</v>
          </cell>
        </row>
        <row r="502">
          <cell r="A502" t="str">
            <v xml:space="preserve">         91134</v>
          </cell>
          <cell r="C502" t="str">
            <v>FIN</v>
          </cell>
        </row>
        <row r="503">
          <cell r="A503" t="str">
            <v xml:space="preserve">         91136</v>
          </cell>
          <cell r="C503" t="str">
            <v>FIN</v>
          </cell>
        </row>
        <row r="504">
          <cell r="A504" t="str">
            <v xml:space="preserve">         91137</v>
          </cell>
          <cell r="C504" t="str">
            <v>FIN</v>
          </cell>
        </row>
        <row r="505">
          <cell r="A505" t="str">
            <v xml:space="preserve">         91138</v>
          </cell>
          <cell r="C505" t="str">
            <v>FIN</v>
          </cell>
        </row>
        <row r="506">
          <cell r="A506" t="str">
            <v xml:space="preserve">         91146</v>
          </cell>
          <cell r="C506" t="str">
            <v>FIN</v>
          </cell>
        </row>
        <row r="507">
          <cell r="A507" t="str">
            <v xml:space="preserve">         91150</v>
          </cell>
          <cell r="C507" t="str">
            <v>FIN</v>
          </cell>
        </row>
        <row r="508">
          <cell r="A508" t="str">
            <v xml:space="preserve">         91153</v>
          </cell>
          <cell r="C508" t="str">
            <v>FIN</v>
          </cell>
        </row>
        <row r="509">
          <cell r="A509" t="str">
            <v xml:space="preserve">         91154</v>
          </cell>
          <cell r="C509" t="str">
            <v>FIN</v>
          </cell>
        </row>
        <row r="510">
          <cell r="A510" t="str">
            <v xml:space="preserve">         91162</v>
          </cell>
          <cell r="C510" t="str">
            <v>FIN</v>
          </cell>
        </row>
        <row r="511">
          <cell r="A511" t="str">
            <v xml:space="preserve">         91163</v>
          </cell>
          <cell r="C511" t="str">
            <v>FIN</v>
          </cell>
        </row>
        <row r="512">
          <cell r="A512" t="str">
            <v xml:space="preserve">         91164</v>
          </cell>
          <cell r="C512" t="str">
            <v>FIN</v>
          </cell>
        </row>
        <row r="513">
          <cell r="A513" t="str">
            <v xml:space="preserve">         91171</v>
          </cell>
          <cell r="C513" t="str">
            <v>FIN</v>
          </cell>
        </row>
        <row r="514">
          <cell r="A514" t="str">
            <v xml:space="preserve">         91172</v>
          </cell>
          <cell r="C514" t="str">
            <v>FIN</v>
          </cell>
        </row>
        <row r="515">
          <cell r="A515" t="str">
            <v xml:space="preserve">         91173</v>
          </cell>
          <cell r="C515" t="str">
            <v>FIN</v>
          </cell>
        </row>
        <row r="516">
          <cell r="A516" t="str">
            <v xml:space="preserve">         91190</v>
          </cell>
          <cell r="C516" t="str">
            <v>FIN</v>
          </cell>
        </row>
        <row r="517">
          <cell r="A517" t="str">
            <v xml:space="preserve">         91215</v>
          </cell>
          <cell r="C517" t="str">
            <v>FIN</v>
          </cell>
        </row>
        <row r="518">
          <cell r="A518" t="str">
            <v xml:space="preserve">         91224</v>
          </cell>
          <cell r="C518" t="str">
            <v>FIN</v>
          </cell>
        </row>
        <row r="519">
          <cell r="A519" t="str">
            <v xml:space="preserve">         91225</v>
          </cell>
          <cell r="C519" t="str">
            <v>FIN</v>
          </cell>
        </row>
        <row r="520">
          <cell r="A520" t="str">
            <v xml:space="preserve">         91226</v>
          </cell>
          <cell r="C520" t="str">
            <v>FIN</v>
          </cell>
        </row>
        <row r="521">
          <cell r="A521" t="str">
            <v xml:space="preserve">         91227</v>
          </cell>
          <cell r="C521" t="str">
            <v>FIN</v>
          </cell>
        </row>
        <row r="522">
          <cell r="A522" t="str">
            <v xml:space="preserve">         91230</v>
          </cell>
          <cell r="C522" t="str">
            <v>FIN</v>
          </cell>
        </row>
        <row r="523">
          <cell r="A523" t="str">
            <v xml:space="preserve">         91235</v>
          </cell>
          <cell r="C523" t="str">
            <v>FIN</v>
          </cell>
        </row>
        <row r="524">
          <cell r="A524" t="str">
            <v xml:space="preserve">         91250</v>
          </cell>
          <cell r="C524" t="str">
            <v>FIN</v>
          </cell>
        </row>
        <row r="525">
          <cell r="A525" t="str">
            <v xml:space="preserve">         91251</v>
          </cell>
          <cell r="C525" t="str">
            <v>FIN</v>
          </cell>
        </row>
        <row r="526">
          <cell r="A526" t="str">
            <v xml:space="preserve">         91252</v>
          </cell>
          <cell r="C526" t="str">
            <v>FIN</v>
          </cell>
        </row>
        <row r="527">
          <cell r="A527" t="str">
            <v xml:space="preserve">         91253</v>
          </cell>
          <cell r="C527" t="str">
            <v>FIN</v>
          </cell>
        </row>
        <row r="528">
          <cell r="A528" t="str">
            <v xml:space="preserve">         91254</v>
          </cell>
          <cell r="C528" t="str">
            <v>FIN</v>
          </cell>
        </row>
        <row r="529">
          <cell r="A529" t="str">
            <v xml:space="preserve">         91255</v>
          </cell>
          <cell r="C529" t="str">
            <v>FIN</v>
          </cell>
        </row>
        <row r="530">
          <cell r="A530" t="str">
            <v xml:space="preserve">         91270</v>
          </cell>
          <cell r="C530" t="str">
            <v>FIN</v>
          </cell>
        </row>
        <row r="531">
          <cell r="A531" t="str">
            <v xml:space="preserve">         91280</v>
          </cell>
          <cell r="C531" t="str">
            <v>FIN</v>
          </cell>
        </row>
        <row r="532">
          <cell r="A532" t="str">
            <v xml:space="preserve">         91281</v>
          </cell>
          <cell r="C532" t="str">
            <v>FIN</v>
          </cell>
        </row>
        <row r="533">
          <cell r="A533" t="str">
            <v xml:space="preserve">         91282</v>
          </cell>
          <cell r="C533" t="str">
            <v>FIN</v>
          </cell>
        </row>
        <row r="534">
          <cell r="A534" t="str">
            <v xml:space="preserve">         91283</v>
          </cell>
          <cell r="C534" t="str">
            <v>FIN</v>
          </cell>
        </row>
        <row r="535">
          <cell r="A535" t="str">
            <v xml:space="preserve">         91285</v>
          </cell>
          <cell r="C535" t="str">
            <v>FIN</v>
          </cell>
        </row>
        <row r="536">
          <cell r="A536" t="str">
            <v xml:space="preserve">         91290</v>
          </cell>
          <cell r="C536" t="str">
            <v>FIN</v>
          </cell>
        </row>
        <row r="537">
          <cell r="A537" t="str">
            <v xml:space="preserve">         91295</v>
          </cell>
          <cell r="C537" t="str">
            <v>FIN</v>
          </cell>
        </row>
        <row r="538">
          <cell r="A538" t="str">
            <v xml:space="preserve">         91296</v>
          </cell>
          <cell r="C538" t="str">
            <v>FIN</v>
          </cell>
        </row>
        <row r="539">
          <cell r="A539" t="str">
            <v xml:space="preserve">         91297</v>
          </cell>
          <cell r="C539" t="str">
            <v>FIN</v>
          </cell>
        </row>
        <row r="540">
          <cell r="A540" t="str">
            <v xml:space="preserve">         91298</v>
          </cell>
          <cell r="C540" t="str">
            <v>FIN</v>
          </cell>
        </row>
        <row r="541">
          <cell r="A541" t="str">
            <v xml:space="preserve">         91315</v>
          </cell>
          <cell r="C541" t="str">
            <v>FIN</v>
          </cell>
        </row>
        <row r="542">
          <cell r="A542" t="str">
            <v xml:space="preserve">         91351</v>
          </cell>
          <cell r="C542" t="str">
            <v>FIN</v>
          </cell>
        </row>
        <row r="543">
          <cell r="A543" t="str">
            <v xml:space="preserve">         91352</v>
          </cell>
          <cell r="C543" t="str">
            <v>FIN</v>
          </cell>
        </row>
        <row r="544">
          <cell r="A544" t="str">
            <v xml:space="preserve">         91353</v>
          </cell>
          <cell r="C544" t="str">
            <v>FIN</v>
          </cell>
        </row>
        <row r="545">
          <cell r="A545" t="str">
            <v xml:space="preserve">         91373</v>
          </cell>
          <cell r="C545" t="str">
            <v>FIN</v>
          </cell>
        </row>
        <row r="546">
          <cell r="A546" t="str">
            <v xml:space="preserve">         91380</v>
          </cell>
          <cell r="C546" t="str">
            <v>FIN</v>
          </cell>
        </row>
        <row r="547">
          <cell r="A547" t="str">
            <v xml:space="preserve">         92115</v>
          </cell>
          <cell r="C547" t="str">
            <v>FIN</v>
          </cell>
        </row>
        <row r="548">
          <cell r="A548" t="str">
            <v xml:space="preserve">         92120</v>
          </cell>
          <cell r="C548" t="str">
            <v>FIN</v>
          </cell>
        </row>
        <row r="549">
          <cell r="A549" t="str">
            <v xml:space="preserve">         92121</v>
          </cell>
          <cell r="C549" t="str">
            <v>FIN</v>
          </cell>
        </row>
        <row r="550">
          <cell r="A550" t="str">
            <v xml:space="preserve">         92250</v>
          </cell>
          <cell r="C550" t="str">
            <v>FIN</v>
          </cell>
        </row>
        <row r="551">
          <cell r="A551" t="str">
            <v xml:space="preserve">         90500</v>
          </cell>
          <cell r="C551" t="str">
            <v>FIN</v>
          </cell>
        </row>
        <row r="552">
          <cell r="A552" t="str">
            <v xml:space="preserve">         90501</v>
          </cell>
          <cell r="C552" t="str">
            <v>FIN</v>
          </cell>
        </row>
        <row r="553">
          <cell r="A553" t="str">
            <v xml:space="preserve">         90801</v>
          </cell>
          <cell r="C553" t="str">
            <v>FIN</v>
          </cell>
        </row>
        <row r="554">
          <cell r="A554" t="str">
            <v xml:space="preserve">         93110</v>
          </cell>
          <cell r="C554" t="str">
            <v>FIN</v>
          </cell>
        </row>
        <row r="555">
          <cell r="A555" t="str">
            <v xml:space="preserve">         93115</v>
          </cell>
          <cell r="C555" t="str">
            <v>FIN</v>
          </cell>
        </row>
        <row r="556">
          <cell r="A556" t="str">
            <v xml:space="preserve">         93116</v>
          </cell>
          <cell r="C556" t="str">
            <v>FIN</v>
          </cell>
        </row>
        <row r="557">
          <cell r="A557" t="str">
            <v xml:space="preserve">         93117</v>
          </cell>
          <cell r="C557" t="str">
            <v>FIN</v>
          </cell>
        </row>
        <row r="558">
          <cell r="A558" t="str">
            <v xml:space="preserve">         93126</v>
          </cell>
          <cell r="C558" t="str">
            <v>FIN</v>
          </cell>
        </row>
        <row r="559">
          <cell r="A559" t="str">
            <v xml:space="preserve">         92350</v>
          </cell>
          <cell r="C559" t="str">
            <v>FIN</v>
          </cell>
        </row>
        <row r="560">
          <cell r="A560">
            <v>0</v>
          </cell>
          <cell r="C560" t="str">
            <v>Total</v>
          </cell>
        </row>
        <row r="561">
          <cell r="A561">
            <v>0</v>
          </cell>
          <cell r="C561">
            <v>0</v>
          </cell>
        </row>
        <row r="562">
          <cell r="A562" t="str">
            <v>OPEXFUN</v>
          </cell>
          <cell r="C562" t="str">
            <v>HR</v>
          </cell>
        </row>
        <row r="563">
          <cell r="A563" t="str">
            <v xml:space="preserve">         71001</v>
          </cell>
          <cell r="C563" t="str">
            <v>HR</v>
          </cell>
        </row>
        <row r="564">
          <cell r="A564" t="str">
            <v xml:space="preserve">         71002</v>
          </cell>
          <cell r="C564" t="str">
            <v>HR</v>
          </cell>
        </row>
        <row r="565">
          <cell r="A565" t="str">
            <v xml:space="preserve">         72001</v>
          </cell>
          <cell r="C565" t="str">
            <v>HR</v>
          </cell>
        </row>
        <row r="566">
          <cell r="A566" t="str">
            <v xml:space="preserve">         72002</v>
          </cell>
          <cell r="C566" t="str">
            <v>HR</v>
          </cell>
        </row>
        <row r="567">
          <cell r="A567" t="str">
            <v xml:space="preserve">         72003</v>
          </cell>
          <cell r="C567" t="str">
            <v>HR</v>
          </cell>
        </row>
        <row r="568">
          <cell r="A568" t="str">
            <v xml:space="preserve">         72004</v>
          </cell>
          <cell r="C568" t="str">
            <v>HR</v>
          </cell>
        </row>
        <row r="569">
          <cell r="A569" t="str">
            <v xml:space="preserve">         72005</v>
          </cell>
          <cell r="C569" t="str">
            <v>HR</v>
          </cell>
        </row>
        <row r="570">
          <cell r="A570" t="str">
            <v xml:space="preserve">         72006</v>
          </cell>
          <cell r="C570" t="str">
            <v>HR</v>
          </cell>
        </row>
        <row r="571">
          <cell r="A571" t="str">
            <v xml:space="preserve">         72007</v>
          </cell>
          <cell r="C571" t="str">
            <v>HR</v>
          </cell>
        </row>
        <row r="572">
          <cell r="A572" t="str">
            <v xml:space="preserve">         72008</v>
          </cell>
          <cell r="C572" t="str">
            <v>HR</v>
          </cell>
        </row>
        <row r="573">
          <cell r="A573" t="str">
            <v xml:space="preserve">         72009</v>
          </cell>
          <cell r="C573" t="str">
            <v>HR</v>
          </cell>
        </row>
        <row r="574">
          <cell r="A574" t="str">
            <v xml:space="preserve">         72010</v>
          </cell>
          <cell r="C574" t="str">
            <v>HR</v>
          </cell>
        </row>
        <row r="575">
          <cell r="A575" t="str">
            <v xml:space="preserve">         72011</v>
          </cell>
          <cell r="C575" t="str">
            <v>HR</v>
          </cell>
        </row>
        <row r="576">
          <cell r="A576" t="str">
            <v xml:space="preserve">         72012</v>
          </cell>
          <cell r="C576" t="str">
            <v>HR</v>
          </cell>
        </row>
        <row r="577">
          <cell r="A577" t="str">
            <v xml:space="preserve">         72013</v>
          </cell>
          <cell r="C577" t="str">
            <v>HR</v>
          </cell>
        </row>
        <row r="578">
          <cell r="A578" t="str">
            <v xml:space="preserve">         72014</v>
          </cell>
          <cell r="C578" t="str">
            <v>HR</v>
          </cell>
        </row>
        <row r="579">
          <cell r="A579" t="str">
            <v xml:space="preserve">         72015</v>
          </cell>
          <cell r="C579" t="str">
            <v>HR</v>
          </cell>
        </row>
        <row r="580">
          <cell r="A580" t="str">
            <v xml:space="preserve">         72016</v>
          </cell>
          <cell r="C580" t="str">
            <v>HR</v>
          </cell>
        </row>
        <row r="581">
          <cell r="A581" t="str">
            <v xml:space="preserve">         72017</v>
          </cell>
          <cell r="C581" t="str">
            <v>HR</v>
          </cell>
        </row>
        <row r="582">
          <cell r="A582" t="str">
            <v xml:space="preserve">         72018</v>
          </cell>
          <cell r="C582" t="str">
            <v>HR</v>
          </cell>
        </row>
        <row r="583">
          <cell r="A583" t="str">
            <v xml:space="preserve">         72019</v>
          </cell>
          <cell r="C583" t="str">
            <v>HR</v>
          </cell>
        </row>
        <row r="584">
          <cell r="A584" t="str">
            <v xml:space="preserve">         72020</v>
          </cell>
          <cell r="C584" t="str">
            <v>HR</v>
          </cell>
        </row>
        <row r="585">
          <cell r="A585" t="str">
            <v xml:space="preserve">         72021</v>
          </cell>
          <cell r="C585" t="str">
            <v>HR</v>
          </cell>
        </row>
        <row r="586">
          <cell r="A586" t="str">
            <v xml:space="preserve">         73001</v>
          </cell>
          <cell r="C586" t="str">
            <v>HR</v>
          </cell>
        </row>
        <row r="587">
          <cell r="A587" t="str">
            <v xml:space="preserve">         74001</v>
          </cell>
          <cell r="C587" t="str">
            <v>HR</v>
          </cell>
        </row>
        <row r="588">
          <cell r="A588" t="str">
            <v xml:space="preserve">         74002</v>
          </cell>
          <cell r="C588" t="str">
            <v>HR</v>
          </cell>
        </row>
        <row r="589">
          <cell r="A589" t="str">
            <v xml:space="preserve">         74003</v>
          </cell>
          <cell r="C589" t="str">
            <v>HR</v>
          </cell>
        </row>
        <row r="590">
          <cell r="A590" t="str">
            <v xml:space="preserve">         74004</v>
          </cell>
          <cell r="C590" t="str">
            <v>HR</v>
          </cell>
        </row>
        <row r="591">
          <cell r="A591" t="str">
            <v xml:space="preserve">         74005</v>
          </cell>
          <cell r="C591" t="str">
            <v>HR</v>
          </cell>
        </row>
        <row r="592">
          <cell r="A592" t="str">
            <v xml:space="preserve">         75001</v>
          </cell>
          <cell r="C592" t="str">
            <v>HR</v>
          </cell>
        </row>
        <row r="593">
          <cell r="A593" t="str">
            <v xml:space="preserve">         75002</v>
          </cell>
          <cell r="C593" t="str">
            <v>HR</v>
          </cell>
        </row>
        <row r="594">
          <cell r="A594" t="str">
            <v xml:space="preserve">         75003</v>
          </cell>
          <cell r="C594" t="str">
            <v>HR</v>
          </cell>
        </row>
        <row r="595">
          <cell r="A595" t="str">
            <v xml:space="preserve">         75004</v>
          </cell>
          <cell r="C595" t="str">
            <v>HR</v>
          </cell>
        </row>
        <row r="596">
          <cell r="A596" t="str">
            <v xml:space="preserve">         75005</v>
          </cell>
          <cell r="C596" t="str">
            <v>HR</v>
          </cell>
        </row>
        <row r="597">
          <cell r="A597" t="str">
            <v xml:space="preserve">         75006</v>
          </cell>
          <cell r="C597" t="str">
            <v>HR</v>
          </cell>
        </row>
        <row r="598">
          <cell r="A598" t="str">
            <v xml:space="preserve">         75007</v>
          </cell>
          <cell r="C598" t="str">
            <v>HR</v>
          </cell>
        </row>
        <row r="599">
          <cell r="A599" t="str">
            <v xml:space="preserve">         75008</v>
          </cell>
          <cell r="C599" t="str">
            <v>HR</v>
          </cell>
        </row>
        <row r="600">
          <cell r="A600" t="str">
            <v xml:space="preserve">         75009</v>
          </cell>
          <cell r="C600" t="str">
            <v>HR</v>
          </cell>
        </row>
        <row r="601">
          <cell r="A601" t="str">
            <v xml:space="preserve">         75011</v>
          </cell>
          <cell r="C601" t="str">
            <v>HR</v>
          </cell>
        </row>
        <row r="602">
          <cell r="A602" t="str">
            <v xml:space="preserve">         75012</v>
          </cell>
          <cell r="C602" t="str">
            <v>HR</v>
          </cell>
        </row>
        <row r="603">
          <cell r="A603" t="str">
            <v xml:space="preserve">         75013</v>
          </cell>
          <cell r="C603" t="str">
            <v>HR</v>
          </cell>
        </row>
        <row r="604">
          <cell r="A604" t="str">
            <v xml:space="preserve">         75014</v>
          </cell>
          <cell r="C604" t="str">
            <v>HR</v>
          </cell>
        </row>
        <row r="605">
          <cell r="A605" t="str">
            <v xml:space="preserve">         75015</v>
          </cell>
          <cell r="C605" t="str">
            <v>HR</v>
          </cell>
        </row>
        <row r="606">
          <cell r="A606" t="str">
            <v xml:space="preserve">         75016</v>
          </cell>
          <cell r="C606" t="str">
            <v>HR</v>
          </cell>
        </row>
        <row r="607">
          <cell r="A607" t="str">
            <v xml:space="preserve">         75017</v>
          </cell>
          <cell r="C607" t="str">
            <v>HR</v>
          </cell>
        </row>
        <row r="608">
          <cell r="A608" t="str">
            <v xml:space="preserve">         75018</v>
          </cell>
          <cell r="C608" t="str">
            <v>HR</v>
          </cell>
        </row>
        <row r="609">
          <cell r="A609" t="str">
            <v xml:space="preserve">         75098</v>
          </cell>
          <cell r="C609" t="str">
            <v>HR</v>
          </cell>
        </row>
        <row r="610">
          <cell r="A610" t="str">
            <v xml:space="preserve">         75099</v>
          </cell>
          <cell r="C610" t="str">
            <v>HR</v>
          </cell>
        </row>
        <row r="611">
          <cell r="A611" t="str">
            <v xml:space="preserve">         78001</v>
          </cell>
          <cell r="C611" t="str">
            <v>HR</v>
          </cell>
        </row>
        <row r="612">
          <cell r="A612" t="str">
            <v xml:space="preserve">         78002</v>
          </cell>
          <cell r="C612" t="str">
            <v>HR</v>
          </cell>
        </row>
        <row r="613">
          <cell r="A613" t="str">
            <v xml:space="preserve">         79001</v>
          </cell>
          <cell r="C613" t="str">
            <v>HR</v>
          </cell>
        </row>
        <row r="614">
          <cell r="A614" t="str">
            <v xml:space="preserve">         90200</v>
          </cell>
          <cell r="C614" t="str">
            <v>HR</v>
          </cell>
        </row>
        <row r="615">
          <cell r="A615" t="str">
            <v xml:space="preserve">         90300</v>
          </cell>
          <cell r="C615" t="str">
            <v>HR</v>
          </cell>
        </row>
        <row r="616">
          <cell r="A616" t="str">
            <v xml:space="preserve">         90400</v>
          </cell>
          <cell r="C616" t="str">
            <v>HR</v>
          </cell>
        </row>
        <row r="617">
          <cell r="A617" t="str">
            <v xml:space="preserve">         90700</v>
          </cell>
          <cell r="C617" t="str">
            <v>HR</v>
          </cell>
        </row>
        <row r="618">
          <cell r="A618" t="str">
            <v xml:space="preserve">         90720</v>
          </cell>
          <cell r="C618" t="str">
            <v>HR</v>
          </cell>
        </row>
        <row r="619">
          <cell r="A619" t="str">
            <v xml:space="preserve">         90730</v>
          </cell>
          <cell r="C619" t="str">
            <v>HR</v>
          </cell>
        </row>
        <row r="620">
          <cell r="A620" t="str">
            <v xml:space="preserve">         90740</v>
          </cell>
          <cell r="C620" t="str">
            <v>HR</v>
          </cell>
        </row>
        <row r="621">
          <cell r="A621" t="str">
            <v xml:space="preserve">         90750</v>
          </cell>
          <cell r="C621" t="str">
            <v>HR</v>
          </cell>
        </row>
        <row r="622">
          <cell r="A622" t="str">
            <v xml:space="preserve">         90760</v>
          </cell>
          <cell r="C622" t="str">
            <v>HR</v>
          </cell>
        </row>
        <row r="623">
          <cell r="A623" t="str">
            <v xml:space="preserve">         90770</v>
          </cell>
          <cell r="C623" t="str">
            <v>HR</v>
          </cell>
        </row>
        <row r="624">
          <cell r="A624" t="str">
            <v xml:space="preserve">         90780</v>
          </cell>
          <cell r="C624" t="str">
            <v>HR</v>
          </cell>
        </row>
        <row r="625">
          <cell r="A625" t="str">
            <v xml:space="preserve">         91110</v>
          </cell>
          <cell r="C625" t="str">
            <v>HR</v>
          </cell>
        </row>
        <row r="626">
          <cell r="A626" t="str">
            <v xml:space="preserve">         91111</v>
          </cell>
          <cell r="C626" t="str">
            <v>HR</v>
          </cell>
        </row>
        <row r="627">
          <cell r="A627" t="str">
            <v xml:space="preserve">         91112</v>
          </cell>
          <cell r="C627" t="str">
            <v>HR</v>
          </cell>
        </row>
        <row r="628">
          <cell r="A628" t="str">
            <v xml:space="preserve">         91113</v>
          </cell>
          <cell r="C628" t="str">
            <v>HR</v>
          </cell>
        </row>
        <row r="629">
          <cell r="A629" t="str">
            <v xml:space="preserve">         91114</v>
          </cell>
          <cell r="C629" t="str">
            <v>HR</v>
          </cell>
        </row>
        <row r="630">
          <cell r="A630" t="str">
            <v xml:space="preserve">         91120</v>
          </cell>
          <cell r="C630" t="str">
            <v>HR</v>
          </cell>
        </row>
        <row r="631">
          <cell r="A631" t="str">
            <v xml:space="preserve">         91125</v>
          </cell>
          <cell r="C631" t="str">
            <v>HR</v>
          </cell>
        </row>
        <row r="632">
          <cell r="A632" t="str">
            <v xml:space="preserve">         91126</v>
          </cell>
          <cell r="C632" t="str">
            <v>HR</v>
          </cell>
        </row>
        <row r="633">
          <cell r="A633" t="str">
            <v xml:space="preserve">         91127</v>
          </cell>
          <cell r="C633" t="str">
            <v>HR</v>
          </cell>
        </row>
        <row r="634">
          <cell r="A634" t="str">
            <v xml:space="preserve">         91128</v>
          </cell>
          <cell r="C634" t="str">
            <v>HR</v>
          </cell>
        </row>
        <row r="635">
          <cell r="A635" t="str">
            <v xml:space="preserve">         91129</v>
          </cell>
          <cell r="C635" t="str">
            <v>HR</v>
          </cell>
        </row>
        <row r="636">
          <cell r="A636" t="str">
            <v xml:space="preserve">         91133</v>
          </cell>
          <cell r="C636" t="str">
            <v>HR</v>
          </cell>
        </row>
        <row r="637">
          <cell r="A637" t="str">
            <v xml:space="preserve">         91134</v>
          </cell>
          <cell r="C637" t="str">
            <v>HR</v>
          </cell>
        </row>
        <row r="638">
          <cell r="A638" t="str">
            <v xml:space="preserve">         91136</v>
          </cell>
          <cell r="C638" t="str">
            <v>HR</v>
          </cell>
        </row>
        <row r="639">
          <cell r="A639" t="str">
            <v xml:space="preserve">         91137</v>
          </cell>
          <cell r="C639" t="str">
            <v>HR</v>
          </cell>
        </row>
        <row r="640">
          <cell r="A640" t="str">
            <v xml:space="preserve">         91138</v>
          </cell>
          <cell r="C640" t="str">
            <v>HR</v>
          </cell>
        </row>
        <row r="641">
          <cell r="A641" t="str">
            <v xml:space="preserve">         91146</v>
          </cell>
          <cell r="C641" t="str">
            <v>HR</v>
          </cell>
        </row>
        <row r="642">
          <cell r="A642" t="str">
            <v xml:space="preserve">         91150</v>
          </cell>
          <cell r="C642" t="str">
            <v>HR</v>
          </cell>
        </row>
        <row r="643">
          <cell r="A643" t="str">
            <v xml:space="preserve">         91153</v>
          </cell>
          <cell r="C643" t="str">
            <v>HR</v>
          </cell>
        </row>
        <row r="644">
          <cell r="A644" t="str">
            <v xml:space="preserve">         91154</v>
          </cell>
          <cell r="C644" t="str">
            <v>HR</v>
          </cell>
        </row>
        <row r="645">
          <cell r="A645" t="str">
            <v xml:space="preserve">         91162</v>
          </cell>
          <cell r="C645" t="str">
            <v>HR</v>
          </cell>
        </row>
        <row r="646">
          <cell r="A646" t="str">
            <v xml:space="preserve">         91163</v>
          </cell>
          <cell r="C646" t="str">
            <v>HR</v>
          </cell>
        </row>
        <row r="647">
          <cell r="A647" t="str">
            <v xml:space="preserve">         91164</v>
          </cell>
          <cell r="C647" t="str">
            <v>HR</v>
          </cell>
        </row>
        <row r="648">
          <cell r="A648" t="str">
            <v xml:space="preserve">         91171</v>
          </cell>
          <cell r="C648" t="str">
            <v>HR</v>
          </cell>
        </row>
        <row r="649">
          <cell r="A649" t="str">
            <v xml:space="preserve">         91172</v>
          </cell>
          <cell r="C649" t="str">
            <v>HR</v>
          </cell>
        </row>
        <row r="650">
          <cell r="A650" t="str">
            <v xml:space="preserve">         91173</v>
          </cell>
          <cell r="C650" t="str">
            <v>HR</v>
          </cell>
        </row>
        <row r="651">
          <cell r="A651" t="str">
            <v xml:space="preserve">         91190</v>
          </cell>
          <cell r="C651" t="str">
            <v>HR</v>
          </cell>
        </row>
        <row r="652">
          <cell r="A652" t="str">
            <v xml:space="preserve">         91215</v>
          </cell>
          <cell r="C652" t="str">
            <v>HR</v>
          </cell>
        </row>
        <row r="653">
          <cell r="A653" t="str">
            <v xml:space="preserve">         91224</v>
          </cell>
          <cell r="C653" t="str">
            <v>HR</v>
          </cell>
        </row>
        <row r="654">
          <cell r="A654" t="str">
            <v xml:space="preserve">         91225</v>
          </cell>
          <cell r="C654" t="str">
            <v>HR</v>
          </cell>
        </row>
        <row r="655">
          <cell r="A655" t="str">
            <v xml:space="preserve">         91226</v>
          </cell>
          <cell r="C655" t="str">
            <v>HR</v>
          </cell>
        </row>
        <row r="656">
          <cell r="A656" t="str">
            <v xml:space="preserve">         91227</v>
          </cell>
          <cell r="C656" t="str">
            <v>HR</v>
          </cell>
        </row>
        <row r="657">
          <cell r="A657" t="str">
            <v xml:space="preserve">         91230</v>
          </cell>
          <cell r="C657" t="str">
            <v>HR</v>
          </cell>
        </row>
        <row r="658">
          <cell r="A658" t="str">
            <v xml:space="preserve">         91235</v>
          </cell>
          <cell r="C658" t="str">
            <v>HR</v>
          </cell>
        </row>
        <row r="659">
          <cell r="A659" t="str">
            <v xml:space="preserve">         91250</v>
          </cell>
          <cell r="C659" t="str">
            <v>HR</v>
          </cell>
        </row>
        <row r="660">
          <cell r="A660" t="str">
            <v xml:space="preserve">         91251</v>
          </cell>
          <cell r="C660" t="str">
            <v>HR</v>
          </cell>
        </row>
        <row r="661">
          <cell r="A661" t="str">
            <v xml:space="preserve">         91252</v>
          </cell>
          <cell r="C661" t="str">
            <v>HR</v>
          </cell>
        </row>
        <row r="662">
          <cell r="A662" t="str">
            <v xml:space="preserve">         91253</v>
          </cell>
          <cell r="C662" t="str">
            <v>HR</v>
          </cell>
        </row>
        <row r="663">
          <cell r="A663" t="str">
            <v xml:space="preserve">         91254</v>
          </cell>
          <cell r="C663" t="str">
            <v>HR</v>
          </cell>
        </row>
        <row r="664">
          <cell r="A664" t="str">
            <v xml:space="preserve">         91255</v>
          </cell>
          <cell r="C664" t="str">
            <v>HR</v>
          </cell>
        </row>
        <row r="665">
          <cell r="A665" t="str">
            <v xml:space="preserve">         91270</v>
          </cell>
          <cell r="C665" t="str">
            <v>HR</v>
          </cell>
        </row>
        <row r="666">
          <cell r="A666" t="str">
            <v xml:space="preserve">         91280</v>
          </cell>
          <cell r="C666" t="str">
            <v>HR</v>
          </cell>
        </row>
        <row r="667">
          <cell r="A667" t="str">
            <v xml:space="preserve">         91281</v>
          </cell>
          <cell r="C667" t="str">
            <v>HR</v>
          </cell>
        </row>
        <row r="668">
          <cell r="A668" t="str">
            <v xml:space="preserve">         91282</v>
          </cell>
          <cell r="C668" t="str">
            <v>HR</v>
          </cell>
        </row>
        <row r="669">
          <cell r="A669" t="str">
            <v xml:space="preserve">         91283</v>
          </cell>
          <cell r="C669" t="str">
            <v>HR</v>
          </cell>
        </row>
        <row r="670">
          <cell r="A670" t="str">
            <v xml:space="preserve">         91285</v>
          </cell>
          <cell r="C670" t="str">
            <v>HR</v>
          </cell>
        </row>
        <row r="671">
          <cell r="A671" t="str">
            <v xml:space="preserve">         91290</v>
          </cell>
          <cell r="C671" t="str">
            <v>HR</v>
          </cell>
        </row>
        <row r="672">
          <cell r="A672" t="str">
            <v xml:space="preserve">         91295</v>
          </cell>
          <cell r="C672" t="str">
            <v>HR</v>
          </cell>
        </row>
        <row r="673">
          <cell r="A673" t="str">
            <v xml:space="preserve">         91296</v>
          </cell>
          <cell r="C673" t="str">
            <v>HR</v>
          </cell>
        </row>
        <row r="674">
          <cell r="A674" t="str">
            <v xml:space="preserve">         91297</v>
          </cell>
          <cell r="C674" t="str">
            <v>HR</v>
          </cell>
        </row>
        <row r="675">
          <cell r="A675" t="str">
            <v xml:space="preserve">         91298</v>
          </cell>
          <cell r="C675" t="str">
            <v>HR</v>
          </cell>
        </row>
        <row r="676">
          <cell r="A676" t="str">
            <v xml:space="preserve">         91315</v>
          </cell>
          <cell r="C676" t="str">
            <v>HR</v>
          </cell>
        </row>
        <row r="677">
          <cell r="A677" t="str">
            <v xml:space="preserve">         91351</v>
          </cell>
          <cell r="C677" t="str">
            <v>HR</v>
          </cell>
        </row>
        <row r="678">
          <cell r="A678" t="str">
            <v xml:space="preserve">         91352</v>
          </cell>
          <cell r="C678" t="str">
            <v>HR</v>
          </cell>
        </row>
        <row r="679">
          <cell r="A679" t="str">
            <v xml:space="preserve">         91353</v>
          </cell>
          <cell r="C679" t="str">
            <v>HR</v>
          </cell>
        </row>
        <row r="680">
          <cell r="A680" t="str">
            <v xml:space="preserve">         91373</v>
          </cell>
          <cell r="C680" t="str">
            <v>HR</v>
          </cell>
        </row>
        <row r="681">
          <cell r="A681" t="str">
            <v xml:space="preserve">         91380</v>
          </cell>
          <cell r="C681" t="str">
            <v>HR</v>
          </cell>
        </row>
        <row r="682">
          <cell r="A682" t="str">
            <v xml:space="preserve">         92115</v>
          </cell>
          <cell r="C682" t="str">
            <v>HR</v>
          </cell>
        </row>
        <row r="683">
          <cell r="A683" t="str">
            <v xml:space="preserve">         92120</v>
          </cell>
          <cell r="C683" t="str">
            <v>HR</v>
          </cell>
        </row>
        <row r="684">
          <cell r="A684" t="str">
            <v xml:space="preserve">         92121</v>
          </cell>
          <cell r="C684" t="str">
            <v>HR</v>
          </cell>
        </row>
        <row r="685">
          <cell r="A685" t="str">
            <v xml:space="preserve">         92250</v>
          </cell>
          <cell r="C685" t="str">
            <v>HR</v>
          </cell>
        </row>
        <row r="686">
          <cell r="A686" t="str">
            <v xml:space="preserve">         90500</v>
          </cell>
          <cell r="C686" t="str">
            <v>HR</v>
          </cell>
        </row>
        <row r="687">
          <cell r="A687" t="str">
            <v xml:space="preserve">         90501</v>
          </cell>
          <cell r="C687" t="str">
            <v>HR</v>
          </cell>
        </row>
        <row r="688">
          <cell r="A688" t="str">
            <v xml:space="preserve">         90801</v>
          </cell>
          <cell r="C688" t="str">
            <v>HR</v>
          </cell>
        </row>
        <row r="689">
          <cell r="A689" t="str">
            <v xml:space="preserve">         93110</v>
          </cell>
          <cell r="C689" t="str">
            <v>HR</v>
          </cell>
        </row>
        <row r="690">
          <cell r="A690" t="str">
            <v xml:space="preserve">         93115</v>
          </cell>
          <cell r="C690" t="str">
            <v>HR</v>
          </cell>
        </row>
        <row r="691">
          <cell r="A691" t="str">
            <v xml:space="preserve">         93116</v>
          </cell>
          <cell r="C691" t="str">
            <v>HR</v>
          </cell>
        </row>
        <row r="692">
          <cell r="A692" t="str">
            <v xml:space="preserve">         93117</v>
          </cell>
          <cell r="C692" t="str">
            <v>HR</v>
          </cell>
        </row>
        <row r="693">
          <cell r="A693" t="str">
            <v xml:space="preserve">         93126</v>
          </cell>
          <cell r="C693" t="str">
            <v>HR</v>
          </cell>
        </row>
        <row r="694">
          <cell r="A694" t="str">
            <v xml:space="preserve">         92350</v>
          </cell>
          <cell r="C694" t="str">
            <v>HR</v>
          </cell>
        </row>
        <row r="695">
          <cell r="A695">
            <v>0</v>
          </cell>
          <cell r="C695" t="str">
            <v>Total</v>
          </cell>
        </row>
        <row r="696">
          <cell r="A696">
            <v>0</v>
          </cell>
          <cell r="C696">
            <v>0</v>
          </cell>
        </row>
        <row r="697">
          <cell r="A697" t="str">
            <v>OPEXFUN</v>
          </cell>
          <cell r="C697" t="str">
            <v>LOG</v>
          </cell>
        </row>
        <row r="698">
          <cell r="A698" t="str">
            <v xml:space="preserve">         71001</v>
          </cell>
          <cell r="C698" t="str">
            <v>LOG</v>
          </cell>
        </row>
        <row r="699">
          <cell r="A699" t="str">
            <v xml:space="preserve">         71002</v>
          </cell>
          <cell r="C699" t="str">
            <v>LOG</v>
          </cell>
        </row>
        <row r="700">
          <cell r="A700" t="str">
            <v xml:space="preserve">         72001</v>
          </cell>
          <cell r="C700" t="str">
            <v>LOG</v>
          </cell>
        </row>
        <row r="701">
          <cell r="A701" t="str">
            <v xml:space="preserve">         72002</v>
          </cell>
          <cell r="C701" t="str">
            <v>LOG</v>
          </cell>
        </row>
        <row r="702">
          <cell r="A702" t="str">
            <v xml:space="preserve">         72003</v>
          </cell>
          <cell r="C702" t="str">
            <v>LOG</v>
          </cell>
        </row>
        <row r="703">
          <cell r="A703" t="str">
            <v xml:space="preserve">         72004</v>
          </cell>
          <cell r="C703" t="str">
            <v>LOG</v>
          </cell>
        </row>
        <row r="704">
          <cell r="A704" t="str">
            <v xml:space="preserve">         72005</v>
          </cell>
          <cell r="C704" t="str">
            <v>LOG</v>
          </cell>
        </row>
        <row r="705">
          <cell r="A705" t="str">
            <v xml:space="preserve">         72006</v>
          </cell>
          <cell r="C705" t="str">
            <v>LOG</v>
          </cell>
        </row>
        <row r="706">
          <cell r="A706" t="str">
            <v xml:space="preserve">         72007</v>
          </cell>
          <cell r="C706" t="str">
            <v>LOG</v>
          </cell>
        </row>
        <row r="707">
          <cell r="A707" t="str">
            <v xml:space="preserve">         72008</v>
          </cell>
          <cell r="C707" t="str">
            <v>LOG</v>
          </cell>
        </row>
        <row r="708">
          <cell r="A708" t="str">
            <v xml:space="preserve">         72009</v>
          </cell>
          <cell r="C708" t="str">
            <v>LOG</v>
          </cell>
        </row>
        <row r="709">
          <cell r="A709" t="str">
            <v xml:space="preserve">         72010</v>
          </cell>
          <cell r="C709" t="str">
            <v>LOG</v>
          </cell>
        </row>
        <row r="710">
          <cell r="A710" t="str">
            <v xml:space="preserve">         72011</v>
          </cell>
          <cell r="C710" t="str">
            <v>LOG</v>
          </cell>
        </row>
        <row r="711">
          <cell r="A711" t="str">
            <v xml:space="preserve">         72012</v>
          </cell>
          <cell r="C711" t="str">
            <v>LOG</v>
          </cell>
        </row>
        <row r="712">
          <cell r="A712" t="str">
            <v xml:space="preserve">         72013</v>
          </cell>
          <cell r="C712" t="str">
            <v>LOG</v>
          </cell>
        </row>
        <row r="713">
          <cell r="A713" t="str">
            <v xml:space="preserve">         72014</v>
          </cell>
          <cell r="C713" t="str">
            <v>LOG</v>
          </cell>
        </row>
        <row r="714">
          <cell r="A714" t="str">
            <v xml:space="preserve">         72015</v>
          </cell>
          <cell r="C714" t="str">
            <v>LOG</v>
          </cell>
        </row>
        <row r="715">
          <cell r="A715" t="str">
            <v xml:space="preserve">         72016</v>
          </cell>
          <cell r="C715" t="str">
            <v>LOG</v>
          </cell>
        </row>
        <row r="716">
          <cell r="A716" t="str">
            <v xml:space="preserve">         72017</v>
          </cell>
          <cell r="C716" t="str">
            <v>LOG</v>
          </cell>
        </row>
        <row r="717">
          <cell r="A717" t="str">
            <v xml:space="preserve">         72018</v>
          </cell>
          <cell r="C717" t="str">
            <v>LOG</v>
          </cell>
        </row>
        <row r="718">
          <cell r="A718" t="str">
            <v xml:space="preserve">         72019</v>
          </cell>
          <cell r="C718" t="str">
            <v>LOG</v>
          </cell>
        </row>
        <row r="719">
          <cell r="A719" t="str">
            <v xml:space="preserve">         72020</v>
          </cell>
          <cell r="C719" t="str">
            <v>LOG</v>
          </cell>
        </row>
        <row r="720">
          <cell r="A720" t="str">
            <v xml:space="preserve">         72021</v>
          </cell>
          <cell r="C720" t="str">
            <v>LOG</v>
          </cell>
        </row>
        <row r="721">
          <cell r="A721" t="str">
            <v xml:space="preserve">         73001</v>
          </cell>
          <cell r="C721" t="str">
            <v>LOG</v>
          </cell>
        </row>
        <row r="722">
          <cell r="A722" t="str">
            <v xml:space="preserve">         74001</v>
          </cell>
          <cell r="C722" t="str">
            <v>LOG</v>
          </cell>
        </row>
        <row r="723">
          <cell r="A723" t="str">
            <v xml:space="preserve">         74002</v>
          </cell>
          <cell r="C723" t="str">
            <v>LOG</v>
          </cell>
        </row>
        <row r="724">
          <cell r="A724" t="str">
            <v xml:space="preserve">         74003</v>
          </cell>
          <cell r="C724" t="str">
            <v>LOG</v>
          </cell>
        </row>
        <row r="725">
          <cell r="A725" t="str">
            <v xml:space="preserve">         74004</v>
          </cell>
          <cell r="C725" t="str">
            <v>LOG</v>
          </cell>
        </row>
        <row r="726">
          <cell r="A726" t="str">
            <v xml:space="preserve">         74005</v>
          </cell>
          <cell r="C726" t="str">
            <v>LOG</v>
          </cell>
        </row>
        <row r="727">
          <cell r="A727" t="str">
            <v xml:space="preserve">         75001</v>
          </cell>
          <cell r="C727" t="str">
            <v>LOG</v>
          </cell>
        </row>
        <row r="728">
          <cell r="A728" t="str">
            <v xml:space="preserve">         75002</v>
          </cell>
          <cell r="C728" t="str">
            <v>LOG</v>
          </cell>
        </row>
        <row r="729">
          <cell r="A729" t="str">
            <v xml:space="preserve">         75003</v>
          </cell>
          <cell r="C729" t="str">
            <v>LOG</v>
          </cell>
        </row>
        <row r="730">
          <cell r="A730" t="str">
            <v xml:space="preserve">         75004</v>
          </cell>
          <cell r="C730" t="str">
            <v>LOG</v>
          </cell>
        </row>
        <row r="731">
          <cell r="A731" t="str">
            <v xml:space="preserve">         75005</v>
          </cell>
          <cell r="C731" t="str">
            <v>LOG</v>
          </cell>
        </row>
        <row r="732">
          <cell r="A732" t="str">
            <v xml:space="preserve">         75006</v>
          </cell>
          <cell r="C732" t="str">
            <v>LOG</v>
          </cell>
        </row>
        <row r="733">
          <cell r="A733" t="str">
            <v xml:space="preserve">         75007</v>
          </cell>
          <cell r="C733" t="str">
            <v>LOG</v>
          </cell>
        </row>
        <row r="734">
          <cell r="A734" t="str">
            <v xml:space="preserve">         75008</v>
          </cell>
          <cell r="C734" t="str">
            <v>LOG</v>
          </cell>
        </row>
        <row r="735">
          <cell r="A735" t="str">
            <v xml:space="preserve">         75009</v>
          </cell>
          <cell r="C735" t="str">
            <v>LOG</v>
          </cell>
        </row>
        <row r="736">
          <cell r="A736" t="str">
            <v xml:space="preserve">         75011</v>
          </cell>
          <cell r="C736" t="str">
            <v>LOG</v>
          </cell>
        </row>
        <row r="737">
          <cell r="A737" t="str">
            <v xml:space="preserve">         75012</v>
          </cell>
          <cell r="C737" t="str">
            <v>LOG</v>
          </cell>
        </row>
        <row r="738">
          <cell r="A738" t="str">
            <v xml:space="preserve">         75013</v>
          </cell>
          <cell r="C738" t="str">
            <v>LOG</v>
          </cell>
        </row>
        <row r="739">
          <cell r="A739" t="str">
            <v xml:space="preserve">         75014</v>
          </cell>
          <cell r="C739" t="str">
            <v>LOG</v>
          </cell>
        </row>
        <row r="740">
          <cell r="A740" t="str">
            <v xml:space="preserve">         75015</v>
          </cell>
          <cell r="C740" t="str">
            <v>LOG</v>
          </cell>
        </row>
        <row r="741">
          <cell r="A741" t="str">
            <v xml:space="preserve">         75016</v>
          </cell>
          <cell r="C741" t="str">
            <v>LOG</v>
          </cell>
        </row>
        <row r="742">
          <cell r="A742" t="str">
            <v xml:space="preserve">         75017</v>
          </cell>
          <cell r="C742" t="str">
            <v>LOG</v>
          </cell>
        </row>
        <row r="743">
          <cell r="A743" t="str">
            <v xml:space="preserve">         75018</v>
          </cell>
          <cell r="C743" t="str">
            <v>LOG</v>
          </cell>
        </row>
        <row r="744">
          <cell r="A744" t="str">
            <v xml:space="preserve">         75098</v>
          </cell>
          <cell r="C744" t="str">
            <v>LOG</v>
          </cell>
        </row>
        <row r="745">
          <cell r="A745" t="str">
            <v xml:space="preserve">         75099</v>
          </cell>
          <cell r="C745" t="str">
            <v>LOG</v>
          </cell>
        </row>
        <row r="746">
          <cell r="A746" t="str">
            <v xml:space="preserve">         78001</v>
          </cell>
          <cell r="C746" t="str">
            <v>LOG</v>
          </cell>
        </row>
        <row r="747">
          <cell r="A747" t="str">
            <v xml:space="preserve">         78002</v>
          </cell>
          <cell r="C747" t="str">
            <v>LOG</v>
          </cell>
        </row>
        <row r="748">
          <cell r="A748" t="str">
            <v xml:space="preserve">         79001</v>
          </cell>
          <cell r="C748" t="str">
            <v>LOG</v>
          </cell>
        </row>
        <row r="749">
          <cell r="A749" t="str">
            <v xml:space="preserve">         90200</v>
          </cell>
          <cell r="C749" t="str">
            <v>LOG</v>
          </cell>
        </row>
        <row r="750">
          <cell r="A750" t="str">
            <v xml:space="preserve">         90300</v>
          </cell>
          <cell r="C750" t="str">
            <v>LOG</v>
          </cell>
        </row>
        <row r="751">
          <cell r="A751" t="str">
            <v xml:space="preserve">         90400</v>
          </cell>
          <cell r="C751" t="str">
            <v>LOG</v>
          </cell>
        </row>
        <row r="752">
          <cell r="A752" t="str">
            <v xml:space="preserve">         90700</v>
          </cell>
          <cell r="C752" t="str">
            <v>LOG</v>
          </cell>
        </row>
        <row r="753">
          <cell r="A753" t="str">
            <v xml:space="preserve">         90720</v>
          </cell>
          <cell r="C753" t="str">
            <v>LOG</v>
          </cell>
        </row>
        <row r="754">
          <cell r="A754" t="str">
            <v xml:space="preserve">         90730</v>
          </cell>
          <cell r="C754" t="str">
            <v>LOG</v>
          </cell>
        </row>
        <row r="755">
          <cell r="A755" t="str">
            <v xml:space="preserve">         90740</v>
          </cell>
          <cell r="C755" t="str">
            <v>LOG</v>
          </cell>
        </row>
        <row r="756">
          <cell r="A756" t="str">
            <v xml:space="preserve">         90750</v>
          </cell>
          <cell r="C756" t="str">
            <v>LOG</v>
          </cell>
        </row>
        <row r="757">
          <cell r="A757" t="str">
            <v xml:space="preserve">         90760</v>
          </cell>
          <cell r="C757" t="str">
            <v>LOG</v>
          </cell>
        </row>
        <row r="758">
          <cell r="A758" t="str">
            <v xml:space="preserve">         90770</v>
          </cell>
          <cell r="C758" t="str">
            <v>LOG</v>
          </cell>
        </row>
        <row r="759">
          <cell r="A759" t="str">
            <v xml:space="preserve">         90780</v>
          </cell>
          <cell r="C759" t="str">
            <v>LOG</v>
          </cell>
        </row>
        <row r="760">
          <cell r="A760" t="str">
            <v xml:space="preserve">         91110</v>
          </cell>
          <cell r="C760" t="str">
            <v>LOG</v>
          </cell>
        </row>
        <row r="761">
          <cell r="A761" t="str">
            <v xml:space="preserve">         91111</v>
          </cell>
          <cell r="C761" t="str">
            <v>LOG</v>
          </cell>
        </row>
        <row r="762">
          <cell r="A762" t="str">
            <v xml:space="preserve">         91112</v>
          </cell>
          <cell r="C762" t="str">
            <v>LOG</v>
          </cell>
        </row>
        <row r="763">
          <cell r="A763" t="str">
            <v xml:space="preserve">         91113</v>
          </cell>
          <cell r="C763" t="str">
            <v>LOG</v>
          </cell>
        </row>
        <row r="764">
          <cell r="A764" t="str">
            <v xml:space="preserve">         91114</v>
          </cell>
          <cell r="C764" t="str">
            <v>LOG</v>
          </cell>
        </row>
        <row r="765">
          <cell r="A765" t="str">
            <v xml:space="preserve">         91120</v>
          </cell>
          <cell r="C765" t="str">
            <v>LOG</v>
          </cell>
        </row>
        <row r="766">
          <cell r="A766" t="str">
            <v xml:space="preserve">         91125</v>
          </cell>
          <cell r="C766" t="str">
            <v>LOG</v>
          </cell>
        </row>
        <row r="767">
          <cell r="A767" t="str">
            <v xml:space="preserve">         91126</v>
          </cell>
          <cell r="C767" t="str">
            <v>LOG</v>
          </cell>
        </row>
        <row r="768">
          <cell r="A768" t="str">
            <v xml:space="preserve">         91127</v>
          </cell>
          <cell r="C768" t="str">
            <v>LOG</v>
          </cell>
        </row>
        <row r="769">
          <cell r="A769" t="str">
            <v xml:space="preserve">         91128</v>
          </cell>
          <cell r="C769" t="str">
            <v>LOG</v>
          </cell>
        </row>
        <row r="770">
          <cell r="A770" t="str">
            <v xml:space="preserve">         91129</v>
          </cell>
          <cell r="C770" t="str">
            <v>LOG</v>
          </cell>
        </row>
        <row r="771">
          <cell r="A771" t="str">
            <v xml:space="preserve">         91133</v>
          </cell>
          <cell r="C771" t="str">
            <v>LOG</v>
          </cell>
        </row>
        <row r="772">
          <cell r="A772" t="str">
            <v xml:space="preserve">         91134</v>
          </cell>
          <cell r="C772" t="str">
            <v>LOG</v>
          </cell>
        </row>
        <row r="773">
          <cell r="A773" t="str">
            <v xml:space="preserve">         91136</v>
          </cell>
          <cell r="C773" t="str">
            <v>LOG</v>
          </cell>
        </row>
        <row r="774">
          <cell r="A774" t="str">
            <v xml:space="preserve">         91137</v>
          </cell>
          <cell r="C774" t="str">
            <v>LOG</v>
          </cell>
        </row>
        <row r="775">
          <cell r="A775" t="str">
            <v xml:space="preserve">         91138</v>
          </cell>
          <cell r="C775" t="str">
            <v>LOG</v>
          </cell>
        </row>
        <row r="776">
          <cell r="A776" t="str">
            <v xml:space="preserve">         91146</v>
          </cell>
          <cell r="C776" t="str">
            <v>LOG</v>
          </cell>
        </row>
        <row r="777">
          <cell r="A777" t="str">
            <v xml:space="preserve">         91150</v>
          </cell>
          <cell r="C777" t="str">
            <v>LOG</v>
          </cell>
        </row>
        <row r="778">
          <cell r="A778" t="str">
            <v xml:space="preserve">         91153</v>
          </cell>
          <cell r="C778" t="str">
            <v>LOG</v>
          </cell>
        </row>
        <row r="779">
          <cell r="A779" t="str">
            <v xml:space="preserve">         91154</v>
          </cell>
          <cell r="C779" t="str">
            <v>LOG</v>
          </cell>
        </row>
        <row r="780">
          <cell r="A780" t="str">
            <v xml:space="preserve">         91162</v>
          </cell>
          <cell r="C780" t="str">
            <v>LOG</v>
          </cell>
        </row>
        <row r="781">
          <cell r="A781" t="str">
            <v xml:space="preserve">         91163</v>
          </cell>
          <cell r="C781" t="str">
            <v>LOG</v>
          </cell>
        </row>
        <row r="782">
          <cell r="A782" t="str">
            <v xml:space="preserve">         91164</v>
          </cell>
          <cell r="C782" t="str">
            <v>LOG</v>
          </cell>
        </row>
        <row r="783">
          <cell r="A783" t="str">
            <v xml:space="preserve">         91171</v>
          </cell>
          <cell r="C783" t="str">
            <v>LOG</v>
          </cell>
        </row>
        <row r="784">
          <cell r="A784" t="str">
            <v xml:space="preserve">         91172</v>
          </cell>
          <cell r="C784" t="str">
            <v>LOG</v>
          </cell>
        </row>
        <row r="785">
          <cell r="A785" t="str">
            <v xml:space="preserve">         91173</v>
          </cell>
          <cell r="C785" t="str">
            <v>LOG</v>
          </cell>
        </row>
        <row r="786">
          <cell r="A786" t="str">
            <v xml:space="preserve">         91190</v>
          </cell>
          <cell r="C786" t="str">
            <v>LOG</v>
          </cell>
        </row>
        <row r="787">
          <cell r="A787" t="str">
            <v xml:space="preserve">         91215</v>
          </cell>
          <cell r="C787" t="str">
            <v>LOG</v>
          </cell>
        </row>
        <row r="788">
          <cell r="A788" t="str">
            <v xml:space="preserve">         91224</v>
          </cell>
          <cell r="C788" t="str">
            <v>LOG</v>
          </cell>
        </row>
        <row r="789">
          <cell r="A789" t="str">
            <v xml:space="preserve">         91225</v>
          </cell>
          <cell r="C789" t="str">
            <v>LOG</v>
          </cell>
        </row>
        <row r="790">
          <cell r="A790" t="str">
            <v xml:space="preserve">         91226</v>
          </cell>
          <cell r="C790" t="str">
            <v>LOG</v>
          </cell>
        </row>
        <row r="791">
          <cell r="A791" t="str">
            <v xml:space="preserve">         91227</v>
          </cell>
          <cell r="C791" t="str">
            <v>LOG</v>
          </cell>
        </row>
        <row r="792">
          <cell r="A792" t="str">
            <v xml:space="preserve">         91230</v>
          </cell>
          <cell r="C792" t="str">
            <v>LOG</v>
          </cell>
        </row>
        <row r="793">
          <cell r="A793" t="str">
            <v xml:space="preserve">         91235</v>
          </cell>
          <cell r="C793" t="str">
            <v>LOG</v>
          </cell>
        </row>
        <row r="794">
          <cell r="A794" t="str">
            <v xml:space="preserve">         91250</v>
          </cell>
          <cell r="C794" t="str">
            <v>LOG</v>
          </cell>
        </row>
        <row r="795">
          <cell r="A795" t="str">
            <v xml:space="preserve">         91251</v>
          </cell>
          <cell r="C795" t="str">
            <v>LOG</v>
          </cell>
        </row>
        <row r="796">
          <cell r="A796" t="str">
            <v xml:space="preserve">         91252</v>
          </cell>
          <cell r="C796" t="str">
            <v>LOG</v>
          </cell>
        </row>
        <row r="797">
          <cell r="A797" t="str">
            <v xml:space="preserve">         91253</v>
          </cell>
          <cell r="C797" t="str">
            <v>LOG</v>
          </cell>
        </row>
        <row r="798">
          <cell r="A798" t="str">
            <v xml:space="preserve">         91254</v>
          </cell>
          <cell r="C798" t="str">
            <v>LOG</v>
          </cell>
        </row>
        <row r="799">
          <cell r="A799" t="str">
            <v xml:space="preserve">         91255</v>
          </cell>
          <cell r="C799" t="str">
            <v>LOG</v>
          </cell>
        </row>
        <row r="800">
          <cell r="A800" t="str">
            <v xml:space="preserve">         91270</v>
          </cell>
          <cell r="C800" t="str">
            <v>LOG</v>
          </cell>
        </row>
        <row r="801">
          <cell r="A801" t="str">
            <v xml:space="preserve">         91280</v>
          </cell>
          <cell r="C801" t="str">
            <v>LOG</v>
          </cell>
        </row>
        <row r="802">
          <cell r="A802" t="str">
            <v xml:space="preserve">         91281</v>
          </cell>
          <cell r="C802" t="str">
            <v>LOG</v>
          </cell>
        </row>
        <row r="803">
          <cell r="A803" t="str">
            <v xml:space="preserve">         91282</v>
          </cell>
          <cell r="C803" t="str">
            <v>LOG</v>
          </cell>
        </row>
        <row r="804">
          <cell r="A804" t="str">
            <v xml:space="preserve">         91283</v>
          </cell>
          <cell r="C804" t="str">
            <v>LOG</v>
          </cell>
        </row>
        <row r="805">
          <cell r="A805" t="str">
            <v xml:space="preserve">         91285</v>
          </cell>
          <cell r="C805" t="str">
            <v>LOG</v>
          </cell>
        </row>
        <row r="806">
          <cell r="A806" t="str">
            <v xml:space="preserve">         91290</v>
          </cell>
          <cell r="C806" t="str">
            <v>LOG</v>
          </cell>
        </row>
        <row r="807">
          <cell r="A807" t="str">
            <v xml:space="preserve">         91295</v>
          </cell>
          <cell r="C807" t="str">
            <v>LOG</v>
          </cell>
        </row>
        <row r="808">
          <cell r="A808" t="str">
            <v xml:space="preserve">         91296</v>
          </cell>
          <cell r="C808" t="str">
            <v>LOG</v>
          </cell>
        </row>
        <row r="809">
          <cell r="A809" t="str">
            <v xml:space="preserve">         91297</v>
          </cell>
          <cell r="C809" t="str">
            <v>LOG</v>
          </cell>
        </row>
        <row r="810">
          <cell r="A810" t="str">
            <v xml:space="preserve">         91298</v>
          </cell>
          <cell r="C810" t="str">
            <v>LOG</v>
          </cell>
        </row>
        <row r="811">
          <cell r="A811" t="str">
            <v xml:space="preserve">         91315</v>
          </cell>
          <cell r="C811" t="str">
            <v>LOG</v>
          </cell>
        </row>
        <row r="812">
          <cell r="A812" t="str">
            <v xml:space="preserve">         91351</v>
          </cell>
          <cell r="C812" t="str">
            <v>LOG</v>
          </cell>
        </row>
        <row r="813">
          <cell r="A813" t="str">
            <v xml:space="preserve">         91352</v>
          </cell>
          <cell r="C813" t="str">
            <v>LOG</v>
          </cell>
        </row>
        <row r="814">
          <cell r="A814" t="str">
            <v xml:space="preserve">         91353</v>
          </cell>
          <cell r="C814" t="str">
            <v>LOG</v>
          </cell>
        </row>
        <row r="815">
          <cell r="A815" t="str">
            <v xml:space="preserve">         91373</v>
          </cell>
          <cell r="C815" t="str">
            <v>LOG</v>
          </cell>
        </row>
        <row r="816">
          <cell r="A816" t="str">
            <v xml:space="preserve">         91380</v>
          </cell>
          <cell r="C816" t="str">
            <v>LOG</v>
          </cell>
        </row>
        <row r="817">
          <cell r="A817" t="str">
            <v xml:space="preserve">         92115</v>
          </cell>
          <cell r="C817" t="str">
            <v>LOG</v>
          </cell>
        </row>
        <row r="818">
          <cell r="A818" t="str">
            <v xml:space="preserve">         92120</v>
          </cell>
          <cell r="C818" t="str">
            <v>LOG</v>
          </cell>
        </row>
        <row r="819">
          <cell r="A819" t="str">
            <v xml:space="preserve">         92121</v>
          </cell>
          <cell r="C819" t="str">
            <v>LOG</v>
          </cell>
        </row>
        <row r="820">
          <cell r="A820" t="str">
            <v xml:space="preserve">         92250</v>
          </cell>
          <cell r="C820" t="str">
            <v>LOG</v>
          </cell>
        </row>
        <row r="821">
          <cell r="A821" t="str">
            <v xml:space="preserve">         90500</v>
          </cell>
          <cell r="C821" t="str">
            <v>LOG</v>
          </cell>
        </row>
        <row r="822">
          <cell r="A822" t="str">
            <v xml:space="preserve">         90501</v>
          </cell>
          <cell r="C822" t="str">
            <v>LOG</v>
          </cell>
        </row>
        <row r="823">
          <cell r="A823" t="str">
            <v xml:space="preserve">         90801</v>
          </cell>
          <cell r="C823" t="str">
            <v>LOG</v>
          </cell>
        </row>
        <row r="824">
          <cell r="A824" t="str">
            <v xml:space="preserve">         93110</v>
          </cell>
          <cell r="C824" t="str">
            <v>LOG</v>
          </cell>
        </row>
        <row r="825">
          <cell r="A825" t="str">
            <v xml:space="preserve">         93115</v>
          </cell>
          <cell r="C825" t="str">
            <v>LOG</v>
          </cell>
        </row>
        <row r="826">
          <cell r="A826" t="str">
            <v xml:space="preserve">         93116</v>
          </cell>
          <cell r="C826" t="str">
            <v>LOG</v>
          </cell>
        </row>
        <row r="827">
          <cell r="A827" t="str">
            <v xml:space="preserve">         93117</v>
          </cell>
          <cell r="C827" t="str">
            <v>LOG</v>
          </cell>
        </row>
        <row r="828">
          <cell r="A828" t="str">
            <v xml:space="preserve">         93126</v>
          </cell>
          <cell r="C828" t="str">
            <v>LOG</v>
          </cell>
        </row>
        <row r="829">
          <cell r="A829" t="str">
            <v xml:space="preserve">         92350</v>
          </cell>
          <cell r="C829" t="str">
            <v>LOG</v>
          </cell>
        </row>
        <row r="830">
          <cell r="A830">
            <v>0</v>
          </cell>
          <cell r="C830" t="str">
            <v>Total</v>
          </cell>
        </row>
        <row r="831">
          <cell r="A831">
            <v>0</v>
          </cell>
          <cell r="C831">
            <v>0</v>
          </cell>
        </row>
        <row r="832">
          <cell r="A832" t="str">
            <v>OPEXFUN</v>
          </cell>
          <cell r="C832" t="str">
            <v>MFG</v>
          </cell>
        </row>
        <row r="833">
          <cell r="A833" t="str">
            <v xml:space="preserve">         71001</v>
          </cell>
          <cell r="C833" t="str">
            <v>MFG</v>
          </cell>
        </row>
        <row r="834">
          <cell r="A834" t="str">
            <v xml:space="preserve">         71002</v>
          </cell>
          <cell r="C834" t="str">
            <v>MFG</v>
          </cell>
        </row>
        <row r="835">
          <cell r="A835" t="str">
            <v xml:space="preserve">         72001</v>
          </cell>
          <cell r="C835" t="str">
            <v>MFG</v>
          </cell>
        </row>
        <row r="836">
          <cell r="A836" t="str">
            <v xml:space="preserve">         72002</v>
          </cell>
          <cell r="C836" t="str">
            <v>MFG</v>
          </cell>
        </row>
        <row r="837">
          <cell r="A837" t="str">
            <v xml:space="preserve">         72003</v>
          </cell>
          <cell r="C837" t="str">
            <v>MFG</v>
          </cell>
        </row>
        <row r="838">
          <cell r="A838" t="str">
            <v xml:space="preserve">         72004</v>
          </cell>
          <cell r="C838" t="str">
            <v>MFG</v>
          </cell>
        </row>
        <row r="839">
          <cell r="A839" t="str">
            <v xml:space="preserve">         72005</v>
          </cell>
          <cell r="C839" t="str">
            <v>MFG</v>
          </cell>
        </row>
        <row r="840">
          <cell r="A840" t="str">
            <v xml:space="preserve">         72006</v>
          </cell>
          <cell r="C840" t="str">
            <v>MFG</v>
          </cell>
        </row>
        <row r="841">
          <cell r="A841" t="str">
            <v xml:space="preserve">         72007</v>
          </cell>
          <cell r="C841" t="str">
            <v>MFG</v>
          </cell>
        </row>
        <row r="842">
          <cell r="A842" t="str">
            <v xml:space="preserve">         72008</v>
          </cell>
          <cell r="C842" t="str">
            <v>MFG</v>
          </cell>
        </row>
        <row r="843">
          <cell r="A843" t="str">
            <v xml:space="preserve">         72009</v>
          </cell>
          <cell r="C843" t="str">
            <v>MFG</v>
          </cell>
        </row>
        <row r="844">
          <cell r="A844" t="str">
            <v xml:space="preserve">         72010</v>
          </cell>
          <cell r="C844" t="str">
            <v>MFG</v>
          </cell>
        </row>
        <row r="845">
          <cell r="A845" t="str">
            <v xml:space="preserve">         72011</v>
          </cell>
          <cell r="C845" t="str">
            <v>MFG</v>
          </cell>
        </row>
        <row r="846">
          <cell r="A846" t="str">
            <v xml:space="preserve">         72012</v>
          </cell>
          <cell r="C846" t="str">
            <v>MFG</v>
          </cell>
        </row>
        <row r="847">
          <cell r="A847" t="str">
            <v xml:space="preserve">         72013</v>
          </cell>
          <cell r="C847" t="str">
            <v>MFG</v>
          </cell>
        </row>
        <row r="848">
          <cell r="A848" t="str">
            <v xml:space="preserve">         72014</v>
          </cell>
          <cell r="C848" t="str">
            <v>MFG</v>
          </cell>
        </row>
        <row r="849">
          <cell r="A849" t="str">
            <v xml:space="preserve">         72015</v>
          </cell>
          <cell r="C849" t="str">
            <v>MFG</v>
          </cell>
        </row>
        <row r="850">
          <cell r="A850" t="str">
            <v xml:space="preserve">         72016</v>
          </cell>
          <cell r="C850" t="str">
            <v>MFG</v>
          </cell>
        </row>
        <row r="851">
          <cell r="A851" t="str">
            <v xml:space="preserve">         72017</v>
          </cell>
          <cell r="C851" t="str">
            <v>MFG</v>
          </cell>
        </row>
        <row r="852">
          <cell r="A852" t="str">
            <v xml:space="preserve">         72018</v>
          </cell>
          <cell r="C852" t="str">
            <v>MFG</v>
          </cell>
        </row>
        <row r="853">
          <cell r="A853" t="str">
            <v xml:space="preserve">         72019</v>
          </cell>
          <cell r="C853" t="str">
            <v>MFG</v>
          </cell>
        </row>
        <row r="854">
          <cell r="A854" t="str">
            <v xml:space="preserve">         72020</v>
          </cell>
          <cell r="C854" t="str">
            <v>MFG</v>
          </cell>
        </row>
        <row r="855">
          <cell r="A855" t="str">
            <v xml:space="preserve">         72021</v>
          </cell>
          <cell r="C855" t="str">
            <v>MFG</v>
          </cell>
        </row>
        <row r="856">
          <cell r="A856" t="str">
            <v xml:space="preserve">         73001</v>
          </cell>
          <cell r="C856" t="str">
            <v>MFG</v>
          </cell>
        </row>
        <row r="857">
          <cell r="A857" t="str">
            <v xml:space="preserve">         74001</v>
          </cell>
          <cell r="C857" t="str">
            <v>MFG</v>
          </cell>
        </row>
        <row r="858">
          <cell r="A858" t="str">
            <v xml:space="preserve">         74002</v>
          </cell>
          <cell r="C858" t="str">
            <v>MFG</v>
          </cell>
        </row>
        <row r="859">
          <cell r="A859" t="str">
            <v xml:space="preserve">         74003</v>
          </cell>
          <cell r="C859" t="str">
            <v>MFG</v>
          </cell>
        </row>
        <row r="860">
          <cell r="A860" t="str">
            <v xml:space="preserve">         74004</v>
          </cell>
          <cell r="C860" t="str">
            <v>MFG</v>
          </cell>
        </row>
        <row r="861">
          <cell r="A861" t="str">
            <v xml:space="preserve">         74005</v>
          </cell>
          <cell r="C861" t="str">
            <v>MFG</v>
          </cell>
        </row>
        <row r="862">
          <cell r="A862" t="str">
            <v xml:space="preserve">         75001</v>
          </cell>
          <cell r="C862" t="str">
            <v>MFG</v>
          </cell>
        </row>
        <row r="863">
          <cell r="A863" t="str">
            <v xml:space="preserve">         75002</v>
          </cell>
          <cell r="C863" t="str">
            <v>MFG</v>
          </cell>
        </row>
        <row r="864">
          <cell r="A864" t="str">
            <v xml:space="preserve">         75003</v>
          </cell>
          <cell r="C864" t="str">
            <v>MFG</v>
          </cell>
        </row>
        <row r="865">
          <cell r="A865" t="str">
            <v xml:space="preserve">         75004</v>
          </cell>
          <cell r="C865" t="str">
            <v>MFG</v>
          </cell>
        </row>
        <row r="866">
          <cell r="A866" t="str">
            <v xml:space="preserve">         75005</v>
          </cell>
          <cell r="C866" t="str">
            <v>MFG</v>
          </cell>
        </row>
        <row r="867">
          <cell r="A867" t="str">
            <v xml:space="preserve">         75006</v>
          </cell>
          <cell r="C867" t="str">
            <v>MFG</v>
          </cell>
        </row>
        <row r="868">
          <cell r="A868" t="str">
            <v xml:space="preserve">         75007</v>
          </cell>
          <cell r="C868" t="str">
            <v>MFG</v>
          </cell>
        </row>
        <row r="869">
          <cell r="A869" t="str">
            <v xml:space="preserve">         75008</v>
          </cell>
          <cell r="C869" t="str">
            <v>MFG</v>
          </cell>
        </row>
        <row r="870">
          <cell r="A870" t="str">
            <v xml:space="preserve">         75009</v>
          </cell>
          <cell r="C870" t="str">
            <v>MFG</v>
          </cell>
        </row>
        <row r="871">
          <cell r="A871" t="str">
            <v xml:space="preserve">         75011</v>
          </cell>
          <cell r="C871" t="str">
            <v>MFG</v>
          </cell>
        </row>
        <row r="872">
          <cell r="A872" t="str">
            <v xml:space="preserve">         75012</v>
          </cell>
          <cell r="C872" t="str">
            <v>MFG</v>
          </cell>
        </row>
        <row r="873">
          <cell r="A873" t="str">
            <v xml:space="preserve">         75013</v>
          </cell>
          <cell r="C873" t="str">
            <v>MFG</v>
          </cell>
        </row>
        <row r="874">
          <cell r="A874" t="str">
            <v xml:space="preserve">         75014</v>
          </cell>
          <cell r="C874" t="str">
            <v>MFG</v>
          </cell>
        </row>
        <row r="875">
          <cell r="A875" t="str">
            <v xml:space="preserve">         75015</v>
          </cell>
          <cell r="C875" t="str">
            <v>MFG</v>
          </cell>
        </row>
        <row r="876">
          <cell r="A876" t="str">
            <v xml:space="preserve">         75016</v>
          </cell>
          <cell r="C876" t="str">
            <v>MFG</v>
          </cell>
        </row>
        <row r="877">
          <cell r="A877" t="str">
            <v xml:space="preserve">         75017</v>
          </cell>
          <cell r="C877" t="str">
            <v>MFG</v>
          </cell>
        </row>
        <row r="878">
          <cell r="A878" t="str">
            <v xml:space="preserve">         75018</v>
          </cell>
          <cell r="C878" t="str">
            <v>MFG</v>
          </cell>
        </row>
        <row r="879">
          <cell r="A879" t="str">
            <v xml:space="preserve">         75098</v>
          </cell>
          <cell r="C879" t="str">
            <v>MFG</v>
          </cell>
        </row>
        <row r="880">
          <cell r="A880" t="str">
            <v xml:space="preserve">         75099</v>
          </cell>
          <cell r="C880" t="str">
            <v>MFG</v>
          </cell>
        </row>
        <row r="881">
          <cell r="A881" t="str">
            <v xml:space="preserve">         78001</v>
          </cell>
          <cell r="C881" t="str">
            <v>MFG</v>
          </cell>
        </row>
        <row r="882">
          <cell r="A882" t="str">
            <v xml:space="preserve">         78002</v>
          </cell>
          <cell r="C882" t="str">
            <v>MFG</v>
          </cell>
        </row>
        <row r="883">
          <cell r="A883" t="str">
            <v xml:space="preserve">         79001</v>
          </cell>
          <cell r="C883" t="str">
            <v>MFG</v>
          </cell>
        </row>
        <row r="884">
          <cell r="A884" t="str">
            <v xml:space="preserve">         90200</v>
          </cell>
          <cell r="C884" t="str">
            <v>MFG</v>
          </cell>
        </row>
        <row r="885">
          <cell r="A885" t="str">
            <v xml:space="preserve">         90300</v>
          </cell>
          <cell r="C885" t="str">
            <v>MFG</v>
          </cell>
        </row>
        <row r="886">
          <cell r="A886" t="str">
            <v xml:space="preserve">         90400</v>
          </cell>
          <cell r="C886" t="str">
            <v>MFG</v>
          </cell>
        </row>
        <row r="887">
          <cell r="A887" t="str">
            <v xml:space="preserve">         90700</v>
          </cell>
          <cell r="C887" t="str">
            <v>MFG</v>
          </cell>
        </row>
        <row r="888">
          <cell r="A888" t="str">
            <v xml:space="preserve">         90720</v>
          </cell>
          <cell r="C888" t="str">
            <v>MFG</v>
          </cell>
        </row>
        <row r="889">
          <cell r="A889" t="str">
            <v xml:space="preserve">         90730</v>
          </cell>
          <cell r="C889" t="str">
            <v>MFG</v>
          </cell>
        </row>
        <row r="890">
          <cell r="A890" t="str">
            <v xml:space="preserve">         90740</v>
          </cell>
          <cell r="C890" t="str">
            <v>MFG</v>
          </cell>
        </row>
        <row r="891">
          <cell r="A891" t="str">
            <v xml:space="preserve">         90750</v>
          </cell>
          <cell r="C891" t="str">
            <v>MFG</v>
          </cell>
        </row>
        <row r="892">
          <cell r="A892" t="str">
            <v xml:space="preserve">         90760</v>
          </cell>
          <cell r="C892" t="str">
            <v>MFG</v>
          </cell>
        </row>
        <row r="893">
          <cell r="A893" t="str">
            <v xml:space="preserve">         90770</v>
          </cell>
          <cell r="C893" t="str">
            <v>MFG</v>
          </cell>
        </row>
        <row r="894">
          <cell r="A894" t="str">
            <v xml:space="preserve">         90780</v>
          </cell>
          <cell r="C894" t="str">
            <v>MFG</v>
          </cell>
        </row>
        <row r="895">
          <cell r="A895" t="str">
            <v xml:space="preserve">         91110</v>
          </cell>
          <cell r="C895" t="str">
            <v>MFG</v>
          </cell>
        </row>
        <row r="896">
          <cell r="A896" t="str">
            <v xml:space="preserve">         91111</v>
          </cell>
          <cell r="C896" t="str">
            <v>MFG</v>
          </cell>
        </row>
        <row r="897">
          <cell r="A897" t="str">
            <v xml:space="preserve">         91112</v>
          </cell>
          <cell r="C897" t="str">
            <v>MFG</v>
          </cell>
        </row>
        <row r="898">
          <cell r="A898" t="str">
            <v xml:space="preserve">         91113</v>
          </cell>
          <cell r="C898" t="str">
            <v>MFG</v>
          </cell>
        </row>
        <row r="899">
          <cell r="A899" t="str">
            <v xml:space="preserve">         91114</v>
          </cell>
          <cell r="C899" t="str">
            <v>MFG</v>
          </cell>
        </row>
        <row r="900">
          <cell r="A900" t="str">
            <v xml:space="preserve">         91120</v>
          </cell>
          <cell r="C900" t="str">
            <v>MFG</v>
          </cell>
        </row>
        <row r="901">
          <cell r="A901" t="str">
            <v xml:space="preserve">         91125</v>
          </cell>
          <cell r="C901" t="str">
            <v>MFG</v>
          </cell>
        </row>
        <row r="902">
          <cell r="A902" t="str">
            <v xml:space="preserve">         91126</v>
          </cell>
          <cell r="C902" t="str">
            <v>MFG</v>
          </cell>
        </row>
        <row r="903">
          <cell r="A903" t="str">
            <v xml:space="preserve">         91127</v>
          </cell>
          <cell r="C903" t="str">
            <v>MFG</v>
          </cell>
        </row>
        <row r="904">
          <cell r="A904" t="str">
            <v xml:space="preserve">         91128</v>
          </cell>
          <cell r="C904" t="str">
            <v>MFG</v>
          </cell>
        </row>
        <row r="905">
          <cell r="A905" t="str">
            <v xml:space="preserve">         91129</v>
          </cell>
          <cell r="C905" t="str">
            <v>MFG</v>
          </cell>
        </row>
        <row r="906">
          <cell r="A906" t="str">
            <v xml:space="preserve">         91133</v>
          </cell>
          <cell r="C906" t="str">
            <v>MFG</v>
          </cell>
        </row>
        <row r="907">
          <cell r="A907" t="str">
            <v xml:space="preserve">         91134</v>
          </cell>
          <cell r="C907" t="str">
            <v>MFG</v>
          </cell>
        </row>
        <row r="908">
          <cell r="A908" t="str">
            <v xml:space="preserve">         91136</v>
          </cell>
          <cell r="C908" t="str">
            <v>MFG</v>
          </cell>
        </row>
        <row r="909">
          <cell r="A909" t="str">
            <v xml:space="preserve">         91137</v>
          </cell>
          <cell r="C909" t="str">
            <v>MFG</v>
          </cell>
        </row>
        <row r="910">
          <cell r="A910" t="str">
            <v xml:space="preserve">         91138</v>
          </cell>
          <cell r="C910" t="str">
            <v>MFG</v>
          </cell>
        </row>
        <row r="911">
          <cell r="A911" t="str">
            <v xml:space="preserve">         91146</v>
          </cell>
          <cell r="C911" t="str">
            <v>MFG</v>
          </cell>
        </row>
        <row r="912">
          <cell r="A912" t="str">
            <v xml:space="preserve">         91150</v>
          </cell>
          <cell r="C912" t="str">
            <v>MFG</v>
          </cell>
        </row>
        <row r="913">
          <cell r="A913" t="str">
            <v xml:space="preserve">         91153</v>
          </cell>
          <cell r="C913" t="str">
            <v>MFG</v>
          </cell>
        </row>
        <row r="914">
          <cell r="A914" t="str">
            <v xml:space="preserve">         91154</v>
          </cell>
          <cell r="C914" t="str">
            <v>MFG</v>
          </cell>
        </row>
        <row r="915">
          <cell r="A915" t="str">
            <v xml:space="preserve">         91162</v>
          </cell>
          <cell r="C915" t="str">
            <v>MFG</v>
          </cell>
        </row>
        <row r="916">
          <cell r="A916" t="str">
            <v xml:space="preserve">         91163</v>
          </cell>
          <cell r="C916" t="str">
            <v>MFG</v>
          </cell>
        </row>
        <row r="917">
          <cell r="A917" t="str">
            <v xml:space="preserve">         91164</v>
          </cell>
          <cell r="C917" t="str">
            <v>MFG</v>
          </cell>
        </row>
        <row r="918">
          <cell r="A918" t="str">
            <v xml:space="preserve">         91171</v>
          </cell>
          <cell r="C918" t="str">
            <v>MFG</v>
          </cell>
        </row>
        <row r="919">
          <cell r="A919" t="str">
            <v xml:space="preserve">         91172</v>
          </cell>
          <cell r="C919" t="str">
            <v>MFG</v>
          </cell>
        </row>
        <row r="920">
          <cell r="A920" t="str">
            <v xml:space="preserve">         91173</v>
          </cell>
          <cell r="C920" t="str">
            <v>MFG</v>
          </cell>
        </row>
        <row r="921">
          <cell r="A921" t="str">
            <v xml:space="preserve">         91190</v>
          </cell>
          <cell r="C921" t="str">
            <v>MFG</v>
          </cell>
        </row>
        <row r="922">
          <cell r="A922" t="str">
            <v xml:space="preserve">         91215</v>
          </cell>
          <cell r="C922" t="str">
            <v>MFG</v>
          </cell>
        </row>
        <row r="923">
          <cell r="A923" t="str">
            <v xml:space="preserve">         91224</v>
          </cell>
          <cell r="C923" t="str">
            <v>MFG</v>
          </cell>
        </row>
        <row r="924">
          <cell r="A924" t="str">
            <v xml:space="preserve">         91225</v>
          </cell>
          <cell r="C924" t="str">
            <v>MFG</v>
          </cell>
        </row>
        <row r="925">
          <cell r="A925" t="str">
            <v xml:space="preserve">         91226</v>
          </cell>
          <cell r="C925" t="str">
            <v>MFG</v>
          </cell>
        </row>
        <row r="926">
          <cell r="A926" t="str">
            <v xml:space="preserve">         91227</v>
          </cell>
          <cell r="C926" t="str">
            <v>MFG</v>
          </cell>
        </row>
        <row r="927">
          <cell r="A927" t="str">
            <v xml:space="preserve">         91230</v>
          </cell>
          <cell r="C927" t="str">
            <v>MFG</v>
          </cell>
        </row>
        <row r="928">
          <cell r="A928" t="str">
            <v xml:space="preserve">         91235</v>
          </cell>
          <cell r="C928" t="str">
            <v>MFG</v>
          </cell>
        </row>
        <row r="929">
          <cell r="A929" t="str">
            <v xml:space="preserve">         91250</v>
          </cell>
          <cell r="C929" t="str">
            <v>MFG</v>
          </cell>
        </row>
        <row r="930">
          <cell r="A930" t="str">
            <v xml:space="preserve">         91251</v>
          </cell>
          <cell r="C930" t="str">
            <v>MFG</v>
          </cell>
        </row>
        <row r="931">
          <cell r="A931" t="str">
            <v xml:space="preserve">         91252</v>
          </cell>
          <cell r="C931" t="str">
            <v>MFG</v>
          </cell>
        </row>
        <row r="932">
          <cell r="A932" t="str">
            <v xml:space="preserve">         91253</v>
          </cell>
          <cell r="C932" t="str">
            <v>MFG</v>
          </cell>
        </row>
        <row r="933">
          <cell r="A933" t="str">
            <v xml:space="preserve">         91254</v>
          </cell>
          <cell r="C933" t="str">
            <v>MFG</v>
          </cell>
        </row>
        <row r="934">
          <cell r="A934" t="str">
            <v xml:space="preserve">         91255</v>
          </cell>
          <cell r="C934" t="str">
            <v>MFG</v>
          </cell>
        </row>
        <row r="935">
          <cell r="A935" t="str">
            <v xml:space="preserve">         91270</v>
          </cell>
          <cell r="C935" t="str">
            <v>MFG</v>
          </cell>
        </row>
        <row r="936">
          <cell r="A936" t="str">
            <v xml:space="preserve">         91280</v>
          </cell>
          <cell r="C936" t="str">
            <v>MFG</v>
          </cell>
        </row>
        <row r="937">
          <cell r="A937" t="str">
            <v xml:space="preserve">         91281</v>
          </cell>
          <cell r="C937" t="str">
            <v>MFG</v>
          </cell>
        </row>
        <row r="938">
          <cell r="A938" t="str">
            <v xml:space="preserve">         91282</v>
          </cell>
          <cell r="C938" t="str">
            <v>MFG</v>
          </cell>
        </row>
        <row r="939">
          <cell r="A939" t="str">
            <v xml:space="preserve">         91283</v>
          </cell>
          <cell r="C939" t="str">
            <v>MFG</v>
          </cell>
        </row>
        <row r="940">
          <cell r="A940" t="str">
            <v xml:space="preserve">         91285</v>
          </cell>
          <cell r="C940" t="str">
            <v>MFG</v>
          </cell>
        </row>
        <row r="941">
          <cell r="A941" t="str">
            <v xml:space="preserve">         91290</v>
          </cell>
          <cell r="C941" t="str">
            <v>MFG</v>
          </cell>
        </row>
        <row r="942">
          <cell r="A942" t="str">
            <v xml:space="preserve">         91295</v>
          </cell>
          <cell r="C942" t="str">
            <v>MFG</v>
          </cell>
        </row>
        <row r="943">
          <cell r="A943" t="str">
            <v xml:space="preserve">         91296</v>
          </cell>
          <cell r="C943" t="str">
            <v>MFG</v>
          </cell>
        </row>
        <row r="944">
          <cell r="A944" t="str">
            <v xml:space="preserve">         91297</v>
          </cell>
          <cell r="C944" t="str">
            <v>MFG</v>
          </cell>
        </row>
        <row r="945">
          <cell r="A945" t="str">
            <v xml:space="preserve">         91298</v>
          </cell>
          <cell r="C945" t="str">
            <v>MFG</v>
          </cell>
        </row>
        <row r="946">
          <cell r="A946" t="str">
            <v xml:space="preserve">         91315</v>
          </cell>
          <cell r="C946" t="str">
            <v>MFG</v>
          </cell>
        </row>
        <row r="947">
          <cell r="A947" t="str">
            <v xml:space="preserve">         91351</v>
          </cell>
          <cell r="C947" t="str">
            <v>MFG</v>
          </cell>
        </row>
        <row r="948">
          <cell r="A948" t="str">
            <v xml:space="preserve">         91352</v>
          </cell>
          <cell r="C948" t="str">
            <v>MFG</v>
          </cell>
        </row>
        <row r="949">
          <cell r="A949" t="str">
            <v xml:space="preserve">         91353</v>
          </cell>
          <cell r="C949" t="str">
            <v>MFG</v>
          </cell>
        </row>
        <row r="950">
          <cell r="A950" t="str">
            <v xml:space="preserve">         91373</v>
          </cell>
          <cell r="C950" t="str">
            <v>MFG</v>
          </cell>
        </row>
        <row r="951">
          <cell r="A951" t="str">
            <v xml:space="preserve">         91380</v>
          </cell>
          <cell r="C951" t="str">
            <v>MFG</v>
          </cell>
        </row>
        <row r="952">
          <cell r="A952" t="str">
            <v xml:space="preserve">         92115</v>
          </cell>
          <cell r="C952" t="str">
            <v>MFG</v>
          </cell>
        </row>
        <row r="953">
          <cell r="A953" t="str">
            <v xml:space="preserve">         92120</v>
          </cell>
          <cell r="C953" t="str">
            <v>MFG</v>
          </cell>
        </row>
        <row r="954">
          <cell r="A954" t="str">
            <v xml:space="preserve">         92121</v>
          </cell>
          <cell r="C954" t="str">
            <v>MFG</v>
          </cell>
        </row>
        <row r="955">
          <cell r="A955" t="str">
            <v xml:space="preserve">         92250</v>
          </cell>
          <cell r="C955" t="str">
            <v>MFG</v>
          </cell>
        </row>
        <row r="956">
          <cell r="A956" t="str">
            <v xml:space="preserve">         90500</v>
          </cell>
          <cell r="C956" t="str">
            <v>MFG</v>
          </cell>
        </row>
        <row r="957">
          <cell r="A957" t="str">
            <v xml:space="preserve">         90501</v>
          </cell>
          <cell r="C957" t="str">
            <v>MFG</v>
          </cell>
        </row>
        <row r="958">
          <cell r="A958" t="str">
            <v xml:space="preserve">         90801</v>
          </cell>
          <cell r="C958" t="str">
            <v>MFG</v>
          </cell>
        </row>
        <row r="959">
          <cell r="A959" t="str">
            <v xml:space="preserve">         93110</v>
          </cell>
          <cell r="C959" t="str">
            <v>MFG</v>
          </cell>
        </row>
        <row r="960">
          <cell r="A960" t="str">
            <v xml:space="preserve">         93115</v>
          </cell>
          <cell r="C960" t="str">
            <v>MFG</v>
          </cell>
        </row>
        <row r="961">
          <cell r="A961" t="str">
            <v xml:space="preserve">         93116</v>
          </cell>
          <cell r="C961" t="str">
            <v>MFG</v>
          </cell>
        </row>
        <row r="962">
          <cell r="A962" t="str">
            <v xml:space="preserve">         93117</v>
          </cell>
          <cell r="C962" t="str">
            <v>MFG</v>
          </cell>
        </row>
        <row r="963">
          <cell r="A963" t="str">
            <v xml:space="preserve">         93126</v>
          </cell>
          <cell r="C963" t="str">
            <v>MFG</v>
          </cell>
        </row>
        <row r="964">
          <cell r="A964" t="str">
            <v xml:space="preserve">         92350</v>
          </cell>
          <cell r="C964" t="str">
            <v>MFG</v>
          </cell>
        </row>
        <row r="965">
          <cell r="A965">
            <v>0</v>
          </cell>
          <cell r="C965" t="str">
            <v>Total</v>
          </cell>
        </row>
        <row r="966">
          <cell r="A966">
            <v>0</v>
          </cell>
          <cell r="C966">
            <v>0</v>
          </cell>
        </row>
        <row r="967">
          <cell r="A967" t="str">
            <v>OPEXFUN</v>
          </cell>
          <cell r="C967" t="str">
            <v>MIS</v>
          </cell>
        </row>
        <row r="968">
          <cell r="A968" t="str">
            <v xml:space="preserve">         71001</v>
          </cell>
          <cell r="C968" t="str">
            <v>MIS</v>
          </cell>
        </row>
        <row r="969">
          <cell r="A969" t="str">
            <v xml:space="preserve">         71002</v>
          </cell>
          <cell r="C969" t="str">
            <v>MIS</v>
          </cell>
        </row>
        <row r="970">
          <cell r="A970" t="str">
            <v xml:space="preserve">         72001</v>
          </cell>
          <cell r="C970" t="str">
            <v>MIS</v>
          </cell>
        </row>
        <row r="971">
          <cell r="A971" t="str">
            <v xml:space="preserve">         72002</v>
          </cell>
          <cell r="C971" t="str">
            <v>MIS</v>
          </cell>
        </row>
        <row r="972">
          <cell r="A972" t="str">
            <v xml:space="preserve">         72003</v>
          </cell>
          <cell r="C972" t="str">
            <v>MIS</v>
          </cell>
        </row>
        <row r="973">
          <cell r="A973" t="str">
            <v xml:space="preserve">         72004</v>
          </cell>
          <cell r="C973" t="str">
            <v>MIS</v>
          </cell>
        </row>
        <row r="974">
          <cell r="A974" t="str">
            <v xml:space="preserve">         72005</v>
          </cell>
          <cell r="C974" t="str">
            <v>MIS</v>
          </cell>
        </row>
        <row r="975">
          <cell r="A975" t="str">
            <v xml:space="preserve">         72006</v>
          </cell>
          <cell r="C975" t="str">
            <v>MIS</v>
          </cell>
        </row>
        <row r="976">
          <cell r="A976" t="str">
            <v xml:space="preserve">         72007</v>
          </cell>
          <cell r="C976" t="str">
            <v>MIS</v>
          </cell>
        </row>
        <row r="977">
          <cell r="A977" t="str">
            <v xml:space="preserve">         72008</v>
          </cell>
          <cell r="C977" t="str">
            <v>MIS</v>
          </cell>
        </row>
        <row r="978">
          <cell r="A978" t="str">
            <v xml:space="preserve">         72009</v>
          </cell>
          <cell r="C978" t="str">
            <v>MIS</v>
          </cell>
        </row>
        <row r="979">
          <cell r="A979" t="str">
            <v xml:space="preserve">         72010</v>
          </cell>
          <cell r="C979" t="str">
            <v>MIS</v>
          </cell>
        </row>
        <row r="980">
          <cell r="A980" t="str">
            <v xml:space="preserve">         72011</v>
          </cell>
          <cell r="C980" t="str">
            <v>MIS</v>
          </cell>
        </row>
        <row r="981">
          <cell r="A981" t="str">
            <v xml:space="preserve">         72012</v>
          </cell>
          <cell r="C981" t="str">
            <v>MIS</v>
          </cell>
        </row>
        <row r="982">
          <cell r="A982" t="str">
            <v xml:space="preserve">         72013</v>
          </cell>
          <cell r="C982" t="str">
            <v>MIS</v>
          </cell>
        </row>
        <row r="983">
          <cell r="A983" t="str">
            <v xml:space="preserve">         72014</v>
          </cell>
          <cell r="C983" t="str">
            <v>MIS</v>
          </cell>
        </row>
        <row r="984">
          <cell r="A984" t="str">
            <v xml:space="preserve">         72015</v>
          </cell>
          <cell r="C984" t="str">
            <v>MIS</v>
          </cell>
        </row>
        <row r="985">
          <cell r="A985" t="str">
            <v xml:space="preserve">         72016</v>
          </cell>
          <cell r="C985" t="str">
            <v>MIS</v>
          </cell>
        </row>
        <row r="986">
          <cell r="A986" t="str">
            <v xml:space="preserve">         72017</v>
          </cell>
          <cell r="C986" t="str">
            <v>MIS</v>
          </cell>
        </row>
        <row r="987">
          <cell r="A987" t="str">
            <v xml:space="preserve">         72018</v>
          </cell>
          <cell r="C987" t="str">
            <v>MIS</v>
          </cell>
        </row>
        <row r="988">
          <cell r="A988" t="str">
            <v xml:space="preserve">         72019</v>
          </cell>
          <cell r="C988" t="str">
            <v>MIS</v>
          </cell>
        </row>
        <row r="989">
          <cell r="A989" t="str">
            <v xml:space="preserve">         72020</v>
          </cell>
          <cell r="C989" t="str">
            <v>MIS</v>
          </cell>
        </row>
        <row r="990">
          <cell r="A990" t="str">
            <v xml:space="preserve">         72021</v>
          </cell>
          <cell r="C990" t="str">
            <v>MIS</v>
          </cell>
        </row>
        <row r="991">
          <cell r="A991" t="str">
            <v xml:space="preserve">         73001</v>
          </cell>
          <cell r="C991" t="str">
            <v>MIS</v>
          </cell>
        </row>
        <row r="992">
          <cell r="A992" t="str">
            <v xml:space="preserve">         74001</v>
          </cell>
          <cell r="C992" t="str">
            <v>MIS</v>
          </cell>
        </row>
        <row r="993">
          <cell r="A993" t="str">
            <v xml:space="preserve">         74002</v>
          </cell>
          <cell r="C993" t="str">
            <v>MIS</v>
          </cell>
        </row>
        <row r="994">
          <cell r="A994" t="str">
            <v xml:space="preserve">         74003</v>
          </cell>
          <cell r="C994" t="str">
            <v>MIS</v>
          </cell>
        </row>
        <row r="995">
          <cell r="A995" t="str">
            <v xml:space="preserve">         74004</v>
          </cell>
          <cell r="C995" t="str">
            <v>MIS</v>
          </cell>
        </row>
        <row r="996">
          <cell r="A996" t="str">
            <v xml:space="preserve">         74005</v>
          </cell>
          <cell r="C996" t="str">
            <v>MIS</v>
          </cell>
        </row>
        <row r="997">
          <cell r="A997" t="str">
            <v xml:space="preserve">         75001</v>
          </cell>
          <cell r="C997" t="str">
            <v>MIS</v>
          </cell>
        </row>
        <row r="998">
          <cell r="A998" t="str">
            <v xml:space="preserve">         75002</v>
          </cell>
          <cell r="C998" t="str">
            <v>MIS</v>
          </cell>
        </row>
        <row r="999">
          <cell r="A999" t="str">
            <v xml:space="preserve">         75003</v>
          </cell>
          <cell r="C999" t="str">
            <v>MIS</v>
          </cell>
        </row>
        <row r="1000">
          <cell r="A1000" t="str">
            <v xml:space="preserve">         75004</v>
          </cell>
          <cell r="C1000" t="str">
            <v>MIS</v>
          </cell>
        </row>
        <row r="1001">
          <cell r="A1001" t="str">
            <v xml:space="preserve">         75005</v>
          </cell>
          <cell r="C1001" t="str">
            <v>MIS</v>
          </cell>
        </row>
        <row r="1002">
          <cell r="A1002" t="str">
            <v xml:space="preserve">         75006</v>
          </cell>
          <cell r="C1002" t="str">
            <v>MIS</v>
          </cell>
        </row>
        <row r="1003">
          <cell r="A1003" t="str">
            <v xml:space="preserve">         75007</v>
          </cell>
          <cell r="C1003" t="str">
            <v>MIS</v>
          </cell>
        </row>
        <row r="1004">
          <cell r="A1004" t="str">
            <v xml:space="preserve">         75008</v>
          </cell>
          <cell r="C1004" t="str">
            <v>MIS</v>
          </cell>
        </row>
        <row r="1005">
          <cell r="A1005" t="str">
            <v xml:space="preserve">         75009</v>
          </cell>
          <cell r="C1005" t="str">
            <v>MIS</v>
          </cell>
        </row>
        <row r="1006">
          <cell r="A1006" t="str">
            <v xml:space="preserve">         75011</v>
          </cell>
          <cell r="C1006" t="str">
            <v>MIS</v>
          </cell>
        </row>
        <row r="1007">
          <cell r="A1007" t="str">
            <v xml:space="preserve">         75012</v>
          </cell>
          <cell r="C1007" t="str">
            <v>MIS</v>
          </cell>
        </row>
        <row r="1008">
          <cell r="A1008" t="str">
            <v xml:space="preserve">         75013</v>
          </cell>
          <cell r="C1008" t="str">
            <v>MIS</v>
          </cell>
        </row>
        <row r="1009">
          <cell r="A1009" t="str">
            <v xml:space="preserve">         75014</v>
          </cell>
          <cell r="C1009" t="str">
            <v>MIS</v>
          </cell>
        </row>
        <row r="1010">
          <cell r="A1010" t="str">
            <v xml:space="preserve">         75015</v>
          </cell>
          <cell r="C1010" t="str">
            <v>MIS</v>
          </cell>
        </row>
        <row r="1011">
          <cell r="A1011" t="str">
            <v xml:space="preserve">         75016</v>
          </cell>
          <cell r="C1011" t="str">
            <v>MIS</v>
          </cell>
        </row>
        <row r="1012">
          <cell r="A1012" t="str">
            <v xml:space="preserve">         75017</v>
          </cell>
          <cell r="C1012" t="str">
            <v>MIS</v>
          </cell>
        </row>
        <row r="1013">
          <cell r="A1013" t="str">
            <v xml:space="preserve">         75018</v>
          </cell>
          <cell r="C1013" t="str">
            <v>MIS</v>
          </cell>
        </row>
        <row r="1014">
          <cell r="A1014" t="str">
            <v xml:space="preserve">         75098</v>
          </cell>
          <cell r="C1014" t="str">
            <v>MIS</v>
          </cell>
        </row>
        <row r="1015">
          <cell r="A1015" t="str">
            <v xml:space="preserve">         75099</v>
          </cell>
          <cell r="C1015" t="str">
            <v>MIS</v>
          </cell>
        </row>
        <row r="1016">
          <cell r="A1016" t="str">
            <v xml:space="preserve">         78001</v>
          </cell>
          <cell r="C1016" t="str">
            <v>MIS</v>
          </cell>
        </row>
        <row r="1017">
          <cell r="A1017" t="str">
            <v xml:space="preserve">         78002</v>
          </cell>
          <cell r="C1017" t="str">
            <v>MIS</v>
          </cell>
        </row>
        <row r="1018">
          <cell r="A1018" t="str">
            <v xml:space="preserve">         79001</v>
          </cell>
          <cell r="C1018" t="str">
            <v>MIS</v>
          </cell>
        </row>
        <row r="1019">
          <cell r="A1019" t="str">
            <v xml:space="preserve">         90200</v>
          </cell>
          <cell r="C1019" t="str">
            <v>MIS</v>
          </cell>
        </row>
        <row r="1020">
          <cell r="A1020" t="str">
            <v xml:space="preserve">         90300</v>
          </cell>
          <cell r="C1020" t="str">
            <v>MIS</v>
          </cell>
        </row>
        <row r="1021">
          <cell r="A1021" t="str">
            <v xml:space="preserve">         90400</v>
          </cell>
          <cell r="C1021" t="str">
            <v>MIS</v>
          </cell>
        </row>
        <row r="1022">
          <cell r="A1022" t="str">
            <v xml:space="preserve">         90700</v>
          </cell>
          <cell r="C1022" t="str">
            <v>MIS</v>
          </cell>
        </row>
        <row r="1023">
          <cell r="A1023" t="str">
            <v xml:space="preserve">         90720</v>
          </cell>
          <cell r="C1023" t="str">
            <v>MIS</v>
          </cell>
        </row>
        <row r="1024">
          <cell r="A1024" t="str">
            <v xml:space="preserve">         90730</v>
          </cell>
          <cell r="C1024" t="str">
            <v>MIS</v>
          </cell>
        </row>
        <row r="1025">
          <cell r="A1025" t="str">
            <v xml:space="preserve">         90740</v>
          </cell>
          <cell r="C1025" t="str">
            <v>MIS</v>
          </cell>
        </row>
        <row r="1026">
          <cell r="A1026" t="str">
            <v xml:space="preserve">         90750</v>
          </cell>
          <cell r="C1026" t="str">
            <v>MIS</v>
          </cell>
        </row>
        <row r="1027">
          <cell r="A1027" t="str">
            <v xml:space="preserve">         90760</v>
          </cell>
          <cell r="C1027" t="str">
            <v>MIS</v>
          </cell>
        </row>
        <row r="1028">
          <cell r="A1028" t="str">
            <v xml:space="preserve">         90770</v>
          </cell>
          <cell r="C1028" t="str">
            <v>MIS</v>
          </cell>
        </row>
        <row r="1029">
          <cell r="A1029" t="str">
            <v xml:space="preserve">         90780</v>
          </cell>
          <cell r="C1029" t="str">
            <v>MIS</v>
          </cell>
        </row>
        <row r="1030">
          <cell r="A1030" t="str">
            <v xml:space="preserve">         91110</v>
          </cell>
          <cell r="C1030" t="str">
            <v>MIS</v>
          </cell>
        </row>
        <row r="1031">
          <cell r="A1031" t="str">
            <v xml:space="preserve">         91111</v>
          </cell>
          <cell r="C1031" t="str">
            <v>MIS</v>
          </cell>
        </row>
        <row r="1032">
          <cell r="A1032" t="str">
            <v xml:space="preserve">         91112</v>
          </cell>
          <cell r="C1032" t="str">
            <v>MIS</v>
          </cell>
        </row>
        <row r="1033">
          <cell r="A1033" t="str">
            <v xml:space="preserve">         91113</v>
          </cell>
          <cell r="C1033" t="str">
            <v>MIS</v>
          </cell>
        </row>
        <row r="1034">
          <cell r="A1034" t="str">
            <v xml:space="preserve">         91114</v>
          </cell>
          <cell r="C1034" t="str">
            <v>MIS</v>
          </cell>
        </row>
        <row r="1035">
          <cell r="A1035" t="str">
            <v xml:space="preserve">         91120</v>
          </cell>
          <cell r="C1035" t="str">
            <v>MIS</v>
          </cell>
        </row>
        <row r="1036">
          <cell r="A1036" t="str">
            <v xml:space="preserve">         91125</v>
          </cell>
          <cell r="C1036" t="str">
            <v>MIS</v>
          </cell>
        </row>
        <row r="1037">
          <cell r="A1037" t="str">
            <v xml:space="preserve">         91126</v>
          </cell>
          <cell r="C1037" t="str">
            <v>MIS</v>
          </cell>
        </row>
        <row r="1038">
          <cell r="A1038" t="str">
            <v xml:space="preserve">         91127</v>
          </cell>
          <cell r="C1038" t="str">
            <v>MIS</v>
          </cell>
        </row>
        <row r="1039">
          <cell r="A1039" t="str">
            <v xml:space="preserve">         91128</v>
          </cell>
          <cell r="C1039" t="str">
            <v>MIS</v>
          </cell>
        </row>
        <row r="1040">
          <cell r="A1040" t="str">
            <v xml:space="preserve">         91129</v>
          </cell>
          <cell r="C1040" t="str">
            <v>MIS</v>
          </cell>
        </row>
        <row r="1041">
          <cell r="A1041" t="str">
            <v xml:space="preserve">         91133</v>
          </cell>
          <cell r="C1041" t="str">
            <v>MIS</v>
          </cell>
        </row>
        <row r="1042">
          <cell r="A1042" t="str">
            <v xml:space="preserve">         91134</v>
          </cell>
          <cell r="C1042" t="str">
            <v>MIS</v>
          </cell>
        </row>
        <row r="1043">
          <cell r="A1043" t="str">
            <v xml:space="preserve">         91136</v>
          </cell>
          <cell r="C1043" t="str">
            <v>MIS</v>
          </cell>
        </row>
        <row r="1044">
          <cell r="A1044" t="str">
            <v xml:space="preserve">         91137</v>
          </cell>
          <cell r="C1044" t="str">
            <v>MIS</v>
          </cell>
        </row>
        <row r="1045">
          <cell r="A1045" t="str">
            <v xml:space="preserve">         91138</v>
          </cell>
          <cell r="C1045" t="str">
            <v>MIS</v>
          </cell>
        </row>
        <row r="1046">
          <cell r="A1046" t="str">
            <v xml:space="preserve">         91146</v>
          </cell>
          <cell r="C1046" t="str">
            <v>MIS</v>
          </cell>
        </row>
        <row r="1047">
          <cell r="A1047" t="str">
            <v xml:space="preserve">         91150</v>
          </cell>
          <cell r="C1047" t="str">
            <v>MIS</v>
          </cell>
        </row>
        <row r="1048">
          <cell r="A1048" t="str">
            <v xml:space="preserve">         91153</v>
          </cell>
          <cell r="C1048" t="str">
            <v>MIS</v>
          </cell>
        </row>
        <row r="1049">
          <cell r="A1049" t="str">
            <v xml:space="preserve">         91154</v>
          </cell>
          <cell r="C1049" t="str">
            <v>MIS</v>
          </cell>
        </row>
        <row r="1050">
          <cell r="A1050" t="str">
            <v xml:space="preserve">         91162</v>
          </cell>
          <cell r="C1050" t="str">
            <v>MIS</v>
          </cell>
        </row>
        <row r="1051">
          <cell r="A1051" t="str">
            <v xml:space="preserve">         91163</v>
          </cell>
          <cell r="C1051" t="str">
            <v>MIS</v>
          </cell>
        </row>
        <row r="1052">
          <cell r="A1052" t="str">
            <v xml:space="preserve">         91164</v>
          </cell>
          <cell r="C1052" t="str">
            <v>MIS</v>
          </cell>
        </row>
        <row r="1053">
          <cell r="A1053" t="str">
            <v xml:space="preserve">         91171</v>
          </cell>
          <cell r="C1053" t="str">
            <v>MIS</v>
          </cell>
        </row>
        <row r="1054">
          <cell r="A1054" t="str">
            <v xml:space="preserve">         91172</v>
          </cell>
          <cell r="C1054" t="str">
            <v>MIS</v>
          </cell>
        </row>
        <row r="1055">
          <cell r="A1055" t="str">
            <v xml:space="preserve">         91173</v>
          </cell>
          <cell r="C1055" t="str">
            <v>MIS</v>
          </cell>
        </row>
        <row r="1056">
          <cell r="A1056" t="str">
            <v xml:space="preserve">         91190</v>
          </cell>
          <cell r="C1056" t="str">
            <v>MIS</v>
          </cell>
        </row>
        <row r="1057">
          <cell r="A1057" t="str">
            <v xml:space="preserve">         91215</v>
          </cell>
          <cell r="C1057" t="str">
            <v>MIS</v>
          </cell>
        </row>
        <row r="1058">
          <cell r="A1058" t="str">
            <v xml:space="preserve">         91224</v>
          </cell>
          <cell r="C1058" t="str">
            <v>MIS</v>
          </cell>
        </row>
        <row r="1059">
          <cell r="A1059" t="str">
            <v xml:space="preserve">         91225</v>
          </cell>
          <cell r="C1059" t="str">
            <v>MIS</v>
          </cell>
        </row>
        <row r="1060">
          <cell r="A1060" t="str">
            <v xml:space="preserve">         91226</v>
          </cell>
          <cell r="C1060" t="str">
            <v>MIS</v>
          </cell>
        </row>
        <row r="1061">
          <cell r="A1061" t="str">
            <v xml:space="preserve">         91227</v>
          </cell>
          <cell r="C1061" t="str">
            <v>MIS</v>
          </cell>
        </row>
        <row r="1062">
          <cell r="A1062" t="str">
            <v xml:space="preserve">         91230</v>
          </cell>
          <cell r="C1062" t="str">
            <v>MIS</v>
          </cell>
        </row>
        <row r="1063">
          <cell r="A1063" t="str">
            <v xml:space="preserve">         91235</v>
          </cell>
          <cell r="C1063" t="str">
            <v>MIS</v>
          </cell>
        </row>
        <row r="1064">
          <cell r="A1064" t="str">
            <v xml:space="preserve">         91250</v>
          </cell>
          <cell r="C1064" t="str">
            <v>MIS</v>
          </cell>
        </row>
        <row r="1065">
          <cell r="A1065" t="str">
            <v xml:space="preserve">         91251</v>
          </cell>
          <cell r="C1065" t="str">
            <v>MIS</v>
          </cell>
        </row>
        <row r="1066">
          <cell r="A1066" t="str">
            <v xml:space="preserve">         91252</v>
          </cell>
          <cell r="C1066" t="str">
            <v>MIS</v>
          </cell>
        </row>
        <row r="1067">
          <cell r="A1067" t="str">
            <v xml:space="preserve">         91253</v>
          </cell>
          <cell r="C1067" t="str">
            <v>MIS</v>
          </cell>
        </row>
        <row r="1068">
          <cell r="A1068" t="str">
            <v xml:space="preserve">         91254</v>
          </cell>
          <cell r="C1068" t="str">
            <v>MIS</v>
          </cell>
        </row>
        <row r="1069">
          <cell r="A1069" t="str">
            <v xml:space="preserve">         91255</v>
          </cell>
          <cell r="C1069" t="str">
            <v>MIS</v>
          </cell>
        </row>
        <row r="1070">
          <cell r="A1070" t="str">
            <v xml:space="preserve">         91270</v>
          </cell>
          <cell r="C1070" t="str">
            <v>MIS</v>
          </cell>
        </row>
        <row r="1071">
          <cell r="A1071" t="str">
            <v xml:space="preserve">         91280</v>
          </cell>
          <cell r="C1071" t="str">
            <v>MIS</v>
          </cell>
        </row>
        <row r="1072">
          <cell r="A1072" t="str">
            <v xml:space="preserve">         91281</v>
          </cell>
          <cell r="C1072" t="str">
            <v>MIS</v>
          </cell>
        </row>
        <row r="1073">
          <cell r="A1073" t="str">
            <v xml:space="preserve">         91282</v>
          </cell>
          <cell r="C1073" t="str">
            <v>MIS</v>
          </cell>
        </row>
        <row r="1074">
          <cell r="A1074" t="str">
            <v xml:space="preserve">         91283</v>
          </cell>
          <cell r="C1074" t="str">
            <v>MIS</v>
          </cell>
        </row>
        <row r="1075">
          <cell r="A1075" t="str">
            <v xml:space="preserve">         91285</v>
          </cell>
          <cell r="C1075" t="str">
            <v>MIS</v>
          </cell>
        </row>
        <row r="1076">
          <cell r="A1076" t="str">
            <v xml:space="preserve">         91290</v>
          </cell>
          <cell r="C1076" t="str">
            <v>MIS</v>
          </cell>
        </row>
        <row r="1077">
          <cell r="A1077" t="str">
            <v xml:space="preserve">         91295</v>
          </cell>
          <cell r="C1077" t="str">
            <v>MIS</v>
          </cell>
        </row>
        <row r="1078">
          <cell r="A1078" t="str">
            <v xml:space="preserve">         91296</v>
          </cell>
          <cell r="C1078" t="str">
            <v>MIS</v>
          </cell>
        </row>
        <row r="1079">
          <cell r="A1079" t="str">
            <v xml:space="preserve">         91297</v>
          </cell>
          <cell r="C1079" t="str">
            <v>MIS</v>
          </cell>
        </row>
        <row r="1080">
          <cell r="A1080" t="str">
            <v xml:space="preserve">         91298</v>
          </cell>
          <cell r="C1080" t="str">
            <v>MIS</v>
          </cell>
        </row>
        <row r="1081">
          <cell r="A1081" t="str">
            <v xml:space="preserve">         91315</v>
          </cell>
          <cell r="C1081" t="str">
            <v>MIS</v>
          </cell>
        </row>
        <row r="1082">
          <cell r="A1082" t="str">
            <v xml:space="preserve">         91351</v>
          </cell>
          <cell r="C1082" t="str">
            <v>MIS</v>
          </cell>
        </row>
        <row r="1083">
          <cell r="A1083" t="str">
            <v xml:space="preserve">         91352</v>
          </cell>
          <cell r="C1083" t="str">
            <v>MIS</v>
          </cell>
        </row>
        <row r="1084">
          <cell r="A1084" t="str">
            <v xml:space="preserve">         91353</v>
          </cell>
          <cell r="C1084" t="str">
            <v>MIS</v>
          </cell>
        </row>
        <row r="1085">
          <cell r="A1085" t="str">
            <v xml:space="preserve">         91373</v>
          </cell>
          <cell r="C1085" t="str">
            <v>MIS</v>
          </cell>
        </row>
        <row r="1086">
          <cell r="A1086" t="str">
            <v xml:space="preserve">         91380</v>
          </cell>
          <cell r="C1086" t="str">
            <v>MIS</v>
          </cell>
        </row>
        <row r="1087">
          <cell r="A1087" t="str">
            <v xml:space="preserve">         92115</v>
          </cell>
          <cell r="C1087" t="str">
            <v>MIS</v>
          </cell>
        </row>
        <row r="1088">
          <cell r="A1088" t="str">
            <v xml:space="preserve">         92120</v>
          </cell>
          <cell r="C1088" t="str">
            <v>MIS</v>
          </cell>
        </row>
        <row r="1089">
          <cell r="A1089" t="str">
            <v xml:space="preserve">         92121</v>
          </cell>
          <cell r="C1089" t="str">
            <v>MIS</v>
          </cell>
        </row>
        <row r="1090">
          <cell r="A1090" t="str">
            <v xml:space="preserve">         92250</v>
          </cell>
          <cell r="C1090" t="str">
            <v>MIS</v>
          </cell>
        </row>
        <row r="1091">
          <cell r="A1091" t="str">
            <v xml:space="preserve">         90500</v>
          </cell>
          <cell r="C1091" t="str">
            <v>MIS</v>
          </cell>
        </row>
        <row r="1092">
          <cell r="A1092" t="str">
            <v xml:space="preserve">         90501</v>
          </cell>
          <cell r="C1092" t="str">
            <v>MIS</v>
          </cell>
        </row>
        <row r="1093">
          <cell r="A1093" t="str">
            <v xml:space="preserve">         90801</v>
          </cell>
          <cell r="C1093" t="str">
            <v>MIS</v>
          </cell>
        </row>
        <row r="1094">
          <cell r="A1094" t="str">
            <v xml:space="preserve">         93110</v>
          </cell>
          <cell r="C1094" t="str">
            <v>MIS</v>
          </cell>
        </row>
        <row r="1095">
          <cell r="A1095" t="str">
            <v xml:space="preserve">         93115</v>
          </cell>
          <cell r="C1095" t="str">
            <v>MIS</v>
          </cell>
        </row>
        <row r="1096">
          <cell r="A1096" t="str">
            <v xml:space="preserve">         93116</v>
          </cell>
          <cell r="C1096" t="str">
            <v>MIS</v>
          </cell>
        </row>
        <row r="1097">
          <cell r="A1097" t="str">
            <v xml:space="preserve">         93117</v>
          </cell>
          <cell r="C1097" t="str">
            <v>MIS</v>
          </cell>
        </row>
        <row r="1098">
          <cell r="A1098" t="str">
            <v xml:space="preserve">         93126</v>
          </cell>
          <cell r="C1098" t="str">
            <v>MIS</v>
          </cell>
        </row>
        <row r="1099">
          <cell r="A1099" t="str">
            <v xml:space="preserve">         92350</v>
          </cell>
          <cell r="C1099" t="str">
            <v>MIS</v>
          </cell>
        </row>
        <row r="1100">
          <cell r="A1100">
            <v>0</v>
          </cell>
          <cell r="C1100" t="str">
            <v>Total</v>
          </cell>
        </row>
        <row r="1101">
          <cell r="A1101">
            <v>0</v>
          </cell>
          <cell r="C1101">
            <v>0</v>
          </cell>
        </row>
        <row r="1102">
          <cell r="A1102" t="str">
            <v>OPEXFUN</v>
          </cell>
          <cell r="C1102" t="str">
            <v>MKT</v>
          </cell>
        </row>
        <row r="1103">
          <cell r="A1103" t="str">
            <v xml:space="preserve">         71001</v>
          </cell>
          <cell r="C1103" t="str">
            <v>MKT</v>
          </cell>
        </row>
        <row r="1104">
          <cell r="A1104" t="str">
            <v xml:space="preserve">         71002</v>
          </cell>
          <cell r="C1104" t="str">
            <v>MKT</v>
          </cell>
        </row>
        <row r="1105">
          <cell r="A1105" t="str">
            <v xml:space="preserve">         72001</v>
          </cell>
          <cell r="C1105" t="str">
            <v>MKT</v>
          </cell>
        </row>
        <row r="1106">
          <cell r="A1106" t="str">
            <v xml:space="preserve">         72002</v>
          </cell>
          <cell r="C1106" t="str">
            <v>MKT</v>
          </cell>
        </row>
        <row r="1107">
          <cell r="A1107" t="str">
            <v xml:space="preserve">         72003</v>
          </cell>
          <cell r="C1107" t="str">
            <v>MKT</v>
          </cell>
        </row>
        <row r="1108">
          <cell r="A1108" t="str">
            <v xml:space="preserve">         72004</v>
          </cell>
          <cell r="C1108" t="str">
            <v>MKT</v>
          </cell>
        </row>
        <row r="1109">
          <cell r="A1109" t="str">
            <v xml:space="preserve">         72005</v>
          </cell>
          <cell r="C1109" t="str">
            <v>MKT</v>
          </cell>
        </row>
        <row r="1110">
          <cell r="A1110" t="str">
            <v xml:space="preserve">         72006</v>
          </cell>
          <cell r="C1110" t="str">
            <v>MKT</v>
          </cell>
        </row>
        <row r="1111">
          <cell r="A1111" t="str">
            <v xml:space="preserve">         72007</v>
          </cell>
          <cell r="C1111" t="str">
            <v>MKT</v>
          </cell>
        </row>
        <row r="1112">
          <cell r="A1112" t="str">
            <v xml:space="preserve">         72008</v>
          </cell>
          <cell r="C1112" t="str">
            <v>MKT</v>
          </cell>
        </row>
        <row r="1113">
          <cell r="A1113" t="str">
            <v xml:space="preserve">         72009</v>
          </cell>
          <cell r="C1113" t="str">
            <v>MKT</v>
          </cell>
        </row>
        <row r="1114">
          <cell r="A1114" t="str">
            <v xml:space="preserve">         72010</v>
          </cell>
          <cell r="C1114" t="str">
            <v>MKT</v>
          </cell>
        </row>
        <row r="1115">
          <cell r="A1115" t="str">
            <v xml:space="preserve">         72011</v>
          </cell>
          <cell r="C1115" t="str">
            <v>MKT</v>
          </cell>
        </row>
        <row r="1116">
          <cell r="A1116" t="str">
            <v xml:space="preserve">         72012</v>
          </cell>
          <cell r="C1116" t="str">
            <v>MKT</v>
          </cell>
        </row>
        <row r="1117">
          <cell r="A1117" t="str">
            <v xml:space="preserve">         72013</v>
          </cell>
          <cell r="C1117" t="str">
            <v>MKT</v>
          </cell>
        </row>
        <row r="1118">
          <cell r="A1118" t="str">
            <v xml:space="preserve">         72014</v>
          </cell>
          <cell r="C1118" t="str">
            <v>MKT</v>
          </cell>
        </row>
        <row r="1119">
          <cell r="A1119" t="str">
            <v xml:space="preserve">         72015</v>
          </cell>
          <cell r="C1119" t="str">
            <v>MKT</v>
          </cell>
        </row>
        <row r="1120">
          <cell r="A1120" t="str">
            <v xml:space="preserve">         72016</v>
          </cell>
          <cell r="C1120" t="str">
            <v>MKT</v>
          </cell>
        </row>
        <row r="1121">
          <cell r="A1121" t="str">
            <v xml:space="preserve">         72017</v>
          </cell>
          <cell r="C1121" t="str">
            <v>MKT</v>
          </cell>
        </row>
        <row r="1122">
          <cell r="A1122" t="str">
            <v xml:space="preserve">         72018</v>
          </cell>
          <cell r="C1122" t="str">
            <v>MKT</v>
          </cell>
        </row>
        <row r="1123">
          <cell r="A1123" t="str">
            <v xml:space="preserve">         72019</v>
          </cell>
          <cell r="C1123" t="str">
            <v>MKT</v>
          </cell>
        </row>
        <row r="1124">
          <cell r="A1124" t="str">
            <v xml:space="preserve">         72020</v>
          </cell>
          <cell r="C1124" t="str">
            <v>MKT</v>
          </cell>
        </row>
        <row r="1125">
          <cell r="A1125" t="str">
            <v xml:space="preserve">         72021</v>
          </cell>
          <cell r="C1125" t="str">
            <v>MKT</v>
          </cell>
        </row>
        <row r="1126">
          <cell r="A1126" t="str">
            <v xml:space="preserve">         73001</v>
          </cell>
          <cell r="C1126" t="str">
            <v>MKT</v>
          </cell>
        </row>
        <row r="1127">
          <cell r="A1127" t="str">
            <v xml:space="preserve">         74001</v>
          </cell>
          <cell r="C1127" t="str">
            <v>MKT</v>
          </cell>
        </row>
        <row r="1128">
          <cell r="A1128" t="str">
            <v xml:space="preserve">         74002</v>
          </cell>
          <cell r="C1128" t="str">
            <v>MKT</v>
          </cell>
        </row>
        <row r="1129">
          <cell r="A1129" t="str">
            <v xml:space="preserve">         74003</v>
          </cell>
          <cell r="C1129" t="str">
            <v>MKT</v>
          </cell>
        </row>
        <row r="1130">
          <cell r="A1130" t="str">
            <v xml:space="preserve">         74004</v>
          </cell>
          <cell r="C1130" t="str">
            <v>MKT</v>
          </cell>
        </row>
        <row r="1131">
          <cell r="A1131" t="str">
            <v xml:space="preserve">         74005</v>
          </cell>
          <cell r="C1131" t="str">
            <v>MKT</v>
          </cell>
        </row>
        <row r="1132">
          <cell r="A1132" t="str">
            <v xml:space="preserve">         75001</v>
          </cell>
          <cell r="C1132" t="str">
            <v>MKT</v>
          </cell>
        </row>
        <row r="1133">
          <cell r="A1133" t="str">
            <v xml:space="preserve">         75002</v>
          </cell>
          <cell r="C1133" t="str">
            <v>MKT</v>
          </cell>
        </row>
        <row r="1134">
          <cell r="A1134" t="str">
            <v xml:space="preserve">         75003</v>
          </cell>
          <cell r="C1134" t="str">
            <v>MKT</v>
          </cell>
        </row>
        <row r="1135">
          <cell r="A1135" t="str">
            <v xml:space="preserve">         75004</v>
          </cell>
          <cell r="C1135" t="str">
            <v>MKT</v>
          </cell>
        </row>
        <row r="1136">
          <cell r="A1136" t="str">
            <v xml:space="preserve">         75005</v>
          </cell>
          <cell r="C1136" t="str">
            <v>MKT</v>
          </cell>
        </row>
        <row r="1137">
          <cell r="A1137" t="str">
            <v xml:space="preserve">         75006</v>
          </cell>
          <cell r="C1137" t="str">
            <v>MKT</v>
          </cell>
        </row>
        <row r="1138">
          <cell r="A1138" t="str">
            <v xml:space="preserve">         75007</v>
          </cell>
          <cell r="C1138" t="str">
            <v>MKT</v>
          </cell>
        </row>
        <row r="1139">
          <cell r="A1139" t="str">
            <v xml:space="preserve">         75008</v>
          </cell>
          <cell r="C1139" t="str">
            <v>MKT</v>
          </cell>
        </row>
        <row r="1140">
          <cell r="A1140" t="str">
            <v xml:space="preserve">         75009</v>
          </cell>
          <cell r="C1140" t="str">
            <v>MKT</v>
          </cell>
        </row>
        <row r="1141">
          <cell r="A1141" t="str">
            <v xml:space="preserve">         75011</v>
          </cell>
          <cell r="C1141" t="str">
            <v>MKT</v>
          </cell>
        </row>
        <row r="1142">
          <cell r="A1142" t="str">
            <v xml:space="preserve">         75012</v>
          </cell>
          <cell r="C1142" t="str">
            <v>MKT</v>
          </cell>
        </row>
        <row r="1143">
          <cell r="A1143" t="str">
            <v xml:space="preserve">         75013</v>
          </cell>
          <cell r="C1143" t="str">
            <v>MKT</v>
          </cell>
        </row>
        <row r="1144">
          <cell r="A1144" t="str">
            <v xml:space="preserve">         75014</v>
          </cell>
          <cell r="C1144" t="str">
            <v>MKT</v>
          </cell>
        </row>
        <row r="1145">
          <cell r="A1145" t="str">
            <v xml:space="preserve">         75015</v>
          </cell>
          <cell r="C1145" t="str">
            <v>MKT</v>
          </cell>
        </row>
        <row r="1146">
          <cell r="A1146" t="str">
            <v xml:space="preserve">         75016</v>
          </cell>
          <cell r="C1146" t="str">
            <v>MKT</v>
          </cell>
        </row>
        <row r="1147">
          <cell r="A1147" t="str">
            <v xml:space="preserve">         75017</v>
          </cell>
          <cell r="C1147" t="str">
            <v>MKT</v>
          </cell>
        </row>
        <row r="1148">
          <cell r="A1148" t="str">
            <v xml:space="preserve">         75018</v>
          </cell>
          <cell r="C1148" t="str">
            <v>MKT</v>
          </cell>
        </row>
        <row r="1149">
          <cell r="A1149" t="str">
            <v xml:space="preserve">         75098</v>
          </cell>
          <cell r="C1149" t="str">
            <v>MKT</v>
          </cell>
        </row>
        <row r="1150">
          <cell r="A1150" t="str">
            <v xml:space="preserve">         75099</v>
          </cell>
          <cell r="C1150" t="str">
            <v>MKT</v>
          </cell>
        </row>
        <row r="1151">
          <cell r="A1151" t="str">
            <v xml:space="preserve">         78001</v>
          </cell>
          <cell r="C1151" t="str">
            <v>MKT</v>
          </cell>
        </row>
        <row r="1152">
          <cell r="A1152" t="str">
            <v xml:space="preserve">         78002</v>
          </cell>
          <cell r="C1152" t="str">
            <v>MKT</v>
          </cell>
        </row>
        <row r="1153">
          <cell r="A1153" t="str">
            <v xml:space="preserve">         79001</v>
          </cell>
          <cell r="C1153" t="str">
            <v>MKT</v>
          </cell>
        </row>
        <row r="1154">
          <cell r="A1154" t="str">
            <v xml:space="preserve">         90200</v>
          </cell>
          <cell r="C1154" t="str">
            <v>MKT</v>
          </cell>
        </row>
        <row r="1155">
          <cell r="A1155" t="str">
            <v xml:space="preserve">         90300</v>
          </cell>
          <cell r="C1155" t="str">
            <v>MKT</v>
          </cell>
        </row>
        <row r="1156">
          <cell r="A1156" t="str">
            <v xml:space="preserve">         90400</v>
          </cell>
          <cell r="C1156" t="str">
            <v>MKT</v>
          </cell>
        </row>
        <row r="1157">
          <cell r="A1157" t="str">
            <v xml:space="preserve">         90700</v>
          </cell>
          <cell r="C1157" t="str">
            <v>MKT</v>
          </cell>
        </row>
        <row r="1158">
          <cell r="A1158" t="str">
            <v xml:space="preserve">         90720</v>
          </cell>
          <cell r="C1158" t="str">
            <v>MKT</v>
          </cell>
        </row>
        <row r="1159">
          <cell r="A1159" t="str">
            <v xml:space="preserve">         90730</v>
          </cell>
          <cell r="C1159" t="str">
            <v>MKT</v>
          </cell>
        </row>
        <row r="1160">
          <cell r="A1160" t="str">
            <v xml:space="preserve">         90740</v>
          </cell>
          <cell r="C1160" t="str">
            <v>MKT</v>
          </cell>
        </row>
        <row r="1161">
          <cell r="A1161" t="str">
            <v xml:space="preserve">         90750</v>
          </cell>
          <cell r="C1161" t="str">
            <v>MKT</v>
          </cell>
        </row>
        <row r="1162">
          <cell r="A1162" t="str">
            <v xml:space="preserve">         90760</v>
          </cell>
          <cell r="C1162" t="str">
            <v>MKT</v>
          </cell>
        </row>
        <row r="1163">
          <cell r="A1163" t="str">
            <v xml:space="preserve">         90770</v>
          </cell>
          <cell r="C1163" t="str">
            <v>MKT</v>
          </cell>
        </row>
        <row r="1164">
          <cell r="A1164" t="str">
            <v xml:space="preserve">         90780</v>
          </cell>
          <cell r="C1164" t="str">
            <v>MKT</v>
          </cell>
        </row>
        <row r="1165">
          <cell r="A1165" t="str">
            <v xml:space="preserve">         91110</v>
          </cell>
          <cell r="C1165" t="str">
            <v>MKT</v>
          </cell>
        </row>
        <row r="1166">
          <cell r="A1166" t="str">
            <v xml:space="preserve">         91111</v>
          </cell>
          <cell r="C1166" t="str">
            <v>MKT</v>
          </cell>
        </row>
        <row r="1167">
          <cell r="A1167" t="str">
            <v xml:space="preserve">         91112</v>
          </cell>
          <cell r="C1167" t="str">
            <v>MKT</v>
          </cell>
        </row>
        <row r="1168">
          <cell r="A1168" t="str">
            <v xml:space="preserve">         91113</v>
          </cell>
          <cell r="C1168" t="str">
            <v>MKT</v>
          </cell>
        </row>
        <row r="1169">
          <cell r="A1169" t="str">
            <v xml:space="preserve">         91114</v>
          </cell>
          <cell r="C1169" t="str">
            <v>MKT</v>
          </cell>
        </row>
        <row r="1170">
          <cell r="A1170" t="str">
            <v xml:space="preserve">         91120</v>
          </cell>
          <cell r="C1170" t="str">
            <v>MKT</v>
          </cell>
        </row>
        <row r="1171">
          <cell r="A1171" t="str">
            <v xml:space="preserve">         91125</v>
          </cell>
          <cell r="C1171" t="str">
            <v>MKT</v>
          </cell>
        </row>
        <row r="1172">
          <cell r="A1172" t="str">
            <v xml:space="preserve">         91126</v>
          </cell>
          <cell r="C1172" t="str">
            <v>MKT</v>
          </cell>
        </row>
        <row r="1173">
          <cell r="A1173" t="str">
            <v xml:space="preserve">         91127</v>
          </cell>
          <cell r="C1173" t="str">
            <v>MKT</v>
          </cell>
        </row>
        <row r="1174">
          <cell r="A1174" t="str">
            <v xml:space="preserve">         91128</v>
          </cell>
          <cell r="C1174" t="str">
            <v>MKT</v>
          </cell>
        </row>
        <row r="1175">
          <cell r="A1175" t="str">
            <v xml:space="preserve">         91129</v>
          </cell>
          <cell r="C1175" t="str">
            <v>MKT</v>
          </cell>
        </row>
        <row r="1176">
          <cell r="A1176" t="str">
            <v xml:space="preserve">         91133</v>
          </cell>
          <cell r="C1176" t="str">
            <v>MKT</v>
          </cell>
        </row>
        <row r="1177">
          <cell r="A1177" t="str">
            <v xml:space="preserve">         91134</v>
          </cell>
          <cell r="C1177" t="str">
            <v>MKT</v>
          </cell>
        </row>
        <row r="1178">
          <cell r="A1178" t="str">
            <v xml:space="preserve">         91136</v>
          </cell>
          <cell r="C1178" t="str">
            <v>MKT</v>
          </cell>
        </row>
        <row r="1179">
          <cell r="A1179" t="str">
            <v xml:space="preserve">         91137</v>
          </cell>
          <cell r="C1179" t="str">
            <v>MKT</v>
          </cell>
        </row>
        <row r="1180">
          <cell r="A1180" t="str">
            <v xml:space="preserve">         91138</v>
          </cell>
          <cell r="C1180" t="str">
            <v>MKT</v>
          </cell>
        </row>
        <row r="1181">
          <cell r="A1181" t="str">
            <v xml:space="preserve">         91146</v>
          </cell>
          <cell r="C1181" t="str">
            <v>MKT</v>
          </cell>
        </row>
        <row r="1182">
          <cell r="A1182" t="str">
            <v xml:space="preserve">         91150</v>
          </cell>
          <cell r="C1182" t="str">
            <v>MKT</v>
          </cell>
        </row>
        <row r="1183">
          <cell r="A1183" t="str">
            <v xml:space="preserve">         91153</v>
          </cell>
          <cell r="C1183" t="str">
            <v>MKT</v>
          </cell>
        </row>
        <row r="1184">
          <cell r="A1184" t="str">
            <v xml:space="preserve">         91154</v>
          </cell>
          <cell r="C1184" t="str">
            <v>MKT</v>
          </cell>
        </row>
        <row r="1185">
          <cell r="A1185" t="str">
            <v xml:space="preserve">         91162</v>
          </cell>
          <cell r="C1185" t="str">
            <v>MKT</v>
          </cell>
        </row>
        <row r="1186">
          <cell r="A1186" t="str">
            <v xml:space="preserve">         91163</v>
          </cell>
          <cell r="C1186" t="str">
            <v>MKT</v>
          </cell>
        </row>
        <row r="1187">
          <cell r="A1187" t="str">
            <v xml:space="preserve">         91164</v>
          </cell>
          <cell r="C1187" t="str">
            <v>MKT</v>
          </cell>
        </row>
        <row r="1188">
          <cell r="A1188" t="str">
            <v xml:space="preserve">         91171</v>
          </cell>
          <cell r="C1188" t="str">
            <v>MKT</v>
          </cell>
        </row>
        <row r="1189">
          <cell r="A1189" t="str">
            <v xml:space="preserve">         91172</v>
          </cell>
          <cell r="C1189" t="str">
            <v>MKT</v>
          </cell>
        </row>
        <row r="1190">
          <cell r="A1190" t="str">
            <v xml:space="preserve">         91173</v>
          </cell>
          <cell r="C1190" t="str">
            <v>MKT</v>
          </cell>
        </row>
        <row r="1191">
          <cell r="A1191" t="str">
            <v xml:space="preserve">         91190</v>
          </cell>
          <cell r="C1191" t="str">
            <v>MKT</v>
          </cell>
        </row>
        <row r="1192">
          <cell r="A1192" t="str">
            <v xml:space="preserve">         91215</v>
          </cell>
          <cell r="C1192" t="str">
            <v>MKT</v>
          </cell>
        </row>
        <row r="1193">
          <cell r="A1193" t="str">
            <v xml:space="preserve">         91224</v>
          </cell>
          <cell r="C1193" t="str">
            <v>MKT</v>
          </cell>
        </row>
        <row r="1194">
          <cell r="A1194" t="str">
            <v xml:space="preserve">         91225</v>
          </cell>
          <cell r="C1194" t="str">
            <v>MKT</v>
          </cell>
        </row>
        <row r="1195">
          <cell r="A1195" t="str">
            <v xml:space="preserve">         91226</v>
          </cell>
          <cell r="C1195" t="str">
            <v>MKT</v>
          </cell>
        </row>
        <row r="1196">
          <cell r="A1196" t="str">
            <v xml:space="preserve">         91227</v>
          </cell>
          <cell r="C1196" t="str">
            <v>MKT</v>
          </cell>
        </row>
        <row r="1197">
          <cell r="A1197" t="str">
            <v xml:space="preserve">         91230</v>
          </cell>
          <cell r="C1197" t="str">
            <v>MKT</v>
          </cell>
        </row>
        <row r="1198">
          <cell r="A1198" t="str">
            <v xml:space="preserve">         91235</v>
          </cell>
          <cell r="C1198" t="str">
            <v>MKT</v>
          </cell>
        </row>
        <row r="1199">
          <cell r="A1199" t="str">
            <v xml:space="preserve">         91250</v>
          </cell>
          <cell r="C1199" t="str">
            <v>MKT</v>
          </cell>
        </row>
        <row r="1200">
          <cell r="A1200" t="str">
            <v xml:space="preserve">         91251</v>
          </cell>
          <cell r="C1200" t="str">
            <v>MKT</v>
          </cell>
        </row>
        <row r="1201">
          <cell r="A1201" t="str">
            <v xml:space="preserve">         91252</v>
          </cell>
          <cell r="C1201" t="str">
            <v>MKT</v>
          </cell>
        </row>
        <row r="1202">
          <cell r="A1202" t="str">
            <v xml:space="preserve">         91253</v>
          </cell>
          <cell r="C1202" t="str">
            <v>MKT</v>
          </cell>
        </row>
        <row r="1203">
          <cell r="A1203" t="str">
            <v xml:space="preserve">         91254</v>
          </cell>
          <cell r="C1203" t="str">
            <v>MKT</v>
          </cell>
        </row>
        <row r="1204">
          <cell r="A1204" t="str">
            <v xml:space="preserve">         91255</v>
          </cell>
          <cell r="C1204" t="str">
            <v>MKT</v>
          </cell>
        </row>
        <row r="1205">
          <cell r="A1205" t="str">
            <v xml:space="preserve">         91270</v>
          </cell>
          <cell r="C1205" t="str">
            <v>MKT</v>
          </cell>
        </row>
        <row r="1206">
          <cell r="A1206" t="str">
            <v xml:space="preserve">         91280</v>
          </cell>
          <cell r="C1206" t="str">
            <v>MKT</v>
          </cell>
        </row>
        <row r="1207">
          <cell r="A1207" t="str">
            <v xml:space="preserve">         91281</v>
          </cell>
          <cell r="C1207" t="str">
            <v>MKT</v>
          </cell>
        </row>
        <row r="1208">
          <cell r="A1208" t="str">
            <v xml:space="preserve">         91282</v>
          </cell>
          <cell r="C1208" t="str">
            <v>MKT</v>
          </cell>
        </row>
        <row r="1209">
          <cell r="A1209" t="str">
            <v xml:space="preserve">         91283</v>
          </cell>
          <cell r="C1209" t="str">
            <v>MKT</v>
          </cell>
        </row>
        <row r="1210">
          <cell r="A1210" t="str">
            <v xml:space="preserve">         91285</v>
          </cell>
          <cell r="C1210" t="str">
            <v>MKT</v>
          </cell>
        </row>
        <row r="1211">
          <cell r="A1211" t="str">
            <v xml:space="preserve">         91290</v>
          </cell>
          <cell r="C1211" t="str">
            <v>MKT</v>
          </cell>
        </row>
        <row r="1212">
          <cell r="A1212" t="str">
            <v xml:space="preserve">         91295</v>
          </cell>
          <cell r="C1212" t="str">
            <v>MKT</v>
          </cell>
        </row>
        <row r="1213">
          <cell r="A1213" t="str">
            <v xml:space="preserve">         91296</v>
          </cell>
          <cell r="C1213" t="str">
            <v>MKT</v>
          </cell>
        </row>
        <row r="1214">
          <cell r="A1214" t="str">
            <v xml:space="preserve">         91297</v>
          </cell>
          <cell r="C1214" t="str">
            <v>MKT</v>
          </cell>
        </row>
        <row r="1215">
          <cell r="A1215" t="str">
            <v xml:space="preserve">         91298</v>
          </cell>
          <cell r="C1215" t="str">
            <v>MKT</v>
          </cell>
        </row>
        <row r="1216">
          <cell r="A1216" t="str">
            <v xml:space="preserve">         91315</v>
          </cell>
          <cell r="C1216" t="str">
            <v>MKT</v>
          </cell>
        </row>
        <row r="1217">
          <cell r="A1217" t="str">
            <v xml:space="preserve">         91351</v>
          </cell>
          <cell r="C1217" t="str">
            <v>MKT</v>
          </cell>
        </row>
        <row r="1218">
          <cell r="A1218" t="str">
            <v xml:space="preserve">         91352</v>
          </cell>
          <cell r="C1218" t="str">
            <v>MKT</v>
          </cell>
        </row>
        <row r="1219">
          <cell r="A1219" t="str">
            <v xml:space="preserve">         91353</v>
          </cell>
          <cell r="C1219" t="str">
            <v>MKT</v>
          </cell>
        </row>
        <row r="1220">
          <cell r="A1220" t="str">
            <v xml:space="preserve">         91373</v>
          </cell>
          <cell r="C1220" t="str">
            <v>MKT</v>
          </cell>
        </row>
        <row r="1221">
          <cell r="A1221" t="str">
            <v xml:space="preserve">         91380</v>
          </cell>
          <cell r="C1221" t="str">
            <v>MKT</v>
          </cell>
        </row>
        <row r="1222">
          <cell r="A1222" t="str">
            <v xml:space="preserve">         92115</v>
          </cell>
          <cell r="C1222" t="str">
            <v>MKT</v>
          </cell>
        </row>
        <row r="1223">
          <cell r="A1223" t="str">
            <v xml:space="preserve">         92120</v>
          </cell>
          <cell r="C1223" t="str">
            <v>MKT</v>
          </cell>
        </row>
        <row r="1224">
          <cell r="A1224" t="str">
            <v xml:space="preserve">         92121</v>
          </cell>
          <cell r="C1224" t="str">
            <v>MKT</v>
          </cell>
        </row>
        <row r="1225">
          <cell r="A1225" t="str">
            <v xml:space="preserve">         92250</v>
          </cell>
          <cell r="C1225" t="str">
            <v>MKT</v>
          </cell>
        </row>
        <row r="1226">
          <cell r="A1226" t="str">
            <v xml:space="preserve">         90500</v>
          </cell>
          <cell r="C1226" t="str">
            <v>MKT</v>
          </cell>
        </row>
        <row r="1227">
          <cell r="A1227" t="str">
            <v xml:space="preserve">         90501</v>
          </cell>
          <cell r="C1227" t="str">
            <v>MKT</v>
          </cell>
        </row>
        <row r="1228">
          <cell r="A1228" t="str">
            <v xml:space="preserve">         90801</v>
          </cell>
          <cell r="C1228" t="str">
            <v>MKT</v>
          </cell>
        </row>
        <row r="1229">
          <cell r="A1229" t="str">
            <v xml:space="preserve">         93110</v>
          </cell>
          <cell r="C1229" t="str">
            <v>MKT</v>
          </cell>
        </row>
        <row r="1230">
          <cell r="A1230" t="str">
            <v xml:space="preserve">         93115</v>
          </cell>
          <cell r="C1230" t="str">
            <v>MKT</v>
          </cell>
        </row>
        <row r="1231">
          <cell r="A1231" t="str">
            <v xml:space="preserve">         93116</v>
          </cell>
          <cell r="C1231" t="str">
            <v>MKT</v>
          </cell>
        </row>
        <row r="1232">
          <cell r="A1232" t="str">
            <v xml:space="preserve">         93117</v>
          </cell>
          <cell r="C1232" t="str">
            <v>MKT</v>
          </cell>
        </row>
        <row r="1233">
          <cell r="A1233" t="str">
            <v xml:space="preserve">         93126</v>
          </cell>
          <cell r="C1233" t="str">
            <v>MKT</v>
          </cell>
        </row>
        <row r="1234">
          <cell r="A1234" t="str">
            <v xml:space="preserve">         92350</v>
          </cell>
          <cell r="C1234" t="str">
            <v>MKT</v>
          </cell>
        </row>
        <row r="1235">
          <cell r="A1235">
            <v>0</v>
          </cell>
          <cell r="C1235" t="str">
            <v>Total</v>
          </cell>
        </row>
        <row r="1236">
          <cell r="A1236">
            <v>0</v>
          </cell>
          <cell r="C1236">
            <v>0</v>
          </cell>
        </row>
        <row r="1237">
          <cell r="A1237" t="str">
            <v>OPEXFUN</v>
          </cell>
          <cell r="C1237" t="str">
            <v>PADM</v>
          </cell>
        </row>
        <row r="1238">
          <cell r="A1238" t="str">
            <v xml:space="preserve">         71001</v>
          </cell>
          <cell r="C1238" t="str">
            <v>PADM</v>
          </cell>
        </row>
        <row r="1239">
          <cell r="A1239" t="str">
            <v xml:space="preserve">         71002</v>
          </cell>
          <cell r="C1239" t="str">
            <v>PADM</v>
          </cell>
        </row>
        <row r="1240">
          <cell r="A1240" t="str">
            <v xml:space="preserve">         72001</v>
          </cell>
          <cell r="C1240" t="str">
            <v>PADM</v>
          </cell>
        </row>
        <row r="1241">
          <cell r="A1241" t="str">
            <v xml:space="preserve">         72002</v>
          </cell>
          <cell r="C1241" t="str">
            <v>PADM</v>
          </cell>
        </row>
        <row r="1242">
          <cell r="A1242" t="str">
            <v xml:space="preserve">         72003</v>
          </cell>
          <cell r="C1242" t="str">
            <v>PADM</v>
          </cell>
        </row>
        <row r="1243">
          <cell r="A1243" t="str">
            <v xml:space="preserve">         72004</v>
          </cell>
          <cell r="C1243" t="str">
            <v>PADM</v>
          </cell>
        </row>
        <row r="1244">
          <cell r="A1244" t="str">
            <v xml:space="preserve">         72005</v>
          </cell>
          <cell r="C1244" t="str">
            <v>PADM</v>
          </cell>
        </row>
        <row r="1245">
          <cell r="A1245" t="str">
            <v xml:space="preserve">         72006</v>
          </cell>
          <cell r="C1245" t="str">
            <v>PADM</v>
          </cell>
        </row>
        <row r="1246">
          <cell r="A1246" t="str">
            <v xml:space="preserve">         72007</v>
          </cell>
          <cell r="C1246" t="str">
            <v>PADM</v>
          </cell>
        </row>
        <row r="1247">
          <cell r="A1247" t="str">
            <v xml:space="preserve">         72008</v>
          </cell>
          <cell r="C1247" t="str">
            <v>PADM</v>
          </cell>
        </row>
        <row r="1248">
          <cell r="A1248" t="str">
            <v xml:space="preserve">         72009</v>
          </cell>
          <cell r="C1248" t="str">
            <v>PADM</v>
          </cell>
        </row>
        <row r="1249">
          <cell r="A1249" t="str">
            <v xml:space="preserve">         72010</v>
          </cell>
          <cell r="C1249" t="str">
            <v>PADM</v>
          </cell>
        </row>
        <row r="1250">
          <cell r="A1250" t="str">
            <v xml:space="preserve">         72011</v>
          </cell>
          <cell r="C1250" t="str">
            <v>PADM</v>
          </cell>
        </row>
        <row r="1251">
          <cell r="A1251" t="str">
            <v xml:space="preserve">         72012</v>
          </cell>
          <cell r="C1251" t="str">
            <v>PADM</v>
          </cell>
        </row>
        <row r="1252">
          <cell r="A1252" t="str">
            <v xml:space="preserve">         72013</v>
          </cell>
          <cell r="C1252" t="str">
            <v>PADM</v>
          </cell>
        </row>
        <row r="1253">
          <cell r="A1253" t="str">
            <v xml:space="preserve">         72014</v>
          </cell>
          <cell r="C1253" t="str">
            <v>PADM</v>
          </cell>
        </row>
        <row r="1254">
          <cell r="A1254" t="str">
            <v xml:space="preserve">         72015</v>
          </cell>
          <cell r="C1254" t="str">
            <v>PADM</v>
          </cell>
        </row>
        <row r="1255">
          <cell r="A1255" t="str">
            <v xml:space="preserve">         72016</v>
          </cell>
          <cell r="C1255" t="str">
            <v>PADM</v>
          </cell>
        </row>
        <row r="1256">
          <cell r="A1256" t="str">
            <v xml:space="preserve">         72017</v>
          </cell>
          <cell r="C1256" t="str">
            <v>PADM</v>
          </cell>
        </row>
        <row r="1257">
          <cell r="A1257" t="str">
            <v xml:space="preserve">         72018</v>
          </cell>
          <cell r="C1257" t="str">
            <v>PADM</v>
          </cell>
        </row>
        <row r="1258">
          <cell r="A1258" t="str">
            <v xml:space="preserve">         72019</v>
          </cell>
          <cell r="C1258" t="str">
            <v>PADM</v>
          </cell>
        </row>
        <row r="1259">
          <cell r="A1259" t="str">
            <v xml:space="preserve">         72020</v>
          </cell>
          <cell r="C1259" t="str">
            <v>PADM</v>
          </cell>
        </row>
        <row r="1260">
          <cell r="A1260" t="str">
            <v xml:space="preserve">         72021</v>
          </cell>
          <cell r="C1260" t="str">
            <v>PADM</v>
          </cell>
        </row>
        <row r="1261">
          <cell r="A1261" t="str">
            <v xml:space="preserve">         73001</v>
          </cell>
          <cell r="C1261" t="str">
            <v>PADM</v>
          </cell>
        </row>
        <row r="1262">
          <cell r="A1262" t="str">
            <v xml:space="preserve">         74001</v>
          </cell>
          <cell r="C1262" t="str">
            <v>PADM</v>
          </cell>
        </row>
        <row r="1263">
          <cell r="A1263" t="str">
            <v xml:space="preserve">         74002</v>
          </cell>
          <cell r="C1263" t="str">
            <v>PADM</v>
          </cell>
        </row>
        <row r="1264">
          <cell r="A1264" t="str">
            <v xml:space="preserve">         74003</v>
          </cell>
          <cell r="C1264" t="str">
            <v>PADM</v>
          </cell>
        </row>
        <row r="1265">
          <cell r="A1265" t="str">
            <v xml:space="preserve">         74004</v>
          </cell>
          <cell r="C1265" t="str">
            <v>PADM</v>
          </cell>
        </row>
        <row r="1266">
          <cell r="A1266" t="str">
            <v xml:space="preserve">         74005</v>
          </cell>
          <cell r="C1266" t="str">
            <v>PADM</v>
          </cell>
        </row>
        <row r="1267">
          <cell r="A1267" t="str">
            <v xml:space="preserve">         75001</v>
          </cell>
          <cell r="C1267" t="str">
            <v>PADM</v>
          </cell>
        </row>
        <row r="1268">
          <cell r="A1268" t="str">
            <v xml:space="preserve">         75002</v>
          </cell>
          <cell r="C1268" t="str">
            <v>PADM</v>
          </cell>
        </row>
        <row r="1269">
          <cell r="A1269" t="str">
            <v xml:space="preserve">         75003</v>
          </cell>
          <cell r="C1269" t="str">
            <v>PADM</v>
          </cell>
        </row>
        <row r="1270">
          <cell r="A1270" t="str">
            <v xml:space="preserve">         75004</v>
          </cell>
          <cell r="C1270" t="str">
            <v>PADM</v>
          </cell>
        </row>
        <row r="1271">
          <cell r="A1271" t="str">
            <v xml:space="preserve">         75005</v>
          </cell>
          <cell r="C1271" t="str">
            <v>PADM</v>
          </cell>
        </row>
        <row r="1272">
          <cell r="A1272" t="str">
            <v xml:space="preserve">         75006</v>
          </cell>
          <cell r="C1272" t="str">
            <v>PADM</v>
          </cell>
        </row>
        <row r="1273">
          <cell r="A1273" t="str">
            <v xml:space="preserve">         75007</v>
          </cell>
          <cell r="C1273" t="str">
            <v>PADM</v>
          </cell>
        </row>
        <row r="1274">
          <cell r="A1274" t="str">
            <v xml:space="preserve">         75008</v>
          </cell>
          <cell r="C1274" t="str">
            <v>PADM</v>
          </cell>
        </row>
        <row r="1275">
          <cell r="A1275" t="str">
            <v xml:space="preserve">         75009</v>
          </cell>
          <cell r="C1275" t="str">
            <v>PADM</v>
          </cell>
        </row>
        <row r="1276">
          <cell r="A1276" t="str">
            <v xml:space="preserve">         75011</v>
          </cell>
          <cell r="C1276" t="str">
            <v>PADM</v>
          </cell>
        </row>
        <row r="1277">
          <cell r="A1277" t="str">
            <v xml:space="preserve">         75012</v>
          </cell>
          <cell r="C1277" t="str">
            <v>PADM</v>
          </cell>
        </row>
        <row r="1278">
          <cell r="A1278" t="str">
            <v xml:space="preserve">         75013</v>
          </cell>
          <cell r="C1278" t="str">
            <v>PADM</v>
          </cell>
        </row>
        <row r="1279">
          <cell r="A1279" t="str">
            <v xml:space="preserve">         75014</v>
          </cell>
          <cell r="C1279" t="str">
            <v>PADM</v>
          </cell>
        </row>
        <row r="1280">
          <cell r="A1280" t="str">
            <v xml:space="preserve">         75015</v>
          </cell>
          <cell r="C1280" t="str">
            <v>PADM</v>
          </cell>
        </row>
        <row r="1281">
          <cell r="A1281" t="str">
            <v xml:space="preserve">         75016</v>
          </cell>
          <cell r="C1281" t="str">
            <v>PADM</v>
          </cell>
        </row>
        <row r="1282">
          <cell r="A1282" t="str">
            <v xml:space="preserve">         75017</v>
          </cell>
          <cell r="C1282" t="str">
            <v>PADM</v>
          </cell>
        </row>
        <row r="1283">
          <cell r="A1283" t="str">
            <v xml:space="preserve">         75018</v>
          </cell>
          <cell r="C1283" t="str">
            <v>PADM</v>
          </cell>
        </row>
        <row r="1284">
          <cell r="A1284" t="str">
            <v xml:space="preserve">         75098</v>
          </cell>
          <cell r="C1284" t="str">
            <v>PADM</v>
          </cell>
        </row>
        <row r="1285">
          <cell r="A1285" t="str">
            <v xml:space="preserve">         75099</v>
          </cell>
          <cell r="C1285" t="str">
            <v>PADM</v>
          </cell>
        </row>
        <row r="1286">
          <cell r="A1286" t="str">
            <v xml:space="preserve">         78001</v>
          </cell>
          <cell r="C1286" t="str">
            <v>PADM</v>
          </cell>
        </row>
        <row r="1287">
          <cell r="A1287" t="str">
            <v xml:space="preserve">         78002</v>
          </cell>
          <cell r="C1287" t="str">
            <v>PADM</v>
          </cell>
        </row>
        <row r="1288">
          <cell r="A1288" t="str">
            <v xml:space="preserve">         79001</v>
          </cell>
          <cell r="C1288" t="str">
            <v>PADM</v>
          </cell>
        </row>
        <row r="1289">
          <cell r="A1289" t="str">
            <v xml:space="preserve">         90200</v>
          </cell>
          <cell r="C1289" t="str">
            <v>PADM</v>
          </cell>
        </row>
        <row r="1290">
          <cell r="A1290" t="str">
            <v xml:space="preserve">         90300</v>
          </cell>
          <cell r="C1290" t="str">
            <v>PADM</v>
          </cell>
        </row>
        <row r="1291">
          <cell r="A1291" t="str">
            <v xml:space="preserve">         90400</v>
          </cell>
          <cell r="C1291" t="str">
            <v>PADM</v>
          </cell>
        </row>
        <row r="1292">
          <cell r="A1292" t="str">
            <v xml:space="preserve">         90700</v>
          </cell>
          <cell r="C1292" t="str">
            <v>PADM</v>
          </cell>
        </row>
        <row r="1293">
          <cell r="A1293" t="str">
            <v xml:space="preserve">         90720</v>
          </cell>
          <cell r="C1293" t="str">
            <v>PADM</v>
          </cell>
        </row>
        <row r="1294">
          <cell r="A1294" t="str">
            <v xml:space="preserve">         90730</v>
          </cell>
          <cell r="C1294" t="str">
            <v>PADM</v>
          </cell>
        </row>
        <row r="1295">
          <cell r="A1295" t="str">
            <v xml:space="preserve">         90740</v>
          </cell>
          <cell r="C1295" t="str">
            <v>PADM</v>
          </cell>
        </row>
        <row r="1296">
          <cell r="A1296" t="str">
            <v xml:space="preserve">         90750</v>
          </cell>
          <cell r="C1296" t="str">
            <v>PADM</v>
          </cell>
        </row>
        <row r="1297">
          <cell r="A1297" t="str">
            <v xml:space="preserve">         90760</v>
          </cell>
          <cell r="C1297" t="str">
            <v>PADM</v>
          </cell>
        </row>
        <row r="1298">
          <cell r="A1298" t="str">
            <v xml:space="preserve">         90770</v>
          </cell>
          <cell r="C1298" t="str">
            <v>PADM</v>
          </cell>
        </row>
        <row r="1299">
          <cell r="A1299" t="str">
            <v xml:space="preserve">         90780</v>
          </cell>
          <cell r="C1299" t="str">
            <v>PADM</v>
          </cell>
        </row>
        <row r="1300">
          <cell r="A1300" t="str">
            <v xml:space="preserve">         91110</v>
          </cell>
          <cell r="C1300" t="str">
            <v>PADM</v>
          </cell>
        </row>
        <row r="1301">
          <cell r="A1301" t="str">
            <v xml:space="preserve">         91111</v>
          </cell>
          <cell r="C1301" t="str">
            <v>PADM</v>
          </cell>
        </row>
        <row r="1302">
          <cell r="A1302" t="str">
            <v xml:space="preserve">         91112</v>
          </cell>
          <cell r="C1302" t="str">
            <v>PADM</v>
          </cell>
        </row>
        <row r="1303">
          <cell r="A1303" t="str">
            <v xml:space="preserve">         91113</v>
          </cell>
          <cell r="C1303" t="str">
            <v>PADM</v>
          </cell>
        </row>
        <row r="1304">
          <cell r="A1304" t="str">
            <v xml:space="preserve">         91114</v>
          </cell>
          <cell r="C1304" t="str">
            <v>PADM</v>
          </cell>
        </row>
        <row r="1305">
          <cell r="A1305" t="str">
            <v xml:space="preserve">         91120</v>
          </cell>
          <cell r="C1305" t="str">
            <v>PADM</v>
          </cell>
        </row>
        <row r="1306">
          <cell r="A1306" t="str">
            <v xml:space="preserve">         91125</v>
          </cell>
          <cell r="C1306" t="str">
            <v>PADM</v>
          </cell>
        </row>
        <row r="1307">
          <cell r="A1307" t="str">
            <v xml:space="preserve">         91126</v>
          </cell>
          <cell r="C1307" t="str">
            <v>PADM</v>
          </cell>
        </row>
        <row r="1308">
          <cell r="A1308" t="str">
            <v xml:space="preserve">         91127</v>
          </cell>
          <cell r="C1308" t="str">
            <v>PADM</v>
          </cell>
        </row>
        <row r="1309">
          <cell r="A1309" t="str">
            <v xml:space="preserve">         91128</v>
          </cell>
          <cell r="C1309" t="str">
            <v>PADM</v>
          </cell>
        </row>
        <row r="1310">
          <cell r="A1310" t="str">
            <v xml:space="preserve">         91129</v>
          </cell>
          <cell r="C1310" t="str">
            <v>PADM</v>
          </cell>
        </row>
        <row r="1311">
          <cell r="A1311" t="str">
            <v xml:space="preserve">         91133</v>
          </cell>
          <cell r="C1311" t="str">
            <v>PADM</v>
          </cell>
        </row>
        <row r="1312">
          <cell r="A1312" t="str">
            <v xml:space="preserve">         91134</v>
          </cell>
          <cell r="C1312" t="str">
            <v>PADM</v>
          </cell>
        </row>
        <row r="1313">
          <cell r="A1313" t="str">
            <v xml:space="preserve">         91136</v>
          </cell>
          <cell r="C1313" t="str">
            <v>PADM</v>
          </cell>
        </row>
        <row r="1314">
          <cell r="A1314" t="str">
            <v xml:space="preserve">         91137</v>
          </cell>
          <cell r="C1314" t="str">
            <v>PADM</v>
          </cell>
        </row>
        <row r="1315">
          <cell r="A1315" t="str">
            <v xml:space="preserve">         91138</v>
          </cell>
          <cell r="C1315" t="str">
            <v>PADM</v>
          </cell>
        </row>
        <row r="1316">
          <cell r="A1316" t="str">
            <v xml:space="preserve">         91146</v>
          </cell>
          <cell r="C1316" t="str">
            <v>PADM</v>
          </cell>
        </row>
        <row r="1317">
          <cell r="A1317" t="str">
            <v xml:space="preserve">         91150</v>
          </cell>
          <cell r="C1317" t="str">
            <v>PADM</v>
          </cell>
        </row>
        <row r="1318">
          <cell r="A1318" t="str">
            <v xml:space="preserve">         91153</v>
          </cell>
          <cell r="C1318" t="str">
            <v>PADM</v>
          </cell>
        </row>
        <row r="1319">
          <cell r="A1319" t="str">
            <v xml:space="preserve">         91154</v>
          </cell>
          <cell r="C1319" t="str">
            <v>PADM</v>
          </cell>
        </row>
        <row r="1320">
          <cell r="A1320" t="str">
            <v xml:space="preserve">         91162</v>
          </cell>
          <cell r="C1320" t="str">
            <v>PADM</v>
          </cell>
        </row>
        <row r="1321">
          <cell r="A1321" t="str">
            <v xml:space="preserve">         91163</v>
          </cell>
          <cell r="C1321" t="str">
            <v>PADM</v>
          </cell>
        </row>
        <row r="1322">
          <cell r="A1322" t="str">
            <v xml:space="preserve">         91164</v>
          </cell>
          <cell r="C1322" t="str">
            <v>PADM</v>
          </cell>
        </row>
        <row r="1323">
          <cell r="A1323" t="str">
            <v xml:space="preserve">         91171</v>
          </cell>
          <cell r="C1323" t="str">
            <v>PADM</v>
          </cell>
        </row>
        <row r="1324">
          <cell r="A1324" t="str">
            <v xml:space="preserve">         91172</v>
          </cell>
          <cell r="C1324" t="str">
            <v>PADM</v>
          </cell>
        </row>
        <row r="1325">
          <cell r="A1325" t="str">
            <v xml:space="preserve">         91173</v>
          </cell>
          <cell r="C1325" t="str">
            <v>PADM</v>
          </cell>
        </row>
        <row r="1326">
          <cell r="A1326" t="str">
            <v xml:space="preserve">         91190</v>
          </cell>
          <cell r="C1326" t="str">
            <v>PADM</v>
          </cell>
        </row>
        <row r="1327">
          <cell r="A1327" t="str">
            <v xml:space="preserve">         91215</v>
          </cell>
          <cell r="C1327" t="str">
            <v>PADM</v>
          </cell>
        </row>
        <row r="1328">
          <cell r="A1328" t="str">
            <v xml:space="preserve">         91224</v>
          </cell>
          <cell r="C1328" t="str">
            <v>PADM</v>
          </cell>
        </row>
        <row r="1329">
          <cell r="A1329" t="str">
            <v xml:space="preserve">         91225</v>
          </cell>
          <cell r="C1329" t="str">
            <v>PADM</v>
          </cell>
        </row>
        <row r="1330">
          <cell r="A1330" t="str">
            <v xml:space="preserve">         91226</v>
          </cell>
          <cell r="C1330" t="str">
            <v>PADM</v>
          </cell>
        </row>
        <row r="1331">
          <cell r="A1331" t="str">
            <v xml:space="preserve">         91227</v>
          </cell>
          <cell r="C1331" t="str">
            <v>PADM</v>
          </cell>
        </row>
        <row r="1332">
          <cell r="A1332" t="str">
            <v xml:space="preserve">         91230</v>
          </cell>
          <cell r="C1332" t="str">
            <v>PADM</v>
          </cell>
        </row>
        <row r="1333">
          <cell r="A1333" t="str">
            <v xml:space="preserve">         91235</v>
          </cell>
          <cell r="C1333" t="str">
            <v>PADM</v>
          </cell>
        </row>
        <row r="1334">
          <cell r="A1334" t="str">
            <v xml:space="preserve">         91250</v>
          </cell>
          <cell r="C1334" t="str">
            <v>PADM</v>
          </cell>
        </row>
        <row r="1335">
          <cell r="A1335" t="str">
            <v xml:space="preserve">         91251</v>
          </cell>
          <cell r="C1335" t="str">
            <v>PADM</v>
          </cell>
        </row>
        <row r="1336">
          <cell r="A1336" t="str">
            <v xml:space="preserve">         91252</v>
          </cell>
          <cell r="C1336" t="str">
            <v>PADM</v>
          </cell>
        </row>
        <row r="1337">
          <cell r="A1337" t="str">
            <v xml:space="preserve">         91253</v>
          </cell>
          <cell r="C1337" t="str">
            <v>PADM</v>
          </cell>
        </row>
        <row r="1338">
          <cell r="A1338" t="str">
            <v xml:space="preserve">         91254</v>
          </cell>
          <cell r="C1338" t="str">
            <v>PADM</v>
          </cell>
        </row>
        <row r="1339">
          <cell r="A1339" t="str">
            <v xml:space="preserve">         91255</v>
          </cell>
          <cell r="C1339" t="str">
            <v>PADM</v>
          </cell>
        </row>
        <row r="1340">
          <cell r="A1340" t="str">
            <v xml:space="preserve">         91270</v>
          </cell>
          <cell r="C1340" t="str">
            <v>PADM</v>
          </cell>
        </row>
        <row r="1341">
          <cell r="A1341" t="str">
            <v xml:space="preserve">         91280</v>
          </cell>
          <cell r="C1341" t="str">
            <v>PADM</v>
          </cell>
        </row>
        <row r="1342">
          <cell r="A1342" t="str">
            <v xml:space="preserve">         91281</v>
          </cell>
          <cell r="C1342" t="str">
            <v>PADM</v>
          </cell>
        </row>
        <row r="1343">
          <cell r="A1343" t="str">
            <v xml:space="preserve">         91282</v>
          </cell>
          <cell r="C1343" t="str">
            <v>PADM</v>
          </cell>
        </row>
        <row r="1344">
          <cell r="A1344" t="str">
            <v xml:space="preserve">         91283</v>
          </cell>
          <cell r="C1344" t="str">
            <v>PADM</v>
          </cell>
        </row>
        <row r="1345">
          <cell r="A1345" t="str">
            <v xml:space="preserve">         91285</v>
          </cell>
          <cell r="C1345" t="str">
            <v>PADM</v>
          </cell>
        </row>
        <row r="1346">
          <cell r="A1346" t="str">
            <v xml:space="preserve">         91290</v>
          </cell>
          <cell r="C1346" t="str">
            <v>PADM</v>
          </cell>
        </row>
        <row r="1347">
          <cell r="A1347" t="str">
            <v xml:space="preserve">         91295</v>
          </cell>
          <cell r="C1347" t="str">
            <v>PADM</v>
          </cell>
        </row>
        <row r="1348">
          <cell r="A1348" t="str">
            <v xml:space="preserve">         91296</v>
          </cell>
          <cell r="C1348" t="str">
            <v>PADM</v>
          </cell>
        </row>
        <row r="1349">
          <cell r="A1349" t="str">
            <v xml:space="preserve">         91297</v>
          </cell>
          <cell r="C1349" t="str">
            <v>PADM</v>
          </cell>
        </row>
        <row r="1350">
          <cell r="A1350" t="str">
            <v xml:space="preserve">         91298</v>
          </cell>
          <cell r="C1350" t="str">
            <v>PADM</v>
          </cell>
        </row>
        <row r="1351">
          <cell r="A1351" t="str">
            <v xml:space="preserve">         91315</v>
          </cell>
          <cell r="C1351" t="str">
            <v>PADM</v>
          </cell>
        </row>
        <row r="1352">
          <cell r="A1352" t="str">
            <v xml:space="preserve">         91351</v>
          </cell>
          <cell r="C1352" t="str">
            <v>PADM</v>
          </cell>
        </row>
        <row r="1353">
          <cell r="A1353" t="str">
            <v xml:space="preserve">         91352</v>
          </cell>
          <cell r="C1353" t="str">
            <v>PADM</v>
          </cell>
        </row>
        <row r="1354">
          <cell r="A1354" t="str">
            <v xml:space="preserve">         91353</v>
          </cell>
          <cell r="C1354" t="str">
            <v>PADM</v>
          </cell>
        </row>
        <row r="1355">
          <cell r="A1355" t="str">
            <v xml:space="preserve">         91373</v>
          </cell>
          <cell r="C1355" t="str">
            <v>PADM</v>
          </cell>
        </row>
        <row r="1356">
          <cell r="A1356" t="str">
            <v xml:space="preserve">         91380</v>
          </cell>
          <cell r="C1356" t="str">
            <v>PADM</v>
          </cell>
        </row>
        <row r="1357">
          <cell r="A1357" t="str">
            <v xml:space="preserve">         92115</v>
          </cell>
          <cell r="C1357" t="str">
            <v>PADM</v>
          </cell>
        </row>
        <row r="1358">
          <cell r="A1358" t="str">
            <v xml:space="preserve">         92120</v>
          </cell>
          <cell r="C1358" t="str">
            <v>PADM</v>
          </cell>
        </row>
        <row r="1359">
          <cell r="A1359" t="str">
            <v xml:space="preserve">         92121</v>
          </cell>
          <cell r="C1359" t="str">
            <v>PADM</v>
          </cell>
        </row>
        <row r="1360">
          <cell r="A1360" t="str">
            <v xml:space="preserve">         92250</v>
          </cell>
          <cell r="C1360" t="str">
            <v>PADM</v>
          </cell>
        </row>
        <row r="1361">
          <cell r="A1361" t="str">
            <v xml:space="preserve">         90500</v>
          </cell>
          <cell r="C1361" t="str">
            <v>PADM</v>
          </cell>
        </row>
        <row r="1362">
          <cell r="A1362" t="str">
            <v xml:space="preserve">         90501</v>
          </cell>
          <cell r="C1362" t="str">
            <v>PADM</v>
          </cell>
        </row>
        <row r="1363">
          <cell r="A1363" t="str">
            <v xml:space="preserve">         90801</v>
          </cell>
          <cell r="C1363" t="str">
            <v>PADM</v>
          </cell>
        </row>
        <row r="1364">
          <cell r="A1364" t="str">
            <v xml:space="preserve">         93110</v>
          </cell>
          <cell r="C1364" t="str">
            <v>PADM</v>
          </cell>
        </row>
        <row r="1365">
          <cell r="A1365" t="str">
            <v xml:space="preserve">         93115</v>
          </cell>
          <cell r="C1365" t="str">
            <v>PADM</v>
          </cell>
        </row>
        <row r="1366">
          <cell r="A1366" t="str">
            <v xml:space="preserve">         93116</v>
          </cell>
          <cell r="C1366" t="str">
            <v>PADM</v>
          </cell>
        </row>
        <row r="1367">
          <cell r="A1367" t="str">
            <v xml:space="preserve">         93117</v>
          </cell>
          <cell r="C1367" t="str">
            <v>PADM</v>
          </cell>
        </row>
        <row r="1368">
          <cell r="A1368" t="str">
            <v xml:space="preserve">         93126</v>
          </cell>
          <cell r="C1368" t="str">
            <v>PADM</v>
          </cell>
        </row>
        <row r="1369">
          <cell r="A1369" t="str">
            <v xml:space="preserve">         92350</v>
          </cell>
          <cell r="C1369" t="str">
            <v>PADM</v>
          </cell>
        </row>
        <row r="1370">
          <cell r="A1370">
            <v>0</v>
          </cell>
          <cell r="C1370" t="str">
            <v>Total</v>
          </cell>
        </row>
        <row r="1372">
          <cell r="A1372" t="str">
            <v>OPEXFUN</v>
          </cell>
          <cell r="C1372" t="str">
            <v>PFIN</v>
          </cell>
        </row>
        <row r="1373">
          <cell r="A1373" t="str">
            <v xml:space="preserve">         71001</v>
          </cell>
          <cell r="C1373" t="str">
            <v>PFIN</v>
          </cell>
        </row>
        <row r="1374">
          <cell r="A1374" t="str">
            <v xml:space="preserve">         71002</v>
          </cell>
          <cell r="C1374" t="str">
            <v>PFIN</v>
          </cell>
        </row>
        <row r="1375">
          <cell r="A1375" t="str">
            <v xml:space="preserve">         72001</v>
          </cell>
          <cell r="C1375" t="str">
            <v>PFIN</v>
          </cell>
        </row>
        <row r="1376">
          <cell r="A1376" t="str">
            <v xml:space="preserve">         72002</v>
          </cell>
          <cell r="C1376" t="str">
            <v>PFIN</v>
          </cell>
        </row>
        <row r="1377">
          <cell r="A1377" t="str">
            <v xml:space="preserve">         72003</v>
          </cell>
          <cell r="C1377" t="str">
            <v>PFIN</v>
          </cell>
        </row>
        <row r="1378">
          <cell r="A1378" t="str">
            <v xml:space="preserve">         72004</v>
          </cell>
          <cell r="C1378" t="str">
            <v>PFIN</v>
          </cell>
        </row>
        <row r="1379">
          <cell r="A1379" t="str">
            <v xml:space="preserve">         72005</v>
          </cell>
          <cell r="C1379" t="str">
            <v>PFIN</v>
          </cell>
        </row>
        <row r="1380">
          <cell r="A1380" t="str">
            <v xml:space="preserve">         72006</v>
          </cell>
          <cell r="C1380" t="str">
            <v>PFIN</v>
          </cell>
        </row>
        <row r="1381">
          <cell r="A1381" t="str">
            <v xml:space="preserve">         72007</v>
          </cell>
          <cell r="C1381" t="str">
            <v>PFIN</v>
          </cell>
        </row>
        <row r="1382">
          <cell r="A1382" t="str">
            <v xml:space="preserve">         72008</v>
          </cell>
          <cell r="C1382" t="str">
            <v>PFIN</v>
          </cell>
        </row>
        <row r="1383">
          <cell r="A1383" t="str">
            <v xml:space="preserve">         72009</v>
          </cell>
          <cell r="C1383" t="str">
            <v>PFIN</v>
          </cell>
        </row>
        <row r="1384">
          <cell r="A1384" t="str">
            <v xml:space="preserve">         72010</v>
          </cell>
          <cell r="C1384" t="str">
            <v>PFIN</v>
          </cell>
        </row>
        <row r="1385">
          <cell r="A1385" t="str">
            <v xml:space="preserve">         72011</v>
          </cell>
          <cell r="C1385" t="str">
            <v>PFIN</v>
          </cell>
        </row>
        <row r="1386">
          <cell r="A1386" t="str">
            <v xml:space="preserve">         72012</v>
          </cell>
          <cell r="C1386" t="str">
            <v>PFIN</v>
          </cell>
        </row>
        <row r="1387">
          <cell r="A1387" t="str">
            <v xml:space="preserve">         72013</v>
          </cell>
          <cell r="C1387" t="str">
            <v>PFIN</v>
          </cell>
        </row>
        <row r="1388">
          <cell r="A1388" t="str">
            <v xml:space="preserve">         72014</v>
          </cell>
          <cell r="C1388" t="str">
            <v>PFIN</v>
          </cell>
        </row>
        <row r="1389">
          <cell r="A1389" t="str">
            <v xml:space="preserve">         72015</v>
          </cell>
          <cell r="C1389" t="str">
            <v>PFIN</v>
          </cell>
        </row>
        <row r="1390">
          <cell r="A1390" t="str">
            <v xml:space="preserve">         72016</v>
          </cell>
          <cell r="C1390" t="str">
            <v>PFIN</v>
          </cell>
        </row>
        <row r="1391">
          <cell r="A1391" t="str">
            <v xml:space="preserve">         72017</v>
          </cell>
          <cell r="C1391" t="str">
            <v>PFIN</v>
          </cell>
        </row>
        <row r="1392">
          <cell r="A1392" t="str">
            <v xml:space="preserve">         72018</v>
          </cell>
          <cell r="C1392" t="str">
            <v>PFIN</v>
          </cell>
        </row>
        <row r="1393">
          <cell r="A1393" t="str">
            <v xml:space="preserve">         72019</v>
          </cell>
          <cell r="C1393" t="str">
            <v>PFIN</v>
          </cell>
        </row>
        <row r="1394">
          <cell r="A1394" t="str">
            <v xml:space="preserve">         72020</v>
          </cell>
          <cell r="C1394" t="str">
            <v>PFIN</v>
          </cell>
        </row>
        <row r="1395">
          <cell r="A1395" t="str">
            <v xml:space="preserve">         72021</v>
          </cell>
          <cell r="C1395" t="str">
            <v>PFIN</v>
          </cell>
        </row>
        <row r="1396">
          <cell r="A1396" t="str">
            <v xml:space="preserve">         73001</v>
          </cell>
          <cell r="C1396" t="str">
            <v>PFIN</v>
          </cell>
        </row>
        <row r="1397">
          <cell r="A1397" t="str">
            <v xml:space="preserve">         74001</v>
          </cell>
          <cell r="C1397" t="str">
            <v>PFIN</v>
          </cell>
        </row>
        <row r="1398">
          <cell r="A1398" t="str">
            <v xml:space="preserve">         74002</v>
          </cell>
          <cell r="C1398" t="str">
            <v>PFIN</v>
          </cell>
        </row>
        <row r="1399">
          <cell r="A1399" t="str">
            <v xml:space="preserve">         74003</v>
          </cell>
          <cell r="C1399" t="str">
            <v>PFIN</v>
          </cell>
        </row>
        <row r="1400">
          <cell r="A1400" t="str">
            <v xml:space="preserve">         74004</v>
          </cell>
          <cell r="C1400" t="str">
            <v>PFIN</v>
          </cell>
        </row>
        <row r="1401">
          <cell r="A1401" t="str">
            <v xml:space="preserve">         74005</v>
          </cell>
          <cell r="C1401" t="str">
            <v>PFIN</v>
          </cell>
        </row>
        <row r="1402">
          <cell r="A1402" t="str">
            <v xml:space="preserve">         75001</v>
          </cell>
          <cell r="C1402" t="str">
            <v>PFIN</v>
          </cell>
        </row>
        <row r="1403">
          <cell r="A1403" t="str">
            <v xml:space="preserve">         75002</v>
          </cell>
          <cell r="C1403" t="str">
            <v>PFIN</v>
          </cell>
        </row>
        <row r="1404">
          <cell r="A1404" t="str">
            <v xml:space="preserve">         75003</v>
          </cell>
          <cell r="C1404" t="str">
            <v>PFIN</v>
          </cell>
        </row>
        <row r="1405">
          <cell r="A1405" t="str">
            <v xml:space="preserve">         75004</v>
          </cell>
          <cell r="C1405" t="str">
            <v>PFIN</v>
          </cell>
        </row>
        <row r="1406">
          <cell r="A1406" t="str">
            <v xml:space="preserve">         75005</v>
          </cell>
          <cell r="C1406" t="str">
            <v>PFIN</v>
          </cell>
        </row>
        <row r="1407">
          <cell r="A1407" t="str">
            <v xml:space="preserve">         75006</v>
          </cell>
          <cell r="C1407" t="str">
            <v>PFIN</v>
          </cell>
        </row>
        <row r="1408">
          <cell r="A1408" t="str">
            <v xml:space="preserve">         75007</v>
          </cell>
          <cell r="C1408" t="str">
            <v>PFIN</v>
          </cell>
        </row>
        <row r="1409">
          <cell r="A1409" t="str">
            <v xml:space="preserve">         75008</v>
          </cell>
          <cell r="C1409" t="str">
            <v>PFIN</v>
          </cell>
        </row>
        <row r="1410">
          <cell r="A1410" t="str">
            <v xml:space="preserve">         75009</v>
          </cell>
          <cell r="C1410" t="str">
            <v>PFIN</v>
          </cell>
        </row>
        <row r="1411">
          <cell r="A1411" t="str">
            <v xml:space="preserve">         75011</v>
          </cell>
          <cell r="C1411" t="str">
            <v>PFIN</v>
          </cell>
        </row>
        <row r="1412">
          <cell r="A1412" t="str">
            <v xml:space="preserve">         75012</v>
          </cell>
          <cell r="C1412" t="str">
            <v>PFIN</v>
          </cell>
        </row>
        <row r="1413">
          <cell r="A1413" t="str">
            <v xml:space="preserve">         75013</v>
          </cell>
          <cell r="C1413" t="str">
            <v>PFIN</v>
          </cell>
        </row>
        <row r="1414">
          <cell r="A1414" t="str">
            <v xml:space="preserve">         75014</v>
          </cell>
          <cell r="C1414" t="str">
            <v>PFIN</v>
          </cell>
        </row>
        <row r="1415">
          <cell r="A1415" t="str">
            <v xml:space="preserve">         75015</v>
          </cell>
          <cell r="C1415" t="str">
            <v>PFIN</v>
          </cell>
        </row>
        <row r="1416">
          <cell r="A1416" t="str">
            <v xml:space="preserve">         75016</v>
          </cell>
          <cell r="C1416" t="str">
            <v>PFIN</v>
          </cell>
        </row>
        <row r="1417">
          <cell r="A1417" t="str">
            <v xml:space="preserve">         75017</v>
          </cell>
          <cell r="C1417" t="str">
            <v>PFIN</v>
          </cell>
        </row>
        <row r="1418">
          <cell r="A1418" t="str">
            <v xml:space="preserve">         75018</v>
          </cell>
          <cell r="C1418" t="str">
            <v>PFIN</v>
          </cell>
        </row>
        <row r="1419">
          <cell r="A1419" t="str">
            <v xml:space="preserve">         75098</v>
          </cell>
          <cell r="C1419" t="str">
            <v>PFIN</v>
          </cell>
        </row>
        <row r="1420">
          <cell r="A1420" t="str">
            <v xml:space="preserve">         75099</v>
          </cell>
          <cell r="C1420" t="str">
            <v>PFIN</v>
          </cell>
        </row>
        <row r="1421">
          <cell r="A1421" t="str">
            <v xml:space="preserve">         78001</v>
          </cell>
          <cell r="C1421" t="str">
            <v>PFIN</v>
          </cell>
        </row>
        <row r="1422">
          <cell r="A1422" t="str">
            <v xml:space="preserve">         78002</v>
          </cell>
          <cell r="C1422" t="str">
            <v>PFIN</v>
          </cell>
        </row>
        <row r="1423">
          <cell r="A1423" t="str">
            <v xml:space="preserve">         79001</v>
          </cell>
          <cell r="C1423" t="str">
            <v>PFIN</v>
          </cell>
        </row>
        <row r="1424">
          <cell r="A1424" t="str">
            <v xml:space="preserve">         90200</v>
          </cell>
          <cell r="C1424" t="str">
            <v>PFIN</v>
          </cell>
        </row>
        <row r="1425">
          <cell r="A1425" t="str">
            <v xml:space="preserve">         90300</v>
          </cell>
          <cell r="C1425" t="str">
            <v>PFIN</v>
          </cell>
        </row>
        <row r="1426">
          <cell r="A1426" t="str">
            <v xml:space="preserve">         90400</v>
          </cell>
          <cell r="C1426" t="str">
            <v>PFIN</v>
          </cell>
        </row>
        <row r="1427">
          <cell r="A1427" t="str">
            <v xml:space="preserve">         90700</v>
          </cell>
          <cell r="C1427" t="str">
            <v>PFIN</v>
          </cell>
        </row>
        <row r="1428">
          <cell r="A1428" t="str">
            <v xml:space="preserve">         90720</v>
          </cell>
          <cell r="C1428" t="str">
            <v>PFIN</v>
          </cell>
        </row>
        <row r="1429">
          <cell r="A1429" t="str">
            <v xml:space="preserve">         90730</v>
          </cell>
          <cell r="C1429" t="str">
            <v>PFIN</v>
          </cell>
        </row>
        <row r="1430">
          <cell r="A1430" t="str">
            <v xml:space="preserve">         90740</v>
          </cell>
          <cell r="C1430" t="str">
            <v>PFIN</v>
          </cell>
        </row>
        <row r="1431">
          <cell r="A1431" t="str">
            <v xml:space="preserve">         90750</v>
          </cell>
          <cell r="C1431" t="str">
            <v>PFIN</v>
          </cell>
        </row>
        <row r="1432">
          <cell r="A1432" t="str">
            <v xml:space="preserve">         90760</v>
          </cell>
          <cell r="C1432" t="str">
            <v>PFIN</v>
          </cell>
        </row>
        <row r="1433">
          <cell r="A1433" t="str">
            <v xml:space="preserve">         90770</v>
          </cell>
          <cell r="C1433" t="str">
            <v>PFIN</v>
          </cell>
        </row>
        <row r="1434">
          <cell r="A1434" t="str">
            <v xml:space="preserve">         90780</v>
          </cell>
          <cell r="C1434" t="str">
            <v>PFIN</v>
          </cell>
        </row>
        <row r="1435">
          <cell r="A1435" t="str">
            <v xml:space="preserve">         91110</v>
          </cell>
          <cell r="C1435" t="str">
            <v>PFIN</v>
          </cell>
        </row>
        <row r="1436">
          <cell r="A1436" t="str">
            <v xml:space="preserve">         91111</v>
          </cell>
          <cell r="C1436" t="str">
            <v>PFIN</v>
          </cell>
        </row>
        <row r="1437">
          <cell r="A1437" t="str">
            <v xml:space="preserve">         91112</v>
          </cell>
          <cell r="C1437" t="str">
            <v>PFIN</v>
          </cell>
        </row>
        <row r="1438">
          <cell r="A1438" t="str">
            <v xml:space="preserve">         91113</v>
          </cell>
          <cell r="C1438" t="str">
            <v>PFIN</v>
          </cell>
        </row>
        <row r="1439">
          <cell r="A1439" t="str">
            <v xml:space="preserve">         91114</v>
          </cell>
          <cell r="C1439" t="str">
            <v>PFIN</v>
          </cell>
        </row>
        <row r="1440">
          <cell r="A1440" t="str">
            <v xml:space="preserve">         91120</v>
          </cell>
          <cell r="C1440" t="str">
            <v>PFIN</v>
          </cell>
        </row>
        <row r="1441">
          <cell r="A1441" t="str">
            <v xml:space="preserve">         91125</v>
          </cell>
          <cell r="C1441" t="str">
            <v>PFIN</v>
          </cell>
        </row>
        <row r="1442">
          <cell r="A1442" t="str">
            <v xml:space="preserve">         91126</v>
          </cell>
          <cell r="C1442" t="str">
            <v>PFIN</v>
          </cell>
        </row>
        <row r="1443">
          <cell r="A1443" t="str">
            <v xml:space="preserve">         91127</v>
          </cell>
          <cell r="C1443" t="str">
            <v>PFIN</v>
          </cell>
        </row>
        <row r="1444">
          <cell r="A1444" t="str">
            <v xml:space="preserve">         91128</v>
          </cell>
          <cell r="C1444" t="str">
            <v>PFIN</v>
          </cell>
        </row>
        <row r="1445">
          <cell r="A1445" t="str">
            <v xml:space="preserve">         91129</v>
          </cell>
          <cell r="C1445" t="str">
            <v>PFIN</v>
          </cell>
        </row>
        <row r="1446">
          <cell r="A1446" t="str">
            <v xml:space="preserve">         91133</v>
          </cell>
          <cell r="C1446" t="str">
            <v>PFIN</v>
          </cell>
        </row>
        <row r="1447">
          <cell r="A1447" t="str">
            <v xml:space="preserve">         91134</v>
          </cell>
          <cell r="C1447" t="str">
            <v>PFIN</v>
          </cell>
        </row>
        <row r="1448">
          <cell r="A1448" t="str">
            <v xml:space="preserve">         91136</v>
          </cell>
          <cell r="C1448" t="str">
            <v>PFIN</v>
          </cell>
        </row>
        <row r="1449">
          <cell r="A1449" t="str">
            <v xml:space="preserve">         91137</v>
          </cell>
          <cell r="C1449" t="str">
            <v>PFIN</v>
          </cell>
        </row>
        <row r="1450">
          <cell r="A1450" t="str">
            <v xml:space="preserve">         91138</v>
          </cell>
          <cell r="C1450" t="str">
            <v>PFIN</v>
          </cell>
        </row>
        <row r="1451">
          <cell r="A1451" t="str">
            <v xml:space="preserve">         91146</v>
          </cell>
          <cell r="C1451" t="str">
            <v>PFIN</v>
          </cell>
        </row>
        <row r="1452">
          <cell r="A1452" t="str">
            <v xml:space="preserve">         91150</v>
          </cell>
          <cell r="C1452" t="str">
            <v>PFIN</v>
          </cell>
        </row>
        <row r="1453">
          <cell r="A1453" t="str">
            <v xml:space="preserve">         91153</v>
          </cell>
          <cell r="C1453" t="str">
            <v>PFIN</v>
          </cell>
        </row>
        <row r="1454">
          <cell r="A1454" t="str">
            <v xml:space="preserve">         91154</v>
          </cell>
          <cell r="C1454" t="str">
            <v>PFIN</v>
          </cell>
        </row>
        <row r="1455">
          <cell r="A1455" t="str">
            <v xml:space="preserve">         91162</v>
          </cell>
          <cell r="C1455" t="str">
            <v>PFIN</v>
          </cell>
        </row>
        <row r="1456">
          <cell r="A1456" t="str">
            <v xml:space="preserve">         91163</v>
          </cell>
          <cell r="C1456" t="str">
            <v>PFIN</v>
          </cell>
        </row>
        <row r="1457">
          <cell r="A1457" t="str">
            <v xml:space="preserve">         91164</v>
          </cell>
          <cell r="C1457" t="str">
            <v>PFIN</v>
          </cell>
        </row>
        <row r="1458">
          <cell r="A1458" t="str">
            <v xml:space="preserve">         91171</v>
          </cell>
          <cell r="C1458" t="str">
            <v>PFIN</v>
          </cell>
        </row>
        <row r="1459">
          <cell r="A1459" t="str">
            <v xml:space="preserve">         91172</v>
          </cell>
          <cell r="C1459" t="str">
            <v>PFIN</v>
          </cell>
        </row>
        <row r="1460">
          <cell r="A1460" t="str">
            <v xml:space="preserve">         91173</v>
          </cell>
          <cell r="C1460" t="str">
            <v>PFIN</v>
          </cell>
        </row>
        <row r="1461">
          <cell r="A1461" t="str">
            <v xml:space="preserve">         91190</v>
          </cell>
          <cell r="C1461" t="str">
            <v>PFIN</v>
          </cell>
        </row>
        <row r="1462">
          <cell r="A1462" t="str">
            <v xml:space="preserve">         91215</v>
          </cell>
          <cell r="C1462" t="str">
            <v>PFIN</v>
          </cell>
        </row>
        <row r="1463">
          <cell r="A1463" t="str">
            <v xml:space="preserve">         91224</v>
          </cell>
          <cell r="C1463" t="str">
            <v>PFIN</v>
          </cell>
        </row>
        <row r="1464">
          <cell r="A1464" t="str">
            <v xml:space="preserve">         91225</v>
          </cell>
          <cell r="C1464" t="str">
            <v>PFIN</v>
          </cell>
        </row>
        <row r="1465">
          <cell r="A1465" t="str">
            <v xml:space="preserve">         91226</v>
          </cell>
          <cell r="C1465" t="str">
            <v>PFIN</v>
          </cell>
        </row>
        <row r="1466">
          <cell r="A1466" t="str">
            <v xml:space="preserve">         91227</v>
          </cell>
          <cell r="C1466" t="str">
            <v>PFIN</v>
          </cell>
        </row>
        <row r="1467">
          <cell r="A1467" t="str">
            <v xml:space="preserve">         91230</v>
          </cell>
          <cell r="C1467" t="str">
            <v>PFIN</v>
          </cell>
        </row>
        <row r="1468">
          <cell r="A1468" t="str">
            <v xml:space="preserve">         91235</v>
          </cell>
          <cell r="C1468" t="str">
            <v>PFIN</v>
          </cell>
        </row>
        <row r="1469">
          <cell r="A1469" t="str">
            <v xml:space="preserve">         91250</v>
          </cell>
          <cell r="C1469" t="str">
            <v>PFIN</v>
          </cell>
        </row>
        <row r="1470">
          <cell r="A1470" t="str">
            <v xml:space="preserve">         91251</v>
          </cell>
          <cell r="C1470" t="str">
            <v>PFIN</v>
          </cell>
        </row>
        <row r="1471">
          <cell r="A1471" t="str">
            <v xml:space="preserve">         91252</v>
          </cell>
          <cell r="C1471" t="str">
            <v>PFIN</v>
          </cell>
        </row>
        <row r="1472">
          <cell r="A1472" t="str">
            <v xml:space="preserve">         91253</v>
          </cell>
          <cell r="C1472" t="str">
            <v>PFIN</v>
          </cell>
        </row>
        <row r="1473">
          <cell r="A1473" t="str">
            <v xml:space="preserve">         91254</v>
          </cell>
          <cell r="C1473" t="str">
            <v>PFIN</v>
          </cell>
        </row>
        <row r="1474">
          <cell r="A1474" t="str">
            <v xml:space="preserve">         91255</v>
          </cell>
          <cell r="C1474" t="str">
            <v>PFIN</v>
          </cell>
        </row>
        <row r="1475">
          <cell r="A1475" t="str">
            <v xml:space="preserve">         91270</v>
          </cell>
          <cell r="C1475" t="str">
            <v>PFIN</v>
          </cell>
        </row>
        <row r="1476">
          <cell r="A1476" t="str">
            <v xml:space="preserve">         91280</v>
          </cell>
          <cell r="C1476" t="str">
            <v>PFIN</v>
          </cell>
        </row>
        <row r="1477">
          <cell r="A1477" t="str">
            <v xml:space="preserve">         91281</v>
          </cell>
          <cell r="C1477" t="str">
            <v>PFIN</v>
          </cell>
        </row>
        <row r="1478">
          <cell r="A1478" t="str">
            <v xml:space="preserve">         91282</v>
          </cell>
          <cell r="C1478" t="str">
            <v>PFIN</v>
          </cell>
        </row>
        <row r="1479">
          <cell r="A1479" t="str">
            <v xml:space="preserve">         91283</v>
          </cell>
          <cell r="C1479" t="str">
            <v>PFIN</v>
          </cell>
        </row>
        <row r="1480">
          <cell r="A1480" t="str">
            <v xml:space="preserve">         91285</v>
          </cell>
          <cell r="C1480" t="str">
            <v>PFIN</v>
          </cell>
        </row>
        <row r="1481">
          <cell r="A1481" t="str">
            <v xml:space="preserve">         91290</v>
          </cell>
          <cell r="C1481" t="str">
            <v>PFIN</v>
          </cell>
        </row>
        <row r="1482">
          <cell r="A1482" t="str">
            <v xml:space="preserve">         91295</v>
          </cell>
          <cell r="C1482" t="str">
            <v>PFIN</v>
          </cell>
        </row>
        <row r="1483">
          <cell r="A1483" t="str">
            <v xml:space="preserve">         91296</v>
          </cell>
          <cell r="C1483" t="str">
            <v>PFIN</v>
          </cell>
        </row>
        <row r="1484">
          <cell r="A1484" t="str">
            <v xml:space="preserve">         91297</v>
          </cell>
          <cell r="C1484" t="str">
            <v>PFIN</v>
          </cell>
        </row>
        <row r="1485">
          <cell r="A1485" t="str">
            <v xml:space="preserve">         91298</v>
          </cell>
          <cell r="C1485" t="str">
            <v>PFIN</v>
          </cell>
        </row>
        <row r="1486">
          <cell r="A1486" t="str">
            <v xml:space="preserve">         91315</v>
          </cell>
          <cell r="C1486" t="str">
            <v>PFIN</v>
          </cell>
        </row>
        <row r="1487">
          <cell r="A1487" t="str">
            <v xml:space="preserve">         91351</v>
          </cell>
          <cell r="C1487" t="str">
            <v>PFIN</v>
          </cell>
        </row>
        <row r="1488">
          <cell r="A1488" t="str">
            <v xml:space="preserve">         91352</v>
          </cell>
          <cell r="C1488" t="str">
            <v>PFIN</v>
          </cell>
        </row>
        <row r="1489">
          <cell r="A1489" t="str">
            <v xml:space="preserve">         91353</v>
          </cell>
          <cell r="C1489" t="str">
            <v>PFIN</v>
          </cell>
        </row>
        <row r="1490">
          <cell r="A1490" t="str">
            <v xml:space="preserve">         91373</v>
          </cell>
          <cell r="C1490" t="str">
            <v>PFIN</v>
          </cell>
        </row>
        <row r="1491">
          <cell r="A1491" t="str">
            <v xml:space="preserve">         91380</v>
          </cell>
          <cell r="C1491" t="str">
            <v>PFIN</v>
          </cell>
        </row>
        <row r="1492">
          <cell r="A1492" t="str">
            <v xml:space="preserve">         92115</v>
          </cell>
          <cell r="C1492" t="str">
            <v>PFIN</v>
          </cell>
        </row>
        <row r="1493">
          <cell r="A1493" t="str">
            <v xml:space="preserve">         92120</v>
          </cell>
          <cell r="C1493" t="str">
            <v>PFIN</v>
          </cell>
        </row>
        <row r="1494">
          <cell r="A1494" t="str">
            <v xml:space="preserve">         92121</v>
          </cell>
          <cell r="C1494" t="str">
            <v>PFIN</v>
          </cell>
        </row>
        <row r="1495">
          <cell r="A1495" t="str">
            <v xml:space="preserve">         92250</v>
          </cell>
          <cell r="C1495" t="str">
            <v>PFIN</v>
          </cell>
        </row>
        <row r="1496">
          <cell r="A1496" t="str">
            <v xml:space="preserve">         90500</v>
          </cell>
          <cell r="C1496" t="str">
            <v>PFIN</v>
          </cell>
        </row>
        <row r="1497">
          <cell r="A1497" t="str">
            <v xml:space="preserve">         90501</v>
          </cell>
          <cell r="C1497" t="str">
            <v>PFIN</v>
          </cell>
        </row>
        <row r="1498">
          <cell r="A1498" t="str">
            <v xml:space="preserve">         90801</v>
          </cell>
          <cell r="C1498" t="str">
            <v>PFIN</v>
          </cell>
        </row>
        <row r="1499">
          <cell r="A1499" t="str">
            <v xml:space="preserve">         93110</v>
          </cell>
          <cell r="C1499" t="str">
            <v>PFIN</v>
          </cell>
        </row>
        <row r="1500">
          <cell r="A1500" t="str">
            <v xml:space="preserve">         93115</v>
          </cell>
          <cell r="C1500" t="str">
            <v>PFIN</v>
          </cell>
        </row>
        <row r="1501">
          <cell r="A1501" t="str">
            <v xml:space="preserve">         93116</v>
          </cell>
          <cell r="C1501" t="str">
            <v>PFIN</v>
          </cell>
        </row>
        <row r="1502">
          <cell r="A1502" t="str">
            <v xml:space="preserve">         93117</v>
          </cell>
          <cell r="C1502" t="str">
            <v>PFIN</v>
          </cell>
        </row>
        <row r="1503">
          <cell r="A1503" t="str">
            <v xml:space="preserve">         93126</v>
          </cell>
          <cell r="C1503" t="str">
            <v>PFIN</v>
          </cell>
        </row>
        <row r="1504">
          <cell r="A1504" t="str">
            <v xml:space="preserve">         92350</v>
          </cell>
          <cell r="C1504" t="str">
            <v>PFIN</v>
          </cell>
        </row>
        <row r="1505">
          <cell r="A1505">
            <v>0</v>
          </cell>
          <cell r="C1505" t="str">
            <v>Total</v>
          </cell>
        </row>
        <row r="1507">
          <cell r="A1507" t="str">
            <v>OPEXFUN</v>
          </cell>
          <cell r="C1507" t="str">
            <v>PHR</v>
          </cell>
        </row>
        <row r="1508">
          <cell r="A1508" t="str">
            <v xml:space="preserve">         71001</v>
          </cell>
          <cell r="C1508" t="str">
            <v>PHR</v>
          </cell>
        </row>
        <row r="1509">
          <cell r="A1509" t="str">
            <v xml:space="preserve">         71002</v>
          </cell>
          <cell r="C1509" t="str">
            <v>PHR</v>
          </cell>
        </row>
        <row r="1510">
          <cell r="A1510" t="str">
            <v xml:space="preserve">         72001</v>
          </cell>
          <cell r="C1510" t="str">
            <v>PHR</v>
          </cell>
        </row>
        <row r="1511">
          <cell r="A1511" t="str">
            <v xml:space="preserve">         72002</v>
          </cell>
          <cell r="C1511" t="str">
            <v>PHR</v>
          </cell>
        </row>
        <row r="1512">
          <cell r="A1512" t="str">
            <v xml:space="preserve">         72003</v>
          </cell>
          <cell r="C1512" t="str">
            <v>PHR</v>
          </cell>
        </row>
        <row r="1513">
          <cell r="A1513" t="str">
            <v xml:space="preserve">         72004</v>
          </cell>
          <cell r="C1513" t="str">
            <v>PHR</v>
          </cell>
        </row>
        <row r="1514">
          <cell r="A1514" t="str">
            <v xml:space="preserve">         72005</v>
          </cell>
          <cell r="C1514" t="str">
            <v>PHR</v>
          </cell>
        </row>
        <row r="1515">
          <cell r="A1515" t="str">
            <v xml:space="preserve">         72006</v>
          </cell>
          <cell r="C1515" t="str">
            <v>PHR</v>
          </cell>
        </row>
        <row r="1516">
          <cell r="A1516" t="str">
            <v xml:space="preserve">         72007</v>
          </cell>
          <cell r="C1516" t="str">
            <v>PHR</v>
          </cell>
        </row>
        <row r="1517">
          <cell r="A1517" t="str">
            <v xml:space="preserve">         72008</v>
          </cell>
          <cell r="C1517" t="str">
            <v>PHR</v>
          </cell>
        </row>
        <row r="1518">
          <cell r="A1518" t="str">
            <v xml:space="preserve">         72009</v>
          </cell>
          <cell r="C1518" t="str">
            <v>PHR</v>
          </cell>
        </row>
        <row r="1519">
          <cell r="A1519" t="str">
            <v xml:space="preserve">         72010</v>
          </cell>
          <cell r="C1519" t="str">
            <v>PHR</v>
          </cell>
        </row>
        <row r="1520">
          <cell r="A1520" t="str">
            <v xml:space="preserve">         72011</v>
          </cell>
          <cell r="C1520" t="str">
            <v>PHR</v>
          </cell>
        </row>
        <row r="1521">
          <cell r="A1521" t="str">
            <v xml:space="preserve">         72012</v>
          </cell>
          <cell r="C1521" t="str">
            <v>PHR</v>
          </cell>
        </row>
        <row r="1522">
          <cell r="A1522" t="str">
            <v xml:space="preserve">         72013</v>
          </cell>
          <cell r="C1522" t="str">
            <v>PHR</v>
          </cell>
        </row>
        <row r="1523">
          <cell r="A1523" t="str">
            <v xml:space="preserve">         72014</v>
          </cell>
          <cell r="C1523" t="str">
            <v>PHR</v>
          </cell>
        </row>
        <row r="1524">
          <cell r="A1524" t="str">
            <v xml:space="preserve">         72015</v>
          </cell>
          <cell r="C1524" t="str">
            <v>PHR</v>
          </cell>
        </row>
        <row r="1525">
          <cell r="A1525" t="str">
            <v xml:space="preserve">         72016</v>
          </cell>
          <cell r="C1525" t="str">
            <v>PHR</v>
          </cell>
        </row>
        <row r="1526">
          <cell r="A1526" t="str">
            <v xml:space="preserve">         72017</v>
          </cell>
          <cell r="C1526" t="str">
            <v>PHR</v>
          </cell>
        </row>
        <row r="1527">
          <cell r="A1527" t="str">
            <v xml:space="preserve">         72018</v>
          </cell>
          <cell r="C1527" t="str">
            <v>PHR</v>
          </cell>
        </row>
        <row r="1528">
          <cell r="A1528" t="str">
            <v xml:space="preserve">         72019</v>
          </cell>
          <cell r="C1528" t="str">
            <v>PHR</v>
          </cell>
        </row>
        <row r="1529">
          <cell r="A1529" t="str">
            <v xml:space="preserve">         72020</v>
          </cell>
          <cell r="C1529" t="str">
            <v>PHR</v>
          </cell>
        </row>
        <row r="1530">
          <cell r="A1530" t="str">
            <v xml:space="preserve">         72021</v>
          </cell>
          <cell r="C1530" t="str">
            <v>PHR</v>
          </cell>
        </row>
        <row r="1531">
          <cell r="A1531" t="str">
            <v xml:space="preserve">         73001</v>
          </cell>
          <cell r="C1531" t="str">
            <v>PHR</v>
          </cell>
        </row>
        <row r="1532">
          <cell r="A1532" t="str">
            <v xml:space="preserve">         74001</v>
          </cell>
          <cell r="C1532" t="str">
            <v>PHR</v>
          </cell>
        </row>
        <row r="1533">
          <cell r="A1533" t="str">
            <v xml:space="preserve">         74002</v>
          </cell>
          <cell r="C1533" t="str">
            <v>PHR</v>
          </cell>
        </row>
        <row r="1534">
          <cell r="A1534" t="str">
            <v xml:space="preserve">         74003</v>
          </cell>
          <cell r="C1534" t="str">
            <v>PHR</v>
          </cell>
        </row>
        <row r="1535">
          <cell r="A1535" t="str">
            <v xml:space="preserve">         74004</v>
          </cell>
          <cell r="C1535" t="str">
            <v>PHR</v>
          </cell>
        </row>
        <row r="1536">
          <cell r="A1536" t="str">
            <v xml:space="preserve">         74005</v>
          </cell>
          <cell r="C1536" t="str">
            <v>PHR</v>
          </cell>
        </row>
        <row r="1537">
          <cell r="A1537" t="str">
            <v xml:space="preserve">         75001</v>
          </cell>
          <cell r="C1537" t="str">
            <v>PHR</v>
          </cell>
        </row>
        <row r="1538">
          <cell r="A1538" t="str">
            <v xml:space="preserve">         75002</v>
          </cell>
          <cell r="C1538" t="str">
            <v>PHR</v>
          </cell>
        </row>
        <row r="1539">
          <cell r="A1539" t="str">
            <v xml:space="preserve">         75003</v>
          </cell>
          <cell r="C1539" t="str">
            <v>PHR</v>
          </cell>
        </row>
        <row r="1540">
          <cell r="A1540" t="str">
            <v xml:space="preserve">         75004</v>
          </cell>
          <cell r="C1540" t="str">
            <v>PHR</v>
          </cell>
        </row>
        <row r="1541">
          <cell r="A1541" t="str">
            <v xml:space="preserve">         75005</v>
          </cell>
          <cell r="C1541" t="str">
            <v>PHR</v>
          </cell>
        </row>
        <row r="1542">
          <cell r="A1542" t="str">
            <v xml:space="preserve">         75006</v>
          </cell>
          <cell r="C1542" t="str">
            <v>PHR</v>
          </cell>
        </row>
        <row r="1543">
          <cell r="A1543" t="str">
            <v xml:space="preserve">         75007</v>
          </cell>
          <cell r="C1543" t="str">
            <v>PHR</v>
          </cell>
        </row>
        <row r="1544">
          <cell r="A1544" t="str">
            <v xml:space="preserve">         75008</v>
          </cell>
          <cell r="C1544" t="str">
            <v>PHR</v>
          </cell>
        </row>
        <row r="1545">
          <cell r="A1545" t="str">
            <v xml:space="preserve">         75009</v>
          </cell>
          <cell r="C1545" t="str">
            <v>PHR</v>
          </cell>
        </row>
        <row r="1546">
          <cell r="A1546" t="str">
            <v xml:space="preserve">         75011</v>
          </cell>
          <cell r="C1546" t="str">
            <v>PHR</v>
          </cell>
        </row>
        <row r="1547">
          <cell r="A1547" t="str">
            <v xml:space="preserve">         75012</v>
          </cell>
          <cell r="C1547" t="str">
            <v>PHR</v>
          </cell>
        </row>
        <row r="1548">
          <cell r="A1548" t="str">
            <v xml:space="preserve">         75013</v>
          </cell>
          <cell r="C1548" t="str">
            <v>PHR</v>
          </cell>
        </row>
        <row r="1549">
          <cell r="A1549" t="str">
            <v xml:space="preserve">         75014</v>
          </cell>
          <cell r="C1549" t="str">
            <v>PHR</v>
          </cell>
        </row>
        <row r="1550">
          <cell r="A1550" t="str">
            <v xml:space="preserve">         75015</v>
          </cell>
          <cell r="C1550" t="str">
            <v>PHR</v>
          </cell>
        </row>
        <row r="1551">
          <cell r="A1551" t="str">
            <v xml:space="preserve">         75016</v>
          </cell>
          <cell r="C1551" t="str">
            <v>PHR</v>
          </cell>
        </row>
        <row r="1552">
          <cell r="A1552" t="str">
            <v xml:space="preserve">         75017</v>
          </cell>
          <cell r="C1552" t="str">
            <v>PHR</v>
          </cell>
        </row>
        <row r="1553">
          <cell r="A1553" t="str">
            <v xml:space="preserve">         75018</v>
          </cell>
          <cell r="C1553" t="str">
            <v>PHR</v>
          </cell>
        </row>
        <row r="1554">
          <cell r="A1554" t="str">
            <v xml:space="preserve">         75098</v>
          </cell>
          <cell r="C1554" t="str">
            <v>PHR</v>
          </cell>
        </row>
        <row r="1555">
          <cell r="A1555" t="str">
            <v xml:space="preserve">         75099</v>
          </cell>
          <cell r="C1555" t="str">
            <v>PHR</v>
          </cell>
        </row>
        <row r="1556">
          <cell r="A1556" t="str">
            <v xml:space="preserve">         78001</v>
          </cell>
          <cell r="C1556" t="str">
            <v>PHR</v>
          </cell>
        </row>
        <row r="1557">
          <cell r="A1557" t="str">
            <v xml:space="preserve">         78002</v>
          </cell>
          <cell r="C1557" t="str">
            <v>PHR</v>
          </cell>
        </row>
        <row r="1558">
          <cell r="A1558" t="str">
            <v xml:space="preserve">         79001</v>
          </cell>
          <cell r="C1558" t="str">
            <v>PHR</v>
          </cell>
        </row>
        <row r="1559">
          <cell r="A1559" t="str">
            <v xml:space="preserve">         90200</v>
          </cell>
          <cell r="C1559" t="str">
            <v>PHR</v>
          </cell>
        </row>
        <row r="1560">
          <cell r="A1560" t="str">
            <v xml:space="preserve">         90300</v>
          </cell>
          <cell r="C1560" t="str">
            <v>PHR</v>
          </cell>
        </row>
        <row r="1561">
          <cell r="A1561" t="str">
            <v xml:space="preserve">         90400</v>
          </cell>
          <cell r="C1561" t="str">
            <v>PHR</v>
          </cell>
        </row>
        <row r="1562">
          <cell r="A1562" t="str">
            <v xml:space="preserve">         90700</v>
          </cell>
          <cell r="C1562" t="str">
            <v>PHR</v>
          </cell>
        </row>
        <row r="1563">
          <cell r="A1563" t="str">
            <v xml:space="preserve">         90720</v>
          </cell>
          <cell r="C1563" t="str">
            <v>PHR</v>
          </cell>
        </row>
        <row r="1564">
          <cell r="A1564" t="str">
            <v xml:space="preserve">         90730</v>
          </cell>
          <cell r="C1564" t="str">
            <v>PHR</v>
          </cell>
        </row>
        <row r="1565">
          <cell r="A1565" t="str">
            <v xml:space="preserve">         90740</v>
          </cell>
          <cell r="C1565" t="str">
            <v>PHR</v>
          </cell>
        </row>
        <row r="1566">
          <cell r="A1566" t="str">
            <v xml:space="preserve">         90750</v>
          </cell>
          <cell r="C1566" t="str">
            <v>PHR</v>
          </cell>
        </row>
        <row r="1567">
          <cell r="A1567" t="str">
            <v xml:space="preserve">         90760</v>
          </cell>
          <cell r="C1567" t="str">
            <v>PHR</v>
          </cell>
        </row>
        <row r="1568">
          <cell r="A1568" t="str">
            <v xml:space="preserve">         90770</v>
          </cell>
          <cell r="C1568" t="str">
            <v>PHR</v>
          </cell>
        </row>
        <row r="1569">
          <cell r="A1569" t="str">
            <v xml:space="preserve">         90780</v>
          </cell>
          <cell r="C1569" t="str">
            <v>PHR</v>
          </cell>
        </row>
        <row r="1570">
          <cell r="A1570" t="str">
            <v xml:space="preserve">         91110</v>
          </cell>
          <cell r="C1570" t="str">
            <v>PHR</v>
          </cell>
        </row>
        <row r="1571">
          <cell r="A1571" t="str">
            <v xml:space="preserve">         91111</v>
          </cell>
          <cell r="C1571" t="str">
            <v>PHR</v>
          </cell>
        </row>
        <row r="1572">
          <cell r="A1572" t="str">
            <v xml:space="preserve">         91112</v>
          </cell>
          <cell r="C1572" t="str">
            <v>PHR</v>
          </cell>
        </row>
        <row r="1573">
          <cell r="A1573" t="str">
            <v xml:space="preserve">         91113</v>
          </cell>
          <cell r="C1573" t="str">
            <v>PHR</v>
          </cell>
        </row>
        <row r="1574">
          <cell r="A1574" t="str">
            <v xml:space="preserve">         91114</v>
          </cell>
          <cell r="C1574" t="str">
            <v>PHR</v>
          </cell>
        </row>
        <row r="1575">
          <cell r="A1575" t="str">
            <v xml:space="preserve">         91120</v>
          </cell>
          <cell r="C1575" t="str">
            <v>PHR</v>
          </cell>
        </row>
        <row r="1576">
          <cell r="A1576" t="str">
            <v xml:space="preserve">         91125</v>
          </cell>
          <cell r="C1576" t="str">
            <v>PHR</v>
          </cell>
        </row>
        <row r="1577">
          <cell r="A1577" t="str">
            <v xml:space="preserve">         91126</v>
          </cell>
          <cell r="C1577" t="str">
            <v>PHR</v>
          </cell>
        </row>
        <row r="1578">
          <cell r="A1578" t="str">
            <v xml:space="preserve">         91127</v>
          </cell>
          <cell r="C1578" t="str">
            <v>PHR</v>
          </cell>
        </row>
        <row r="1579">
          <cell r="A1579" t="str">
            <v xml:space="preserve">         91128</v>
          </cell>
          <cell r="C1579" t="str">
            <v>PHR</v>
          </cell>
        </row>
        <row r="1580">
          <cell r="A1580" t="str">
            <v xml:space="preserve">         91129</v>
          </cell>
          <cell r="C1580" t="str">
            <v>PHR</v>
          </cell>
        </row>
        <row r="1581">
          <cell r="A1581" t="str">
            <v xml:space="preserve">         91133</v>
          </cell>
          <cell r="C1581" t="str">
            <v>PHR</v>
          </cell>
        </row>
        <row r="1582">
          <cell r="A1582" t="str">
            <v xml:space="preserve">         91134</v>
          </cell>
          <cell r="C1582" t="str">
            <v>PHR</v>
          </cell>
        </row>
        <row r="1583">
          <cell r="A1583" t="str">
            <v xml:space="preserve">         91136</v>
          </cell>
          <cell r="C1583" t="str">
            <v>PHR</v>
          </cell>
        </row>
        <row r="1584">
          <cell r="A1584" t="str">
            <v xml:space="preserve">         91137</v>
          </cell>
          <cell r="C1584" t="str">
            <v>PHR</v>
          </cell>
        </row>
        <row r="1585">
          <cell r="A1585" t="str">
            <v xml:space="preserve">         91138</v>
          </cell>
          <cell r="C1585" t="str">
            <v>PHR</v>
          </cell>
        </row>
        <row r="1586">
          <cell r="A1586" t="str">
            <v xml:space="preserve">         91146</v>
          </cell>
          <cell r="C1586" t="str">
            <v>PHR</v>
          </cell>
        </row>
        <row r="1587">
          <cell r="A1587" t="str">
            <v xml:space="preserve">         91150</v>
          </cell>
          <cell r="C1587" t="str">
            <v>PHR</v>
          </cell>
        </row>
        <row r="1588">
          <cell r="A1588" t="str">
            <v xml:space="preserve">         91153</v>
          </cell>
          <cell r="C1588" t="str">
            <v>PHR</v>
          </cell>
        </row>
        <row r="1589">
          <cell r="A1589" t="str">
            <v xml:space="preserve">         91154</v>
          </cell>
          <cell r="C1589" t="str">
            <v>PHR</v>
          </cell>
        </row>
        <row r="1590">
          <cell r="A1590" t="str">
            <v xml:space="preserve">         91162</v>
          </cell>
          <cell r="C1590" t="str">
            <v>PHR</v>
          </cell>
        </row>
        <row r="1591">
          <cell r="A1591" t="str">
            <v xml:space="preserve">         91163</v>
          </cell>
          <cell r="C1591" t="str">
            <v>PHR</v>
          </cell>
        </row>
        <row r="1592">
          <cell r="A1592" t="str">
            <v xml:space="preserve">         91164</v>
          </cell>
          <cell r="C1592" t="str">
            <v>PHR</v>
          </cell>
        </row>
        <row r="1593">
          <cell r="A1593" t="str">
            <v xml:space="preserve">         91171</v>
          </cell>
          <cell r="C1593" t="str">
            <v>PHR</v>
          </cell>
        </row>
        <row r="1594">
          <cell r="A1594" t="str">
            <v xml:space="preserve">         91172</v>
          </cell>
          <cell r="C1594" t="str">
            <v>PHR</v>
          </cell>
        </row>
        <row r="1595">
          <cell r="A1595" t="str">
            <v xml:space="preserve">         91173</v>
          </cell>
          <cell r="C1595" t="str">
            <v>PHR</v>
          </cell>
        </row>
        <row r="1596">
          <cell r="A1596" t="str">
            <v xml:space="preserve">         91190</v>
          </cell>
          <cell r="C1596" t="str">
            <v>PHR</v>
          </cell>
        </row>
        <row r="1597">
          <cell r="A1597" t="str">
            <v xml:space="preserve">         91215</v>
          </cell>
          <cell r="C1597" t="str">
            <v>PHR</v>
          </cell>
        </row>
        <row r="1598">
          <cell r="A1598" t="str">
            <v xml:space="preserve">         91224</v>
          </cell>
          <cell r="C1598" t="str">
            <v>PHR</v>
          </cell>
        </row>
        <row r="1599">
          <cell r="A1599" t="str">
            <v xml:space="preserve">         91225</v>
          </cell>
          <cell r="C1599" t="str">
            <v>PHR</v>
          </cell>
        </row>
        <row r="1600">
          <cell r="A1600" t="str">
            <v xml:space="preserve">         91226</v>
          </cell>
          <cell r="C1600" t="str">
            <v>PHR</v>
          </cell>
        </row>
        <row r="1601">
          <cell r="A1601" t="str">
            <v xml:space="preserve">         91227</v>
          </cell>
          <cell r="C1601" t="str">
            <v>PHR</v>
          </cell>
        </row>
        <row r="1602">
          <cell r="A1602" t="str">
            <v xml:space="preserve">         91230</v>
          </cell>
          <cell r="C1602" t="str">
            <v>PHR</v>
          </cell>
        </row>
        <row r="1603">
          <cell r="A1603" t="str">
            <v xml:space="preserve">         91235</v>
          </cell>
          <cell r="C1603" t="str">
            <v>PHR</v>
          </cell>
        </row>
        <row r="1604">
          <cell r="A1604" t="str">
            <v xml:space="preserve">         91250</v>
          </cell>
          <cell r="C1604" t="str">
            <v>PHR</v>
          </cell>
        </row>
        <row r="1605">
          <cell r="A1605" t="str">
            <v xml:space="preserve">         91251</v>
          </cell>
          <cell r="C1605" t="str">
            <v>PHR</v>
          </cell>
        </row>
        <row r="1606">
          <cell r="A1606" t="str">
            <v xml:space="preserve">         91252</v>
          </cell>
          <cell r="C1606" t="str">
            <v>PHR</v>
          </cell>
        </row>
        <row r="1607">
          <cell r="A1607" t="str">
            <v xml:space="preserve">         91253</v>
          </cell>
          <cell r="C1607" t="str">
            <v>PHR</v>
          </cell>
        </row>
        <row r="1608">
          <cell r="A1608" t="str">
            <v xml:space="preserve">         91254</v>
          </cell>
          <cell r="C1608" t="str">
            <v>PHR</v>
          </cell>
        </row>
        <row r="1609">
          <cell r="A1609" t="str">
            <v xml:space="preserve">         91255</v>
          </cell>
          <cell r="C1609" t="str">
            <v>PHR</v>
          </cell>
        </row>
        <row r="1610">
          <cell r="A1610" t="str">
            <v xml:space="preserve">         91270</v>
          </cell>
          <cell r="C1610" t="str">
            <v>PHR</v>
          </cell>
        </row>
        <row r="1611">
          <cell r="A1611" t="str">
            <v xml:space="preserve">         91280</v>
          </cell>
          <cell r="C1611" t="str">
            <v>PHR</v>
          </cell>
        </row>
        <row r="1612">
          <cell r="A1612" t="str">
            <v xml:space="preserve">         91281</v>
          </cell>
          <cell r="C1612" t="str">
            <v>PHR</v>
          </cell>
        </row>
        <row r="1613">
          <cell r="A1613" t="str">
            <v xml:space="preserve">         91282</v>
          </cell>
          <cell r="C1613" t="str">
            <v>PHR</v>
          </cell>
        </row>
        <row r="1614">
          <cell r="A1614" t="str">
            <v xml:space="preserve">         91283</v>
          </cell>
          <cell r="C1614" t="str">
            <v>PHR</v>
          </cell>
        </row>
        <row r="1615">
          <cell r="A1615" t="str">
            <v xml:space="preserve">         91285</v>
          </cell>
          <cell r="C1615" t="str">
            <v>PHR</v>
          </cell>
        </row>
        <row r="1616">
          <cell r="A1616" t="str">
            <v xml:space="preserve">         91290</v>
          </cell>
          <cell r="C1616" t="str">
            <v>PHR</v>
          </cell>
        </row>
        <row r="1617">
          <cell r="A1617" t="str">
            <v xml:space="preserve">         91295</v>
          </cell>
          <cell r="C1617" t="str">
            <v>PHR</v>
          </cell>
        </row>
        <row r="1618">
          <cell r="A1618" t="str">
            <v xml:space="preserve">         91296</v>
          </cell>
          <cell r="C1618" t="str">
            <v>PHR</v>
          </cell>
        </row>
        <row r="1619">
          <cell r="A1619" t="str">
            <v xml:space="preserve">         91297</v>
          </cell>
          <cell r="C1619" t="str">
            <v>PHR</v>
          </cell>
        </row>
        <row r="1620">
          <cell r="A1620" t="str">
            <v xml:space="preserve">         91298</v>
          </cell>
          <cell r="C1620" t="str">
            <v>PHR</v>
          </cell>
        </row>
        <row r="1621">
          <cell r="A1621" t="str">
            <v xml:space="preserve">         91315</v>
          </cell>
          <cell r="C1621" t="str">
            <v>PHR</v>
          </cell>
        </row>
        <row r="1622">
          <cell r="A1622" t="str">
            <v xml:space="preserve">         91351</v>
          </cell>
          <cell r="C1622" t="str">
            <v>PHR</v>
          </cell>
        </row>
        <row r="1623">
          <cell r="A1623" t="str">
            <v xml:space="preserve">         91352</v>
          </cell>
          <cell r="C1623" t="str">
            <v>PHR</v>
          </cell>
        </row>
        <row r="1624">
          <cell r="A1624" t="str">
            <v xml:space="preserve">         91353</v>
          </cell>
          <cell r="C1624" t="str">
            <v>PHR</v>
          </cell>
        </row>
        <row r="1625">
          <cell r="A1625" t="str">
            <v xml:space="preserve">         91373</v>
          </cell>
          <cell r="C1625" t="str">
            <v>PHR</v>
          </cell>
        </row>
        <row r="1626">
          <cell r="A1626" t="str">
            <v xml:space="preserve">         91380</v>
          </cell>
          <cell r="C1626" t="str">
            <v>PHR</v>
          </cell>
        </row>
        <row r="1627">
          <cell r="A1627" t="str">
            <v xml:space="preserve">         92115</v>
          </cell>
          <cell r="C1627" t="str">
            <v>PHR</v>
          </cell>
        </row>
        <row r="1628">
          <cell r="A1628" t="str">
            <v xml:space="preserve">         92120</v>
          </cell>
          <cell r="C1628" t="str">
            <v>PHR</v>
          </cell>
        </row>
        <row r="1629">
          <cell r="A1629" t="str">
            <v xml:space="preserve">         92121</v>
          </cell>
          <cell r="C1629" t="str">
            <v>PHR</v>
          </cell>
        </row>
        <row r="1630">
          <cell r="A1630" t="str">
            <v xml:space="preserve">         92250</v>
          </cell>
          <cell r="C1630" t="str">
            <v>PHR</v>
          </cell>
        </row>
        <row r="1631">
          <cell r="A1631" t="str">
            <v xml:space="preserve">         90500</v>
          </cell>
          <cell r="C1631" t="str">
            <v>PHR</v>
          </cell>
        </row>
        <row r="1632">
          <cell r="A1632" t="str">
            <v xml:space="preserve">         90501</v>
          </cell>
          <cell r="C1632" t="str">
            <v>PHR</v>
          </cell>
        </row>
        <row r="1633">
          <cell r="A1633" t="str">
            <v xml:space="preserve">         90801</v>
          </cell>
          <cell r="C1633" t="str">
            <v>PHR</v>
          </cell>
        </row>
        <row r="1634">
          <cell r="A1634" t="str">
            <v xml:space="preserve">         93110</v>
          </cell>
          <cell r="C1634" t="str">
            <v>PHR</v>
          </cell>
        </row>
        <row r="1635">
          <cell r="A1635" t="str">
            <v xml:space="preserve">         93115</v>
          </cell>
          <cell r="C1635" t="str">
            <v>PHR</v>
          </cell>
        </row>
        <row r="1636">
          <cell r="A1636" t="str">
            <v xml:space="preserve">         93116</v>
          </cell>
          <cell r="C1636" t="str">
            <v>PHR</v>
          </cell>
        </row>
        <row r="1637">
          <cell r="A1637" t="str">
            <v xml:space="preserve">         93117</v>
          </cell>
          <cell r="C1637" t="str">
            <v>PHR</v>
          </cell>
        </row>
        <row r="1638">
          <cell r="A1638" t="str">
            <v xml:space="preserve">         93126</v>
          </cell>
          <cell r="C1638" t="str">
            <v>PHR</v>
          </cell>
        </row>
        <row r="1639">
          <cell r="A1639" t="str">
            <v xml:space="preserve">         92350</v>
          </cell>
          <cell r="C1639" t="str">
            <v>PHR</v>
          </cell>
        </row>
        <row r="1640">
          <cell r="A1640">
            <v>0</v>
          </cell>
          <cell r="C1640" t="str">
            <v>Total</v>
          </cell>
        </row>
        <row r="1642">
          <cell r="A1642" t="str">
            <v>OPEXFUN</v>
          </cell>
          <cell r="C1642" t="str">
            <v>PMIS</v>
          </cell>
        </row>
        <row r="1643">
          <cell r="A1643" t="str">
            <v xml:space="preserve">         71001</v>
          </cell>
          <cell r="C1643" t="str">
            <v>PMIS</v>
          </cell>
        </row>
        <row r="1644">
          <cell r="A1644" t="str">
            <v xml:space="preserve">         71002</v>
          </cell>
          <cell r="C1644" t="str">
            <v>PMIS</v>
          </cell>
        </row>
        <row r="1645">
          <cell r="A1645" t="str">
            <v xml:space="preserve">         72001</v>
          </cell>
          <cell r="C1645" t="str">
            <v>PMIS</v>
          </cell>
        </row>
        <row r="1646">
          <cell r="A1646" t="str">
            <v xml:space="preserve">         72002</v>
          </cell>
          <cell r="C1646" t="str">
            <v>PMIS</v>
          </cell>
        </row>
        <row r="1647">
          <cell r="A1647" t="str">
            <v xml:space="preserve">         72003</v>
          </cell>
          <cell r="C1647" t="str">
            <v>PMIS</v>
          </cell>
        </row>
        <row r="1648">
          <cell r="A1648" t="str">
            <v xml:space="preserve">         72004</v>
          </cell>
          <cell r="C1648" t="str">
            <v>PMIS</v>
          </cell>
        </row>
        <row r="1649">
          <cell r="A1649" t="str">
            <v xml:space="preserve">         72005</v>
          </cell>
          <cell r="C1649" t="str">
            <v>PMIS</v>
          </cell>
        </row>
        <row r="1650">
          <cell r="A1650" t="str">
            <v xml:space="preserve">         72006</v>
          </cell>
          <cell r="C1650" t="str">
            <v>PMIS</v>
          </cell>
        </row>
        <row r="1651">
          <cell r="A1651" t="str">
            <v xml:space="preserve">         72007</v>
          </cell>
          <cell r="C1651" t="str">
            <v>PMIS</v>
          </cell>
        </row>
        <row r="1652">
          <cell r="A1652" t="str">
            <v xml:space="preserve">         72008</v>
          </cell>
          <cell r="C1652" t="str">
            <v>PMIS</v>
          </cell>
        </row>
        <row r="1653">
          <cell r="A1653" t="str">
            <v xml:space="preserve">         72009</v>
          </cell>
          <cell r="C1653" t="str">
            <v>PMIS</v>
          </cell>
        </row>
        <row r="1654">
          <cell r="A1654" t="str">
            <v xml:space="preserve">         72010</v>
          </cell>
          <cell r="C1654" t="str">
            <v>PMIS</v>
          </cell>
        </row>
        <row r="1655">
          <cell r="A1655" t="str">
            <v xml:space="preserve">         72011</v>
          </cell>
          <cell r="C1655" t="str">
            <v>PMIS</v>
          </cell>
        </row>
        <row r="1656">
          <cell r="A1656" t="str">
            <v xml:space="preserve">         72012</v>
          </cell>
          <cell r="C1656" t="str">
            <v>PMIS</v>
          </cell>
        </row>
        <row r="1657">
          <cell r="A1657" t="str">
            <v xml:space="preserve">         72013</v>
          </cell>
          <cell r="C1657" t="str">
            <v>PMIS</v>
          </cell>
        </row>
        <row r="1658">
          <cell r="A1658" t="str">
            <v xml:space="preserve">         72014</v>
          </cell>
          <cell r="C1658" t="str">
            <v>PMIS</v>
          </cell>
        </row>
        <row r="1659">
          <cell r="A1659" t="str">
            <v xml:space="preserve">         72015</v>
          </cell>
          <cell r="C1659" t="str">
            <v>PMIS</v>
          </cell>
        </row>
        <row r="1660">
          <cell r="A1660" t="str">
            <v xml:space="preserve">         72016</v>
          </cell>
          <cell r="C1660" t="str">
            <v>PMIS</v>
          </cell>
        </row>
        <row r="1661">
          <cell r="A1661" t="str">
            <v xml:space="preserve">         72017</v>
          </cell>
          <cell r="C1661" t="str">
            <v>PMIS</v>
          </cell>
        </row>
        <row r="1662">
          <cell r="A1662" t="str">
            <v xml:space="preserve">         72018</v>
          </cell>
          <cell r="C1662" t="str">
            <v>PMIS</v>
          </cell>
        </row>
        <row r="1663">
          <cell r="A1663" t="str">
            <v xml:space="preserve">         72019</v>
          </cell>
          <cell r="C1663" t="str">
            <v>PMIS</v>
          </cell>
        </row>
        <row r="1664">
          <cell r="A1664" t="str">
            <v xml:space="preserve">         72020</v>
          </cell>
          <cell r="C1664" t="str">
            <v>PMIS</v>
          </cell>
        </row>
        <row r="1665">
          <cell r="A1665" t="str">
            <v xml:space="preserve">         72021</v>
          </cell>
          <cell r="C1665" t="str">
            <v>PMIS</v>
          </cell>
        </row>
        <row r="1666">
          <cell r="A1666" t="str">
            <v xml:space="preserve">         73001</v>
          </cell>
          <cell r="C1666" t="str">
            <v>PMIS</v>
          </cell>
        </row>
        <row r="1667">
          <cell r="A1667" t="str">
            <v xml:space="preserve">         74001</v>
          </cell>
          <cell r="C1667" t="str">
            <v>PMIS</v>
          </cell>
        </row>
        <row r="1668">
          <cell r="A1668" t="str">
            <v xml:space="preserve">         74002</v>
          </cell>
          <cell r="C1668" t="str">
            <v>PMIS</v>
          </cell>
        </row>
        <row r="1669">
          <cell r="A1669" t="str">
            <v xml:space="preserve">         74003</v>
          </cell>
          <cell r="C1669" t="str">
            <v>PMIS</v>
          </cell>
        </row>
        <row r="1670">
          <cell r="A1670" t="str">
            <v xml:space="preserve">         74004</v>
          </cell>
          <cell r="C1670" t="str">
            <v>PMIS</v>
          </cell>
        </row>
        <row r="1671">
          <cell r="A1671" t="str">
            <v xml:space="preserve">         74005</v>
          </cell>
          <cell r="C1671" t="str">
            <v>PMIS</v>
          </cell>
        </row>
        <row r="1672">
          <cell r="A1672" t="str">
            <v xml:space="preserve">         75001</v>
          </cell>
          <cell r="C1672" t="str">
            <v>PMIS</v>
          </cell>
        </row>
        <row r="1673">
          <cell r="A1673" t="str">
            <v xml:space="preserve">         75002</v>
          </cell>
          <cell r="C1673" t="str">
            <v>PMIS</v>
          </cell>
        </row>
        <row r="1674">
          <cell r="A1674" t="str">
            <v xml:space="preserve">         75003</v>
          </cell>
          <cell r="C1674" t="str">
            <v>PMIS</v>
          </cell>
        </row>
        <row r="1675">
          <cell r="A1675" t="str">
            <v xml:space="preserve">         75004</v>
          </cell>
          <cell r="C1675" t="str">
            <v>PMIS</v>
          </cell>
        </row>
        <row r="1676">
          <cell r="A1676" t="str">
            <v xml:space="preserve">         75005</v>
          </cell>
          <cell r="C1676" t="str">
            <v>PMIS</v>
          </cell>
        </row>
        <row r="1677">
          <cell r="A1677" t="str">
            <v xml:space="preserve">         75006</v>
          </cell>
          <cell r="C1677" t="str">
            <v>PMIS</v>
          </cell>
        </row>
        <row r="1678">
          <cell r="A1678" t="str">
            <v xml:space="preserve">         75007</v>
          </cell>
          <cell r="C1678" t="str">
            <v>PMIS</v>
          </cell>
        </row>
        <row r="1679">
          <cell r="A1679" t="str">
            <v xml:space="preserve">         75008</v>
          </cell>
          <cell r="C1679" t="str">
            <v>PMIS</v>
          </cell>
        </row>
        <row r="1680">
          <cell r="A1680" t="str">
            <v xml:space="preserve">         75009</v>
          </cell>
          <cell r="C1680" t="str">
            <v>PMIS</v>
          </cell>
        </row>
        <row r="1681">
          <cell r="A1681" t="str">
            <v xml:space="preserve">         75011</v>
          </cell>
          <cell r="C1681" t="str">
            <v>PMIS</v>
          </cell>
        </row>
        <row r="1682">
          <cell r="A1682" t="str">
            <v xml:space="preserve">         75012</v>
          </cell>
          <cell r="C1682" t="str">
            <v>PMIS</v>
          </cell>
        </row>
        <row r="1683">
          <cell r="A1683" t="str">
            <v xml:space="preserve">         75013</v>
          </cell>
          <cell r="C1683" t="str">
            <v>PMIS</v>
          </cell>
        </row>
        <row r="1684">
          <cell r="A1684" t="str">
            <v xml:space="preserve">         75014</v>
          </cell>
          <cell r="C1684" t="str">
            <v>PMIS</v>
          </cell>
        </row>
        <row r="1685">
          <cell r="A1685" t="str">
            <v xml:space="preserve">         75015</v>
          </cell>
          <cell r="C1685" t="str">
            <v>PMIS</v>
          </cell>
        </row>
        <row r="1686">
          <cell r="A1686" t="str">
            <v xml:space="preserve">         75016</v>
          </cell>
          <cell r="C1686" t="str">
            <v>PMIS</v>
          </cell>
        </row>
        <row r="1687">
          <cell r="A1687" t="str">
            <v xml:space="preserve">         75017</v>
          </cell>
          <cell r="C1687" t="str">
            <v>PMIS</v>
          </cell>
        </row>
        <row r="1688">
          <cell r="A1688" t="str">
            <v xml:space="preserve">         75018</v>
          </cell>
          <cell r="C1688" t="str">
            <v>PMIS</v>
          </cell>
        </row>
        <row r="1689">
          <cell r="A1689" t="str">
            <v xml:space="preserve">         75098</v>
          </cell>
          <cell r="C1689" t="str">
            <v>PMIS</v>
          </cell>
        </row>
        <row r="1690">
          <cell r="A1690" t="str">
            <v xml:space="preserve">         75099</v>
          </cell>
          <cell r="C1690" t="str">
            <v>PMIS</v>
          </cell>
        </row>
        <row r="1691">
          <cell r="A1691" t="str">
            <v xml:space="preserve">         78001</v>
          </cell>
          <cell r="C1691" t="str">
            <v>PMIS</v>
          </cell>
        </row>
        <row r="1692">
          <cell r="A1692" t="str">
            <v xml:space="preserve">         78002</v>
          </cell>
          <cell r="C1692" t="str">
            <v>PMIS</v>
          </cell>
        </row>
        <row r="1693">
          <cell r="A1693" t="str">
            <v xml:space="preserve">         79001</v>
          </cell>
          <cell r="C1693" t="str">
            <v>PMIS</v>
          </cell>
        </row>
        <row r="1694">
          <cell r="A1694" t="str">
            <v xml:space="preserve">         90200</v>
          </cell>
          <cell r="C1694" t="str">
            <v>PMIS</v>
          </cell>
        </row>
        <row r="1695">
          <cell r="A1695" t="str">
            <v xml:space="preserve">         90300</v>
          </cell>
          <cell r="C1695" t="str">
            <v>PMIS</v>
          </cell>
        </row>
        <row r="1696">
          <cell r="A1696" t="str">
            <v xml:space="preserve">         90400</v>
          </cell>
          <cell r="C1696" t="str">
            <v>PMIS</v>
          </cell>
        </row>
        <row r="1697">
          <cell r="A1697" t="str">
            <v xml:space="preserve">         90700</v>
          </cell>
          <cell r="C1697" t="str">
            <v>PMIS</v>
          </cell>
        </row>
        <row r="1698">
          <cell r="A1698" t="str">
            <v xml:space="preserve">         90720</v>
          </cell>
          <cell r="C1698" t="str">
            <v>PMIS</v>
          </cell>
        </row>
        <row r="1699">
          <cell r="A1699" t="str">
            <v xml:space="preserve">         90730</v>
          </cell>
          <cell r="C1699" t="str">
            <v>PMIS</v>
          </cell>
        </row>
        <row r="1700">
          <cell r="A1700" t="str">
            <v xml:space="preserve">         90740</v>
          </cell>
          <cell r="C1700" t="str">
            <v>PMIS</v>
          </cell>
        </row>
        <row r="1701">
          <cell r="A1701" t="str">
            <v xml:space="preserve">         90750</v>
          </cell>
          <cell r="C1701" t="str">
            <v>PMIS</v>
          </cell>
        </row>
        <row r="1702">
          <cell r="A1702" t="str">
            <v xml:space="preserve">         90760</v>
          </cell>
          <cell r="C1702" t="str">
            <v>PMIS</v>
          </cell>
        </row>
        <row r="1703">
          <cell r="A1703" t="str">
            <v xml:space="preserve">         90770</v>
          </cell>
          <cell r="C1703" t="str">
            <v>PMIS</v>
          </cell>
        </row>
        <row r="1704">
          <cell r="A1704" t="str">
            <v xml:space="preserve">         90780</v>
          </cell>
          <cell r="C1704" t="str">
            <v>PMIS</v>
          </cell>
        </row>
        <row r="1705">
          <cell r="A1705" t="str">
            <v xml:space="preserve">         91110</v>
          </cell>
          <cell r="C1705" t="str">
            <v>PMIS</v>
          </cell>
        </row>
        <row r="1706">
          <cell r="A1706" t="str">
            <v xml:space="preserve">         91111</v>
          </cell>
          <cell r="C1706" t="str">
            <v>PMIS</v>
          </cell>
        </row>
        <row r="1707">
          <cell r="A1707" t="str">
            <v xml:space="preserve">         91112</v>
          </cell>
          <cell r="C1707" t="str">
            <v>PMIS</v>
          </cell>
        </row>
        <row r="1708">
          <cell r="A1708" t="str">
            <v xml:space="preserve">         91113</v>
          </cell>
          <cell r="C1708" t="str">
            <v>PMIS</v>
          </cell>
        </row>
        <row r="1709">
          <cell r="A1709" t="str">
            <v xml:space="preserve">         91114</v>
          </cell>
          <cell r="C1709" t="str">
            <v>PMIS</v>
          </cell>
        </row>
        <row r="1710">
          <cell r="A1710" t="str">
            <v xml:space="preserve">         91120</v>
          </cell>
          <cell r="C1710" t="str">
            <v>PMIS</v>
          </cell>
        </row>
        <row r="1711">
          <cell r="A1711" t="str">
            <v xml:space="preserve">         91125</v>
          </cell>
          <cell r="C1711" t="str">
            <v>PMIS</v>
          </cell>
        </row>
        <row r="1712">
          <cell r="A1712" t="str">
            <v xml:space="preserve">         91126</v>
          </cell>
          <cell r="C1712" t="str">
            <v>PMIS</v>
          </cell>
        </row>
        <row r="1713">
          <cell r="A1713" t="str">
            <v xml:space="preserve">         91127</v>
          </cell>
          <cell r="C1713" t="str">
            <v>PMIS</v>
          </cell>
        </row>
        <row r="1714">
          <cell r="A1714" t="str">
            <v xml:space="preserve">         91128</v>
          </cell>
          <cell r="C1714" t="str">
            <v>PMIS</v>
          </cell>
        </row>
        <row r="1715">
          <cell r="A1715" t="str">
            <v xml:space="preserve">         91129</v>
          </cell>
          <cell r="C1715" t="str">
            <v>PMIS</v>
          </cell>
        </row>
        <row r="1716">
          <cell r="A1716" t="str">
            <v xml:space="preserve">         91133</v>
          </cell>
          <cell r="C1716" t="str">
            <v>PMIS</v>
          </cell>
        </row>
        <row r="1717">
          <cell r="A1717" t="str">
            <v xml:space="preserve">         91134</v>
          </cell>
          <cell r="C1717" t="str">
            <v>PMIS</v>
          </cell>
        </row>
        <row r="1718">
          <cell r="A1718" t="str">
            <v xml:space="preserve">         91136</v>
          </cell>
          <cell r="C1718" t="str">
            <v>PMIS</v>
          </cell>
        </row>
        <row r="1719">
          <cell r="A1719" t="str">
            <v xml:space="preserve">         91137</v>
          </cell>
          <cell r="C1719" t="str">
            <v>PMIS</v>
          </cell>
        </row>
        <row r="1720">
          <cell r="A1720" t="str">
            <v xml:space="preserve">         91138</v>
          </cell>
          <cell r="C1720" t="str">
            <v>PMIS</v>
          </cell>
        </row>
        <row r="1721">
          <cell r="A1721" t="str">
            <v xml:space="preserve">         91146</v>
          </cell>
          <cell r="C1721" t="str">
            <v>PMIS</v>
          </cell>
        </row>
        <row r="1722">
          <cell r="A1722" t="str">
            <v xml:space="preserve">         91150</v>
          </cell>
          <cell r="C1722" t="str">
            <v>PMIS</v>
          </cell>
        </row>
        <row r="1723">
          <cell r="A1723" t="str">
            <v xml:space="preserve">         91153</v>
          </cell>
          <cell r="C1723" t="str">
            <v>PMIS</v>
          </cell>
        </row>
        <row r="1724">
          <cell r="A1724" t="str">
            <v xml:space="preserve">         91154</v>
          </cell>
          <cell r="C1724" t="str">
            <v>PMIS</v>
          </cell>
        </row>
        <row r="1725">
          <cell r="A1725" t="str">
            <v xml:space="preserve">         91162</v>
          </cell>
          <cell r="C1725" t="str">
            <v>PMIS</v>
          </cell>
        </row>
        <row r="1726">
          <cell r="A1726" t="str">
            <v xml:space="preserve">         91163</v>
          </cell>
          <cell r="C1726" t="str">
            <v>PMIS</v>
          </cell>
        </row>
        <row r="1727">
          <cell r="A1727" t="str">
            <v xml:space="preserve">         91164</v>
          </cell>
          <cell r="C1727" t="str">
            <v>PMIS</v>
          </cell>
        </row>
        <row r="1728">
          <cell r="A1728" t="str">
            <v xml:space="preserve">         91171</v>
          </cell>
          <cell r="C1728" t="str">
            <v>PMIS</v>
          </cell>
        </row>
        <row r="1729">
          <cell r="A1729" t="str">
            <v xml:space="preserve">         91172</v>
          </cell>
          <cell r="C1729" t="str">
            <v>PMIS</v>
          </cell>
        </row>
        <row r="1730">
          <cell r="A1730" t="str">
            <v xml:space="preserve">         91173</v>
          </cell>
          <cell r="C1730" t="str">
            <v>PMIS</v>
          </cell>
        </row>
        <row r="1731">
          <cell r="A1731" t="str">
            <v xml:space="preserve">         91190</v>
          </cell>
          <cell r="C1731" t="str">
            <v>PMIS</v>
          </cell>
        </row>
        <row r="1732">
          <cell r="A1732" t="str">
            <v xml:space="preserve">         91215</v>
          </cell>
          <cell r="C1732" t="str">
            <v>PMIS</v>
          </cell>
        </row>
        <row r="1733">
          <cell r="A1733" t="str">
            <v xml:space="preserve">         91224</v>
          </cell>
          <cell r="C1733" t="str">
            <v>PMIS</v>
          </cell>
        </row>
        <row r="1734">
          <cell r="A1734" t="str">
            <v xml:space="preserve">         91225</v>
          </cell>
          <cell r="C1734" t="str">
            <v>PMIS</v>
          </cell>
        </row>
        <row r="1735">
          <cell r="A1735" t="str">
            <v xml:space="preserve">         91226</v>
          </cell>
          <cell r="C1735" t="str">
            <v>PMIS</v>
          </cell>
        </row>
        <row r="1736">
          <cell r="A1736" t="str">
            <v xml:space="preserve">         91227</v>
          </cell>
          <cell r="C1736" t="str">
            <v>PMIS</v>
          </cell>
        </row>
        <row r="1737">
          <cell r="A1737" t="str">
            <v xml:space="preserve">         91230</v>
          </cell>
          <cell r="C1737" t="str">
            <v>PMIS</v>
          </cell>
        </row>
        <row r="1738">
          <cell r="A1738" t="str">
            <v xml:space="preserve">         91235</v>
          </cell>
          <cell r="C1738" t="str">
            <v>PMIS</v>
          </cell>
        </row>
        <row r="1739">
          <cell r="A1739" t="str">
            <v xml:space="preserve">         91250</v>
          </cell>
          <cell r="C1739" t="str">
            <v>PMIS</v>
          </cell>
        </row>
        <row r="1740">
          <cell r="A1740" t="str">
            <v xml:space="preserve">         91251</v>
          </cell>
          <cell r="C1740" t="str">
            <v>PMIS</v>
          </cell>
        </row>
        <row r="1741">
          <cell r="A1741" t="str">
            <v xml:space="preserve">         91252</v>
          </cell>
          <cell r="C1741" t="str">
            <v>PMIS</v>
          </cell>
        </row>
        <row r="1742">
          <cell r="A1742" t="str">
            <v xml:space="preserve">         91253</v>
          </cell>
          <cell r="C1742" t="str">
            <v>PMIS</v>
          </cell>
        </row>
        <row r="1743">
          <cell r="A1743" t="str">
            <v xml:space="preserve">         91254</v>
          </cell>
          <cell r="C1743" t="str">
            <v>PMIS</v>
          </cell>
        </row>
        <row r="1744">
          <cell r="A1744" t="str">
            <v xml:space="preserve">         91255</v>
          </cell>
          <cell r="C1744" t="str">
            <v>PMIS</v>
          </cell>
        </row>
        <row r="1745">
          <cell r="A1745" t="str">
            <v xml:space="preserve">         91270</v>
          </cell>
          <cell r="C1745" t="str">
            <v>PMIS</v>
          </cell>
        </row>
        <row r="1746">
          <cell r="A1746" t="str">
            <v xml:space="preserve">         91280</v>
          </cell>
          <cell r="C1746" t="str">
            <v>PMIS</v>
          </cell>
        </row>
        <row r="1747">
          <cell r="A1747" t="str">
            <v xml:space="preserve">         91281</v>
          </cell>
          <cell r="C1747" t="str">
            <v>PMIS</v>
          </cell>
        </row>
        <row r="1748">
          <cell r="A1748" t="str">
            <v xml:space="preserve">         91282</v>
          </cell>
          <cell r="C1748" t="str">
            <v>PMIS</v>
          </cell>
        </row>
        <row r="1749">
          <cell r="A1749" t="str">
            <v xml:space="preserve">         91283</v>
          </cell>
          <cell r="C1749" t="str">
            <v>PMIS</v>
          </cell>
        </row>
        <row r="1750">
          <cell r="A1750" t="str">
            <v xml:space="preserve">         91285</v>
          </cell>
          <cell r="C1750" t="str">
            <v>PMIS</v>
          </cell>
        </row>
        <row r="1751">
          <cell r="A1751" t="str">
            <v xml:space="preserve">         91290</v>
          </cell>
          <cell r="C1751" t="str">
            <v>PMIS</v>
          </cell>
        </row>
        <row r="1752">
          <cell r="A1752" t="str">
            <v xml:space="preserve">         91295</v>
          </cell>
          <cell r="C1752" t="str">
            <v>PMIS</v>
          </cell>
        </row>
        <row r="1753">
          <cell r="A1753" t="str">
            <v xml:space="preserve">         91296</v>
          </cell>
          <cell r="C1753" t="str">
            <v>PMIS</v>
          </cell>
        </row>
        <row r="1754">
          <cell r="A1754" t="str">
            <v xml:space="preserve">         91297</v>
          </cell>
          <cell r="C1754" t="str">
            <v>PMIS</v>
          </cell>
        </row>
        <row r="1755">
          <cell r="A1755" t="str">
            <v xml:space="preserve">         91298</v>
          </cell>
          <cell r="C1755" t="str">
            <v>PMIS</v>
          </cell>
        </row>
        <row r="1756">
          <cell r="A1756" t="str">
            <v xml:space="preserve">         91315</v>
          </cell>
          <cell r="C1756" t="str">
            <v>PMIS</v>
          </cell>
        </row>
        <row r="1757">
          <cell r="A1757" t="str">
            <v xml:space="preserve">         91351</v>
          </cell>
          <cell r="C1757" t="str">
            <v>PMIS</v>
          </cell>
        </row>
        <row r="1758">
          <cell r="A1758" t="str">
            <v xml:space="preserve">         91352</v>
          </cell>
          <cell r="C1758" t="str">
            <v>PMIS</v>
          </cell>
        </row>
        <row r="1759">
          <cell r="A1759" t="str">
            <v xml:space="preserve">         91353</v>
          </cell>
          <cell r="C1759" t="str">
            <v>PMIS</v>
          </cell>
        </row>
        <row r="1760">
          <cell r="A1760" t="str">
            <v xml:space="preserve">         91373</v>
          </cell>
          <cell r="C1760" t="str">
            <v>PMIS</v>
          </cell>
        </row>
        <row r="1761">
          <cell r="A1761" t="str">
            <v xml:space="preserve">         91380</v>
          </cell>
          <cell r="C1761" t="str">
            <v>PMIS</v>
          </cell>
        </row>
        <row r="1762">
          <cell r="A1762" t="str">
            <v xml:space="preserve">         92115</v>
          </cell>
          <cell r="C1762" t="str">
            <v>PMIS</v>
          </cell>
        </row>
        <row r="1763">
          <cell r="A1763" t="str">
            <v xml:space="preserve">         92120</v>
          </cell>
          <cell r="C1763" t="str">
            <v>PMIS</v>
          </cell>
        </row>
        <row r="1764">
          <cell r="A1764" t="str">
            <v xml:space="preserve">         92121</v>
          </cell>
          <cell r="C1764" t="str">
            <v>PMIS</v>
          </cell>
        </row>
        <row r="1765">
          <cell r="A1765" t="str">
            <v xml:space="preserve">         92250</v>
          </cell>
          <cell r="C1765" t="str">
            <v>PMIS</v>
          </cell>
        </row>
        <row r="1766">
          <cell r="A1766" t="str">
            <v xml:space="preserve">         90500</v>
          </cell>
          <cell r="C1766" t="str">
            <v>PMIS</v>
          </cell>
        </row>
        <row r="1767">
          <cell r="A1767" t="str">
            <v xml:space="preserve">         90501</v>
          </cell>
          <cell r="C1767" t="str">
            <v>PMIS</v>
          </cell>
        </row>
        <row r="1768">
          <cell r="A1768" t="str">
            <v xml:space="preserve">         90801</v>
          </cell>
          <cell r="C1768" t="str">
            <v>PMIS</v>
          </cell>
        </row>
        <row r="1769">
          <cell r="A1769" t="str">
            <v xml:space="preserve">         93110</v>
          </cell>
          <cell r="C1769" t="str">
            <v>PMIS</v>
          </cell>
        </row>
        <row r="1770">
          <cell r="A1770" t="str">
            <v xml:space="preserve">         93115</v>
          </cell>
          <cell r="C1770" t="str">
            <v>PMIS</v>
          </cell>
        </row>
        <row r="1771">
          <cell r="A1771" t="str">
            <v xml:space="preserve">         93116</v>
          </cell>
          <cell r="C1771" t="str">
            <v>PMIS</v>
          </cell>
        </row>
        <row r="1772">
          <cell r="A1772" t="str">
            <v xml:space="preserve">         93117</v>
          </cell>
          <cell r="C1772" t="str">
            <v>PMIS</v>
          </cell>
        </row>
        <row r="1773">
          <cell r="A1773" t="str">
            <v xml:space="preserve">         93126</v>
          </cell>
          <cell r="C1773" t="str">
            <v>PMIS</v>
          </cell>
        </row>
        <row r="1774">
          <cell r="A1774" t="str">
            <v xml:space="preserve">         92350</v>
          </cell>
          <cell r="C1774" t="str">
            <v>PMIS</v>
          </cell>
        </row>
        <row r="1775">
          <cell r="A1775">
            <v>0</v>
          </cell>
          <cell r="C1775" t="str">
            <v>Total</v>
          </cell>
        </row>
        <row r="1777">
          <cell r="A1777" t="str">
            <v>OPEXFUN</v>
          </cell>
          <cell r="C1777" t="str">
            <v>PPRD</v>
          </cell>
        </row>
        <row r="1778">
          <cell r="A1778" t="str">
            <v xml:space="preserve">         71001</v>
          </cell>
          <cell r="C1778" t="str">
            <v>PPRD</v>
          </cell>
        </row>
        <row r="1779">
          <cell r="A1779" t="str">
            <v xml:space="preserve">         71002</v>
          </cell>
          <cell r="C1779" t="str">
            <v>PPRD</v>
          </cell>
        </row>
        <row r="1780">
          <cell r="A1780" t="str">
            <v xml:space="preserve">         72001</v>
          </cell>
          <cell r="C1780" t="str">
            <v>PPRD</v>
          </cell>
        </row>
        <row r="1781">
          <cell r="A1781" t="str">
            <v xml:space="preserve">         72002</v>
          </cell>
          <cell r="C1781" t="str">
            <v>PPRD</v>
          </cell>
        </row>
        <row r="1782">
          <cell r="A1782" t="str">
            <v xml:space="preserve">         72003</v>
          </cell>
          <cell r="C1782" t="str">
            <v>PPRD</v>
          </cell>
        </row>
        <row r="1783">
          <cell r="A1783" t="str">
            <v xml:space="preserve">         72004</v>
          </cell>
          <cell r="C1783" t="str">
            <v>PPRD</v>
          </cell>
        </row>
        <row r="1784">
          <cell r="A1784" t="str">
            <v xml:space="preserve">         72005</v>
          </cell>
          <cell r="C1784" t="str">
            <v>PPRD</v>
          </cell>
        </row>
        <row r="1785">
          <cell r="A1785" t="str">
            <v xml:space="preserve">         72006</v>
          </cell>
          <cell r="C1785" t="str">
            <v>PPRD</v>
          </cell>
        </row>
        <row r="1786">
          <cell r="A1786" t="str">
            <v xml:space="preserve">         72007</v>
          </cell>
          <cell r="C1786" t="str">
            <v>PPRD</v>
          </cell>
        </row>
        <row r="1787">
          <cell r="A1787" t="str">
            <v xml:space="preserve">         72008</v>
          </cell>
          <cell r="C1787" t="str">
            <v>PPRD</v>
          </cell>
        </row>
        <row r="1788">
          <cell r="A1788" t="str">
            <v xml:space="preserve">         72009</v>
          </cell>
          <cell r="C1788" t="str">
            <v>PPRD</v>
          </cell>
        </row>
        <row r="1789">
          <cell r="A1789" t="str">
            <v xml:space="preserve">         72010</v>
          </cell>
          <cell r="C1789" t="str">
            <v>PPRD</v>
          </cell>
        </row>
        <row r="1790">
          <cell r="A1790" t="str">
            <v xml:space="preserve">         72011</v>
          </cell>
          <cell r="C1790" t="str">
            <v>PPRD</v>
          </cell>
        </row>
        <row r="1791">
          <cell r="A1791" t="str">
            <v xml:space="preserve">         72012</v>
          </cell>
          <cell r="C1791" t="str">
            <v>PPRD</v>
          </cell>
        </row>
        <row r="1792">
          <cell r="A1792" t="str">
            <v xml:space="preserve">         72013</v>
          </cell>
          <cell r="C1792" t="str">
            <v>PPRD</v>
          </cell>
        </row>
        <row r="1793">
          <cell r="A1793" t="str">
            <v xml:space="preserve">         72014</v>
          </cell>
          <cell r="C1793" t="str">
            <v>PPRD</v>
          </cell>
        </row>
        <row r="1794">
          <cell r="A1794" t="str">
            <v xml:space="preserve">         72015</v>
          </cell>
          <cell r="C1794" t="str">
            <v>PPRD</v>
          </cell>
        </row>
        <row r="1795">
          <cell r="A1795" t="str">
            <v xml:space="preserve">         72016</v>
          </cell>
          <cell r="C1795" t="str">
            <v>PPRD</v>
          </cell>
        </row>
        <row r="1796">
          <cell r="A1796" t="str">
            <v xml:space="preserve">         72017</v>
          </cell>
          <cell r="C1796" t="str">
            <v>PPRD</v>
          </cell>
        </row>
        <row r="1797">
          <cell r="A1797" t="str">
            <v xml:space="preserve">         72018</v>
          </cell>
          <cell r="C1797" t="str">
            <v>PPRD</v>
          </cell>
        </row>
        <row r="1798">
          <cell r="A1798" t="str">
            <v xml:space="preserve">         72019</v>
          </cell>
          <cell r="C1798" t="str">
            <v>PPRD</v>
          </cell>
        </row>
        <row r="1799">
          <cell r="A1799" t="str">
            <v xml:space="preserve">         72020</v>
          </cell>
          <cell r="C1799" t="str">
            <v>PPRD</v>
          </cell>
        </row>
        <row r="1800">
          <cell r="A1800" t="str">
            <v xml:space="preserve">         72021</v>
          </cell>
          <cell r="C1800" t="str">
            <v>PPRD</v>
          </cell>
        </row>
        <row r="1801">
          <cell r="A1801" t="str">
            <v xml:space="preserve">         73001</v>
          </cell>
          <cell r="C1801" t="str">
            <v>PPRD</v>
          </cell>
        </row>
        <row r="1802">
          <cell r="A1802" t="str">
            <v xml:space="preserve">         74001</v>
          </cell>
          <cell r="C1802" t="str">
            <v>PPRD</v>
          </cell>
        </row>
        <row r="1803">
          <cell r="A1803" t="str">
            <v xml:space="preserve">         74002</v>
          </cell>
          <cell r="C1803" t="str">
            <v>PPRD</v>
          </cell>
        </row>
        <row r="1804">
          <cell r="A1804" t="str">
            <v xml:space="preserve">         74003</v>
          </cell>
          <cell r="C1804" t="str">
            <v>PPRD</v>
          </cell>
        </row>
        <row r="1805">
          <cell r="A1805" t="str">
            <v xml:space="preserve">         74004</v>
          </cell>
          <cell r="C1805" t="str">
            <v>PPRD</v>
          </cell>
        </row>
        <row r="1806">
          <cell r="A1806" t="str">
            <v xml:space="preserve">         74005</v>
          </cell>
          <cell r="C1806" t="str">
            <v>PPRD</v>
          </cell>
        </row>
        <row r="1807">
          <cell r="A1807" t="str">
            <v xml:space="preserve">         75001</v>
          </cell>
          <cell r="C1807" t="str">
            <v>PPRD</v>
          </cell>
        </row>
        <row r="1808">
          <cell r="A1808" t="str">
            <v xml:space="preserve">         75002</v>
          </cell>
          <cell r="C1808" t="str">
            <v>PPRD</v>
          </cell>
        </row>
        <row r="1809">
          <cell r="A1809" t="str">
            <v xml:space="preserve">         75003</v>
          </cell>
          <cell r="C1809" t="str">
            <v>PPRD</v>
          </cell>
        </row>
        <row r="1810">
          <cell r="A1810" t="str">
            <v xml:space="preserve">         75004</v>
          </cell>
          <cell r="C1810" t="str">
            <v>PPRD</v>
          </cell>
        </row>
        <row r="1811">
          <cell r="A1811" t="str">
            <v xml:space="preserve">         75005</v>
          </cell>
          <cell r="C1811" t="str">
            <v>PPRD</v>
          </cell>
        </row>
        <row r="1812">
          <cell r="A1812" t="str">
            <v xml:space="preserve">         75006</v>
          </cell>
          <cell r="C1812" t="str">
            <v>PPRD</v>
          </cell>
        </row>
        <row r="1813">
          <cell r="A1813" t="str">
            <v xml:space="preserve">         75007</v>
          </cell>
          <cell r="C1813" t="str">
            <v>PPRD</v>
          </cell>
        </row>
        <row r="1814">
          <cell r="A1814" t="str">
            <v xml:space="preserve">         75008</v>
          </cell>
          <cell r="C1814" t="str">
            <v>PPRD</v>
          </cell>
        </row>
        <row r="1815">
          <cell r="A1815" t="str">
            <v xml:space="preserve">         75009</v>
          </cell>
          <cell r="C1815" t="str">
            <v>PPRD</v>
          </cell>
        </row>
        <row r="1816">
          <cell r="A1816" t="str">
            <v xml:space="preserve">         75011</v>
          </cell>
          <cell r="C1816" t="str">
            <v>PPRD</v>
          </cell>
        </row>
        <row r="1817">
          <cell r="A1817" t="str">
            <v xml:space="preserve">         75012</v>
          </cell>
          <cell r="C1817" t="str">
            <v>PPRD</v>
          </cell>
        </row>
        <row r="1818">
          <cell r="A1818" t="str">
            <v xml:space="preserve">         75013</v>
          </cell>
          <cell r="C1818" t="str">
            <v>PPRD</v>
          </cell>
        </row>
        <row r="1819">
          <cell r="A1819" t="str">
            <v xml:space="preserve">         75014</v>
          </cell>
          <cell r="C1819" t="str">
            <v>PPRD</v>
          </cell>
        </row>
        <row r="1820">
          <cell r="A1820" t="str">
            <v xml:space="preserve">         75015</v>
          </cell>
          <cell r="C1820" t="str">
            <v>PPRD</v>
          </cell>
        </row>
        <row r="1821">
          <cell r="A1821" t="str">
            <v xml:space="preserve">         75016</v>
          </cell>
          <cell r="C1821" t="str">
            <v>PPRD</v>
          </cell>
        </row>
        <row r="1822">
          <cell r="A1822" t="str">
            <v xml:space="preserve">         75017</v>
          </cell>
          <cell r="C1822" t="str">
            <v>PPRD</v>
          </cell>
        </row>
        <row r="1823">
          <cell r="A1823" t="str">
            <v xml:space="preserve">         75018</v>
          </cell>
          <cell r="C1823" t="str">
            <v>PPRD</v>
          </cell>
        </row>
        <row r="1824">
          <cell r="A1824" t="str">
            <v xml:space="preserve">         75098</v>
          </cell>
          <cell r="C1824" t="str">
            <v>PPRD</v>
          </cell>
        </row>
        <row r="1825">
          <cell r="A1825" t="str">
            <v xml:space="preserve">         75099</v>
          </cell>
          <cell r="C1825" t="str">
            <v>PPRD</v>
          </cell>
        </row>
        <row r="1826">
          <cell r="A1826" t="str">
            <v xml:space="preserve">         78001</v>
          </cell>
          <cell r="C1826" t="str">
            <v>PPRD</v>
          </cell>
        </row>
        <row r="1827">
          <cell r="A1827" t="str">
            <v xml:space="preserve">         78002</v>
          </cell>
          <cell r="C1827" t="str">
            <v>PPRD</v>
          </cell>
        </row>
        <row r="1828">
          <cell r="A1828" t="str">
            <v xml:space="preserve">         79001</v>
          </cell>
          <cell r="C1828" t="str">
            <v>PPRD</v>
          </cell>
        </row>
        <row r="1829">
          <cell r="A1829" t="str">
            <v xml:space="preserve">         90200</v>
          </cell>
          <cell r="C1829" t="str">
            <v>PPRD</v>
          </cell>
        </row>
        <row r="1830">
          <cell r="A1830" t="str">
            <v xml:space="preserve">         90300</v>
          </cell>
          <cell r="C1830" t="str">
            <v>PPRD</v>
          </cell>
        </row>
        <row r="1831">
          <cell r="A1831" t="str">
            <v xml:space="preserve">         90400</v>
          </cell>
          <cell r="C1831" t="str">
            <v>PPRD</v>
          </cell>
        </row>
        <row r="1832">
          <cell r="A1832" t="str">
            <v xml:space="preserve">         90700</v>
          </cell>
          <cell r="C1832" t="str">
            <v>PPRD</v>
          </cell>
        </row>
        <row r="1833">
          <cell r="A1833" t="str">
            <v xml:space="preserve">         90720</v>
          </cell>
          <cell r="C1833" t="str">
            <v>PPRD</v>
          </cell>
        </row>
        <row r="1834">
          <cell r="A1834" t="str">
            <v xml:space="preserve">         90730</v>
          </cell>
          <cell r="C1834" t="str">
            <v>PPRD</v>
          </cell>
        </row>
        <row r="1835">
          <cell r="A1835" t="str">
            <v xml:space="preserve">         90740</v>
          </cell>
          <cell r="C1835" t="str">
            <v>PPRD</v>
          </cell>
        </row>
        <row r="1836">
          <cell r="A1836" t="str">
            <v xml:space="preserve">         90750</v>
          </cell>
          <cell r="C1836" t="str">
            <v>PPRD</v>
          </cell>
        </row>
        <row r="1837">
          <cell r="A1837" t="str">
            <v xml:space="preserve">         90760</v>
          </cell>
          <cell r="C1837" t="str">
            <v>PPRD</v>
          </cell>
        </row>
        <row r="1838">
          <cell r="A1838" t="str">
            <v xml:space="preserve">         90770</v>
          </cell>
          <cell r="C1838" t="str">
            <v>PPRD</v>
          </cell>
        </row>
        <row r="1839">
          <cell r="A1839" t="str">
            <v xml:space="preserve">         90780</v>
          </cell>
          <cell r="C1839" t="str">
            <v>PPRD</v>
          </cell>
        </row>
        <row r="1840">
          <cell r="A1840" t="str">
            <v xml:space="preserve">         91110</v>
          </cell>
          <cell r="C1840" t="str">
            <v>PPRD</v>
          </cell>
        </row>
        <row r="1841">
          <cell r="A1841" t="str">
            <v xml:space="preserve">         91111</v>
          </cell>
          <cell r="C1841" t="str">
            <v>PPRD</v>
          </cell>
        </row>
        <row r="1842">
          <cell r="A1842" t="str">
            <v xml:space="preserve">         91112</v>
          </cell>
          <cell r="C1842" t="str">
            <v>PPRD</v>
          </cell>
        </row>
        <row r="1843">
          <cell r="A1843" t="str">
            <v xml:space="preserve">         91113</v>
          </cell>
          <cell r="C1843" t="str">
            <v>PPRD</v>
          </cell>
        </row>
        <row r="1844">
          <cell r="A1844" t="str">
            <v xml:space="preserve">         91114</v>
          </cell>
          <cell r="C1844" t="str">
            <v>PPRD</v>
          </cell>
        </row>
        <row r="1845">
          <cell r="A1845" t="str">
            <v xml:space="preserve">         91120</v>
          </cell>
          <cell r="C1845" t="str">
            <v>PPRD</v>
          </cell>
        </row>
        <row r="1846">
          <cell r="A1846" t="str">
            <v xml:space="preserve">         91125</v>
          </cell>
          <cell r="C1846" t="str">
            <v>PPRD</v>
          </cell>
        </row>
        <row r="1847">
          <cell r="A1847" t="str">
            <v xml:space="preserve">         91126</v>
          </cell>
          <cell r="C1847" t="str">
            <v>PPRD</v>
          </cell>
        </row>
        <row r="1848">
          <cell r="A1848" t="str">
            <v xml:space="preserve">         91127</v>
          </cell>
          <cell r="C1848" t="str">
            <v>PPRD</v>
          </cell>
        </row>
        <row r="1849">
          <cell r="A1849" t="str">
            <v xml:space="preserve">         91128</v>
          </cell>
          <cell r="C1849" t="str">
            <v>PPRD</v>
          </cell>
        </row>
        <row r="1850">
          <cell r="A1850" t="str">
            <v xml:space="preserve">         91129</v>
          </cell>
          <cell r="C1850" t="str">
            <v>PPRD</v>
          </cell>
        </row>
        <row r="1851">
          <cell r="A1851" t="str">
            <v xml:space="preserve">         91133</v>
          </cell>
          <cell r="C1851" t="str">
            <v>PPRD</v>
          </cell>
        </row>
        <row r="1852">
          <cell r="A1852" t="str">
            <v xml:space="preserve">         91134</v>
          </cell>
          <cell r="C1852" t="str">
            <v>PPRD</v>
          </cell>
        </row>
        <row r="1853">
          <cell r="A1853" t="str">
            <v xml:space="preserve">         91136</v>
          </cell>
          <cell r="C1853" t="str">
            <v>PPRD</v>
          </cell>
        </row>
        <row r="1854">
          <cell r="A1854" t="str">
            <v xml:space="preserve">         91137</v>
          </cell>
          <cell r="C1854" t="str">
            <v>PPRD</v>
          </cell>
        </row>
        <row r="1855">
          <cell r="A1855" t="str">
            <v xml:space="preserve">         91138</v>
          </cell>
          <cell r="C1855" t="str">
            <v>PPRD</v>
          </cell>
        </row>
        <row r="1856">
          <cell r="A1856" t="str">
            <v xml:space="preserve">         91146</v>
          </cell>
          <cell r="C1856" t="str">
            <v>PPRD</v>
          </cell>
        </row>
        <row r="1857">
          <cell r="A1857" t="str">
            <v xml:space="preserve">         91150</v>
          </cell>
          <cell r="C1857" t="str">
            <v>PPRD</v>
          </cell>
        </row>
        <row r="1858">
          <cell r="A1858" t="str">
            <v xml:space="preserve">         91153</v>
          </cell>
          <cell r="C1858" t="str">
            <v>PPRD</v>
          </cell>
        </row>
        <row r="1859">
          <cell r="A1859" t="str">
            <v xml:space="preserve">         91154</v>
          </cell>
          <cell r="C1859" t="str">
            <v>PPRD</v>
          </cell>
        </row>
        <row r="1860">
          <cell r="A1860" t="str">
            <v xml:space="preserve">         91162</v>
          </cell>
          <cell r="C1860" t="str">
            <v>PPRD</v>
          </cell>
        </row>
        <row r="1861">
          <cell r="A1861" t="str">
            <v xml:space="preserve">         91163</v>
          </cell>
          <cell r="C1861" t="str">
            <v>PPRD</v>
          </cell>
        </row>
        <row r="1862">
          <cell r="A1862" t="str">
            <v xml:space="preserve">         91164</v>
          </cell>
          <cell r="C1862" t="str">
            <v>PPRD</v>
          </cell>
        </row>
        <row r="1863">
          <cell r="A1863" t="str">
            <v xml:space="preserve">         91171</v>
          </cell>
          <cell r="C1863" t="str">
            <v>PPRD</v>
          </cell>
        </row>
        <row r="1864">
          <cell r="A1864" t="str">
            <v xml:space="preserve">         91172</v>
          </cell>
          <cell r="C1864" t="str">
            <v>PPRD</v>
          </cell>
        </row>
        <row r="1865">
          <cell r="A1865" t="str">
            <v xml:space="preserve">         91173</v>
          </cell>
          <cell r="C1865" t="str">
            <v>PPRD</v>
          </cell>
        </row>
        <row r="1866">
          <cell r="A1866" t="str">
            <v xml:space="preserve">         91190</v>
          </cell>
          <cell r="C1866" t="str">
            <v>PPRD</v>
          </cell>
        </row>
        <row r="1867">
          <cell r="A1867" t="str">
            <v xml:space="preserve">         91215</v>
          </cell>
          <cell r="C1867" t="str">
            <v>PPRD</v>
          </cell>
        </row>
        <row r="1868">
          <cell r="A1868" t="str">
            <v xml:space="preserve">         91224</v>
          </cell>
          <cell r="C1868" t="str">
            <v>PPRD</v>
          </cell>
        </row>
        <row r="1869">
          <cell r="A1869" t="str">
            <v xml:space="preserve">         91225</v>
          </cell>
          <cell r="C1869" t="str">
            <v>PPRD</v>
          </cell>
        </row>
        <row r="1870">
          <cell r="A1870" t="str">
            <v xml:space="preserve">         91226</v>
          </cell>
          <cell r="C1870" t="str">
            <v>PPRD</v>
          </cell>
        </row>
        <row r="1871">
          <cell r="A1871" t="str">
            <v xml:space="preserve">         91227</v>
          </cell>
          <cell r="C1871" t="str">
            <v>PPRD</v>
          </cell>
        </row>
        <row r="1872">
          <cell r="A1872" t="str">
            <v xml:space="preserve">         91230</v>
          </cell>
          <cell r="C1872" t="str">
            <v>PPRD</v>
          </cell>
        </row>
        <row r="1873">
          <cell r="A1873" t="str">
            <v xml:space="preserve">         91235</v>
          </cell>
          <cell r="C1873" t="str">
            <v>PPRD</v>
          </cell>
        </row>
        <row r="1874">
          <cell r="A1874" t="str">
            <v xml:space="preserve">         91250</v>
          </cell>
          <cell r="C1874" t="str">
            <v>PPRD</v>
          </cell>
        </row>
        <row r="1875">
          <cell r="A1875" t="str">
            <v xml:space="preserve">         91251</v>
          </cell>
          <cell r="C1875" t="str">
            <v>PPRD</v>
          </cell>
        </row>
        <row r="1876">
          <cell r="A1876" t="str">
            <v xml:space="preserve">         91252</v>
          </cell>
          <cell r="C1876" t="str">
            <v>PPRD</v>
          </cell>
        </row>
        <row r="1877">
          <cell r="A1877" t="str">
            <v xml:space="preserve">         91253</v>
          </cell>
          <cell r="C1877" t="str">
            <v>PPRD</v>
          </cell>
        </row>
        <row r="1878">
          <cell r="A1878" t="str">
            <v xml:space="preserve">         91254</v>
          </cell>
          <cell r="C1878" t="str">
            <v>PPRD</v>
          </cell>
        </row>
        <row r="1879">
          <cell r="A1879" t="str">
            <v xml:space="preserve">         91255</v>
          </cell>
          <cell r="C1879" t="str">
            <v>PPRD</v>
          </cell>
        </row>
        <row r="1880">
          <cell r="A1880" t="str">
            <v xml:space="preserve">         91270</v>
          </cell>
          <cell r="C1880" t="str">
            <v>PPRD</v>
          </cell>
        </row>
        <row r="1881">
          <cell r="A1881" t="str">
            <v xml:space="preserve">         91280</v>
          </cell>
          <cell r="C1881" t="str">
            <v>PPRD</v>
          </cell>
        </row>
        <row r="1882">
          <cell r="A1882" t="str">
            <v xml:space="preserve">         91281</v>
          </cell>
          <cell r="C1882" t="str">
            <v>PPRD</v>
          </cell>
        </row>
        <row r="1883">
          <cell r="A1883" t="str">
            <v xml:space="preserve">         91282</v>
          </cell>
          <cell r="C1883" t="str">
            <v>PPRD</v>
          </cell>
        </row>
        <row r="1884">
          <cell r="A1884" t="str">
            <v xml:space="preserve">         91283</v>
          </cell>
          <cell r="C1884" t="str">
            <v>PPRD</v>
          </cell>
        </row>
        <row r="1885">
          <cell r="A1885" t="str">
            <v xml:space="preserve">         91285</v>
          </cell>
          <cell r="C1885" t="str">
            <v>PPRD</v>
          </cell>
        </row>
        <row r="1886">
          <cell r="A1886" t="str">
            <v xml:space="preserve">         91290</v>
          </cell>
          <cell r="C1886" t="str">
            <v>PPRD</v>
          </cell>
        </row>
        <row r="1887">
          <cell r="A1887" t="str">
            <v xml:space="preserve">         91295</v>
          </cell>
          <cell r="C1887" t="str">
            <v>PPRD</v>
          </cell>
        </row>
        <row r="1888">
          <cell r="A1888" t="str">
            <v xml:space="preserve">         91296</v>
          </cell>
          <cell r="C1888" t="str">
            <v>PPRD</v>
          </cell>
        </row>
        <row r="1889">
          <cell r="A1889" t="str">
            <v xml:space="preserve">         91297</v>
          </cell>
          <cell r="C1889" t="str">
            <v>PPRD</v>
          </cell>
        </row>
        <row r="1890">
          <cell r="A1890" t="str">
            <v xml:space="preserve">         91298</v>
          </cell>
          <cell r="C1890" t="str">
            <v>PPRD</v>
          </cell>
        </row>
        <row r="1891">
          <cell r="A1891" t="str">
            <v xml:space="preserve">         91315</v>
          </cell>
          <cell r="C1891" t="str">
            <v>PPRD</v>
          </cell>
        </row>
        <row r="1892">
          <cell r="A1892" t="str">
            <v xml:space="preserve">         91351</v>
          </cell>
          <cell r="C1892" t="str">
            <v>PPRD</v>
          </cell>
        </row>
        <row r="1893">
          <cell r="A1893" t="str">
            <v xml:space="preserve">         91352</v>
          </cell>
          <cell r="C1893" t="str">
            <v>PPRD</v>
          </cell>
        </row>
        <row r="1894">
          <cell r="A1894" t="str">
            <v xml:space="preserve">         91353</v>
          </cell>
          <cell r="C1894" t="str">
            <v>PPRD</v>
          </cell>
        </row>
        <row r="1895">
          <cell r="A1895" t="str">
            <v xml:space="preserve">         91373</v>
          </cell>
          <cell r="C1895" t="str">
            <v>PPRD</v>
          </cell>
        </row>
        <row r="1896">
          <cell r="A1896" t="str">
            <v xml:space="preserve">         91380</v>
          </cell>
          <cell r="C1896" t="str">
            <v>PPRD</v>
          </cell>
        </row>
        <row r="1897">
          <cell r="A1897" t="str">
            <v xml:space="preserve">         92115</v>
          </cell>
          <cell r="C1897" t="str">
            <v>PPRD</v>
          </cell>
        </row>
        <row r="1898">
          <cell r="A1898" t="str">
            <v xml:space="preserve">         92120</v>
          </cell>
          <cell r="C1898" t="str">
            <v>PPRD</v>
          </cell>
        </row>
        <row r="1899">
          <cell r="A1899" t="str">
            <v xml:space="preserve">         92121</v>
          </cell>
          <cell r="C1899" t="str">
            <v>PPRD</v>
          </cell>
        </row>
        <row r="1900">
          <cell r="A1900" t="str">
            <v xml:space="preserve">         92250</v>
          </cell>
          <cell r="C1900" t="str">
            <v>PPRD</v>
          </cell>
        </row>
        <row r="1901">
          <cell r="A1901" t="str">
            <v xml:space="preserve">         90500</v>
          </cell>
          <cell r="C1901" t="str">
            <v>PPRD</v>
          </cell>
        </row>
        <row r="1902">
          <cell r="A1902" t="str">
            <v xml:space="preserve">         90501</v>
          </cell>
          <cell r="C1902" t="str">
            <v>PPRD</v>
          </cell>
        </row>
        <row r="1903">
          <cell r="A1903" t="str">
            <v xml:space="preserve">         90801</v>
          </cell>
          <cell r="C1903" t="str">
            <v>PPRD</v>
          </cell>
        </row>
        <row r="1904">
          <cell r="A1904" t="str">
            <v xml:space="preserve">         93110</v>
          </cell>
          <cell r="C1904" t="str">
            <v>PPRD</v>
          </cell>
        </row>
        <row r="1905">
          <cell r="A1905" t="str">
            <v xml:space="preserve">         93115</v>
          </cell>
          <cell r="C1905" t="str">
            <v>PPRD</v>
          </cell>
        </row>
        <row r="1906">
          <cell r="A1906" t="str">
            <v xml:space="preserve">         93116</v>
          </cell>
          <cell r="C1906" t="str">
            <v>PPRD</v>
          </cell>
        </row>
        <row r="1907">
          <cell r="A1907" t="str">
            <v xml:space="preserve">         93117</v>
          </cell>
          <cell r="C1907" t="str">
            <v>PPRD</v>
          </cell>
        </row>
        <row r="1908">
          <cell r="A1908" t="str">
            <v xml:space="preserve">         93126</v>
          </cell>
          <cell r="C1908" t="str">
            <v>PPRD</v>
          </cell>
        </row>
        <row r="1909">
          <cell r="A1909" t="str">
            <v xml:space="preserve">         92350</v>
          </cell>
          <cell r="C1909" t="str">
            <v>PPRD</v>
          </cell>
        </row>
        <row r="1910">
          <cell r="A1910">
            <v>0</v>
          </cell>
          <cell r="C1910" t="str">
            <v>Total</v>
          </cell>
        </row>
        <row r="1912">
          <cell r="A1912" t="str">
            <v>OPEXFUN</v>
          </cell>
          <cell r="C1912" t="str">
            <v>PUR</v>
          </cell>
        </row>
        <row r="1913">
          <cell r="A1913" t="str">
            <v xml:space="preserve">         71001</v>
          </cell>
          <cell r="C1913" t="str">
            <v>PUR</v>
          </cell>
        </row>
        <row r="1914">
          <cell r="A1914" t="str">
            <v xml:space="preserve">         71002</v>
          </cell>
          <cell r="C1914" t="str">
            <v>PUR</v>
          </cell>
        </row>
        <row r="1915">
          <cell r="A1915" t="str">
            <v xml:space="preserve">         72001</v>
          </cell>
          <cell r="C1915" t="str">
            <v>PUR</v>
          </cell>
        </row>
        <row r="1916">
          <cell r="A1916" t="str">
            <v xml:space="preserve">         72002</v>
          </cell>
          <cell r="C1916" t="str">
            <v>PUR</v>
          </cell>
        </row>
        <row r="1917">
          <cell r="A1917" t="str">
            <v xml:space="preserve">         72003</v>
          </cell>
          <cell r="C1917" t="str">
            <v>PUR</v>
          </cell>
        </row>
        <row r="1918">
          <cell r="A1918" t="str">
            <v xml:space="preserve">         72004</v>
          </cell>
          <cell r="C1918" t="str">
            <v>PUR</v>
          </cell>
        </row>
        <row r="1919">
          <cell r="A1919" t="str">
            <v xml:space="preserve">         72005</v>
          </cell>
          <cell r="C1919" t="str">
            <v>PUR</v>
          </cell>
        </row>
        <row r="1920">
          <cell r="A1920" t="str">
            <v xml:space="preserve">         72006</v>
          </cell>
          <cell r="C1920" t="str">
            <v>PUR</v>
          </cell>
        </row>
        <row r="1921">
          <cell r="A1921" t="str">
            <v xml:space="preserve">         72007</v>
          </cell>
          <cell r="C1921" t="str">
            <v>PUR</v>
          </cell>
        </row>
        <row r="1922">
          <cell r="A1922" t="str">
            <v xml:space="preserve">         72008</v>
          </cell>
          <cell r="C1922" t="str">
            <v>PUR</v>
          </cell>
        </row>
        <row r="1923">
          <cell r="A1923" t="str">
            <v xml:space="preserve">         72009</v>
          </cell>
          <cell r="C1923" t="str">
            <v>PUR</v>
          </cell>
        </row>
        <row r="1924">
          <cell r="A1924" t="str">
            <v xml:space="preserve">         72010</v>
          </cell>
          <cell r="C1924" t="str">
            <v>PUR</v>
          </cell>
        </row>
        <row r="1925">
          <cell r="A1925" t="str">
            <v xml:space="preserve">         72011</v>
          </cell>
          <cell r="C1925" t="str">
            <v>PUR</v>
          </cell>
        </row>
        <row r="1926">
          <cell r="A1926" t="str">
            <v xml:space="preserve">         72012</v>
          </cell>
          <cell r="C1926" t="str">
            <v>PUR</v>
          </cell>
        </row>
        <row r="1927">
          <cell r="A1927" t="str">
            <v xml:space="preserve">         72013</v>
          </cell>
          <cell r="C1927" t="str">
            <v>PUR</v>
          </cell>
        </row>
        <row r="1928">
          <cell r="A1928" t="str">
            <v xml:space="preserve">         72014</v>
          </cell>
          <cell r="C1928" t="str">
            <v>PUR</v>
          </cell>
        </row>
        <row r="1929">
          <cell r="A1929" t="str">
            <v xml:space="preserve">         72015</v>
          </cell>
          <cell r="C1929" t="str">
            <v>PUR</v>
          </cell>
        </row>
        <row r="1930">
          <cell r="A1930" t="str">
            <v xml:space="preserve">         72016</v>
          </cell>
          <cell r="C1930" t="str">
            <v>PUR</v>
          </cell>
        </row>
        <row r="1931">
          <cell r="A1931" t="str">
            <v xml:space="preserve">         72017</v>
          </cell>
          <cell r="C1931" t="str">
            <v>PUR</v>
          </cell>
        </row>
        <row r="1932">
          <cell r="A1932" t="str">
            <v xml:space="preserve">         72018</v>
          </cell>
          <cell r="C1932" t="str">
            <v>PUR</v>
          </cell>
        </row>
        <row r="1933">
          <cell r="A1933" t="str">
            <v xml:space="preserve">         72019</v>
          </cell>
          <cell r="C1933" t="str">
            <v>PUR</v>
          </cell>
        </row>
        <row r="1934">
          <cell r="A1934" t="str">
            <v xml:space="preserve">         72020</v>
          </cell>
          <cell r="C1934" t="str">
            <v>PUR</v>
          </cell>
        </row>
        <row r="1935">
          <cell r="A1935" t="str">
            <v xml:space="preserve">         72021</v>
          </cell>
          <cell r="C1935" t="str">
            <v>PUR</v>
          </cell>
        </row>
        <row r="1936">
          <cell r="A1936" t="str">
            <v xml:space="preserve">         73001</v>
          </cell>
          <cell r="C1936" t="str">
            <v>PUR</v>
          </cell>
        </row>
        <row r="1937">
          <cell r="A1937" t="str">
            <v xml:space="preserve">         74001</v>
          </cell>
          <cell r="C1937" t="str">
            <v>PUR</v>
          </cell>
        </row>
        <row r="1938">
          <cell r="A1938" t="str">
            <v xml:space="preserve">         74002</v>
          </cell>
          <cell r="C1938" t="str">
            <v>PUR</v>
          </cell>
        </row>
        <row r="1939">
          <cell r="A1939" t="str">
            <v xml:space="preserve">         74003</v>
          </cell>
          <cell r="C1939" t="str">
            <v>PUR</v>
          </cell>
        </row>
        <row r="1940">
          <cell r="A1940" t="str">
            <v xml:space="preserve">         74004</v>
          </cell>
          <cell r="C1940" t="str">
            <v>PUR</v>
          </cell>
        </row>
        <row r="1941">
          <cell r="A1941" t="str">
            <v xml:space="preserve">         74005</v>
          </cell>
          <cell r="C1941" t="str">
            <v>PUR</v>
          </cell>
        </row>
        <row r="1942">
          <cell r="A1942" t="str">
            <v xml:space="preserve">         75001</v>
          </cell>
          <cell r="C1942" t="str">
            <v>PUR</v>
          </cell>
        </row>
        <row r="1943">
          <cell r="A1943" t="str">
            <v xml:space="preserve">         75002</v>
          </cell>
          <cell r="C1943" t="str">
            <v>PUR</v>
          </cell>
        </row>
        <row r="1944">
          <cell r="A1944" t="str">
            <v xml:space="preserve">         75003</v>
          </cell>
          <cell r="C1944" t="str">
            <v>PUR</v>
          </cell>
        </row>
        <row r="1945">
          <cell r="A1945" t="str">
            <v xml:space="preserve">         75004</v>
          </cell>
          <cell r="C1945" t="str">
            <v>PUR</v>
          </cell>
        </row>
        <row r="1946">
          <cell r="A1946" t="str">
            <v xml:space="preserve">         75005</v>
          </cell>
          <cell r="C1946" t="str">
            <v>PUR</v>
          </cell>
        </row>
        <row r="1947">
          <cell r="A1947" t="str">
            <v xml:space="preserve">         75006</v>
          </cell>
          <cell r="C1947" t="str">
            <v>PUR</v>
          </cell>
        </row>
        <row r="1948">
          <cell r="A1948" t="str">
            <v xml:space="preserve">         75007</v>
          </cell>
          <cell r="C1948" t="str">
            <v>PUR</v>
          </cell>
        </row>
        <row r="1949">
          <cell r="A1949" t="str">
            <v xml:space="preserve">         75008</v>
          </cell>
          <cell r="C1949" t="str">
            <v>PUR</v>
          </cell>
        </row>
        <row r="1950">
          <cell r="A1950" t="str">
            <v xml:space="preserve">         75009</v>
          </cell>
          <cell r="C1950" t="str">
            <v>PUR</v>
          </cell>
        </row>
        <row r="1951">
          <cell r="A1951" t="str">
            <v xml:space="preserve">         75011</v>
          </cell>
          <cell r="C1951" t="str">
            <v>PUR</v>
          </cell>
        </row>
        <row r="1952">
          <cell r="A1952" t="str">
            <v xml:space="preserve">         75012</v>
          </cell>
          <cell r="C1952" t="str">
            <v>PUR</v>
          </cell>
        </row>
        <row r="1953">
          <cell r="A1953" t="str">
            <v xml:space="preserve">         75013</v>
          </cell>
          <cell r="C1953" t="str">
            <v>PUR</v>
          </cell>
        </row>
        <row r="1954">
          <cell r="A1954" t="str">
            <v xml:space="preserve">         75014</v>
          </cell>
          <cell r="C1954" t="str">
            <v>PUR</v>
          </cell>
        </row>
        <row r="1955">
          <cell r="A1955" t="str">
            <v xml:space="preserve">         75015</v>
          </cell>
          <cell r="C1955" t="str">
            <v>PUR</v>
          </cell>
        </row>
        <row r="1956">
          <cell r="A1956" t="str">
            <v xml:space="preserve">         75016</v>
          </cell>
          <cell r="C1956" t="str">
            <v>PUR</v>
          </cell>
        </row>
        <row r="1957">
          <cell r="A1957" t="str">
            <v xml:space="preserve">         75017</v>
          </cell>
          <cell r="C1957" t="str">
            <v>PUR</v>
          </cell>
        </row>
        <row r="1958">
          <cell r="A1958" t="str">
            <v xml:space="preserve">         75018</v>
          </cell>
          <cell r="C1958" t="str">
            <v>PUR</v>
          </cell>
        </row>
        <row r="1959">
          <cell r="A1959" t="str">
            <v xml:space="preserve">         75098</v>
          </cell>
          <cell r="C1959" t="str">
            <v>PUR</v>
          </cell>
        </row>
        <row r="1960">
          <cell r="A1960" t="str">
            <v xml:space="preserve">         75099</v>
          </cell>
          <cell r="C1960" t="str">
            <v>PUR</v>
          </cell>
        </row>
        <row r="1961">
          <cell r="A1961" t="str">
            <v xml:space="preserve">         78001</v>
          </cell>
          <cell r="C1961" t="str">
            <v>PUR</v>
          </cell>
        </row>
        <row r="1962">
          <cell r="A1962" t="str">
            <v xml:space="preserve">         78002</v>
          </cell>
          <cell r="C1962" t="str">
            <v>PUR</v>
          </cell>
        </row>
        <row r="1963">
          <cell r="A1963" t="str">
            <v xml:space="preserve">         79001</v>
          </cell>
          <cell r="C1963" t="str">
            <v>PUR</v>
          </cell>
        </row>
        <row r="1964">
          <cell r="A1964" t="str">
            <v xml:space="preserve">         90200</v>
          </cell>
          <cell r="C1964" t="str">
            <v>PUR</v>
          </cell>
        </row>
        <row r="1965">
          <cell r="A1965" t="str">
            <v xml:space="preserve">         90300</v>
          </cell>
          <cell r="C1965" t="str">
            <v>PUR</v>
          </cell>
        </row>
        <row r="1966">
          <cell r="A1966" t="str">
            <v xml:space="preserve">         90400</v>
          </cell>
          <cell r="C1966" t="str">
            <v>PUR</v>
          </cell>
        </row>
        <row r="1967">
          <cell r="A1967" t="str">
            <v xml:space="preserve">         90700</v>
          </cell>
          <cell r="C1967" t="str">
            <v>PUR</v>
          </cell>
        </row>
        <row r="1968">
          <cell r="A1968" t="str">
            <v xml:space="preserve">         90720</v>
          </cell>
          <cell r="C1968" t="str">
            <v>PUR</v>
          </cell>
        </row>
        <row r="1969">
          <cell r="A1969" t="str">
            <v xml:space="preserve">         90730</v>
          </cell>
          <cell r="C1969" t="str">
            <v>PUR</v>
          </cell>
        </row>
        <row r="1970">
          <cell r="A1970" t="str">
            <v xml:space="preserve">         90740</v>
          </cell>
          <cell r="C1970" t="str">
            <v>PUR</v>
          </cell>
        </row>
        <row r="1971">
          <cell r="A1971" t="str">
            <v xml:space="preserve">         90750</v>
          </cell>
          <cell r="C1971" t="str">
            <v>PUR</v>
          </cell>
        </row>
        <row r="1972">
          <cell r="A1972" t="str">
            <v xml:space="preserve">         90760</v>
          </cell>
          <cell r="C1972" t="str">
            <v>PUR</v>
          </cell>
        </row>
        <row r="1973">
          <cell r="A1973" t="str">
            <v xml:space="preserve">         90770</v>
          </cell>
          <cell r="C1973" t="str">
            <v>PUR</v>
          </cell>
        </row>
        <row r="1974">
          <cell r="A1974" t="str">
            <v xml:space="preserve">         90780</v>
          </cell>
          <cell r="C1974" t="str">
            <v>PUR</v>
          </cell>
        </row>
        <row r="1975">
          <cell r="A1975" t="str">
            <v xml:space="preserve">         91110</v>
          </cell>
          <cell r="C1975" t="str">
            <v>PUR</v>
          </cell>
        </row>
        <row r="1976">
          <cell r="A1976" t="str">
            <v xml:space="preserve">         91111</v>
          </cell>
          <cell r="C1976" t="str">
            <v>PUR</v>
          </cell>
        </row>
        <row r="1977">
          <cell r="A1977" t="str">
            <v xml:space="preserve">         91112</v>
          </cell>
          <cell r="C1977" t="str">
            <v>PUR</v>
          </cell>
        </row>
        <row r="1978">
          <cell r="A1978" t="str">
            <v xml:space="preserve">         91113</v>
          </cell>
          <cell r="C1978" t="str">
            <v>PUR</v>
          </cell>
        </row>
        <row r="1979">
          <cell r="A1979" t="str">
            <v xml:space="preserve">         91114</v>
          </cell>
          <cell r="C1979" t="str">
            <v>PUR</v>
          </cell>
        </row>
        <row r="1980">
          <cell r="A1980" t="str">
            <v xml:space="preserve">         91120</v>
          </cell>
          <cell r="C1980" t="str">
            <v>PUR</v>
          </cell>
        </row>
        <row r="1981">
          <cell r="A1981" t="str">
            <v xml:space="preserve">         91125</v>
          </cell>
          <cell r="C1981" t="str">
            <v>PUR</v>
          </cell>
        </row>
        <row r="1982">
          <cell r="A1982" t="str">
            <v xml:space="preserve">         91126</v>
          </cell>
          <cell r="C1982" t="str">
            <v>PUR</v>
          </cell>
        </row>
        <row r="1983">
          <cell r="A1983" t="str">
            <v xml:space="preserve">         91127</v>
          </cell>
          <cell r="C1983" t="str">
            <v>PUR</v>
          </cell>
        </row>
        <row r="1984">
          <cell r="A1984" t="str">
            <v xml:space="preserve">         91128</v>
          </cell>
          <cell r="C1984" t="str">
            <v>PUR</v>
          </cell>
        </row>
        <row r="1985">
          <cell r="A1985" t="str">
            <v xml:space="preserve">         91129</v>
          </cell>
          <cell r="C1985" t="str">
            <v>PUR</v>
          </cell>
        </row>
        <row r="1986">
          <cell r="A1986" t="str">
            <v xml:space="preserve">         91133</v>
          </cell>
          <cell r="C1986" t="str">
            <v>PUR</v>
          </cell>
        </row>
        <row r="1987">
          <cell r="A1987" t="str">
            <v xml:space="preserve">         91134</v>
          </cell>
          <cell r="C1987" t="str">
            <v>PUR</v>
          </cell>
        </row>
        <row r="1988">
          <cell r="A1988" t="str">
            <v xml:space="preserve">         91136</v>
          </cell>
          <cell r="C1988" t="str">
            <v>PUR</v>
          </cell>
        </row>
        <row r="1989">
          <cell r="A1989" t="str">
            <v xml:space="preserve">         91137</v>
          </cell>
          <cell r="C1989" t="str">
            <v>PUR</v>
          </cell>
        </row>
        <row r="1990">
          <cell r="A1990" t="str">
            <v xml:space="preserve">         91138</v>
          </cell>
          <cell r="C1990" t="str">
            <v>PUR</v>
          </cell>
        </row>
        <row r="1991">
          <cell r="A1991" t="str">
            <v xml:space="preserve">         91146</v>
          </cell>
          <cell r="C1991" t="str">
            <v>PUR</v>
          </cell>
        </row>
        <row r="1992">
          <cell r="A1992" t="str">
            <v xml:space="preserve">         91150</v>
          </cell>
          <cell r="C1992" t="str">
            <v>PUR</v>
          </cell>
        </row>
        <row r="1993">
          <cell r="A1993" t="str">
            <v xml:space="preserve">         91153</v>
          </cell>
          <cell r="C1993" t="str">
            <v>PUR</v>
          </cell>
        </row>
        <row r="1994">
          <cell r="A1994" t="str">
            <v xml:space="preserve">         91154</v>
          </cell>
          <cell r="C1994" t="str">
            <v>PUR</v>
          </cell>
        </row>
        <row r="1995">
          <cell r="A1995" t="str">
            <v xml:space="preserve">         91162</v>
          </cell>
          <cell r="C1995" t="str">
            <v>PUR</v>
          </cell>
        </row>
        <row r="1996">
          <cell r="A1996" t="str">
            <v xml:space="preserve">         91163</v>
          </cell>
          <cell r="C1996" t="str">
            <v>PUR</v>
          </cell>
        </row>
        <row r="1997">
          <cell r="A1997" t="str">
            <v xml:space="preserve">         91164</v>
          </cell>
          <cell r="C1997" t="str">
            <v>PUR</v>
          </cell>
        </row>
        <row r="1998">
          <cell r="A1998" t="str">
            <v xml:space="preserve">         91171</v>
          </cell>
          <cell r="C1998" t="str">
            <v>PUR</v>
          </cell>
        </row>
        <row r="1999">
          <cell r="A1999" t="str">
            <v xml:space="preserve">         91172</v>
          </cell>
          <cell r="C1999" t="str">
            <v>PUR</v>
          </cell>
        </row>
        <row r="2000">
          <cell r="A2000" t="str">
            <v xml:space="preserve">         91173</v>
          </cell>
          <cell r="C2000" t="str">
            <v>PUR</v>
          </cell>
        </row>
        <row r="2001">
          <cell r="A2001" t="str">
            <v xml:space="preserve">         91190</v>
          </cell>
          <cell r="C2001" t="str">
            <v>PUR</v>
          </cell>
        </row>
        <row r="2002">
          <cell r="A2002" t="str">
            <v xml:space="preserve">         91215</v>
          </cell>
          <cell r="C2002" t="str">
            <v>PUR</v>
          </cell>
        </row>
        <row r="2003">
          <cell r="A2003" t="str">
            <v xml:space="preserve">         91224</v>
          </cell>
          <cell r="C2003" t="str">
            <v>PUR</v>
          </cell>
        </row>
        <row r="2004">
          <cell r="A2004" t="str">
            <v xml:space="preserve">         91225</v>
          </cell>
          <cell r="C2004" t="str">
            <v>PUR</v>
          </cell>
        </row>
        <row r="2005">
          <cell r="A2005" t="str">
            <v xml:space="preserve">         91226</v>
          </cell>
          <cell r="C2005" t="str">
            <v>PUR</v>
          </cell>
        </row>
        <row r="2006">
          <cell r="A2006" t="str">
            <v xml:space="preserve">         91227</v>
          </cell>
          <cell r="C2006" t="str">
            <v>PUR</v>
          </cell>
        </row>
        <row r="2007">
          <cell r="A2007" t="str">
            <v xml:space="preserve">         91230</v>
          </cell>
          <cell r="C2007" t="str">
            <v>PUR</v>
          </cell>
        </row>
        <row r="2008">
          <cell r="A2008" t="str">
            <v xml:space="preserve">         91235</v>
          </cell>
          <cell r="C2008" t="str">
            <v>PUR</v>
          </cell>
        </row>
        <row r="2009">
          <cell r="A2009" t="str">
            <v xml:space="preserve">         91250</v>
          </cell>
          <cell r="C2009" t="str">
            <v>PUR</v>
          </cell>
        </row>
        <row r="2010">
          <cell r="A2010" t="str">
            <v xml:space="preserve">         91251</v>
          </cell>
          <cell r="C2010" t="str">
            <v>PUR</v>
          </cell>
        </row>
        <row r="2011">
          <cell r="A2011" t="str">
            <v xml:space="preserve">         91252</v>
          </cell>
          <cell r="C2011" t="str">
            <v>PUR</v>
          </cell>
        </row>
        <row r="2012">
          <cell r="A2012" t="str">
            <v xml:space="preserve">         91253</v>
          </cell>
          <cell r="C2012" t="str">
            <v>PUR</v>
          </cell>
        </row>
        <row r="2013">
          <cell r="A2013" t="str">
            <v xml:space="preserve">         91254</v>
          </cell>
          <cell r="C2013" t="str">
            <v>PUR</v>
          </cell>
        </row>
        <row r="2014">
          <cell r="A2014" t="str">
            <v xml:space="preserve">         91255</v>
          </cell>
          <cell r="C2014" t="str">
            <v>PUR</v>
          </cell>
        </row>
        <row r="2015">
          <cell r="A2015" t="str">
            <v xml:space="preserve">         91270</v>
          </cell>
          <cell r="C2015" t="str">
            <v>PUR</v>
          </cell>
        </row>
        <row r="2016">
          <cell r="A2016" t="str">
            <v xml:space="preserve">         91280</v>
          </cell>
          <cell r="C2016" t="str">
            <v>PUR</v>
          </cell>
        </row>
        <row r="2017">
          <cell r="A2017" t="str">
            <v xml:space="preserve">         91281</v>
          </cell>
          <cell r="C2017" t="str">
            <v>PUR</v>
          </cell>
        </row>
        <row r="2018">
          <cell r="A2018" t="str">
            <v xml:space="preserve">         91282</v>
          </cell>
          <cell r="C2018" t="str">
            <v>PUR</v>
          </cell>
        </row>
        <row r="2019">
          <cell r="A2019" t="str">
            <v xml:space="preserve">         91283</v>
          </cell>
          <cell r="C2019" t="str">
            <v>PUR</v>
          </cell>
        </row>
        <row r="2020">
          <cell r="A2020" t="str">
            <v xml:space="preserve">         91285</v>
          </cell>
          <cell r="C2020" t="str">
            <v>PUR</v>
          </cell>
        </row>
        <row r="2021">
          <cell r="A2021" t="str">
            <v xml:space="preserve">         91290</v>
          </cell>
          <cell r="C2021" t="str">
            <v>PUR</v>
          </cell>
        </row>
        <row r="2022">
          <cell r="A2022" t="str">
            <v xml:space="preserve">         91295</v>
          </cell>
          <cell r="C2022" t="str">
            <v>PUR</v>
          </cell>
        </row>
        <row r="2023">
          <cell r="A2023" t="str">
            <v xml:space="preserve">         91296</v>
          </cell>
          <cell r="C2023" t="str">
            <v>PUR</v>
          </cell>
        </row>
        <row r="2024">
          <cell r="A2024" t="str">
            <v xml:space="preserve">         91297</v>
          </cell>
          <cell r="C2024" t="str">
            <v>PUR</v>
          </cell>
        </row>
        <row r="2025">
          <cell r="A2025" t="str">
            <v xml:space="preserve">         91298</v>
          </cell>
          <cell r="C2025" t="str">
            <v>PUR</v>
          </cell>
        </row>
        <row r="2026">
          <cell r="A2026" t="str">
            <v xml:space="preserve">         91315</v>
          </cell>
          <cell r="C2026" t="str">
            <v>PUR</v>
          </cell>
        </row>
        <row r="2027">
          <cell r="A2027" t="str">
            <v xml:space="preserve">         91351</v>
          </cell>
          <cell r="C2027" t="str">
            <v>PUR</v>
          </cell>
        </row>
        <row r="2028">
          <cell r="A2028" t="str">
            <v xml:space="preserve">         91352</v>
          </cell>
          <cell r="C2028" t="str">
            <v>PUR</v>
          </cell>
        </row>
        <row r="2029">
          <cell r="A2029" t="str">
            <v xml:space="preserve">         91353</v>
          </cell>
          <cell r="C2029" t="str">
            <v>PUR</v>
          </cell>
        </row>
        <row r="2030">
          <cell r="A2030" t="str">
            <v xml:space="preserve">         91373</v>
          </cell>
          <cell r="C2030" t="str">
            <v>PUR</v>
          </cell>
        </row>
        <row r="2031">
          <cell r="A2031" t="str">
            <v xml:space="preserve">         91380</v>
          </cell>
          <cell r="C2031" t="str">
            <v>PUR</v>
          </cell>
        </row>
        <row r="2032">
          <cell r="A2032" t="str">
            <v xml:space="preserve">         92115</v>
          </cell>
          <cell r="C2032" t="str">
            <v>PUR</v>
          </cell>
        </row>
        <row r="2033">
          <cell r="A2033" t="str">
            <v xml:space="preserve">         92120</v>
          </cell>
          <cell r="C2033" t="str">
            <v>PUR</v>
          </cell>
        </row>
        <row r="2034">
          <cell r="A2034" t="str">
            <v xml:space="preserve">         92121</v>
          </cell>
          <cell r="C2034" t="str">
            <v>PUR</v>
          </cell>
        </row>
        <row r="2035">
          <cell r="A2035" t="str">
            <v xml:space="preserve">         92250</v>
          </cell>
          <cell r="C2035" t="str">
            <v>PUR</v>
          </cell>
        </row>
        <row r="2036">
          <cell r="A2036" t="str">
            <v xml:space="preserve">         90500</v>
          </cell>
          <cell r="C2036" t="str">
            <v>PUR</v>
          </cell>
        </row>
        <row r="2037">
          <cell r="A2037" t="str">
            <v xml:space="preserve">         90501</v>
          </cell>
          <cell r="C2037" t="str">
            <v>PUR</v>
          </cell>
        </row>
        <row r="2038">
          <cell r="A2038" t="str">
            <v xml:space="preserve">         90801</v>
          </cell>
          <cell r="C2038" t="str">
            <v>PUR</v>
          </cell>
        </row>
        <row r="2039">
          <cell r="A2039" t="str">
            <v xml:space="preserve">         93110</v>
          </cell>
          <cell r="C2039" t="str">
            <v>PUR</v>
          </cell>
        </row>
        <row r="2040">
          <cell r="A2040" t="str">
            <v xml:space="preserve">         93115</v>
          </cell>
          <cell r="C2040" t="str">
            <v>PUR</v>
          </cell>
        </row>
        <row r="2041">
          <cell r="A2041" t="str">
            <v xml:space="preserve">         93116</v>
          </cell>
          <cell r="C2041" t="str">
            <v>PUR</v>
          </cell>
        </row>
        <row r="2042">
          <cell r="A2042" t="str">
            <v xml:space="preserve">         93117</v>
          </cell>
          <cell r="C2042" t="str">
            <v>PUR</v>
          </cell>
        </row>
        <row r="2043">
          <cell r="A2043" t="str">
            <v xml:space="preserve">         93126</v>
          </cell>
          <cell r="C2043" t="str">
            <v>PUR</v>
          </cell>
        </row>
        <row r="2044">
          <cell r="A2044" t="str">
            <v xml:space="preserve">         92350</v>
          </cell>
          <cell r="C2044" t="str">
            <v>PUR</v>
          </cell>
        </row>
        <row r="2045">
          <cell r="A2045">
            <v>0</v>
          </cell>
          <cell r="C2045" t="str">
            <v>Total</v>
          </cell>
        </row>
        <row r="2047">
          <cell r="A2047" t="str">
            <v>OPEXFUN</v>
          </cell>
          <cell r="C2047" t="str">
            <v>RET</v>
          </cell>
        </row>
        <row r="2048">
          <cell r="A2048" t="str">
            <v xml:space="preserve">         71001</v>
          </cell>
          <cell r="C2048" t="str">
            <v>RET</v>
          </cell>
        </row>
        <row r="2049">
          <cell r="A2049" t="str">
            <v xml:space="preserve">         71002</v>
          </cell>
          <cell r="C2049" t="str">
            <v>RET</v>
          </cell>
        </row>
        <row r="2050">
          <cell r="A2050" t="str">
            <v xml:space="preserve">         72001</v>
          </cell>
          <cell r="C2050" t="str">
            <v>RET</v>
          </cell>
        </row>
        <row r="2051">
          <cell r="A2051" t="str">
            <v xml:space="preserve">         72002</v>
          </cell>
          <cell r="C2051" t="str">
            <v>RET</v>
          </cell>
        </row>
        <row r="2052">
          <cell r="A2052" t="str">
            <v xml:space="preserve">         72003</v>
          </cell>
          <cell r="C2052" t="str">
            <v>RET</v>
          </cell>
        </row>
        <row r="2053">
          <cell r="A2053" t="str">
            <v xml:space="preserve">         72004</v>
          </cell>
          <cell r="C2053" t="str">
            <v>RET</v>
          </cell>
        </row>
        <row r="2054">
          <cell r="A2054" t="str">
            <v xml:space="preserve">         72005</v>
          </cell>
          <cell r="C2054" t="str">
            <v>RET</v>
          </cell>
        </row>
        <row r="2055">
          <cell r="A2055" t="str">
            <v xml:space="preserve">         72006</v>
          </cell>
          <cell r="C2055" t="str">
            <v>RET</v>
          </cell>
        </row>
        <row r="2056">
          <cell r="A2056" t="str">
            <v xml:space="preserve">         72007</v>
          </cell>
          <cell r="C2056" t="str">
            <v>RET</v>
          </cell>
        </row>
        <row r="2057">
          <cell r="A2057" t="str">
            <v xml:space="preserve">         72008</v>
          </cell>
          <cell r="C2057" t="str">
            <v>RET</v>
          </cell>
        </row>
        <row r="2058">
          <cell r="A2058" t="str">
            <v xml:space="preserve">         72009</v>
          </cell>
          <cell r="C2058" t="str">
            <v>RET</v>
          </cell>
        </row>
        <row r="2059">
          <cell r="A2059" t="str">
            <v xml:space="preserve">         72010</v>
          </cell>
          <cell r="C2059" t="str">
            <v>RET</v>
          </cell>
        </row>
        <row r="2060">
          <cell r="A2060" t="str">
            <v xml:space="preserve">         72011</v>
          </cell>
          <cell r="C2060" t="str">
            <v>RET</v>
          </cell>
        </row>
        <row r="2061">
          <cell r="A2061" t="str">
            <v xml:space="preserve">         72012</v>
          </cell>
          <cell r="C2061" t="str">
            <v>RET</v>
          </cell>
        </row>
        <row r="2062">
          <cell r="A2062" t="str">
            <v xml:space="preserve">         72013</v>
          </cell>
          <cell r="C2062" t="str">
            <v>RET</v>
          </cell>
        </row>
        <row r="2063">
          <cell r="A2063" t="str">
            <v xml:space="preserve">         72014</v>
          </cell>
          <cell r="C2063" t="str">
            <v>RET</v>
          </cell>
        </row>
        <row r="2064">
          <cell r="A2064" t="str">
            <v xml:space="preserve">         72015</v>
          </cell>
          <cell r="C2064" t="str">
            <v>RET</v>
          </cell>
        </row>
        <row r="2065">
          <cell r="A2065" t="str">
            <v xml:space="preserve">         72016</v>
          </cell>
          <cell r="C2065" t="str">
            <v>RET</v>
          </cell>
        </row>
        <row r="2066">
          <cell r="A2066" t="str">
            <v xml:space="preserve">         72017</v>
          </cell>
          <cell r="C2066" t="str">
            <v>RET</v>
          </cell>
        </row>
        <row r="2067">
          <cell r="A2067" t="str">
            <v xml:space="preserve">         72018</v>
          </cell>
          <cell r="C2067" t="str">
            <v>RET</v>
          </cell>
        </row>
        <row r="2068">
          <cell r="A2068" t="str">
            <v xml:space="preserve">         72019</v>
          </cell>
          <cell r="C2068" t="str">
            <v>RET</v>
          </cell>
        </row>
        <row r="2069">
          <cell r="A2069" t="str">
            <v xml:space="preserve">         72020</v>
          </cell>
          <cell r="C2069" t="str">
            <v>RET</v>
          </cell>
        </row>
        <row r="2070">
          <cell r="A2070" t="str">
            <v xml:space="preserve">         72021</v>
          </cell>
          <cell r="C2070" t="str">
            <v>RET</v>
          </cell>
        </row>
        <row r="2071">
          <cell r="A2071" t="str">
            <v xml:space="preserve">         73001</v>
          </cell>
          <cell r="C2071" t="str">
            <v>RET</v>
          </cell>
        </row>
        <row r="2072">
          <cell r="A2072" t="str">
            <v xml:space="preserve">         74001</v>
          </cell>
          <cell r="C2072" t="str">
            <v>RET</v>
          </cell>
        </row>
        <row r="2073">
          <cell r="A2073" t="str">
            <v xml:space="preserve">         74002</v>
          </cell>
          <cell r="C2073" t="str">
            <v>RET</v>
          </cell>
        </row>
        <row r="2074">
          <cell r="A2074" t="str">
            <v xml:space="preserve">         74003</v>
          </cell>
          <cell r="C2074" t="str">
            <v>RET</v>
          </cell>
        </row>
        <row r="2075">
          <cell r="A2075" t="str">
            <v xml:space="preserve">         74004</v>
          </cell>
          <cell r="C2075" t="str">
            <v>RET</v>
          </cell>
        </row>
        <row r="2076">
          <cell r="A2076" t="str">
            <v xml:space="preserve">         74005</v>
          </cell>
          <cell r="C2076" t="str">
            <v>RET</v>
          </cell>
        </row>
        <row r="2077">
          <cell r="A2077" t="str">
            <v xml:space="preserve">         75001</v>
          </cell>
          <cell r="C2077" t="str">
            <v>RET</v>
          </cell>
        </row>
        <row r="2078">
          <cell r="A2078" t="str">
            <v xml:space="preserve">         75002</v>
          </cell>
          <cell r="C2078" t="str">
            <v>RET</v>
          </cell>
        </row>
        <row r="2079">
          <cell r="A2079" t="str">
            <v xml:space="preserve">         75003</v>
          </cell>
          <cell r="C2079" t="str">
            <v>RET</v>
          </cell>
        </row>
        <row r="2080">
          <cell r="A2080" t="str">
            <v xml:space="preserve">         75004</v>
          </cell>
          <cell r="C2080" t="str">
            <v>RET</v>
          </cell>
        </row>
        <row r="2081">
          <cell r="A2081" t="str">
            <v xml:space="preserve">         75005</v>
          </cell>
          <cell r="C2081" t="str">
            <v>RET</v>
          </cell>
        </row>
        <row r="2082">
          <cell r="A2082" t="str">
            <v xml:space="preserve">         75006</v>
          </cell>
          <cell r="C2082" t="str">
            <v>RET</v>
          </cell>
        </row>
        <row r="2083">
          <cell r="A2083" t="str">
            <v xml:space="preserve">         75007</v>
          </cell>
          <cell r="C2083" t="str">
            <v>RET</v>
          </cell>
        </row>
        <row r="2084">
          <cell r="A2084" t="str">
            <v xml:space="preserve">         75008</v>
          </cell>
          <cell r="C2084" t="str">
            <v>RET</v>
          </cell>
        </row>
        <row r="2085">
          <cell r="A2085" t="str">
            <v xml:space="preserve">         75009</v>
          </cell>
          <cell r="C2085" t="str">
            <v>RET</v>
          </cell>
        </row>
        <row r="2086">
          <cell r="A2086" t="str">
            <v xml:space="preserve">         75011</v>
          </cell>
          <cell r="C2086" t="str">
            <v>RET</v>
          </cell>
        </row>
        <row r="2087">
          <cell r="A2087" t="str">
            <v xml:space="preserve">         75012</v>
          </cell>
          <cell r="C2087" t="str">
            <v>RET</v>
          </cell>
        </row>
        <row r="2088">
          <cell r="A2088" t="str">
            <v xml:space="preserve">         75013</v>
          </cell>
          <cell r="C2088" t="str">
            <v>RET</v>
          </cell>
        </row>
        <row r="2089">
          <cell r="A2089" t="str">
            <v xml:space="preserve">         75014</v>
          </cell>
          <cell r="C2089" t="str">
            <v>RET</v>
          </cell>
        </row>
        <row r="2090">
          <cell r="A2090" t="str">
            <v xml:space="preserve">         75015</v>
          </cell>
          <cell r="C2090" t="str">
            <v>RET</v>
          </cell>
        </row>
        <row r="2091">
          <cell r="A2091" t="str">
            <v xml:space="preserve">         75016</v>
          </cell>
          <cell r="C2091" t="str">
            <v>RET</v>
          </cell>
        </row>
        <row r="2092">
          <cell r="A2092" t="str">
            <v xml:space="preserve">         75017</v>
          </cell>
          <cell r="C2092" t="str">
            <v>RET</v>
          </cell>
        </row>
        <row r="2093">
          <cell r="A2093" t="str">
            <v xml:space="preserve">         75018</v>
          </cell>
          <cell r="C2093" t="str">
            <v>RET</v>
          </cell>
        </row>
        <row r="2094">
          <cell r="A2094" t="str">
            <v xml:space="preserve">         75098</v>
          </cell>
          <cell r="C2094" t="str">
            <v>RET</v>
          </cell>
        </row>
        <row r="2095">
          <cell r="A2095" t="str">
            <v xml:space="preserve">         75099</v>
          </cell>
          <cell r="C2095" t="str">
            <v>RET</v>
          </cell>
        </row>
        <row r="2096">
          <cell r="A2096" t="str">
            <v xml:space="preserve">         78001</v>
          </cell>
          <cell r="C2096" t="str">
            <v>RET</v>
          </cell>
        </row>
        <row r="2097">
          <cell r="A2097" t="str">
            <v xml:space="preserve">         78002</v>
          </cell>
          <cell r="C2097" t="str">
            <v>RET</v>
          </cell>
        </row>
        <row r="2098">
          <cell r="A2098" t="str">
            <v xml:space="preserve">         79001</v>
          </cell>
          <cell r="C2098" t="str">
            <v>RET</v>
          </cell>
        </row>
        <row r="2099">
          <cell r="A2099" t="str">
            <v xml:space="preserve">         90200</v>
          </cell>
          <cell r="C2099" t="str">
            <v>RET</v>
          </cell>
        </row>
        <row r="2100">
          <cell r="A2100" t="str">
            <v xml:space="preserve">         90300</v>
          </cell>
          <cell r="C2100" t="str">
            <v>RET</v>
          </cell>
        </row>
        <row r="2101">
          <cell r="A2101" t="str">
            <v xml:space="preserve">         90400</v>
          </cell>
          <cell r="C2101" t="str">
            <v>RET</v>
          </cell>
        </row>
        <row r="2102">
          <cell r="A2102" t="str">
            <v xml:space="preserve">         90700</v>
          </cell>
          <cell r="C2102" t="str">
            <v>RET</v>
          </cell>
        </row>
        <row r="2103">
          <cell r="A2103" t="str">
            <v xml:space="preserve">         90720</v>
          </cell>
          <cell r="C2103" t="str">
            <v>RET</v>
          </cell>
        </row>
        <row r="2104">
          <cell r="A2104" t="str">
            <v xml:space="preserve">         90730</v>
          </cell>
          <cell r="C2104" t="str">
            <v>RET</v>
          </cell>
        </row>
        <row r="2105">
          <cell r="A2105" t="str">
            <v xml:space="preserve">         90740</v>
          </cell>
          <cell r="C2105" t="str">
            <v>RET</v>
          </cell>
        </row>
        <row r="2106">
          <cell r="A2106" t="str">
            <v xml:space="preserve">         90750</v>
          </cell>
          <cell r="C2106" t="str">
            <v>RET</v>
          </cell>
        </row>
        <row r="2107">
          <cell r="A2107" t="str">
            <v xml:space="preserve">         90760</v>
          </cell>
          <cell r="C2107" t="str">
            <v>RET</v>
          </cell>
        </row>
        <row r="2108">
          <cell r="A2108" t="str">
            <v xml:space="preserve">         90770</v>
          </cell>
          <cell r="C2108" t="str">
            <v>RET</v>
          </cell>
        </row>
        <row r="2109">
          <cell r="A2109" t="str">
            <v xml:space="preserve">         90780</v>
          </cell>
          <cell r="C2109" t="str">
            <v>RET</v>
          </cell>
        </row>
        <row r="2110">
          <cell r="A2110" t="str">
            <v xml:space="preserve">         91110</v>
          </cell>
          <cell r="C2110" t="str">
            <v>RET</v>
          </cell>
        </row>
        <row r="2111">
          <cell r="A2111" t="str">
            <v xml:space="preserve">         91111</v>
          </cell>
          <cell r="C2111" t="str">
            <v>RET</v>
          </cell>
        </row>
        <row r="2112">
          <cell r="A2112" t="str">
            <v xml:space="preserve">         91112</v>
          </cell>
          <cell r="C2112" t="str">
            <v>RET</v>
          </cell>
        </row>
        <row r="2113">
          <cell r="A2113" t="str">
            <v xml:space="preserve">         91113</v>
          </cell>
          <cell r="C2113" t="str">
            <v>RET</v>
          </cell>
        </row>
        <row r="2114">
          <cell r="A2114" t="str">
            <v xml:space="preserve">         91114</v>
          </cell>
          <cell r="C2114" t="str">
            <v>RET</v>
          </cell>
        </row>
        <row r="2115">
          <cell r="A2115" t="str">
            <v xml:space="preserve">         91120</v>
          </cell>
          <cell r="C2115" t="str">
            <v>RET</v>
          </cell>
        </row>
        <row r="2116">
          <cell r="A2116" t="str">
            <v xml:space="preserve">         91125</v>
          </cell>
          <cell r="C2116" t="str">
            <v>RET</v>
          </cell>
        </row>
        <row r="2117">
          <cell r="A2117" t="str">
            <v xml:space="preserve">         91127</v>
          </cell>
          <cell r="C2117" t="str">
            <v>RET</v>
          </cell>
        </row>
        <row r="2118">
          <cell r="A2118" t="str">
            <v xml:space="preserve">         91128</v>
          </cell>
          <cell r="C2118" t="str">
            <v>RET</v>
          </cell>
        </row>
        <row r="2119">
          <cell r="A2119" t="str">
            <v xml:space="preserve">         91129</v>
          </cell>
          <cell r="C2119" t="str">
            <v>RET</v>
          </cell>
        </row>
        <row r="2120">
          <cell r="A2120" t="str">
            <v xml:space="preserve">         91126</v>
          </cell>
          <cell r="C2120" t="str">
            <v>RET</v>
          </cell>
        </row>
        <row r="2121">
          <cell r="A2121" t="str">
            <v xml:space="preserve">         91133</v>
          </cell>
          <cell r="C2121" t="str">
            <v>RET</v>
          </cell>
        </row>
        <row r="2122">
          <cell r="A2122" t="str">
            <v xml:space="preserve">         91134</v>
          </cell>
          <cell r="C2122" t="str">
            <v>RET</v>
          </cell>
        </row>
        <row r="2123">
          <cell r="A2123" t="str">
            <v xml:space="preserve">         91136</v>
          </cell>
          <cell r="C2123" t="str">
            <v>RET</v>
          </cell>
        </row>
        <row r="2124">
          <cell r="A2124" t="str">
            <v xml:space="preserve">         91137</v>
          </cell>
          <cell r="C2124" t="str">
            <v>RET</v>
          </cell>
        </row>
        <row r="2125">
          <cell r="A2125" t="str">
            <v xml:space="preserve">         91138</v>
          </cell>
          <cell r="C2125" t="str">
            <v>RET</v>
          </cell>
        </row>
        <row r="2126">
          <cell r="A2126" t="str">
            <v xml:space="preserve">         91146</v>
          </cell>
          <cell r="C2126" t="str">
            <v>RET</v>
          </cell>
        </row>
        <row r="2127">
          <cell r="A2127" t="str">
            <v xml:space="preserve">         91150</v>
          </cell>
          <cell r="C2127" t="str">
            <v>RET</v>
          </cell>
        </row>
        <row r="2128">
          <cell r="A2128" t="str">
            <v xml:space="preserve">         91153</v>
          </cell>
          <cell r="C2128" t="str">
            <v>RET</v>
          </cell>
        </row>
        <row r="2129">
          <cell r="A2129" t="str">
            <v xml:space="preserve">         91154</v>
          </cell>
          <cell r="C2129" t="str">
            <v>RET</v>
          </cell>
        </row>
        <row r="2130">
          <cell r="A2130" t="str">
            <v xml:space="preserve">         91162</v>
          </cell>
          <cell r="C2130" t="str">
            <v>RET</v>
          </cell>
        </row>
        <row r="2131">
          <cell r="A2131" t="str">
            <v xml:space="preserve">         91163</v>
          </cell>
          <cell r="C2131" t="str">
            <v>RET</v>
          </cell>
        </row>
        <row r="2132">
          <cell r="A2132" t="str">
            <v xml:space="preserve">         91164</v>
          </cell>
          <cell r="C2132" t="str">
            <v>RET</v>
          </cell>
        </row>
        <row r="2133">
          <cell r="A2133" t="str">
            <v xml:space="preserve">         91171</v>
          </cell>
          <cell r="C2133" t="str">
            <v>RET</v>
          </cell>
        </row>
        <row r="2134">
          <cell r="A2134" t="str">
            <v xml:space="preserve">         91172</v>
          </cell>
          <cell r="C2134" t="str">
            <v>RET</v>
          </cell>
        </row>
        <row r="2135">
          <cell r="A2135" t="str">
            <v xml:space="preserve">         91173</v>
          </cell>
          <cell r="C2135" t="str">
            <v>RET</v>
          </cell>
        </row>
        <row r="2136">
          <cell r="A2136" t="str">
            <v xml:space="preserve">         91190</v>
          </cell>
          <cell r="C2136" t="str">
            <v>RET</v>
          </cell>
        </row>
        <row r="2137">
          <cell r="A2137" t="str">
            <v xml:space="preserve">         91215</v>
          </cell>
          <cell r="C2137" t="str">
            <v>RET</v>
          </cell>
        </row>
        <row r="2138">
          <cell r="A2138" t="str">
            <v xml:space="preserve">         91224</v>
          </cell>
          <cell r="C2138" t="str">
            <v>RET</v>
          </cell>
        </row>
        <row r="2139">
          <cell r="A2139" t="str">
            <v xml:space="preserve">         91225</v>
          </cell>
          <cell r="C2139" t="str">
            <v>RET</v>
          </cell>
        </row>
        <row r="2140">
          <cell r="A2140" t="str">
            <v xml:space="preserve">         91226</v>
          </cell>
          <cell r="C2140" t="str">
            <v>RET</v>
          </cell>
        </row>
        <row r="2141">
          <cell r="A2141" t="str">
            <v xml:space="preserve">         91227</v>
          </cell>
          <cell r="C2141" t="str">
            <v>RET</v>
          </cell>
        </row>
        <row r="2142">
          <cell r="A2142" t="str">
            <v xml:space="preserve">         91230</v>
          </cell>
          <cell r="C2142" t="str">
            <v>RET</v>
          </cell>
        </row>
        <row r="2143">
          <cell r="A2143" t="str">
            <v xml:space="preserve">         91235</v>
          </cell>
          <cell r="C2143" t="str">
            <v>RET</v>
          </cell>
        </row>
        <row r="2144">
          <cell r="A2144" t="str">
            <v xml:space="preserve">         91250</v>
          </cell>
          <cell r="C2144" t="str">
            <v>RET</v>
          </cell>
        </row>
        <row r="2145">
          <cell r="A2145" t="str">
            <v xml:space="preserve">         91251</v>
          </cell>
          <cell r="C2145" t="str">
            <v>RET</v>
          </cell>
        </row>
        <row r="2146">
          <cell r="A2146" t="str">
            <v xml:space="preserve">         91252</v>
          </cell>
          <cell r="C2146" t="str">
            <v>RET</v>
          </cell>
        </row>
        <row r="2147">
          <cell r="A2147" t="str">
            <v xml:space="preserve">         91253</v>
          </cell>
          <cell r="C2147" t="str">
            <v>RET</v>
          </cell>
        </row>
        <row r="2148">
          <cell r="A2148" t="str">
            <v xml:space="preserve">         91254</v>
          </cell>
          <cell r="C2148" t="str">
            <v>RET</v>
          </cell>
        </row>
        <row r="2149">
          <cell r="A2149" t="str">
            <v xml:space="preserve">         91255</v>
          </cell>
          <cell r="C2149" t="str">
            <v>RET</v>
          </cell>
        </row>
        <row r="2150">
          <cell r="A2150" t="str">
            <v xml:space="preserve">         91270</v>
          </cell>
          <cell r="C2150" t="str">
            <v>RET</v>
          </cell>
        </row>
        <row r="2151">
          <cell r="A2151" t="str">
            <v xml:space="preserve">         91280</v>
          </cell>
          <cell r="C2151" t="str">
            <v>RET</v>
          </cell>
        </row>
        <row r="2152">
          <cell r="A2152" t="str">
            <v xml:space="preserve">         91281</v>
          </cell>
          <cell r="C2152" t="str">
            <v>RET</v>
          </cell>
        </row>
        <row r="2153">
          <cell r="A2153" t="str">
            <v xml:space="preserve">         91282</v>
          </cell>
          <cell r="C2153" t="str">
            <v>RET</v>
          </cell>
        </row>
        <row r="2154">
          <cell r="A2154" t="str">
            <v xml:space="preserve">         91283</v>
          </cell>
          <cell r="C2154" t="str">
            <v>RET</v>
          </cell>
        </row>
        <row r="2155">
          <cell r="A2155" t="str">
            <v xml:space="preserve">         91285</v>
          </cell>
          <cell r="C2155" t="str">
            <v>RET</v>
          </cell>
        </row>
        <row r="2156">
          <cell r="A2156" t="str">
            <v xml:space="preserve">         91290</v>
          </cell>
          <cell r="C2156" t="str">
            <v>RET</v>
          </cell>
        </row>
        <row r="2157">
          <cell r="A2157" t="str">
            <v xml:space="preserve">         91295</v>
          </cell>
          <cell r="C2157" t="str">
            <v>RET</v>
          </cell>
        </row>
        <row r="2158">
          <cell r="A2158" t="str">
            <v xml:space="preserve">         91296</v>
          </cell>
          <cell r="C2158" t="str">
            <v>RET</v>
          </cell>
        </row>
        <row r="2159">
          <cell r="A2159" t="str">
            <v xml:space="preserve">         91297</v>
          </cell>
          <cell r="C2159" t="str">
            <v>RET</v>
          </cell>
        </row>
        <row r="2160">
          <cell r="A2160" t="str">
            <v xml:space="preserve">         91298</v>
          </cell>
          <cell r="C2160" t="str">
            <v>RET</v>
          </cell>
        </row>
        <row r="2161">
          <cell r="A2161" t="str">
            <v xml:space="preserve">         91315</v>
          </cell>
          <cell r="C2161" t="str">
            <v>RET</v>
          </cell>
        </row>
        <row r="2162">
          <cell r="A2162" t="str">
            <v xml:space="preserve">         91351</v>
          </cell>
          <cell r="C2162" t="str">
            <v>RET</v>
          </cell>
        </row>
        <row r="2163">
          <cell r="A2163" t="str">
            <v xml:space="preserve">         91352</v>
          </cell>
          <cell r="C2163" t="str">
            <v>RET</v>
          </cell>
        </row>
        <row r="2164">
          <cell r="A2164" t="str">
            <v xml:space="preserve">         91353</v>
          </cell>
          <cell r="C2164" t="str">
            <v>RET</v>
          </cell>
        </row>
        <row r="2165">
          <cell r="A2165" t="str">
            <v xml:space="preserve">         91373</v>
          </cell>
          <cell r="C2165" t="str">
            <v>RET</v>
          </cell>
        </row>
        <row r="2166">
          <cell r="A2166" t="str">
            <v xml:space="preserve">         91380</v>
          </cell>
          <cell r="C2166" t="str">
            <v>RET</v>
          </cell>
        </row>
        <row r="2167">
          <cell r="A2167" t="str">
            <v xml:space="preserve">         92115</v>
          </cell>
          <cell r="C2167" t="str">
            <v>RET</v>
          </cell>
        </row>
        <row r="2168">
          <cell r="A2168" t="str">
            <v xml:space="preserve">         92120</v>
          </cell>
          <cell r="C2168" t="str">
            <v>RET</v>
          </cell>
        </row>
        <row r="2169">
          <cell r="A2169" t="str">
            <v xml:space="preserve">         92121</v>
          </cell>
          <cell r="C2169" t="str">
            <v>RET</v>
          </cell>
        </row>
        <row r="2170">
          <cell r="A2170" t="str">
            <v xml:space="preserve">         92250</v>
          </cell>
          <cell r="C2170" t="str">
            <v>RET</v>
          </cell>
        </row>
        <row r="2171">
          <cell r="A2171" t="str">
            <v xml:space="preserve">         90500</v>
          </cell>
          <cell r="C2171" t="str">
            <v>RET</v>
          </cell>
        </row>
        <row r="2172">
          <cell r="A2172" t="str">
            <v xml:space="preserve">         90501</v>
          </cell>
          <cell r="C2172" t="str">
            <v>RET</v>
          </cell>
        </row>
        <row r="2173">
          <cell r="A2173" t="str">
            <v xml:space="preserve">         90801</v>
          </cell>
          <cell r="C2173" t="str">
            <v>RET</v>
          </cell>
        </row>
        <row r="2174">
          <cell r="A2174" t="str">
            <v xml:space="preserve">         93110</v>
          </cell>
          <cell r="C2174" t="str">
            <v>RET</v>
          </cell>
        </row>
        <row r="2175">
          <cell r="A2175" t="str">
            <v xml:space="preserve">         93115</v>
          </cell>
          <cell r="C2175" t="str">
            <v>RET</v>
          </cell>
        </row>
        <row r="2176">
          <cell r="A2176" t="str">
            <v xml:space="preserve">         93116</v>
          </cell>
          <cell r="C2176" t="str">
            <v>RET</v>
          </cell>
        </row>
        <row r="2177">
          <cell r="A2177" t="str">
            <v xml:space="preserve">         93117</v>
          </cell>
          <cell r="C2177" t="str">
            <v>RET</v>
          </cell>
        </row>
        <row r="2178">
          <cell r="A2178" t="str">
            <v xml:space="preserve">         93126</v>
          </cell>
          <cell r="C2178" t="str">
            <v>RET</v>
          </cell>
        </row>
        <row r="2179">
          <cell r="A2179" t="str">
            <v xml:space="preserve">         92350</v>
          </cell>
          <cell r="C2179" t="str">
            <v>RET</v>
          </cell>
        </row>
        <row r="2180">
          <cell r="A2180">
            <v>0</v>
          </cell>
          <cell r="C2180" t="str">
            <v>Total</v>
          </cell>
        </row>
        <row r="2182">
          <cell r="A2182" t="str">
            <v>OPEXFUN</v>
          </cell>
          <cell r="C2182" t="str">
            <v>NCF</v>
          </cell>
        </row>
        <row r="2183">
          <cell r="A2183" t="str">
            <v xml:space="preserve">         71001</v>
          </cell>
          <cell r="C2183" t="str">
            <v>NCF</v>
          </cell>
        </row>
        <row r="2184">
          <cell r="A2184" t="str">
            <v xml:space="preserve">         71002</v>
          </cell>
          <cell r="C2184" t="str">
            <v>NCF</v>
          </cell>
        </row>
        <row r="2185">
          <cell r="A2185" t="str">
            <v xml:space="preserve">         72001</v>
          </cell>
          <cell r="C2185" t="str">
            <v>NCF</v>
          </cell>
        </row>
        <row r="2186">
          <cell r="A2186" t="str">
            <v xml:space="preserve">         72002</v>
          </cell>
          <cell r="C2186" t="str">
            <v>NCF</v>
          </cell>
        </row>
        <row r="2187">
          <cell r="A2187" t="str">
            <v xml:space="preserve">         72003</v>
          </cell>
          <cell r="C2187" t="str">
            <v>NCF</v>
          </cell>
        </row>
        <row r="2188">
          <cell r="A2188" t="str">
            <v xml:space="preserve">         72004</v>
          </cell>
          <cell r="C2188" t="str">
            <v>NCF</v>
          </cell>
        </row>
        <row r="2189">
          <cell r="A2189" t="str">
            <v xml:space="preserve">         72005</v>
          </cell>
          <cell r="C2189" t="str">
            <v>NCF</v>
          </cell>
        </row>
        <row r="2190">
          <cell r="A2190" t="str">
            <v xml:space="preserve">         72006</v>
          </cell>
          <cell r="C2190" t="str">
            <v>NCF</v>
          </cell>
        </row>
        <row r="2191">
          <cell r="A2191" t="str">
            <v xml:space="preserve">         72007</v>
          </cell>
          <cell r="C2191" t="str">
            <v>NCF</v>
          </cell>
        </row>
        <row r="2192">
          <cell r="A2192" t="str">
            <v xml:space="preserve">         72008</v>
          </cell>
          <cell r="C2192" t="str">
            <v>NCF</v>
          </cell>
        </row>
        <row r="2193">
          <cell r="A2193" t="str">
            <v xml:space="preserve">         72009</v>
          </cell>
          <cell r="C2193" t="str">
            <v>NCF</v>
          </cell>
        </row>
        <row r="2194">
          <cell r="A2194" t="str">
            <v xml:space="preserve">         72010</v>
          </cell>
          <cell r="C2194" t="str">
            <v>NCF</v>
          </cell>
        </row>
        <row r="2195">
          <cell r="A2195" t="str">
            <v xml:space="preserve">         72011</v>
          </cell>
          <cell r="C2195" t="str">
            <v>NCF</v>
          </cell>
        </row>
        <row r="2196">
          <cell r="A2196" t="str">
            <v xml:space="preserve">         72012</v>
          </cell>
          <cell r="C2196" t="str">
            <v>NCF</v>
          </cell>
        </row>
        <row r="2197">
          <cell r="A2197" t="str">
            <v xml:space="preserve">         72013</v>
          </cell>
          <cell r="C2197" t="str">
            <v>NCF</v>
          </cell>
        </row>
        <row r="2198">
          <cell r="A2198" t="str">
            <v xml:space="preserve">         72014</v>
          </cell>
          <cell r="C2198" t="str">
            <v>NCF</v>
          </cell>
        </row>
        <row r="2199">
          <cell r="A2199" t="str">
            <v xml:space="preserve">         72015</v>
          </cell>
          <cell r="C2199" t="str">
            <v>NCF</v>
          </cell>
        </row>
        <row r="2200">
          <cell r="A2200" t="str">
            <v xml:space="preserve">         72016</v>
          </cell>
          <cell r="C2200" t="str">
            <v>NCF</v>
          </cell>
        </row>
        <row r="2201">
          <cell r="A2201" t="str">
            <v xml:space="preserve">         72017</v>
          </cell>
          <cell r="C2201" t="str">
            <v>NCF</v>
          </cell>
        </row>
        <row r="2202">
          <cell r="A2202" t="str">
            <v xml:space="preserve">         72018</v>
          </cell>
          <cell r="C2202" t="str">
            <v>NCF</v>
          </cell>
        </row>
        <row r="2203">
          <cell r="A2203" t="str">
            <v xml:space="preserve">         72019</v>
          </cell>
          <cell r="C2203" t="str">
            <v>NCF</v>
          </cell>
        </row>
        <row r="2204">
          <cell r="A2204" t="str">
            <v xml:space="preserve">         72020</v>
          </cell>
          <cell r="C2204" t="str">
            <v>NCF</v>
          </cell>
        </row>
        <row r="2205">
          <cell r="A2205" t="str">
            <v xml:space="preserve">         72021</v>
          </cell>
          <cell r="C2205" t="str">
            <v>NCF</v>
          </cell>
        </row>
        <row r="2206">
          <cell r="A2206" t="str">
            <v xml:space="preserve">         73001</v>
          </cell>
          <cell r="C2206" t="str">
            <v>NCF</v>
          </cell>
        </row>
        <row r="2207">
          <cell r="A2207" t="str">
            <v xml:space="preserve">         74001</v>
          </cell>
          <cell r="C2207" t="str">
            <v>NCF</v>
          </cell>
        </row>
        <row r="2208">
          <cell r="A2208" t="str">
            <v xml:space="preserve">         74002</v>
          </cell>
          <cell r="C2208" t="str">
            <v>NCF</v>
          </cell>
        </row>
        <row r="2209">
          <cell r="A2209" t="str">
            <v xml:space="preserve">         74003</v>
          </cell>
          <cell r="C2209" t="str">
            <v>NCF</v>
          </cell>
        </row>
        <row r="2210">
          <cell r="A2210" t="str">
            <v xml:space="preserve">         74004</v>
          </cell>
          <cell r="C2210" t="str">
            <v>NCF</v>
          </cell>
        </row>
        <row r="2211">
          <cell r="A2211" t="str">
            <v xml:space="preserve">         74005</v>
          </cell>
          <cell r="C2211" t="str">
            <v>NCF</v>
          </cell>
        </row>
        <row r="2212">
          <cell r="A2212" t="str">
            <v xml:space="preserve">         75001</v>
          </cell>
          <cell r="C2212" t="str">
            <v>NCF</v>
          </cell>
        </row>
        <row r="2213">
          <cell r="A2213" t="str">
            <v xml:space="preserve">         75002</v>
          </cell>
          <cell r="C2213" t="str">
            <v>NCF</v>
          </cell>
        </row>
        <row r="2214">
          <cell r="A2214" t="str">
            <v xml:space="preserve">         75003</v>
          </cell>
          <cell r="C2214" t="str">
            <v>NCF</v>
          </cell>
        </row>
        <row r="2215">
          <cell r="A2215" t="str">
            <v xml:space="preserve">         75004</v>
          </cell>
          <cell r="C2215" t="str">
            <v>NCF</v>
          </cell>
        </row>
        <row r="2216">
          <cell r="A2216" t="str">
            <v xml:space="preserve">         75005</v>
          </cell>
          <cell r="C2216" t="str">
            <v>NCF</v>
          </cell>
        </row>
        <row r="2217">
          <cell r="A2217" t="str">
            <v xml:space="preserve">         75006</v>
          </cell>
          <cell r="C2217" t="str">
            <v>NCF</v>
          </cell>
        </row>
        <row r="2218">
          <cell r="A2218" t="str">
            <v xml:space="preserve">         75007</v>
          </cell>
          <cell r="C2218" t="str">
            <v>NCF</v>
          </cell>
        </row>
        <row r="2219">
          <cell r="A2219" t="str">
            <v xml:space="preserve">         75008</v>
          </cell>
          <cell r="C2219" t="str">
            <v>NCF</v>
          </cell>
        </row>
        <row r="2220">
          <cell r="A2220" t="str">
            <v xml:space="preserve">         75009</v>
          </cell>
          <cell r="C2220" t="str">
            <v>NCF</v>
          </cell>
        </row>
        <row r="2221">
          <cell r="A2221" t="str">
            <v xml:space="preserve">         75011</v>
          </cell>
          <cell r="C2221" t="str">
            <v>NCF</v>
          </cell>
        </row>
        <row r="2222">
          <cell r="A2222" t="str">
            <v xml:space="preserve">         75012</v>
          </cell>
          <cell r="C2222" t="str">
            <v>NCF</v>
          </cell>
        </row>
        <row r="2223">
          <cell r="A2223" t="str">
            <v xml:space="preserve">         75013</v>
          </cell>
          <cell r="C2223" t="str">
            <v>NCF</v>
          </cell>
        </row>
        <row r="2224">
          <cell r="A2224" t="str">
            <v xml:space="preserve">         75014</v>
          </cell>
          <cell r="C2224" t="str">
            <v>NCF</v>
          </cell>
        </row>
        <row r="2225">
          <cell r="A2225" t="str">
            <v xml:space="preserve">         75015</v>
          </cell>
          <cell r="C2225" t="str">
            <v>NCF</v>
          </cell>
        </row>
        <row r="2226">
          <cell r="A2226" t="str">
            <v xml:space="preserve">         75016</v>
          </cell>
          <cell r="C2226" t="str">
            <v>NCF</v>
          </cell>
        </row>
        <row r="2227">
          <cell r="A2227" t="str">
            <v xml:space="preserve">         75017</v>
          </cell>
          <cell r="C2227" t="str">
            <v>NCF</v>
          </cell>
        </row>
        <row r="2228">
          <cell r="A2228" t="str">
            <v xml:space="preserve">         75018</v>
          </cell>
          <cell r="C2228" t="str">
            <v>NCF</v>
          </cell>
        </row>
        <row r="2229">
          <cell r="A2229" t="str">
            <v xml:space="preserve">         75098</v>
          </cell>
          <cell r="C2229" t="str">
            <v>NCF</v>
          </cell>
        </row>
        <row r="2230">
          <cell r="A2230" t="str">
            <v xml:space="preserve">         75099</v>
          </cell>
          <cell r="C2230" t="str">
            <v>NCF</v>
          </cell>
        </row>
        <row r="2231">
          <cell r="A2231" t="str">
            <v xml:space="preserve">         78001</v>
          </cell>
          <cell r="C2231" t="str">
            <v>NCF</v>
          </cell>
        </row>
        <row r="2232">
          <cell r="A2232" t="str">
            <v xml:space="preserve">         78002</v>
          </cell>
          <cell r="C2232" t="str">
            <v>NCF</v>
          </cell>
        </row>
        <row r="2233">
          <cell r="A2233" t="str">
            <v xml:space="preserve">         79001</v>
          </cell>
          <cell r="C2233" t="str">
            <v>NCF</v>
          </cell>
        </row>
        <row r="2234">
          <cell r="A2234" t="str">
            <v xml:space="preserve">         90200</v>
          </cell>
          <cell r="C2234" t="str">
            <v>NCF</v>
          </cell>
        </row>
        <row r="2235">
          <cell r="A2235" t="str">
            <v xml:space="preserve">         90300</v>
          </cell>
          <cell r="C2235" t="str">
            <v>NCF</v>
          </cell>
        </row>
        <row r="2236">
          <cell r="A2236" t="str">
            <v xml:space="preserve">         90400</v>
          </cell>
          <cell r="C2236" t="str">
            <v>NCF</v>
          </cell>
        </row>
        <row r="2237">
          <cell r="A2237" t="str">
            <v xml:space="preserve">         90700</v>
          </cell>
          <cell r="C2237" t="str">
            <v>NCF</v>
          </cell>
        </row>
        <row r="2238">
          <cell r="A2238" t="str">
            <v xml:space="preserve">         90720</v>
          </cell>
          <cell r="C2238" t="str">
            <v>NCF</v>
          </cell>
        </row>
        <row r="2239">
          <cell r="A2239" t="str">
            <v xml:space="preserve">         90730</v>
          </cell>
          <cell r="C2239" t="str">
            <v>NCF</v>
          </cell>
        </row>
        <row r="2240">
          <cell r="A2240" t="str">
            <v xml:space="preserve">         90740</v>
          </cell>
          <cell r="C2240" t="str">
            <v>NCF</v>
          </cell>
        </row>
        <row r="2241">
          <cell r="A2241" t="str">
            <v xml:space="preserve">         90750</v>
          </cell>
          <cell r="C2241" t="str">
            <v>NCF</v>
          </cell>
        </row>
        <row r="2242">
          <cell r="A2242" t="str">
            <v xml:space="preserve">         90760</v>
          </cell>
          <cell r="C2242" t="str">
            <v>NCF</v>
          </cell>
        </row>
        <row r="2243">
          <cell r="A2243" t="str">
            <v xml:space="preserve">         90770</v>
          </cell>
          <cell r="C2243" t="str">
            <v>NCF</v>
          </cell>
        </row>
        <row r="2244">
          <cell r="A2244" t="str">
            <v xml:space="preserve">         90780</v>
          </cell>
          <cell r="C2244" t="str">
            <v>NCF</v>
          </cell>
        </row>
        <row r="2245">
          <cell r="A2245" t="str">
            <v xml:space="preserve">         91110</v>
          </cell>
          <cell r="C2245" t="str">
            <v>NCF</v>
          </cell>
        </row>
        <row r="2246">
          <cell r="A2246" t="str">
            <v xml:space="preserve">         91111</v>
          </cell>
          <cell r="C2246" t="str">
            <v>NCF</v>
          </cell>
        </row>
        <row r="2247">
          <cell r="A2247" t="str">
            <v xml:space="preserve">         91112</v>
          </cell>
          <cell r="C2247" t="str">
            <v>NCF</v>
          </cell>
        </row>
        <row r="2248">
          <cell r="A2248" t="str">
            <v xml:space="preserve">         91113</v>
          </cell>
          <cell r="C2248" t="str">
            <v>NCF</v>
          </cell>
        </row>
        <row r="2249">
          <cell r="A2249" t="str">
            <v xml:space="preserve">         91114</v>
          </cell>
          <cell r="C2249" t="str">
            <v>NCF</v>
          </cell>
        </row>
        <row r="2250">
          <cell r="A2250" t="str">
            <v xml:space="preserve">         91120</v>
          </cell>
          <cell r="C2250" t="str">
            <v>NCF</v>
          </cell>
        </row>
        <row r="2251">
          <cell r="A2251" t="str">
            <v xml:space="preserve">         91125</v>
          </cell>
          <cell r="C2251" t="str">
            <v>NCF</v>
          </cell>
        </row>
        <row r="2252">
          <cell r="A2252" t="str">
            <v xml:space="preserve">         91126</v>
          </cell>
          <cell r="C2252" t="str">
            <v>NCF</v>
          </cell>
        </row>
        <row r="2253">
          <cell r="A2253" t="str">
            <v xml:space="preserve">         91127</v>
          </cell>
          <cell r="C2253" t="str">
            <v>NCF</v>
          </cell>
        </row>
        <row r="2254">
          <cell r="A2254" t="str">
            <v xml:space="preserve">         91128</v>
          </cell>
          <cell r="C2254" t="str">
            <v>NCF</v>
          </cell>
        </row>
        <row r="2255">
          <cell r="A2255" t="str">
            <v xml:space="preserve">         91129</v>
          </cell>
          <cell r="C2255" t="str">
            <v>NCF</v>
          </cell>
        </row>
        <row r="2256">
          <cell r="A2256" t="str">
            <v xml:space="preserve">         91133</v>
          </cell>
          <cell r="C2256" t="str">
            <v>NCF</v>
          </cell>
        </row>
        <row r="2257">
          <cell r="A2257" t="str">
            <v xml:space="preserve">         91134</v>
          </cell>
          <cell r="C2257" t="str">
            <v>NCF</v>
          </cell>
        </row>
        <row r="2258">
          <cell r="A2258" t="str">
            <v xml:space="preserve">         91136</v>
          </cell>
          <cell r="C2258" t="str">
            <v>NCF</v>
          </cell>
        </row>
        <row r="2259">
          <cell r="A2259" t="str">
            <v xml:space="preserve">         91137</v>
          </cell>
          <cell r="C2259" t="str">
            <v>NCF</v>
          </cell>
        </row>
        <row r="2260">
          <cell r="A2260" t="str">
            <v xml:space="preserve">         91138</v>
          </cell>
          <cell r="C2260" t="str">
            <v>NCF</v>
          </cell>
        </row>
        <row r="2261">
          <cell r="A2261" t="str">
            <v xml:space="preserve">         91146</v>
          </cell>
          <cell r="C2261" t="str">
            <v>NCF</v>
          </cell>
        </row>
        <row r="2262">
          <cell r="A2262" t="str">
            <v xml:space="preserve">         91150</v>
          </cell>
          <cell r="C2262" t="str">
            <v>NCF</v>
          </cell>
        </row>
        <row r="2263">
          <cell r="A2263" t="str">
            <v xml:space="preserve">         91153</v>
          </cell>
          <cell r="C2263" t="str">
            <v>NCF</v>
          </cell>
        </row>
        <row r="2264">
          <cell r="A2264" t="str">
            <v xml:space="preserve">         91154</v>
          </cell>
          <cell r="C2264" t="str">
            <v>NCF</v>
          </cell>
        </row>
        <row r="2265">
          <cell r="A2265" t="str">
            <v xml:space="preserve">         91162</v>
          </cell>
          <cell r="C2265" t="str">
            <v>NCF</v>
          </cell>
        </row>
        <row r="2266">
          <cell r="A2266" t="str">
            <v xml:space="preserve">         91163</v>
          </cell>
          <cell r="C2266" t="str">
            <v>NCF</v>
          </cell>
        </row>
        <row r="2267">
          <cell r="A2267" t="str">
            <v xml:space="preserve">         91164</v>
          </cell>
          <cell r="C2267" t="str">
            <v>NCF</v>
          </cell>
        </row>
        <row r="2268">
          <cell r="A2268" t="str">
            <v xml:space="preserve">         91171</v>
          </cell>
          <cell r="C2268" t="str">
            <v>NCF</v>
          </cell>
        </row>
        <row r="2269">
          <cell r="A2269" t="str">
            <v xml:space="preserve">         91172</v>
          </cell>
          <cell r="C2269" t="str">
            <v>NCF</v>
          </cell>
        </row>
        <row r="2270">
          <cell r="A2270" t="str">
            <v xml:space="preserve">         91173</v>
          </cell>
          <cell r="C2270" t="str">
            <v>NCF</v>
          </cell>
        </row>
        <row r="2271">
          <cell r="A2271" t="str">
            <v xml:space="preserve">         91190</v>
          </cell>
          <cell r="C2271" t="str">
            <v>NCF</v>
          </cell>
        </row>
        <row r="2272">
          <cell r="A2272" t="str">
            <v xml:space="preserve">         91215</v>
          </cell>
          <cell r="C2272" t="str">
            <v>NCF</v>
          </cell>
        </row>
        <row r="2273">
          <cell r="A2273" t="str">
            <v xml:space="preserve">         91224</v>
          </cell>
          <cell r="C2273" t="str">
            <v>NCF</v>
          </cell>
        </row>
        <row r="2274">
          <cell r="A2274" t="str">
            <v xml:space="preserve">         91225</v>
          </cell>
          <cell r="C2274" t="str">
            <v>NCF</v>
          </cell>
        </row>
        <row r="2275">
          <cell r="A2275" t="str">
            <v xml:space="preserve">         91226</v>
          </cell>
          <cell r="C2275" t="str">
            <v>NCF</v>
          </cell>
        </row>
        <row r="2276">
          <cell r="A2276" t="str">
            <v xml:space="preserve">         91227</v>
          </cell>
          <cell r="C2276" t="str">
            <v>NCF</v>
          </cell>
        </row>
        <row r="2277">
          <cell r="A2277" t="str">
            <v xml:space="preserve">         91230</v>
          </cell>
          <cell r="C2277" t="str">
            <v>NCF</v>
          </cell>
        </row>
        <row r="2278">
          <cell r="A2278" t="str">
            <v xml:space="preserve">         91235</v>
          </cell>
          <cell r="C2278" t="str">
            <v>NCF</v>
          </cell>
        </row>
        <row r="2279">
          <cell r="A2279" t="str">
            <v xml:space="preserve">         91250</v>
          </cell>
          <cell r="C2279" t="str">
            <v>NCF</v>
          </cell>
        </row>
        <row r="2280">
          <cell r="A2280" t="str">
            <v xml:space="preserve">         91251</v>
          </cell>
          <cell r="C2280" t="str">
            <v>NCF</v>
          </cell>
        </row>
        <row r="2281">
          <cell r="A2281" t="str">
            <v xml:space="preserve">         91252</v>
          </cell>
          <cell r="C2281" t="str">
            <v>NCF</v>
          </cell>
        </row>
        <row r="2282">
          <cell r="A2282" t="str">
            <v xml:space="preserve">         91253</v>
          </cell>
          <cell r="C2282" t="str">
            <v>NCF</v>
          </cell>
        </row>
        <row r="2283">
          <cell r="A2283" t="str">
            <v xml:space="preserve">         91254</v>
          </cell>
          <cell r="C2283" t="str">
            <v>NCF</v>
          </cell>
        </row>
        <row r="2284">
          <cell r="A2284" t="str">
            <v xml:space="preserve">         91255</v>
          </cell>
          <cell r="C2284" t="str">
            <v>NCF</v>
          </cell>
        </row>
        <row r="2285">
          <cell r="A2285" t="str">
            <v xml:space="preserve">         91270</v>
          </cell>
          <cell r="C2285" t="str">
            <v>NCF</v>
          </cell>
        </row>
        <row r="2286">
          <cell r="A2286" t="str">
            <v xml:space="preserve">         91280</v>
          </cell>
          <cell r="C2286" t="str">
            <v>NCF</v>
          </cell>
        </row>
        <row r="2287">
          <cell r="A2287" t="str">
            <v xml:space="preserve">         91281</v>
          </cell>
          <cell r="C2287" t="str">
            <v>NCF</v>
          </cell>
        </row>
        <row r="2288">
          <cell r="A2288" t="str">
            <v xml:space="preserve">         91282</v>
          </cell>
          <cell r="C2288" t="str">
            <v>NCF</v>
          </cell>
        </row>
        <row r="2289">
          <cell r="A2289" t="str">
            <v xml:space="preserve">         91283</v>
          </cell>
          <cell r="C2289" t="str">
            <v>NCF</v>
          </cell>
        </row>
        <row r="2290">
          <cell r="A2290" t="str">
            <v xml:space="preserve">         91285</v>
          </cell>
          <cell r="C2290" t="str">
            <v>NCF</v>
          </cell>
        </row>
        <row r="2291">
          <cell r="A2291" t="str">
            <v xml:space="preserve">         91290</v>
          </cell>
          <cell r="C2291" t="str">
            <v>NCF</v>
          </cell>
        </row>
        <row r="2292">
          <cell r="A2292" t="str">
            <v xml:space="preserve">         91295</v>
          </cell>
          <cell r="C2292" t="str">
            <v>NCF</v>
          </cell>
        </row>
        <row r="2293">
          <cell r="A2293" t="str">
            <v xml:space="preserve">         91296</v>
          </cell>
          <cell r="C2293" t="str">
            <v>NCF</v>
          </cell>
        </row>
        <row r="2294">
          <cell r="A2294" t="str">
            <v xml:space="preserve">         91297</v>
          </cell>
          <cell r="C2294" t="str">
            <v>NCF</v>
          </cell>
        </row>
        <row r="2295">
          <cell r="A2295" t="str">
            <v xml:space="preserve">         91298</v>
          </cell>
          <cell r="C2295" t="str">
            <v>NCF</v>
          </cell>
        </row>
        <row r="2296">
          <cell r="A2296" t="str">
            <v xml:space="preserve">         91315</v>
          </cell>
          <cell r="C2296" t="str">
            <v>NCF</v>
          </cell>
        </row>
        <row r="2297">
          <cell r="A2297" t="str">
            <v xml:space="preserve">         91351</v>
          </cell>
          <cell r="C2297" t="str">
            <v>NCF</v>
          </cell>
        </row>
        <row r="2298">
          <cell r="A2298" t="str">
            <v xml:space="preserve">         91352</v>
          </cell>
          <cell r="C2298" t="str">
            <v>NCF</v>
          </cell>
        </row>
        <row r="2299">
          <cell r="A2299" t="str">
            <v xml:space="preserve">         91353</v>
          </cell>
          <cell r="C2299" t="str">
            <v>NCF</v>
          </cell>
        </row>
        <row r="2300">
          <cell r="A2300" t="str">
            <v xml:space="preserve">         91373</v>
          </cell>
          <cell r="C2300" t="str">
            <v>NCF</v>
          </cell>
        </row>
        <row r="2301">
          <cell r="A2301" t="str">
            <v xml:space="preserve">         91380</v>
          </cell>
          <cell r="C2301" t="str">
            <v>NCF</v>
          </cell>
        </row>
        <row r="2302">
          <cell r="A2302" t="str">
            <v xml:space="preserve">         92115</v>
          </cell>
          <cell r="C2302" t="str">
            <v>NCF</v>
          </cell>
        </row>
        <row r="2303">
          <cell r="A2303" t="str">
            <v xml:space="preserve">         92120</v>
          </cell>
          <cell r="C2303" t="str">
            <v>NCF</v>
          </cell>
        </row>
        <row r="2304">
          <cell r="A2304" t="str">
            <v xml:space="preserve">         92121</v>
          </cell>
          <cell r="C2304" t="str">
            <v>NCF</v>
          </cell>
        </row>
        <row r="2305">
          <cell r="A2305" t="str">
            <v xml:space="preserve">         92250</v>
          </cell>
          <cell r="C2305" t="str">
            <v>NCF</v>
          </cell>
        </row>
        <row r="2306">
          <cell r="A2306" t="str">
            <v xml:space="preserve">         90500</v>
          </cell>
          <cell r="C2306" t="str">
            <v>NCF</v>
          </cell>
        </row>
        <row r="2307">
          <cell r="A2307" t="str">
            <v xml:space="preserve">         90501</v>
          </cell>
          <cell r="C2307" t="str">
            <v>NCF</v>
          </cell>
        </row>
        <row r="2308">
          <cell r="A2308" t="str">
            <v xml:space="preserve">         90801</v>
          </cell>
          <cell r="C2308" t="str">
            <v>NCF</v>
          </cell>
        </row>
        <row r="2309">
          <cell r="A2309" t="str">
            <v xml:space="preserve">         93110</v>
          </cell>
          <cell r="C2309" t="str">
            <v>NCF</v>
          </cell>
        </row>
        <row r="2310">
          <cell r="A2310" t="str">
            <v xml:space="preserve">         93115</v>
          </cell>
          <cell r="C2310" t="str">
            <v>NCF</v>
          </cell>
        </row>
        <row r="2311">
          <cell r="A2311" t="str">
            <v xml:space="preserve">         93116</v>
          </cell>
          <cell r="C2311" t="str">
            <v>NCF</v>
          </cell>
        </row>
        <row r="2312">
          <cell r="A2312" t="str">
            <v xml:space="preserve">         93117</v>
          </cell>
          <cell r="C2312" t="str">
            <v>NCF</v>
          </cell>
        </row>
        <row r="2313">
          <cell r="A2313" t="str">
            <v xml:space="preserve">         93126</v>
          </cell>
          <cell r="C2313" t="str">
            <v>NCF</v>
          </cell>
        </row>
        <row r="2314">
          <cell r="A2314" t="str">
            <v xml:space="preserve">         92350</v>
          </cell>
          <cell r="C2314" t="str">
            <v>NCF</v>
          </cell>
        </row>
        <row r="2315">
          <cell r="A2315">
            <v>0</v>
          </cell>
          <cell r="C2315" t="str">
            <v>Total</v>
          </cell>
        </row>
        <row r="2317">
          <cell r="A2317" t="str">
            <v>OPEXFUN</v>
          </cell>
          <cell r="C2317" t="str">
            <v>9999</v>
          </cell>
        </row>
        <row r="2318">
          <cell r="A2318" t="str">
            <v xml:space="preserve">         71001</v>
          </cell>
          <cell r="C2318" t="str">
            <v>9999</v>
          </cell>
        </row>
        <row r="2319">
          <cell r="A2319" t="str">
            <v xml:space="preserve">         71002</v>
          </cell>
          <cell r="C2319" t="str">
            <v>9999</v>
          </cell>
        </row>
        <row r="2320">
          <cell r="A2320" t="str">
            <v xml:space="preserve">         72001</v>
          </cell>
          <cell r="C2320" t="str">
            <v>9999</v>
          </cell>
        </row>
        <row r="2321">
          <cell r="A2321" t="str">
            <v xml:space="preserve">         72002</v>
          </cell>
          <cell r="C2321" t="str">
            <v>9999</v>
          </cell>
        </row>
        <row r="2322">
          <cell r="A2322" t="str">
            <v xml:space="preserve">         72003</v>
          </cell>
          <cell r="C2322" t="str">
            <v>9999</v>
          </cell>
        </row>
        <row r="2323">
          <cell r="A2323" t="str">
            <v xml:space="preserve">         72004</v>
          </cell>
          <cell r="C2323" t="str">
            <v>9999</v>
          </cell>
        </row>
        <row r="2324">
          <cell r="A2324" t="str">
            <v xml:space="preserve">         72005</v>
          </cell>
          <cell r="C2324" t="str">
            <v>9999</v>
          </cell>
        </row>
        <row r="2325">
          <cell r="A2325" t="str">
            <v xml:space="preserve">         72006</v>
          </cell>
          <cell r="C2325" t="str">
            <v>9999</v>
          </cell>
        </row>
        <row r="2326">
          <cell r="A2326" t="str">
            <v xml:space="preserve">         72007</v>
          </cell>
          <cell r="C2326" t="str">
            <v>9999</v>
          </cell>
        </row>
        <row r="2327">
          <cell r="A2327" t="str">
            <v xml:space="preserve">         72008</v>
          </cell>
          <cell r="C2327" t="str">
            <v>9999</v>
          </cell>
        </row>
        <row r="2328">
          <cell r="A2328" t="str">
            <v xml:space="preserve">         72009</v>
          </cell>
          <cell r="C2328" t="str">
            <v>9999</v>
          </cell>
        </row>
        <row r="2329">
          <cell r="A2329" t="str">
            <v xml:space="preserve">         72010</v>
          </cell>
          <cell r="C2329" t="str">
            <v>9999</v>
          </cell>
        </row>
        <row r="2330">
          <cell r="A2330" t="str">
            <v xml:space="preserve">         72011</v>
          </cell>
          <cell r="C2330" t="str">
            <v>9999</v>
          </cell>
        </row>
        <row r="2331">
          <cell r="A2331" t="str">
            <v xml:space="preserve">         72012</v>
          </cell>
          <cell r="C2331" t="str">
            <v>9999</v>
          </cell>
        </row>
        <row r="2332">
          <cell r="A2332" t="str">
            <v xml:space="preserve">         72013</v>
          </cell>
          <cell r="C2332" t="str">
            <v>9999</v>
          </cell>
        </row>
        <row r="2333">
          <cell r="A2333" t="str">
            <v xml:space="preserve">         72014</v>
          </cell>
          <cell r="C2333" t="str">
            <v>9999</v>
          </cell>
        </row>
        <row r="2334">
          <cell r="A2334" t="str">
            <v xml:space="preserve">         72015</v>
          </cell>
          <cell r="C2334" t="str">
            <v>9999</v>
          </cell>
        </row>
        <row r="2335">
          <cell r="A2335" t="str">
            <v xml:space="preserve">         72016</v>
          </cell>
          <cell r="C2335" t="str">
            <v>9999</v>
          </cell>
        </row>
        <row r="2336">
          <cell r="A2336" t="str">
            <v xml:space="preserve">         72017</v>
          </cell>
          <cell r="C2336" t="str">
            <v>9999</v>
          </cell>
        </row>
        <row r="2337">
          <cell r="A2337" t="str">
            <v xml:space="preserve">         72018</v>
          </cell>
          <cell r="C2337" t="str">
            <v>9999</v>
          </cell>
        </row>
        <row r="2338">
          <cell r="A2338" t="str">
            <v xml:space="preserve">         72019</v>
          </cell>
          <cell r="C2338" t="str">
            <v>9999</v>
          </cell>
        </row>
        <row r="2339">
          <cell r="A2339" t="str">
            <v xml:space="preserve">         72020</v>
          </cell>
          <cell r="C2339" t="str">
            <v>9999</v>
          </cell>
        </row>
        <row r="2340">
          <cell r="A2340" t="str">
            <v xml:space="preserve">         72021</v>
          </cell>
          <cell r="C2340" t="str">
            <v>9999</v>
          </cell>
        </row>
        <row r="2341">
          <cell r="A2341" t="str">
            <v xml:space="preserve">         73001</v>
          </cell>
          <cell r="C2341" t="str">
            <v>9999</v>
          </cell>
        </row>
        <row r="2342">
          <cell r="A2342" t="str">
            <v xml:space="preserve">         74001</v>
          </cell>
          <cell r="C2342" t="str">
            <v>9999</v>
          </cell>
        </row>
        <row r="2343">
          <cell r="A2343" t="str">
            <v xml:space="preserve">         74002</v>
          </cell>
          <cell r="C2343" t="str">
            <v>9999</v>
          </cell>
        </row>
        <row r="2344">
          <cell r="A2344" t="str">
            <v xml:space="preserve">         74003</v>
          </cell>
          <cell r="C2344" t="str">
            <v>9999</v>
          </cell>
        </row>
        <row r="2345">
          <cell r="A2345" t="str">
            <v xml:space="preserve">         74004</v>
          </cell>
          <cell r="C2345" t="str">
            <v>9999</v>
          </cell>
        </row>
        <row r="2346">
          <cell r="A2346" t="str">
            <v xml:space="preserve">         74005</v>
          </cell>
          <cell r="C2346" t="str">
            <v>9999</v>
          </cell>
        </row>
        <row r="2347">
          <cell r="A2347" t="str">
            <v xml:space="preserve">         75001</v>
          </cell>
          <cell r="C2347" t="str">
            <v>9999</v>
          </cell>
        </row>
        <row r="2348">
          <cell r="A2348" t="str">
            <v xml:space="preserve">         75002</v>
          </cell>
          <cell r="C2348" t="str">
            <v>9999</v>
          </cell>
        </row>
        <row r="2349">
          <cell r="A2349" t="str">
            <v xml:space="preserve">         75003</v>
          </cell>
          <cell r="C2349" t="str">
            <v>9999</v>
          </cell>
        </row>
        <row r="2350">
          <cell r="A2350" t="str">
            <v xml:space="preserve">         75004</v>
          </cell>
          <cell r="C2350" t="str">
            <v>9999</v>
          </cell>
        </row>
        <row r="2351">
          <cell r="A2351" t="str">
            <v xml:space="preserve">         75005</v>
          </cell>
          <cell r="C2351" t="str">
            <v>9999</v>
          </cell>
        </row>
        <row r="2352">
          <cell r="A2352" t="str">
            <v xml:space="preserve">         75006</v>
          </cell>
          <cell r="C2352" t="str">
            <v>9999</v>
          </cell>
        </row>
        <row r="2353">
          <cell r="A2353" t="str">
            <v xml:space="preserve">         75007</v>
          </cell>
          <cell r="C2353" t="str">
            <v>9999</v>
          </cell>
        </row>
        <row r="2354">
          <cell r="A2354" t="str">
            <v xml:space="preserve">         75008</v>
          </cell>
          <cell r="C2354" t="str">
            <v>9999</v>
          </cell>
        </row>
        <row r="2355">
          <cell r="A2355" t="str">
            <v xml:space="preserve">         75009</v>
          </cell>
          <cell r="C2355" t="str">
            <v>9999</v>
          </cell>
        </row>
        <row r="2356">
          <cell r="A2356" t="str">
            <v xml:space="preserve">         75011</v>
          </cell>
          <cell r="C2356" t="str">
            <v>9999</v>
          </cell>
        </row>
        <row r="2357">
          <cell r="A2357" t="str">
            <v xml:space="preserve">         75012</v>
          </cell>
          <cell r="C2357" t="str">
            <v>9999</v>
          </cell>
        </row>
        <row r="2358">
          <cell r="A2358" t="str">
            <v xml:space="preserve">         75013</v>
          </cell>
          <cell r="C2358" t="str">
            <v>9999</v>
          </cell>
        </row>
        <row r="2359">
          <cell r="A2359" t="str">
            <v xml:space="preserve">         75014</v>
          </cell>
          <cell r="C2359" t="str">
            <v>9999</v>
          </cell>
        </row>
        <row r="2360">
          <cell r="A2360" t="str">
            <v xml:space="preserve">         75015</v>
          </cell>
          <cell r="C2360" t="str">
            <v>9999</v>
          </cell>
        </row>
        <row r="2361">
          <cell r="A2361" t="str">
            <v xml:space="preserve">         75016</v>
          </cell>
          <cell r="C2361" t="str">
            <v>9999</v>
          </cell>
        </row>
        <row r="2362">
          <cell r="A2362" t="str">
            <v xml:space="preserve">         75017</v>
          </cell>
          <cell r="C2362" t="str">
            <v>9999</v>
          </cell>
        </row>
        <row r="2363">
          <cell r="A2363" t="str">
            <v xml:space="preserve">         75018</v>
          </cell>
          <cell r="C2363" t="str">
            <v>9999</v>
          </cell>
        </row>
        <row r="2364">
          <cell r="A2364" t="str">
            <v xml:space="preserve">         75098</v>
          </cell>
          <cell r="C2364" t="str">
            <v>9999</v>
          </cell>
        </row>
        <row r="2365">
          <cell r="A2365" t="str">
            <v xml:space="preserve">         75099</v>
          </cell>
          <cell r="C2365" t="str">
            <v>9999</v>
          </cell>
        </row>
        <row r="2366">
          <cell r="A2366" t="str">
            <v xml:space="preserve">         78001</v>
          </cell>
          <cell r="C2366" t="str">
            <v>9999</v>
          </cell>
        </row>
        <row r="2367">
          <cell r="A2367" t="str">
            <v xml:space="preserve">         78002</v>
          </cell>
          <cell r="C2367" t="str">
            <v>9999</v>
          </cell>
        </row>
        <row r="2368">
          <cell r="A2368" t="str">
            <v xml:space="preserve">         79001</v>
          </cell>
          <cell r="C2368" t="str">
            <v>9999</v>
          </cell>
        </row>
        <row r="2369">
          <cell r="A2369" t="str">
            <v xml:space="preserve">         90200</v>
          </cell>
          <cell r="C2369" t="str">
            <v>9999</v>
          </cell>
        </row>
        <row r="2370">
          <cell r="A2370" t="str">
            <v xml:space="preserve">         90300</v>
          </cell>
          <cell r="C2370" t="str">
            <v>9999</v>
          </cell>
        </row>
        <row r="2371">
          <cell r="A2371" t="str">
            <v xml:space="preserve">         90400</v>
          </cell>
          <cell r="C2371" t="str">
            <v>9999</v>
          </cell>
        </row>
        <row r="2372">
          <cell r="A2372" t="str">
            <v xml:space="preserve">         90700</v>
          </cell>
          <cell r="C2372" t="str">
            <v>9999</v>
          </cell>
        </row>
        <row r="2373">
          <cell r="A2373" t="str">
            <v xml:space="preserve">         90720</v>
          </cell>
          <cell r="C2373" t="str">
            <v>9999</v>
          </cell>
        </row>
        <row r="2374">
          <cell r="A2374" t="str">
            <v xml:space="preserve">         90730</v>
          </cell>
          <cell r="C2374" t="str">
            <v>9999</v>
          </cell>
        </row>
        <row r="2375">
          <cell r="A2375" t="str">
            <v xml:space="preserve">         90740</v>
          </cell>
          <cell r="C2375" t="str">
            <v>9999</v>
          </cell>
        </row>
        <row r="2376">
          <cell r="A2376" t="str">
            <v xml:space="preserve">         90750</v>
          </cell>
          <cell r="C2376" t="str">
            <v>9999</v>
          </cell>
        </row>
        <row r="2377">
          <cell r="A2377" t="str">
            <v xml:space="preserve">         90760</v>
          </cell>
          <cell r="C2377" t="str">
            <v>9999</v>
          </cell>
        </row>
        <row r="2378">
          <cell r="A2378" t="str">
            <v xml:space="preserve">         90770</v>
          </cell>
          <cell r="C2378" t="str">
            <v>9999</v>
          </cell>
        </row>
        <row r="2379">
          <cell r="A2379" t="str">
            <v xml:space="preserve">         90780</v>
          </cell>
          <cell r="C2379" t="str">
            <v>9999</v>
          </cell>
        </row>
        <row r="2380">
          <cell r="A2380" t="str">
            <v xml:space="preserve">         91110</v>
          </cell>
          <cell r="C2380" t="str">
            <v>9999</v>
          </cell>
        </row>
        <row r="2381">
          <cell r="A2381" t="str">
            <v xml:space="preserve">         91111</v>
          </cell>
          <cell r="C2381" t="str">
            <v>9999</v>
          </cell>
        </row>
        <row r="2382">
          <cell r="A2382" t="str">
            <v xml:space="preserve">         91112</v>
          </cell>
          <cell r="C2382" t="str">
            <v>9999</v>
          </cell>
        </row>
        <row r="2383">
          <cell r="A2383" t="str">
            <v xml:space="preserve">         91113</v>
          </cell>
          <cell r="C2383" t="str">
            <v>9999</v>
          </cell>
        </row>
        <row r="2384">
          <cell r="A2384" t="str">
            <v xml:space="preserve">         91114</v>
          </cell>
          <cell r="C2384" t="str">
            <v>9999</v>
          </cell>
        </row>
        <row r="2385">
          <cell r="A2385" t="str">
            <v xml:space="preserve">         91120</v>
          </cell>
          <cell r="C2385" t="str">
            <v>9999</v>
          </cell>
        </row>
        <row r="2386">
          <cell r="A2386" t="str">
            <v xml:space="preserve">         91125</v>
          </cell>
          <cell r="C2386" t="str">
            <v>9999</v>
          </cell>
        </row>
        <row r="2387">
          <cell r="A2387" t="str">
            <v xml:space="preserve">         91126</v>
          </cell>
          <cell r="C2387" t="str">
            <v>9999</v>
          </cell>
        </row>
        <row r="2388">
          <cell r="A2388" t="str">
            <v xml:space="preserve">         91127</v>
          </cell>
          <cell r="C2388" t="str">
            <v>9999</v>
          </cell>
        </row>
        <row r="2389">
          <cell r="A2389" t="str">
            <v xml:space="preserve">         91128</v>
          </cell>
          <cell r="C2389" t="str">
            <v>9999</v>
          </cell>
        </row>
        <row r="2390">
          <cell r="A2390" t="str">
            <v xml:space="preserve">         91129</v>
          </cell>
          <cell r="C2390" t="str">
            <v>9999</v>
          </cell>
        </row>
        <row r="2391">
          <cell r="A2391" t="str">
            <v xml:space="preserve">         91133</v>
          </cell>
          <cell r="C2391" t="str">
            <v>9999</v>
          </cell>
        </row>
        <row r="2392">
          <cell r="A2392" t="str">
            <v xml:space="preserve">         91134</v>
          </cell>
          <cell r="C2392" t="str">
            <v>9999</v>
          </cell>
        </row>
        <row r="2393">
          <cell r="A2393" t="str">
            <v xml:space="preserve">         91136</v>
          </cell>
          <cell r="C2393" t="str">
            <v>9999</v>
          </cell>
        </row>
        <row r="2394">
          <cell r="A2394" t="str">
            <v xml:space="preserve">         91137</v>
          </cell>
          <cell r="C2394" t="str">
            <v>9999</v>
          </cell>
        </row>
        <row r="2395">
          <cell r="A2395" t="str">
            <v xml:space="preserve">         91138</v>
          </cell>
          <cell r="C2395" t="str">
            <v>9999</v>
          </cell>
        </row>
        <row r="2396">
          <cell r="A2396" t="str">
            <v xml:space="preserve">         91146</v>
          </cell>
          <cell r="C2396" t="str">
            <v>9999</v>
          </cell>
        </row>
        <row r="2397">
          <cell r="A2397" t="str">
            <v xml:space="preserve">         91150</v>
          </cell>
          <cell r="C2397" t="str">
            <v>9999</v>
          </cell>
        </row>
        <row r="2398">
          <cell r="A2398" t="str">
            <v xml:space="preserve">         91153</v>
          </cell>
          <cell r="C2398" t="str">
            <v>9999</v>
          </cell>
        </row>
        <row r="2399">
          <cell r="A2399" t="str">
            <v xml:space="preserve">         91154</v>
          </cell>
          <cell r="C2399" t="str">
            <v>9999</v>
          </cell>
        </row>
        <row r="2400">
          <cell r="A2400" t="str">
            <v xml:space="preserve">         91162</v>
          </cell>
          <cell r="C2400" t="str">
            <v>9999</v>
          </cell>
        </row>
        <row r="2401">
          <cell r="A2401" t="str">
            <v xml:space="preserve">         91163</v>
          </cell>
          <cell r="C2401" t="str">
            <v>9999</v>
          </cell>
        </row>
        <row r="2402">
          <cell r="A2402" t="str">
            <v xml:space="preserve">         91164</v>
          </cell>
          <cell r="C2402" t="str">
            <v>9999</v>
          </cell>
        </row>
        <row r="2403">
          <cell r="A2403" t="str">
            <v xml:space="preserve">         91171</v>
          </cell>
          <cell r="C2403" t="str">
            <v>9999</v>
          </cell>
        </row>
        <row r="2404">
          <cell r="A2404" t="str">
            <v xml:space="preserve">         91172</v>
          </cell>
          <cell r="C2404" t="str">
            <v>9999</v>
          </cell>
        </row>
        <row r="2405">
          <cell r="A2405" t="str">
            <v xml:space="preserve">         91173</v>
          </cell>
          <cell r="C2405" t="str">
            <v>9999</v>
          </cell>
        </row>
        <row r="2406">
          <cell r="A2406" t="str">
            <v xml:space="preserve">         91190</v>
          </cell>
          <cell r="C2406" t="str">
            <v>9999</v>
          </cell>
        </row>
        <row r="2407">
          <cell r="A2407" t="str">
            <v xml:space="preserve">         91215</v>
          </cell>
          <cell r="C2407" t="str">
            <v>9999</v>
          </cell>
        </row>
        <row r="2408">
          <cell r="A2408" t="str">
            <v xml:space="preserve">         91224</v>
          </cell>
          <cell r="C2408" t="str">
            <v>9999</v>
          </cell>
        </row>
        <row r="2409">
          <cell r="A2409" t="str">
            <v xml:space="preserve">         91225</v>
          </cell>
          <cell r="C2409" t="str">
            <v>9999</v>
          </cell>
        </row>
        <row r="2410">
          <cell r="A2410" t="str">
            <v xml:space="preserve">         91226</v>
          </cell>
          <cell r="C2410" t="str">
            <v>9999</v>
          </cell>
        </row>
        <row r="2411">
          <cell r="A2411" t="str">
            <v xml:space="preserve">         91227</v>
          </cell>
          <cell r="C2411" t="str">
            <v>9999</v>
          </cell>
        </row>
        <row r="2412">
          <cell r="A2412" t="str">
            <v xml:space="preserve">         91230</v>
          </cell>
          <cell r="C2412" t="str">
            <v>9999</v>
          </cell>
        </row>
        <row r="2413">
          <cell r="A2413" t="str">
            <v xml:space="preserve">         91235</v>
          </cell>
          <cell r="C2413" t="str">
            <v>9999</v>
          </cell>
        </row>
        <row r="2414">
          <cell r="A2414" t="str">
            <v xml:space="preserve">         91250</v>
          </cell>
          <cell r="C2414" t="str">
            <v>9999</v>
          </cell>
        </row>
        <row r="2415">
          <cell r="A2415" t="str">
            <v xml:space="preserve">         91251</v>
          </cell>
          <cell r="C2415" t="str">
            <v>9999</v>
          </cell>
        </row>
        <row r="2416">
          <cell r="A2416" t="str">
            <v xml:space="preserve">         91252</v>
          </cell>
          <cell r="C2416" t="str">
            <v>9999</v>
          </cell>
        </row>
        <row r="2417">
          <cell r="A2417" t="str">
            <v xml:space="preserve">         91253</v>
          </cell>
          <cell r="C2417" t="str">
            <v>9999</v>
          </cell>
        </row>
        <row r="2418">
          <cell r="A2418" t="str">
            <v xml:space="preserve">         91254</v>
          </cell>
          <cell r="C2418" t="str">
            <v>9999</v>
          </cell>
        </row>
        <row r="2419">
          <cell r="A2419" t="str">
            <v xml:space="preserve">         91255</v>
          </cell>
          <cell r="C2419" t="str">
            <v>9999</v>
          </cell>
        </row>
        <row r="2420">
          <cell r="A2420" t="str">
            <v xml:space="preserve">         91270</v>
          </cell>
          <cell r="C2420" t="str">
            <v>9999</v>
          </cell>
        </row>
        <row r="2421">
          <cell r="A2421" t="str">
            <v xml:space="preserve">         91280</v>
          </cell>
          <cell r="C2421" t="str">
            <v>9999</v>
          </cell>
        </row>
        <row r="2422">
          <cell r="A2422" t="str">
            <v xml:space="preserve">         91281</v>
          </cell>
          <cell r="C2422" t="str">
            <v>9999</v>
          </cell>
        </row>
        <row r="2423">
          <cell r="A2423" t="str">
            <v xml:space="preserve">         91282</v>
          </cell>
          <cell r="C2423" t="str">
            <v>9999</v>
          </cell>
        </row>
        <row r="2424">
          <cell r="A2424" t="str">
            <v xml:space="preserve">         91283</v>
          </cell>
          <cell r="C2424" t="str">
            <v>9999</v>
          </cell>
        </row>
        <row r="2425">
          <cell r="A2425" t="str">
            <v xml:space="preserve">         91285</v>
          </cell>
          <cell r="C2425" t="str">
            <v>9999</v>
          </cell>
        </row>
        <row r="2426">
          <cell r="A2426" t="str">
            <v xml:space="preserve">         91290</v>
          </cell>
          <cell r="C2426" t="str">
            <v>9999</v>
          </cell>
        </row>
        <row r="2427">
          <cell r="A2427" t="str">
            <v xml:space="preserve">         91295</v>
          </cell>
          <cell r="C2427" t="str">
            <v>9999</v>
          </cell>
        </row>
        <row r="2428">
          <cell r="A2428" t="str">
            <v xml:space="preserve">         91296</v>
          </cell>
          <cell r="C2428" t="str">
            <v>9999</v>
          </cell>
        </row>
        <row r="2429">
          <cell r="A2429" t="str">
            <v xml:space="preserve">         91297</v>
          </cell>
          <cell r="C2429" t="str">
            <v>9999</v>
          </cell>
        </row>
        <row r="2430">
          <cell r="A2430" t="str">
            <v xml:space="preserve">         91298</v>
          </cell>
          <cell r="C2430" t="str">
            <v>9999</v>
          </cell>
        </row>
        <row r="2431">
          <cell r="A2431" t="str">
            <v xml:space="preserve">         91315</v>
          </cell>
          <cell r="C2431" t="str">
            <v>9999</v>
          </cell>
        </row>
        <row r="2432">
          <cell r="A2432" t="str">
            <v xml:space="preserve">         91351</v>
          </cell>
          <cell r="C2432" t="str">
            <v>9999</v>
          </cell>
        </row>
        <row r="2433">
          <cell r="A2433" t="str">
            <v xml:space="preserve">         91352</v>
          </cell>
          <cell r="C2433" t="str">
            <v>9999</v>
          </cell>
        </row>
        <row r="2434">
          <cell r="A2434" t="str">
            <v xml:space="preserve">         91353</v>
          </cell>
          <cell r="C2434" t="str">
            <v>9999</v>
          </cell>
        </row>
        <row r="2435">
          <cell r="A2435" t="str">
            <v xml:space="preserve">         91373</v>
          </cell>
          <cell r="C2435" t="str">
            <v>9999</v>
          </cell>
        </row>
        <row r="2436">
          <cell r="A2436" t="str">
            <v xml:space="preserve">         91380</v>
          </cell>
          <cell r="C2436" t="str">
            <v>9999</v>
          </cell>
        </row>
        <row r="2437">
          <cell r="A2437" t="str">
            <v xml:space="preserve">         92115</v>
          </cell>
          <cell r="C2437" t="str">
            <v>9999</v>
          </cell>
        </row>
        <row r="2438">
          <cell r="A2438" t="str">
            <v xml:space="preserve">         92120</v>
          </cell>
          <cell r="C2438" t="str">
            <v>9999</v>
          </cell>
        </row>
        <row r="2439">
          <cell r="A2439" t="str">
            <v xml:space="preserve">         92121</v>
          </cell>
          <cell r="C2439" t="str">
            <v>9999</v>
          </cell>
        </row>
        <row r="2440">
          <cell r="A2440" t="str">
            <v xml:space="preserve">         92250</v>
          </cell>
          <cell r="C2440" t="str">
            <v>9999</v>
          </cell>
        </row>
        <row r="2441">
          <cell r="A2441" t="str">
            <v xml:space="preserve">         90500</v>
          </cell>
          <cell r="C2441" t="str">
            <v>9999</v>
          </cell>
        </row>
        <row r="2442">
          <cell r="A2442" t="str">
            <v xml:space="preserve">         90501</v>
          </cell>
          <cell r="C2442" t="str">
            <v>9999</v>
          </cell>
        </row>
        <row r="2443">
          <cell r="A2443" t="str">
            <v xml:space="preserve">         90801</v>
          </cell>
          <cell r="C2443" t="str">
            <v>9999</v>
          </cell>
        </row>
        <row r="2444">
          <cell r="A2444" t="str">
            <v xml:space="preserve">         93110</v>
          </cell>
          <cell r="C2444" t="str">
            <v>9999</v>
          </cell>
        </row>
        <row r="2445">
          <cell r="A2445" t="str">
            <v xml:space="preserve">         93115</v>
          </cell>
          <cell r="C2445" t="str">
            <v>9999</v>
          </cell>
        </row>
        <row r="2446">
          <cell r="A2446" t="str">
            <v xml:space="preserve">         93116</v>
          </cell>
          <cell r="C2446" t="str">
            <v>9999</v>
          </cell>
        </row>
        <row r="2447">
          <cell r="A2447" t="str">
            <v xml:space="preserve">         93117</v>
          </cell>
          <cell r="C2447" t="str">
            <v>9999</v>
          </cell>
        </row>
        <row r="2448">
          <cell r="A2448" t="str">
            <v xml:space="preserve">         93126</v>
          </cell>
          <cell r="C2448" t="str">
            <v>9999</v>
          </cell>
        </row>
        <row r="2449">
          <cell r="A2449" t="str">
            <v xml:space="preserve">         92350</v>
          </cell>
          <cell r="C2449" t="str">
            <v>9999</v>
          </cell>
        </row>
        <row r="2450">
          <cell r="A2450">
            <v>0</v>
          </cell>
          <cell r="C2450" t="str">
            <v>Total</v>
          </cell>
        </row>
        <row r="2451">
          <cell r="A2451">
            <v>0</v>
          </cell>
          <cell r="C2451">
            <v>0</v>
          </cell>
        </row>
        <row r="2452">
          <cell r="A2452">
            <v>0</v>
          </cell>
          <cell r="C2452" t="str">
            <v>Total</v>
          </cell>
        </row>
        <row r="2453">
          <cell r="A2453">
            <v>0</v>
          </cell>
          <cell r="C2453">
            <v>0</v>
          </cell>
        </row>
        <row r="2454">
          <cell r="A2454" t="str">
            <v>Total Operating Expense by Function (excluding Corporate Allocations):</v>
          </cell>
          <cell r="C2454">
            <v>0</v>
          </cell>
        </row>
        <row r="2455">
          <cell r="A2455">
            <v>0</v>
          </cell>
          <cell r="C2455" t="str">
            <v>ADM</v>
          </cell>
        </row>
        <row r="2456">
          <cell r="A2456">
            <v>0</v>
          </cell>
        </row>
        <row r="2457">
          <cell r="A2457">
            <v>0</v>
          </cell>
          <cell r="C2457" t="str">
            <v>LOG</v>
          </cell>
        </row>
        <row r="2458">
          <cell r="A2458">
            <v>0</v>
          </cell>
          <cell r="C2458" t="str">
            <v>MFG</v>
          </cell>
        </row>
        <row r="2459">
          <cell r="A2459">
            <v>0</v>
          </cell>
          <cell r="C2459">
            <v>9999</v>
          </cell>
        </row>
        <row r="2460">
          <cell r="A2460">
            <v>0</v>
          </cell>
          <cell r="C2460" t="str">
            <v>DEV</v>
          </cell>
        </row>
        <row r="2461">
          <cell r="A2461">
            <v>0</v>
          </cell>
          <cell r="C2461" t="str">
            <v>PUR</v>
          </cell>
        </row>
        <row r="2462">
          <cell r="A2462">
            <v>0</v>
          </cell>
          <cell r="C2462" t="str">
            <v>MKT</v>
          </cell>
        </row>
        <row r="2463">
          <cell r="A2463">
            <v>0</v>
          </cell>
          <cell r="C2463">
            <v>0</v>
          </cell>
        </row>
        <row r="2464">
          <cell r="A2464">
            <v>0</v>
          </cell>
          <cell r="C2464" t="str">
            <v>FIN</v>
          </cell>
        </row>
        <row r="2465">
          <cell r="A2465">
            <v>0</v>
          </cell>
          <cell r="C2465" t="str">
            <v>CRED</v>
          </cell>
        </row>
        <row r="2466">
          <cell r="A2466">
            <v>0</v>
          </cell>
          <cell r="C2466" t="str">
            <v>RET</v>
          </cell>
        </row>
        <row r="2467">
          <cell r="A2467">
            <v>0</v>
          </cell>
          <cell r="C2467" t="str">
            <v>HR</v>
          </cell>
        </row>
        <row r="2468">
          <cell r="A2468">
            <v>0</v>
          </cell>
          <cell r="C2468" t="str">
            <v>MIS</v>
          </cell>
        </row>
        <row r="2469">
          <cell r="A2469">
            <v>0</v>
          </cell>
          <cell r="C2469">
            <v>0</v>
          </cell>
        </row>
        <row r="2470">
          <cell r="A2470">
            <v>0</v>
          </cell>
          <cell r="C2470" t="str">
            <v>PPRD</v>
          </cell>
        </row>
        <row r="2471">
          <cell r="A2471">
            <v>0</v>
          </cell>
          <cell r="C2471" t="str">
            <v>PMIS</v>
          </cell>
        </row>
        <row r="2472">
          <cell r="A2472">
            <v>0</v>
          </cell>
          <cell r="C2472" t="str">
            <v>PHR</v>
          </cell>
        </row>
        <row r="2473">
          <cell r="A2473">
            <v>0</v>
          </cell>
          <cell r="C2473" t="str">
            <v>PFIN</v>
          </cell>
        </row>
        <row r="2474">
          <cell r="A2474">
            <v>0</v>
          </cell>
          <cell r="C2474" t="str">
            <v>PADM</v>
          </cell>
        </row>
        <row r="2475">
          <cell r="A2475">
            <v>0</v>
          </cell>
          <cell r="C2475" t="str">
            <v>NCF</v>
          </cell>
        </row>
        <row r="2476">
          <cell r="A2476">
            <v>0</v>
          </cell>
          <cell r="C2476">
            <v>0</v>
          </cell>
        </row>
        <row r="2477">
          <cell r="A2477">
            <v>0</v>
          </cell>
          <cell r="C2477">
            <v>0</v>
          </cell>
        </row>
        <row r="2478">
          <cell r="A2478">
            <v>0</v>
          </cell>
          <cell r="C2478">
            <v>0</v>
          </cell>
        </row>
        <row r="2479">
          <cell r="A2479">
            <v>0</v>
          </cell>
          <cell r="C2479">
            <v>0</v>
          </cell>
        </row>
        <row r="2480">
          <cell r="C2480">
            <v>0</v>
          </cell>
        </row>
        <row r="2481">
          <cell r="A2481">
            <v>0</v>
          </cell>
          <cell r="C2481">
            <v>0</v>
          </cell>
        </row>
        <row r="2482">
          <cell r="A2482">
            <v>0</v>
          </cell>
          <cell r="C2482">
            <v>0</v>
          </cell>
        </row>
        <row r="2483">
          <cell r="A2483">
            <v>0</v>
          </cell>
          <cell r="C2483">
            <v>0</v>
          </cell>
        </row>
        <row r="2484">
          <cell r="A2484">
            <v>0</v>
          </cell>
          <cell r="C2484">
            <v>0</v>
          </cell>
        </row>
        <row r="2485">
          <cell r="A2485">
            <v>0</v>
          </cell>
          <cell r="C2485">
            <v>0</v>
          </cell>
        </row>
        <row r="2486">
          <cell r="A2486" t="str">
            <v>Corporate Allocations:</v>
          </cell>
          <cell r="C2486">
            <v>0</v>
          </cell>
        </row>
        <row r="2487">
          <cell r="A2487">
            <v>0</v>
          </cell>
          <cell r="C2487">
            <v>0</v>
          </cell>
        </row>
        <row r="2488">
          <cell r="A2488" t="str">
            <v>Corporate Expense Allocation</v>
          </cell>
          <cell r="C2488">
            <v>0</v>
          </cell>
        </row>
        <row r="2489">
          <cell r="A2489" t="str">
            <v>91141</v>
          </cell>
          <cell r="C2489" t="str">
            <v>ADM</v>
          </cell>
        </row>
        <row r="2490">
          <cell r="A2490" t="str">
            <v>91141</v>
          </cell>
          <cell r="C2490" t="str">
            <v>CRED</v>
          </cell>
        </row>
        <row r="2491">
          <cell r="A2491" t="str">
            <v>91141</v>
          </cell>
          <cell r="C2491" t="str">
            <v>DEV</v>
          </cell>
        </row>
        <row r="2492">
          <cell r="A2492" t="str">
            <v>91141</v>
          </cell>
          <cell r="C2492" t="str">
            <v>FIN</v>
          </cell>
        </row>
        <row r="2493">
          <cell r="A2493" t="str">
            <v>91141</v>
          </cell>
          <cell r="C2493" t="str">
            <v>HR</v>
          </cell>
        </row>
        <row r="2494">
          <cell r="A2494" t="str">
            <v>91141</v>
          </cell>
          <cell r="C2494" t="str">
            <v>LOG</v>
          </cell>
        </row>
        <row r="2495">
          <cell r="A2495" t="str">
            <v>91141</v>
          </cell>
          <cell r="C2495" t="str">
            <v>MFG</v>
          </cell>
        </row>
        <row r="2496">
          <cell r="A2496" t="str">
            <v>91141</v>
          </cell>
          <cell r="C2496" t="str">
            <v>MIS</v>
          </cell>
        </row>
        <row r="2497">
          <cell r="A2497" t="str">
            <v>91141</v>
          </cell>
          <cell r="C2497" t="str">
            <v>MKT</v>
          </cell>
        </row>
        <row r="2498">
          <cell r="A2498" t="str">
            <v>91141</v>
          </cell>
          <cell r="C2498" t="str">
            <v>PADM</v>
          </cell>
        </row>
        <row r="2499">
          <cell r="A2499" t="str">
            <v>91141</v>
          </cell>
          <cell r="C2499" t="str">
            <v>PFIN</v>
          </cell>
        </row>
        <row r="2500">
          <cell r="A2500" t="str">
            <v>91141</v>
          </cell>
          <cell r="C2500" t="str">
            <v>PHR</v>
          </cell>
        </row>
        <row r="2501">
          <cell r="A2501" t="str">
            <v>91141</v>
          </cell>
          <cell r="C2501" t="str">
            <v>PMIS</v>
          </cell>
        </row>
        <row r="2502">
          <cell r="A2502" t="str">
            <v>91141</v>
          </cell>
          <cell r="C2502" t="str">
            <v>PPRD</v>
          </cell>
        </row>
        <row r="2503">
          <cell r="A2503" t="str">
            <v>91141</v>
          </cell>
          <cell r="C2503" t="str">
            <v>PUR</v>
          </cell>
        </row>
        <row r="2504">
          <cell r="A2504" t="str">
            <v>91141</v>
          </cell>
          <cell r="C2504" t="str">
            <v>RET</v>
          </cell>
        </row>
        <row r="2505">
          <cell r="A2505" t="str">
            <v>91141</v>
          </cell>
          <cell r="C2505" t="str">
            <v>9999</v>
          </cell>
        </row>
        <row r="2506">
          <cell r="A2506" t="str">
            <v>91142</v>
          </cell>
          <cell r="C2506" t="str">
            <v>ADM</v>
          </cell>
        </row>
        <row r="2507">
          <cell r="A2507" t="str">
            <v>91142</v>
          </cell>
          <cell r="C2507" t="str">
            <v>CRED</v>
          </cell>
        </row>
        <row r="2508">
          <cell r="A2508" t="str">
            <v>91142</v>
          </cell>
          <cell r="C2508" t="str">
            <v>DEV</v>
          </cell>
        </row>
        <row r="2509">
          <cell r="A2509" t="str">
            <v>91142</v>
          </cell>
          <cell r="C2509" t="str">
            <v>FIN</v>
          </cell>
        </row>
        <row r="2510">
          <cell r="A2510" t="str">
            <v>91142</v>
          </cell>
          <cell r="C2510" t="str">
            <v>HR</v>
          </cell>
        </row>
        <row r="2511">
          <cell r="A2511" t="str">
            <v>91142</v>
          </cell>
          <cell r="C2511" t="str">
            <v>LOG</v>
          </cell>
        </row>
        <row r="2512">
          <cell r="A2512" t="str">
            <v>91142</v>
          </cell>
          <cell r="C2512" t="str">
            <v>MFG</v>
          </cell>
        </row>
        <row r="2513">
          <cell r="A2513" t="str">
            <v>91142</v>
          </cell>
          <cell r="C2513" t="str">
            <v>MIS</v>
          </cell>
        </row>
        <row r="2514">
          <cell r="A2514" t="str">
            <v>91142</v>
          </cell>
          <cell r="C2514" t="str">
            <v>MKT</v>
          </cell>
        </row>
        <row r="2515">
          <cell r="A2515" t="str">
            <v>91142</v>
          </cell>
          <cell r="C2515" t="str">
            <v>PADM</v>
          </cell>
        </row>
        <row r="2516">
          <cell r="A2516" t="str">
            <v>91142</v>
          </cell>
          <cell r="C2516" t="str">
            <v>PFIN</v>
          </cell>
        </row>
        <row r="2517">
          <cell r="A2517" t="str">
            <v>91142</v>
          </cell>
          <cell r="C2517" t="str">
            <v>PHR</v>
          </cell>
        </row>
        <row r="2518">
          <cell r="A2518" t="str">
            <v>91142</v>
          </cell>
          <cell r="C2518" t="str">
            <v>PMIS</v>
          </cell>
        </row>
        <row r="2519">
          <cell r="A2519" t="str">
            <v>91142</v>
          </cell>
          <cell r="C2519" t="str">
            <v>PPRD</v>
          </cell>
        </row>
        <row r="2520">
          <cell r="A2520" t="str">
            <v>91142</v>
          </cell>
          <cell r="C2520" t="str">
            <v>PUR</v>
          </cell>
        </row>
        <row r="2521">
          <cell r="A2521" t="str">
            <v>91142</v>
          </cell>
          <cell r="C2521" t="str">
            <v>RET</v>
          </cell>
        </row>
        <row r="2522">
          <cell r="A2522" t="str">
            <v>91142</v>
          </cell>
          <cell r="C2522" t="str">
            <v>9999</v>
          </cell>
        </row>
        <row r="2523">
          <cell r="A2523" t="str">
            <v>91143</v>
          </cell>
          <cell r="C2523" t="str">
            <v>ADM</v>
          </cell>
        </row>
        <row r="2524">
          <cell r="A2524" t="str">
            <v>91143</v>
          </cell>
          <cell r="C2524" t="str">
            <v>CRED</v>
          </cell>
        </row>
        <row r="2525">
          <cell r="A2525" t="str">
            <v>91143</v>
          </cell>
          <cell r="C2525" t="str">
            <v>DEV</v>
          </cell>
        </row>
        <row r="2526">
          <cell r="A2526" t="str">
            <v>91143</v>
          </cell>
          <cell r="C2526" t="str">
            <v>FIN</v>
          </cell>
        </row>
        <row r="2527">
          <cell r="A2527" t="str">
            <v>91143</v>
          </cell>
          <cell r="C2527" t="str">
            <v>HR</v>
          </cell>
        </row>
        <row r="2528">
          <cell r="A2528" t="str">
            <v>91143</v>
          </cell>
          <cell r="C2528" t="str">
            <v>LOG</v>
          </cell>
        </row>
        <row r="2529">
          <cell r="A2529" t="str">
            <v>91143</v>
          </cell>
          <cell r="C2529" t="str">
            <v>MFG</v>
          </cell>
        </row>
        <row r="2530">
          <cell r="A2530" t="str">
            <v>91143</v>
          </cell>
          <cell r="C2530" t="str">
            <v>MIS</v>
          </cell>
        </row>
        <row r="2531">
          <cell r="A2531" t="str">
            <v>91143</v>
          </cell>
          <cell r="C2531" t="str">
            <v>MKT</v>
          </cell>
        </row>
        <row r="2532">
          <cell r="A2532" t="str">
            <v>91143</v>
          </cell>
          <cell r="C2532" t="str">
            <v>PADM</v>
          </cell>
        </row>
        <row r="2533">
          <cell r="A2533" t="str">
            <v>91143</v>
          </cell>
          <cell r="C2533" t="str">
            <v>PFIN</v>
          </cell>
        </row>
        <row r="2534">
          <cell r="A2534" t="str">
            <v>91143</v>
          </cell>
          <cell r="C2534" t="str">
            <v>PHR</v>
          </cell>
        </row>
        <row r="2535">
          <cell r="A2535" t="str">
            <v>91143</v>
          </cell>
          <cell r="C2535" t="str">
            <v>PMIS</v>
          </cell>
        </row>
        <row r="2536">
          <cell r="A2536" t="str">
            <v>91143</v>
          </cell>
          <cell r="C2536" t="str">
            <v>PPRD</v>
          </cell>
        </row>
        <row r="2537">
          <cell r="A2537" t="str">
            <v>91143</v>
          </cell>
          <cell r="C2537" t="str">
            <v>PUR</v>
          </cell>
        </row>
        <row r="2538">
          <cell r="A2538" t="str">
            <v>91143</v>
          </cell>
          <cell r="C2538" t="str">
            <v>RET</v>
          </cell>
        </row>
        <row r="2539">
          <cell r="A2539" t="str">
            <v>91143</v>
          </cell>
          <cell r="C2539" t="str">
            <v>9999</v>
          </cell>
        </row>
        <row r="2540">
          <cell r="A2540" t="str">
            <v>91145</v>
          </cell>
          <cell r="C2540" t="str">
            <v>ADM</v>
          </cell>
        </row>
        <row r="2541">
          <cell r="A2541" t="str">
            <v>91145</v>
          </cell>
          <cell r="C2541" t="str">
            <v>CRED</v>
          </cell>
        </row>
        <row r="2542">
          <cell r="A2542" t="str">
            <v>91145</v>
          </cell>
          <cell r="C2542" t="str">
            <v>DEV</v>
          </cell>
        </row>
        <row r="2543">
          <cell r="A2543" t="str">
            <v>91145</v>
          </cell>
          <cell r="C2543" t="str">
            <v>FIN</v>
          </cell>
        </row>
        <row r="2544">
          <cell r="A2544" t="str">
            <v>91145</v>
          </cell>
          <cell r="C2544" t="str">
            <v>HR</v>
          </cell>
        </row>
        <row r="2545">
          <cell r="A2545" t="str">
            <v>91145</v>
          </cell>
          <cell r="C2545" t="str">
            <v>LOG</v>
          </cell>
        </row>
        <row r="2546">
          <cell r="A2546" t="str">
            <v>91145</v>
          </cell>
          <cell r="C2546" t="str">
            <v>MFG</v>
          </cell>
        </row>
        <row r="2547">
          <cell r="A2547" t="str">
            <v>91145</v>
          </cell>
          <cell r="C2547" t="str">
            <v>MIS</v>
          </cell>
        </row>
        <row r="2548">
          <cell r="A2548" t="str">
            <v>91145</v>
          </cell>
          <cell r="C2548" t="str">
            <v>MKT</v>
          </cell>
        </row>
        <row r="2549">
          <cell r="A2549" t="str">
            <v>91145</v>
          </cell>
          <cell r="C2549" t="str">
            <v>PADM</v>
          </cell>
        </row>
        <row r="2550">
          <cell r="A2550" t="str">
            <v>91145</v>
          </cell>
          <cell r="C2550" t="str">
            <v>PFIN</v>
          </cell>
        </row>
        <row r="2551">
          <cell r="A2551" t="str">
            <v>91145</v>
          </cell>
          <cell r="C2551" t="str">
            <v>PHR</v>
          </cell>
        </row>
        <row r="2552">
          <cell r="A2552" t="str">
            <v>91145</v>
          </cell>
          <cell r="C2552" t="str">
            <v>PMIS</v>
          </cell>
        </row>
        <row r="2553">
          <cell r="A2553" t="str">
            <v>91145</v>
          </cell>
          <cell r="C2553" t="str">
            <v>PPRD</v>
          </cell>
        </row>
        <row r="2554">
          <cell r="A2554" t="str">
            <v>91145</v>
          </cell>
          <cell r="C2554" t="str">
            <v>PUR</v>
          </cell>
        </row>
        <row r="2555">
          <cell r="A2555" t="str">
            <v>91145</v>
          </cell>
          <cell r="C2555" t="str">
            <v>RET</v>
          </cell>
        </row>
        <row r="2556">
          <cell r="A2556" t="str">
            <v>91145</v>
          </cell>
          <cell r="C2556" t="str">
            <v>NCF</v>
          </cell>
        </row>
        <row r="2557">
          <cell r="A2557" t="str">
            <v>91145</v>
          </cell>
          <cell r="C2557" t="str">
            <v>9999</v>
          </cell>
        </row>
        <row r="2558">
          <cell r="A2558" t="str">
            <v>91147</v>
          </cell>
          <cell r="C2558" t="str">
            <v>ADM</v>
          </cell>
        </row>
        <row r="2559">
          <cell r="A2559" t="str">
            <v>91147</v>
          </cell>
          <cell r="C2559" t="str">
            <v>CRED</v>
          </cell>
        </row>
        <row r="2560">
          <cell r="A2560" t="str">
            <v>91147</v>
          </cell>
          <cell r="C2560" t="str">
            <v>DEV</v>
          </cell>
        </row>
        <row r="2561">
          <cell r="A2561" t="str">
            <v>91147</v>
          </cell>
          <cell r="C2561" t="str">
            <v>FIN</v>
          </cell>
        </row>
        <row r="2562">
          <cell r="A2562" t="str">
            <v>91147</v>
          </cell>
          <cell r="C2562" t="str">
            <v>HR</v>
          </cell>
        </row>
        <row r="2563">
          <cell r="A2563" t="str">
            <v>91147</v>
          </cell>
          <cell r="C2563" t="str">
            <v>LOG</v>
          </cell>
        </row>
        <row r="2564">
          <cell r="A2564" t="str">
            <v>91147</v>
          </cell>
          <cell r="C2564" t="str">
            <v>MFG</v>
          </cell>
        </row>
        <row r="2565">
          <cell r="A2565" t="str">
            <v>91147</v>
          </cell>
          <cell r="C2565" t="str">
            <v>MIS</v>
          </cell>
        </row>
        <row r="2566">
          <cell r="A2566" t="str">
            <v>91147</v>
          </cell>
          <cell r="C2566" t="str">
            <v>MKT</v>
          </cell>
        </row>
        <row r="2567">
          <cell r="A2567" t="str">
            <v>91147</v>
          </cell>
          <cell r="C2567" t="str">
            <v>PADM</v>
          </cell>
        </row>
        <row r="2568">
          <cell r="A2568" t="str">
            <v>91147</v>
          </cell>
          <cell r="C2568" t="str">
            <v>PFIN</v>
          </cell>
        </row>
        <row r="2569">
          <cell r="A2569" t="str">
            <v>91147</v>
          </cell>
          <cell r="C2569" t="str">
            <v>PHR</v>
          </cell>
        </row>
        <row r="2570">
          <cell r="A2570" t="str">
            <v>91147</v>
          </cell>
          <cell r="C2570" t="str">
            <v>PMIS</v>
          </cell>
        </row>
        <row r="2571">
          <cell r="A2571" t="str">
            <v>91147</v>
          </cell>
          <cell r="C2571" t="str">
            <v>PPRD</v>
          </cell>
        </row>
        <row r="2572">
          <cell r="A2572" t="str">
            <v>91147</v>
          </cell>
          <cell r="C2572" t="str">
            <v>PUR</v>
          </cell>
        </row>
        <row r="2573">
          <cell r="A2573" t="str">
            <v>91147</v>
          </cell>
          <cell r="C2573" t="str">
            <v>RET</v>
          </cell>
        </row>
        <row r="2574">
          <cell r="A2574" t="str">
            <v>91147</v>
          </cell>
          <cell r="C2574" t="str">
            <v>NCF</v>
          </cell>
        </row>
        <row r="2575">
          <cell r="A2575" t="str">
            <v>91147</v>
          </cell>
          <cell r="C2575" t="str">
            <v>9999</v>
          </cell>
        </row>
        <row r="2576">
          <cell r="A2576">
            <v>0</v>
          </cell>
          <cell r="C2576" t="str">
            <v>Total</v>
          </cell>
        </row>
        <row r="2577">
          <cell r="A2577">
            <v>0</v>
          </cell>
          <cell r="C2577">
            <v>0</v>
          </cell>
        </row>
        <row r="2578">
          <cell r="A2578">
            <v>0</v>
          </cell>
          <cell r="C2578">
            <v>0</v>
          </cell>
        </row>
        <row r="2579">
          <cell r="A2579">
            <v>0</v>
          </cell>
          <cell r="C2579" t="str">
            <v>Check total CorpAll (shoud be 0)</v>
          </cell>
        </row>
        <row r="2580">
          <cell r="A2580">
            <v>0</v>
          </cell>
          <cell r="C2580">
            <v>0</v>
          </cell>
        </row>
        <row r="2581">
          <cell r="A2581">
            <v>0</v>
          </cell>
          <cell r="C2581">
            <v>0</v>
          </cell>
        </row>
        <row r="2582">
          <cell r="A2582" t="str">
            <v>FOR REFERENCE ONLY</v>
          </cell>
          <cell r="C2582">
            <v>0</v>
          </cell>
        </row>
        <row r="2583">
          <cell r="A2583" t="str">
            <v xml:space="preserve">Incentive Compensation </v>
          </cell>
        </row>
        <row r="2584">
          <cell r="A2584" t="str">
            <v>72005</v>
          </cell>
          <cell r="C2584" t="str">
            <v>ADM</v>
          </cell>
        </row>
        <row r="2585">
          <cell r="A2585" t="str">
            <v>72007</v>
          </cell>
          <cell r="C2585" t="str">
            <v>ADM</v>
          </cell>
        </row>
        <row r="2586">
          <cell r="A2586" t="str">
            <v>72009</v>
          </cell>
          <cell r="C2586" t="str">
            <v>ADM</v>
          </cell>
        </row>
        <row r="2587">
          <cell r="A2587" t="str">
            <v>72005</v>
          </cell>
          <cell r="C2587" t="str">
            <v>CRED</v>
          </cell>
        </row>
        <row r="2588">
          <cell r="A2588" t="str">
            <v>72007</v>
          </cell>
          <cell r="C2588" t="str">
            <v>CRED</v>
          </cell>
        </row>
        <row r="2589">
          <cell r="A2589" t="str">
            <v>72009</v>
          </cell>
          <cell r="C2589" t="str">
            <v>CRED</v>
          </cell>
        </row>
        <row r="2590">
          <cell r="A2590" t="str">
            <v>72005</v>
          </cell>
          <cell r="C2590" t="str">
            <v>DEV</v>
          </cell>
        </row>
        <row r="2591">
          <cell r="A2591" t="str">
            <v>72007</v>
          </cell>
          <cell r="C2591" t="str">
            <v>DEV</v>
          </cell>
        </row>
        <row r="2592">
          <cell r="A2592" t="str">
            <v>72009</v>
          </cell>
          <cell r="C2592" t="str">
            <v>DEV</v>
          </cell>
        </row>
        <row r="2593">
          <cell r="A2593" t="str">
            <v>72005</v>
          </cell>
          <cell r="C2593" t="str">
            <v>FIN</v>
          </cell>
        </row>
        <row r="2594">
          <cell r="A2594" t="str">
            <v>72007</v>
          </cell>
          <cell r="C2594" t="str">
            <v>FIN</v>
          </cell>
        </row>
        <row r="2595">
          <cell r="A2595" t="str">
            <v>72009</v>
          </cell>
          <cell r="C2595" t="str">
            <v>FIN</v>
          </cell>
        </row>
        <row r="2596">
          <cell r="A2596" t="str">
            <v>72005</v>
          </cell>
          <cell r="C2596" t="str">
            <v>HR</v>
          </cell>
        </row>
        <row r="2597">
          <cell r="A2597" t="str">
            <v>72007</v>
          </cell>
          <cell r="C2597" t="str">
            <v>HR</v>
          </cell>
        </row>
        <row r="2598">
          <cell r="A2598" t="str">
            <v>72009</v>
          </cell>
          <cell r="C2598" t="str">
            <v>HR</v>
          </cell>
        </row>
        <row r="2599">
          <cell r="A2599" t="str">
            <v>72005</v>
          </cell>
          <cell r="C2599" t="str">
            <v>LOG</v>
          </cell>
        </row>
        <row r="2600">
          <cell r="A2600" t="str">
            <v>72007</v>
          </cell>
          <cell r="C2600" t="str">
            <v>LOG</v>
          </cell>
        </row>
        <row r="2601">
          <cell r="A2601" t="str">
            <v>72009</v>
          </cell>
          <cell r="C2601" t="str">
            <v>LOG</v>
          </cell>
        </row>
        <row r="2602">
          <cell r="A2602" t="str">
            <v>72005</v>
          </cell>
          <cell r="C2602" t="str">
            <v>MFG</v>
          </cell>
        </row>
        <row r="2603">
          <cell r="A2603" t="str">
            <v>72007</v>
          </cell>
          <cell r="C2603" t="str">
            <v>MFG</v>
          </cell>
        </row>
        <row r="2604">
          <cell r="A2604" t="str">
            <v>72009</v>
          </cell>
          <cell r="C2604" t="str">
            <v>MFG</v>
          </cell>
        </row>
        <row r="2605">
          <cell r="A2605" t="str">
            <v>72005</v>
          </cell>
          <cell r="C2605" t="str">
            <v>MIS</v>
          </cell>
        </row>
        <row r="2606">
          <cell r="A2606" t="str">
            <v>72007</v>
          </cell>
          <cell r="C2606" t="str">
            <v>MIS</v>
          </cell>
        </row>
        <row r="2607">
          <cell r="A2607" t="str">
            <v>72009</v>
          </cell>
          <cell r="C2607" t="str">
            <v>MIS</v>
          </cell>
        </row>
        <row r="2608">
          <cell r="A2608" t="str">
            <v>72005</v>
          </cell>
          <cell r="C2608" t="str">
            <v>MKT</v>
          </cell>
        </row>
        <row r="2609">
          <cell r="A2609" t="str">
            <v>72007</v>
          </cell>
          <cell r="C2609" t="str">
            <v>MKT</v>
          </cell>
        </row>
        <row r="2610">
          <cell r="A2610" t="str">
            <v>72009</v>
          </cell>
          <cell r="C2610" t="str">
            <v>MKT</v>
          </cell>
        </row>
        <row r="2611">
          <cell r="A2611" t="str">
            <v>72005</v>
          </cell>
          <cell r="C2611" t="str">
            <v>NCF</v>
          </cell>
        </row>
        <row r="2612">
          <cell r="A2612" t="str">
            <v>72007</v>
          </cell>
          <cell r="C2612" t="str">
            <v>NCF</v>
          </cell>
        </row>
        <row r="2613">
          <cell r="A2613" t="str">
            <v>72009</v>
          </cell>
          <cell r="C2613" t="str">
            <v>NCF</v>
          </cell>
        </row>
        <row r="2614">
          <cell r="A2614" t="str">
            <v>72005</v>
          </cell>
          <cell r="C2614" t="str">
            <v>PADM</v>
          </cell>
        </row>
        <row r="2615">
          <cell r="A2615" t="str">
            <v>72007</v>
          </cell>
          <cell r="C2615" t="str">
            <v>PADM</v>
          </cell>
        </row>
        <row r="2616">
          <cell r="A2616" t="str">
            <v>72009</v>
          </cell>
          <cell r="C2616" t="str">
            <v>PADM</v>
          </cell>
        </row>
        <row r="2617">
          <cell r="A2617" t="str">
            <v>72005</v>
          </cell>
          <cell r="C2617" t="str">
            <v>PFIN</v>
          </cell>
        </row>
        <row r="2618">
          <cell r="A2618" t="str">
            <v>72007</v>
          </cell>
          <cell r="C2618" t="str">
            <v>PFIN</v>
          </cell>
        </row>
        <row r="2619">
          <cell r="A2619" t="str">
            <v>72009</v>
          </cell>
          <cell r="C2619" t="str">
            <v>PFIN</v>
          </cell>
        </row>
        <row r="2620">
          <cell r="A2620" t="str">
            <v>72005</v>
          </cell>
          <cell r="C2620" t="str">
            <v>PHR</v>
          </cell>
        </row>
        <row r="2621">
          <cell r="A2621" t="str">
            <v>72007</v>
          </cell>
          <cell r="C2621" t="str">
            <v>PHR</v>
          </cell>
        </row>
        <row r="2622">
          <cell r="A2622" t="str">
            <v>72009</v>
          </cell>
          <cell r="C2622" t="str">
            <v>PHR</v>
          </cell>
        </row>
        <row r="2623">
          <cell r="A2623" t="str">
            <v>72005</v>
          </cell>
          <cell r="C2623" t="str">
            <v>PMIS</v>
          </cell>
        </row>
        <row r="2624">
          <cell r="A2624" t="str">
            <v>72007</v>
          </cell>
          <cell r="C2624" t="str">
            <v>PMIS</v>
          </cell>
        </row>
        <row r="2625">
          <cell r="A2625" t="str">
            <v>72009</v>
          </cell>
          <cell r="C2625" t="str">
            <v>PMIS</v>
          </cell>
        </row>
        <row r="2626">
          <cell r="A2626" t="str">
            <v>72005</v>
          </cell>
          <cell r="C2626" t="str">
            <v>PPRD</v>
          </cell>
        </row>
        <row r="2627">
          <cell r="A2627" t="str">
            <v>72007</v>
          </cell>
          <cell r="C2627" t="str">
            <v>PPRD</v>
          </cell>
        </row>
        <row r="2628">
          <cell r="A2628" t="str">
            <v>72009</v>
          </cell>
          <cell r="C2628" t="str">
            <v>PPRD</v>
          </cell>
        </row>
        <row r="2629">
          <cell r="A2629" t="str">
            <v>72005</v>
          </cell>
          <cell r="C2629" t="str">
            <v>PUR</v>
          </cell>
        </row>
        <row r="2630">
          <cell r="A2630" t="str">
            <v>72007</v>
          </cell>
          <cell r="C2630" t="str">
            <v>PUR</v>
          </cell>
        </row>
        <row r="2631">
          <cell r="A2631" t="str">
            <v>72009</v>
          </cell>
          <cell r="C2631" t="str">
            <v>PUR</v>
          </cell>
        </row>
        <row r="2632">
          <cell r="A2632" t="str">
            <v>72005</v>
          </cell>
          <cell r="C2632" t="str">
            <v>RET</v>
          </cell>
        </row>
        <row r="2633">
          <cell r="A2633" t="str">
            <v>72007</v>
          </cell>
          <cell r="C2633" t="str">
            <v>RET</v>
          </cell>
        </row>
        <row r="2634">
          <cell r="A2634" t="str">
            <v>72009</v>
          </cell>
          <cell r="C2634" t="str">
            <v>RET</v>
          </cell>
        </row>
        <row r="2635">
          <cell r="A2635" t="str">
            <v>72005</v>
          </cell>
          <cell r="C2635" t="str">
            <v>9999</v>
          </cell>
        </row>
        <row r="2636">
          <cell r="A2636" t="str">
            <v>72007</v>
          </cell>
          <cell r="C2636" t="str">
            <v>9999</v>
          </cell>
        </row>
        <row r="2637">
          <cell r="A2637" t="str">
            <v>72009</v>
          </cell>
          <cell r="C2637" t="str">
            <v>9999</v>
          </cell>
        </row>
      </sheetData>
      <sheetData sheetId="4" refreshError="1"/>
      <sheetData sheetId="5" refreshError="1"/>
      <sheetData sheetId="6" refreshError="1"/>
      <sheetData sheetId="7" refreshError="1">
        <row r="39">
          <cell r="A39" t="str">
            <v>X</v>
          </cell>
          <cell r="B39" t="str">
            <v>X</v>
          </cell>
        </row>
      </sheetData>
      <sheetData sheetId="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"/>
      <sheetName val="YTD Exceptions"/>
      <sheetName val="Summary"/>
      <sheetName val="Analysis"/>
      <sheetName val="PRICE"/>
      <sheetName val="SERIES"/>
      <sheetName val="MARKETS"/>
      <sheetName val="MARKETS DEVELOPMENT VERSION"/>
      <sheetName val="EOC"/>
      <sheetName val="TOTAL"/>
      <sheetName val="AUSTRIA"/>
      <sheetName val="BELGIUM "/>
      <sheetName val="DENMARK"/>
      <sheetName val="EASTERN EUROPE"/>
      <sheetName val="FINLAND"/>
      <sheetName val="FRANCE"/>
      <sheetName val="GERMANY"/>
      <sheetName val="HOLLAND"/>
      <sheetName val="IBERIA"/>
      <sheetName val="IRISH REPUBLIC"/>
      <sheetName val="ITALY"/>
      <sheetName val="MIDDLE EAST &amp; AFRICA"/>
      <sheetName val="NORWAY &amp; ICELAND"/>
      <sheetName val="SLOVENIA"/>
      <sheetName val="SOUTH AFRICA"/>
      <sheetName val="SWEDEN"/>
      <sheetName val="SWITZERLAND"/>
      <sheetName val="UNITED KINGDOM"/>
      <sheetName val="AOTHER04"/>
    </sheetNames>
    <definedNames>
      <definedName name="Conv_Cos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WHOL-PG5"/>
      <sheetName val="ConsWholesale"/>
      <sheetName val="Americas"/>
      <sheetName val="Europe"/>
      <sheetName val="AsiaPacific, China &amp; SN"/>
      <sheetName val="Corp- Elims-Lagacy"/>
      <sheetName val="Corp &amp; Elims-Combined"/>
      <sheetName val="Corporate"/>
      <sheetName val="Elims"/>
      <sheetName val="Wholesale Elims"/>
      <sheetName val="Allocations"/>
      <sheetName val="Input"/>
      <sheetName val="First Look - Wholesale Page 3 R"/>
      <sheetName val="SAP DATA #1"/>
      <sheetName val="SAP DATA #2"/>
      <sheetName val="Craigavon"/>
      <sheetName val="Notes"/>
      <sheetName val="Managemet Book"/>
      <sheetName val="Sheet1"/>
      <sheetName val="Movimentações de Con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3">
          <cell r="C13" t="str">
            <v>A0011</v>
          </cell>
          <cell r="D13">
            <v>1</v>
          </cell>
          <cell r="E13" t="str">
            <v>D</v>
          </cell>
          <cell r="F13" t="str">
            <v>Unit Shipments- Financial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A0011</v>
          </cell>
          <cell r="D14">
            <v>14</v>
          </cell>
          <cell r="E14" t="str">
            <v>D</v>
          </cell>
          <cell r="F14" t="str">
            <v>NMHG New Units Sales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A0011</v>
          </cell>
          <cell r="D15">
            <v>18</v>
          </cell>
          <cell r="E15" t="str">
            <v>D</v>
          </cell>
          <cell r="F15" t="str">
            <v>Allied&amp;NewOther UnitsSold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Unit Shipments</v>
          </cell>
          <cell r="C16" t="str">
            <v>A0011</v>
          </cell>
          <cell r="D16">
            <v>19</v>
          </cell>
          <cell r="E16" t="str">
            <v>D</v>
          </cell>
          <cell r="F16" t="str">
            <v>Total Retail Shipments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 t="str">
            <v>Unit Shipments</v>
          </cell>
        </row>
        <row r="17">
          <cell r="C17" t="str">
            <v>A0011</v>
          </cell>
          <cell r="D17">
            <v>2100</v>
          </cell>
          <cell r="E17" t="str">
            <v>C</v>
          </cell>
          <cell r="F17" t="str">
            <v>Total Units List Price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A0011</v>
          </cell>
          <cell r="D18">
            <v>2115</v>
          </cell>
          <cell r="E18" t="str">
            <v>C</v>
          </cell>
          <cell r="F18" t="str">
            <v>Total Retail Net Sales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Gross Sales-Units</v>
          </cell>
          <cell r="F19" t="str">
            <v>Total Unit Sales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 t="str">
            <v>Gross Sales-Units</v>
          </cell>
        </row>
        <row r="20">
          <cell r="B20" t="str">
            <v xml:space="preserve">                  -Parts</v>
          </cell>
          <cell r="C20" t="str">
            <v>A0011</v>
          </cell>
          <cell r="D20">
            <v>2110</v>
          </cell>
          <cell r="E20" t="str">
            <v>C</v>
          </cell>
          <cell r="F20" t="str">
            <v>Total Parts List Price</v>
          </cell>
          <cell r="G20">
            <v>-7930592</v>
          </cell>
          <cell r="H20">
            <v>-7349009</v>
          </cell>
          <cell r="I20">
            <v>-8417228</v>
          </cell>
          <cell r="J20">
            <v>-7062047</v>
          </cell>
          <cell r="L20" t="str">
            <v xml:space="preserve">                  -Parts</v>
          </cell>
        </row>
        <row r="21">
          <cell r="C21" t="str">
            <v>A0011</v>
          </cell>
          <cell r="D21">
            <v>2150</v>
          </cell>
          <cell r="E21" t="str">
            <v>C</v>
          </cell>
          <cell r="F21" t="str">
            <v>Total Unit Sales Discount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C22" t="str">
            <v>A0011</v>
          </cell>
          <cell r="D22">
            <v>2121</v>
          </cell>
          <cell r="E22" t="str">
            <v>C</v>
          </cell>
          <cell r="F22" t="str">
            <v>Interco Profit in Rev-Def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>Less:Discounts-Units</v>
          </cell>
          <cell r="F23" t="str">
            <v>Total Unit Sales Discount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 t="str">
            <v>Less:Discounts-Units</v>
          </cell>
        </row>
        <row r="24">
          <cell r="B24" t="str">
            <v xml:space="preserve">                       -Parts</v>
          </cell>
          <cell r="C24" t="str">
            <v>A0011</v>
          </cell>
          <cell r="D24">
            <v>2160</v>
          </cell>
          <cell r="E24" t="str">
            <v>C</v>
          </cell>
          <cell r="F24" t="str">
            <v>Total Parts Sales Disc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 t="str">
            <v xml:space="preserve">                       -Parts</v>
          </cell>
        </row>
        <row r="25">
          <cell r="B25" t="str">
            <v>Net Sales-Units</v>
          </cell>
          <cell r="F25" t="str">
            <v>Net Sales - Units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 t="str">
            <v>Net Sales-Units</v>
          </cell>
        </row>
        <row r="26">
          <cell r="B26" t="str">
            <v xml:space="preserve">              -Parts</v>
          </cell>
          <cell r="F26" t="str">
            <v>Net Sales - Parts</v>
          </cell>
          <cell r="G26">
            <v>-7930592</v>
          </cell>
          <cell r="H26">
            <v>-7349009</v>
          </cell>
          <cell r="I26">
            <v>-8417228</v>
          </cell>
          <cell r="J26">
            <v>-7062047</v>
          </cell>
          <cell r="L26" t="str">
            <v xml:space="preserve">              -Parts</v>
          </cell>
        </row>
        <row r="27">
          <cell r="F27" t="str">
            <v>Net Sales Sub-Total</v>
          </cell>
          <cell r="G27">
            <v>-7930592</v>
          </cell>
          <cell r="H27">
            <v>-7349009</v>
          </cell>
          <cell r="I27">
            <v>-8417228</v>
          </cell>
          <cell r="J27">
            <v>-7062047</v>
          </cell>
        </row>
        <row r="28">
          <cell r="B28" t="str">
            <v>Net Sales</v>
          </cell>
          <cell r="C28" t="str">
            <v>A0011</v>
          </cell>
          <cell r="D28" t="str">
            <v>NA</v>
          </cell>
          <cell r="E28" t="str">
            <v>C</v>
          </cell>
          <cell r="F28" t="str">
            <v>Net Sales</v>
          </cell>
          <cell r="G28">
            <v>-7930592</v>
          </cell>
          <cell r="H28">
            <v>-7349009</v>
          </cell>
          <cell r="I28">
            <v>-8417228</v>
          </cell>
          <cell r="J28">
            <v>-7062047</v>
          </cell>
          <cell r="L28" t="str">
            <v>Net Sales</v>
          </cell>
        </row>
        <row r="29">
          <cell r="B29" t="str">
            <v>Other Revenue</v>
          </cell>
          <cell r="C29" t="str">
            <v>A0011</v>
          </cell>
          <cell r="D29">
            <v>2165</v>
          </cell>
          <cell r="E29" t="str">
            <v>C</v>
          </cell>
          <cell r="F29" t="str">
            <v>Other Revenue</v>
          </cell>
          <cell r="G29">
            <v>749999</v>
          </cell>
          <cell r="H29">
            <v>694217</v>
          </cell>
          <cell r="I29">
            <v>792122</v>
          </cell>
          <cell r="J29">
            <v>656862</v>
          </cell>
          <cell r="L29" t="str">
            <v>Other Revenue</v>
          </cell>
        </row>
        <row r="30">
          <cell r="B30" t="str">
            <v>Total Revenues</v>
          </cell>
          <cell r="C30" t="str">
            <v>A0011</v>
          </cell>
          <cell r="D30">
            <v>2170</v>
          </cell>
          <cell r="E30" t="str">
            <v>C</v>
          </cell>
          <cell r="F30" t="str">
            <v>Total Revenue</v>
          </cell>
          <cell r="G30">
            <v>-7180593</v>
          </cell>
          <cell r="H30">
            <v>-6654792</v>
          </cell>
          <cell r="I30">
            <v>-7625106</v>
          </cell>
          <cell r="J30">
            <v>-6405185</v>
          </cell>
          <cell r="L30" t="str">
            <v>Total Revenues</v>
          </cell>
        </row>
        <row r="31">
          <cell r="F31" t="str">
            <v>Net Sales Check Total  s/b = 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C32" t="str">
            <v>A0011</v>
          </cell>
          <cell r="D32">
            <v>2200</v>
          </cell>
          <cell r="E32" t="str">
            <v>D</v>
          </cell>
          <cell r="F32" t="str">
            <v>Total Units Prod Cost Std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C33" t="str">
            <v>A0011</v>
          </cell>
          <cell r="D33">
            <v>2310</v>
          </cell>
          <cell r="E33" t="str">
            <v>D</v>
          </cell>
          <cell r="F33" t="str">
            <v>S/N Mark-Up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F34" t="str">
            <v>Total Units Product Cost @ Standard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C35" t="str">
            <v>A0011</v>
          </cell>
          <cell r="D35">
            <v>2228</v>
          </cell>
          <cell r="E35" t="str">
            <v>D</v>
          </cell>
          <cell r="F35" t="str">
            <v>Total Parts Prod Cost Std</v>
          </cell>
          <cell r="G35">
            <v>-7205651</v>
          </cell>
          <cell r="H35">
            <v>-6654792</v>
          </cell>
          <cell r="I35">
            <v>-7654762</v>
          </cell>
          <cell r="J35">
            <v>-6405185</v>
          </cell>
        </row>
        <row r="36">
          <cell r="B36" t="str">
            <v>Standard Margin-Units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 t="str">
            <v>Standard Margin-Units</v>
          </cell>
        </row>
        <row r="37"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</row>
        <row r="38">
          <cell r="B38" t="str">
            <v>Standard Margin-Parts</v>
          </cell>
          <cell r="G38">
            <v>-724941</v>
          </cell>
          <cell r="H38">
            <v>-694217</v>
          </cell>
          <cell r="I38">
            <v>-762466</v>
          </cell>
          <cell r="J38">
            <v>-656862</v>
          </cell>
          <cell r="L38" t="str">
            <v>Standard Margin-Parts</v>
          </cell>
        </row>
        <row r="39">
          <cell r="G39">
            <v>9.1399999999999995E-2</v>
          </cell>
          <cell r="H39">
            <v>9.4500000000000001E-2</v>
          </cell>
          <cell r="I39">
            <v>9.06E-2</v>
          </cell>
          <cell r="J39">
            <v>9.2999999999999999E-2</v>
          </cell>
        </row>
        <row r="40">
          <cell r="F40" t="str">
            <v>Standard Margin Sub-Total</v>
          </cell>
          <cell r="G40">
            <v>-724941</v>
          </cell>
          <cell r="H40">
            <v>-694217</v>
          </cell>
          <cell r="I40">
            <v>-762466</v>
          </cell>
          <cell r="J40">
            <v>-656862</v>
          </cell>
        </row>
        <row r="41">
          <cell r="B41" t="str">
            <v>Standard Margin-Other Revenues</v>
          </cell>
          <cell r="F41" t="str">
            <v>Standard Margin-Other Revenues</v>
          </cell>
          <cell r="G41">
            <v>749999</v>
          </cell>
          <cell r="H41">
            <v>694217</v>
          </cell>
          <cell r="I41">
            <v>792122</v>
          </cell>
          <cell r="J41">
            <v>656862</v>
          </cell>
          <cell r="L41" t="str">
            <v>Standard Margin-Other Revenues</v>
          </cell>
        </row>
        <row r="42">
          <cell r="B42" t="str">
            <v>Total Standard Margin</v>
          </cell>
          <cell r="C42" t="str">
            <v>A0011</v>
          </cell>
          <cell r="D42">
            <v>2210</v>
          </cell>
          <cell r="E42" t="str">
            <v>C</v>
          </cell>
          <cell r="F42" t="str">
            <v>Standard Margin</v>
          </cell>
          <cell r="G42">
            <v>25058</v>
          </cell>
          <cell r="H42">
            <v>0</v>
          </cell>
          <cell r="I42">
            <v>29656</v>
          </cell>
          <cell r="J42">
            <v>0</v>
          </cell>
          <cell r="L42" t="str">
            <v>Total Standard Margin</v>
          </cell>
        </row>
        <row r="43">
          <cell r="G43">
            <v>-3.5000000000000001E-3</v>
          </cell>
          <cell r="H43">
            <v>0</v>
          </cell>
          <cell r="I43">
            <v>-3.8999999999999998E-3</v>
          </cell>
          <cell r="J43">
            <v>0</v>
          </cell>
        </row>
        <row r="44">
          <cell r="F44" t="str">
            <v>Standard Margin Check Total  s/b = 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Manufacturing Variances:</v>
          </cell>
          <cell r="L45" t="str">
            <v>Manufacturing Variances:</v>
          </cell>
        </row>
        <row r="46">
          <cell r="B46" t="str">
            <v>Material Currency</v>
          </cell>
          <cell r="C46" t="str">
            <v>A0011</v>
          </cell>
          <cell r="D46">
            <v>2222</v>
          </cell>
          <cell r="E46" t="str">
            <v>D</v>
          </cell>
          <cell r="F46" t="str">
            <v>Material - Currency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L46" t="str">
            <v>Material Currency</v>
          </cell>
        </row>
        <row r="47">
          <cell r="B47" t="str">
            <v>Material Price</v>
          </cell>
          <cell r="C47" t="str">
            <v>A0011</v>
          </cell>
          <cell r="D47">
            <v>2221</v>
          </cell>
          <cell r="E47" t="str">
            <v>D</v>
          </cell>
          <cell r="F47" t="str">
            <v>Material - Purchase Price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 t="str">
            <v>A0011</v>
          </cell>
          <cell r="D48">
            <v>2223</v>
          </cell>
          <cell r="E48" t="str">
            <v>D</v>
          </cell>
          <cell r="F48" t="str">
            <v>Material - Freight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C49" t="str">
            <v>A0011</v>
          </cell>
          <cell r="D49">
            <v>2224</v>
          </cell>
          <cell r="E49" t="str">
            <v>D</v>
          </cell>
          <cell r="F49" t="str">
            <v>Material - Custom Duties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Material Freight/Duties</v>
          </cell>
          <cell r="F50" t="str">
            <v>Sub-Total Freight/Custom Duties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L50" t="str">
            <v>Material Price/Freight</v>
          </cell>
        </row>
        <row r="51">
          <cell r="B51" t="str">
            <v>Adjusted Standard Margin</v>
          </cell>
          <cell r="G51">
            <v>25058</v>
          </cell>
          <cell r="H51">
            <v>0</v>
          </cell>
          <cell r="I51">
            <v>29656</v>
          </cell>
          <cell r="J51">
            <v>0</v>
          </cell>
          <cell r="K51">
            <v>0</v>
          </cell>
          <cell r="L51" t="str">
            <v>Adjusted Standard Margin</v>
          </cell>
        </row>
        <row r="52">
          <cell r="G52">
            <v>-3.5000000000000001E-3</v>
          </cell>
          <cell r="H52">
            <v>0</v>
          </cell>
          <cell r="I52">
            <v>-3.8999999999999998E-3</v>
          </cell>
          <cell r="J52">
            <v>0</v>
          </cell>
        </row>
        <row r="53">
          <cell r="C53" t="str">
            <v>A0011</v>
          </cell>
          <cell r="D53">
            <v>2230</v>
          </cell>
          <cell r="E53" t="str">
            <v>D</v>
          </cell>
          <cell r="F53" t="str">
            <v>Actual Labor Exp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C54" t="str">
            <v>A0011</v>
          </cell>
          <cell r="D54">
            <v>2240</v>
          </cell>
          <cell r="E54" t="str">
            <v>D</v>
          </cell>
          <cell r="F54" t="str">
            <v>Labor Absorption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B55" t="str">
            <v>Labor</v>
          </cell>
          <cell r="F55" t="str">
            <v>Total Labor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L55" t="str">
            <v>Labor</v>
          </cell>
        </row>
        <row r="56">
          <cell r="C56" t="str">
            <v>A0011</v>
          </cell>
          <cell r="D56">
            <v>2250</v>
          </cell>
          <cell r="E56" t="str">
            <v>D</v>
          </cell>
          <cell r="F56" t="str">
            <v>Actual Mfg Expense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 t="str">
            <v>A0011</v>
          </cell>
          <cell r="D57">
            <v>2260</v>
          </cell>
          <cell r="E57" t="str">
            <v>D</v>
          </cell>
          <cell r="F57" t="str">
            <v>Std Overhead Absorption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B58" t="str">
            <v>Overhead</v>
          </cell>
          <cell r="F58" t="str">
            <v>Overhead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Capitalized Standard Costs Variance</v>
          </cell>
          <cell r="C59" t="str">
            <v>A0011</v>
          </cell>
          <cell r="D59">
            <v>2316</v>
          </cell>
          <cell r="E59" t="str">
            <v>D</v>
          </cell>
          <cell r="F59" t="str">
            <v>Capitalized Std Cost Var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B60" t="str">
            <v>Product Start-Up and Launch Costs</v>
          </cell>
          <cell r="C60" t="str">
            <v>A0011</v>
          </cell>
          <cell r="D60">
            <v>2366</v>
          </cell>
          <cell r="E60" t="str">
            <v>D</v>
          </cell>
          <cell r="F60" t="str">
            <v>Start-Up &amp; Launch Cost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B61" t="str">
            <v>Overhead</v>
          </cell>
          <cell r="F61" t="str">
            <v>Total Overhead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L61" t="str">
            <v>Overhead</v>
          </cell>
        </row>
        <row r="62">
          <cell r="B62" t="str">
            <v>Other Cost of Sales:</v>
          </cell>
          <cell r="L62" t="str">
            <v>Other Cost of Sales:</v>
          </cell>
        </row>
        <row r="63">
          <cell r="B63" t="str">
            <v>Warranty/FPI</v>
          </cell>
          <cell r="C63" t="str">
            <v>A0011</v>
          </cell>
          <cell r="D63">
            <v>2303</v>
          </cell>
          <cell r="E63" t="str">
            <v>D</v>
          </cell>
          <cell r="F63" t="str">
            <v>F.P.I. &amp; Out-of-Policy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L63" t="str">
            <v>Warranty/FPI</v>
          </cell>
        </row>
        <row r="64">
          <cell r="B64" t="str">
            <v>Inventory Obsc./LIFO</v>
          </cell>
          <cell r="C64" t="str">
            <v>A0011</v>
          </cell>
          <cell r="D64">
            <v>2301</v>
          </cell>
          <cell r="E64" t="str">
            <v>D</v>
          </cell>
          <cell r="F64" t="str">
            <v>Inventory Losses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L64" t="str">
            <v>Inventory Obsc./LIFO</v>
          </cell>
        </row>
        <row r="65">
          <cell r="C65" t="str">
            <v>A0011</v>
          </cell>
          <cell r="D65">
            <v>2304</v>
          </cell>
          <cell r="E65" t="str">
            <v>D</v>
          </cell>
          <cell r="F65" t="str">
            <v>FX Gain/Loss - BS Reval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C66" t="str">
            <v>A0011</v>
          </cell>
          <cell r="D66">
            <v>2314</v>
          </cell>
          <cell r="E66" t="str">
            <v>D</v>
          </cell>
          <cell r="F66" t="str">
            <v>FX G/L- Currency Contract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B67" t="str">
            <v>Currency</v>
          </cell>
          <cell r="F67" t="str">
            <v>Total Currency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L67" t="str">
            <v>Currency</v>
          </cell>
        </row>
        <row r="68">
          <cell r="B68" t="str">
            <v>Design Engineering</v>
          </cell>
          <cell r="C68" t="str">
            <v>A0011</v>
          </cell>
          <cell r="D68">
            <v>2302</v>
          </cell>
          <cell r="E68" t="str">
            <v>D</v>
          </cell>
          <cell r="F68" t="str">
            <v>Design Engr Cost-Spec Prd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L68" t="str">
            <v>Design Engineering</v>
          </cell>
        </row>
        <row r="69">
          <cell r="B69" t="str">
            <v>Freight Out</v>
          </cell>
          <cell r="C69" t="str">
            <v>A0011</v>
          </cell>
          <cell r="D69">
            <v>2307</v>
          </cell>
          <cell r="E69" t="str">
            <v>D</v>
          </cell>
          <cell r="F69" t="str">
            <v>Freight Out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L69" t="str">
            <v>Freight Out</v>
          </cell>
        </row>
        <row r="70">
          <cell r="B70" t="str">
            <v>Plant Rationalization</v>
          </cell>
          <cell r="C70" t="str">
            <v>A0011</v>
          </cell>
          <cell r="D70">
            <v>2319</v>
          </cell>
          <cell r="E70" t="str">
            <v>D</v>
          </cell>
          <cell r="F70" t="str">
            <v>Plant Rationalization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L70" t="str">
            <v>Plant Rationalization</v>
          </cell>
        </row>
        <row r="71">
          <cell r="B71" t="str">
            <v>Plant Rationalization</v>
          </cell>
          <cell r="C71" t="str">
            <v>A0011</v>
          </cell>
          <cell r="D71">
            <v>2331</v>
          </cell>
          <cell r="E71" t="str">
            <v>D</v>
          </cell>
          <cell r="F71" t="str">
            <v>Internal Restructuring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L71" t="str">
            <v>Plant Rationalization</v>
          </cell>
        </row>
        <row r="72">
          <cell r="B72" t="str">
            <v>Plant Rationalization</v>
          </cell>
          <cell r="C72" t="str">
            <v>A0011</v>
          </cell>
          <cell r="D72">
            <v>2332</v>
          </cell>
          <cell r="E72" t="str">
            <v>D</v>
          </cell>
          <cell r="F72" t="str">
            <v>External Restructuring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L72" t="str">
            <v>Plant Rationalization</v>
          </cell>
        </row>
        <row r="73">
          <cell r="B73" t="str">
            <v>PLant Rationalization &amp; Restructuring</v>
          </cell>
          <cell r="F73" t="str">
            <v>Plant Rationalization &amp; Restructuring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L73" t="str">
            <v>PLant Rationalization &amp; Restructuring</v>
          </cell>
        </row>
        <row r="74">
          <cell r="C74" t="str">
            <v>A0011</v>
          </cell>
          <cell r="D74">
            <v>2305</v>
          </cell>
          <cell r="E74" t="str">
            <v>D</v>
          </cell>
          <cell r="F74" t="str">
            <v>LIFO Base Adjustment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C75" t="str">
            <v>A0011</v>
          </cell>
          <cell r="D75">
            <v>2306</v>
          </cell>
          <cell r="E75" t="str">
            <v>D</v>
          </cell>
          <cell r="F75" t="str">
            <v>Inven Std Cost Reval Adj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 t="str">
            <v>A0011</v>
          </cell>
          <cell r="D76">
            <v>2308</v>
          </cell>
          <cell r="E76" t="str">
            <v>D</v>
          </cell>
          <cell r="F76" t="str">
            <v>Depr.-Excess PPA to F/A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 t="str">
            <v>A0011</v>
          </cell>
          <cell r="D77">
            <v>2309</v>
          </cell>
          <cell r="E77" t="str">
            <v>D</v>
          </cell>
          <cell r="F77" t="str">
            <v>Other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 t="str">
            <v>A0011</v>
          </cell>
          <cell r="D78">
            <v>2311</v>
          </cell>
          <cell r="E78" t="str">
            <v>D</v>
          </cell>
          <cell r="F78" t="str">
            <v>Shop Floor Variance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 t="str">
            <v>A0011</v>
          </cell>
          <cell r="D79">
            <v>2318</v>
          </cell>
          <cell r="E79" t="str">
            <v>D</v>
          </cell>
          <cell r="F79" t="str">
            <v>Disaster &amp; 1-Time Adjust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 t="str">
            <v>A0011</v>
          </cell>
          <cell r="D80">
            <v>2312</v>
          </cell>
          <cell r="E80" t="str">
            <v>D</v>
          </cell>
          <cell r="F80" t="str">
            <v>Whls-DealerFloorPlanFincg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 t="str">
            <v>A0011</v>
          </cell>
          <cell r="D81">
            <v>2313</v>
          </cell>
          <cell r="E81" t="str">
            <v>D</v>
          </cell>
          <cell r="F81" t="str">
            <v>Employment Grants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B82" t="str">
            <v>Other</v>
          </cell>
          <cell r="F82" t="str">
            <v>Total Other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L82" t="str">
            <v>Other</v>
          </cell>
        </row>
        <row r="83">
          <cell r="F83" t="str">
            <v>Gross Profit Sub-Total</v>
          </cell>
          <cell r="G83">
            <v>25058</v>
          </cell>
          <cell r="H83">
            <v>0</v>
          </cell>
          <cell r="I83">
            <v>29656</v>
          </cell>
          <cell r="J83">
            <v>0</v>
          </cell>
          <cell r="K83">
            <v>0</v>
          </cell>
        </row>
        <row r="84">
          <cell r="B84" t="str">
            <v>Gross Profit</v>
          </cell>
          <cell r="C84" t="str">
            <v>A0011</v>
          </cell>
          <cell r="D84">
            <v>2390</v>
          </cell>
          <cell r="E84" t="str">
            <v>C</v>
          </cell>
          <cell r="F84" t="str">
            <v>Gross Profit / (Loss)</v>
          </cell>
          <cell r="G84">
            <v>25058</v>
          </cell>
          <cell r="H84">
            <v>0</v>
          </cell>
          <cell r="I84">
            <v>29656</v>
          </cell>
          <cell r="J84">
            <v>0</v>
          </cell>
          <cell r="L84" t="str">
            <v>Gross Profit</v>
          </cell>
        </row>
        <row r="85">
          <cell r="G85">
            <v>-3.5000000000000001E-3</v>
          </cell>
          <cell r="H85">
            <v>0</v>
          </cell>
          <cell r="I85">
            <v>-3.8999999999999998E-3</v>
          </cell>
          <cell r="J85">
            <v>0</v>
          </cell>
          <cell r="K85">
            <v>0</v>
          </cell>
        </row>
        <row r="86">
          <cell r="F86" t="str">
            <v>Gross Profit Check Total  s/b = 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B87" t="str">
            <v>Operating Expenses:</v>
          </cell>
          <cell r="L87" t="str">
            <v>Operating Expenses:</v>
          </cell>
        </row>
        <row r="88">
          <cell r="C88" t="str">
            <v>A0011</v>
          </cell>
          <cell r="D88">
            <v>2409</v>
          </cell>
          <cell r="E88" t="str">
            <v>D</v>
          </cell>
          <cell r="F88" t="str">
            <v>Administration</v>
          </cell>
          <cell r="G88">
            <v>-15257</v>
          </cell>
          <cell r="H88">
            <v>23770</v>
          </cell>
          <cell r="I88">
            <v>7682</v>
          </cell>
          <cell r="J88">
            <v>-54747</v>
          </cell>
        </row>
        <row r="89">
          <cell r="C89" t="str">
            <v>A0011</v>
          </cell>
          <cell r="D89">
            <v>2561</v>
          </cell>
          <cell r="E89" t="str">
            <v>D</v>
          </cell>
          <cell r="F89" t="str">
            <v>NACCO Management Fees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B90" t="str">
            <v>Administration</v>
          </cell>
          <cell r="F90" t="str">
            <v>Total Admin</v>
          </cell>
          <cell r="G90">
            <v>-15257</v>
          </cell>
          <cell r="H90">
            <v>23770</v>
          </cell>
          <cell r="I90">
            <v>7682</v>
          </cell>
          <cell r="J90">
            <v>-54747</v>
          </cell>
          <cell r="L90" t="str">
            <v>Administration</v>
          </cell>
        </row>
        <row r="91">
          <cell r="B91" t="str">
            <v>Purchasing</v>
          </cell>
          <cell r="C91" t="str">
            <v>A0011</v>
          </cell>
          <cell r="D91">
            <v>2475</v>
          </cell>
          <cell r="E91" t="str">
            <v>D</v>
          </cell>
          <cell r="F91" t="str">
            <v>Purchasing</v>
          </cell>
          <cell r="G91">
            <v>-8584</v>
          </cell>
          <cell r="H91">
            <v>-60106</v>
          </cell>
          <cell r="I91">
            <v>-20220</v>
          </cell>
          <cell r="J91">
            <v>-50314</v>
          </cell>
          <cell r="L91" t="str">
            <v>Purchasing</v>
          </cell>
        </row>
        <row r="92">
          <cell r="C92" t="str">
            <v>A0011</v>
          </cell>
          <cell r="D92">
            <v>2498</v>
          </cell>
          <cell r="E92" t="str">
            <v>D</v>
          </cell>
          <cell r="F92" t="str">
            <v>Parts Marketing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 t="str">
            <v>A0011</v>
          </cell>
          <cell r="D93">
            <v>2499</v>
          </cell>
          <cell r="E93" t="str">
            <v>D</v>
          </cell>
          <cell r="F93" t="str">
            <v>Units Marketing</v>
          </cell>
          <cell r="G93">
            <v>-66040</v>
          </cell>
          <cell r="H93">
            <v>4551</v>
          </cell>
          <cell r="I93">
            <v>-30693</v>
          </cell>
          <cell r="J93">
            <v>-45100</v>
          </cell>
        </row>
        <row r="94">
          <cell r="C94" t="str">
            <v>A0011</v>
          </cell>
          <cell r="D94">
            <v>2570</v>
          </cell>
          <cell r="E94" t="str">
            <v>D</v>
          </cell>
          <cell r="F94" t="str">
            <v>Total Retail Cost of Ops</v>
          </cell>
          <cell r="G94">
            <v>10205</v>
          </cell>
          <cell r="H94">
            <v>0</v>
          </cell>
          <cell r="I94">
            <v>2421</v>
          </cell>
          <cell r="J94">
            <v>0</v>
          </cell>
        </row>
        <row r="95">
          <cell r="B95" t="str">
            <v>Marketing</v>
          </cell>
          <cell r="F95" t="str">
            <v>Marketing</v>
          </cell>
          <cell r="G95">
            <v>-55835</v>
          </cell>
          <cell r="H95">
            <v>4551</v>
          </cell>
          <cell r="I95">
            <v>-28272</v>
          </cell>
          <cell r="J95">
            <v>-45100</v>
          </cell>
          <cell r="L95" t="str">
            <v>Marketing</v>
          </cell>
        </row>
        <row r="96">
          <cell r="B96" t="str">
            <v>Operations</v>
          </cell>
          <cell r="C96" t="str">
            <v>A0011</v>
          </cell>
          <cell r="D96">
            <v>2525</v>
          </cell>
          <cell r="E96" t="str">
            <v>D</v>
          </cell>
          <cell r="F96" t="str">
            <v>Operations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L96" t="str">
            <v>Operations</v>
          </cell>
        </row>
        <row r="97">
          <cell r="B97" t="str">
            <v>MIS and Strategy</v>
          </cell>
          <cell r="C97" t="str">
            <v>A0011</v>
          </cell>
          <cell r="D97">
            <v>2527</v>
          </cell>
          <cell r="E97" t="str">
            <v>D</v>
          </cell>
          <cell r="F97" t="str">
            <v>MIS</v>
          </cell>
          <cell r="G97">
            <v>22656</v>
          </cell>
          <cell r="H97">
            <v>8380</v>
          </cell>
          <cell r="I97">
            <v>92517</v>
          </cell>
          <cell r="J97">
            <v>-63949</v>
          </cell>
          <cell r="L97" t="str">
            <v>MIS and Strategy</v>
          </cell>
        </row>
        <row r="98">
          <cell r="B98" t="str">
            <v>Finance</v>
          </cell>
          <cell r="C98" t="str">
            <v>A0011</v>
          </cell>
          <cell r="D98">
            <v>2529</v>
          </cell>
          <cell r="E98" t="str">
            <v>D</v>
          </cell>
          <cell r="F98" t="str">
            <v>Finance</v>
          </cell>
          <cell r="G98">
            <v>35668</v>
          </cell>
          <cell r="H98">
            <v>-12972</v>
          </cell>
          <cell r="I98">
            <v>86330</v>
          </cell>
          <cell r="J98">
            <v>-24904</v>
          </cell>
          <cell r="L98" t="str">
            <v>Finance</v>
          </cell>
        </row>
        <row r="99">
          <cell r="B99" t="str">
            <v>Human Resources</v>
          </cell>
          <cell r="C99" t="str">
            <v>A0011</v>
          </cell>
          <cell r="D99">
            <v>2559</v>
          </cell>
          <cell r="E99" t="str">
            <v>D</v>
          </cell>
          <cell r="F99" t="str">
            <v>Human Resources</v>
          </cell>
          <cell r="G99">
            <v>-67464</v>
          </cell>
          <cell r="H99">
            <v>-34197</v>
          </cell>
          <cell r="I99">
            <v>-6194</v>
          </cell>
          <cell r="J99">
            <v>-53746</v>
          </cell>
          <cell r="L99" t="str">
            <v>Human Resources</v>
          </cell>
        </row>
        <row r="100">
          <cell r="B100" t="str">
            <v>Govt Grants Received</v>
          </cell>
          <cell r="C100" t="str">
            <v>A0011</v>
          </cell>
          <cell r="D100">
            <v>2563</v>
          </cell>
          <cell r="E100" t="str">
            <v>D</v>
          </cell>
          <cell r="F100" t="str">
            <v>Govt Grants Received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 t="str">
            <v>Govt Grants Received</v>
          </cell>
        </row>
        <row r="101">
          <cell r="B101" t="str">
            <v>Bad Debt</v>
          </cell>
          <cell r="C101" t="str">
            <v>A0011</v>
          </cell>
          <cell r="D101">
            <v>2601</v>
          </cell>
          <cell r="E101" t="str">
            <v>D</v>
          </cell>
          <cell r="F101" t="str">
            <v>A.S.Exp - Bad Debt Exp.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L101" t="str">
            <v>Bad Debt</v>
          </cell>
        </row>
        <row r="102">
          <cell r="B102" t="str">
            <v>Product Liability</v>
          </cell>
          <cell r="C102" t="str">
            <v>A0011</v>
          </cell>
          <cell r="D102">
            <v>2603</v>
          </cell>
          <cell r="E102" t="str">
            <v>D</v>
          </cell>
          <cell r="F102" t="str">
            <v>A.S.Exp - Prod Liab. Exp.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L102" t="str">
            <v>Product Liability</v>
          </cell>
        </row>
        <row r="103">
          <cell r="B103" t="str">
            <v>Manufacturing</v>
          </cell>
          <cell r="C103" t="str">
            <v>A0011</v>
          </cell>
          <cell r="D103">
            <v>2439</v>
          </cell>
          <cell r="E103" t="str">
            <v>D</v>
          </cell>
          <cell r="F103" t="str">
            <v>Manufacturing Staff</v>
          </cell>
          <cell r="G103">
            <v>8321</v>
          </cell>
          <cell r="H103">
            <v>36</v>
          </cell>
          <cell r="I103">
            <v>-1671</v>
          </cell>
          <cell r="J103">
            <v>-42394</v>
          </cell>
          <cell r="L103" t="str">
            <v>Manufacturing</v>
          </cell>
        </row>
        <row r="104">
          <cell r="C104" t="str">
            <v>A0011</v>
          </cell>
          <cell r="D104">
            <v>2461</v>
          </cell>
          <cell r="E104" t="str">
            <v>D</v>
          </cell>
          <cell r="F104" t="str">
            <v>Counterbalanced P. Devel.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C105" t="str">
            <v>A0011</v>
          </cell>
          <cell r="D105">
            <v>2462</v>
          </cell>
          <cell r="E105" t="str">
            <v>D</v>
          </cell>
          <cell r="F105" t="str">
            <v>Big Truck P. Devel.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C106" t="str">
            <v>A0011</v>
          </cell>
          <cell r="D106">
            <v>2463</v>
          </cell>
          <cell r="E106" t="str">
            <v>D</v>
          </cell>
          <cell r="F106" t="str">
            <v>Warehouse P. Devel.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C107" t="str">
            <v>A0011</v>
          </cell>
          <cell r="D107">
            <v>2464</v>
          </cell>
          <cell r="E107" t="str">
            <v>D</v>
          </cell>
          <cell r="F107" t="str">
            <v>Other P. Devel.</v>
          </cell>
          <cell r="G107">
            <v>-112040</v>
          </cell>
          <cell r="H107">
            <v>-385903</v>
          </cell>
          <cell r="I107">
            <v>249258</v>
          </cell>
          <cell r="J107">
            <v>-199630</v>
          </cell>
        </row>
        <row r="108">
          <cell r="C108" t="str">
            <v>A0011</v>
          </cell>
          <cell r="D108">
            <v>2465</v>
          </cell>
          <cell r="E108" t="str">
            <v>D</v>
          </cell>
          <cell r="F108" t="str">
            <v>Counterbalanced P. Supprt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C109" t="str">
            <v>A0011</v>
          </cell>
          <cell r="D109">
            <v>2466</v>
          </cell>
          <cell r="E109" t="str">
            <v>D</v>
          </cell>
          <cell r="F109" t="str">
            <v>Big Truck P. Support.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C110" t="str">
            <v>A0011</v>
          </cell>
          <cell r="D110">
            <v>2467</v>
          </cell>
          <cell r="E110" t="str">
            <v>D</v>
          </cell>
          <cell r="F110" t="str">
            <v>Warehouse P. Support.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C111" t="str">
            <v>A0011</v>
          </cell>
          <cell r="D111">
            <v>2468</v>
          </cell>
          <cell r="E111" t="str">
            <v>D</v>
          </cell>
          <cell r="F111" t="str">
            <v>Other P. Support.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B112" t="str">
            <v>Engineering</v>
          </cell>
          <cell r="F112" t="str">
            <v>Engineering</v>
          </cell>
          <cell r="G112">
            <v>-112040</v>
          </cell>
          <cell r="H112">
            <v>-385903</v>
          </cell>
          <cell r="I112">
            <v>249258</v>
          </cell>
          <cell r="J112">
            <v>-199630</v>
          </cell>
          <cell r="L112" t="str">
            <v>Engineering</v>
          </cell>
        </row>
        <row r="113">
          <cell r="C113" t="str">
            <v>A0011</v>
          </cell>
          <cell r="D113">
            <v>2630</v>
          </cell>
          <cell r="E113" t="str">
            <v>D</v>
          </cell>
          <cell r="F113" t="str">
            <v>Operating Expense Alloc.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C114" t="str">
            <v>A0011</v>
          </cell>
          <cell r="D114">
            <v>2650</v>
          </cell>
          <cell r="E114" t="str">
            <v>D</v>
          </cell>
          <cell r="F114" t="str">
            <v>T. A. Fees</v>
          </cell>
          <cell r="G114">
            <v>0</v>
          </cell>
          <cell r="H114">
            <v>-1</v>
          </cell>
          <cell r="I114">
            <v>0</v>
          </cell>
          <cell r="J114">
            <v>0</v>
          </cell>
        </row>
        <row r="115">
          <cell r="B115" t="str">
            <v>Corporate Allocation</v>
          </cell>
          <cell r="F115" t="str">
            <v>Corp Allocation</v>
          </cell>
          <cell r="G115">
            <v>0</v>
          </cell>
          <cell r="H115">
            <v>-1</v>
          </cell>
          <cell r="I115">
            <v>0</v>
          </cell>
          <cell r="J115">
            <v>0</v>
          </cell>
          <cell r="L115" t="str">
            <v>Corporate Allocation</v>
          </cell>
        </row>
        <row r="116">
          <cell r="C116" t="str">
            <v>A0011</v>
          </cell>
          <cell r="D116">
            <v>2519</v>
          </cell>
          <cell r="E116" t="str">
            <v>D</v>
          </cell>
          <cell r="F116" t="str">
            <v>Parts Distrubution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C117" t="str">
            <v>A0011</v>
          </cell>
          <cell r="D117">
            <v>2560</v>
          </cell>
          <cell r="E117" t="str">
            <v>D</v>
          </cell>
          <cell r="F117" t="str">
            <v>Internal Restructuring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C118" t="str">
            <v>A0011</v>
          </cell>
          <cell r="D118">
            <v>2562</v>
          </cell>
          <cell r="E118" t="str">
            <v>D</v>
          </cell>
          <cell r="F118" t="str">
            <v>External Restructuring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B119" t="str">
            <v>Restructuring / Other</v>
          </cell>
          <cell r="F119" t="str">
            <v>Restructuring / Other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L119" t="str">
            <v>Restructuring / Other</v>
          </cell>
        </row>
        <row r="120">
          <cell r="F120" t="str">
            <v>Total Operating Expense Sub-Total</v>
          </cell>
          <cell r="G120">
            <v>-192535</v>
          </cell>
          <cell r="H120">
            <v>-456442</v>
          </cell>
          <cell r="I120">
            <v>379430</v>
          </cell>
          <cell r="J120">
            <v>-534784</v>
          </cell>
        </row>
        <row r="121">
          <cell r="B121" t="str">
            <v>Total Operating Expenses</v>
          </cell>
          <cell r="C121" t="str">
            <v>A0011</v>
          </cell>
          <cell r="D121">
            <v>2680</v>
          </cell>
          <cell r="E121" t="str">
            <v>D</v>
          </cell>
          <cell r="F121" t="str">
            <v>Total Operating Expense</v>
          </cell>
          <cell r="G121">
            <v>-192535</v>
          </cell>
          <cell r="H121">
            <v>-456441</v>
          </cell>
          <cell r="I121">
            <v>379430</v>
          </cell>
          <cell r="J121">
            <v>-534784</v>
          </cell>
          <cell r="L121" t="str">
            <v>Total Operating Expenses</v>
          </cell>
        </row>
        <row r="122">
          <cell r="G122">
            <v>2.6800000000000001E-2</v>
          </cell>
          <cell r="H122">
            <v>6.8599999999999994E-2</v>
          </cell>
          <cell r="I122">
            <v>-4.9799999999999997E-2</v>
          </cell>
          <cell r="J122">
            <v>8.3500000000000005E-2</v>
          </cell>
        </row>
        <row r="123">
          <cell r="F123" t="str">
            <v>Total Operating Expense Check Total  s/b = 0</v>
          </cell>
          <cell r="G123">
            <v>0</v>
          </cell>
          <cell r="H123">
            <v>-1</v>
          </cell>
          <cell r="I123">
            <v>0</v>
          </cell>
          <cell r="J123">
            <v>0</v>
          </cell>
        </row>
        <row r="125">
          <cell r="C125" t="str">
            <v>A0011</v>
          </cell>
          <cell r="D125">
            <v>2672</v>
          </cell>
          <cell r="E125" t="str">
            <v>D</v>
          </cell>
          <cell r="F125" t="str">
            <v>Gain/Loss Sale Business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C126" t="str">
            <v>A0011</v>
          </cell>
          <cell r="D126">
            <v>2674</v>
          </cell>
          <cell r="E126" t="str">
            <v>D</v>
          </cell>
          <cell r="F126" t="str">
            <v>Amort Exp-Other Intangibl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C127" t="str">
            <v>A0011</v>
          </cell>
          <cell r="D127">
            <v>2671</v>
          </cell>
          <cell r="E127" t="str">
            <v>D</v>
          </cell>
          <cell r="F127" t="str">
            <v>Gain/Loss on Sale Assets</v>
          </cell>
          <cell r="G127">
            <v>-760</v>
          </cell>
          <cell r="H127">
            <v>0</v>
          </cell>
          <cell r="I127">
            <v>0</v>
          </cell>
          <cell r="J127">
            <v>0</v>
          </cell>
        </row>
        <row r="128">
          <cell r="C128" t="str">
            <v>A0011</v>
          </cell>
          <cell r="D128">
            <v>2839</v>
          </cell>
          <cell r="E128" t="str">
            <v>D</v>
          </cell>
          <cell r="F128" t="str">
            <v>Do Not Use- Jan 2001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B129" t="str">
            <v>Gain/loss on sale of assets</v>
          </cell>
          <cell r="E129" t="str">
            <v>D</v>
          </cell>
          <cell r="F129" t="str">
            <v>Total Gain/Loss</v>
          </cell>
          <cell r="G129">
            <v>-760</v>
          </cell>
          <cell r="H129">
            <v>0</v>
          </cell>
          <cell r="I129">
            <v>0</v>
          </cell>
          <cell r="J129">
            <v>0</v>
          </cell>
          <cell r="L129" t="str">
            <v>Gain/loss on sale of assets</v>
          </cell>
        </row>
        <row r="130">
          <cell r="F130" t="str">
            <v>Operating Profit Sub-Total</v>
          </cell>
          <cell r="G130">
            <v>218353</v>
          </cell>
          <cell r="H130">
            <v>456442</v>
          </cell>
          <cell r="I130">
            <v>-349774</v>
          </cell>
          <cell r="J130">
            <v>534784</v>
          </cell>
        </row>
        <row r="131">
          <cell r="B131" t="str">
            <v>Operating Profit</v>
          </cell>
          <cell r="C131" t="str">
            <v>A0011</v>
          </cell>
          <cell r="D131">
            <v>2690</v>
          </cell>
          <cell r="E131" t="str">
            <v>C</v>
          </cell>
          <cell r="F131" t="str">
            <v>Operating Profit / (Loss)</v>
          </cell>
          <cell r="G131">
            <v>218353</v>
          </cell>
          <cell r="H131">
            <v>456442</v>
          </cell>
          <cell r="I131">
            <v>-349774</v>
          </cell>
          <cell r="J131">
            <v>534784</v>
          </cell>
          <cell r="L131" t="str">
            <v>Operating Profit</v>
          </cell>
        </row>
        <row r="132">
          <cell r="G132">
            <v>-3.04E-2</v>
          </cell>
          <cell r="H132">
            <v>-6.8599999999999994E-2</v>
          </cell>
          <cell r="I132">
            <v>4.5900000000000003E-2</v>
          </cell>
          <cell r="J132">
            <v>-8.3500000000000005E-2</v>
          </cell>
        </row>
        <row r="133">
          <cell r="F133" t="str">
            <v>Operating Profit Check Total  s/b = 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B134" t="str">
            <v>Other Income/(Expense)</v>
          </cell>
          <cell r="L134" t="str">
            <v>Other Income/(Expense)</v>
          </cell>
        </row>
        <row r="135">
          <cell r="C135" t="str">
            <v>A0011</v>
          </cell>
          <cell r="D135">
            <v>2710</v>
          </cell>
          <cell r="E135" t="str">
            <v>D</v>
          </cell>
          <cell r="F135" t="str">
            <v>Total Legal Int Income</v>
          </cell>
          <cell r="G135">
            <v>-18135</v>
          </cell>
          <cell r="H135">
            <v>0</v>
          </cell>
          <cell r="I135">
            <v>-5469</v>
          </cell>
          <cell r="J135">
            <v>-3477</v>
          </cell>
        </row>
        <row r="136">
          <cell r="C136" t="str">
            <v>A0011</v>
          </cell>
          <cell r="D136">
            <v>2750</v>
          </cell>
          <cell r="E136" t="str">
            <v>D</v>
          </cell>
          <cell r="F136" t="str">
            <v>Total Legal Int Expense</v>
          </cell>
          <cell r="G136">
            <v>125594</v>
          </cell>
          <cell r="H136">
            <v>84315</v>
          </cell>
          <cell r="I136">
            <v>110825</v>
          </cell>
          <cell r="J136">
            <v>4534</v>
          </cell>
        </row>
        <row r="137">
          <cell r="C137" t="str">
            <v>A0011</v>
          </cell>
          <cell r="D137">
            <v>2800</v>
          </cell>
          <cell r="E137" t="str">
            <v>D</v>
          </cell>
          <cell r="F137" t="str">
            <v>Total Interco Interest</v>
          </cell>
          <cell r="G137">
            <v>83368</v>
          </cell>
          <cell r="H137">
            <v>-125836</v>
          </cell>
          <cell r="I137">
            <v>57666</v>
          </cell>
          <cell r="J137">
            <v>-240870</v>
          </cell>
        </row>
        <row r="138">
          <cell r="C138" t="str">
            <v>A0011</v>
          </cell>
          <cell r="D138">
            <v>2842</v>
          </cell>
          <cell r="E138" t="str">
            <v>D</v>
          </cell>
          <cell r="F138" t="str">
            <v>Amort Exp-Def Fin Fees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B139" t="str">
            <v>Interest Expense, net</v>
          </cell>
          <cell r="F139" t="str">
            <v>Total Interest Expense, Neet</v>
          </cell>
          <cell r="G139">
            <v>190827</v>
          </cell>
          <cell r="H139">
            <v>-41521</v>
          </cell>
          <cell r="I139">
            <v>163022</v>
          </cell>
          <cell r="J139">
            <v>-239813</v>
          </cell>
          <cell r="L139" t="str">
            <v>Interest Expense, net</v>
          </cell>
        </row>
        <row r="140">
          <cell r="B140" t="str">
            <v>Equity in Unconsolidated Subs</v>
          </cell>
          <cell r="C140" t="str">
            <v>A0011</v>
          </cell>
          <cell r="D140">
            <v>2819</v>
          </cell>
          <cell r="E140" t="str">
            <v>D</v>
          </cell>
          <cell r="F140" t="str">
            <v>Eqty in Earn of Uncon Sub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L140" t="str">
            <v>Equity in Unconsolidated Subs</v>
          </cell>
        </row>
        <row r="141">
          <cell r="C141" t="str">
            <v>A0011</v>
          </cell>
          <cell r="D141">
            <v>2844</v>
          </cell>
          <cell r="E141" t="str">
            <v>D</v>
          </cell>
          <cell r="F141" t="str">
            <v>Do Not Use - Jan 2003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C142" t="str">
            <v>A0011</v>
          </cell>
          <cell r="D142">
            <v>2843</v>
          </cell>
          <cell r="E142" t="str">
            <v>D</v>
          </cell>
          <cell r="F142" t="str">
            <v>Amort Exp-Goodwill-Other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C143" t="str">
            <v>A0011</v>
          </cell>
          <cell r="D143">
            <v>2841</v>
          </cell>
          <cell r="E143" t="str">
            <v>D</v>
          </cell>
          <cell r="F143" t="str">
            <v>Amort Exp-Goodwill-H/Yale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C144" t="str">
            <v>A0011</v>
          </cell>
          <cell r="D144">
            <v>2700</v>
          </cell>
          <cell r="E144" t="str">
            <v>D</v>
          </cell>
          <cell r="F144" t="str">
            <v>Total Dividend Income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C145" t="str">
            <v>A0011</v>
          </cell>
          <cell r="D145">
            <v>2850</v>
          </cell>
          <cell r="E145" t="str">
            <v>D</v>
          </cell>
          <cell r="F145" t="str">
            <v>Total Other Inc/Expense</v>
          </cell>
          <cell r="G145">
            <v>-117817</v>
          </cell>
          <cell r="H145">
            <v>0</v>
          </cell>
          <cell r="I145">
            <v>0</v>
          </cell>
          <cell r="J145">
            <v>73462</v>
          </cell>
        </row>
        <row r="146">
          <cell r="C146" t="str">
            <v>A0011</v>
          </cell>
          <cell r="D146">
            <v>2860</v>
          </cell>
          <cell r="E146" t="str">
            <v>D</v>
          </cell>
          <cell r="F146" t="str">
            <v>Other Inc/Exp Allocation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 t="str">
            <v>Amort of Intangibles &amp; Other, Net</v>
          </cell>
          <cell r="F147" t="str">
            <v>Total Intangible Amort &amp; Other, Net</v>
          </cell>
          <cell r="G147">
            <v>-117817</v>
          </cell>
          <cell r="H147">
            <v>0</v>
          </cell>
          <cell r="I147">
            <v>0</v>
          </cell>
          <cell r="J147">
            <v>73462</v>
          </cell>
          <cell r="L147" t="str">
            <v>Amort of Intangibles &amp; Other, Net</v>
          </cell>
        </row>
        <row r="148">
          <cell r="F148" t="str">
            <v>Income Before Taxes Sub-Total</v>
          </cell>
          <cell r="G148">
            <v>145343</v>
          </cell>
          <cell r="H148">
            <v>497963</v>
          </cell>
          <cell r="I148">
            <v>-512796</v>
          </cell>
          <cell r="J148">
            <v>701135</v>
          </cell>
        </row>
        <row r="149">
          <cell r="B149" t="str">
            <v>Income Before Tax and Minority Interest</v>
          </cell>
          <cell r="C149" t="str">
            <v>A0011</v>
          </cell>
          <cell r="D149">
            <v>2890</v>
          </cell>
          <cell r="E149" t="str">
            <v>C</v>
          </cell>
          <cell r="F149" t="str">
            <v>Income / (Loss) before taxes</v>
          </cell>
          <cell r="G149">
            <v>145343</v>
          </cell>
          <cell r="H149">
            <v>497963</v>
          </cell>
          <cell r="I149">
            <v>-512796</v>
          </cell>
          <cell r="J149">
            <v>701135</v>
          </cell>
          <cell r="L149" t="str">
            <v>Income Before Tax and Minority Interest</v>
          </cell>
        </row>
        <row r="150">
          <cell r="F150" t="str">
            <v>Income Before Taxes Check Total  s/b = 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</row>
        <row r="151">
          <cell r="B151" t="str">
            <v>Net Minority Interest</v>
          </cell>
          <cell r="C151" t="str">
            <v>A0011</v>
          </cell>
          <cell r="D151">
            <v>2900</v>
          </cell>
          <cell r="E151" t="str">
            <v>D</v>
          </cell>
          <cell r="F151" t="str">
            <v>Net Minority Interest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 t="str">
            <v>Net Minority Interest</v>
          </cell>
        </row>
        <row r="152">
          <cell r="C152" t="str">
            <v>A0011</v>
          </cell>
          <cell r="D152">
            <v>2910</v>
          </cell>
          <cell r="E152" t="str">
            <v>D</v>
          </cell>
          <cell r="F152" t="str">
            <v>Extraordinary Item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C153" t="str">
            <v>A0011</v>
          </cell>
          <cell r="D153">
            <v>2921</v>
          </cell>
          <cell r="E153" t="str">
            <v>D</v>
          </cell>
          <cell r="F153" t="str">
            <v>Cumulative Accounting Change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B154" t="str">
            <v>Cumulative Acct Change &amp; Extraordinary Item</v>
          </cell>
          <cell r="F154" t="str">
            <v>Total Cum Acct Chng &amp; Extr. Item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 t="str">
            <v>Cumulative Acct Change &amp; Extraordinary Item</v>
          </cell>
        </row>
        <row r="155">
          <cell r="C155" t="str">
            <v>A0011</v>
          </cell>
          <cell r="D155">
            <v>2950</v>
          </cell>
          <cell r="E155" t="str">
            <v>D</v>
          </cell>
          <cell r="F155" t="str">
            <v>Taxes on Income</v>
          </cell>
          <cell r="G155">
            <v>0</v>
          </cell>
          <cell r="H155">
            <v>1</v>
          </cell>
          <cell r="I155">
            <v>0</v>
          </cell>
          <cell r="J155">
            <v>0</v>
          </cell>
        </row>
        <row r="156">
          <cell r="C156" t="str">
            <v>A0011</v>
          </cell>
          <cell r="D156">
            <v>2968</v>
          </cell>
          <cell r="E156" t="str">
            <v>D</v>
          </cell>
          <cell r="F156" t="str">
            <v>Taxes on Income-Internal</v>
          </cell>
          <cell r="G156">
            <v>324540</v>
          </cell>
          <cell r="H156">
            <v>449894</v>
          </cell>
          <cell r="I156">
            <v>221589</v>
          </cell>
          <cell r="J156">
            <v>1001402</v>
          </cell>
        </row>
        <row r="157">
          <cell r="B157" t="str">
            <v>Income Taxes</v>
          </cell>
          <cell r="F157" t="str">
            <v>Total Income Taxes</v>
          </cell>
          <cell r="G157">
            <v>324540</v>
          </cell>
          <cell r="H157">
            <v>449895</v>
          </cell>
          <cell r="I157">
            <v>221589</v>
          </cell>
          <cell r="J157">
            <v>1001402</v>
          </cell>
          <cell r="L157" t="str">
            <v>Income Taxes</v>
          </cell>
        </row>
        <row r="158">
          <cell r="B158" t="str">
            <v>Net Income</v>
          </cell>
          <cell r="C158" t="str">
            <v>A0011</v>
          </cell>
          <cell r="D158">
            <v>2999</v>
          </cell>
          <cell r="E158" t="str">
            <v>C</v>
          </cell>
          <cell r="F158" t="str">
            <v>Net income / (Loss)</v>
          </cell>
          <cell r="G158">
            <v>-179197</v>
          </cell>
          <cell r="H158">
            <v>48068</v>
          </cell>
          <cell r="I158">
            <v>-734385</v>
          </cell>
          <cell r="J158">
            <v>-300267</v>
          </cell>
          <cell r="L158" t="str">
            <v>Net Income</v>
          </cell>
        </row>
        <row r="159">
          <cell r="G159">
            <v>2.5000000000000001E-2</v>
          </cell>
          <cell r="H159">
            <v>-7.1999999999999998E-3</v>
          </cell>
          <cell r="I159">
            <v>9.6299999999999997E-2</v>
          </cell>
          <cell r="J159">
            <v>4.6899999999999997E-2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Sheet1"/>
      <sheetName val="Sheet3"/>
      <sheetName val="Sheet2"/>
      <sheetName val="upload_d"/>
      <sheetName val="Sent to Bob"/>
      <sheetName val="TM1"/>
      <sheetName val="AOP-P2012"/>
      <sheetName val="STF1-P 2012"/>
      <sheetName val="AOP-F2012"/>
      <sheetName val="STF3-P 2011&amp;AOP-P2012"/>
      <sheetName val="STF1-P 2011"/>
      <sheetName val="STF1-F 2011"/>
      <sheetName val="AOP-F 2011"/>
      <sheetName val="AOP-P 2011"/>
      <sheetName val="Distribution"/>
      <sheetName val="ACT Dec10"/>
      <sheetName val="STF3 2010"/>
      <sheetName val="STF2 2010"/>
      <sheetName val="STF1 2010"/>
    </sheetNames>
    <sheetDataSet>
      <sheetData sheetId="0"/>
      <sheetData sheetId="1"/>
      <sheetData sheetId="2"/>
      <sheetData sheetId="3"/>
      <sheetData sheetId="4">
        <row r="4">
          <cell r="C4" t="str">
            <v>Cost Center</v>
          </cell>
          <cell r="R4" t="str">
            <v>ID</v>
          </cell>
        </row>
        <row r="5">
          <cell r="R5" t="str">
            <v>10654050HC_ISC</v>
          </cell>
        </row>
        <row r="6">
          <cell r="R6" t="str">
            <v>10655100HC_ISC</v>
          </cell>
        </row>
        <row r="7">
          <cell r="R7" t="str">
            <v>10655200HC_ISC</v>
          </cell>
        </row>
        <row r="8">
          <cell r="R8" t="str">
            <v>10655300HC_ISC</v>
          </cell>
        </row>
        <row r="9">
          <cell r="R9" t="str">
            <v>10655330HC_ISC</v>
          </cell>
        </row>
        <row r="10">
          <cell r="R10" t="str">
            <v>10655350HC_ISC</v>
          </cell>
        </row>
        <row r="11">
          <cell r="R11" t="str">
            <v>10655400HC_ISC</v>
          </cell>
        </row>
        <row r="12">
          <cell r="R12" t="str">
            <v>10655500HC_ISC</v>
          </cell>
        </row>
        <row r="13">
          <cell r="R13" t="str">
            <v>10655550HC_ISC</v>
          </cell>
        </row>
        <row r="14">
          <cell r="R14" t="str">
            <v>10655700HC_ISC</v>
          </cell>
        </row>
        <row r="15">
          <cell r="R15" t="str">
            <v>10655870HC_ISC</v>
          </cell>
        </row>
        <row r="16">
          <cell r="R16" t="str">
            <v>10656301HC_ISC</v>
          </cell>
        </row>
        <row r="17">
          <cell r="R17" t="str">
            <v>10656350HC_ISC</v>
          </cell>
        </row>
        <row r="18">
          <cell r="R18" t="str">
            <v>10656370HC_ISC</v>
          </cell>
        </row>
        <row r="19">
          <cell r="R19" t="str">
            <v>10657000HC_ISC</v>
          </cell>
        </row>
        <row r="20">
          <cell r="R20" t="str">
            <v>10659003HC_ISC</v>
          </cell>
        </row>
        <row r="21">
          <cell r="R21" t="str">
            <v>10659003HC_IST</v>
          </cell>
        </row>
        <row r="22">
          <cell r="R22" t="str">
            <v>10657000HC_IST</v>
          </cell>
        </row>
        <row r="23">
          <cell r="R23" t="str">
            <v>10656350HC_ILC</v>
          </cell>
        </row>
        <row r="24">
          <cell r="R24" t="str">
            <v>10656350HC_ILT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tce-old-do not use"/>
      <sheetName val="ROTCE Annual"/>
      <sheetName val="Net Income"/>
      <sheetName val="ROE Consilidated"/>
      <sheetName val="EVI-Corp"/>
      <sheetName val="EVI-Asia Pacific"/>
      <sheetName val="Retail 8750"/>
      <sheetName val="Amer Retail EVI"/>
      <sheetName val="Eur Retail EVI"/>
      <sheetName val="AP Retail EVI"/>
      <sheetName val="Nat Fleet Retail EVI"/>
      <sheetName val="EVI-Europe"/>
      <sheetName val="EVI-Americas"/>
      <sheetName val="RONTA CORP"/>
      <sheetName val="RONTA AMERICA"/>
      <sheetName val="RONTA EUROPE"/>
      <sheetName val="RONTA AP"/>
      <sheetName val="RONTA AP old"/>
      <sheetName val="MKT SHARE AMERICAS"/>
      <sheetName val="MKT SHARE EUROPE"/>
      <sheetName val="MKT SHARE AP"/>
      <sheetName val="MKT SHARE CHINA"/>
      <sheetName val="MKT SHARE JAPAN"/>
      <sheetName val="ROTCE Sr Exec"/>
      <sheetName val="ROTCE Long Term"/>
      <sheetName val="Profit Sharing"/>
      <sheetName val="Profit Sharing Comparison"/>
      <sheetName val="ROTCE Annual Comparison"/>
      <sheetName val="2003 AOP Incentive Comp Chart-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Base Data"/>
      <sheetName val="Current Data"/>
      <sheetName val="Cost Factors"/>
      <sheetName val="Exceptions Summary"/>
      <sheetName val="Exceptions Report"/>
      <sheetName val="Price Variance Report"/>
      <sheetName val="Upload"/>
      <sheetName val="Results by Market"/>
      <sheetName val="Results by Series"/>
      <sheetName val="TOTAL"/>
      <sheetName val="AUSTRIA"/>
      <sheetName val="BELGIUM &amp; LUXEMBOURG"/>
      <sheetName val="DENMARK"/>
      <sheetName val="EASTERN EUROPE"/>
      <sheetName val="FINLAND"/>
      <sheetName val="FRANCE"/>
      <sheetName val="GERMANY"/>
      <sheetName val="HOLLAND"/>
      <sheetName val="IBERIA"/>
      <sheetName val="IRISH REPUBLIC"/>
      <sheetName val="ITALY"/>
      <sheetName val="MIDDLE EAST &amp; AFRICA"/>
      <sheetName val="NORWAY &amp; ICELAND"/>
      <sheetName val="CIS &amp; ESTONIA"/>
      <sheetName val="SOUTH AFRICA"/>
      <sheetName val="SWEDEN"/>
      <sheetName val="SWITZERLAND"/>
      <sheetName val="UNITED KINGDOM"/>
      <sheetName val="Total EOC "/>
      <sheetName val="EOC By class"/>
      <sheetName val="Total EOC by Market"/>
      <sheetName val="ERCP 10-15 RCL"/>
      <sheetName val="ERP 16-20 ATF"/>
      <sheetName val="ERCP 16-20 AAF"/>
      <sheetName val="ERC 20-30 AGF"/>
      <sheetName val="ERP 20-30 ALF"/>
      <sheetName val="ERC 35-55 HG"/>
      <sheetName val="MP 20-30 ST"/>
      <sheetName val="MSMOS 10-15 S"/>
      <sheetName val="MR 14-25"/>
      <sheetName val="MR 20-25Y"/>
      <sheetName val="MO 6-10"/>
      <sheetName val="MTC 10-18"/>
      <sheetName val="MT 10-15"/>
      <sheetName val="MP16"/>
      <sheetName val="MP 18-22"/>
      <sheetName val="MP 25-30HD"/>
      <sheetName val="MP 20X"/>
      <sheetName val="MSMOS 10-16"/>
      <sheetName val="MS 12X"/>
      <sheetName val="MO 2020S-D"/>
      <sheetName val="MC 10-15"/>
      <sheetName val="GDPGLP 16-20 AF"/>
      <sheetName val="GDPGLP 20-30 RFTF"/>
      <sheetName val="GDPGLP 35-55 LJMJ"/>
      <sheetName val="GDP 60-70 CA"/>
      <sheetName val="GDP 80-120 DB"/>
      <sheetName val="GDP 130-160 EB"/>
      <sheetName val="ONV Transactions"/>
      <sheetName val="Total Summary"/>
      <sheetName val="Austria Summary"/>
      <sheetName val="Belgium &amp; Luxembourg Summary"/>
      <sheetName val="Denmark Summary"/>
      <sheetName val="Eastern Europe Summary"/>
      <sheetName val="Finland Summary"/>
      <sheetName val="France Summary"/>
      <sheetName val="Germany Summary"/>
      <sheetName val="Holland Summary"/>
      <sheetName val="Iberia Summary"/>
      <sheetName val="Irish Republic Summary"/>
      <sheetName val="Italy Summary"/>
      <sheetName val="Middle East &amp; Africa Summary"/>
      <sheetName val="Norway &amp; Iceland Summary"/>
      <sheetName val="CIS &amp; Estonia Summary"/>
      <sheetName val="South Africa Summary"/>
      <sheetName val="Sweden Summary"/>
      <sheetName val="Switzerland Summary"/>
      <sheetName val="United Kingdom Summary"/>
    </sheetNames>
    <sheetDataSet>
      <sheetData sheetId="0" refreshError="1"/>
      <sheetData sheetId="1" refreshError="1"/>
      <sheetData sheetId="2" refreshError="1">
        <row r="1">
          <cell r="A1" t="str">
            <v>BBDESC</v>
          </cell>
          <cell r="B1" t="str">
            <v>BTSDSC</v>
          </cell>
          <cell r="C1" t="str">
            <v>SumOfBXQTY</v>
          </cell>
          <cell r="D1" t="str">
            <v>SumOfBXSTDS</v>
          </cell>
          <cell r="E1" t="str">
            <v>SumOfBXSTDM</v>
          </cell>
          <cell r="F1" t="str">
            <v>SumOfBXGROS</v>
          </cell>
          <cell r="G1" t="str">
            <v>SumOfBXDISC</v>
          </cell>
          <cell r="H1" t="str">
            <v>DISCPERCENT</v>
          </cell>
        </row>
        <row r="2">
          <cell r="A2" t="str">
            <v>AUSTRIA</v>
          </cell>
          <cell r="B2" t="str">
            <v>GDP/GLP 20-30 RF/TF</v>
          </cell>
          <cell r="C2">
            <v>1</v>
          </cell>
          <cell r="D2">
            <v>22.971550000000001</v>
          </cell>
          <cell r="E2">
            <v>6.2586599999999999</v>
          </cell>
          <cell r="F2">
            <v>40.354939999999999</v>
          </cell>
          <cell r="G2">
            <v>18.124110000000002</v>
          </cell>
          <cell r="H2">
            <v>0.44911750581217563</v>
          </cell>
        </row>
        <row r="3">
          <cell r="A3" t="str">
            <v>BELGIUM</v>
          </cell>
          <cell r="B3" t="str">
            <v>ERC/P 16-20 AAF</v>
          </cell>
          <cell r="C3">
            <v>1</v>
          </cell>
          <cell r="D3">
            <v>22.090810000000001</v>
          </cell>
          <cell r="E3">
            <v>4.23447</v>
          </cell>
          <cell r="F3">
            <v>40.878589999999996</v>
          </cell>
          <cell r="G3">
            <v>19.5001</v>
          </cell>
          <cell r="H3">
            <v>0.4770247701792063</v>
          </cell>
        </row>
        <row r="4">
          <cell r="A4" t="str">
            <v>BELGIUM</v>
          </cell>
          <cell r="B4" t="str">
            <v>ERP 16-20 ATF</v>
          </cell>
          <cell r="C4">
            <v>9</v>
          </cell>
          <cell r="D4">
            <v>166.78651000000002</v>
          </cell>
          <cell r="E4">
            <v>18.779689999999999</v>
          </cell>
          <cell r="F4">
            <v>347.15216999999996</v>
          </cell>
          <cell r="G4">
            <v>185.74373</v>
          </cell>
          <cell r="H4">
            <v>0.53504988892911143</v>
          </cell>
        </row>
        <row r="5">
          <cell r="A5" t="str">
            <v>BELGIUM</v>
          </cell>
          <cell r="B5" t="str">
            <v>ERP 20-30 ALF</v>
          </cell>
          <cell r="C5">
            <v>2</v>
          </cell>
          <cell r="D5">
            <v>47.462769999999999</v>
          </cell>
          <cell r="E5">
            <v>9.0886700000000005</v>
          </cell>
          <cell r="F5">
            <v>98.118649999999988</v>
          </cell>
          <cell r="G5">
            <v>52.186330000000005</v>
          </cell>
          <cell r="H5">
            <v>0.53186962927027637</v>
          </cell>
        </row>
        <row r="6">
          <cell r="A6" t="str">
            <v>BELGIUM</v>
          </cell>
          <cell r="B6" t="str">
            <v>GDP/GLP 20-30 RF/TF</v>
          </cell>
          <cell r="C6">
            <v>6</v>
          </cell>
          <cell r="D6">
            <v>135.33098000000001</v>
          </cell>
          <cell r="E6">
            <v>32.517189999999999</v>
          </cell>
          <cell r="F6">
            <v>249.90803</v>
          </cell>
          <cell r="G6">
            <v>118.94083999999999</v>
          </cell>
          <cell r="H6">
            <v>0.47593844823633719</v>
          </cell>
        </row>
        <row r="7">
          <cell r="A7" t="str">
            <v>BELGIUM</v>
          </cell>
          <cell r="B7" t="str">
            <v>GDP/GLP 35-55 LJ/MJ</v>
          </cell>
          <cell r="C7">
            <v>1</v>
          </cell>
          <cell r="D7">
            <v>46.700389999999999</v>
          </cell>
          <cell r="E7">
            <v>4.6270299999999995</v>
          </cell>
          <cell r="F7">
            <v>98.092269999999999</v>
          </cell>
          <cell r="G7">
            <v>52.897739999999999</v>
          </cell>
          <cell r="H7">
            <v>0.53926512252188674</v>
          </cell>
        </row>
        <row r="8">
          <cell r="A8" t="str">
            <v>BELGIUM</v>
          </cell>
          <cell r="B8" t="str">
            <v>MO 20/20S-D</v>
          </cell>
          <cell r="C8">
            <v>2</v>
          </cell>
          <cell r="D8">
            <v>20.820779999999999</v>
          </cell>
          <cell r="E8">
            <v>-1.8855</v>
          </cell>
          <cell r="F8">
            <v>36.635300000000001</v>
          </cell>
          <cell r="G8">
            <v>16.485880000000002</v>
          </cell>
          <cell r="H8">
            <v>0.44999986351961085</v>
          </cell>
        </row>
        <row r="9">
          <cell r="A9" t="str">
            <v>BELGIUM</v>
          </cell>
          <cell r="B9" t="str">
            <v>MS/MOS 10-16</v>
          </cell>
          <cell r="C9">
            <v>2</v>
          </cell>
          <cell r="D9">
            <v>9.1893600000000006</v>
          </cell>
          <cell r="E9">
            <v>1.2525599999999999</v>
          </cell>
          <cell r="F9">
            <v>17.786080000000002</v>
          </cell>
          <cell r="G9">
            <v>8.8930400000000009</v>
          </cell>
          <cell r="H9">
            <v>0.5</v>
          </cell>
        </row>
        <row r="10">
          <cell r="A10" t="str">
            <v>CIS &amp; ESTONIA</v>
          </cell>
          <cell r="B10" t="str">
            <v>ERC/P 10-15 RCL/F</v>
          </cell>
          <cell r="C10">
            <v>1</v>
          </cell>
          <cell r="D10">
            <v>15.01132</v>
          </cell>
          <cell r="E10">
            <v>1.17056</v>
          </cell>
          <cell r="F10">
            <v>29.029599999999999</v>
          </cell>
          <cell r="G10">
            <v>14.502319999999999</v>
          </cell>
          <cell r="H10">
            <v>0.49957009397304819</v>
          </cell>
        </row>
        <row r="11">
          <cell r="A11" t="str">
            <v>CIS &amp; ESTONIA</v>
          </cell>
          <cell r="B11" t="str">
            <v>ERP 16-20 ATF</v>
          </cell>
          <cell r="C11">
            <v>2</v>
          </cell>
          <cell r="D11">
            <v>35.161089999999994</v>
          </cell>
          <cell r="E11">
            <v>2.927</v>
          </cell>
          <cell r="F11">
            <v>73.073890000000006</v>
          </cell>
          <cell r="G11">
            <v>39.046570000000003</v>
          </cell>
          <cell r="H11">
            <v>0.5343436622848462</v>
          </cell>
        </row>
        <row r="12">
          <cell r="A12" t="str">
            <v>CIS &amp; ESTONIA</v>
          </cell>
          <cell r="B12" t="str">
            <v>ERP 20-30 ALF</v>
          </cell>
          <cell r="C12">
            <v>1</v>
          </cell>
          <cell r="D12">
            <v>22.749179999999999</v>
          </cell>
          <cell r="E12">
            <v>4.2968400000000004</v>
          </cell>
          <cell r="F12">
            <v>45.997810000000001</v>
          </cell>
          <cell r="G12">
            <v>23.98218</v>
          </cell>
          <cell r="H12">
            <v>0.52137656118845666</v>
          </cell>
        </row>
        <row r="13">
          <cell r="A13" t="str">
            <v>CIS &amp; ESTONIA</v>
          </cell>
          <cell r="B13" t="str">
            <v>GDP/GLP 16-20 AF</v>
          </cell>
          <cell r="C13">
            <v>1</v>
          </cell>
          <cell r="D13">
            <v>16.126799999999999</v>
          </cell>
          <cell r="E13">
            <v>1.56115</v>
          </cell>
          <cell r="F13">
            <v>32.631909999999998</v>
          </cell>
          <cell r="G13">
            <v>17.025119999999998</v>
          </cell>
          <cell r="H13">
            <v>0.52173225532921608</v>
          </cell>
        </row>
        <row r="14">
          <cell r="A14" t="str">
            <v>CIS &amp; ESTONIA</v>
          </cell>
          <cell r="B14" t="str">
            <v>GDP/GLP 20-30 RF/TF</v>
          </cell>
          <cell r="C14">
            <v>1</v>
          </cell>
          <cell r="D14">
            <v>25.47082</v>
          </cell>
          <cell r="E14">
            <v>4.9264599999999996</v>
          </cell>
          <cell r="F14">
            <v>45.203760000000003</v>
          </cell>
          <cell r="G14">
            <v>20.55425</v>
          </cell>
          <cell r="H14">
            <v>0.45470221946138989</v>
          </cell>
        </row>
        <row r="15">
          <cell r="A15" t="str">
            <v>CIS &amp; ESTONIA</v>
          </cell>
          <cell r="B15" t="str">
            <v>GDP/GLP 35-55 LJ/MJ</v>
          </cell>
          <cell r="C15">
            <v>2</v>
          </cell>
          <cell r="D15">
            <v>69.767939999999996</v>
          </cell>
          <cell r="E15">
            <v>6.0110900000000003</v>
          </cell>
          <cell r="F15">
            <v>136.23910000000001</v>
          </cell>
          <cell r="G15">
            <v>68.720830000000007</v>
          </cell>
          <cell r="H15">
            <v>0.50441341729356692</v>
          </cell>
        </row>
        <row r="16">
          <cell r="A16" t="str">
            <v>CIS &amp; ESTONIA</v>
          </cell>
          <cell r="B16" t="str">
            <v>MC 10-15</v>
          </cell>
          <cell r="C16">
            <v>10</v>
          </cell>
          <cell r="D16">
            <v>174.77350000000001</v>
          </cell>
          <cell r="E16">
            <v>34.4114</v>
          </cell>
          <cell r="F16">
            <v>320.94490000000002</v>
          </cell>
          <cell r="G16">
            <v>151.80699999999999</v>
          </cell>
          <cell r="H16">
            <v>0.47300019411431676</v>
          </cell>
        </row>
        <row r="17">
          <cell r="A17" t="str">
            <v>CIS &amp; ESTONIA</v>
          </cell>
          <cell r="B17" t="str">
            <v>MP 16</v>
          </cell>
          <cell r="C17">
            <v>1</v>
          </cell>
          <cell r="D17">
            <v>4.4431099999999999</v>
          </cell>
          <cell r="E17">
            <v>0.69261000000000006</v>
          </cell>
          <cell r="F17">
            <v>7.1663999999999994</v>
          </cell>
          <cell r="G17">
            <v>2.8665599999999998</v>
          </cell>
          <cell r="H17">
            <v>0.4</v>
          </cell>
        </row>
        <row r="18">
          <cell r="A18" t="str">
            <v>CIS &amp; ESTONIA</v>
          </cell>
          <cell r="B18" t="str">
            <v>MP 20-30 S/T</v>
          </cell>
          <cell r="C18">
            <v>10</v>
          </cell>
          <cell r="D18">
            <v>87.166600000000003</v>
          </cell>
          <cell r="E18">
            <v>11.385399999999999</v>
          </cell>
          <cell r="F18">
            <v>210.8897</v>
          </cell>
          <cell r="G18">
            <v>126.5338</v>
          </cell>
          <cell r="H18">
            <v>0.5999999051636945</v>
          </cell>
        </row>
        <row r="19">
          <cell r="A19" t="str">
            <v>CIS &amp; ESTONIA</v>
          </cell>
          <cell r="B19" t="str">
            <v>MP 20X</v>
          </cell>
          <cell r="C19">
            <v>1</v>
          </cell>
          <cell r="D19">
            <v>7.84483</v>
          </cell>
          <cell r="E19">
            <v>1.0702700000000001</v>
          </cell>
          <cell r="F19">
            <v>13.089459999999999</v>
          </cell>
          <cell r="G19">
            <v>5.4975800000000001</v>
          </cell>
          <cell r="H19">
            <v>0.42000051950195044</v>
          </cell>
        </row>
        <row r="20">
          <cell r="A20" t="str">
            <v>CIS &amp; ESTONIA</v>
          </cell>
          <cell r="B20" t="str">
            <v>MS 12X</v>
          </cell>
          <cell r="C20">
            <v>1</v>
          </cell>
          <cell r="D20">
            <v>11.611520000000001</v>
          </cell>
          <cell r="E20">
            <v>1.7422599999999999</v>
          </cell>
          <cell r="F20">
            <v>18.9496</v>
          </cell>
          <cell r="G20">
            <v>7.7124899999999998</v>
          </cell>
          <cell r="H20">
            <v>0.40700014776037491</v>
          </cell>
        </row>
        <row r="21">
          <cell r="A21" t="str">
            <v>CIS &amp; ESTONIA</v>
          </cell>
          <cell r="B21" t="str">
            <v>MS/MOS 10-15 S</v>
          </cell>
          <cell r="C21">
            <v>2</v>
          </cell>
          <cell r="D21">
            <v>34.900080000000003</v>
          </cell>
          <cell r="E21">
            <v>10.11984</v>
          </cell>
          <cell r="F21">
            <v>65.076539999999994</v>
          </cell>
          <cell r="G21">
            <v>31.301819999999999</v>
          </cell>
          <cell r="H21">
            <v>0.48100006546137825</v>
          </cell>
        </row>
        <row r="22">
          <cell r="A22" t="str">
            <v>CIS &amp; ESTONIA</v>
          </cell>
          <cell r="B22" t="str">
            <v>MS/MOS 10-16</v>
          </cell>
          <cell r="C22">
            <v>5</v>
          </cell>
          <cell r="D22">
            <v>48.225790000000003</v>
          </cell>
          <cell r="E22">
            <v>16.556830000000001</v>
          </cell>
          <cell r="F22">
            <v>81.844390000000004</v>
          </cell>
          <cell r="G22">
            <v>35.173670000000001</v>
          </cell>
          <cell r="H22">
            <v>0.42976274855246643</v>
          </cell>
        </row>
        <row r="23">
          <cell r="A23" t="str">
            <v>DENMARK</v>
          </cell>
          <cell r="B23" t="str">
            <v>MO 6-10</v>
          </cell>
          <cell r="C23">
            <v>4</v>
          </cell>
          <cell r="D23">
            <v>61.936250000000001</v>
          </cell>
          <cell r="E23">
            <v>13.17535</v>
          </cell>
          <cell r="F23">
            <v>131.27384000000001</v>
          </cell>
          <cell r="G23">
            <v>71.33475</v>
          </cell>
          <cell r="H23">
            <v>0.54340415424733524</v>
          </cell>
        </row>
        <row r="24">
          <cell r="A24" t="str">
            <v>DENMARK</v>
          </cell>
          <cell r="B24" t="str">
            <v>MP 20X</v>
          </cell>
          <cell r="C24">
            <v>2</v>
          </cell>
          <cell r="D24">
            <v>16.547139999999999</v>
          </cell>
          <cell r="E24">
            <v>-2.4634399999999999</v>
          </cell>
          <cell r="F24">
            <v>33.746540000000003</v>
          </cell>
          <cell r="G24">
            <v>17.732959999999999</v>
          </cell>
          <cell r="H24">
            <v>0.52547490794611829</v>
          </cell>
        </row>
        <row r="25">
          <cell r="A25" t="str">
            <v>DENMARK</v>
          </cell>
          <cell r="B25" t="str">
            <v>MS 12X</v>
          </cell>
          <cell r="C25">
            <v>2</v>
          </cell>
          <cell r="D25">
            <v>15.89251</v>
          </cell>
          <cell r="E25">
            <v>-0.89202999999999999</v>
          </cell>
          <cell r="F25">
            <v>35.110440000000004</v>
          </cell>
          <cell r="G25">
            <v>19.73039</v>
          </cell>
          <cell r="H25">
            <v>0.56195222845398685</v>
          </cell>
        </row>
        <row r="26">
          <cell r="A26" t="str">
            <v>DENMARK</v>
          </cell>
          <cell r="B26" t="str">
            <v>MS/MOS 10-15 S</v>
          </cell>
          <cell r="C26">
            <v>1</v>
          </cell>
          <cell r="D26">
            <v>13.149290000000001</v>
          </cell>
          <cell r="E26">
            <v>-1.61778</v>
          </cell>
          <cell r="F26">
            <v>29.521639999999998</v>
          </cell>
          <cell r="G26">
            <v>16.796349999999997</v>
          </cell>
          <cell r="H26">
            <v>0.56895043771280995</v>
          </cell>
        </row>
        <row r="27">
          <cell r="A27" t="str">
            <v>EASTERN EUROPE</v>
          </cell>
          <cell r="B27" t="str">
            <v>ERC/P 10-15 RCL/F</v>
          </cell>
          <cell r="C27">
            <v>3</v>
          </cell>
          <cell r="D27">
            <v>40.765039999999999</v>
          </cell>
          <cell r="E27">
            <v>6.2581499999999997</v>
          </cell>
          <cell r="F27">
            <v>86.459609999999998</v>
          </cell>
          <cell r="G27">
            <v>47.009029999999996</v>
          </cell>
          <cell r="H27">
            <v>0.54371087262595796</v>
          </cell>
        </row>
        <row r="28">
          <cell r="A28" t="str">
            <v>EASTERN EUROPE</v>
          </cell>
          <cell r="B28" t="str">
            <v>ERP 16-20 ATF</v>
          </cell>
          <cell r="C28">
            <v>1</v>
          </cell>
          <cell r="D28">
            <v>16.155650000000001</v>
          </cell>
          <cell r="E28">
            <v>-0.27412000000000003</v>
          </cell>
          <cell r="F28">
            <v>37.066540000000003</v>
          </cell>
          <cell r="G28">
            <v>21.431830000000001</v>
          </cell>
          <cell r="H28">
            <v>0.5781988283772912</v>
          </cell>
        </row>
        <row r="29">
          <cell r="A29" t="str">
            <v>EASTERN EUROPE</v>
          </cell>
          <cell r="B29" t="str">
            <v>ERP 20-30 ALF</v>
          </cell>
          <cell r="C29">
            <v>1</v>
          </cell>
          <cell r="D29">
            <v>20.497439999999997</v>
          </cell>
          <cell r="E29">
            <v>1.68285</v>
          </cell>
          <cell r="F29">
            <v>44.279110000000003</v>
          </cell>
          <cell r="G29">
            <v>24.442619999999998</v>
          </cell>
          <cell r="H29">
            <v>0.5520124501147381</v>
          </cell>
        </row>
        <row r="30">
          <cell r="A30" t="str">
            <v>EASTERN EUROPE</v>
          </cell>
          <cell r="B30" t="str">
            <v>GDP 60-70 CA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EASTERN EUROPE</v>
          </cell>
          <cell r="B31" t="str">
            <v>GDP/GLP 16-20 AF</v>
          </cell>
          <cell r="C31">
            <v>8</v>
          </cell>
          <cell r="D31">
            <v>122.91594000000001</v>
          </cell>
          <cell r="E31">
            <v>2.2999399999999999</v>
          </cell>
          <cell r="F31">
            <v>285.90357</v>
          </cell>
          <cell r="G31">
            <v>166.95107000000002</v>
          </cell>
          <cell r="H31">
            <v>0.58394188641995626</v>
          </cell>
        </row>
        <row r="32">
          <cell r="A32" t="str">
            <v>EASTERN EUROPE</v>
          </cell>
          <cell r="B32" t="str">
            <v>GDP/GLP 20-30 RF/TF</v>
          </cell>
          <cell r="C32">
            <v>3</v>
          </cell>
          <cell r="D32">
            <v>62.218339999999998</v>
          </cell>
          <cell r="E32">
            <v>14.47757</v>
          </cell>
          <cell r="F32">
            <v>119.63894000000001</v>
          </cell>
          <cell r="G32">
            <v>59.426830000000002</v>
          </cell>
          <cell r="H32">
            <v>0.49671812538626636</v>
          </cell>
        </row>
        <row r="33">
          <cell r="A33" t="str">
            <v>EASTERN EUROPE</v>
          </cell>
          <cell r="B33" t="str">
            <v>GDP/GLP 35-55 LJ/MJ</v>
          </cell>
          <cell r="C33">
            <v>4</v>
          </cell>
          <cell r="D33">
            <v>118.69885000000001</v>
          </cell>
          <cell r="E33">
            <v>-3.8680100000000004</v>
          </cell>
          <cell r="F33">
            <v>265.34481</v>
          </cell>
          <cell r="G33">
            <v>150.47341</v>
          </cell>
          <cell r="H33">
            <v>0.56708631308824164</v>
          </cell>
        </row>
        <row r="34">
          <cell r="A34" t="str">
            <v>EASTERN EUROPE</v>
          </cell>
          <cell r="B34" t="str">
            <v>MP 16</v>
          </cell>
          <cell r="C34">
            <v>3</v>
          </cell>
          <cell r="D34">
            <v>12.013879999999999</v>
          </cell>
          <cell r="E34">
            <v>1.0604800000000001</v>
          </cell>
          <cell r="F34">
            <v>21.251349999999999</v>
          </cell>
          <cell r="G34">
            <v>9.62486</v>
          </cell>
          <cell r="H34">
            <v>0.45290581539525732</v>
          </cell>
        </row>
        <row r="35">
          <cell r="A35" t="str">
            <v>EASTERN EUROPE</v>
          </cell>
          <cell r="B35" t="str">
            <v>MP 18-22</v>
          </cell>
          <cell r="C35">
            <v>2</v>
          </cell>
          <cell r="D35">
            <v>7.3233600000000001</v>
          </cell>
          <cell r="E35">
            <v>1.26722</v>
          </cell>
          <cell r="F35">
            <v>15.73274</v>
          </cell>
          <cell r="G35">
            <v>8.6455200000000012</v>
          </cell>
          <cell r="H35">
            <v>0.54952411340936169</v>
          </cell>
        </row>
        <row r="36">
          <cell r="A36" t="str">
            <v>EASTERN EUROPE</v>
          </cell>
          <cell r="B36" t="str">
            <v>MP 20X</v>
          </cell>
          <cell r="C36">
            <v>3</v>
          </cell>
          <cell r="D36">
            <v>18.275099999999998</v>
          </cell>
          <cell r="E36">
            <v>-1.0776300000000001</v>
          </cell>
          <cell r="F36">
            <v>40.710180000000001</v>
          </cell>
          <cell r="G36">
            <v>23.024349999999998</v>
          </cell>
          <cell r="H36">
            <v>0.56556738388285188</v>
          </cell>
        </row>
        <row r="37">
          <cell r="A37" t="str">
            <v>EASTERN EUROPE</v>
          </cell>
          <cell r="B37" t="str">
            <v>MR 14-25</v>
          </cell>
          <cell r="C37">
            <v>4</v>
          </cell>
          <cell r="D37">
            <v>129.98222000000001</v>
          </cell>
          <cell r="E37">
            <v>18.018900000000002</v>
          </cell>
          <cell r="F37">
            <v>326.88578000000001</v>
          </cell>
          <cell r="G37">
            <v>201.09485000000001</v>
          </cell>
          <cell r="H37">
            <v>0.61518384189119513</v>
          </cell>
        </row>
        <row r="38">
          <cell r="A38" t="str">
            <v>EASTERN EUROPE</v>
          </cell>
          <cell r="B38" t="str">
            <v>MS/MOS 10-16</v>
          </cell>
          <cell r="C38">
            <v>7</v>
          </cell>
          <cell r="D38">
            <v>45.476500000000001</v>
          </cell>
          <cell r="E38">
            <v>8.1779799999999998</v>
          </cell>
          <cell r="F38">
            <v>97.994520000000009</v>
          </cell>
          <cell r="G38">
            <v>53.98442</v>
          </cell>
          <cell r="H38">
            <v>0.5508922335657136</v>
          </cell>
        </row>
        <row r="39">
          <cell r="A39" t="str">
            <v>FINLAND</v>
          </cell>
          <cell r="B39" t="str">
            <v>ERC/P 10-15 RCL/F</v>
          </cell>
          <cell r="C39">
            <v>2</v>
          </cell>
          <cell r="D39">
            <v>34.15945</v>
          </cell>
          <cell r="E39">
            <v>7.9951999999999996</v>
          </cell>
          <cell r="F39">
            <v>54.99109</v>
          </cell>
          <cell r="G39">
            <v>21.933130000000002</v>
          </cell>
          <cell r="H39">
            <v>0.3988487953230242</v>
          </cell>
        </row>
        <row r="40">
          <cell r="A40" t="str">
            <v>FINLAND</v>
          </cell>
          <cell r="B40" t="str">
            <v>ERP 16-20 ATF</v>
          </cell>
          <cell r="C40">
            <v>1</v>
          </cell>
          <cell r="D40">
            <v>23.425879999999999</v>
          </cell>
          <cell r="E40">
            <v>6.2738699999999996</v>
          </cell>
          <cell r="F40">
            <v>40.420879999999997</v>
          </cell>
          <cell r="G40">
            <v>17.75037</v>
          </cell>
          <cell r="H40">
            <v>0.43913863330041308</v>
          </cell>
        </row>
        <row r="41">
          <cell r="A41" t="str">
            <v>FINLAND</v>
          </cell>
          <cell r="B41" t="str">
            <v>ERP 20-30 ALF</v>
          </cell>
          <cell r="C41">
            <v>1</v>
          </cell>
          <cell r="D41">
            <v>31.60548</v>
          </cell>
          <cell r="E41">
            <v>11.66794</v>
          </cell>
          <cell r="F41">
            <v>50.924480000000003</v>
          </cell>
          <cell r="G41">
            <v>20.33813</v>
          </cell>
          <cell r="H41">
            <v>0.39937825580153197</v>
          </cell>
        </row>
        <row r="42">
          <cell r="A42" t="str">
            <v>FINLAND</v>
          </cell>
          <cell r="B42" t="str">
            <v>GDP/GLP 35-55 LJ/MJ</v>
          </cell>
          <cell r="C42">
            <v>1</v>
          </cell>
          <cell r="D42">
            <v>43.523379999999996</v>
          </cell>
          <cell r="E42">
            <v>8.1935300000000009</v>
          </cell>
          <cell r="F42">
            <v>73.834980000000002</v>
          </cell>
          <cell r="G42">
            <v>31.715009999999999</v>
          </cell>
          <cell r="H42">
            <v>0.42953908838331101</v>
          </cell>
        </row>
        <row r="43">
          <cell r="A43" t="str">
            <v>FINLAND</v>
          </cell>
          <cell r="B43" t="str">
            <v>MR 14-25</v>
          </cell>
          <cell r="C43">
            <v>3</v>
          </cell>
          <cell r="D43">
            <v>85.503720000000001</v>
          </cell>
          <cell r="E43">
            <v>19.934000000000001</v>
          </cell>
          <cell r="F43">
            <v>195.42911999999998</v>
          </cell>
          <cell r="G43">
            <v>112.68247</v>
          </cell>
          <cell r="H43">
            <v>0.57658996775915483</v>
          </cell>
        </row>
        <row r="44">
          <cell r="A44" t="str">
            <v>FINLAND</v>
          </cell>
          <cell r="B44" t="str">
            <v>MS 12X</v>
          </cell>
          <cell r="C44">
            <v>1</v>
          </cell>
          <cell r="D44">
            <v>10.292339999999999</v>
          </cell>
          <cell r="E44">
            <v>2.6022600000000002</v>
          </cell>
          <cell r="F44">
            <v>15.93676</v>
          </cell>
          <cell r="G44">
            <v>5.9762899999999997</v>
          </cell>
          <cell r="H44">
            <v>0.37500031374005754</v>
          </cell>
        </row>
        <row r="45">
          <cell r="A45" t="str">
            <v>FRANCE</v>
          </cell>
          <cell r="B45" t="str">
            <v>ERP 16-20 ATF</v>
          </cell>
          <cell r="C45">
            <v>20</v>
          </cell>
          <cell r="D45">
            <v>403.08148</v>
          </cell>
          <cell r="E45">
            <v>70.115660000000005</v>
          </cell>
          <cell r="F45">
            <v>761.37527999999998</v>
          </cell>
          <cell r="G45">
            <v>371.29124000000002</v>
          </cell>
          <cell r="H45">
            <v>0.48765864843943973</v>
          </cell>
        </row>
        <row r="46">
          <cell r="A46" t="str">
            <v>FRANCE</v>
          </cell>
          <cell r="B46" t="str">
            <v>ERP 20-30 ALF</v>
          </cell>
          <cell r="C46">
            <v>1</v>
          </cell>
          <cell r="D46">
            <v>34.73762</v>
          </cell>
          <cell r="E46">
            <v>10.43927</v>
          </cell>
          <cell r="F46">
            <v>55.976410000000001</v>
          </cell>
          <cell r="G46">
            <v>22.358910000000002</v>
          </cell>
          <cell r="H46">
            <v>0.3994345117880907</v>
          </cell>
        </row>
        <row r="47">
          <cell r="A47" t="str">
            <v>FRANCE</v>
          </cell>
          <cell r="B47" t="str">
            <v>GDP/GLP 16-20 AF</v>
          </cell>
          <cell r="C47">
            <v>24</v>
          </cell>
          <cell r="D47">
            <v>540.89043000000004</v>
          </cell>
          <cell r="E47">
            <v>148.69588000000002</v>
          </cell>
          <cell r="F47">
            <v>925.00303000000008</v>
          </cell>
          <cell r="G47">
            <v>401.55374999999998</v>
          </cell>
          <cell r="H47">
            <v>0.43411074015617007</v>
          </cell>
        </row>
        <row r="48">
          <cell r="A48" t="str">
            <v>FRANCE</v>
          </cell>
          <cell r="B48" t="str">
            <v>GDP/GLP 20-30 RF/TF</v>
          </cell>
          <cell r="C48">
            <v>22</v>
          </cell>
          <cell r="D48">
            <v>562.63646999999992</v>
          </cell>
          <cell r="E48">
            <v>184.15120999999999</v>
          </cell>
          <cell r="F48">
            <v>918.66502000000003</v>
          </cell>
          <cell r="G48">
            <v>374.17084</v>
          </cell>
          <cell r="H48">
            <v>0.40729845139853049</v>
          </cell>
        </row>
        <row r="49">
          <cell r="A49" t="str">
            <v>FRANCE</v>
          </cell>
          <cell r="B49" t="str">
            <v>GDP/GLP 35-55 LJ/MJ</v>
          </cell>
          <cell r="C49">
            <v>6</v>
          </cell>
          <cell r="D49">
            <v>257.67079999999999</v>
          </cell>
          <cell r="E49">
            <v>43.99239</v>
          </cell>
          <cell r="F49">
            <v>402.75522999999998</v>
          </cell>
          <cell r="G49">
            <v>153.39304000000001</v>
          </cell>
          <cell r="H49">
            <v>0.38085921317520821</v>
          </cell>
        </row>
        <row r="50">
          <cell r="A50" t="str">
            <v>FRANCE</v>
          </cell>
          <cell r="B50" t="str">
            <v>MO 20/20S-D</v>
          </cell>
          <cell r="C50">
            <v>4</v>
          </cell>
          <cell r="D50">
            <v>54.911239999999999</v>
          </cell>
          <cell r="E50">
            <v>12.185979999999999</v>
          </cell>
          <cell r="F50">
            <v>85.210639999999998</v>
          </cell>
          <cell r="G50">
            <v>32.07002</v>
          </cell>
          <cell r="H50">
            <v>0.37636168440936485</v>
          </cell>
        </row>
        <row r="51">
          <cell r="A51" t="str">
            <v>FRANCE</v>
          </cell>
          <cell r="B51" t="str">
            <v>MO 6-10</v>
          </cell>
          <cell r="C51">
            <v>1</v>
          </cell>
          <cell r="D51">
            <v>36.271140000000003</v>
          </cell>
          <cell r="E51">
            <v>12.114330000000001</v>
          </cell>
          <cell r="F51">
            <v>57.543559999999999</v>
          </cell>
          <cell r="G51">
            <v>22.441990000000001</v>
          </cell>
          <cell r="H51">
            <v>0.39000002780502291</v>
          </cell>
        </row>
        <row r="52">
          <cell r="A52" t="str">
            <v>FRANCE</v>
          </cell>
          <cell r="B52" t="str">
            <v>MP 18-22</v>
          </cell>
          <cell r="C52">
            <v>18</v>
          </cell>
          <cell r="D52">
            <v>73.328999999999994</v>
          </cell>
          <cell r="E52">
            <v>16.658580000000001</v>
          </cell>
          <cell r="F52">
            <v>140.48832000000002</v>
          </cell>
          <cell r="G52">
            <v>69.523780000000002</v>
          </cell>
          <cell r="H52">
            <v>0.49487231394040443</v>
          </cell>
        </row>
        <row r="53">
          <cell r="A53" t="str">
            <v>FRANCE</v>
          </cell>
          <cell r="B53" t="str">
            <v>MP 20X</v>
          </cell>
          <cell r="C53">
            <v>7</v>
          </cell>
          <cell r="D53">
            <v>55.634449999999994</v>
          </cell>
          <cell r="E53">
            <v>13.819360000000001</v>
          </cell>
          <cell r="F53">
            <v>92.698800000000006</v>
          </cell>
          <cell r="G53">
            <v>38.858260000000001</v>
          </cell>
          <cell r="H53">
            <v>0.41918838215812937</v>
          </cell>
        </row>
        <row r="54">
          <cell r="A54" t="str">
            <v>FRANCE</v>
          </cell>
          <cell r="B54" t="str">
            <v>MR 14-25</v>
          </cell>
          <cell r="C54">
            <v>11</v>
          </cell>
          <cell r="D54">
            <v>308.22431</v>
          </cell>
          <cell r="E54">
            <v>89.051509999999993</v>
          </cell>
          <cell r="F54">
            <v>583.06494999999995</v>
          </cell>
          <cell r="G54">
            <v>284.77934999999997</v>
          </cell>
          <cell r="H54">
            <v>0.48841788552030097</v>
          </cell>
        </row>
        <row r="55">
          <cell r="A55" t="str">
            <v>FRANCE</v>
          </cell>
          <cell r="B55" t="str">
            <v>MS 12X</v>
          </cell>
          <cell r="C55">
            <v>1</v>
          </cell>
          <cell r="D55">
            <v>14.01873</v>
          </cell>
          <cell r="E55">
            <v>3.4685700000000002</v>
          </cell>
          <cell r="F55">
            <v>22.240500000000001</v>
          </cell>
          <cell r="G55">
            <v>8.6738</v>
          </cell>
          <cell r="H55">
            <v>0.39000022481508956</v>
          </cell>
        </row>
        <row r="56">
          <cell r="A56" t="str">
            <v>FRANCE</v>
          </cell>
          <cell r="B56" t="str">
            <v>MS/MOS 10-16</v>
          </cell>
          <cell r="C56">
            <v>34</v>
          </cell>
          <cell r="D56">
            <v>222.26357999999999</v>
          </cell>
          <cell r="E56">
            <v>64.593249999999998</v>
          </cell>
          <cell r="F56">
            <v>408.16922</v>
          </cell>
          <cell r="G56">
            <v>193.07238000000001</v>
          </cell>
          <cell r="H56">
            <v>0.47302043010494527</v>
          </cell>
        </row>
        <row r="57">
          <cell r="A57" t="str">
            <v>GERMANY</v>
          </cell>
          <cell r="B57" t="str">
            <v>ERC/P 10-15 RCL/F</v>
          </cell>
          <cell r="C57">
            <v>3</v>
          </cell>
          <cell r="D57">
            <v>42.780059999999999</v>
          </cell>
          <cell r="E57">
            <v>3.8778600000000001</v>
          </cell>
          <cell r="F57">
            <v>81.803380000000004</v>
          </cell>
          <cell r="G57">
            <v>40.402769999999997</v>
          </cell>
          <cell r="H57">
            <v>0.49390098550940065</v>
          </cell>
        </row>
        <row r="58">
          <cell r="A58" t="str">
            <v>GERMANY</v>
          </cell>
          <cell r="B58" t="str">
            <v>ERC/P 16-20 AAF</v>
          </cell>
          <cell r="C58">
            <v>3</v>
          </cell>
          <cell r="D58">
            <v>64.48424</v>
          </cell>
          <cell r="E58">
            <v>7.8470800000000001</v>
          </cell>
          <cell r="F58">
            <v>137.97369</v>
          </cell>
          <cell r="G58">
            <v>75.568749999999994</v>
          </cell>
          <cell r="H58">
            <v>0.54770405865060212</v>
          </cell>
        </row>
        <row r="59">
          <cell r="A59" t="str">
            <v>GERMANY</v>
          </cell>
          <cell r="B59" t="str">
            <v>ERP 16-20 ATF</v>
          </cell>
          <cell r="C59">
            <v>45</v>
          </cell>
          <cell r="D59">
            <v>847.80736999999999</v>
          </cell>
          <cell r="E59">
            <v>70.002549999999999</v>
          </cell>
          <cell r="F59">
            <v>1789.4314899999999</v>
          </cell>
          <cell r="G59">
            <v>968.96175000000005</v>
          </cell>
          <cell r="H59">
            <v>0.54149139288925785</v>
          </cell>
        </row>
        <row r="60">
          <cell r="A60" t="str">
            <v>GERMANY</v>
          </cell>
          <cell r="B60" t="str">
            <v>ERP 20-30 ALF</v>
          </cell>
          <cell r="C60">
            <v>8</v>
          </cell>
          <cell r="D60">
            <v>187.69024999999999</v>
          </cell>
          <cell r="E60">
            <v>30.058689999999999</v>
          </cell>
          <cell r="F60">
            <v>387.73265000000004</v>
          </cell>
          <cell r="G60">
            <v>206.09450000000001</v>
          </cell>
          <cell r="H60">
            <v>0.53153764584953056</v>
          </cell>
        </row>
        <row r="61">
          <cell r="A61" t="str">
            <v>GERMANY</v>
          </cell>
          <cell r="B61" t="str">
            <v>GDP 60-70 CA</v>
          </cell>
          <cell r="C61">
            <v>4</v>
          </cell>
          <cell r="D61">
            <v>177.99074999999999</v>
          </cell>
          <cell r="E61">
            <v>24.075839999999999</v>
          </cell>
          <cell r="F61">
            <v>314.41998000000001</v>
          </cell>
          <cell r="G61">
            <v>142.16855999999999</v>
          </cell>
          <cell r="H61">
            <v>0.45216134165519634</v>
          </cell>
        </row>
        <row r="62">
          <cell r="A62" t="str">
            <v>GERMANY</v>
          </cell>
          <cell r="B62" t="str">
            <v>GDP/GLP 16-20 AF</v>
          </cell>
          <cell r="C62">
            <v>11</v>
          </cell>
          <cell r="D62">
            <v>215.12119000000001</v>
          </cell>
          <cell r="E62">
            <v>26.424150000000001</v>
          </cell>
          <cell r="F62">
            <v>431.17021</v>
          </cell>
          <cell r="G62">
            <v>222.98563000000001</v>
          </cell>
          <cell r="H62">
            <v>0.5171638133348776</v>
          </cell>
        </row>
        <row r="63">
          <cell r="A63" t="str">
            <v>GERMANY</v>
          </cell>
          <cell r="B63" t="str">
            <v>GDP/GLP 20-30 RF/TF</v>
          </cell>
          <cell r="C63">
            <v>20</v>
          </cell>
          <cell r="D63">
            <v>464.96174999999999</v>
          </cell>
          <cell r="E63">
            <v>103.18266</v>
          </cell>
          <cell r="F63">
            <v>840.62626999999998</v>
          </cell>
          <cell r="G63">
            <v>390.65727000000004</v>
          </cell>
          <cell r="H63">
            <v>0.46472170088141546</v>
          </cell>
        </row>
        <row r="64">
          <cell r="A64" t="str">
            <v>GERMANY</v>
          </cell>
          <cell r="B64" t="str">
            <v>GDP/GLP 35-55 LJ/MJ</v>
          </cell>
          <cell r="C64">
            <v>25</v>
          </cell>
          <cell r="D64">
            <v>918.56168000000002</v>
          </cell>
          <cell r="E64">
            <v>77.544880000000006</v>
          </cell>
          <cell r="F64">
            <v>1887.61996</v>
          </cell>
          <cell r="G64">
            <v>998.67732999999998</v>
          </cell>
          <cell r="H64">
            <v>0.52906694735311022</v>
          </cell>
        </row>
        <row r="65">
          <cell r="A65" t="str">
            <v>GERMANY</v>
          </cell>
          <cell r="B65" t="str">
            <v>MO 6-10</v>
          </cell>
          <cell r="C65">
            <v>1</v>
          </cell>
          <cell r="D65">
            <v>26.59</v>
          </cell>
          <cell r="E65">
            <v>1.6127199999999999</v>
          </cell>
          <cell r="F65">
            <v>61.410629999999998</v>
          </cell>
          <cell r="G65">
            <v>35.67803</v>
          </cell>
          <cell r="H65">
            <v>0.58097482471682838</v>
          </cell>
        </row>
        <row r="66">
          <cell r="A66" t="str">
            <v>GERMANY</v>
          </cell>
          <cell r="B66" t="str">
            <v>MP 16</v>
          </cell>
          <cell r="C66">
            <v>18</v>
          </cell>
          <cell r="D66">
            <v>62.629940000000005</v>
          </cell>
          <cell r="E66">
            <v>7.8354699999999999</v>
          </cell>
          <cell r="F66">
            <v>116.33345</v>
          </cell>
          <cell r="G66">
            <v>55.723010000000002</v>
          </cell>
          <cell r="H66">
            <v>0.4789938749345094</v>
          </cell>
        </row>
        <row r="67">
          <cell r="A67" t="str">
            <v>GERMANY</v>
          </cell>
          <cell r="B67" t="str">
            <v>MP 18-22</v>
          </cell>
          <cell r="C67">
            <v>3</v>
          </cell>
          <cell r="D67">
            <v>11.852739999999999</v>
          </cell>
          <cell r="E67">
            <v>2.8809099999999996</v>
          </cell>
          <cell r="F67">
            <v>24.04889</v>
          </cell>
          <cell r="G67">
            <v>12.578329999999999</v>
          </cell>
          <cell r="H67">
            <v>0.52303162432860728</v>
          </cell>
        </row>
        <row r="68">
          <cell r="A68" t="str">
            <v>GERMANY</v>
          </cell>
          <cell r="B68" t="str">
            <v>MR 14-25</v>
          </cell>
          <cell r="C68">
            <v>2</v>
          </cell>
          <cell r="D68">
            <v>53.228459999999998</v>
          </cell>
          <cell r="E68">
            <v>10.645040000000002</v>
          </cell>
          <cell r="F68">
            <v>120.2465</v>
          </cell>
          <cell r="G68">
            <v>68.734399999999994</v>
          </cell>
          <cell r="H68">
            <v>0.57161247936530368</v>
          </cell>
        </row>
        <row r="69">
          <cell r="A69" t="str">
            <v>GERMANY</v>
          </cell>
          <cell r="B69" t="str">
            <v>MS 12X</v>
          </cell>
          <cell r="C69">
            <v>5</v>
          </cell>
          <cell r="D69">
            <v>53.210850000000001</v>
          </cell>
          <cell r="E69">
            <v>6.2539499999999997</v>
          </cell>
          <cell r="F69">
            <v>95.618449999999996</v>
          </cell>
          <cell r="G69">
            <v>44.123379999999997</v>
          </cell>
          <cell r="H69">
            <v>0.46145257531365547</v>
          </cell>
        </row>
        <row r="70">
          <cell r="A70" t="str">
            <v>GERMANY</v>
          </cell>
          <cell r="B70" t="str">
            <v>MS/MOS 10-16</v>
          </cell>
          <cell r="C70">
            <v>23</v>
          </cell>
          <cell r="D70">
            <v>147.20942000000002</v>
          </cell>
          <cell r="E70">
            <v>37.687269999999998</v>
          </cell>
          <cell r="F70">
            <v>287.97118999999998</v>
          </cell>
          <cell r="G70">
            <v>145.50854000000001</v>
          </cell>
          <cell r="H70">
            <v>0.50528853250910277</v>
          </cell>
        </row>
        <row r="71">
          <cell r="A71" t="str">
            <v>HOLLAND</v>
          </cell>
          <cell r="B71" t="str">
            <v>ERP 16-20 ATF</v>
          </cell>
          <cell r="C71">
            <v>7</v>
          </cell>
          <cell r="D71">
            <v>137.57050000000001</v>
          </cell>
          <cell r="E71">
            <v>21.584949999999999</v>
          </cell>
          <cell r="F71">
            <v>268.60685999999998</v>
          </cell>
          <cell r="G71">
            <v>135.47232</v>
          </cell>
          <cell r="H71">
            <v>0.5043516759028418</v>
          </cell>
        </row>
        <row r="72">
          <cell r="A72" t="str">
            <v>HOLLAND</v>
          </cell>
          <cell r="B72" t="str">
            <v>ERP 20-30 ALF</v>
          </cell>
          <cell r="C72">
            <v>4</v>
          </cell>
          <cell r="D72">
            <v>104.91692</v>
          </cell>
          <cell r="E72">
            <v>25.394110000000001</v>
          </cell>
          <cell r="F72">
            <v>187.15035999999998</v>
          </cell>
          <cell r="G72">
            <v>85.616489999999999</v>
          </cell>
          <cell r="H72">
            <v>0.45747435377628987</v>
          </cell>
        </row>
        <row r="73">
          <cell r="A73" t="str">
            <v>HOLLAND</v>
          </cell>
          <cell r="B73" t="str">
            <v>GDP/GLP 20-30 RF/TF</v>
          </cell>
          <cell r="C73">
            <v>5</v>
          </cell>
          <cell r="D73">
            <v>112.39364999999999</v>
          </cell>
          <cell r="E73">
            <v>29.189109999999999</v>
          </cell>
          <cell r="F73">
            <v>199.85410999999999</v>
          </cell>
          <cell r="G73">
            <v>91.084609999999998</v>
          </cell>
          <cell r="H73">
            <v>0.45575550085009514</v>
          </cell>
        </row>
        <row r="74">
          <cell r="A74" t="str">
            <v>HOLLAND</v>
          </cell>
          <cell r="B74" t="str">
            <v>MR 14-25</v>
          </cell>
          <cell r="C74">
            <v>1</v>
          </cell>
          <cell r="D74">
            <v>31.06823</v>
          </cell>
          <cell r="E74">
            <v>11.45312</v>
          </cell>
          <cell r="F74">
            <v>50.110709999999997</v>
          </cell>
          <cell r="G74">
            <v>20.044280000000001</v>
          </cell>
          <cell r="H74">
            <v>0.39999992017674463</v>
          </cell>
        </row>
        <row r="75">
          <cell r="A75" t="str">
            <v>HOLLAND</v>
          </cell>
          <cell r="B75" t="str">
            <v>MS/MOS 10-16</v>
          </cell>
          <cell r="C75">
            <v>1</v>
          </cell>
          <cell r="D75">
            <v>11.18407</v>
          </cell>
          <cell r="E75">
            <v>5.5308599999999997</v>
          </cell>
          <cell r="F75">
            <v>16.754549999999998</v>
          </cell>
          <cell r="G75">
            <v>5.9311099999999994</v>
          </cell>
          <cell r="H75">
            <v>0.35399995822030433</v>
          </cell>
        </row>
        <row r="76">
          <cell r="A76" t="str">
            <v>IBERIA</v>
          </cell>
          <cell r="B76" t="str">
            <v>ERC/P 10-15 RCL/F</v>
          </cell>
          <cell r="C76">
            <v>2</v>
          </cell>
          <cell r="D76">
            <v>32.83305</v>
          </cell>
          <cell r="E76">
            <v>6.2374799999999997</v>
          </cell>
          <cell r="F76">
            <v>57.910129999999995</v>
          </cell>
          <cell r="G76">
            <v>26.13579</v>
          </cell>
          <cell r="H76">
            <v>0.45131637590867096</v>
          </cell>
        </row>
        <row r="77">
          <cell r="A77" t="str">
            <v>IBERIA</v>
          </cell>
          <cell r="B77" t="str">
            <v>ERC/P 16-20 AAF</v>
          </cell>
          <cell r="C77">
            <v>8</v>
          </cell>
          <cell r="D77">
            <v>142.78054</v>
          </cell>
          <cell r="E77">
            <v>0.33056999999999997</v>
          </cell>
          <cell r="F77">
            <v>290.70084000000003</v>
          </cell>
          <cell r="G77">
            <v>152.52429999999998</v>
          </cell>
          <cell r="H77">
            <v>0.52467787846777458</v>
          </cell>
        </row>
        <row r="78">
          <cell r="A78" t="str">
            <v>IBERIA</v>
          </cell>
          <cell r="B78" t="str">
            <v>ERP 16-20 ATF</v>
          </cell>
          <cell r="C78">
            <v>4</v>
          </cell>
          <cell r="D78">
            <v>74.674440000000004</v>
          </cell>
          <cell r="E78">
            <v>8.3966399999999997</v>
          </cell>
          <cell r="F78">
            <v>148.34536</v>
          </cell>
          <cell r="G78">
            <v>76.078820000000007</v>
          </cell>
          <cell r="H78">
            <v>0.51284934021529227</v>
          </cell>
        </row>
        <row r="79">
          <cell r="A79" t="str">
            <v>IBERIA</v>
          </cell>
          <cell r="B79" t="str">
            <v>ERP 20-30 ALF</v>
          </cell>
          <cell r="C79">
            <v>1</v>
          </cell>
          <cell r="D79">
            <v>23.580470000000002</v>
          </cell>
          <cell r="E79">
            <v>4.3266400000000003</v>
          </cell>
          <cell r="F79">
            <v>44.374079999999999</v>
          </cell>
          <cell r="G79">
            <v>21.55396</v>
          </cell>
          <cell r="H79">
            <v>0.48573311266396957</v>
          </cell>
        </row>
        <row r="80">
          <cell r="A80" t="str">
            <v>IBERIA</v>
          </cell>
          <cell r="B80" t="str">
            <v>GDP/GLP 16-20 AF</v>
          </cell>
          <cell r="C80">
            <v>1</v>
          </cell>
          <cell r="D80">
            <v>19.999189999999999</v>
          </cell>
          <cell r="E80">
            <v>4.2052800000000001</v>
          </cell>
          <cell r="F80">
            <v>35.773890000000002</v>
          </cell>
          <cell r="G80">
            <v>16.419580000000003</v>
          </cell>
          <cell r="H80">
            <v>0.45898223536775012</v>
          </cell>
        </row>
        <row r="81">
          <cell r="A81" t="str">
            <v>IBERIA</v>
          </cell>
          <cell r="B81" t="str">
            <v>GDP/GLP 20-30 RF/TF</v>
          </cell>
          <cell r="C81">
            <v>8</v>
          </cell>
          <cell r="D81">
            <v>191.53702999999999</v>
          </cell>
          <cell r="E81">
            <v>59.219739999999994</v>
          </cell>
          <cell r="F81">
            <v>316.30624</v>
          </cell>
          <cell r="G81">
            <v>130.94535999999999</v>
          </cell>
          <cell r="H81">
            <v>0.4139828540846997</v>
          </cell>
        </row>
        <row r="82">
          <cell r="A82" t="str">
            <v>IBERIA</v>
          </cell>
          <cell r="B82" t="str">
            <v>GDP/GLP 35-55 LJ/MJ</v>
          </cell>
          <cell r="C82">
            <v>1</v>
          </cell>
          <cell r="D82">
            <v>34.81344</v>
          </cell>
          <cell r="E82">
            <v>4.0980400000000001</v>
          </cell>
          <cell r="F82">
            <v>56.791589999999999</v>
          </cell>
          <cell r="G82">
            <v>23.100709999999999</v>
          </cell>
          <cell r="H82">
            <v>0.40676286753021001</v>
          </cell>
        </row>
        <row r="83">
          <cell r="A83" t="str">
            <v>IBERIA</v>
          </cell>
          <cell r="B83" t="str">
            <v>MO 6-10</v>
          </cell>
          <cell r="C83">
            <v>22</v>
          </cell>
          <cell r="D83">
            <v>315.83775000000003</v>
          </cell>
          <cell r="E83">
            <v>6.0301299999999998</v>
          </cell>
          <cell r="F83">
            <v>506.98304999999999</v>
          </cell>
          <cell r="G83">
            <v>201.32952</v>
          </cell>
          <cell r="H83">
            <v>0.39711292123079855</v>
          </cell>
        </row>
        <row r="84">
          <cell r="A84" t="str">
            <v>IBERIA</v>
          </cell>
          <cell r="B84" t="str">
            <v>MP 16</v>
          </cell>
          <cell r="C84">
            <v>1</v>
          </cell>
          <cell r="D84">
            <v>4.3443100000000001</v>
          </cell>
          <cell r="E84">
            <v>1.36303</v>
          </cell>
          <cell r="F84">
            <v>6.21007</v>
          </cell>
          <cell r="G84">
            <v>2.0058499999999997</v>
          </cell>
          <cell r="H84">
            <v>0.32299957971488247</v>
          </cell>
        </row>
        <row r="85">
          <cell r="A85" t="str">
            <v>IBERIA</v>
          </cell>
          <cell r="B85" t="str">
            <v>MP 18-22</v>
          </cell>
          <cell r="C85">
            <v>1</v>
          </cell>
          <cell r="D85">
            <v>5.3770200000000008</v>
          </cell>
          <cell r="E85">
            <v>2.4614600000000002</v>
          </cell>
          <cell r="F85">
            <v>8.3258200000000002</v>
          </cell>
          <cell r="G85">
            <v>3.1221799999999997</v>
          </cell>
          <cell r="H85">
            <v>0.37499969972927588</v>
          </cell>
        </row>
        <row r="86">
          <cell r="A86" t="str">
            <v>IBERIA</v>
          </cell>
          <cell r="B86" t="str">
            <v>MP 20X</v>
          </cell>
          <cell r="C86">
            <v>10</v>
          </cell>
          <cell r="D86">
            <v>70.031880000000001</v>
          </cell>
          <cell r="E86">
            <v>10.241719999999999</v>
          </cell>
          <cell r="F86">
            <v>126.43723</v>
          </cell>
          <cell r="G86">
            <v>58.663510000000002</v>
          </cell>
          <cell r="H86">
            <v>0.46397338821801143</v>
          </cell>
        </row>
        <row r="87">
          <cell r="A87" t="str">
            <v>IBERIA</v>
          </cell>
          <cell r="B87" t="str">
            <v>MR 14-25</v>
          </cell>
          <cell r="C87">
            <v>3</v>
          </cell>
          <cell r="D87">
            <v>83.559899999999999</v>
          </cell>
          <cell r="E87">
            <v>18.564209999999999</v>
          </cell>
          <cell r="F87">
            <v>173.36373999999998</v>
          </cell>
          <cell r="G87">
            <v>92.498229999999992</v>
          </cell>
          <cell r="H87">
            <v>0.53355003762609188</v>
          </cell>
        </row>
        <row r="88">
          <cell r="A88" t="str">
            <v>IBERIA</v>
          </cell>
          <cell r="B88" t="str">
            <v>MS 12X</v>
          </cell>
          <cell r="C88">
            <v>1</v>
          </cell>
          <cell r="D88">
            <v>9.6215599999999988</v>
          </cell>
          <cell r="E88">
            <v>1.2605500000000001</v>
          </cell>
          <cell r="F88">
            <v>17.502470000000002</v>
          </cell>
          <cell r="G88">
            <v>8.19116</v>
          </cell>
          <cell r="H88">
            <v>0.4680002308245636</v>
          </cell>
        </row>
        <row r="89">
          <cell r="A89" t="str">
            <v>IBERIA</v>
          </cell>
          <cell r="B89" t="str">
            <v>MS/MOS 10-16</v>
          </cell>
          <cell r="C89">
            <v>15</v>
          </cell>
          <cell r="D89">
            <v>97.232280000000003</v>
          </cell>
          <cell r="E89">
            <v>27.29522</v>
          </cell>
          <cell r="F89">
            <v>184.21321</v>
          </cell>
          <cell r="G89">
            <v>90.11618</v>
          </cell>
          <cell r="H89">
            <v>0.48919499312780013</v>
          </cell>
        </row>
        <row r="90">
          <cell r="A90" t="str">
            <v>ITALY</v>
          </cell>
          <cell r="B90" t="str">
            <v>ERC 20-30 AGF</v>
          </cell>
          <cell r="C90">
            <v>1</v>
          </cell>
          <cell r="D90">
            <v>15.58583</v>
          </cell>
          <cell r="E90">
            <v>-0.38185000000000002</v>
          </cell>
          <cell r="F90">
            <v>31.60042</v>
          </cell>
          <cell r="G90">
            <v>16.517160000000001</v>
          </cell>
          <cell r="H90">
            <v>0.52268798959001184</v>
          </cell>
        </row>
        <row r="91">
          <cell r="A91" t="str">
            <v>ITALY</v>
          </cell>
          <cell r="B91" t="str">
            <v>ERC 35-55 HG</v>
          </cell>
          <cell r="C91">
            <v>3</v>
          </cell>
          <cell r="D91">
            <v>78.105890000000002</v>
          </cell>
          <cell r="E91">
            <v>10.43177</v>
          </cell>
          <cell r="F91">
            <v>174.22107</v>
          </cell>
          <cell r="G91">
            <v>98.633719999999997</v>
          </cell>
          <cell r="H91">
            <v>0.56614116765555389</v>
          </cell>
        </row>
        <row r="92">
          <cell r="A92" t="str">
            <v>ITALY</v>
          </cell>
          <cell r="B92" t="str">
            <v>ERC/P 10-15 RCL/F</v>
          </cell>
          <cell r="C92">
            <v>7</v>
          </cell>
          <cell r="D92">
            <v>93.488929999999996</v>
          </cell>
          <cell r="E92">
            <v>4.2665899999999999</v>
          </cell>
          <cell r="F92">
            <v>187.45241000000001</v>
          </cell>
          <cell r="G92">
            <v>96.978039999999993</v>
          </cell>
          <cell r="H92">
            <v>0.51734752303264597</v>
          </cell>
        </row>
        <row r="93">
          <cell r="A93" t="str">
            <v>ITALY</v>
          </cell>
          <cell r="B93" t="str">
            <v>ERC/P 16-20 AAF</v>
          </cell>
          <cell r="C93">
            <v>6</v>
          </cell>
          <cell r="D93">
            <v>102.59758000000001</v>
          </cell>
          <cell r="E93">
            <v>-2.3369800000000001</v>
          </cell>
          <cell r="F93">
            <v>227.20326</v>
          </cell>
          <cell r="G93">
            <v>127.91396</v>
          </cell>
          <cell r="H93">
            <v>0.5629935063431748</v>
          </cell>
        </row>
        <row r="94">
          <cell r="A94" t="str">
            <v>ITALY</v>
          </cell>
          <cell r="B94" t="str">
            <v>ERP 16-20 ATF</v>
          </cell>
          <cell r="C94">
            <v>1</v>
          </cell>
          <cell r="D94">
            <v>19.518039999999999</v>
          </cell>
          <cell r="E94">
            <v>2.8404199999999999</v>
          </cell>
          <cell r="F94">
            <v>42.603910000000006</v>
          </cell>
          <cell r="G94">
            <v>23.715229999999998</v>
          </cell>
          <cell r="H94">
            <v>0.55664444883110487</v>
          </cell>
        </row>
        <row r="95">
          <cell r="A95" t="str">
            <v>ITALY</v>
          </cell>
          <cell r="B95" t="str">
            <v>ERP 20-30 ALF</v>
          </cell>
          <cell r="C95">
            <v>8</v>
          </cell>
          <cell r="D95">
            <v>150.6541</v>
          </cell>
          <cell r="E95">
            <v>-0.76815999999999995</v>
          </cell>
          <cell r="F95">
            <v>361.17628999999999</v>
          </cell>
          <cell r="G95">
            <v>215.38007000000002</v>
          </cell>
          <cell r="H95">
            <v>0.59632948220382909</v>
          </cell>
        </row>
        <row r="96">
          <cell r="A96" t="str">
            <v>ITALY</v>
          </cell>
          <cell r="B96" t="str">
            <v>GDP 60-70 CA</v>
          </cell>
          <cell r="C96">
            <v>1</v>
          </cell>
          <cell r="D96">
            <v>35.434510000000003</v>
          </cell>
          <cell r="E96">
            <v>4.1181899999999994</v>
          </cell>
          <cell r="F96">
            <v>61.392420000000001</v>
          </cell>
          <cell r="G96">
            <v>27.1005</v>
          </cell>
          <cell r="H96">
            <v>0.44143071734262962</v>
          </cell>
        </row>
        <row r="97">
          <cell r="A97" t="str">
            <v>ITALY</v>
          </cell>
          <cell r="B97" t="str">
            <v>GDP/GLP 16-20 AF</v>
          </cell>
          <cell r="C97">
            <v>2</v>
          </cell>
          <cell r="D97">
            <v>38.163129999999995</v>
          </cell>
          <cell r="E97">
            <v>6.24315</v>
          </cell>
          <cell r="F97">
            <v>76.593119999999999</v>
          </cell>
          <cell r="G97">
            <v>39.660559999999997</v>
          </cell>
          <cell r="H97">
            <v>0.51780838801187368</v>
          </cell>
        </row>
        <row r="98">
          <cell r="A98" t="str">
            <v>ITALY</v>
          </cell>
          <cell r="B98" t="str">
            <v>GDP/GLP 20-30 RF/TF</v>
          </cell>
          <cell r="C98">
            <v>1</v>
          </cell>
          <cell r="D98">
            <v>27.282499999999999</v>
          </cell>
          <cell r="E98">
            <v>6.6963900000000001</v>
          </cell>
          <cell r="F98">
            <v>50.148870000000002</v>
          </cell>
          <cell r="G98">
            <v>23.746089999999999</v>
          </cell>
          <cell r="H98">
            <v>0.47351196547399771</v>
          </cell>
        </row>
        <row r="99">
          <cell r="A99" t="str">
            <v>ITALY</v>
          </cell>
          <cell r="B99" t="str">
            <v>GDP/GLP 35-55 LJ/MJ</v>
          </cell>
          <cell r="C99">
            <v>4</v>
          </cell>
          <cell r="D99">
            <v>142.86104999999998</v>
          </cell>
          <cell r="E99">
            <v>20.930589999999999</v>
          </cell>
          <cell r="F99">
            <v>289.33301</v>
          </cell>
          <cell r="G99">
            <v>151.07853</v>
          </cell>
          <cell r="H99">
            <v>0.52216140149373202</v>
          </cell>
        </row>
        <row r="100">
          <cell r="A100" t="str">
            <v>ITALY</v>
          </cell>
          <cell r="B100" t="str">
            <v>MO 6-10</v>
          </cell>
          <cell r="C100">
            <v>1</v>
          </cell>
          <cell r="D100">
            <v>11.449389999999999</v>
          </cell>
          <cell r="E100">
            <v>1.1608099999999999</v>
          </cell>
          <cell r="F100">
            <v>29.23537</v>
          </cell>
          <cell r="G100">
            <v>18.155169999999998</v>
          </cell>
          <cell r="H100">
            <v>0.62100017889289583</v>
          </cell>
        </row>
        <row r="101">
          <cell r="A101" t="str">
            <v>ITALY</v>
          </cell>
          <cell r="B101" t="str">
            <v>MP 16</v>
          </cell>
          <cell r="C101">
            <v>39</v>
          </cell>
          <cell r="D101">
            <v>132.37481</v>
          </cell>
          <cell r="E101">
            <v>16.102709999999998</v>
          </cell>
          <cell r="F101">
            <v>243.09032999999999</v>
          </cell>
          <cell r="G101">
            <v>114.98385</v>
          </cell>
          <cell r="H101">
            <v>0.47300873712253388</v>
          </cell>
        </row>
        <row r="102">
          <cell r="A102" t="str">
            <v>ITALY</v>
          </cell>
          <cell r="B102" t="str">
            <v>MR 14-25</v>
          </cell>
          <cell r="C102">
            <v>4</v>
          </cell>
          <cell r="D102">
            <v>109.89634</v>
          </cell>
          <cell r="E102">
            <v>13.33708</v>
          </cell>
          <cell r="F102">
            <v>251.02951999999999</v>
          </cell>
          <cell r="G102">
            <v>144.67679000000001</v>
          </cell>
          <cell r="H102">
            <v>0.57633377142258013</v>
          </cell>
        </row>
        <row r="103">
          <cell r="A103" t="str">
            <v>ITALY</v>
          </cell>
          <cell r="B103" t="str">
            <v>MS 12X</v>
          </cell>
          <cell r="C103">
            <v>4</v>
          </cell>
          <cell r="D103">
            <v>36.5167</v>
          </cell>
          <cell r="E103">
            <v>5.1979300000000004</v>
          </cell>
          <cell r="F103">
            <v>65.442970000000003</v>
          </cell>
          <cell r="G103">
            <v>30.103759999999998</v>
          </cell>
          <cell r="H103">
            <v>0.45999990526102341</v>
          </cell>
        </row>
        <row r="104">
          <cell r="A104" t="str">
            <v>ITALY</v>
          </cell>
          <cell r="B104" t="str">
            <v>MS/MOS 10-16</v>
          </cell>
          <cell r="C104">
            <v>10</v>
          </cell>
          <cell r="D104">
            <v>69.047300000000007</v>
          </cell>
          <cell r="E104">
            <v>20.299229999999998</v>
          </cell>
          <cell r="F104">
            <v>133.29948999999999</v>
          </cell>
          <cell r="G104">
            <v>66.478649999999988</v>
          </cell>
          <cell r="H104">
            <v>0.49871646170589251</v>
          </cell>
        </row>
        <row r="105">
          <cell r="A105" t="str">
            <v>ITALY</v>
          </cell>
          <cell r="B105" t="str">
            <v>MTC 10-18</v>
          </cell>
          <cell r="C105">
            <v>3</v>
          </cell>
          <cell r="D105">
            <v>188.041</v>
          </cell>
          <cell r="E105">
            <v>11.182862099999999</v>
          </cell>
          <cell r="F105">
            <v>362.31406550000003</v>
          </cell>
          <cell r="G105">
            <v>174.2730655</v>
          </cell>
          <cell r="H105">
            <v>0.48099999998481974</v>
          </cell>
        </row>
        <row r="106">
          <cell r="A106" t="str">
            <v>MIDDLE EAST &amp; AFRICA</v>
          </cell>
          <cell r="B106" t="str">
            <v>ERC/P 10-15 RCL/F</v>
          </cell>
          <cell r="C106">
            <v>7</v>
          </cell>
          <cell r="D106">
            <v>96.3797</v>
          </cell>
          <cell r="E106">
            <v>1.69825</v>
          </cell>
          <cell r="F106">
            <v>186.31</v>
          </cell>
          <cell r="G106">
            <v>89.930300000000003</v>
          </cell>
          <cell r="H106">
            <v>0.48269175030862543</v>
          </cell>
        </row>
        <row r="107">
          <cell r="A107" t="str">
            <v>MIDDLE EAST &amp; AFRICA</v>
          </cell>
          <cell r="B107" t="str">
            <v>ERP 16-20 ATF</v>
          </cell>
          <cell r="C107">
            <v>4</v>
          </cell>
          <cell r="D107">
            <v>75.921050000000008</v>
          </cell>
          <cell r="E107">
            <v>9.9559300000000004</v>
          </cell>
          <cell r="F107">
            <v>139.53899999999999</v>
          </cell>
          <cell r="G107">
            <v>63.61795</v>
          </cell>
          <cell r="H107">
            <v>0.45591519216849768</v>
          </cell>
        </row>
        <row r="108">
          <cell r="A108" t="str">
            <v>MIDDLE EAST &amp; AFRICA</v>
          </cell>
          <cell r="B108" t="str">
            <v>ERP 20-30 ALF</v>
          </cell>
          <cell r="C108">
            <v>0</v>
          </cell>
          <cell r="D108">
            <v>-2.87595</v>
          </cell>
          <cell r="E108">
            <v>-2.8759699999999997</v>
          </cell>
          <cell r="F108">
            <v>0</v>
          </cell>
          <cell r="G108">
            <v>2.87595</v>
          </cell>
        </row>
        <row r="109">
          <cell r="A109" t="str">
            <v>MIDDLE EAST &amp; AFRICA</v>
          </cell>
          <cell r="B109" t="str">
            <v>GDP/GLP 20-30 RF/TF</v>
          </cell>
          <cell r="C109">
            <v>67</v>
          </cell>
          <cell r="D109">
            <v>1176.63806</v>
          </cell>
          <cell r="E109">
            <v>32.568019999999997</v>
          </cell>
          <cell r="F109">
            <v>2507.3367899999998</v>
          </cell>
          <cell r="G109">
            <v>1331.49216</v>
          </cell>
          <cell r="H109">
            <v>0.53103841706083688</v>
          </cell>
        </row>
        <row r="110">
          <cell r="A110" t="str">
            <v>MIDDLE EAST &amp; AFRICA</v>
          </cell>
          <cell r="B110" t="str">
            <v>MP 18-22</v>
          </cell>
          <cell r="C110">
            <v>2</v>
          </cell>
          <cell r="D110">
            <v>12.269170000000001</v>
          </cell>
          <cell r="E110">
            <v>5.30335</v>
          </cell>
          <cell r="F110">
            <v>16.167159999999999</v>
          </cell>
          <cell r="G110">
            <v>4.0420999999999996</v>
          </cell>
          <cell r="H110">
            <v>0.25001917467260792</v>
          </cell>
        </row>
        <row r="111">
          <cell r="A111" t="str">
            <v>MIDDLE EAST &amp; AFRICA</v>
          </cell>
          <cell r="B111" t="str">
            <v>MP 20X</v>
          </cell>
          <cell r="C111">
            <v>1</v>
          </cell>
          <cell r="D111">
            <v>6.4914899999999998</v>
          </cell>
          <cell r="E111">
            <v>0.93572</v>
          </cell>
          <cell r="F111">
            <v>11.698639999999999</v>
          </cell>
          <cell r="G111">
            <v>5.4164700000000003</v>
          </cell>
          <cell r="H111">
            <v>0.46299997264639314</v>
          </cell>
        </row>
        <row r="112">
          <cell r="A112" t="str">
            <v>MIDDLE EAST &amp; AFRICA</v>
          </cell>
          <cell r="B112" t="str">
            <v>MS/MOS 10-16</v>
          </cell>
          <cell r="C112">
            <v>2</v>
          </cell>
          <cell r="D112">
            <v>17.730119999999999</v>
          </cell>
          <cell r="E112">
            <v>6.6862700000000004</v>
          </cell>
          <cell r="F112">
            <v>32.058150000000005</v>
          </cell>
          <cell r="G112">
            <v>14.909270000000001</v>
          </cell>
          <cell r="H112">
            <v>0.46506956889277767</v>
          </cell>
        </row>
        <row r="113">
          <cell r="A113" t="str">
            <v>SWEDEN</v>
          </cell>
          <cell r="B113" t="str">
            <v>ERP 16-20 ATF</v>
          </cell>
          <cell r="C113">
            <v>2</v>
          </cell>
          <cell r="D113">
            <v>46.489460000000001</v>
          </cell>
          <cell r="E113">
            <v>13.344440000000001</v>
          </cell>
          <cell r="F113">
            <v>81.183390000000003</v>
          </cell>
          <cell r="G113">
            <v>36.192989999999995</v>
          </cell>
          <cell r="H113">
            <v>0.44581767280228135</v>
          </cell>
        </row>
        <row r="114">
          <cell r="A114" t="str">
            <v>SWEDEN</v>
          </cell>
          <cell r="B114" t="str">
            <v>ERP 20-30 ALF</v>
          </cell>
          <cell r="C114">
            <v>1</v>
          </cell>
          <cell r="D114">
            <v>32.079830000000001</v>
          </cell>
          <cell r="E114">
            <v>13.05499</v>
          </cell>
          <cell r="F114">
            <v>49.625190000000003</v>
          </cell>
          <cell r="G114">
            <v>18.57978</v>
          </cell>
          <cell r="H114">
            <v>0.37440219372459832</v>
          </cell>
        </row>
        <row r="115">
          <cell r="A115" t="str">
            <v>SWEDEN</v>
          </cell>
          <cell r="B115" t="str">
            <v>MR 14-25</v>
          </cell>
          <cell r="C115">
            <v>1</v>
          </cell>
          <cell r="D115">
            <v>42.851849999999999</v>
          </cell>
          <cell r="E115">
            <v>20.143009999999997</v>
          </cell>
          <cell r="F115">
            <v>66.352149999999995</v>
          </cell>
          <cell r="G115">
            <v>24.882060000000003</v>
          </cell>
          <cell r="H115">
            <v>0.37500005651663137</v>
          </cell>
        </row>
        <row r="116">
          <cell r="A116" t="str">
            <v>SWEDEN</v>
          </cell>
          <cell r="B116" t="str">
            <v>MS 12X</v>
          </cell>
          <cell r="C116">
            <v>1</v>
          </cell>
          <cell r="D116">
            <v>13.084209999999999</v>
          </cell>
          <cell r="E116">
            <v>2.7378100000000001</v>
          </cell>
          <cell r="F116">
            <v>21.682040000000001</v>
          </cell>
          <cell r="G116">
            <v>9.0197299999999991</v>
          </cell>
          <cell r="H116">
            <v>0.41600006272472512</v>
          </cell>
        </row>
        <row r="117">
          <cell r="A117" t="str">
            <v>SWITZERLAND</v>
          </cell>
          <cell r="B117" t="str">
            <v>ERP 20-30 ALF</v>
          </cell>
          <cell r="C117">
            <v>1</v>
          </cell>
          <cell r="D117">
            <v>25.378990000000002</v>
          </cell>
          <cell r="E117">
            <v>5.43628</v>
          </cell>
          <cell r="F117">
            <v>51.351839999999996</v>
          </cell>
          <cell r="G117">
            <v>26.7912</v>
          </cell>
          <cell r="H117">
            <v>0.52171840385855706</v>
          </cell>
        </row>
        <row r="118">
          <cell r="A118" t="str">
            <v>SWITZERLAND</v>
          </cell>
          <cell r="B118" t="str">
            <v>GDP/GLP 20-30 RF/TF</v>
          </cell>
          <cell r="C118">
            <v>2</v>
          </cell>
          <cell r="D118">
            <v>62.969900000000003</v>
          </cell>
          <cell r="E118">
            <v>21.037689999999998</v>
          </cell>
          <cell r="F118">
            <v>99.516840000000002</v>
          </cell>
          <cell r="G118">
            <v>38.577419999999996</v>
          </cell>
          <cell r="H118">
            <v>0.38764715599892441</v>
          </cell>
        </row>
        <row r="119">
          <cell r="A119" t="str">
            <v>SWITZERLAND</v>
          </cell>
          <cell r="B119" t="str">
            <v>GDP/GLP 35-55 LJ/MJ</v>
          </cell>
          <cell r="C119">
            <v>2</v>
          </cell>
          <cell r="D119">
            <v>88.488259999999997</v>
          </cell>
          <cell r="E119">
            <v>9.6830800000000004</v>
          </cell>
          <cell r="F119">
            <v>142.21704</v>
          </cell>
          <cell r="G119">
            <v>56.582099999999997</v>
          </cell>
          <cell r="H119">
            <v>0.39785738755355893</v>
          </cell>
        </row>
        <row r="120">
          <cell r="A120" t="str">
            <v>SWITZERLAND</v>
          </cell>
          <cell r="B120" t="str">
            <v>MP 16</v>
          </cell>
          <cell r="C120">
            <v>2</v>
          </cell>
          <cell r="D120">
            <v>9.4530799999999999</v>
          </cell>
          <cell r="E120">
            <v>1.6728800000000001</v>
          </cell>
          <cell r="F120">
            <v>16.633220000000001</v>
          </cell>
          <cell r="G120">
            <v>7.4849399999999999</v>
          </cell>
          <cell r="H120">
            <v>0.44999945891414883</v>
          </cell>
        </row>
        <row r="121">
          <cell r="A121" t="str">
            <v>SWITZERLAND</v>
          </cell>
          <cell r="B121" t="str">
            <v>MP 18-22</v>
          </cell>
          <cell r="C121">
            <v>2</v>
          </cell>
          <cell r="D121">
            <v>12.346440000000001</v>
          </cell>
          <cell r="E121">
            <v>3.6038999999999999</v>
          </cell>
          <cell r="F121">
            <v>22.291700000000002</v>
          </cell>
          <cell r="G121">
            <v>10.343360000000001</v>
          </cell>
          <cell r="H121">
            <v>0.46400050242915525</v>
          </cell>
        </row>
        <row r="122">
          <cell r="A122" t="str">
            <v>SWITZERLAND</v>
          </cell>
          <cell r="B122" t="str">
            <v>MP 20X</v>
          </cell>
          <cell r="C122">
            <v>1</v>
          </cell>
          <cell r="D122">
            <v>9.6530300000000011</v>
          </cell>
          <cell r="E122">
            <v>-1.22576</v>
          </cell>
          <cell r="F122">
            <v>19.328040000000001</v>
          </cell>
          <cell r="G122">
            <v>9.9862700000000011</v>
          </cell>
          <cell r="H122">
            <v>0.51667266830987524</v>
          </cell>
        </row>
        <row r="123">
          <cell r="A123" t="str">
            <v>SWITZERLAND</v>
          </cell>
          <cell r="B123" t="str">
            <v>MS 12X</v>
          </cell>
          <cell r="C123">
            <v>2</v>
          </cell>
          <cell r="D123">
            <v>27.663540000000001</v>
          </cell>
          <cell r="E123">
            <v>6.2441800000000001</v>
          </cell>
          <cell r="F123">
            <v>44.564120000000003</v>
          </cell>
          <cell r="G123">
            <v>17.792590000000001</v>
          </cell>
          <cell r="H123">
            <v>0.3992581924651491</v>
          </cell>
        </row>
        <row r="124">
          <cell r="A124" t="str">
            <v>SWITZERLAND</v>
          </cell>
          <cell r="B124" t="str">
            <v>MS/MOS 10-16</v>
          </cell>
          <cell r="C124">
            <v>3</v>
          </cell>
          <cell r="D124">
            <v>32.793910000000004</v>
          </cell>
          <cell r="E124">
            <v>10.2095</v>
          </cell>
          <cell r="F124">
            <v>52.750629999999994</v>
          </cell>
          <cell r="G124">
            <v>21.01416</v>
          </cell>
          <cell r="H124">
            <v>0.3983679436624738</v>
          </cell>
        </row>
        <row r="125">
          <cell r="A125" t="str">
            <v>TOTAL</v>
          </cell>
          <cell r="B125" t="str">
            <v>ERC 20-30 AGF</v>
          </cell>
          <cell r="C125">
            <v>3</v>
          </cell>
          <cell r="D125">
            <v>65.417500000000004</v>
          </cell>
          <cell r="E125">
            <v>9.8712099999999996</v>
          </cell>
          <cell r="F125">
            <v>130.93051</v>
          </cell>
          <cell r="G125">
            <v>66.169380000000004</v>
          </cell>
          <cell r="H125">
            <v>0.50537785272508295</v>
          </cell>
        </row>
        <row r="126">
          <cell r="A126" t="str">
            <v>TOTAL</v>
          </cell>
          <cell r="B126" t="str">
            <v>ERC 35-55 HG</v>
          </cell>
          <cell r="C126">
            <v>3</v>
          </cell>
          <cell r="D126">
            <v>78.105890000000002</v>
          </cell>
          <cell r="E126">
            <v>10.43177</v>
          </cell>
          <cell r="F126">
            <v>174.22107</v>
          </cell>
          <cell r="G126">
            <v>98.633719999999997</v>
          </cell>
          <cell r="H126">
            <v>0.56614116765555389</v>
          </cell>
        </row>
        <row r="127">
          <cell r="A127" t="str">
            <v>TOTAL</v>
          </cell>
          <cell r="B127" t="str">
            <v>ERC/P 10-15 RCL/F</v>
          </cell>
          <cell r="C127">
            <v>25</v>
          </cell>
          <cell r="D127">
            <v>355.41755000000001</v>
          </cell>
          <cell r="E127">
            <v>31.504090000000001</v>
          </cell>
          <cell r="F127">
            <v>683.95621999999992</v>
          </cell>
          <cell r="G127">
            <v>336.89138000000003</v>
          </cell>
          <cell r="H127">
            <v>0.49256278420861499</v>
          </cell>
        </row>
        <row r="128">
          <cell r="A128" t="str">
            <v>TOTAL</v>
          </cell>
          <cell r="B128" t="str">
            <v>ERC/P 16-20 AAF</v>
          </cell>
          <cell r="C128">
            <v>18</v>
          </cell>
          <cell r="D128">
            <v>331.95317</v>
          </cell>
          <cell r="E128">
            <v>10.075139999999999</v>
          </cell>
          <cell r="F128">
            <v>696.75638000000004</v>
          </cell>
          <cell r="G128">
            <v>375.50711000000001</v>
          </cell>
          <cell r="H128">
            <v>0.53893601950225412</v>
          </cell>
        </row>
        <row r="129">
          <cell r="A129" t="str">
            <v>TOTAL</v>
          </cell>
          <cell r="B129" t="str">
            <v>ERP 16-20 ATF</v>
          </cell>
          <cell r="C129">
            <v>98</v>
          </cell>
          <cell r="D129">
            <v>1881.94049</v>
          </cell>
          <cell r="E129">
            <v>225.86219</v>
          </cell>
          <cell r="F129">
            <v>3804.77043</v>
          </cell>
          <cell r="G129">
            <v>1980.0345400000001</v>
          </cell>
          <cell r="H129">
            <v>0.52040841265684457</v>
          </cell>
        </row>
        <row r="130">
          <cell r="A130" t="str">
            <v>TOTAL</v>
          </cell>
          <cell r="B130" t="str">
            <v>ERP 20-30 ALF</v>
          </cell>
          <cell r="C130">
            <v>29</v>
          </cell>
          <cell r="D130">
            <v>678.47709999999995</v>
          </cell>
          <cell r="E130">
            <v>111.80215</v>
          </cell>
          <cell r="F130">
            <v>1376.7068700000002</v>
          </cell>
          <cell r="G130">
            <v>720.20011999999997</v>
          </cell>
          <cell r="H130">
            <v>0.52313250968232616</v>
          </cell>
        </row>
        <row r="131">
          <cell r="A131" t="str">
            <v>TOTAL</v>
          </cell>
          <cell r="B131" t="str">
            <v>GDP 60-70 CA</v>
          </cell>
          <cell r="C131">
            <v>5</v>
          </cell>
          <cell r="D131">
            <v>213.42526000000001</v>
          </cell>
          <cell r="E131">
            <v>28.194029999999998</v>
          </cell>
          <cell r="F131">
            <v>375.81240000000003</v>
          </cell>
          <cell r="G131">
            <v>169.26906</v>
          </cell>
          <cell r="H131">
            <v>0.45040839525252491</v>
          </cell>
        </row>
        <row r="132">
          <cell r="A132" t="str">
            <v>TOTAL</v>
          </cell>
          <cell r="B132" t="str">
            <v>GDP/GLP 16-20 AF</v>
          </cell>
          <cell r="C132">
            <v>49</v>
          </cell>
          <cell r="D132">
            <v>956.03243999999995</v>
          </cell>
          <cell r="E132">
            <v>159.53514999999999</v>
          </cell>
          <cell r="F132">
            <v>1870.9394299999999</v>
          </cell>
          <cell r="G132">
            <v>945.65237000000002</v>
          </cell>
          <cell r="H132">
            <v>0.50544253589224963</v>
          </cell>
        </row>
        <row r="133">
          <cell r="A133" t="str">
            <v>TOTAL</v>
          </cell>
          <cell r="B133" t="str">
            <v>GDP/GLP 20-30 RF/TF</v>
          </cell>
          <cell r="C133">
            <v>141</v>
          </cell>
          <cell r="D133">
            <v>2981.6254399999998</v>
          </cell>
          <cell r="E133">
            <v>539.36829</v>
          </cell>
          <cell r="F133">
            <v>5640.8953099999999</v>
          </cell>
          <cell r="G133">
            <v>2714.2643900000003</v>
          </cell>
          <cell r="H133">
            <v>0.48117616811434855</v>
          </cell>
        </row>
        <row r="134">
          <cell r="A134" t="str">
            <v>TOTAL</v>
          </cell>
          <cell r="B134" t="str">
            <v>GDP/GLP 35-55 LJ/MJ</v>
          </cell>
          <cell r="C134">
            <v>47</v>
          </cell>
          <cell r="D134">
            <v>1764.50883</v>
          </cell>
          <cell r="E134">
            <v>181.05936</v>
          </cell>
          <cell r="F134">
            <v>3439.6086800000003</v>
          </cell>
          <cell r="G134">
            <v>1730.7303700000002</v>
          </cell>
          <cell r="H134">
            <v>0.50317653286070907</v>
          </cell>
        </row>
        <row r="135">
          <cell r="A135" t="str">
            <v>TOTAL</v>
          </cell>
          <cell r="B135" t="str">
            <v>MC 10-15</v>
          </cell>
          <cell r="C135">
            <v>10</v>
          </cell>
          <cell r="D135">
            <v>174.77350000000001</v>
          </cell>
          <cell r="E135">
            <v>34.4114</v>
          </cell>
          <cell r="F135">
            <v>320.94490000000002</v>
          </cell>
          <cell r="G135">
            <v>151.80699999999999</v>
          </cell>
          <cell r="H135">
            <v>0.47300019411431676</v>
          </cell>
        </row>
        <row r="136">
          <cell r="A136" t="str">
            <v>TOTAL</v>
          </cell>
          <cell r="B136" t="str">
            <v>MO 20/20S-D</v>
          </cell>
          <cell r="C136">
            <v>6</v>
          </cell>
          <cell r="D136">
            <v>75.732020000000006</v>
          </cell>
          <cell r="E136">
            <v>10.30048</v>
          </cell>
          <cell r="F136">
            <v>121.84594</v>
          </cell>
          <cell r="G136">
            <v>48.555900000000001</v>
          </cell>
          <cell r="H136">
            <v>0.39850240393729985</v>
          </cell>
        </row>
        <row r="137">
          <cell r="A137" t="str">
            <v>TOTAL</v>
          </cell>
          <cell r="B137" t="str">
            <v>MO 6-10</v>
          </cell>
          <cell r="C137">
            <v>29</v>
          </cell>
          <cell r="D137">
            <v>452.08453000000003</v>
          </cell>
          <cell r="E137">
            <v>34.093339999999998</v>
          </cell>
          <cell r="F137">
            <v>786.44644999999991</v>
          </cell>
          <cell r="G137">
            <v>348.93946</v>
          </cell>
          <cell r="H137">
            <v>0.44369131553712277</v>
          </cell>
        </row>
        <row r="138">
          <cell r="A138" t="str">
            <v>TOTAL</v>
          </cell>
          <cell r="B138" t="str">
            <v>MP 16</v>
          </cell>
          <cell r="C138">
            <v>64</v>
          </cell>
          <cell r="D138">
            <v>225.25913</v>
          </cell>
          <cell r="E138">
            <v>28.727180000000001</v>
          </cell>
          <cell r="F138">
            <v>410.68482</v>
          </cell>
          <cell r="G138">
            <v>192.68907000000002</v>
          </cell>
          <cell r="H138">
            <v>0.46918965741173485</v>
          </cell>
        </row>
        <row r="139">
          <cell r="A139" t="str">
            <v>TOTAL</v>
          </cell>
          <cell r="B139" t="str">
            <v>MP 18-22</v>
          </cell>
          <cell r="C139">
            <v>71</v>
          </cell>
          <cell r="D139">
            <v>352.99</v>
          </cell>
          <cell r="E139">
            <v>131.63382000000001</v>
          </cell>
          <cell r="F139">
            <v>644.57384000000002</v>
          </cell>
          <cell r="G139">
            <v>295.99351000000001</v>
          </cell>
          <cell r="H139">
            <v>0.45920807149108012</v>
          </cell>
        </row>
        <row r="140">
          <cell r="A140" t="str">
            <v>TOTAL</v>
          </cell>
          <cell r="B140" t="str">
            <v>MP 20-30 S/T</v>
          </cell>
          <cell r="C140">
            <v>10</v>
          </cell>
          <cell r="D140">
            <v>87.166600000000003</v>
          </cell>
          <cell r="E140">
            <v>11.385399999999999</v>
          </cell>
          <cell r="F140">
            <v>210.8897</v>
          </cell>
          <cell r="G140">
            <v>126.5338</v>
          </cell>
          <cell r="H140">
            <v>0.5999999051636945</v>
          </cell>
        </row>
        <row r="141">
          <cell r="A141" t="str">
            <v>TOTAL</v>
          </cell>
          <cell r="B141" t="str">
            <v>MP 20X</v>
          </cell>
          <cell r="C141">
            <v>25</v>
          </cell>
          <cell r="D141">
            <v>184.47792000000001</v>
          </cell>
          <cell r="E141">
            <v>21.300240000000002</v>
          </cell>
          <cell r="F141">
            <v>337.70889</v>
          </cell>
          <cell r="G141">
            <v>159.17939999999999</v>
          </cell>
          <cell r="H141">
            <v>0.47135093186323873</v>
          </cell>
        </row>
        <row r="142">
          <cell r="A142" t="str">
            <v>TOTAL</v>
          </cell>
          <cell r="B142" t="str">
            <v>MR 14-25</v>
          </cell>
          <cell r="C142">
            <v>30</v>
          </cell>
          <cell r="D142">
            <v>870.92482999999993</v>
          </cell>
          <cell r="E142">
            <v>207.66795999999999</v>
          </cell>
          <cell r="F142">
            <v>1832.8016299999999</v>
          </cell>
          <cell r="G142">
            <v>989.18392000000006</v>
          </cell>
          <cell r="H142">
            <v>0.53971139255261358</v>
          </cell>
        </row>
        <row r="143">
          <cell r="A143" t="str">
            <v>TOTAL</v>
          </cell>
          <cell r="B143" t="str">
            <v>MS 12X</v>
          </cell>
          <cell r="C143">
            <v>18</v>
          </cell>
          <cell r="D143">
            <v>191.91195999999999</v>
          </cell>
          <cell r="E143">
            <v>28.615479999999998</v>
          </cell>
          <cell r="F143">
            <v>337.04734999999999</v>
          </cell>
          <cell r="G143">
            <v>151.32359</v>
          </cell>
          <cell r="H143">
            <v>0.44896834228187821</v>
          </cell>
        </row>
        <row r="144">
          <cell r="A144" t="str">
            <v>TOTAL</v>
          </cell>
          <cell r="B144" t="str">
            <v>MS/MOS 10-15 S</v>
          </cell>
          <cell r="C144">
            <v>3</v>
          </cell>
          <cell r="D144">
            <v>48.049370000000003</v>
          </cell>
          <cell r="E144">
            <v>8.5020600000000002</v>
          </cell>
          <cell r="F144">
            <v>94.598179999999999</v>
          </cell>
          <cell r="G144">
            <v>48.098169999999996</v>
          </cell>
          <cell r="H144">
            <v>0.50844709697374735</v>
          </cell>
        </row>
        <row r="145">
          <cell r="A145" t="str">
            <v>TOTAL</v>
          </cell>
          <cell r="B145" t="str">
            <v>MS/MOS 10-16</v>
          </cell>
          <cell r="C145">
            <v>102</v>
          </cell>
          <cell r="D145">
            <v>700.35232999999994</v>
          </cell>
          <cell r="E145">
            <v>198.28897000000001</v>
          </cell>
          <cell r="F145">
            <v>1312.8414299999999</v>
          </cell>
          <cell r="G145">
            <v>635.08142000000009</v>
          </cell>
          <cell r="H145">
            <v>0.48374571786632303</v>
          </cell>
        </row>
        <row r="146">
          <cell r="A146" t="str">
            <v>TOTAL</v>
          </cell>
          <cell r="B146" t="str">
            <v>MTC 10-18</v>
          </cell>
          <cell r="C146">
            <v>3</v>
          </cell>
          <cell r="D146">
            <v>188.041</v>
          </cell>
          <cell r="E146">
            <v>11.182862099999999</v>
          </cell>
          <cell r="F146">
            <v>362.31406550000003</v>
          </cell>
          <cell r="G146">
            <v>174.2730655</v>
          </cell>
          <cell r="H146">
            <v>0.48099999998481974</v>
          </cell>
        </row>
        <row r="147">
          <cell r="A147" t="str">
            <v>UNITED KINGDOM</v>
          </cell>
          <cell r="B147" t="str">
            <v>ERC 20-30 AGF</v>
          </cell>
          <cell r="C147">
            <v>2</v>
          </cell>
          <cell r="D147">
            <v>49.831669999999995</v>
          </cell>
          <cell r="E147">
            <v>10.25306</v>
          </cell>
          <cell r="F147">
            <v>99.330089999999998</v>
          </cell>
          <cell r="G147">
            <v>49.65222</v>
          </cell>
          <cell r="H147">
            <v>0.49987088504601179</v>
          </cell>
        </row>
        <row r="148">
          <cell r="A148" t="str">
            <v>UNITED KINGDOM</v>
          </cell>
          <cell r="B148" t="str">
            <v>ERP 16-20 ATF</v>
          </cell>
          <cell r="C148">
            <v>2</v>
          </cell>
          <cell r="D148">
            <v>35.349019999999996</v>
          </cell>
          <cell r="E148">
            <v>1.91516</v>
          </cell>
          <cell r="F148">
            <v>75.97166</v>
          </cell>
          <cell r="G148">
            <v>40.731739999999995</v>
          </cell>
          <cell r="H148">
            <v>0.53614387259670249</v>
          </cell>
        </row>
        <row r="149">
          <cell r="A149" t="str">
            <v>UNITED KINGDOM</v>
          </cell>
          <cell r="B149" t="str">
            <v>GDP/GLP 16-20 AF</v>
          </cell>
          <cell r="C149">
            <v>2</v>
          </cell>
          <cell r="D149">
            <v>2.81576</v>
          </cell>
          <cell r="E149">
            <v>-29.894400000000001</v>
          </cell>
          <cell r="F149">
            <v>83.863699999999994</v>
          </cell>
          <cell r="G149">
            <v>81.056660000000008</v>
          </cell>
          <cell r="H149">
            <v>0.96652854572359681</v>
          </cell>
        </row>
        <row r="150">
          <cell r="A150" t="str">
            <v>UNITED KINGDOM</v>
          </cell>
          <cell r="B150" t="str">
            <v>GDP/GLP 20-30 RF/TF</v>
          </cell>
          <cell r="C150">
            <v>5</v>
          </cell>
          <cell r="D150">
            <v>137.21439000000001</v>
          </cell>
          <cell r="E150">
            <v>45.143589999999996</v>
          </cell>
          <cell r="F150">
            <v>253.3355</v>
          </cell>
          <cell r="G150">
            <v>116.54461000000001</v>
          </cell>
          <cell r="H150">
            <v>0.46004057860031461</v>
          </cell>
        </row>
        <row r="151">
          <cell r="A151" t="str">
            <v>UNITED KINGDOM</v>
          </cell>
          <cell r="B151" t="str">
            <v>GDP/GLP 35-55 LJ/MJ</v>
          </cell>
          <cell r="C151">
            <v>1</v>
          </cell>
          <cell r="D151">
            <v>43.42304</v>
          </cell>
          <cell r="E151">
            <v>9.8467400000000005</v>
          </cell>
          <cell r="F151">
            <v>87.380690000000001</v>
          </cell>
          <cell r="G151">
            <v>44.091670000000001</v>
          </cell>
          <cell r="H151">
            <v>0.50459283395450405</v>
          </cell>
        </row>
        <row r="152">
          <cell r="A152" t="str">
            <v>UNITED KINGDOM</v>
          </cell>
          <cell r="B152" t="str">
            <v>MP 18-22</v>
          </cell>
          <cell r="C152">
            <v>43</v>
          </cell>
          <cell r="D152">
            <v>230.49226999999999</v>
          </cell>
          <cell r="E152">
            <v>99.458399999999997</v>
          </cell>
          <cell r="F152">
            <v>417.51921000000004</v>
          </cell>
          <cell r="G152">
            <v>187.73823999999999</v>
          </cell>
          <cell r="H152">
            <v>0.44965174177255218</v>
          </cell>
        </row>
        <row r="153">
          <cell r="A153" t="str">
            <v>UNITED KINGDOM</v>
          </cell>
          <cell r="B153" t="str">
            <v>MR 14-25</v>
          </cell>
          <cell r="C153">
            <v>1</v>
          </cell>
          <cell r="D153">
            <v>26.6098</v>
          </cell>
          <cell r="E153">
            <v>6.5210900000000001</v>
          </cell>
          <cell r="F153">
            <v>66.319159999999997</v>
          </cell>
          <cell r="G153">
            <v>39.791489999999996</v>
          </cell>
          <cell r="H153">
            <v>0.59999990952840776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C"/>
      <sheetName val="Contents"/>
      <sheetName val="Assumptions_SC"/>
      <sheetName val="GA"/>
      <sheetName val="Waterfall_Chart_BA"/>
      <sheetName val="Output_SC"/>
      <sheetName val="(Title1)_FO"/>
      <sheetName val="Lookup_SC"/>
      <sheetName val="GL"/>
    </sheetNames>
    <sheetDataSet>
      <sheetData sheetId="0" refreshError="1">
        <row r="10">
          <cell r="C10" t="str">
            <v>Waterfall Chart Example</v>
          </cell>
        </row>
      </sheetData>
      <sheetData sheetId="1" refreshError="1"/>
      <sheetData sheetId="2" refreshError="1"/>
      <sheetData sheetId="3" refreshError="1">
        <row r="10">
          <cell r="H10">
            <v>1</v>
          </cell>
        </row>
        <row r="11">
          <cell r="H11">
            <v>12</v>
          </cell>
        </row>
        <row r="12">
          <cell r="H12">
            <v>38718</v>
          </cell>
        </row>
        <row r="14">
          <cell r="H14" t="str">
            <v>December</v>
          </cell>
        </row>
        <row r="15">
          <cell r="H15">
            <v>39082</v>
          </cell>
        </row>
        <row r="16">
          <cell r="H16" t="str">
            <v>Year</v>
          </cell>
        </row>
        <row r="17">
          <cell r="H17">
            <v>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0">
          <cell r="C10" t="str">
            <v>January</v>
          </cell>
          <cell r="G10" t="str">
            <v>Annual</v>
          </cell>
          <cell r="K10" t="str">
            <v>$Billions</v>
          </cell>
        </row>
        <row r="11">
          <cell r="C11" t="str">
            <v>February</v>
          </cell>
          <cell r="G11" t="str">
            <v>Semi-Annual</v>
          </cell>
          <cell r="K11" t="str">
            <v>$Millions</v>
          </cell>
        </row>
        <row r="12">
          <cell r="C12" t="str">
            <v>March</v>
          </cell>
          <cell r="G12" t="str">
            <v>Quarterly</v>
          </cell>
          <cell r="K12" t="str">
            <v>$'000</v>
          </cell>
        </row>
        <row r="13">
          <cell r="C13" t="str">
            <v>April</v>
          </cell>
          <cell r="G13" t="str">
            <v>Monthly</v>
          </cell>
          <cell r="K13" t="str">
            <v>$</v>
          </cell>
        </row>
        <row r="14">
          <cell r="C14" t="str">
            <v>May</v>
          </cell>
        </row>
        <row r="15">
          <cell r="C15" t="str">
            <v>June</v>
          </cell>
        </row>
        <row r="16">
          <cell r="C16" t="str">
            <v>July</v>
          </cell>
        </row>
        <row r="17">
          <cell r="C17" t="str">
            <v>August</v>
          </cell>
        </row>
        <row r="18">
          <cell r="C18" t="str">
            <v>September</v>
          </cell>
        </row>
        <row r="19">
          <cell r="C19" t="str">
            <v>October</v>
          </cell>
          <cell r="G19" t="str">
            <v>Year</v>
          </cell>
        </row>
        <row r="20">
          <cell r="C20" t="str">
            <v>November</v>
          </cell>
          <cell r="G20" t="str">
            <v>Half Year</v>
          </cell>
        </row>
        <row r="21">
          <cell r="C21" t="str">
            <v>December</v>
          </cell>
          <cell r="G21" t="str">
            <v>Quarter</v>
          </cell>
        </row>
        <row r="22">
          <cell r="G22" t="str">
            <v>Month</v>
          </cell>
        </row>
        <row r="24">
          <cell r="K24">
            <v>3</v>
          </cell>
        </row>
        <row r="25">
          <cell r="K25">
            <v>6</v>
          </cell>
        </row>
        <row r="27">
          <cell r="C27" t="str">
            <v>Q1</v>
          </cell>
        </row>
        <row r="28">
          <cell r="C28" t="str">
            <v>Q2</v>
          </cell>
        </row>
        <row r="29">
          <cell r="C29" t="str">
            <v>Q3</v>
          </cell>
        </row>
        <row r="30">
          <cell r="C30" t="str">
            <v>Q4</v>
          </cell>
        </row>
        <row r="31">
          <cell r="G31">
            <v>12</v>
          </cell>
        </row>
        <row r="36">
          <cell r="C36" t="str">
            <v>H1</v>
          </cell>
        </row>
        <row r="37">
          <cell r="C37" t="str">
            <v>H2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 Stat"/>
      <sheetName val="Bal Sheet"/>
      <sheetName val="Cash Flow"/>
      <sheetName val="Work Cap"/>
      <sheetName val="Con Sales"/>
      <sheetName val="D Sales"/>
      <sheetName val="H Sales"/>
      <sheetName val="GM Sales"/>
      <sheetName val="Sales &amp; Margin (D)"/>
      <sheetName val="Sales &amp; Margin (H)"/>
      <sheetName val="Admin"/>
      <sheetName val="China South - Units"/>
      <sheetName val="China South - Service"/>
      <sheetName val="China North - Units"/>
      <sheetName val="China North - Service"/>
      <sheetName val="Service Support"/>
      <sheetName val="HC1998"/>
      <sheetName val="HC1998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Nacco Materials Handling Group, Inc</v>
          </cell>
        </row>
        <row r="2">
          <cell r="A2" t="str">
            <v>Hyster Shanghai Import Channel</v>
          </cell>
        </row>
        <row r="3">
          <cell r="A3" t="str">
            <v>STF-2 1998</v>
          </cell>
        </row>
        <row r="4">
          <cell r="A4" t="str">
            <v>Sales Analysis</v>
          </cell>
        </row>
        <row r="6">
          <cell r="B6" t="str">
            <v>UNITS</v>
          </cell>
        </row>
        <row r="7">
          <cell r="B7" t="str">
            <v>Jan</v>
          </cell>
          <cell r="C7" t="str">
            <v>Feb</v>
          </cell>
          <cell r="D7" t="str">
            <v>Mar</v>
          </cell>
          <cell r="E7" t="str">
            <v>Apr</v>
          </cell>
          <cell r="F7" t="str">
            <v>May YTD</v>
          </cell>
          <cell r="G7" t="str">
            <v>Jun</v>
          </cell>
          <cell r="H7" t="str">
            <v>Jul</v>
          </cell>
          <cell r="I7" t="str">
            <v>Aug</v>
          </cell>
          <cell r="J7" t="str">
            <v>Sep</v>
          </cell>
          <cell r="K7" t="str">
            <v>Oct</v>
          </cell>
          <cell r="L7" t="str">
            <v>Nov</v>
          </cell>
          <cell r="M7" t="str">
            <v>Dec</v>
          </cell>
          <cell r="O7" t="str">
            <v>TOTAL</v>
          </cell>
        </row>
        <row r="9">
          <cell r="A9" t="str">
            <v>SERIES</v>
          </cell>
        </row>
        <row r="10">
          <cell r="A10" t="str">
            <v>Class I</v>
          </cell>
        </row>
        <row r="11">
          <cell r="A11" t="str">
            <v>A20-30XL</v>
          </cell>
          <cell r="O11">
            <v>0</v>
          </cell>
        </row>
        <row r="12">
          <cell r="A12" t="str">
            <v>E25-40XM</v>
          </cell>
          <cell r="F12">
            <v>5</v>
          </cell>
          <cell r="O12">
            <v>5</v>
          </cell>
        </row>
        <row r="13">
          <cell r="A13" t="str">
            <v>E30-55FR</v>
          </cell>
          <cell r="O13">
            <v>0</v>
          </cell>
        </row>
        <row r="14">
          <cell r="A14" t="str">
            <v>E40-60XM</v>
          </cell>
          <cell r="F14">
            <v>3</v>
          </cell>
          <cell r="H14">
            <v>2</v>
          </cell>
          <cell r="J14">
            <v>1</v>
          </cell>
          <cell r="K14">
            <v>2</v>
          </cell>
          <cell r="L14">
            <v>3</v>
          </cell>
          <cell r="M14">
            <v>2</v>
          </cell>
          <cell r="O14">
            <v>13</v>
          </cell>
        </row>
        <row r="15">
          <cell r="A15" t="str">
            <v>E70-110XL</v>
          </cell>
          <cell r="F15">
            <v>1</v>
          </cell>
          <cell r="I15">
            <v>1</v>
          </cell>
          <cell r="L15">
            <v>1</v>
          </cell>
          <cell r="O15">
            <v>3</v>
          </cell>
        </row>
        <row r="16">
          <cell r="A16" t="str">
            <v>J1.80DX</v>
          </cell>
          <cell r="F16">
            <v>4</v>
          </cell>
          <cell r="O16">
            <v>4</v>
          </cell>
        </row>
        <row r="17">
          <cell r="A17" t="str">
            <v>J2.50DX</v>
          </cell>
          <cell r="F17">
            <v>7</v>
          </cell>
          <cell r="H17">
            <v>1</v>
          </cell>
          <cell r="I17">
            <v>2</v>
          </cell>
          <cell r="J17">
            <v>2</v>
          </cell>
          <cell r="K17">
            <v>2</v>
          </cell>
          <cell r="L17">
            <v>1</v>
          </cell>
          <cell r="M17">
            <v>2</v>
          </cell>
          <cell r="O17">
            <v>17</v>
          </cell>
        </row>
        <row r="18">
          <cell r="A18" t="str">
            <v>J40-60XM</v>
          </cell>
          <cell r="O18">
            <v>0</v>
          </cell>
        </row>
        <row r="19">
          <cell r="A19" t="str">
            <v>J25-40XMT</v>
          </cell>
          <cell r="F19">
            <v>1</v>
          </cell>
          <cell r="O19">
            <v>1</v>
          </cell>
        </row>
        <row r="21">
          <cell r="A21" t="str">
            <v>Total Class I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21</v>
          </cell>
          <cell r="G21">
            <v>0</v>
          </cell>
          <cell r="H21">
            <v>3</v>
          </cell>
          <cell r="I21">
            <v>3</v>
          </cell>
          <cell r="J21">
            <v>3</v>
          </cell>
          <cell r="K21">
            <v>4</v>
          </cell>
          <cell r="L21">
            <v>5</v>
          </cell>
          <cell r="M21">
            <v>4</v>
          </cell>
          <cell r="O21">
            <v>43</v>
          </cell>
        </row>
        <row r="22">
          <cell r="A22" t="str">
            <v>Class II</v>
          </cell>
        </row>
        <row r="23">
          <cell r="A23" t="str">
            <v>N30FR</v>
          </cell>
          <cell r="I23">
            <v>1</v>
          </cell>
          <cell r="K23">
            <v>2</v>
          </cell>
          <cell r="L23">
            <v>1</v>
          </cell>
          <cell r="O23">
            <v>4</v>
          </cell>
        </row>
        <row r="24">
          <cell r="A24" t="str">
            <v>R30ES</v>
          </cell>
          <cell r="O24">
            <v>0</v>
          </cell>
        </row>
        <row r="25">
          <cell r="A25" t="str">
            <v>N25-45XMH/R2/DR2</v>
          </cell>
          <cell r="F25">
            <v>5</v>
          </cell>
          <cell r="O25">
            <v>5</v>
          </cell>
        </row>
        <row r="26">
          <cell r="A26" t="str">
            <v>N40-45F</v>
          </cell>
          <cell r="O26">
            <v>0</v>
          </cell>
        </row>
        <row r="27">
          <cell r="A27" t="str">
            <v>R30-50F/FF/FA</v>
          </cell>
          <cell r="F27">
            <v>1</v>
          </cell>
          <cell r="O27">
            <v>1</v>
          </cell>
        </row>
        <row r="28">
          <cell r="A28" t="str">
            <v>V30-40XMU</v>
          </cell>
          <cell r="F28">
            <v>2</v>
          </cell>
          <cell r="O28">
            <v>2</v>
          </cell>
        </row>
        <row r="30">
          <cell r="A30" t="str">
            <v>Total Class II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8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2</v>
          </cell>
          <cell r="L30">
            <v>1</v>
          </cell>
          <cell r="M30">
            <v>0</v>
          </cell>
          <cell r="O30">
            <v>12</v>
          </cell>
        </row>
        <row r="31">
          <cell r="A31" t="str">
            <v>Class III</v>
          </cell>
        </row>
        <row r="32">
          <cell r="A32" t="str">
            <v>B/W40-60XL</v>
          </cell>
          <cell r="O32">
            <v>0</v>
          </cell>
        </row>
        <row r="33">
          <cell r="A33" t="str">
            <v>W40XT</v>
          </cell>
          <cell r="O33">
            <v>0</v>
          </cell>
        </row>
        <row r="34">
          <cell r="A34" t="str">
            <v>T5XT</v>
          </cell>
          <cell r="I34">
            <v>1</v>
          </cell>
          <cell r="O34">
            <v>1</v>
          </cell>
        </row>
        <row r="35">
          <cell r="A35" t="str">
            <v>W60-80XT</v>
          </cell>
          <cell r="M35">
            <v>1</v>
          </cell>
          <cell r="O35">
            <v>1</v>
          </cell>
        </row>
        <row r="36">
          <cell r="A36" t="str">
            <v>B/C60-80XT</v>
          </cell>
          <cell r="F36">
            <v>3</v>
          </cell>
          <cell r="J36">
            <v>1</v>
          </cell>
          <cell r="L36">
            <v>1</v>
          </cell>
          <cell r="O36">
            <v>5</v>
          </cell>
        </row>
        <row r="38">
          <cell r="A38" t="str">
            <v>Total Class III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3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O38">
            <v>7</v>
          </cell>
        </row>
        <row r="39">
          <cell r="A39" t="str">
            <v>Class IV</v>
          </cell>
        </row>
        <row r="40">
          <cell r="A40" t="str">
            <v>S25-35XL</v>
          </cell>
          <cell r="O40">
            <v>0</v>
          </cell>
        </row>
        <row r="41">
          <cell r="A41" t="str">
            <v>S40-60XL</v>
          </cell>
          <cell r="J41">
            <v>2</v>
          </cell>
          <cell r="O41">
            <v>2</v>
          </cell>
        </row>
        <row r="42">
          <cell r="A42" t="str">
            <v>S70-120XL</v>
          </cell>
          <cell r="K42">
            <v>1</v>
          </cell>
          <cell r="O42">
            <v>1</v>
          </cell>
        </row>
        <row r="43">
          <cell r="A43" t="str">
            <v>S135-155XL</v>
          </cell>
          <cell r="O43">
            <v>0</v>
          </cell>
        </row>
        <row r="45">
          <cell r="A45" t="str">
            <v>Total Class IV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1</v>
          </cell>
          <cell r="L45">
            <v>0</v>
          </cell>
          <cell r="M45">
            <v>0</v>
          </cell>
          <cell r="O45">
            <v>3</v>
          </cell>
        </row>
        <row r="46">
          <cell r="A46" t="str">
            <v>Class V</v>
          </cell>
        </row>
        <row r="47">
          <cell r="A47" t="str">
            <v>H25-40XMS (EX S.N.)</v>
          </cell>
          <cell r="O47">
            <v>0</v>
          </cell>
        </row>
        <row r="48">
          <cell r="A48" t="str">
            <v>H25-40BX (EX S.N.)</v>
          </cell>
          <cell r="H48">
            <v>1</v>
          </cell>
          <cell r="I48">
            <v>2</v>
          </cell>
          <cell r="J48">
            <v>2</v>
          </cell>
          <cell r="K48">
            <v>2</v>
          </cell>
          <cell r="L48">
            <v>2</v>
          </cell>
          <cell r="M48">
            <v>1</v>
          </cell>
          <cell r="O48">
            <v>10</v>
          </cell>
        </row>
        <row r="49">
          <cell r="A49" t="str">
            <v>H25-40XMS (EX N.I.)</v>
          </cell>
          <cell r="O49">
            <v>0</v>
          </cell>
        </row>
        <row r="50">
          <cell r="A50" t="str">
            <v>H45-65XM (EX N.I.)</v>
          </cell>
          <cell r="F50">
            <v>17</v>
          </cell>
          <cell r="O50">
            <v>17</v>
          </cell>
        </row>
        <row r="51">
          <cell r="A51" t="str">
            <v>H45-65XM (EX S.N.)</v>
          </cell>
          <cell r="O51">
            <v>0</v>
          </cell>
        </row>
        <row r="52">
          <cell r="A52" t="str">
            <v>H45-65DX (EX S.N.)</v>
          </cell>
          <cell r="F52">
            <v>8</v>
          </cell>
          <cell r="H52">
            <v>5</v>
          </cell>
          <cell r="I52">
            <v>5</v>
          </cell>
          <cell r="J52">
            <v>6</v>
          </cell>
          <cell r="K52">
            <v>8</v>
          </cell>
          <cell r="L52">
            <v>8</v>
          </cell>
          <cell r="M52">
            <v>8</v>
          </cell>
          <cell r="O52">
            <v>48</v>
          </cell>
        </row>
        <row r="53">
          <cell r="A53" t="str">
            <v>H70-120XL</v>
          </cell>
          <cell r="F53">
            <v>1</v>
          </cell>
          <cell r="K53">
            <v>2</v>
          </cell>
          <cell r="M53">
            <v>2</v>
          </cell>
          <cell r="O53">
            <v>5</v>
          </cell>
        </row>
        <row r="54">
          <cell r="A54" t="str">
            <v>H135-155XL</v>
          </cell>
          <cell r="F54">
            <v>1</v>
          </cell>
          <cell r="I54">
            <v>2</v>
          </cell>
          <cell r="O54">
            <v>3</v>
          </cell>
        </row>
        <row r="55">
          <cell r="A55" t="str">
            <v>H165-280XL</v>
          </cell>
          <cell r="F55">
            <v>1</v>
          </cell>
          <cell r="J55">
            <v>2</v>
          </cell>
          <cell r="O55">
            <v>3</v>
          </cell>
        </row>
        <row r="56">
          <cell r="A56" t="str">
            <v>H300-360XL</v>
          </cell>
          <cell r="F56">
            <v>1</v>
          </cell>
          <cell r="H56">
            <v>2</v>
          </cell>
          <cell r="O56">
            <v>3</v>
          </cell>
        </row>
        <row r="57">
          <cell r="A57" t="str">
            <v>H14-20XM</v>
          </cell>
          <cell r="F57">
            <v>1</v>
          </cell>
          <cell r="J57">
            <v>1</v>
          </cell>
          <cell r="L57">
            <v>1</v>
          </cell>
          <cell r="O57">
            <v>3</v>
          </cell>
        </row>
        <row r="58">
          <cell r="A58" t="str">
            <v>H440-700F</v>
          </cell>
          <cell r="K58">
            <v>1</v>
          </cell>
          <cell r="O58">
            <v>1</v>
          </cell>
        </row>
        <row r="59">
          <cell r="A59" t="str">
            <v>H800-1050C/E</v>
          </cell>
          <cell r="L59">
            <v>1</v>
          </cell>
          <cell r="O59">
            <v>1</v>
          </cell>
        </row>
        <row r="60">
          <cell r="A60" t="str">
            <v>REACHSTACKER</v>
          </cell>
          <cell r="O60">
            <v>0</v>
          </cell>
        </row>
        <row r="61">
          <cell r="A61" t="str">
            <v xml:space="preserve"> </v>
          </cell>
        </row>
        <row r="62">
          <cell r="A62" t="str">
            <v>Total Class V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30</v>
          </cell>
          <cell r="G62">
            <v>0</v>
          </cell>
          <cell r="H62">
            <v>8</v>
          </cell>
          <cell r="I62">
            <v>9</v>
          </cell>
          <cell r="J62">
            <v>11</v>
          </cell>
          <cell r="K62">
            <v>13</v>
          </cell>
          <cell r="L62">
            <v>12</v>
          </cell>
          <cell r="M62">
            <v>11</v>
          </cell>
          <cell r="O62">
            <v>94</v>
          </cell>
        </row>
        <row r="63">
          <cell r="A63" t="str">
            <v xml:space="preserve"> </v>
          </cell>
        </row>
        <row r="64">
          <cell r="A64" t="str">
            <v>GRAND TOTAL UNITS.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62</v>
          </cell>
          <cell r="G64">
            <v>0</v>
          </cell>
          <cell r="H64">
            <v>11</v>
          </cell>
          <cell r="I64">
            <v>14</v>
          </cell>
          <cell r="J64">
            <v>17</v>
          </cell>
          <cell r="K64">
            <v>20</v>
          </cell>
          <cell r="L64">
            <v>19</v>
          </cell>
          <cell r="M64">
            <v>16</v>
          </cell>
          <cell r="O64">
            <v>159</v>
          </cell>
        </row>
        <row r="69">
          <cell r="B69" t="str">
            <v>NET SALES</v>
          </cell>
        </row>
        <row r="70">
          <cell r="B70" t="str">
            <v>Jan</v>
          </cell>
          <cell r="C70" t="str">
            <v>Feb</v>
          </cell>
          <cell r="D70" t="str">
            <v>Mar</v>
          </cell>
          <cell r="E70" t="str">
            <v>Apr</v>
          </cell>
          <cell r="F70" t="str">
            <v>May</v>
          </cell>
          <cell r="G70" t="str">
            <v>Jun</v>
          </cell>
          <cell r="H70" t="str">
            <v>Jul</v>
          </cell>
          <cell r="I70" t="str">
            <v>Aug</v>
          </cell>
          <cell r="J70" t="str">
            <v>Sep</v>
          </cell>
          <cell r="K70" t="str">
            <v>Oct</v>
          </cell>
          <cell r="L70" t="str">
            <v>Nov</v>
          </cell>
          <cell r="M70" t="str">
            <v>Dec</v>
          </cell>
          <cell r="O70" t="str">
            <v>TOTAL</v>
          </cell>
        </row>
        <row r="72">
          <cell r="A72" t="str">
            <v>SERIES</v>
          </cell>
        </row>
        <row r="73">
          <cell r="A73" t="str">
            <v>Class I</v>
          </cell>
        </row>
        <row r="74">
          <cell r="A74" t="str">
            <v>A20-30XL</v>
          </cell>
          <cell r="F74">
            <v>52104.000199999995</v>
          </cell>
          <cell r="O74">
            <v>52104.000199999995</v>
          </cell>
        </row>
        <row r="75">
          <cell r="A75" t="str">
            <v>E25-40XM</v>
          </cell>
          <cell r="F75">
            <v>86789.06319999999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O75">
            <v>86789.06319999999</v>
          </cell>
        </row>
        <row r="76">
          <cell r="A76" t="str">
            <v>E30-55FR</v>
          </cell>
          <cell r="F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</row>
        <row r="77">
          <cell r="A77" t="str">
            <v>E40-60XM</v>
          </cell>
          <cell r="F77">
            <v>351455.42579999997</v>
          </cell>
          <cell r="H77">
            <v>234303.61719999998</v>
          </cell>
          <cell r="I77">
            <v>0</v>
          </cell>
          <cell r="J77">
            <v>117151.80859999999</v>
          </cell>
          <cell r="K77">
            <v>234303.61719999998</v>
          </cell>
          <cell r="L77">
            <v>351455.42579999997</v>
          </cell>
          <cell r="M77">
            <v>234303.61719999998</v>
          </cell>
          <cell r="O77">
            <v>1522973.5117999997</v>
          </cell>
        </row>
        <row r="78">
          <cell r="A78" t="str">
            <v>E70-110XL</v>
          </cell>
          <cell r="F78">
            <v>146598.96280000001</v>
          </cell>
          <cell r="H78">
            <v>0</v>
          </cell>
          <cell r="I78">
            <v>146598.96280000001</v>
          </cell>
          <cell r="J78">
            <v>0</v>
          </cell>
          <cell r="K78">
            <v>0</v>
          </cell>
          <cell r="L78">
            <v>146598.96280000001</v>
          </cell>
          <cell r="M78">
            <v>0</v>
          </cell>
          <cell r="O78">
            <v>439796.88840000005</v>
          </cell>
        </row>
        <row r="79">
          <cell r="A79" t="str">
            <v>J1.80DX</v>
          </cell>
          <cell r="F79">
            <v>92177.489399999991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O79">
            <v>92177.489399999991</v>
          </cell>
        </row>
        <row r="80">
          <cell r="A80" t="str">
            <v>J2.50DX</v>
          </cell>
          <cell r="F80">
            <v>300029.01120000001</v>
          </cell>
          <cell r="H80">
            <v>42861.287314285713</v>
          </cell>
          <cell r="I80">
            <v>85722.574628571427</v>
          </cell>
          <cell r="J80">
            <v>85722.574628571427</v>
          </cell>
          <cell r="K80">
            <v>85722.574628571427</v>
          </cell>
          <cell r="L80">
            <v>42861.287314285713</v>
          </cell>
          <cell r="M80">
            <v>85722.574628571427</v>
          </cell>
          <cell r="O80">
            <v>728641.88434285705</v>
          </cell>
        </row>
        <row r="81">
          <cell r="A81" t="str">
            <v>J40-60XM</v>
          </cell>
          <cell r="F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O81">
            <v>0</v>
          </cell>
        </row>
        <row r="82">
          <cell r="A82" t="str">
            <v>J25-40XMT</v>
          </cell>
          <cell r="F82">
            <v>15293.6392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O82">
            <v>15293.6392</v>
          </cell>
        </row>
        <row r="84">
          <cell r="A84" t="str">
            <v>Total Class I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675743.26</v>
          </cell>
          <cell r="G84">
            <v>0</v>
          </cell>
          <cell r="H84">
            <v>277164.90451428568</v>
          </cell>
          <cell r="I84">
            <v>232321.53742857144</v>
          </cell>
          <cell r="J84">
            <v>202874.38322857142</v>
          </cell>
          <cell r="K84">
            <v>320026.19182857138</v>
          </cell>
          <cell r="L84">
            <v>540915.6759142857</v>
          </cell>
          <cell r="M84">
            <v>320026.19182857138</v>
          </cell>
          <cell r="O84">
            <v>2569072.1447428567</v>
          </cell>
        </row>
        <row r="85">
          <cell r="A85" t="str">
            <v>Class II</v>
          </cell>
        </row>
        <row r="86">
          <cell r="A86" t="str">
            <v>N30FR</v>
          </cell>
          <cell r="F86">
            <v>0</v>
          </cell>
          <cell r="H86">
            <v>0</v>
          </cell>
          <cell r="I86">
            <v>15000</v>
          </cell>
          <cell r="J86">
            <v>0</v>
          </cell>
          <cell r="K86">
            <v>30000</v>
          </cell>
          <cell r="L86">
            <v>15000</v>
          </cell>
          <cell r="M86">
            <v>0</v>
          </cell>
          <cell r="O86">
            <v>60000</v>
          </cell>
        </row>
        <row r="87">
          <cell r="A87" t="str">
            <v>R30ES</v>
          </cell>
          <cell r="F87">
            <v>-278.61559999999997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O87">
            <v>-278.61559999999997</v>
          </cell>
        </row>
        <row r="88">
          <cell r="A88" t="str">
            <v>N25-45XMH/R2/DR2</v>
          </cell>
          <cell r="F88">
            <v>168257.7328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O88">
            <v>168257.7328</v>
          </cell>
        </row>
        <row r="89">
          <cell r="A89" t="str">
            <v>N40-45F</v>
          </cell>
          <cell r="F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O89">
            <v>0</v>
          </cell>
        </row>
        <row r="90">
          <cell r="A90" t="str">
            <v>R30-50F/FF/FA</v>
          </cell>
          <cell r="F90">
            <v>46230.647199999999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O90">
            <v>46230.647199999999</v>
          </cell>
        </row>
        <row r="91">
          <cell r="A91" t="str">
            <v>V30-40XMU</v>
          </cell>
          <cell r="F91">
            <v>92120.895799999998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O91">
            <v>92120.895799999998</v>
          </cell>
        </row>
        <row r="93">
          <cell r="A93" t="str">
            <v>Total Class II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299654.28999999998</v>
          </cell>
          <cell r="G93">
            <v>0</v>
          </cell>
          <cell r="H93">
            <v>0</v>
          </cell>
          <cell r="I93">
            <v>15000</v>
          </cell>
          <cell r="J93">
            <v>0</v>
          </cell>
          <cell r="K93">
            <v>30000</v>
          </cell>
          <cell r="L93">
            <v>15000</v>
          </cell>
          <cell r="M93">
            <v>0</v>
          </cell>
          <cell r="O93">
            <v>359654.29</v>
          </cell>
        </row>
        <row r="94">
          <cell r="A94" t="str">
            <v>Class III</v>
          </cell>
        </row>
        <row r="95">
          <cell r="A95" t="str">
            <v>B/W40-60XL</v>
          </cell>
          <cell r="F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O95">
            <v>0</v>
          </cell>
        </row>
        <row r="96">
          <cell r="A96" t="str">
            <v>W40XT</v>
          </cell>
          <cell r="F96">
            <v>3744.3970000000004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O96">
            <v>3744.3970000000004</v>
          </cell>
        </row>
        <row r="97">
          <cell r="A97" t="str">
            <v>T5XT</v>
          </cell>
          <cell r="F97">
            <v>22475</v>
          </cell>
          <cell r="H97">
            <v>0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O97">
            <v>27475</v>
          </cell>
        </row>
        <row r="98">
          <cell r="A98" t="str">
            <v>W60-80XT</v>
          </cell>
          <cell r="F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5000</v>
          </cell>
          <cell r="O98">
            <v>5000</v>
          </cell>
        </row>
        <row r="99">
          <cell r="A99" t="str">
            <v>B/C60-80XT</v>
          </cell>
          <cell r="F99">
            <v>20875.139600000002</v>
          </cell>
          <cell r="H99">
            <v>0</v>
          </cell>
          <cell r="I99">
            <v>0</v>
          </cell>
          <cell r="J99">
            <v>5000</v>
          </cell>
          <cell r="K99">
            <v>0</v>
          </cell>
          <cell r="L99">
            <v>5000</v>
          </cell>
          <cell r="M99">
            <v>0</v>
          </cell>
          <cell r="O99">
            <v>30875.139600000002</v>
          </cell>
        </row>
        <row r="101">
          <cell r="A101" t="str">
            <v>Total Class III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24926.03</v>
          </cell>
          <cell r="G101">
            <v>0</v>
          </cell>
          <cell r="H101">
            <v>0</v>
          </cell>
          <cell r="I101">
            <v>5000</v>
          </cell>
          <cell r="J101">
            <v>5000</v>
          </cell>
          <cell r="K101">
            <v>0</v>
          </cell>
          <cell r="L101">
            <v>5000</v>
          </cell>
          <cell r="M101">
            <v>5000</v>
          </cell>
          <cell r="O101">
            <v>44926.03</v>
          </cell>
        </row>
        <row r="102">
          <cell r="A102" t="str">
            <v>Class IV</v>
          </cell>
        </row>
        <row r="103">
          <cell r="A103" t="str">
            <v>S25-35XL</v>
          </cell>
          <cell r="F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O103">
            <v>0</v>
          </cell>
        </row>
        <row r="104">
          <cell r="A104" t="str">
            <v>S40-60XL</v>
          </cell>
          <cell r="F104">
            <v>15151.001999999999</v>
          </cell>
          <cell r="H104">
            <v>0</v>
          </cell>
          <cell r="I104">
            <v>0</v>
          </cell>
          <cell r="J104">
            <v>34000</v>
          </cell>
          <cell r="K104">
            <v>0</v>
          </cell>
          <cell r="L104">
            <v>0</v>
          </cell>
          <cell r="M104">
            <v>0</v>
          </cell>
          <cell r="O104">
            <v>49151.002</v>
          </cell>
        </row>
        <row r="105">
          <cell r="A105" t="str">
            <v>S70-120XL</v>
          </cell>
          <cell r="F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35000</v>
          </cell>
          <cell r="L105">
            <v>0</v>
          </cell>
          <cell r="M105">
            <v>0</v>
          </cell>
          <cell r="O105">
            <v>35000</v>
          </cell>
        </row>
        <row r="106">
          <cell r="A106" t="str">
            <v>S135-155XL</v>
          </cell>
          <cell r="F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O106">
            <v>0</v>
          </cell>
        </row>
        <row r="108">
          <cell r="A108" t="str">
            <v>Total Class IV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34000</v>
          </cell>
          <cell r="K108">
            <v>35000</v>
          </cell>
          <cell r="L108">
            <v>0</v>
          </cell>
          <cell r="M108">
            <v>0</v>
          </cell>
          <cell r="O108">
            <v>69000</v>
          </cell>
        </row>
        <row r="109">
          <cell r="A109" t="str">
            <v>Class V</v>
          </cell>
        </row>
        <row r="110">
          <cell r="A110" t="str">
            <v>H25-40XMS (EX S.N.)</v>
          </cell>
          <cell r="F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O110">
            <v>0</v>
          </cell>
        </row>
        <row r="111">
          <cell r="A111" t="str">
            <v>H25-40BX (EX S.N.)</v>
          </cell>
          <cell r="F111">
            <v>18822.146000000001</v>
          </cell>
          <cell r="H111">
            <v>20000</v>
          </cell>
          <cell r="I111">
            <v>40000</v>
          </cell>
          <cell r="J111">
            <v>40000</v>
          </cell>
          <cell r="K111">
            <v>40000</v>
          </cell>
          <cell r="L111">
            <v>40000</v>
          </cell>
          <cell r="M111">
            <v>20000</v>
          </cell>
          <cell r="O111">
            <v>218822.14600000001</v>
          </cell>
        </row>
        <row r="112">
          <cell r="A112" t="str">
            <v>H25-40XMS (EX N.I.)</v>
          </cell>
          <cell r="F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O112">
            <v>0</v>
          </cell>
        </row>
        <row r="113">
          <cell r="A113" t="str">
            <v>H45-65XM (EX N.I.)</v>
          </cell>
          <cell r="F113">
            <v>219933.43699999998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O113">
            <v>219933.43699999998</v>
          </cell>
        </row>
        <row r="114">
          <cell r="A114" t="str">
            <v>H45-65XM (EX S.N.)</v>
          </cell>
          <cell r="F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O114">
            <v>0</v>
          </cell>
        </row>
        <row r="115">
          <cell r="A115" t="str">
            <v>H45-65DX (EX S.N.)</v>
          </cell>
          <cell r="F115">
            <v>194478.22099999999</v>
          </cell>
          <cell r="H115">
            <v>121548.888125</v>
          </cell>
          <cell r="I115">
            <v>121548.888125</v>
          </cell>
          <cell r="J115">
            <v>145858.66574999999</v>
          </cell>
          <cell r="K115">
            <v>194478.22099999999</v>
          </cell>
          <cell r="L115">
            <v>194478.22099999999</v>
          </cell>
          <cell r="M115">
            <v>194478.22099999999</v>
          </cell>
          <cell r="O115">
            <v>1166869.3259999999</v>
          </cell>
        </row>
        <row r="116">
          <cell r="A116" t="str">
            <v>H70-120XL</v>
          </cell>
          <cell r="F116">
            <v>36219.600200000001</v>
          </cell>
          <cell r="H116">
            <v>0</v>
          </cell>
          <cell r="I116">
            <v>0</v>
          </cell>
          <cell r="J116">
            <v>0</v>
          </cell>
          <cell r="K116">
            <v>72439.200400000002</v>
          </cell>
          <cell r="L116">
            <v>0</v>
          </cell>
          <cell r="M116">
            <v>72439.200400000002</v>
          </cell>
          <cell r="O116">
            <v>181098.00099999999</v>
          </cell>
        </row>
        <row r="117">
          <cell r="A117" t="str">
            <v>H135-155XL</v>
          </cell>
          <cell r="F117">
            <v>24784.450399999998</v>
          </cell>
          <cell r="H117">
            <v>0</v>
          </cell>
          <cell r="I117">
            <v>49568.900799999996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O117">
            <v>74353.35119999999</v>
          </cell>
        </row>
        <row r="118">
          <cell r="A118" t="str">
            <v>H165-280XL</v>
          </cell>
          <cell r="F118">
            <v>55358.597199999997</v>
          </cell>
          <cell r="H118">
            <v>0</v>
          </cell>
          <cell r="I118">
            <v>0</v>
          </cell>
          <cell r="J118">
            <v>110717.19439999999</v>
          </cell>
          <cell r="K118">
            <v>0</v>
          </cell>
          <cell r="L118">
            <v>0</v>
          </cell>
          <cell r="M118">
            <v>0</v>
          </cell>
          <cell r="O118">
            <v>166075.7916</v>
          </cell>
        </row>
        <row r="119">
          <cell r="A119" t="str">
            <v>H300-360XL</v>
          </cell>
          <cell r="F119">
            <v>196243.62139999997</v>
          </cell>
          <cell r="H119">
            <v>392487.24279999995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O119">
            <v>588730.86419999995</v>
          </cell>
        </row>
        <row r="120">
          <cell r="A120" t="str">
            <v>H14-20XM</v>
          </cell>
          <cell r="F120">
            <v>95384.612999999998</v>
          </cell>
          <cell r="H120">
            <v>0</v>
          </cell>
          <cell r="I120">
            <v>0</v>
          </cell>
          <cell r="J120">
            <v>95384.612999999998</v>
          </cell>
          <cell r="K120">
            <v>0</v>
          </cell>
          <cell r="L120">
            <v>95384.612999999998</v>
          </cell>
          <cell r="M120">
            <v>0</v>
          </cell>
          <cell r="O120">
            <v>286153.83899999998</v>
          </cell>
        </row>
        <row r="121">
          <cell r="A121" t="str">
            <v>H440-700F</v>
          </cell>
          <cell r="F121">
            <v>-696.26</v>
          </cell>
          <cell r="H121">
            <v>0</v>
          </cell>
          <cell r="I121">
            <v>0</v>
          </cell>
          <cell r="J121">
            <v>0</v>
          </cell>
          <cell r="K121">
            <v>200000</v>
          </cell>
          <cell r="L121">
            <v>0</v>
          </cell>
          <cell r="M121">
            <v>0</v>
          </cell>
          <cell r="O121">
            <v>199303.74</v>
          </cell>
        </row>
        <row r="122">
          <cell r="A122" t="str">
            <v>H800-1050C/E</v>
          </cell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320000</v>
          </cell>
          <cell r="M122">
            <v>0</v>
          </cell>
          <cell r="O122">
            <v>320000</v>
          </cell>
        </row>
        <row r="123">
          <cell r="A123" t="str">
            <v>REACHSTACKER</v>
          </cell>
          <cell r="F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O123">
            <v>0</v>
          </cell>
        </row>
        <row r="124">
          <cell r="A124" t="str">
            <v xml:space="preserve"> </v>
          </cell>
        </row>
        <row r="125">
          <cell r="A125" t="str">
            <v>Total Class V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840528.42619999987</v>
          </cell>
          <cell r="G125">
            <v>0</v>
          </cell>
          <cell r="H125">
            <v>534036.13092499995</v>
          </cell>
          <cell r="I125">
            <v>211117.788925</v>
          </cell>
          <cell r="J125">
            <v>391960.47314999998</v>
          </cell>
          <cell r="K125">
            <v>506917.42139999999</v>
          </cell>
          <cell r="L125">
            <v>649862.83400000003</v>
          </cell>
          <cell r="M125">
            <v>286917.42139999999</v>
          </cell>
          <cell r="O125">
            <v>3421340.4959999998</v>
          </cell>
        </row>
        <row r="126">
          <cell r="A126" t="str">
            <v xml:space="preserve"> </v>
          </cell>
        </row>
        <row r="127">
          <cell r="A127" t="str">
            <v>GRAND TOTAL UNITS.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1840852.0061999999</v>
          </cell>
          <cell r="G127">
            <v>0</v>
          </cell>
          <cell r="H127">
            <v>811201.03543928568</v>
          </cell>
          <cell r="I127">
            <v>463439.32635357144</v>
          </cell>
          <cell r="J127">
            <v>633834.85637857136</v>
          </cell>
          <cell r="K127">
            <v>891943.61322857137</v>
          </cell>
          <cell r="L127">
            <v>1210778.5099142857</v>
          </cell>
          <cell r="M127">
            <v>611943.61322857137</v>
          </cell>
          <cell r="O127">
            <v>6463992.9607428573</v>
          </cell>
        </row>
        <row r="132">
          <cell r="B132" t="str">
            <v>STANDARD COST</v>
          </cell>
        </row>
        <row r="133">
          <cell r="B133" t="str">
            <v>Jan</v>
          </cell>
          <cell r="C133" t="str">
            <v>Feb</v>
          </cell>
          <cell r="D133" t="str">
            <v>Mar</v>
          </cell>
          <cell r="E133" t="str">
            <v>Apr</v>
          </cell>
          <cell r="F133" t="str">
            <v>May</v>
          </cell>
          <cell r="G133" t="str">
            <v>Jun</v>
          </cell>
          <cell r="H133" t="str">
            <v>Jul</v>
          </cell>
          <cell r="I133" t="str">
            <v>Aug</v>
          </cell>
          <cell r="J133" t="str">
            <v>Sep</v>
          </cell>
          <cell r="K133" t="str">
            <v>Oct</v>
          </cell>
          <cell r="L133" t="str">
            <v>Nov</v>
          </cell>
          <cell r="M133" t="str">
            <v>Dec</v>
          </cell>
          <cell r="O133" t="str">
            <v>TOTAL</v>
          </cell>
        </row>
        <row r="135">
          <cell r="A135" t="str">
            <v>SERIES</v>
          </cell>
        </row>
        <row r="136">
          <cell r="A136" t="str">
            <v>Class I</v>
          </cell>
        </row>
        <row r="137">
          <cell r="A137" t="str">
            <v>A20-30XL</v>
          </cell>
          <cell r="F137">
            <v>43013.293599999997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O137">
            <v>43013.293599999997</v>
          </cell>
        </row>
        <row r="138">
          <cell r="A138" t="str">
            <v>E25-40XM</v>
          </cell>
          <cell r="F138">
            <v>68082.999799999991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O138">
            <v>68082.999799999991</v>
          </cell>
        </row>
        <row r="139">
          <cell r="A139" t="str">
            <v>E30-55FR</v>
          </cell>
          <cell r="F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O139">
            <v>0</v>
          </cell>
        </row>
        <row r="140">
          <cell r="A140" t="str">
            <v>E40-60XM</v>
          </cell>
          <cell r="F140">
            <v>291382.3982</v>
          </cell>
          <cell r="H140">
            <v>187442.89375999998</v>
          </cell>
          <cell r="I140">
            <v>0</v>
          </cell>
          <cell r="J140">
            <v>93721.446879999989</v>
          </cell>
          <cell r="K140">
            <v>187442.89375999998</v>
          </cell>
          <cell r="L140">
            <v>281164.34063999995</v>
          </cell>
          <cell r="M140">
            <v>187442.89375999998</v>
          </cell>
          <cell r="O140">
            <v>1228596.8669999999</v>
          </cell>
        </row>
        <row r="141">
          <cell r="A141" t="str">
            <v>E70-110XL</v>
          </cell>
          <cell r="F141">
            <v>122164.44040000001</v>
          </cell>
          <cell r="H141">
            <v>0</v>
          </cell>
          <cell r="I141">
            <v>124609.11838</v>
          </cell>
          <cell r="J141">
            <v>0</v>
          </cell>
          <cell r="K141">
            <v>0</v>
          </cell>
          <cell r="L141">
            <v>124609.11838</v>
          </cell>
          <cell r="M141">
            <v>0</v>
          </cell>
          <cell r="O141">
            <v>371382.67716000002</v>
          </cell>
        </row>
        <row r="142">
          <cell r="A142" t="str">
            <v>J1.80DX</v>
          </cell>
          <cell r="F142">
            <v>78880.337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O142">
            <v>78880.337</v>
          </cell>
        </row>
        <row r="143">
          <cell r="A143" t="str">
            <v>J2.50DX</v>
          </cell>
          <cell r="F143">
            <v>224143.04479999997</v>
          </cell>
          <cell r="H143">
            <v>42861.287314285713</v>
          </cell>
          <cell r="I143">
            <v>85722.574628571427</v>
          </cell>
          <cell r="J143">
            <v>85722.574628571427</v>
          </cell>
          <cell r="K143">
            <v>85722.574628571427</v>
          </cell>
          <cell r="L143">
            <v>42861.287314285713</v>
          </cell>
          <cell r="M143">
            <v>85722.574628571427</v>
          </cell>
          <cell r="O143">
            <v>652755.91794285702</v>
          </cell>
        </row>
        <row r="144">
          <cell r="A144" t="str">
            <v>J40-60XM</v>
          </cell>
          <cell r="F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O144">
            <v>0</v>
          </cell>
        </row>
        <row r="145">
          <cell r="A145" t="str">
            <v>J25-40XMT</v>
          </cell>
          <cell r="F145">
            <v>12941.3902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O145">
            <v>12941.3902</v>
          </cell>
        </row>
        <row r="147">
          <cell r="A147" t="str">
            <v>Total Class I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675743.26</v>
          </cell>
          <cell r="G147">
            <v>0</v>
          </cell>
          <cell r="H147">
            <v>230304.18107428571</v>
          </cell>
          <cell r="I147">
            <v>210331.69300857143</v>
          </cell>
          <cell r="J147">
            <v>179444.0215085714</v>
          </cell>
          <cell r="K147">
            <v>273165.4683885714</v>
          </cell>
          <cell r="L147">
            <v>448634.74633428565</v>
          </cell>
          <cell r="M147">
            <v>273165.4683885714</v>
          </cell>
          <cell r="O147">
            <v>2290788.838702857</v>
          </cell>
        </row>
        <row r="148">
          <cell r="A148" t="str">
            <v>Class II</v>
          </cell>
        </row>
        <row r="149">
          <cell r="A149" t="str">
            <v>N30FR</v>
          </cell>
          <cell r="F149">
            <v>0</v>
          </cell>
          <cell r="H149">
            <v>0</v>
          </cell>
          <cell r="I149">
            <v>12750</v>
          </cell>
          <cell r="J149">
            <v>0</v>
          </cell>
          <cell r="K149">
            <v>25500</v>
          </cell>
          <cell r="L149">
            <v>12750</v>
          </cell>
          <cell r="M149">
            <v>0</v>
          </cell>
          <cell r="O149">
            <v>51000</v>
          </cell>
        </row>
        <row r="150">
          <cell r="A150" t="str">
            <v>R30ES</v>
          </cell>
          <cell r="F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O150">
            <v>0</v>
          </cell>
        </row>
        <row r="151">
          <cell r="A151" t="str">
            <v>N25-45XMH/R2/DR2</v>
          </cell>
          <cell r="F151">
            <v>149952.66680000001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O151">
            <v>149952.66680000001</v>
          </cell>
        </row>
        <row r="152">
          <cell r="A152" t="str">
            <v>N40-45F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O152">
            <v>0</v>
          </cell>
        </row>
        <row r="153">
          <cell r="A153" t="str">
            <v>R30-50F/FF/FA</v>
          </cell>
          <cell r="F153">
            <v>36367.525999999998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O153">
            <v>36367.525999999998</v>
          </cell>
        </row>
        <row r="154">
          <cell r="A154" t="str">
            <v>V30-40XMU</v>
          </cell>
          <cell r="F154">
            <v>78452.39439999999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O154">
            <v>78452.39439999999</v>
          </cell>
        </row>
        <row r="156">
          <cell r="A156" t="str">
            <v>Total Class II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299654.28999999998</v>
          </cell>
          <cell r="G156">
            <v>0</v>
          </cell>
          <cell r="H156">
            <v>0</v>
          </cell>
          <cell r="I156">
            <v>12750</v>
          </cell>
          <cell r="J156">
            <v>0</v>
          </cell>
          <cell r="K156">
            <v>25500</v>
          </cell>
          <cell r="L156">
            <v>12750</v>
          </cell>
          <cell r="M156">
            <v>0</v>
          </cell>
          <cell r="O156">
            <v>350654.29</v>
          </cell>
        </row>
        <row r="157">
          <cell r="A157" t="str">
            <v>Class III</v>
          </cell>
        </row>
        <row r="158">
          <cell r="A158" t="str">
            <v>B/W40-60XL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O158">
            <v>0</v>
          </cell>
        </row>
        <row r="159">
          <cell r="A159" t="str">
            <v>W40XT</v>
          </cell>
          <cell r="F159">
            <v>3587.5989999999997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O159">
            <v>3587.5989999999997</v>
          </cell>
        </row>
        <row r="160">
          <cell r="A160" t="str">
            <v>T5XT</v>
          </cell>
          <cell r="F160">
            <v>17801.161</v>
          </cell>
          <cell r="H160">
            <v>0</v>
          </cell>
          <cell r="I160">
            <v>4500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O160">
            <v>22301.161</v>
          </cell>
        </row>
        <row r="161">
          <cell r="A161" t="str">
            <v>W60-80XT</v>
          </cell>
          <cell r="F161">
            <v>106.64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4500</v>
          </cell>
          <cell r="O161">
            <v>4606.6400000000003</v>
          </cell>
        </row>
        <row r="162">
          <cell r="A162" t="str">
            <v>B/C60-80XT</v>
          </cell>
          <cell r="F162">
            <v>19494.1702</v>
          </cell>
          <cell r="H162">
            <v>0</v>
          </cell>
          <cell r="I162">
            <v>0</v>
          </cell>
          <cell r="J162">
            <v>4500</v>
          </cell>
          <cell r="K162">
            <v>0</v>
          </cell>
          <cell r="L162">
            <v>4500</v>
          </cell>
          <cell r="M162">
            <v>0</v>
          </cell>
          <cell r="O162">
            <v>28494.1702</v>
          </cell>
        </row>
        <row r="164">
          <cell r="A164" t="str">
            <v>Total Class III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24926.03</v>
          </cell>
          <cell r="G164">
            <v>0</v>
          </cell>
          <cell r="H164">
            <v>0</v>
          </cell>
          <cell r="I164">
            <v>4500</v>
          </cell>
          <cell r="J164">
            <v>4500</v>
          </cell>
          <cell r="K164">
            <v>0</v>
          </cell>
          <cell r="L164">
            <v>4500</v>
          </cell>
          <cell r="M164">
            <v>4500</v>
          </cell>
          <cell r="O164">
            <v>42926.03</v>
          </cell>
        </row>
        <row r="165">
          <cell r="A165" t="str">
            <v>Class IV</v>
          </cell>
        </row>
        <row r="166">
          <cell r="A166" t="str">
            <v>S25-35XL</v>
          </cell>
          <cell r="F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O166">
            <v>0</v>
          </cell>
        </row>
        <row r="167">
          <cell r="A167" t="str">
            <v>S40-60XL</v>
          </cell>
          <cell r="F167">
            <v>12931.7678</v>
          </cell>
          <cell r="H167">
            <v>0</v>
          </cell>
          <cell r="I167">
            <v>0</v>
          </cell>
          <cell r="J167">
            <v>28900</v>
          </cell>
          <cell r="K167">
            <v>0</v>
          </cell>
          <cell r="L167">
            <v>0</v>
          </cell>
          <cell r="M167">
            <v>0</v>
          </cell>
          <cell r="O167">
            <v>41831.767800000001</v>
          </cell>
        </row>
        <row r="168">
          <cell r="A168" t="str">
            <v>S70-120XL</v>
          </cell>
          <cell r="F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29750</v>
          </cell>
          <cell r="L168">
            <v>0</v>
          </cell>
          <cell r="M168">
            <v>0</v>
          </cell>
          <cell r="O168">
            <v>29750</v>
          </cell>
        </row>
        <row r="169">
          <cell r="A169" t="str">
            <v>S135-155XL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O169">
            <v>0</v>
          </cell>
        </row>
        <row r="171">
          <cell r="A171" t="str">
            <v>Total Class IV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28900</v>
          </cell>
          <cell r="K171">
            <v>29750</v>
          </cell>
          <cell r="L171">
            <v>0</v>
          </cell>
          <cell r="M171">
            <v>0</v>
          </cell>
          <cell r="O171">
            <v>58650</v>
          </cell>
        </row>
        <row r="172">
          <cell r="A172" t="str">
            <v>Class V</v>
          </cell>
        </row>
        <row r="173">
          <cell r="A173" t="str">
            <v>H25-40XMS (EX S.N.)</v>
          </cell>
          <cell r="F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O173">
            <v>0</v>
          </cell>
        </row>
        <row r="174">
          <cell r="A174" t="str">
            <v>H25-40BX (EX S.N.)</v>
          </cell>
          <cell r="F174">
            <v>17396.840399999997</v>
          </cell>
          <cell r="H174">
            <v>17600</v>
          </cell>
          <cell r="I174">
            <v>35200</v>
          </cell>
          <cell r="J174">
            <v>35200</v>
          </cell>
          <cell r="K174">
            <v>35200</v>
          </cell>
          <cell r="L174">
            <v>35200</v>
          </cell>
          <cell r="M174">
            <v>17600</v>
          </cell>
          <cell r="O174">
            <v>193396.84039999999</v>
          </cell>
        </row>
        <row r="175">
          <cell r="A175" t="str">
            <v>H25-40XMS (EX N.I.)</v>
          </cell>
          <cell r="F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O175">
            <v>0</v>
          </cell>
        </row>
        <row r="176">
          <cell r="A176" t="str">
            <v>H45-65XM (EX N.I.)</v>
          </cell>
          <cell r="F176">
            <v>194502.85979999998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O176">
            <v>194502.85979999998</v>
          </cell>
        </row>
        <row r="177">
          <cell r="A177" t="str">
            <v>H45-65XM (EX S.N.)</v>
          </cell>
          <cell r="F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O177">
            <v>0</v>
          </cell>
        </row>
        <row r="178">
          <cell r="A178" t="str">
            <v>H45-65DX (EX S.N.)</v>
          </cell>
          <cell r="F178">
            <v>179080.99840000001</v>
          </cell>
          <cell r="H178">
            <v>106963.02155</v>
          </cell>
          <cell r="I178">
            <v>106963.02155</v>
          </cell>
          <cell r="J178">
            <v>128355.62585999999</v>
          </cell>
          <cell r="K178">
            <v>171140.83447999999</v>
          </cell>
          <cell r="L178">
            <v>171140.83447999999</v>
          </cell>
          <cell r="M178">
            <v>171140.83447999999</v>
          </cell>
          <cell r="O178">
            <v>1034785.1707999998</v>
          </cell>
        </row>
        <row r="179">
          <cell r="A179" t="str">
            <v>H70-120XL</v>
          </cell>
          <cell r="F179">
            <v>39031.262999999999</v>
          </cell>
          <cell r="H179">
            <v>0</v>
          </cell>
          <cell r="I179">
            <v>0</v>
          </cell>
          <cell r="J179">
            <v>0</v>
          </cell>
          <cell r="K179">
            <v>66644.064368000007</v>
          </cell>
          <cell r="L179">
            <v>0</v>
          </cell>
          <cell r="M179">
            <v>66644.064368000007</v>
          </cell>
          <cell r="O179">
            <v>172319.39173600002</v>
          </cell>
        </row>
        <row r="180">
          <cell r="A180" t="str">
            <v>H135-155XL</v>
          </cell>
          <cell r="F180">
            <v>26947.004200000003</v>
          </cell>
          <cell r="H180">
            <v>0</v>
          </cell>
          <cell r="I180">
            <v>45603.388735999994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O180">
            <v>72550.392935999989</v>
          </cell>
        </row>
        <row r="181">
          <cell r="A181" t="str">
            <v>H165-280XL</v>
          </cell>
          <cell r="F181">
            <v>43751.360200000003</v>
          </cell>
          <cell r="H181">
            <v>0</v>
          </cell>
          <cell r="I181">
            <v>0</v>
          </cell>
          <cell r="J181">
            <v>90788.099407999995</v>
          </cell>
          <cell r="K181">
            <v>0</v>
          </cell>
          <cell r="L181">
            <v>0</v>
          </cell>
          <cell r="M181">
            <v>0</v>
          </cell>
          <cell r="O181">
            <v>134539.459608</v>
          </cell>
        </row>
        <row r="182">
          <cell r="A182" t="str">
            <v>H300-360XL</v>
          </cell>
          <cell r="F182">
            <v>152020.37299999999</v>
          </cell>
          <cell r="H182">
            <v>321839.53909599996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O182">
            <v>473859.91209599993</v>
          </cell>
        </row>
        <row r="183">
          <cell r="A183" t="str">
            <v>H14-20XM</v>
          </cell>
          <cell r="F183">
            <v>97971.30260000001</v>
          </cell>
          <cell r="H183">
            <v>0</v>
          </cell>
          <cell r="I183">
            <v>0</v>
          </cell>
          <cell r="J183">
            <v>81076.921050000004</v>
          </cell>
          <cell r="K183">
            <v>0</v>
          </cell>
          <cell r="L183">
            <v>81076.921050000004</v>
          </cell>
          <cell r="M183">
            <v>0</v>
          </cell>
          <cell r="O183">
            <v>260125.1447</v>
          </cell>
        </row>
        <row r="184">
          <cell r="A184" t="str">
            <v>H440-700F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164000</v>
          </cell>
          <cell r="L184">
            <v>0</v>
          </cell>
          <cell r="M184">
            <v>0</v>
          </cell>
          <cell r="O184">
            <v>164000</v>
          </cell>
        </row>
        <row r="185">
          <cell r="A185" t="str">
            <v>H800-1050C/E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256000</v>
          </cell>
          <cell r="M185">
            <v>0</v>
          </cell>
          <cell r="O185">
            <v>256000</v>
          </cell>
        </row>
        <row r="186">
          <cell r="A186" t="str">
            <v>REACHSTACKER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O186">
            <v>0</v>
          </cell>
        </row>
        <row r="187">
          <cell r="A187" t="str">
            <v xml:space="preserve"> </v>
          </cell>
        </row>
        <row r="188">
          <cell r="A188" t="str">
            <v>Total Class V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750702.00160000008</v>
          </cell>
          <cell r="G188">
            <v>0</v>
          </cell>
          <cell r="H188">
            <v>446402.56064599997</v>
          </cell>
          <cell r="I188">
            <v>187766.410286</v>
          </cell>
          <cell r="J188">
            <v>335420.64631799998</v>
          </cell>
          <cell r="K188">
            <v>436984.89884799998</v>
          </cell>
          <cell r="L188">
            <v>543417.75552999997</v>
          </cell>
          <cell r="M188">
            <v>255384.89884799998</v>
          </cell>
          <cell r="O188">
            <v>2956079.1720759999</v>
          </cell>
        </row>
        <row r="189">
          <cell r="A189" t="str">
            <v xml:space="preserve"> </v>
          </cell>
        </row>
        <row r="190">
          <cell r="A190" t="str">
            <v>GRAND TOTAL UNITS.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1751025.5816000002</v>
          </cell>
          <cell r="G190">
            <v>0</v>
          </cell>
          <cell r="H190">
            <v>676706.74172028573</v>
          </cell>
          <cell r="I190">
            <v>415348.1032945714</v>
          </cell>
          <cell r="J190">
            <v>548264.66782657139</v>
          </cell>
          <cell r="K190">
            <v>765400.36723657139</v>
          </cell>
          <cell r="L190">
            <v>1009302.5018642857</v>
          </cell>
          <cell r="M190">
            <v>533050.36723657139</v>
          </cell>
          <cell r="O190">
            <v>5699098.3307788577</v>
          </cell>
        </row>
        <row r="193">
          <cell r="B193" t="str">
            <v>STANDARD MARGIN</v>
          </cell>
        </row>
        <row r="194">
          <cell r="B194" t="str">
            <v>Jan</v>
          </cell>
          <cell r="C194" t="str">
            <v>Feb</v>
          </cell>
          <cell r="D194" t="str">
            <v>Mar</v>
          </cell>
          <cell r="E194" t="str">
            <v>Apr</v>
          </cell>
          <cell r="F194" t="str">
            <v>May</v>
          </cell>
          <cell r="G194" t="str">
            <v>Jun</v>
          </cell>
          <cell r="H194" t="str">
            <v>Jul</v>
          </cell>
          <cell r="I194" t="str">
            <v>Aug</v>
          </cell>
          <cell r="J194" t="str">
            <v>Sep</v>
          </cell>
          <cell r="K194" t="str">
            <v>Oct</v>
          </cell>
          <cell r="L194" t="str">
            <v>Nov</v>
          </cell>
          <cell r="M194" t="str">
            <v>Dec</v>
          </cell>
          <cell r="O194" t="str">
            <v>TOTAL</v>
          </cell>
        </row>
        <row r="196">
          <cell r="A196" t="str">
            <v>SERIES</v>
          </cell>
        </row>
        <row r="197">
          <cell r="A197" t="str">
            <v>Class I</v>
          </cell>
        </row>
        <row r="198">
          <cell r="A198" t="str">
            <v>A20-30XL</v>
          </cell>
          <cell r="F198">
            <v>0.17447233542732865</v>
          </cell>
          <cell r="O198">
            <v>0.17447233542732865</v>
          </cell>
        </row>
        <row r="199">
          <cell r="A199" t="str">
            <v>E25-40XM</v>
          </cell>
          <cell r="F199">
            <v>0.21553480024197336</v>
          </cell>
          <cell r="O199">
            <v>0.21553480024197336</v>
          </cell>
        </row>
        <row r="200">
          <cell r="A200" t="str">
            <v>E30-55FR</v>
          </cell>
          <cell r="F200">
            <v>0</v>
          </cell>
          <cell r="O200">
            <v>0</v>
          </cell>
        </row>
        <row r="201">
          <cell r="A201" t="str">
            <v>E40-60XM</v>
          </cell>
          <cell r="F201">
            <v>0.17092644810720684</v>
          </cell>
          <cell r="H201">
            <v>0.2</v>
          </cell>
          <cell r="I201">
            <v>0.2</v>
          </cell>
          <cell r="J201">
            <v>0.2</v>
          </cell>
          <cell r="K201">
            <v>0.2</v>
          </cell>
          <cell r="L201">
            <v>0.2</v>
          </cell>
          <cell r="M201">
            <v>0.2</v>
          </cell>
          <cell r="O201">
            <v>0.19329071879397078</v>
          </cell>
        </row>
        <row r="202">
          <cell r="A202" t="str">
            <v>E70-110XL</v>
          </cell>
          <cell r="F202">
            <v>0.16667595686427325</v>
          </cell>
          <cell r="H202">
            <v>0.15</v>
          </cell>
          <cell r="I202">
            <v>0.15</v>
          </cell>
          <cell r="J202">
            <v>0.15</v>
          </cell>
          <cell r="K202">
            <v>0.15</v>
          </cell>
          <cell r="L202">
            <v>0.15</v>
          </cell>
          <cell r="M202">
            <v>0.15</v>
          </cell>
          <cell r="O202">
            <v>0.15555865228809115</v>
          </cell>
        </row>
        <row r="203">
          <cell r="A203" t="str">
            <v>J1.80DX</v>
          </cell>
          <cell r="F203">
            <v>0.14425596191167248</v>
          </cell>
          <cell r="H203">
            <v>0.1</v>
          </cell>
          <cell r="I203">
            <v>0.1</v>
          </cell>
          <cell r="J203">
            <v>0.1</v>
          </cell>
          <cell r="K203">
            <v>0.1</v>
          </cell>
          <cell r="L203">
            <v>0.1</v>
          </cell>
          <cell r="M203">
            <v>0.1</v>
          </cell>
          <cell r="O203">
            <v>0.14425596191167248</v>
          </cell>
        </row>
        <row r="204">
          <cell r="A204" t="str">
            <v>J2.50DX</v>
          </cell>
          <cell r="F204">
            <v>0.25292876211032234</v>
          </cell>
          <cell r="O204">
            <v>0.1041471373395445</v>
          </cell>
        </row>
        <row r="205">
          <cell r="A205" t="str">
            <v>J40-60XM</v>
          </cell>
          <cell r="F205">
            <v>0</v>
          </cell>
          <cell r="O205">
            <v>0</v>
          </cell>
        </row>
        <row r="206">
          <cell r="A206" t="str">
            <v>J25-40XMT</v>
          </cell>
          <cell r="F206">
            <v>0.15380570766963039</v>
          </cell>
          <cell r="O206">
            <v>0.15380570766963039</v>
          </cell>
        </row>
        <row r="207">
          <cell r="O207">
            <v>0</v>
          </cell>
        </row>
        <row r="208">
          <cell r="A208" t="str">
            <v>Total Class I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0.20571818947924106</v>
          </cell>
          <cell r="G208">
            <v>0</v>
          </cell>
          <cell r="H208">
            <v>0.1690716345279013</v>
          </cell>
          <cell r="I208">
            <v>9.465262955553963E-2</v>
          </cell>
          <cell r="J208">
            <v>0.11549196772468731</v>
          </cell>
          <cell r="K208">
            <v>0.14642777571500112</v>
          </cell>
          <cell r="L208">
            <v>0.17060132232999478</v>
          </cell>
          <cell r="M208">
            <v>0.14642777571500112</v>
          </cell>
          <cell r="O208">
            <v>0.10832054935065033</v>
          </cell>
        </row>
        <row r="209">
          <cell r="A209" t="str">
            <v>Class II</v>
          </cell>
          <cell r="O209">
            <v>0</v>
          </cell>
        </row>
        <row r="210">
          <cell r="A210" t="str">
            <v>N30FR</v>
          </cell>
          <cell r="F210">
            <v>0</v>
          </cell>
          <cell r="H210">
            <v>0.15</v>
          </cell>
          <cell r="I210">
            <v>0.15</v>
          </cell>
          <cell r="J210">
            <v>0.15</v>
          </cell>
          <cell r="K210">
            <v>0.15</v>
          </cell>
          <cell r="L210">
            <v>0.15</v>
          </cell>
          <cell r="M210">
            <v>0.15</v>
          </cell>
          <cell r="O210">
            <v>0.15</v>
          </cell>
        </row>
        <row r="211">
          <cell r="A211" t="str">
            <v>R30ES</v>
          </cell>
          <cell r="F211">
            <v>0</v>
          </cell>
          <cell r="H211">
            <v>0.15</v>
          </cell>
          <cell r="I211">
            <v>0.15</v>
          </cell>
          <cell r="J211">
            <v>0.15</v>
          </cell>
          <cell r="K211">
            <v>0.15</v>
          </cell>
          <cell r="L211">
            <v>0.15</v>
          </cell>
          <cell r="M211">
            <v>0.15</v>
          </cell>
          <cell r="O211">
            <v>0</v>
          </cell>
        </row>
        <row r="212">
          <cell r="A212" t="str">
            <v>N25-45XMH/R2/DR2</v>
          </cell>
          <cell r="F212">
            <v>0.10879182605983617</v>
          </cell>
          <cell r="H212">
            <v>0.15</v>
          </cell>
          <cell r="I212">
            <v>0.15</v>
          </cell>
          <cell r="J212">
            <v>0.15</v>
          </cell>
          <cell r="K212">
            <v>0.15</v>
          </cell>
          <cell r="L212">
            <v>0.15</v>
          </cell>
          <cell r="M212">
            <v>0.15</v>
          </cell>
          <cell r="O212">
            <v>0.10879182605983617</v>
          </cell>
        </row>
        <row r="213">
          <cell r="A213" t="str">
            <v>N40-45F</v>
          </cell>
          <cell r="F213">
            <v>0</v>
          </cell>
          <cell r="H213">
            <v>0.15</v>
          </cell>
          <cell r="I213">
            <v>0.15</v>
          </cell>
          <cell r="J213">
            <v>0.15</v>
          </cell>
          <cell r="K213">
            <v>0.15</v>
          </cell>
          <cell r="L213">
            <v>0.15</v>
          </cell>
          <cell r="M213">
            <v>0.15</v>
          </cell>
          <cell r="O213">
            <v>0</v>
          </cell>
        </row>
        <row r="214">
          <cell r="A214" t="str">
            <v>R30-50F/FF/FA</v>
          </cell>
          <cell r="F214">
            <v>0.21334594684194691</v>
          </cell>
          <cell r="H214">
            <v>0.15</v>
          </cell>
          <cell r="I214">
            <v>0.15</v>
          </cell>
          <cell r="J214">
            <v>0.15</v>
          </cell>
          <cell r="K214">
            <v>0.15</v>
          </cell>
          <cell r="L214">
            <v>0.15</v>
          </cell>
          <cell r="M214">
            <v>0.15</v>
          </cell>
          <cell r="O214">
            <v>0.21334594684194691</v>
          </cell>
        </row>
        <row r="215">
          <cell r="A215" t="str">
            <v>V30-40XMU</v>
          </cell>
          <cell r="F215">
            <v>0.14837568915607535</v>
          </cell>
          <cell r="H215">
            <v>0.15</v>
          </cell>
          <cell r="I215">
            <v>0.15</v>
          </cell>
          <cell r="J215">
            <v>0.15</v>
          </cell>
          <cell r="K215">
            <v>0.15</v>
          </cell>
          <cell r="L215">
            <v>0.15</v>
          </cell>
          <cell r="M215">
            <v>0.15</v>
          </cell>
          <cell r="O215">
            <v>0.14837568915607535</v>
          </cell>
        </row>
        <row r="216">
          <cell r="H216">
            <v>0.15</v>
          </cell>
          <cell r="I216">
            <v>0.15</v>
          </cell>
          <cell r="J216">
            <v>0.15</v>
          </cell>
          <cell r="K216">
            <v>0.15</v>
          </cell>
          <cell r="L216">
            <v>0.15</v>
          </cell>
          <cell r="M216">
            <v>0.15</v>
          </cell>
          <cell r="O216">
            <v>0</v>
          </cell>
        </row>
        <row r="217">
          <cell r="A217" t="str">
            <v>Total Class II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9.7918638174677858E-2</v>
          </cell>
          <cell r="G217">
            <v>0</v>
          </cell>
          <cell r="H217">
            <v>0</v>
          </cell>
          <cell r="I217">
            <v>0.15</v>
          </cell>
          <cell r="J217">
            <v>0</v>
          </cell>
          <cell r="K217">
            <v>0.15</v>
          </cell>
          <cell r="L217">
            <v>0.15</v>
          </cell>
          <cell r="M217">
            <v>0</v>
          </cell>
          <cell r="O217">
            <v>2.5024030715718699E-2</v>
          </cell>
        </row>
        <row r="218">
          <cell r="A218" t="str">
            <v>Class III</v>
          </cell>
          <cell r="O218">
            <v>0</v>
          </cell>
        </row>
        <row r="219">
          <cell r="A219" t="str">
            <v>B/W40-60XL</v>
          </cell>
          <cell r="F219">
            <v>0</v>
          </cell>
          <cell r="O219">
            <v>0</v>
          </cell>
        </row>
        <row r="220">
          <cell r="A220" t="str">
            <v>W40XT</v>
          </cell>
          <cell r="F220">
            <v>4.1875367382251581E-2</v>
          </cell>
          <cell r="H220">
            <v>0.15</v>
          </cell>
          <cell r="I220">
            <v>0.15</v>
          </cell>
          <cell r="J220">
            <v>0.15</v>
          </cell>
          <cell r="K220">
            <v>0.15</v>
          </cell>
          <cell r="L220">
            <v>0.15</v>
          </cell>
          <cell r="M220">
            <v>0.15</v>
          </cell>
          <cell r="O220">
            <v>4.1875367382251581E-2</v>
          </cell>
        </row>
        <row r="221">
          <cell r="A221" t="str">
            <v>T5XT</v>
          </cell>
          <cell r="F221">
            <v>0.20795724137931035</v>
          </cell>
          <cell r="H221">
            <v>0.1</v>
          </cell>
          <cell r="I221">
            <v>0.1</v>
          </cell>
          <cell r="J221">
            <v>0.1</v>
          </cell>
          <cell r="K221">
            <v>0.1</v>
          </cell>
          <cell r="L221">
            <v>0.1</v>
          </cell>
          <cell r="M221">
            <v>0.1</v>
          </cell>
          <cell r="O221">
            <v>0.18831079162875342</v>
          </cell>
        </row>
        <row r="222">
          <cell r="A222" t="str">
            <v>W60-80XT</v>
          </cell>
          <cell r="F222">
            <v>0</v>
          </cell>
          <cell r="H222">
            <v>0.1</v>
          </cell>
          <cell r="I222">
            <v>0.1</v>
          </cell>
          <cell r="J222">
            <v>0.1</v>
          </cell>
          <cell r="K222">
            <v>0.1</v>
          </cell>
          <cell r="L222">
            <v>0.1</v>
          </cell>
          <cell r="M222">
            <v>0.1</v>
          </cell>
          <cell r="O222">
            <v>7.8671999999999936E-2</v>
          </cell>
        </row>
        <row r="223">
          <cell r="A223" t="str">
            <v>B/C60-80XT</v>
          </cell>
          <cell r="F223">
            <v>6.6153780356036598E-2</v>
          </cell>
          <cell r="H223">
            <v>0.1</v>
          </cell>
          <cell r="I223">
            <v>0.1</v>
          </cell>
          <cell r="J223">
            <v>0.1</v>
          </cell>
          <cell r="K223">
            <v>0.1</v>
          </cell>
          <cell r="L223">
            <v>0.1</v>
          </cell>
          <cell r="M223">
            <v>0.1</v>
          </cell>
          <cell r="O223">
            <v>7.7116069136736839E-2</v>
          </cell>
        </row>
        <row r="224">
          <cell r="O224">
            <v>0</v>
          </cell>
        </row>
        <row r="225">
          <cell r="A225" t="str">
            <v>Total Class III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3.0343379992722474E-2</v>
          </cell>
          <cell r="G225">
            <v>0</v>
          </cell>
          <cell r="H225">
            <v>0</v>
          </cell>
          <cell r="I225">
            <v>0.1</v>
          </cell>
          <cell r="J225">
            <v>0.1</v>
          </cell>
          <cell r="K225">
            <v>0</v>
          </cell>
          <cell r="L225">
            <v>0.1</v>
          </cell>
          <cell r="M225">
            <v>0.1</v>
          </cell>
          <cell r="O225">
            <v>4.4517621521420879E-2</v>
          </cell>
        </row>
        <row r="226">
          <cell r="A226" t="str">
            <v>Class IV</v>
          </cell>
          <cell r="O226">
            <v>0</v>
          </cell>
        </row>
        <row r="227">
          <cell r="A227" t="str">
            <v>S25-35XL</v>
          </cell>
          <cell r="F227">
            <v>0</v>
          </cell>
          <cell r="O227">
            <v>0</v>
          </cell>
        </row>
        <row r="228">
          <cell r="A228" t="str">
            <v>S40-60XL</v>
          </cell>
          <cell r="F228">
            <v>0.14647441799558861</v>
          </cell>
          <cell r="H228">
            <v>0.15</v>
          </cell>
          <cell r="I228">
            <v>0.15</v>
          </cell>
          <cell r="J228">
            <v>0.15</v>
          </cell>
          <cell r="K228">
            <v>0.15</v>
          </cell>
          <cell r="L228">
            <v>0.15</v>
          </cell>
          <cell r="M228">
            <v>0.15</v>
          </cell>
          <cell r="O228">
            <v>0.14891322459713027</v>
          </cell>
        </row>
        <row r="229">
          <cell r="A229" t="str">
            <v>S70-120XL</v>
          </cell>
          <cell r="F229">
            <v>0</v>
          </cell>
          <cell r="H229">
            <v>0.15</v>
          </cell>
          <cell r="I229">
            <v>0.15</v>
          </cell>
          <cell r="J229">
            <v>0.15</v>
          </cell>
          <cell r="K229">
            <v>0.15</v>
          </cell>
          <cell r="L229">
            <v>0.15</v>
          </cell>
          <cell r="M229">
            <v>0.15</v>
          </cell>
          <cell r="O229">
            <v>0.15</v>
          </cell>
        </row>
        <row r="230">
          <cell r="A230" t="str">
            <v>S135-155XL</v>
          </cell>
          <cell r="F230">
            <v>0</v>
          </cell>
          <cell r="O230">
            <v>0</v>
          </cell>
        </row>
        <row r="231">
          <cell r="F231">
            <v>0</v>
          </cell>
          <cell r="O231">
            <v>0</v>
          </cell>
        </row>
        <row r="232">
          <cell r="A232" t="str">
            <v>Total Class IV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0.15</v>
          </cell>
          <cell r="K232">
            <v>0.15</v>
          </cell>
          <cell r="L232">
            <v>0</v>
          </cell>
          <cell r="M232">
            <v>0</v>
          </cell>
          <cell r="O232">
            <v>0.15</v>
          </cell>
        </row>
        <row r="233">
          <cell r="A233" t="str">
            <v>Class V</v>
          </cell>
          <cell r="F233">
            <v>0</v>
          </cell>
          <cell r="O233">
            <v>0</v>
          </cell>
        </row>
        <row r="234">
          <cell r="A234" t="str">
            <v>H25-40XMS (EX S.N.)</v>
          </cell>
          <cell r="F234">
            <v>0</v>
          </cell>
          <cell r="O234">
            <v>0</v>
          </cell>
        </row>
        <row r="235">
          <cell r="A235" t="str">
            <v>H25-40BX (EX S.N.)</v>
          </cell>
          <cell r="F235">
            <v>7.5724925308729582E-2</v>
          </cell>
          <cell r="H235">
            <v>0.12</v>
          </cell>
          <cell r="I235">
            <v>0.12</v>
          </cell>
          <cell r="J235">
            <v>0.12</v>
          </cell>
          <cell r="K235">
            <v>0.12</v>
          </cell>
          <cell r="L235">
            <v>0.12</v>
          </cell>
          <cell r="M235">
            <v>0.12</v>
          </cell>
          <cell r="O235">
            <v>0.11619164725676358</v>
          </cell>
        </row>
        <row r="236">
          <cell r="A236" t="str">
            <v>H25-40XMS (EX N.I.)</v>
          </cell>
          <cell r="F236">
            <v>0</v>
          </cell>
          <cell r="O236">
            <v>0</v>
          </cell>
        </row>
        <row r="237">
          <cell r="A237" t="str">
            <v>H45-65XM (EX N.I.)</v>
          </cell>
          <cell r="F237">
            <v>0.1156285171863158</v>
          </cell>
          <cell r="O237">
            <v>0.1156285171863158</v>
          </cell>
        </row>
        <row r="238">
          <cell r="A238" t="str">
            <v>H45-65XM (EX S.N.)</v>
          </cell>
          <cell r="F238">
            <v>0</v>
          </cell>
          <cell r="O238">
            <v>0</v>
          </cell>
        </row>
        <row r="239">
          <cell r="A239" t="str">
            <v>H45-65DX (EX S.N.)</v>
          </cell>
          <cell r="F239">
            <v>7.9171963425148664E-2</v>
          </cell>
          <cell r="H239">
            <v>0.12</v>
          </cell>
          <cell r="I239">
            <v>0.12</v>
          </cell>
          <cell r="J239">
            <v>0.12</v>
          </cell>
          <cell r="K239">
            <v>0.12</v>
          </cell>
          <cell r="L239">
            <v>0.12</v>
          </cell>
          <cell r="M239">
            <v>0.12</v>
          </cell>
          <cell r="O239">
            <v>0.11319532723752485</v>
          </cell>
        </row>
        <row r="240">
          <cell r="A240" t="str">
            <v>H70-120XL</v>
          </cell>
          <cell r="F240">
            <v>-7.7628211920461737E-2</v>
          </cell>
          <cell r="H240">
            <v>0.08</v>
          </cell>
          <cell r="I240">
            <v>0.08</v>
          </cell>
          <cell r="J240">
            <v>0.08</v>
          </cell>
          <cell r="K240">
            <v>0.08</v>
          </cell>
          <cell r="L240">
            <v>0.08</v>
          </cell>
          <cell r="M240">
            <v>0.08</v>
          </cell>
          <cell r="O240">
            <v>4.847435761590748E-2</v>
          </cell>
        </row>
        <row r="241">
          <cell r="A241" t="str">
            <v>H135-155XL</v>
          </cell>
          <cell r="F241">
            <v>-8.7254458545508243E-2</v>
          </cell>
          <cell r="H241">
            <v>0.08</v>
          </cell>
          <cell r="I241">
            <v>0.08</v>
          </cell>
          <cell r="J241">
            <v>0.08</v>
          </cell>
          <cell r="K241">
            <v>0.08</v>
          </cell>
          <cell r="L241">
            <v>0.08</v>
          </cell>
          <cell r="M241">
            <v>0.08</v>
          </cell>
          <cell r="O241">
            <v>2.4248513818164001E-2</v>
          </cell>
        </row>
        <row r="242">
          <cell r="A242" t="str">
            <v>H165-280XL</v>
          </cell>
          <cell r="F242">
            <v>0.20967361145487975</v>
          </cell>
          <cell r="H242">
            <v>0.18</v>
          </cell>
          <cell r="I242">
            <v>0.18</v>
          </cell>
          <cell r="J242">
            <v>0.18</v>
          </cell>
          <cell r="K242">
            <v>0.18</v>
          </cell>
          <cell r="L242">
            <v>0.18</v>
          </cell>
          <cell r="M242">
            <v>0.18</v>
          </cell>
          <cell r="O242">
            <v>0.18989120381829325</v>
          </cell>
        </row>
        <row r="243">
          <cell r="A243" t="str">
            <v>H300-360XL</v>
          </cell>
          <cell r="F243">
            <v>0.22534871749976781</v>
          </cell>
          <cell r="H243">
            <v>0.18</v>
          </cell>
          <cell r="I243">
            <v>0.18</v>
          </cell>
          <cell r="J243">
            <v>0.18</v>
          </cell>
          <cell r="K243">
            <v>0.18</v>
          </cell>
          <cell r="L243">
            <v>0.18</v>
          </cell>
          <cell r="M243">
            <v>0.18</v>
          </cell>
          <cell r="O243">
            <v>0.19511623916658935</v>
          </cell>
        </row>
        <row r="244">
          <cell r="A244" t="str">
            <v>H14-20XM</v>
          </cell>
          <cell r="F244">
            <v>-2.7118520677963148E-2</v>
          </cell>
          <cell r="H244">
            <v>0.15</v>
          </cell>
          <cell r="I244">
            <v>0.15</v>
          </cell>
          <cell r="J244">
            <v>0.15</v>
          </cell>
          <cell r="K244">
            <v>0.15</v>
          </cell>
          <cell r="L244">
            <v>0.15</v>
          </cell>
          <cell r="M244">
            <v>0.15</v>
          </cell>
          <cell r="O244">
            <v>9.096049310734558E-2</v>
          </cell>
        </row>
        <row r="245">
          <cell r="A245" t="str">
            <v>H440-700F</v>
          </cell>
          <cell r="F245">
            <v>0</v>
          </cell>
          <cell r="H245">
            <v>0.18</v>
          </cell>
          <cell r="I245">
            <v>0.18</v>
          </cell>
          <cell r="J245">
            <v>0.18</v>
          </cell>
          <cell r="K245">
            <v>0.18</v>
          </cell>
          <cell r="L245">
            <v>0.18</v>
          </cell>
          <cell r="M245">
            <v>0.18</v>
          </cell>
          <cell r="O245">
            <v>0.17713536133340996</v>
          </cell>
        </row>
        <row r="246">
          <cell r="A246" t="str">
            <v>H800-1050C/E</v>
          </cell>
          <cell r="F246">
            <v>0</v>
          </cell>
          <cell r="H246">
            <v>0.2</v>
          </cell>
          <cell r="I246">
            <v>0.2</v>
          </cell>
          <cell r="J246">
            <v>0.2</v>
          </cell>
          <cell r="K246">
            <v>0.2</v>
          </cell>
          <cell r="L246">
            <v>0.2</v>
          </cell>
          <cell r="M246">
            <v>0.2</v>
          </cell>
          <cell r="O246">
            <v>0.2</v>
          </cell>
        </row>
        <row r="247">
          <cell r="A247" t="str">
            <v>REACHSTACKER</v>
          </cell>
          <cell r="O247">
            <v>0</v>
          </cell>
        </row>
        <row r="248">
          <cell r="A248" t="str">
            <v xml:space="preserve"> </v>
          </cell>
          <cell r="O248">
            <v>0</v>
          </cell>
        </row>
        <row r="249">
          <cell r="A249" t="str">
            <v>Total Class V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9.1676237169784208E-2</v>
          </cell>
          <cell r="G249">
            <v>0</v>
          </cell>
          <cell r="H249">
            <v>0.16409670657902964</v>
          </cell>
          <cell r="I249">
            <v>0.11060829481922825</v>
          </cell>
          <cell r="J249">
            <v>0.14424879727697101</v>
          </cell>
          <cell r="K249">
            <v>0.13795643945094843</v>
          </cell>
          <cell r="L249">
            <v>0.16379622421983292</v>
          </cell>
          <cell r="M249">
            <v>0.109901038417739</v>
          </cell>
          <cell r="O249">
            <v>0.13598802120629386</v>
          </cell>
        </row>
        <row r="250">
          <cell r="A250" t="str">
            <v xml:space="preserve"> </v>
          </cell>
          <cell r="O250">
            <v>0</v>
          </cell>
        </row>
        <row r="251">
          <cell r="A251" t="str">
            <v>GRAND TOTAL UNITS.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0.13068964213747791</v>
          </cell>
          <cell r="G251">
            <v>0</v>
          </cell>
          <cell r="H251">
            <v>0.16579650153696848</v>
          </cell>
          <cell r="I251">
            <v>0.10377026791703438</v>
          </cell>
          <cell r="J251">
            <v>0.13500391733093858</v>
          </cell>
          <cell r="K251">
            <v>0.14187359393039539</v>
          </cell>
          <cell r="L251">
            <v>0.16640203505450646</v>
          </cell>
          <cell r="M251">
            <v>0.12892241096490048</v>
          </cell>
          <cell r="O251">
            <v>0.11833160008207931</v>
          </cell>
        </row>
      </sheetData>
      <sheetData sheetId="6">
        <row r="1">
          <cell r="A1" t="str">
            <v>Nacco Materials Handling Group, Inc</v>
          </cell>
        </row>
        <row r="2">
          <cell r="A2" t="str">
            <v>Hyster Shanghai Import Channel</v>
          </cell>
        </row>
        <row r="3">
          <cell r="A3" t="str">
            <v>STF-2 1998</v>
          </cell>
        </row>
        <row r="4">
          <cell r="A4" t="str">
            <v>Sales Analysis</v>
          </cell>
        </row>
        <row r="6">
          <cell r="B6" t="str">
            <v>UNITS</v>
          </cell>
        </row>
        <row r="7">
          <cell r="B7" t="str">
            <v>Jan</v>
          </cell>
          <cell r="C7" t="str">
            <v>Feb</v>
          </cell>
          <cell r="D7" t="str">
            <v>Mar</v>
          </cell>
          <cell r="E7" t="str">
            <v>Apr</v>
          </cell>
          <cell r="F7" t="str">
            <v>May</v>
          </cell>
          <cell r="G7" t="str">
            <v>Jun</v>
          </cell>
          <cell r="H7" t="str">
            <v>Jul</v>
          </cell>
          <cell r="I7" t="str">
            <v>Aug</v>
          </cell>
          <cell r="J7" t="str">
            <v>Sep</v>
          </cell>
          <cell r="K7" t="str">
            <v>Oct</v>
          </cell>
          <cell r="L7" t="str">
            <v>Nov</v>
          </cell>
          <cell r="M7" t="str">
            <v>Dec</v>
          </cell>
          <cell r="O7" t="str">
            <v>TOTAL</v>
          </cell>
        </row>
        <row r="9">
          <cell r="A9" t="str">
            <v>SERIES</v>
          </cell>
        </row>
        <row r="10">
          <cell r="A10" t="str">
            <v>Class I</v>
          </cell>
        </row>
        <row r="11">
          <cell r="A11" t="str">
            <v>A20-30XL</v>
          </cell>
          <cell r="O11">
            <v>0</v>
          </cell>
        </row>
        <row r="12">
          <cell r="A12" t="str">
            <v>E25-40XM</v>
          </cell>
          <cell r="O12">
            <v>0</v>
          </cell>
        </row>
        <row r="13">
          <cell r="A13" t="str">
            <v>E30-55FR</v>
          </cell>
          <cell r="O13">
            <v>0</v>
          </cell>
        </row>
        <row r="14">
          <cell r="A14" t="str">
            <v>E40-60XM</v>
          </cell>
          <cell r="O14">
            <v>0</v>
          </cell>
        </row>
        <row r="15">
          <cell r="A15" t="str">
            <v>E70-110XL</v>
          </cell>
          <cell r="O15">
            <v>0</v>
          </cell>
        </row>
        <row r="16">
          <cell r="A16" t="str">
            <v>J1.80DX</v>
          </cell>
          <cell r="O16">
            <v>0</v>
          </cell>
        </row>
        <row r="17">
          <cell r="A17" t="str">
            <v>J2.50DX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4</v>
          </cell>
          <cell r="M17">
            <v>4</v>
          </cell>
          <cell r="O17">
            <v>20</v>
          </cell>
        </row>
        <row r="18">
          <cell r="A18" t="str">
            <v>J40-60XM</v>
          </cell>
          <cell r="O18">
            <v>0</v>
          </cell>
        </row>
        <row r="19">
          <cell r="A19" t="str">
            <v>J25-40XMT</v>
          </cell>
          <cell r="O19">
            <v>0</v>
          </cell>
        </row>
        <row r="21">
          <cell r="A21" t="str">
            <v>Total Class I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</v>
          </cell>
          <cell r="I21">
            <v>2</v>
          </cell>
          <cell r="J21">
            <v>4</v>
          </cell>
          <cell r="K21">
            <v>4</v>
          </cell>
          <cell r="L21">
            <v>4</v>
          </cell>
          <cell r="M21">
            <v>4</v>
          </cell>
          <cell r="N21">
            <v>0</v>
          </cell>
          <cell r="O21">
            <v>20</v>
          </cell>
        </row>
        <row r="22">
          <cell r="A22" t="str">
            <v>Class II</v>
          </cell>
        </row>
        <row r="23">
          <cell r="A23" t="str">
            <v>N30FR</v>
          </cell>
          <cell r="O23">
            <v>0</v>
          </cell>
        </row>
        <row r="24">
          <cell r="A24" t="str">
            <v>R30ES</v>
          </cell>
          <cell r="O24">
            <v>0</v>
          </cell>
        </row>
        <row r="25">
          <cell r="A25" t="str">
            <v>N25-45XMH/R2/DR2</v>
          </cell>
          <cell r="J25">
            <v>1</v>
          </cell>
          <cell r="L25">
            <v>1</v>
          </cell>
          <cell r="O25">
            <v>2</v>
          </cell>
        </row>
        <row r="26">
          <cell r="A26" t="str">
            <v>N40-45F</v>
          </cell>
          <cell r="O26">
            <v>0</v>
          </cell>
        </row>
        <row r="27">
          <cell r="A27" t="str">
            <v>R30-50F/FF/FA</v>
          </cell>
          <cell r="O27">
            <v>0</v>
          </cell>
        </row>
        <row r="28">
          <cell r="A28" t="str">
            <v>V30-40XMU</v>
          </cell>
          <cell r="O28">
            <v>0</v>
          </cell>
        </row>
        <row r="30">
          <cell r="A30" t="str">
            <v>Total Class II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0</v>
          </cell>
          <cell r="L30">
            <v>1</v>
          </cell>
          <cell r="M30">
            <v>0</v>
          </cell>
          <cell r="N30">
            <v>0</v>
          </cell>
          <cell r="O30">
            <v>2</v>
          </cell>
        </row>
        <row r="31">
          <cell r="A31" t="str">
            <v>Class III</v>
          </cell>
        </row>
        <row r="32">
          <cell r="A32" t="str">
            <v>B/W40-60XL</v>
          </cell>
          <cell r="O32">
            <v>0</v>
          </cell>
        </row>
        <row r="33">
          <cell r="A33" t="str">
            <v>W40XT</v>
          </cell>
          <cell r="O33">
            <v>0</v>
          </cell>
        </row>
        <row r="34">
          <cell r="A34" t="str">
            <v>T5XT</v>
          </cell>
          <cell r="O34">
            <v>0</v>
          </cell>
        </row>
        <row r="35">
          <cell r="A35" t="str">
            <v>W60-80XT</v>
          </cell>
          <cell r="O35">
            <v>0</v>
          </cell>
        </row>
        <row r="36">
          <cell r="A36" t="str">
            <v>B/C60-80XT</v>
          </cell>
          <cell r="O36">
            <v>0</v>
          </cell>
        </row>
        <row r="38">
          <cell r="A38" t="str">
            <v>Total Class III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Class IV</v>
          </cell>
        </row>
        <row r="40">
          <cell r="A40" t="str">
            <v>S25-35XL</v>
          </cell>
          <cell r="O40">
            <v>0</v>
          </cell>
        </row>
        <row r="41">
          <cell r="A41" t="str">
            <v>S40-60XL</v>
          </cell>
          <cell r="O41">
            <v>0</v>
          </cell>
        </row>
        <row r="42">
          <cell r="A42" t="str">
            <v>S70-120XL</v>
          </cell>
          <cell r="F42">
            <v>1</v>
          </cell>
          <cell r="O42">
            <v>1</v>
          </cell>
        </row>
        <row r="43">
          <cell r="A43" t="str">
            <v>S135-155XL</v>
          </cell>
          <cell r="F43">
            <v>1</v>
          </cell>
          <cell r="J43">
            <v>1</v>
          </cell>
          <cell r="O43">
            <v>2</v>
          </cell>
        </row>
        <row r="45">
          <cell r="A45" t="str">
            <v>Total Class IV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</v>
          </cell>
          <cell r="G45">
            <v>0</v>
          </cell>
          <cell r="H45">
            <v>0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3</v>
          </cell>
        </row>
        <row r="46">
          <cell r="A46" t="str">
            <v>Class V</v>
          </cell>
        </row>
        <row r="47">
          <cell r="A47" t="str">
            <v>H25-40XMS (EX S.N.)</v>
          </cell>
          <cell r="O47">
            <v>0</v>
          </cell>
        </row>
        <row r="48">
          <cell r="A48" t="str">
            <v>H25-40BX (EX S.N.)</v>
          </cell>
          <cell r="H48">
            <v>1</v>
          </cell>
          <cell r="I48">
            <v>2</v>
          </cell>
          <cell r="J48">
            <v>2</v>
          </cell>
          <cell r="K48">
            <v>2</v>
          </cell>
          <cell r="L48">
            <v>2</v>
          </cell>
          <cell r="M48">
            <v>1</v>
          </cell>
          <cell r="O48">
            <v>10</v>
          </cell>
        </row>
        <row r="49">
          <cell r="A49" t="str">
            <v>H25-40XMS (EX N.I.)</v>
          </cell>
          <cell r="O49">
            <v>0</v>
          </cell>
        </row>
        <row r="50">
          <cell r="A50" t="str">
            <v>H45-65XM (EX N.I.)</v>
          </cell>
          <cell r="F50">
            <v>3</v>
          </cell>
          <cell r="O50">
            <v>3</v>
          </cell>
        </row>
        <row r="51">
          <cell r="A51" t="str">
            <v>H45-65XM (EX S.N.)</v>
          </cell>
          <cell r="H51">
            <v>5</v>
          </cell>
          <cell r="I51">
            <v>5</v>
          </cell>
          <cell r="J51">
            <v>5</v>
          </cell>
          <cell r="K51">
            <v>5</v>
          </cell>
          <cell r="L51">
            <v>5</v>
          </cell>
          <cell r="M51">
            <v>5</v>
          </cell>
          <cell r="O51">
            <v>30</v>
          </cell>
        </row>
        <row r="52">
          <cell r="A52" t="str">
            <v>H45-65DX (EX S.N.)</v>
          </cell>
          <cell r="O52">
            <v>0</v>
          </cell>
        </row>
        <row r="53">
          <cell r="A53" t="str">
            <v>H70-120XL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3</v>
          </cell>
          <cell r="M53">
            <v>2</v>
          </cell>
          <cell r="O53">
            <v>14</v>
          </cell>
        </row>
        <row r="54">
          <cell r="A54" t="str">
            <v>H135-155XL</v>
          </cell>
          <cell r="K54">
            <v>1</v>
          </cell>
          <cell r="L54">
            <v>1</v>
          </cell>
          <cell r="O54">
            <v>2</v>
          </cell>
        </row>
        <row r="55">
          <cell r="A55" t="str">
            <v>H165-280XL</v>
          </cell>
          <cell r="F55">
            <v>2</v>
          </cell>
          <cell r="J55">
            <v>3</v>
          </cell>
          <cell r="L55">
            <v>3</v>
          </cell>
          <cell r="O55">
            <v>8</v>
          </cell>
        </row>
        <row r="56">
          <cell r="A56" t="str">
            <v>H300-360XL</v>
          </cell>
          <cell r="F56">
            <v>1</v>
          </cell>
          <cell r="J56">
            <v>1</v>
          </cell>
          <cell r="K56">
            <v>1</v>
          </cell>
          <cell r="O56">
            <v>3</v>
          </cell>
        </row>
        <row r="57">
          <cell r="A57" t="str">
            <v>H14-20XM</v>
          </cell>
          <cell r="O57">
            <v>0</v>
          </cell>
        </row>
        <row r="58">
          <cell r="A58" t="str">
            <v>H440-700F</v>
          </cell>
          <cell r="L58">
            <v>1</v>
          </cell>
          <cell r="O58">
            <v>1</v>
          </cell>
        </row>
        <row r="59">
          <cell r="A59" t="str">
            <v>H800-1050C/E</v>
          </cell>
          <cell r="F59">
            <v>2</v>
          </cell>
          <cell r="K59">
            <v>1</v>
          </cell>
          <cell r="M59">
            <v>1</v>
          </cell>
          <cell r="O59">
            <v>4</v>
          </cell>
        </row>
        <row r="60">
          <cell r="A60" t="str">
            <v>REACHSTACKER</v>
          </cell>
          <cell r="O60">
            <v>0</v>
          </cell>
        </row>
        <row r="61">
          <cell r="A61" t="str">
            <v xml:space="preserve"> </v>
          </cell>
        </row>
        <row r="62">
          <cell r="A62" t="str">
            <v>Total Class V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8</v>
          </cell>
          <cell r="G62">
            <v>0</v>
          </cell>
          <cell r="H62">
            <v>7</v>
          </cell>
          <cell r="I62">
            <v>9</v>
          </cell>
          <cell r="J62">
            <v>14</v>
          </cell>
          <cell r="K62">
            <v>13</v>
          </cell>
          <cell r="L62">
            <v>15</v>
          </cell>
          <cell r="M62">
            <v>9</v>
          </cell>
          <cell r="N62">
            <v>0</v>
          </cell>
          <cell r="O62">
            <v>75</v>
          </cell>
        </row>
        <row r="63">
          <cell r="A63" t="str">
            <v xml:space="preserve"> </v>
          </cell>
        </row>
        <row r="64">
          <cell r="A64" t="str">
            <v>GRAND TOTAL UNITS.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10</v>
          </cell>
          <cell r="G64">
            <v>0</v>
          </cell>
          <cell r="H64">
            <v>9</v>
          </cell>
          <cell r="I64">
            <v>11</v>
          </cell>
          <cell r="J64">
            <v>20</v>
          </cell>
          <cell r="K64">
            <v>17</v>
          </cell>
          <cell r="L64">
            <v>20</v>
          </cell>
          <cell r="M64">
            <v>13</v>
          </cell>
          <cell r="N64">
            <v>0</v>
          </cell>
          <cell r="O64">
            <v>100</v>
          </cell>
        </row>
        <row r="69">
          <cell r="B69" t="str">
            <v>NET SALES</v>
          </cell>
        </row>
        <row r="70">
          <cell r="B70" t="str">
            <v>Jan</v>
          </cell>
          <cell r="C70" t="str">
            <v>Feb</v>
          </cell>
          <cell r="D70" t="str">
            <v>Mar</v>
          </cell>
          <cell r="E70" t="str">
            <v>Apr</v>
          </cell>
          <cell r="F70" t="str">
            <v>May</v>
          </cell>
          <cell r="G70" t="str">
            <v>Jun</v>
          </cell>
          <cell r="H70" t="str">
            <v>Jul</v>
          </cell>
          <cell r="I70" t="str">
            <v>Aug</v>
          </cell>
          <cell r="J70" t="str">
            <v>Sep</v>
          </cell>
          <cell r="K70" t="str">
            <v>Oct</v>
          </cell>
          <cell r="L70" t="str">
            <v>Nov</v>
          </cell>
          <cell r="M70" t="str">
            <v>Dec</v>
          </cell>
          <cell r="O70" t="str">
            <v>TOTAL</v>
          </cell>
        </row>
        <row r="72">
          <cell r="A72" t="str">
            <v>SERIES</v>
          </cell>
        </row>
        <row r="73">
          <cell r="A73" t="str">
            <v>Class I</v>
          </cell>
        </row>
        <row r="74">
          <cell r="A74" t="str">
            <v>A20-30XL</v>
          </cell>
          <cell r="F74">
            <v>0</v>
          </cell>
          <cell r="H74" t="b">
            <v>0</v>
          </cell>
          <cell r="I74" t="b">
            <v>0</v>
          </cell>
          <cell r="J74" t="b">
            <v>0</v>
          </cell>
          <cell r="K74" t="b">
            <v>0</v>
          </cell>
          <cell r="L74" t="b">
            <v>0</v>
          </cell>
          <cell r="M74" t="b">
            <v>0</v>
          </cell>
          <cell r="O74">
            <v>0</v>
          </cell>
        </row>
        <row r="75">
          <cell r="A75" t="str">
            <v>E25-40XM</v>
          </cell>
          <cell r="F75">
            <v>0</v>
          </cell>
          <cell r="H75" t="b">
            <v>0</v>
          </cell>
          <cell r="I75" t="b">
            <v>0</v>
          </cell>
          <cell r="J75" t="b">
            <v>0</v>
          </cell>
          <cell r="K75" t="b">
            <v>0</v>
          </cell>
          <cell r="L75" t="b">
            <v>0</v>
          </cell>
          <cell r="M75" t="b">
            <v>0</v>
          </cell>
          <cell r="O75">
            <v>0</v>
          </cell>
        </row>
        <row r="76">
          <cell r="A76" t="str">
            <v>E30-55FR</v>
          </cell>
          <cell r="F76">
            <v>0</v>
          </cell>
          <cell r="H76" t="b">
            <v>0</v>
          </cell>
          <cell r="I76" t="b">
            <v>0</v>
          </cell>
          <cell r="J76" t="b">
            <v>0</v>
          </cell>
          <cell r="K76" t="b">
            <v>0</v>
          </cell>
          <cell r="L76" t="b">
            <v>0</v>
          </cell>
          <cell r="M76" t="b">
            <v>0</v>
          </cell>
          <cell r="O76">
            <v>0</v>
          </cell>
        </row>
        <row r="77">
          <cell r="A77" t="str">
            <v>E40-60XM</v>
          </cell>
          <cell r="F77">
            <v>0</v>
          </cell>
          <cell r="H77" t="b">
            <v>0</v>
          </cell>
          <cell r="I77" t="b">
            <v>0</v>
          </cell>
          <cell r="J77" t="b">
            <v>0</v>
          </cell>
          <cell r="K77" t="b">
            <v>0</v>
          </cell>
          <cell r="L77" t="b">
            <v>0</v>
          </cell>
          <cell r="M77" t="b">
            <v>0</v>
          </cell>
          <cell r="O77">
            <v>0</v>
          </cell>
        </row>
        <row r="78">
          <cell r="A78" t="str">
            <v>E70-110XL</v>
          </cell>
          <cell r="F78">
            <v>0</v>
          </cell>
          <cell r="H78" t="b">
            <v>0</v>
          </cell>
          <cell r="I78" t="b">
            <v>0</v>
          </cell>
          <cell r="J78" t="b">
            <v>0</v>
          </cell>
          <cell r="K78" t="b">
            <v>0</v>
          </cell>
          <cell r="L78" t="b">
            <v>0</v>
          </cell>
          <cell r="M78" t="b">
            <v>0</v>
          </cell>
          <cell r="O78">
            <v>0</v>
          </cell>
        </row>
        <row r="79">
          <cell r="A79" t="str">
            <v>J1.80DX</v>
          </cell>
          <cell r="H79" t="b">
            <v>0</v>
          </cell>
          <cell r="I79" t="b">
            <v>0</v>
          </cell>
          <cell r="J79" t="b">
            <v>0</v>
          </cell>
          <cell r="K79" t="b">
            <v>0</v>
          </cell>
          <cell r="L79" t="b">
            <v>0</v>
          </cell>
          <cell r="M79" t="b">
            <v>0</v>
          </cell>
          <cell r="O79">
            <v>0</v>
          </cell>
        </row>
        <row r="80">
          <cell r="A80" t="str">
            <v>J2.50DX</v>
          </cell>
          <cell r="H80">
            <v>53334</v>
          </cell>
          <cell r="I80">
            <v>53334</v>
          </cell>
          <cell r="J80">
            <v>106668</v>
          </cell>
          <cell r="K80">
            <v>106668</v>
          </cell>
          <cell r="L80">
            <v>106668</v>
          </cell>
          <cell r="M80">
            <v>106668</v>
          </cell>
          <cell r="O80">
            <v>533340</v>
          </cell>
        </row>
        <row r="81">
          <cell r="A81" t="str">
            <v>J40-60XM</v>
          </cell>
          <cell r="F81">
            <v>0</v>
          </cell>
          <cell r="H81" t="b">
            <v>0</v>
          </cell>
          <cell r="I81" t="b">
            <v>0</v>
          </cell>
          <cell r="J81" t="b">
            <v>0</v>
          </cell>
          <cell r="K81" t="b">
            <v>0</v>
          </cell>
          <cell r="L81" t="b">
            <v>0</v>
          </cell>
          <cell r="M81" t="b">
            <v>0</v>
          </cell>
          <cell r="O81">
            <v>0</v>
          </cell>
        </row>
        <row r="82">
          <cell r="A82" t="str">
            <v>J25-40XMT</v>
          </cell>
          <cell r="F82">
            <v>0</v>
          </cell>
          <cell r="H82" t="b">
            <v>0</v>
          </cell>
          <cell r="I82" t="b">
            <v>0</v>
          </cell>
          <cell r="J82" t="b">
            <v>0</v>
          </cell>
          <cell r="K82" t="b">
            <v>0</v>
          </cell>
          <cell r="L82" t="b">
            <v>0</v>
          </cell>
          <cell r="M82" t="b">
            <v>0</v>
          </cell>
          <cell r="O82">
            <v>0</v>
          </cell>
        </row>
        <row r="84">
          <cell r="A84" t="str">
            <v>Total Class I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53334</v>
          </cell>
          <cell r="I84">
            <v>53334</v>
          </cell>
          <cell r="J84">
            <v>106668</v>
          </cell>
          <cell r="K84">
            <v>106668</v>
          </cell>
          <cell r="L84">
            <v>106668</v>
          </cell>
          <cell r="M84">
            <v>106668</v>
          </cell>
          <cell r="N84">
            <v>0</v>
          </cell>
          <cell r="O84">
            <v>533340</v>
          </cell>
        </row>
        <row r="85">
          <cell r="A85" t="str">
            <v>Class II</v>
          </cell>
        </row>
        <row r="86">
          <cell r="A86" t="str">
            <v>N30FR</v>
          </cell>
          <cell r="F86">
            <v>0</v>
          </cell>
          <cell r="H86" t="b">
            <v>0</v>
          </cell>
          <cell r="I86" t="b">
            <v>0</v>
          </cell>
          <cell r="J86" t="b">
            <v>0</v>
          </cell>
          <cell r="K86" t="b">
            <v>0</v>
          </cell>
          <cell r="L86" t="b">
            <v>0</v>
          </cell>
          <cell r="M86" t="b">
            <v>0</v>
          </cell>
          <cell r="O86">
            <v>0</v>
          </cell>
        </row>
        <row r="87">
          <cell r="A87" t="str">
            <v>R30ES</v>
          </cell>
          <cell r="F87">
            <v>0</v>
          </cell>
          <cell r="H87" t="b">
            <v>0</v>
          </cell>
          <cell r="I87" t="b">
            <v>0</v>
          </cell>
          <cell r="J87" t="b">
            <v>0</v>
          </cell>
          <cell r="K87" t="b">
            <v>0</v>
          </cell>
          <cell r="L87" t="b">
            <v>0</v>
          </cell>
          <cell r="M87" t="b">
            <v>0</v>
          </cell>
          <cell r="O87">
            <v>0</v>
          </cell>
        </row>
        <row r="88">
          <cell r="A88" t="str">
            <v>N25-45XMH/R2/DR2</v>
          </cell>
          <cell r="F88">
            <v>0</v>
          </cell>
          <cell r="H88">
            <v>0</v>
          </cell>
          <cell r="I88">
            <v>0</v>
          </cell>
          <cell r="J88">
            <v>42000</v>
          </cell>
          <cell r="K88">
            <v>0</v>
          </cell>
          <cell r="L88">
            <v>42000</v>
          </cell>
          <cell r="M88">
            <v>0</v>
          </cell>
          <cell r="O88">
            <v>84000</v>
          </cell>
        </row>
        <row r="89">
          <cell r="A89" t="str">
            <v>N40-45F</v>
          </cell>
          <cell r="F89">
            <v>0</v>
          </cell>
          <cell r="H89" t="b">
            <v>0</v>
          </cell>
          <cell r="I89" t="b">
            <v>0</v>
          </cell>
          <cell r="J89" t="b">
            <v>0</v>
          </cell>
          <cell r="K89" t="b">
            <v>0</v>
          </cell>
          <cell r="L89" t="b">
            <v>0</v>
          </cell>
          <cell r="M89" t="b">
            <v>0</v>
          </cell>
          <cell r="O89">
            <v>0</v>
          </cell>
        </row>
        <row r="90">
          <cell r="A90" t="str">
            <v>R30-50F/FF/FA</v>
          </cell>
          <cell r="F90">
            <v>0</v>
          </cell>
          <cell r="H90" t="b">
            <v>0</v>
          </cell>
          <cell r="I90" t="b">
            <v>0</v>
          </cell>
          <cell r="J90" t="b">
            <v>0</v>
          </cell>
          <cell r="K90" t="b">
            <v>0</v>
          </cell>
          <cell r="L90" t="b">
            <v>0</v>
          </cell>
          <cell r="M90" t="b">
            <v>0</v>
          </cell>
          <cell r="O90">
            <v>0</v>
          </cell>
        </row>
        <row r="91">
          <cell r="A91" t="str">
            <v>V30-40XMU</v>
          </cell>
          <cell r="F91">
            <v>0</v>
          </cell>
          <cell r="H91" t="b">
            <v>0</v>
          </cell>
          <cell r="I91" t="b">
            <v>0</v>
          </cell>
          <cell r="J91" t="b">
            <v>0</v>
          </cell>
          <cell r="K91" t="b">
            <v>0</v>
          </cell>
          <cell r="L91" t="b">
            <v>0</v>
          </cell>
          <cell r="M91" t="b">
            <v>0</v>
          </cell>
          <cell r="O91">
            <v>0</v>
          </cell>
        </row>
        <row r="93">
          <cell r="A93" t="str">
            <v>Total Class II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42000</v>
          </cell>
          <cell r="K93">
            <v>0</v>
          </cell>
          <cell r="L93">
            <v>42000</v>
          </cell>
          <cell r="M93">
            <v>0</v>
          </cell>
          <cell r="N93">
            <v>0</v>
          </cell>
          <cell r="O93">
            <v>84000</v>
          </cell>
        </row>
        <row r="94">
          <cell r="A94" t="str">
            <v>Class III</v>
          </cell>
        </row>
        <row r="95">
          <cell r="A95" t="str">
            <v>B/W40-60XL</v>
          </cell>
          <cell r="F95">
            <v>0</v>
          </cell>
          <cell r="H95" t="b">
            <v>0</v>
          </cell>
          <cell r="I95" t="b">
            <v>0</v>
          </cell>
          <cell r="J95" t="b">
            <v>0</v>
          </cell>
          <cell r="K95" t="b">
            <v>0</v>
          </cell>
          <cell r="L95" t="b">
            <v>0</v>
          </cell>
          <cell r="M95" t="b">
            <v>0</v>
          </cell>
          <cell r="O95">
            <v>0</v>
          </cell>
        </row>
        <row r="96">
          <cell r="A96" t="str">
            <v>W40XT</v>
          </cell>
          <cell r="F96">
            <v>0</v>
          </cell>
          <cell r="H96" t="b">
            <v>0</v>
          </cell>
          <cell r="I96" t="b">
            <v>0</v>
          </cell>
          <cell r="J96" t="b">
            <v>0</v>
          </cell>
          <cell r="K96" t="b">
            <v>0</v>
          </cell>
          <cell r="L96" t="b">
            <v>0</v>
          </cell>
          <cell r="M96" t="b">
            <v>0</v>
          </cell>
          <cell r="O96">
            <v>0</v>
          </cell>
        </row>
        <row r="97">
          <cell r="A97" t="str">
            <v>T5XT</v>
          </cell>
          <cell r="F97">
            <v>0</v>
          </cell>
          <cell r="H97" t="b">
            <v>0</v>
          </cell>
          <cell r="I97" t="b">
            <v>0</v>
          </cell>
          <cell r="J97" t="b">
            <v>0</v>
          </cell>
          <cell r="K97" t="b">
            <v>0</v>
          </cell>
          <cell r="L97" t="b">
            <v>0</v>
          </cell>
          <cell r="M97" t="b">
            <v>0</v>
          </cell>
          <cell r="O97">
            <v>0</v>
          </cell>
        </row>
        <row r="98">
          <cell r="A98" t="str">
            <v>W60-80XT</v>
          </cell>
          <cell r="F98">
            <v>0</v>
          </cell>
          <cell r="H98" t="b">
            <v>0</v>
          </cell>
          <cell r="I98" t="b">
            <v>0</v>
          </cell>
          <cell r="J98" t="b">
            <v>0</v>
          </cell>
          <cell r="K98" t="b">
            <v>0</v>
          </cell>
          <cell r="L98" t="b">
            <v>0</v>
          </cell>
          <cell r="M98" t="b">
            <v>0</v>
          </cell>
          <cell r="O98">
            <v>0</v>
          </cell>
        </row>
        <row r="99">
          <cell r="A99" t="str">
            <v>B/C60-80XT</v>
          </cell>
          <cell r="F99">
            <v>0</v>
          </cell>
          <cell r="H99" t="b">
            <v>0</v>
          </cell>
          <cell r="I99" t="b">
            <v>0</v>
          </cell>
          <cell r="J99" t="b">
            <v>0</v>
          </cell>
          <cell r="K99" t="b">
            <v>0</v>
          </cell>
          <cell r="L99" t="b">
            <v>0</v>
          </cell>
          <cell r="M99" t="b">
            <v>0</v>
          </cell>
          <cell r="O99">
            <v>0</v>
          </cell>
        </row>
        <row r="101">
          <cell r="A101" t="str">
            <v>Total Class III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Class IV</v>
          </cell>
        </row>
        <row r="103">
          <cell r="A103" t="str">
            <v>S25-35XL</v>
          </cell>
          <cell r="F103">
            <v>0</v>
          </cell>
          <cell r="H103" t="b">
            <v>0</v>
          </cell>
          <cell r="I103" t="b">
            <v>0</v>
          </cell>
          <cell r="J103" t="b">
            <v>0</v>
          </cell>
          <cell r="K103" t="b">
            <v>0</v>
          </cell>
          <cell r="L103" t="b">
            <v>0</v>
          </cell>
          <cell r="M103" t="b">
            <v>0</v>
          </cell>
          <cell r="O103">
            <v>0</v>
          </cell>
        </row>
        <row r="104">
          <cell r="A104" t="str">
            <v>S40-60XL</v>
          </cell>
          <cell r="F104">
            <v>0</v>
          </cell>
          <cell r="H104" t="b">
            <v>0</v>
          </cell>
          <cell r="I104" t="b">
            <v>0</v>
          </cell>
          <cell r="J104" t="b">
            <v>0</v>
          </cell>
          <cell r="K104" t="b">
            <v>0</v>
          </cell>
          <cell r="L104" t="b">
            <v>0</v>
          </cell>
          <cell r="M104" t="b">
            <v>0</v>
          </cell>
          <cell r="O104">
            <v>0</v>
          </cell>
        </row>
        <row r="105">
          <cell r="A105" t="str">
            <v>S70-120XL</v>
          </cell>
          <cell r="F105">
            <v>89633.85</v>
          </cell>
          <cell r="H105">
            <v>0</v>
          </cell>
          <cell r="I105" t="b">
            <v>0</v>
          </cell>
          <cell r="J105" t="b">
            <v>0</v>
          </cell>
          <cell r="K105" t="b">
            <v>0</v>
          </cell>
          <cell r="L105" t="b">
            <v>0</v>
          </cell>
          <cell r="M105" t="b">
            <v>0</v>
          </cell>
          <cell r="O105">
            <v>89633.85</v>
          </cell>
        </row>
        <row r="106">
          <cell r="A106" t="str">
            <v>S135-155XL</v>
          </cell>
          <cell r="F106">
            <v>61741.86</v>
          </cell>
          <cell r="H106">
            <v>0</v>
          </cell>
          <cell r="I106">
            <v>0</v>
          </cell>
          <cell r="J106">
            <v>61741.86</v>
          </cell>
          <cell r="K106">
            <v>0</v>
          </cell>
          <cell r="L106">
            <v>0</v>
          </cell>
          <cell r="M106">
            <v>0</v>
          </cell>
          <cell r="O106">
            <v>123483.72</v>
          </cell>
        </row>
        <row r="108">
          <cell r="A108" t="str">
            <v>Total Class IV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151375.71</v>
          </cell>
          <cell r="G108">
            <v>0</v>
          </cell>
          <cell r="H108">
            <v>0</v>
          </cell>
          <cell r="I108">
            <v>0</v>
          </cell>
          <cell r="J108">
            <v>61741.86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213117.57</v>
          </cell>
        </row>
        <row r="109">
          <cell r="A109" t="str">
            <v>Class V</v>
          </cell>
        </row>
        <row r="110">
          <cell r="A110" t="str">
            <v>H25-40XMS (EX S.N.)</v>
          </cell>
          <cell r="F110">
            <v>0</v>
          </cell>
          <cell r="H110" t="b">
            <v>0</v>
          </cell>
          <cell r="I110" t="b">
            <v>0</v>
          </cell>
          <cell r="J110" t="b">
            <v>0</v>
          </cell>
          <cell r="K110" t="b">
            <v>0</v>
          </cell>
          <cell r="L110" t="b">
            <v>0</v>
          </cell>
          <cell r="M110" t="b">
            <v>0</v>
          </cell>
          <cell r="O110">
            <v>0</v>
          </cell>
        </row>
        <row r="111">
          <cell r="A111" t="str">
            <v>H25-40BX (EX S.N.)</v>
          </cell>
          <cell r="F111">
            <v>0</v>
          </cell>
          <cell r="H111">
            <v>26000</v>
          </cell>
          <cell r="I111">
            <v>52000</v>
          </cell>
          <cell r="J111">
            <v>52000</v>
          </cell>
          <cell r="K111">
            <v>52000</v>
          </cell>
          <cell r="L111">
            <v>52000</v>
          </cell>
          <cell r="M111">
            <v>26000</v>
          </cell>
          <cell r="O111">
            <v>260000</v>
          </cell>
        </row>
        <row r="112">
          <cell r="A112" t="str">
            <v>H25-40XMS (EX N.I.)</v>
          </cell>
          <cell r="F112">
            <v>0</v>
          </cell>
          <cell r="H112" t="b">
            <v>0</v>
          </cell>
          <cell r="I112" t="b">
            <v>0</v>
          </cell>
          <cell r="J112" t="b">
            <v>0</v>
          </cell>
          <cell r="K112" t="b">
            <v>0</v>
          </cell>
          <cell r="L112" t="b">
            <v>0</v>
          </cell>
          <cell r="M112" t="b">
            <v>0</v>
          </cell>
          <cell r="O112">
            <v>0</v>
          </cell>
        </row>
        <row r="113">
          <cell r="A113" t="str">
            <v>H45-65XM (EX N.I.)</v>
          </cell>
          <cell r="F113">
            <v>64483.87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O113">
            <v>64483.87</v>
          </cell>
        </row>
        <row r="114">
          <cell r="A114" t="str">
            <v>H45-65XM (EX S.N.)</v>
          </cell>
          <cell r="F114">
            <v>0</v>
          </cell>
          <cell r="H114">
            <v>80000</v>
          </cell>
          <cell r="I114">
            <v>80000</v>
          </cell>
          <cell r="J114">
            <v>80000</v>
          </cell>
          <cell r="K114">
            <v>80000</v>
          </cell>
          <cell r="L114">
            <v>80000</v>
          </cell>
          <cell r="M114">
            <v>80000</v>
          </cell>
          <cell r="O114">
            <v>480000</v>
          </cell>
        </row>
        <row r="115">
          <cell r="A115" t="str">
            <v>H45-65DX (EX S.N.)</v>
          </cell>
          <cell r="F115">
            <v>0</v>
          </cell>
          <cell r="H115" t="b">
            <v>0</v>
          </cell>
          <cell r="I115" t="b">
            <v>0</v>
          </cell>
          <cell r="J115" t="b">
            <v>0</v>
          </cell>
          <cell r="K115" t="b">
            <v>0</v>
          </cell>
          <cell r="L115" t="b">
            <v>0</v>
          </cell>
          <cell r="M115" t="b">
            <v>0</v>
          </cell>
          <cell r="O115">
            <v>0</v>
          </cell>
        </row>
        <row r="116">
          <cell r="A116" t="str">
            <v>H70-120XL</v>
          </cell>
          <cell r="F116">
            <v>0</v>
          </cell>
          <cell r="H116">
            <v>25000</v>
          </cell>
          <cell r="I116">
            <v>50000</v>
          </cell>
          <cell r="J116">
            <v>75000</v>
          </cell>
          <cell r="K116">
            <v>75000</v>
          </cell>
          <cell r="L116">
            <v>75000</v>
          </cell>
          <cell r="M116">
            <v>50000</v>
          </cell>
          <cell r="O116">
            <v>350000</v>
          </cell>
        </row>
        <row r="117">
          <cell r="A117" t="str">
            <v>H135-155XL</v>
          </cell>
          <cell r="F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44000</v>
          </cell>
          <cell r="L117">
            <v>44000</v>
          </cell>
          <cell r="M117">
            <v>0</v>
          </cell>
          <cell r="O117">
            <v>88000</v>
          </cell>
        </row>
        <row r="118">
          <cell r="A118" t="str">
            <v>H165-280XL</v>
          </cell>
          <cell r="F118">
            <v>217136.36</v>
          </cell>
          <cell r="H118">
            <v>0</v>
          </cell>
          <cell r="I118">
            <v>0</v>
          </cell>
          <cell r="J118">
            <v>325704.53999999998</v>
          </cell>
          <cell r="K118">
            <v>0</v>
          </cell>
          <cell r="L118">
            <v>325704.53999999998</v>
          </cell>
          <cell r="M118">
            <v>0</v>
          </cell>
          <cell r="O118">
            <v>868545.44</v>
          </cell>
        </row>
        <row r="119">
          <cell r="A119" t="str">
            <v>H300-360XL</v>
          </cell>
          <cell r="F119">
            <v>116665.67</v>
          </cell>
          <cell r="H119">
            <v>0</v>
          </cell>
          <cell r="I119">
            <v>0</v>
          </cell>
          <cell r="J119">
            <v>116665.67</v>
          </cell>
          <cell r="K119">
            <v>116665.67</v>
          </cell>
          <cell r="L119">
            <v>0</v>
          </cell>
          <cell r="M119">
            <v>0</v>
          </cell>
          <cell r="O119">
            <v>349997.01</v>
          </cell>
        </row>
        <row r="120">
          <cell r="A120" t="str">
            <v>H14-20XM</v>
          </cell>
          <cell r="F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O120">
            <v>0</v>
          </cell>
        </row>
        <row r="121">
          <cell r="A121" t="str">
            <v>H440-700F</v>
          </cell>
          <cell r="F121">
            <v>72952.31</v>
          </cell>
          <cell r="O121">
            <v>72952.31</v>
          </cell>
        </row>
        <row r="122">
          <cell r="A122" t="str">
            <v>H800-1050C/E</v>
          </cell>
          <cell r="F122">
            <v>889118.47</v>
          </cell>
          <cell r="H122">
            <v>0</v>
          </cell>
          <cell r="I122">
            <v>0</v>
          </cell>
          <cell r="J122">
            <v>0</v>
          </cell>
          <cell r="K122">
            <v>444559.23499999999</v>
          </cell>
          <cell r="L122">
            <v>0</v>
          </cell>
          <cell r="M122">
            <v>444559.23499999999</v>
          </cell>
          <cell r="O122">
            <v>1778236.94</v>
          </cell>
        </row>
        <row r="123">
          <cell r="A123" t="str">
            <v>REACHSTACKER</v>
          </cell>
          <cell r="O123">
            <v>0</v>
          </cell>
        </row>
        <row r="124">
          <cell r="A124" t="str">
            <v xml:space="preserve"> </v>
          </cell>
        </row>
        <row r="125">
          <cell r="A125" t="str">
            <v>Total Class V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1360356.68</v>
          </cell>
          <cell r="G125">
            <v>0</v>
          </cell>
          <cell r="H125">
            <v>131000</v>
          </cell>
          <cell r="I125">
            <v>182000</v>
          </cell>
          <cell r="J125">
            <v>649370.21000000008</v>
          </cell>
          <cell r="K125">
            <v>812224.90500000003</v>
          </cell>
          <cell r="L125">
            <v>576704.54</v>
          </cell>
          <cell r="M125">
            <v>600559.23499999999</v>
          </cell>
          <cell r="N125">
            <v>0</v>
          </cell>
          <cell r="O125">
            <v>4312215.57</v>
          </cell>
        </row>
        <row r="126">
          <cell r="A126" t="str">
            <v xml:space="preserve"> </v>
          </cell>
        </row>
        <row r="127">
          <cell r="A127" t="str">
            <v>GRAND TOTAL UNITS.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1511732.39</v>
          </cell>
          <cell r="G127">
            <v>0</v>
          </cell>
          <cell r="H127">
            <v>184334</v>
          </cell>
          <cell r="I127">
            <v>235334</v>
          </cell>
          <cell r="J127">
            <v>859780.07000000007</v>
          </cell>
          <cell r="K127">
            <v>918892.90500000003</v>
          </cell>
          <cell r="L127">
            <v>725372.54</v>
          </cell>
          <cell r="M127">
            <v>707227.23499999999</v>
          </cell>
          <cell r="N127">
            <v>0</v>
          </cell>
          <cell r="O127">
            <v>5142673.1400000006</v>
          </cell>
        </row>
        <row r="131">
          <cell r="B131" t="str">
            <v>STANDARD COST</v>
          </cell>
        </row>
        <row r="132">
          <cell r="B132" t="str">
            <v>Jan</v>
          </cell>
          <cell r="C132" t="str">
            <v>Feb</v>
          </cell>
          <cell r="D132" t="str">
            <v>Mar</v>
          </cell>
          <cell r="E132" t="str">
            <v>Apr</v>
          </cell>
          <cell r="F132" t="str">
            <v>May</v>
          </cell>
          <cell r="G132" t="str">
            <v>Jun</v>
          </cell>
          <cell r="H132" t="str">
            <v>Jul</v>
          </cell>
          <cell r="I132" t="str">
            <v>Aug</v>
          </cell>
          <cell r="J132" t="str">
            <v>Sep</v>
          </cell>
          <cell r="K132" t="str">
            <v>Oct</v>
          </cell>
          <cell r="L132" t="str">
            <v>Nov</v>
          </cell>
          <cell r="M132" t="str">
            <v>Dec</v>
          </cell>
          <cell r="O132" t="str">
            <v>TOTAL</v>
          </cell>
        </row>
        <row r="134">
          <cell r="A134" t="str">
            <v>SERIES</v>
          </cell>
        </row>
        <row r="135">
          <cell r="A135" t="str">
            <v>Class I</v>
          </cell>
        </row>
        <row r="136">
          <cell r="A136" t="str">
            <v>A20-30XL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O136">
            <v>0</v>
          </cell>
        </row>
        <row r="137">
          <cell r="A137" t="str">
            <v>E25-40XM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O137">
            <v>0</v>
          </cell>
        </row>
        <row r="138">
          <cell r="A138" t="str">
            <v>E30-55FR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O138">
            <v>0</v>
          </cell>
        </row>
        <row r="139">
          <cell r="A139" t="str">
            <v>E40-60XM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O139">
            <v>0</v>
          </cell>
        </row>
        <row r="140">
          <cell r="A140" t="str">
            <v>E70-110XL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O140">
            <v>0</v>
          </cell>
        </row>
        <row r="141">
          <cell r="A141" t="str">
            <v>J1.80DX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O141">
            <v>0</v>
          </cell>
        </row>
        <row r="142">
          <cell r="A142" t="str">
            <v>J2.50DX</v>
          </cell>
          <cell r="H142">
            <v>40000.5</v>
          </cell>
          <cell r="I142">
            <v>40000.5</v>
          </cell>
          <cell r="J142">
            <v>80001</v>
          </cell>
          <cell r="K142">
            <v>80001</v>
          </cell>
          <cell r="L142">
            <v>80001</v>
          </cell>
          <cell r="M142">
            <v>80001</v>
          </cell>
          <cell r="O142">
            <v>400005</v>
          </cell>
        </row>
        <row r="143">
          <cell r="A143" t="str">
            <v>J40-60XM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O143">
            <v>0</v>
          </cell>
        </row>
        <row r="144">
          <cell r="A144" t="str">
            <v>J25-40XMT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O144">
            <v>0</v>
          </cell>
        </row>
        <row r="146">
          <cell r="A146" t="str">
            <v>Total Class I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40000.5</v>
          </cell>
          <cell r="I146">
            <v>40000.5</v>
          </cell>
          <cell r="J146">
            <v>80001</v>
          </cell>
          <cell r="K146">
            <v>80001</v>
          </cell>
          <cell r="L146">
            <v>80001</v>
          </cell>
          <cell r="M146">
            <v>80001</v>
          </cell>
          <cell r="N146">
            <v>0</v>
          </cell>
          <cell r="O146">
            <v>400005</v>
          </cell>
        </row>
        <row r="147">
          <cell r="A147" t="str">
            <v>Class II</v>
          </cell>
        </row>
        <row r="148">
          <cell r="A148" t="str">
            <v>N30FR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O148">
            <v>0</v>
          </cell>
        </row>
        <row r="149">
          <cell r="A149" t="str">
            <v>R30ES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O149">
            <v>0</v>
          </cell>
        </row>
        <row r="150">
          <cell r="A150" t="str">
            <v>N25-45XMH/R2/DR2</v>
          </cell>
          <cell r="H150">
            <v>0</v>
          </cell>
          <cell r="I150">
            <v>0</v>
          </cell>
          <cell r="J150">
            <v>35700</v>
          </cell>
          <cell r="K150">
            <v>0</v>
          </cell>
          <cell r="L150">
            <v>35700</v>
          </cell>
          <cell r="M150">
            <v>0</v>
          </cell>
          <cell r="O150">
            <v>71400</v>
          </cell>
        </row>
        <row r="151">
          <cell r="A151" t="str">
            <v>N40-45F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O151">
            <v>0</v>
          </cell>
        </row>
        <row r="152">
          <cell r="A152" t="str">
            <v>R30-50F/FF/FA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O152">
            <v>0</v>
          </cell>
        </row>
        <row r="153">
          <cell r="A153" t="str">
            <v>V30-40XMU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O153">
            <v>0</v>
          </cell>
        </row>
        <row r="155">
          <cell r="A155" t="str">
            <v>Total Class II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35700</v>
          </cell>
          <cell r="K155">
            <v>0</v>
          </cell>
          <cell r="L155">
            <v>35700</v>
          </cell>
          <cell r="M155">
            <v>0</v>
          </cell>
          <cell r="N155">
            <v>0</v>
          </cell>
          <cell r="O155">
            <v>71400</v>
          </cell>
        </row>
        <row r="156">
          <cell r="A156" t="str">
            <v>Class III</v>
          </cell>
        </row>
        <row r="157">
          <cell r="A157" t="str">
            <v>B/W40-60XL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O157">
            <v>0</v>
          </cell>
        </row>
        <row r="158">
          <cell r="A158" t="str">
            <v>W40XT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O158">
            <v>0</v>
          </cell>
        </row>
        <row r="159">
          <cell r="A159" t="str">
            <v>T5XT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O159">
            <v>0</v>
          </cell>
        </row>
        <row r="160">
          <cell r="A160" t="str">
            <v>W60-80XT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O160">
            <v>0</v>
          </cell>
        </row>
        <row r="161">
          <cell r="A161" t="str">
            <v>B/C60-80XT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O161">
            <v>0</v>
          </cell>
        </row>
        <row r="163">
          <cell r="A163" t="str">
            <v>Total Class III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Class IV</v>
          </cell>
        </row>
        <row r="165">
          <cell r="A165" t="str">
            <v>S25-35XL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O165">
            <v>0</v>
          </cell>
        </row>
        <row r="166">
          <cell r="A166" t="str">
            <v>S40-60XL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O166">
            <v>0</v>
          </cell>
        </row>
        <row r="167">
          <cell r="A167" t="str">
            <v>S70-120XL</v>
          </cell>
          <cell r="F167">
            <v>66452.89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O167">
            <v>66452.89</v>
          </cell>
        </row>
        <row r="168">
          <cell r="A168" t="str">
            <v>S135-155XL</v>
          </cell>
          <cell r="F168">
            <v>49726.82</v>
          </cell>
          <cell r="H168">
            <v>0</v>
          </cell>
          <cell r="I168">
            <v>0</v>
          </cell>
          <cell r="J168">
            <v>43219.301999999996</v>
          </cell>
          <cell r="K168">
            <v>0</v>
          </cell>
          <cell r="L168">
            <v>0</v>
          </cell>
          <cell r="M168">
            <v>0</v>
          </cell>
          <cell r="O168">
            <v>92946.122000000003</v>
          </cell>
        </row>
        <row r="170">
          <cell r="A170" t="str">
            <v>Total Class IV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116179.71</v>
          </cell>
          <cell r="G170">
            <v>0</v>
          </cell>
          <cell r="H170">
            <v>0</v>
          </cell>
          <cell r="I170">
            <v>0</v>
          </cell>
          <cell r="J170">
            <v>43219.301999999996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159399.01199999999</v>
          </cell>
        </row>
        <row r="171">
          <cell r="A171" t="str">
            <v>Class V</v>
          </cell>
        </row>
        <row r="172">
          <cell r="A172" t="str">
            <v>H25-40XMS (EX S.N.)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O172">
            <v>0</v>
          </cell>
        </row>
        <row r="173">
          <cell r="A173" t="str">
            <v>H25-40BX (EX S.N.)</v>
          </cell>
          <cell r="H173">
            <v>18200</v>
          </cell>
          <cell r="I173">
            <v>36400</v>
          </cell>
          <cell r="J173">
            <v>36400</v>
          </cell>
          <cell r="K173">
            <v>36400</v>
          </cell>
          <cell r="L173">
            <v>36400</v>
          </cell>
          <cell r="M173">
            <v>18200</v>
          </cell>
          <cell r="O173">
            <v>182000</v>
          </cell>
        </row>
        <row r="174">
          <cell r="A174" t="str">
            <v>H25-40XMS (EX N.I.)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O174">
            <v>0</v>
          </cell>
        </row>
        <row r="175">
          <cell r="A175" t="str">
            <v>H45-65XM (EX N.I.)</v>
          </cell>
          <cell r="F175">
            <v>52842.99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O175">
            <v>52842.99</v>
          </cell>
        </row>
        <row r="176">
          <cell r="A176" t="str">
            <v>H45-65XM (EX S.N.)</v>
          </cell>
          <cell r="H176">
            <v>80000</v>
          </cell>
          <cell r="I176">
            <v>80000</v>
          </cell>
          <cell r="J176">
            <v>80000</v>
          </cell>
          <cell r="K176">
            <v>80000</v>
          </cell>
          <cell r="L176">
            <v>80000</v>
          </cell>
          <cell r="M176">
            <v>80000</v>
          </cell>
          <cell r="O176">
            <v>480000</v>
          </cell>
        </row>
        <row r="177">
          <cell r="A177" t="str">
            <v>H45-65DX (EX S.N.)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O177">
            <v>0</v>
          </cell>
        </row>
        <row r="178">
          <cell r="A178" t="str">
            <v>H70-120XL</v>
          </cell>
          <cell r="F178">
            <v>2632.02</v>
          </cell>
          <cell r="H178">
            <v>25000</v>
          </cell>
          <cell r="I178">
            <v>50000</v>
          </cell>
          <cell r="J178">
            <v>75000</v>
          </cell>
          <cell r="K178">
            <v>75000</v>
          </cell>
          <cell r="L178">
            <v>75000</v>
          </cell>
          <cell r="M178">
            <v>50000</v>
          </cell>
          <cell r="O178">
            <v>352632.02</v>
          </cell>
        </row>
        <row r="179">
          <cell r="A179" t="str">
            <v>H135-155XL</v>
          </cell>
          <cell r="H179">
            <v>0</v>
          </cell>
          <cell r="I179">
            <v>0</v>
          </cell>
          <cell r="J179">
            <v>0</v>
          </cell>
          <cell r="K179">
            <v>37400</v>
          </cell>
          <cell r="L179">
            <v>37400</v>
          </cell>
          <cell r="M179">
            <v>0</v>
          </cell>
          <cell r="O179">
            <v>74800</v>
          </cell>
        </row>
        <row r="180">
          <cell r="A180" t="str">
            <v>H165-280XL</v>
          </cell>
          <cell r="F180">
            <v>151474.91</v>
          </cell>
          <cell r="H180">
            <v>0</v>
          </cell>
          <cell r="I180">
            <v>0</v>
          </cell>
          <cell r="J180">
            <v>286619.9952</v>
          </cell>
          <cell r="K180">
            <v>0</v>
          </cell>
          <cell r="L180">
            <v>286619.9952</v>
          </cell>
          <cell r="M180">
            <v>0</v>
          </cell>
          <cell r="O180">
            <v>724714.90040000004</v>
          </cell>
        </row>
        <row r="181">
          <cell r="A181" t="str">
            <v>H300-360XL</v>
          </cell>
          <cell r="F181">
            <v>81738.009999999995</v>
          </cell>
          <cell r="H181">
            <v>0</v>
          </cell>
          <cell r="I181">
            <v>0</v>
          </cell>
          <cell r="J181">
            <v>95665.849400000006</v>
          </cell>
          <cell r="K181">
            <v>95665.849400000006</v>
          </cell>
          <cell r="L181">
            <v>0</v>
          </cell>
          <cell r="M181">
            <v>0</v>
          </cell>
          <cell r="O181">
            <v>273069.70880000002</v>
          </cell>
        </row>
        <row r="182">
          <cell r="A182" t="str">
            <v>H14-20XM</v>
          </cell>
          <cell r="F182">
            <v>28088.240000000002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O182">
            <v>28088.240000000002</v>
          </cell>
        </row>
        <row r="183">
          <cell r="A183" t="str">
            <v>H440-700F</v>
          </cell>
          <cell r="F183">
            <v>43764.42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O183">
            <v>43764.42</v>
          </cell>
        </row>
        <row r="184">
          <cell r="A184" t="str">
            <v>H800-1050C/E</v>
          </cell>
          <cell r="F184">
            <v>669993.49</v>
          </cell>
          <cell r="H184">
            <v>0</v>
          </cell>
          <cell r="I184">
            <v>0</v>
          </cell>
          <cell r="J184">
            <v>0</v>
          </cell>
          <cell r="K184">
            <v>333419.42625000002</v>
          </cell>
          <cell r="L184">
            <v>0</v>
          </cell>
          <cell r="M184">
            <v>333419.42625000002</v>
          </cell>
          <cell r="O184">
            <v>1336832.3425</v>
          </cell>
        </row>
        <row r="185">
          <cell r="A185" t="str">
            <v>REACHSTACKER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O185">
            <v>0</v>
          </cell>
        </row>
        <row r="186">
          <cell r="A186" t="str">
            <v xml:space="preserve"> </v>
          </cell>
        </row>
        <row r="187">
          <cell r="A187" t="str">
            <v>Total Class V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1030534.08</v>
          </cell>
          <cell r="G187">
            <v>0</v>
          </cell>
          <cell r="H187">
            <v>123200</v>
          </cell>
          <cell r="I187">
            <v>166400</v>
          </cell>
          <cell r="J187">
            <v>573685.84459999995</v>
          </cell>
          <cell r="K187">
            <v>657885.27564999997</v>
          </cell>
          <cell r="L187">
            <v>515419.9952</v>
          </cell>
          <cell r="M187">
            <v>481619.42625000002</v>
          </cell>
          <cell r="N187">
            <v>0</v>
          </cell>
          <cell r="O187">
            <v>3548744.6216999996</v>
          </cell>
        </row>
        <row r="188">
          <cell r="A188" t="str">
            <v xml:space="preserve"> </v>
          </cell>
        </row>
        <row r="189">
          <cell r="A189" t="str">
            <v>GRAND TOTAL UNITS.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1146713.79</v>
          </cell>
          <cell r="G189">
            <v>0</v>
          </cell>
          <cell r="H189">
            <v>163200.5</v>
          </cell>
          <cell r="I189">
            <v>206400.5</v>
          </cell>
          <cell r="J189">
            <v>732606.14659999998</v>
          </cell>
          <cell r="K189">
            <v>737886.27564999997</v>
          </cell>
          <cell r="L189">
            <v>631120.9952</v>
          </cell>
          <cell r="M189">
            <v>561620.42625000002</v>
          </cell>
          <cell r="N189">
            <v>0</v>
          </cell>
          <cell r="O189">
            <v>4179548.6336999997</v>
          </cell>
        </row>
        <row r="193">
          <cell r="B193" t="str">
            <v>STANDARD MARGIN</v>
          </cell>
        </row>
        <row r="194">
          <cell r="B194" t="str">
            <v>Jan</v>
          </cell>
          <cell r="C194" t="str">
            <v>Feb</v>
          </cell>
          <cell r="D194" t="str">
            <v>Mar</v>
          </cell>
          <cell r="E194" t="str">
            <v>Apr</v>
          </cell>
          <cell r="F194" t="str">
            <v>May</v>
          </cell>
          <cell r="G194" t="str">
            <v>Jun</v>
          </cell>
          <cell r="H194" t="str">
            <v>Jul</v>
          </cell>
          <cell r="I194" t="str">
            <v>Aug</v>
          </cell>
          <cell r="J194" t="str">
            <v>Sep</v>
          </cell>
          <cell r="K194" t="str">
            <v>Oct</v>
          </cell>
          <cell r="L194" t="str">
            <v>Nov</v>
          </cell>
          <cell r="M194" t="str">
            <v>Dec</v>
          </cell>
          <cell r="O194" t="str">
            <v>TOTAL</v>
          </cell>
        </row>
        <row r="196">
          <cell r="A196" t="str">
            <v>SERIES</v>
          </cell>
        </row>
        <row r="197">
          <cell r="A197" t="str">
            <v>Class I</v>
          </cell>
        </row>
        <row r="198">
          <cell r="A198" t="str">
            <v>A20-30XL</v>
          </cell>
          <cell r="F198">
            <v>0</v>
          </cell>
          <cell r="O198">
            <v>0</v>
          </cell>
        </row>
        <row r="199">
          <cell r="A199" t="str">
            <v>E25-40XM</v>
          </cell>
          <cell r="F199">
            <v>0</v>
          </cell>
          <cell r="O199">
            <v>0</v>
          </cell>
        </row>
        <row r="200">
          <cell r="A200" t="str">
            <v>E30-55FR</v>
          </cell>
          <cell r="F200">
            <v>0</v>
          </cell>
          <cell r="O200">
            <v>0</v>
          </cell>
        </row>
        <row r="201">
          <cell r="A201" t="str">
            <v>E40-60XM</v>
          </cell>
          <cell r="F201">
            <v>0</v>
          </cell>
          <cell r="O201">
            <v>0</v>
          </cell>
        </row>
        <row r="202">
          <cell r="A202" t="str">
            <v>E70-110XL</v>
          </cell>
          <cell r="F202">
            <v>0</v>
          </cell>
          <cell r="H202">
            <v>0.3</v>
          </cell>
          <cell r="I202">
            <v>0.3</v>
          </cell>
          <cell r="J202">
            <v>0.3</v>
          </cell>
          <cell r="K202">
            <v>0.3</v>
          </cell>
          <cell r="L202">
            <v>0.3</v>
          </cell>
          <cell r="M202">
            <v>0.3</v>
          </cell>
          <cell r="O202">
            <v>0</v>
          </cell>
        </row>
        <row r="203">
          <cell r="A203" t="str">
            <v>J1.80DX</v>
          </cell>
          <cell r="F203">
            <v>0</v>
          </cell>
          <cell r="O203">
            <v>0</v>
          </cell>
        </row>
        <row r="204">
          <cell r="A204" t="str">
            <v>J2.50DX</v>
          </cell>
          <cell r="F204">
            <v>0</v>
          </cell>
          <cell r="H204">
            <v>0.25</v>
          </cell>
          <cell r="I204">
            <v>0.25</v>
          </cell>
          <cell r="J204">
            <v>0.25</v>
          </cell>
          <cell r="K204">
            <v>0.25</v>
          </cell>
          <cell r="L204">
            <v>0.25</v>
          </cell>
          <cell r="M204">
            <v>0.25</v>
          </cell>
          <cell r="O204">
            <v>0.25</v>
          </cell>
        </row>
        <row r="205">
          <cell r="A205" t="str">
            <v>J40-60XM</v>
          </cell>
          <cell r="F205">
            <v>0</v>
          </cell>
          <cell r="O205">
            <v>0</v>
          </cell>
        </row>
        <row r="206">
          <cell r="A206" t="str">
            <v>J25-40XMT</v>
          </cell>
          <cell r="F206">
            <v>0</v>
          </cell>
          <cell r="O206">
            <v>0</v>
          </cell>
        </row>
        <row r="207">
          <cell r="O207">
            <v>0</v>
          </cell>
        </row>
        <row r="208">
          <cell r="A208" t="str">
            <v>Total Class I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0.25</v>
          </cell>
          <cell r="I208">
            <v>0.25</v>
          </cell>
          <cell r="J208">
            <v>0.25</v>
          </cell>
          <cell r="K208">
            <v>0.25</v>
          </cell>
          <cell r="L208">
            <v>0.25</v>
          </cell>
          <cell r="M208">
            <v>0.25</v>
          </cell>
          <cell r="N208">
            <v>0</v>
          </cell>
          <cell r="O208">
            <v>0.25</v>
          </cell>
        </row>
        <row r="209">
          <cell r="A209" t="str">
            <v>Class II</v>
          </cell>
          <cell r="O209">
            <v>0</v>
          </cell>
        </row>
        <row r="210">
          <cell r="A210" t="str">
            <v>N30FR</v>
          </cell>
          <cell r="F210">
            <v>0</v>
          </cell>
          <cell r="O210">
            <v>0</v>
          </cell>
        </row>
        <row r="211">
          <cell r="A211" t="str">
            <v>R30ES</v>
          </cell>
          <cell r="F211">
            <v>0</v>
          </cell>
          <cell r="O211">
            <v>0</v>
          </cell>
        </row>
        <row r="212">
          <cell r="A212" t="str">
            <v>N25-45XMH/R2/DR2</v>
          </cell>
          <cell r="F212">
            <v>0</v>
          </cell>
          <cell r="H212">
            <v>0.15</v>
          </cell>
          <cell r="I212">
            <v>0.15</v>
          </cell>
          <cell r="J212">
            <v>0.15</v>
          </cell>
          <cell r="K212">
            <v>0.15</v>
          </cell>
          <cell r="L212">
            <v>0.15</v>
          </cell>
          <cell r="M212">
            <v>0.15</v>
          </cell>
          <cell r="O212">
            <v>0.15</v>
          </cell>
        </row>
        <row r="213">
          <cell r="A213" t="str">
            <v>N40-45F</v>
          </cell>
          <cell r="F213">
            <v>0</v>
          </cell>
          <cell r="O213">
            <v>0</v>
          </cell>
        </row>
        <row r="214">
          <cell r="A214" t="str">
            <v>R30-50F/FF/FA</v>
          </cell>
          <cell r="F214">
            <v>0</v>
          </cell>
          <cell r="O214">
            <v>0</v>
          </cell>
        </row>
        <row r="215">
          <cell r="A215" t="str">
            <v>V30-40XMU</v>
          </cell>
          <cell r="F215">
            <v>0</v>
          </cell>
          <cell r="O215">
            <v>0</v>
          </cell>
        </row>
        <row r="216">
          <cell r="O216">
            <v>0</v>
          </cell>
        </row>
        <row r="217">
          <cell r="A217" t="str">
            <v>Total Class II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0.15</v>
          </cell>
          <cell r="K217">
            <v>0</v>
          </cell>
          <cell r="L217">
            <v>0.15</v>
          </cell>
          <cell r="M217">
            <v>0</v>
          </cell>
          <cell r="N217">
            <v>0</v>
          </cell>
          <cell r="O217">
            <v>0.15</v>
          </cell>
        </row>
        <row r="218">
          <cell r="A218" t="str">
            <v>Class III</v>
          </cell>
          <cell r="O218">
            <v>0</v>
          </cell>
        </row>
        <row r="219">
          <cell r="A219" t="str">
            <v>B/W40-60XL</v>
          </cell>
          <cell r="F219">
            <v>0</v>
          </cell>
          <cell r="O219">
            <v>0</v>
          </cell>
        </row>
        <row r="220">
          <cell r="A220" t="str">
            <v>W40XT</v>
          </cell>
          <cell r="F220">
            <v>0</v>
          </cell>
          <cell r="O220">
            <v>0</v>
          </cell>
        </row>
        <row r="221">
          <cell r="A221" t="str">
            <v>T5XT</v>
          </cell>
          <cell r="F221">
            <v>0</v>
          </cell>
          <cell r="O221">
            <v>0</v>
          </cell>
        </row>
        <row r="222">
          <cell r="A222" t="str">
            <v>W60-80XT</v>
          </cell>
          <cell r="F222">
            <v>0</v>
          </cell>
          <cell r="O222">
            <v>0</v>
          </cell>
        </row>
        <row r="223">
          <cell r="A223" t="str">
            <v>B/C60-80XT</v>
          </cell>
          <cell r="F223">
            <v>0</v>
          </cell>
          <cell r="O223">
            <v>0</v>
          </cell>
        </row>
        <row r="224">
          <cell r="O224">
            <v>0</v>
          </cell>
        </row>
        <row r="225">
          <cell r="A225" t="str">
            <v>Total Class III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26">
          <cell r="A226" t="str">
            <v>Class IV</v>
          </cell>
          <cell r="O226">
            <v>0</v>
          </cell>
        </row>
        <row r="227">
          <cell r="A227" t="str">
            <v>S25-35XL</v>
          </cell>
          <cell r="F227">
            <v>0</v>
          </cell>
          <cell r="O227">
            <v>0</v>
          </cell>
        </row>
        <row r="228">
          <cell r="A228" t="str">
            <v>S40-60XL</v>
          </cell>
          <cell r="F228">
            <v>0</v>
          </cell>
          <cell r="O228">
            <v>0</v>
          </cell>
        </row>
        <row r="229">
          <cell r="A229" t="str">
            <v>S70-120XL</v>
          </cell>
          <cell r="F229">
            <v>0.2586183679491621</v>
          </cell>
          <cell r="O229">
            <v>0.2586183679491621</v>
          </cell>
        </row>
        <row r="230">
          <cell r="A230" t="str">
            <v>S135-155XL</v>
          </cell>
          <cell r="F230">
            <v>0.19460119925120495</v>
          </cell>
          <cell r="H230">
            <v>0.3</v>
          </cell>
          <cell r="I230">
            <v>0.3</v>
          </cell>
          <cell r="J230">
            <v>0.3</v>
          </cell>
          <cell r="K230">
            <v>0.3</v>
          </cell>
          <cell r="L230">
            <v>0.3</v>
          </cell>
          <cell r="M230">
            <v>0.3</v>
          </cell>
          <cell r="O230">
            <v>0.24730059962560244</v>
          </cell>
        </row>
        <row r="231">
          <cell r="O231">
            <v>0</v>
          </cell>
        </row>
        <row r="232">
          <cell r="A232" t="str">
            <v>Total Class IV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0.23250757998096253</v>
          </cell>
          <cell r="G232">
            <v>0</v>
          </cell>
          <cell r="H232">
            <v>0</v>
          </cell>
          <cell r="I232">
            <v>0</v>
          </cell>
          <cell r="J232">
            <v>0.30000000000000004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0.25206067242602298</v>
          </cell>
        </row>
        <row r="233">
          <cell r="A233" t="str">
            <v>Class V</v>
          </cell>
          <cell r="O233">
            <v>0</v>
          </cell>
        </row>
        <row r="234">
          <cell r="A234" t="str">
            <v>H25-40XMS (EX S.N.)</v>
          </cell>
          <cell r="F234">
            <v>0</v>
          </cell>
          <cell r="O234">
            <v>0</v>
          </cell>
        </row>
        <row r="235">
          <cell r="A235" t="str">
            <v>H25-40BX (EX S.N.)</v>
          </cell>
          <cell r="F235">
            <v>0</v>
          </cell>
          <cell r="H235">
            <v>0.3</v>
          </cell>
          <cell r="I235">
            <v>0.3</v>
          </cell>
          <cell r="J235">
            <v>0.3</v>
          </cell>
          <cell r="K235">
            <v>0.3</v>
          </cell>
          <cell r="L235">
            <v>0.3</v>
          </cell>
          <cell r="M235">
            <v>0.3</v>
          </cell>
          <cell r="O235">
            <v>0.3</v>
          </cell>
        </row>
        <row r="236">
          <cell r="A236" t="str">
            <v>H25-40XMS (EX N.I.)</v>
          </cell>
          <cell r="F236">
            <v>0</v>
          </cell>
          <cell r="O236">
            <v>0</v>
          </cell>
        </row>
        <row r="237">
          <cell r="A237" t="str">
            <v>H45-65XM (EX N.I.)</v>
          </cell>
          <cell r="F237">
            <v>0.18052390466018872</v>
          </cell>
          <cell r="O237">
            <v>0.18052390466018872</v>
          </cell>
        </row>
        <row r="238">
          <cell r="A238" t="str">
            <v>H45-65XM (EX S.N.)</v>
          </cell>
          <cell r="F238">
            <v>0</v>
          </cell>
          <cell r="O238">
            <v>0</v>
          </cell>
        </row>
        <row r="239">
          <cell r="A239" t="str">
            <v>H45-65DX (EX S.N.)</v>
          </cell>
          <cell r="F239">
            <v>0</v>
          </cell>
          <cell r="H239">
            <v>0.3</v>
          </cell>
          <cell r="I239">
            <v>0.3</v>
          </cell>
          <cell r="J239">
            <v>0.3</v>
          </cell>
          <cell r="K239">
            <v>0.3</v>
          </cell>
          <cell r="L239">
            <v>0.3</v>
          </cell>
          <cell r="M239">
            <v>0.3</v>
          </cell>
          <cell r="O239">
            <v>0</v>
          </cell>
        </row>
        <row r="240">
          <cell r="A240" t="str">
            <v>H70-120XL</v>
          </cell>
          <cell r="O240">
            <v>-7.5200571428571958E-3</v>
          </cell>
        </row>
        <row r="241">
          <cell r="A241" t="str">
            <v>H135-155XL</v>
          </cell>
          <cell r="F241">
            <v>0</v>
          </cell>
          <cell r="H241">
            <v>0.15</v>
          </cell>
          <cell r="I241">
            <v>0.15</v>
          </cell>
          <cell r="J241">
            <v>0.15</v>
          </cell>
          <cell r="K241">
            <v>0.15</v>
          </cell>
          <cell r="L241">
            <v>0.15</v>
          </cell>
          <cell r="M241">
            <v>0.15</v>
          </cell>
          <cell r="O241">
            <v>0.15</v>
          </cell>
        </row>
        <row r="242">
          <cell r="A242" t="str">
            <v>H165-280XL</v>
          </cell>
          <cell r="F242">
            <v>0.30239730462461462</v>
          </cell>
          <cell r="H242">
            <v>0.12</v>
          </cell>
          <cell r="I242">
            <v>0.12</v>
          </cell>
          <cell r="J242">
            <v>0.12</v>
          </cell>
          <cell r="K242">
            <v>0.12</v>
          </cell>
          <cell r="L242">
            <v>0.12</v>
          </cell>
          <cell r="M242">
            <v>0.12</v>
          </cell>
          <cell r="O242">
            <v>0.16559932615615358</v>
          </cell>
        </row>
        <row r="243">
          <cell r="A243" t="str">
            <v>H300-360XL</v>
          </cell>
          <cell r="F243">
            <v>0.29938250043907522</v>
          </cell>
          <cell r="H243">
            <v>0.18</v>
          </cell>
          <cell r="I243">
            <v>0.18</v>
          </cell>
          <cell r="J243">
            <v>0.18</v>
          </cell>
          <cell r="K243">
            <v>0.18</v>
          </cell>
          <cell r="L243">
            <v>0.18</v>
          </cell>
          <cell r="M243">
            <v>0.18</v>
          </cell>
          <cell r="O243">
            <v>0.21979416681302502</v>
          </cell>
        </row>
        <row r="244">
          <cell r="A244" t="str">
            <v>H14-20XM</v>
          </cell>
          <cell r="H244">
            <v>0.18</v>
          </cell>
          <cell r="I244">
            <v>0.18</v>
          </cell>
          <cell r="J244">
            <v>0.18</v>
          </cell>
          <cell r="K244">
            <v>0.18</v>
          </cell>
          <cell r="L244">
            <v>0.18</v>
          </cell>
          <cell r="M244">
            <v>0.18</v>
          </cell>
          <cell r="O244" t="e">
            <v>#DIV/0!</v>
          </cell>
        </row>
        <row r="245">
          <cell r="A245" t="str">
            <v>H440-700F</v>
          </cell>
          <cell r="F245">
            <v>0.40009548703803899</v>
          </cell>
          <cell r="H245">
            <v>0.25</v>
          </cell>
          <cell r="I245">
            <v>0.25</v>
          </cell>
          <cell r="J245">
            <v>0.25</v>
          </cell>
          <cell r="K245">
            <v>0.25</v>
          </cell>
          <cell r="L245">
            <v>0.25</v>
          </cell>
          <cell r="M245">
            <v>0.25</v>
          </cell>
          <cell r="O245">
            <v>0.40009548703803899</v>
          </cell>
        </row>
        <row r="246">
          <cell r="A246" t="str">
            <v>H800-1050C/E</v>
          </cell>
          <cell r="F246">
            <v>0.2464519491986259</v>
          </cell>
          <cell r="H246">
            <v>0.25</v>
          </cell>
          <cell r="I246">
            <v>0.25</v>
          </cell>
          <cell r="J246">
            <v>0.25</v>
          </cell>
          <cell r="K246">
            <v>0.25</v>
          </cell>
          <cell r="L246">
            <v>0.25</v>
          </cell>
          <cell r="M246">
            <v>0.25</v>
          </cell>
          <cell r="O246">
            <v>0.24822597459931292</v>
          </cell>
        </row>
        <row r="247">
          <cell r="A247" t="str">
            <v>REACHSTACKER</v>
          </cell>
          <cell r="F247">
            <v>0</v>
          </cell>
          <cell r="O247">
            <v>0</v>
          </cell>
        </row>
        <row r="248">
          <cell r="A248" t="str">
            <v xml:space="preserve"> </v>
          </cell>
          <cell r="O248">
            <v>0</v>
          </cell>
        </row>
        <row r="249">
          <cell r="A249" t="str">
            <v>Total Class V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0.24245303077425254</v>
          </cell>
          <cell r="G249">
            <v>0</v>
          </cell>
          <cell r="H249">
            <v>5.9541984732824425E-2</v>
          </cell>
          <cell r="I249">
            <v>8.5714285714285715E-2</v>
          </cell>
          <cell r="J249">
            <v>0.11655041182132472</v>
          </cell>
          <cell r="K249">
            <v>0.19002080384373349</v>
          </cell>
          <cell r="L249">
            <v>0.10626679789966631</v>
          </cell>
          <cell r="M249">
            <v>0.19804842190129665</v>
          </cell>
          <cell r="N249">
            <v>0</v>
          </cell>
          <cell r="O249">
            <v>0.17704841882475758</v>
          </cell>
        </row>
        <row r="250">
          <cell r="A250" t="str">
            <v xml:space="preserve"> </v>
          </cell>
          <cell r="O250">
            <v>0</v>
          </cell>
        </row>
        <row r="251">
          <cell r="A251" t="str">
            <v>GRAND TOTAL UNITS.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0.24145715366990311</v>
          </cell>
          <cell r="G251">
            <v>0</v>
          </cell>
          <cell r="H251">
            <v>0.11464786745798387</v>
          </cell>
          <cell r="I251">
            <v>0.12294653556222221</v>
          </cell>
          <cell r="J251">
            <v>0.14791448166506124</v>
          </cell>
          <cell r="K251">
            <v>0.19698337898255952</v>
          </cell>
          <cell r="L251">
            <v>0.12993536369601202</v>
          </cell>
          <cell r="M251">
            <v>0.20588405189175155</v>
          </cell>
          <cell r="N251">
            <v>0</v>
          </cell>
          <cell r="O251">
            <v>0.18728091015716405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- SEP 12 AR"/>
      <sheetName val="Summary - in AUD"/>
      <sheetName val="Summary - per Cust."/>
      <sheetName val="Summary - ALL"/>
      <sheetName val="DATA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Account</v>
          </cell>
          <cell r="B1" t="str">
            <v>Period</v>
          </cell>
          <cell r="C1" t="str">
            <v>Type</v>
          </cell>
          <cell r="D1" t="str">
            <v>Reference</v>
          </cell>
          <cell r="E1" t="str">
            <v>Text</v>
          </cell>
          <cell r="F1" t="str">
            <v>HeaderText</v>
          </cell>
          <cell r="G1" t="str">
            <v>DocumentNo</v>
          </cell>
          <cell r="H1" t="str">
            <v>Assign.</v>
          </cell>
          <cell r="I1" t="str">
            <v>BusA</v>
          </cell>
          <cell r="J1" t="str">
            <v>Clrng doc.</v>
          </cell>
          <cell r="K1" t="str">
            <v>Net due dt</v>
          </cell>
          <cell r="L1" t="str">
            <v>Doc. Date</v>
          </cell>
          <cell r="M1" t="str">
            <v>Amount in DC</v>
          </cell>
          <cell r="N1" t="str">
            <v>Curr.</v>
          </cell>
          <cell r="O1" t="str">
            <v>LC amnt</v>
          </cell>
          <cell r="P1" t="str">
            <v>LCurr</v>
          </cell>
          <cell r="Q1" t="str">
            <v>Clearing</v>
          </cell>
          <cell r="R1" t="str">
            <v>Customers Name</v>
          </cell>
          <cell r="S1" t="str">
            <v>Due Month</v>
          </cell>
          <cell r="T1" t="str">
            <v>Month Invoice</v>
          </cell>
          <cell r="U1" t="str">
            <v>Group</v>
          </cell>
          <cell r="V1" t="str">
            <v>Comments</v>
          </cell>
        </row>
        <row r="2">
          <cell r="A2">
            <v>65001275</v>
          </cell>
        </row>
        <row r="3">
          <cell r="A3">
            <v>65001275</v>
          </cell>
        </row>
        <row r="4">
          <cell r="A4">
            <v>65001275</v>
          </cell>
        </row>
        <row r="5">
          <cell r="A5">
            <v>65001275</v>
          </cell>
        </row>
        <row r="6">
          <cell r="A6">
            <v>65001275</v>
          </cell>
        </row>
        <row r="7">
          <cell r="A7">
            <v>65001275</v>
          </cell>
        </row>
        <row r="8">
          <cell r="A8">
            <v>65001275</v>
          </cell>
        </row>
        <row r="9">
          <cell r="A9">
            <v>65001275</v>
          </cell>
        </row>
        <row r="10">
          <cell r="A10">
            <v>65001275</v>
          </cell>
        </row>
        <row r="11">
          <cell r="A11">
            <v>65001275</v>
          </cell>
        </row>
        <row r="12">
          <cell r="A12">
            <v>65001275</v>
          </cell>
        </row>
        <row r="13">
          <cell r="A13">
            <v>65001275</v>
          </cell>
        </row>
        <row r="14">
          <cell r="A14">
            <v>65001275</v>
          </cell>
        </row>
        <row r="15">
          <cell r="A15">
            <v>65001275</v>
          </cell>
        </row>
        <row r="16">
          <cell r="A16">
            <v>65001275</v>
          </cell>
        </row>
        <row r="17">
          <cell r="A17">
            <v>65001275</v>
          </cell>
        </row>
        <row r="18">
          <cell r="A18">
            <v>65001275</v>
          </cell>
        </row>
        <row r="19">
          <cell r="A19">
            <v>65001275</v>
          </cell>
        </row>
        <row r="20">
          <cell r="A20">
            <v>65001275</v>
          </cell>
        </row>
        <row r="21">
          <cell r="A21">
            <v>65001275</v>
          </cell>
        </row>
        <row r="22">
          <cell r="A22">
            <v>65001275</v>
          </cell>
        </row>
        <row r="23">
          <cell r="A23">
            <v>65001275</v>
          </cell>
        </row>
        <row r="24">
          <cell r="A24">
            <v>65001275</v>
          </cell>
        </row>
        <row r="25">
          <cell r="A25">
            <v>65001275</v>
          </cell>
        </row>
        <row r="26">
          <cell r="A26">
            <v>65001275</v>
          </cell>
        </row>
        <row r="27">
          <cell r="A27">
            <v>65001275</v>
          </cell>
        </row>
        <row r="28">
          <cell r="A28">
            <v>65001275</v>
          </cell>
        </row>
        <row r="29">
          <cell r="A29">
            <v>65001275</v>
          </cell>
        </row>
        <row r="30">
          <cell r="A30">
            <v>65001275</v>
          </cell>
        </row>
        <row r="31">
          <cell r="A31">
            <v>65001275</v>
          </cell>
        </row>
        <row r="32">
          <cell r="A32">
            <v>65001275</v>
          </cell>
        </row>
        <row r="33">
          <cell r="A33">
            <v>65001275</v>
          </cell>
        </row>
        <row r="34">
          <cell r="A34">
            <v>65001275</v>
          </cell>
        </row>
        <row r="35">
          <cell r="A35">
            <v>65001275</v>
          </cell>
        </row>
        <row r="36">
          <cell r="A36">
            <v>65001275</v>
          </cell>
        </row>
        <row r="37">
          <cell r="A37">
            <v>65001275</v>
          </cell>
        </row>
        <row r="38">
          <cell r="A38">
            <v>65001275</v>
          </cell>
        </row>
        <row r="39">
          <cell r="A39">
            <v>65001275</v>
          </cell>
        </row>
        <row r="40">
          <cell r="A40">
            <v>65001275</v>
          </cell>
        </row>
        <row r="41">
          <cell r="A41">
            <v>65001275</v>
          </cell>
        </row>
        <row r="42">
          <cell r="A42">
            <v>65001275</v>
          </cell>
        </row>
        <row r="43">
          <cell r="A43">
            <v>65001275</v>
          </cell>
        </row>
        <row r="44">
          <cell r="A44">
            <v>65001275</v>
          </cell>
        </row>
        <row r="45">
          <cell r="A45">
            <v>65001275</v>
          </cell>
        </row>
        <row r="46">
          <cell r="A46">
            <v>65001275</v>
          </cell>
        </row>
        <row r="47">
          <cell r="A47">
            <v>65001275</v>
          </cell>
        </row>
        <row r="48">
          <cell r="A48">
            <v>65001275</v>
          </cell>
        </row>
        <row r="49">
          <cell r="A49">
            <v>65001275</v>
          </cell>
        </row>
        <row r="50">
          <cell r="A50">
            <v>65001275</v>
          </cell>
        </row>
        <row r="51">
          <cell r="A51">
            <v>65001275</v>
          </cell>
        </row>
        <row r="52">
          <cell r="A52">
            <v>65001275</v>
          </cell>
        </row>
        <row r="53">
          <cell r="A53">
            <v>65001275</v>
          </cell>
        </row>
        <row r="54">
          <cell r="A54">
            <v>65001275</v>
          </cell>
        </row>
        <row r="55">
          <cell r="A55">
            <v>65001275</v>
          </cell>
        </row>
        <row r="56">
          <cell r="A56">
            <v>65001275</v>
          </cell>
        </row>
        <row r="57">
          <cell r="A57">
            <v>65001275</v>
          </cell>
        </row>
        <row r="58">
          <cell r="A58">
            <v>65001275</v>
          </cell>
        </row>
        <row r="59">
          <cell r="A59">
            <v>65001275</v>
          </cell>
        </row>
        <row r="60">
          <cell r="A60">
            <v>65001275</v>
          </cell>
        </row>
        <row r="61">
          <cell r="A61">
            <v>65001275</v>
          </cell>
        </row>
        <row r="62">
          <cell r="A62">
            <v>65001275</v>
          </cell>
        </row>
        <row r="63">
          <cell r="A63">
            <v>65001275</v>
          </cell>
        </row>
        <row r="64">
          <cell r="A64">
            <v>65001275</v>
          </cell>
        </row>
        <row r="65">
          <cell r="A65">
            <v>65001275</v>
          </cell>
        </row>
        <row r="66">
          <cell r="A66">
            <v>65001275</v>
          </cell>
        </row>
        <row r="67">
          <cell r="A67">
            <v>65001275</v>
          </cell>
        </row>
        <row r="68">
          <cell r="A68">
            <v>65001275</v>
          </cell>
        </row>
        <row r="69">
          <cell r="A69">
            <v>65001275</v>
          </cell>
        </row>
        <row r="70">
          <cell r="A70">
            <v>65001275</v>
          </cell>
        </row>
        <row r="71">
          <cell r="A71">
            <v>65001275</v>
          </cell>
        </row>
        <row r="72">
          <cell r="A72">
            <v>65001275</v>
          </cell>
        </row>
        <row r="73">
          <cell r="A73">
            <v>65001275</v>
          </cell>
        </row>
        <row r="74">
          <cell r="A74">
            <v>65001275</v>
          </cell>
        </row>
        <row r="75">
          <cell r="A75">
            <v>65001275</v>
          </cell>
        </row>
        <row r="76">
          <cell r="A76">
            <v>65001275</v>
          </cell>
        </row>
        <row r="77">
          <cell r="A77">
            <v>65001275</v>
          </cell>
        </row>
        <row r="78">
          <cell r="A78">
            <v>65001275</v>
          </cell>
        </row>
        <row r="79">
          <cell r="A79">
            <v>65001275</v>
          </cell>
        </row>
        <row r="80">
          <cell r="A80">
            <v>65001275</v>
          </cell>
        </row>
        <row r="81">
          <cell r="A81">
            <v>65001275</v>
          </cell>
        </row>
        <row r="82">
          <cell r="A82">
            <v>65001275</v>
          </cell>
        </row>
        <row r="83">
          <cell r="A83">
            <v>65001275</v>
          </cell>
        </row>
        <row r="84">
          <cell r="A84">
            <v>65001275</v>
          </cell>
        </row>
        <row r="85">
          <cell r="A85">
            <v>65001275</v>
          </cell>
        </row>
        <row r="86">
          <cell r="A86">
            <v>65001275</v>
          </cell>
        </row>
        <row r="87">
          <cell r="A87">
            <v>65001275</v>
          </cell>
        </row>
        <row r="88">
          <cell r="A88">
            <v>65001275</v>
          </cell>
        </row>
        <row r="89">
          <cell r="A89">
            <v>65001275</v>
          </cell>
        </row>
        <row r="90">
          <cell r="A90">
            <v>65001275</v>
          </cell>
        </row>
        <row r="91">
          <cell r="A91">
            <v>65001275</v>
          </cell>
        </row>
        <row r="92">
          <cell r="A92">
            <v>65001275</v>
          </cell>
        </row>
        <row r="93">
          <cell r="A93">
            <v>65001275</v>
          </cell>
        </row>
        <row r="94">
          <cell r="A94">
            <v>65001275</v>
          </cell>
        </row>
        <row r="95">
          <cell r="A95">
            <v>65001275</v>
          </cell>
        </row>
        <row r="96">
          <cell r="A96">
            <v>65001275</v>
          </cell>
        </row>
        <row r="97">
          <cell r="A97">
            <v>65001275</v>
          </cell>
        </row>
        <row r="98">
          <cell r="A98">
            <v>65001275</v>
          </cell>
        </row>
        <row r="99">
          <cell r="A99">
            <v>65001275</v>
          </cell>
        </row>
        <row r="100">
          <cell r="A100">
            <v>65001275</v>
          </cell>
        </row>
        <row r="101">
          <cell r="A101">
            <v>65001275</v>
          </cell>
        </row>
        <row r="102">
          <cell r="A102">
            <v>65001275</v>
          </cell>
        </row>
        <row r="103">
          <cell r="A103">
            <v>65001275</v>
          </cell>
        </row>
        <row r="104">
          <cell r="A104">
            <v>65001275</v>
          </cell>
        </row>
        <row r="105">
          <cell r="A105">
            <v>65001275</v>
          </cell>
        </row>
        <row r="106">
          <cell r="A106">
            <v>65001275</v>
          </cell>
        </row>
        <row r="107">
          <cell r="A107">
            <v>65001275</v>
          </cell>
        </row>
        <row r="108">
          <cell r="A108">
            <v>65001275</v>
          </cell>
        </row>
        <row r="109">
          <cell r="A109">
            <v>65001275</v>
          </cell>
        </row>
        <row r="110">
          <cell r="A110">
            <v>65001275</v>
          </cell>
        </row>
        <row r="111">
          <cell r="A111">
            <v>65001275</v>
          </cell>
        </row>
        <row r="112">
          <cell r="A112">
            <v>65001275</v>
          </cell>
        </row>
        <row r="113">
          <cell r="A113">
            <v>65001275</v>
          </cell>
        </row>
        <row r="114">
          <cell r="A114">
            <v>65001275</v>
          </cell>
        </row>
        <row r="115">
          <cell r="A115">
            <v>65001275</v>
          </cell>
        </row>
        <row r="116">
          <cell r="A116">
            <v>65001275</v>
          </cell>
        </row>
        <row r="117">
          <cell r="A117">
            <v>65001275</v>
          </cell>
        </row>
        <row r="118">
          <cell r="A118">
            <v>65001275</v>
          </cell>
        </row>
        <row r="119">
          <cell r="A119">
            <v>65001275</v>
          </cell>
        </row>
        <row r="120">
          <cell r="A120">
            <v>65001275</v>
          </cell>
        </row>
        <row r="121">
          <cell r="A121">
            <v>65001275</v>
          </cell>
        </row>
        <row r="122">
          <cell r="A122">
            <v>65001275</v>
          </cell>
        </row>
        <row r="123">
          <cell r="A123">
            <v>65001275</v>
          </cell>
        </row>
        <row r="124">
          <cell r="A124">
            <v>65001275</v>
          </cell>
        </row>
        <row r="125">
          <cell r="A125">
            <v>65001275</v>
          </cell>
        </row>
        <row r="126">
          <cell r="A126">
            <v>65001275</v>
          </cell>
        </row>
        <row r="127">
          <cell r="A127">
            <v>65001275</v>
          </cell>
        </row>
        <row r="128">
          <cell r="A128">
            <v>65001275</v>
          </cell>
        </row>
        <row r="129">
          <cell r="A129">
            <v>65001275</v>
          </cell>
        </row>
        <row r="130">
          <cell r="A130">
            <v>65001275</v>
          </cell>
        </row>
        <row r="131">
          <cell r="A131">
            <v>65001275</v>
          </cell>
        </row>
        <row r="132">
          <cell r="A132">
            <v>65001275</v>
          </cell>
        </row>
        <row r="133">
          <cell r="A133">
            <v>65001275</v>
          </cell>
        </row>
        <row r="134">
          <cell r="A134">
            <v>65001275</v>
          </cell>
        </row>
        <row r="135">
          <cell r="A135">
            <v>65001275</v>
          </cell>
        </row>
        <row r="136">
          <cell r="A136">
            <v>65001275</v>
          </cell>
        </row>
        <row r="137">
          <cell r="A137">
            <v>65001275</v>
          </cell>
        </row>
        <row r="138">
          <cell r="A138">
            <v>65001275</v>
          </cell>
        </row>
        <row r="139">
          <cell r="A139">
            <v>65001275</v>
          </cell>
        </row>
        <row r="140">
          <cell r="A140">
            <v>65001275</v>
          </cell>
        </row>
        <row r="141">
          <cell r="A141">
            <v>65001275</v>
          </cell>
        </row>
        <row r="142">
          <cell r="A142">
            <v>65001275</v>
          </cell>
        </row>
        <row r="143">
          <cell r="A143">
            <v>65001275</v>
          </cell>
        </row>
        <row r="144">
          <cell r="A144">
            <v>65001275</v>
          </cell>
        </row>
        <row r="145">
          <cell r="A145">
            <v>65001275</v>
          </cell>
        </row>
        <row r="146">
          <cell r="A146">
            <v>65001275</v>
          </cell>
        </row>
        <row r="147">
          <cell r="A147">
            <v>65001275</v>
          </cell>
        </row>
        <row r="148">
          <cell r="A148">
            <v>65001275</v>
          </cell>
        </row>
        <row r="149">
          <cell r="A149">
            <v>65001275</v>
          </cell>
        </row>
        <row r="150">
          <cell r="A150">
            <v>65001275</v>
          </cell>
        </row>
        <row r="151">
          <cell r="A151">
            <v>65001275</v>
          </cell>
        </row>
        <row r="152">
          <cell r="A152">
            <v>65001275</v>
          </cell>
        </row>
        <row r="153">
          <cell r="A153">
            <v>65001275</v>
          </cell>
        </row>
        <row r="154">
          <cell r="A154">
            <v>65001275</v>
          </cell>
        </row>
        <row r="155">
          <cell r="A155">
            <v>65001275</v>
          </cell>
        </row>
        <row r="156">
          <cell r="A156">
            <v>65001275</v>
          </cell>
        </row>
        <row r="157">
          <cell r="A157">
            <v>65001275</v>
          </cell>
        </row>
        <row r="158">
          <cell r="A158">
            <v>65001275</v>
          </cell>
        </row>
        <row r="159">
          <cell r="A159">
            <v>65001275</v>
          </cell>
        </row>
        <row r="160">
          <cell r="A160">
            <v>65001275</v>
          </cell>
        </row>
        <row r="161">
          <cell r="A161">
            <v>65001275</v>
          </cell>
        </row>
        <row r="162">
          <cell r="A162">
            <v>65001275</v>
          </cell>
        </row>
        <row r="163">
          <cell r="A163">
            <v>65001275</v>
          </cell>
        </row>
        <row r="164">
          <cell r="A164">
            <v>65001275</v>
          </cell>
        </row>
        <row r="165">
          <cell r="A165">
            <v>65001275</v>
          </cell>
        </row>
        <row r="166">
          <cell r="A166">
            <v>65001275</v>
          </cell>
        </row>
        <row r="167">
          <cell r="A167">
            <v>65001275</v>
          </cell>
        </row>
        <row r="168">
          <cell r="A168">
            <v>65001275</v>
          </cell>
        </row>
        <row r="169">
          <cell r="A169">
            <v>65001275</v>
          </cell>
        </row>
        <row r="170">
          <cell r="A170">
            <v>65001275</v>
          </cell>
        </row>
        <row r="171">
          <cell r="A171">
            <v>65001275</v>
          </cell>
        </row>
        <row r="172">
          <cell r="A172">
            <v>65001275</v>
          </cell>
        </row>
        <row r="173">
          <cell r="A173">
            <v>65001275</v>
          </cell>
        </row>
        <row r="174">
          <cell r="A174">
            <v>65001275</v>
          </cell>
        </row>
        <row r="175">
          <cell r="A175">
            <v>65001275</v>
          </cell>
        </row>
        <row r="176">
          <cell r="A176">
            <v>65001275</v>
          </cell>
        </row>
        <row r="177">
          <cell r="A177">
            <v>65001275</v>
          </cell>
        </row>
        <row r="178">
          <cell r="A178">
            <v>65001275</v>
          </cell>
        </row>
        <row r="179">
          <cell r="A179">
            <v>65001275</v>
          </cell>
        </row>
        <row r="180">
          <cell r="A180">
            <v>65001275</v>
          </cell>
        </row>
        <row r="181">
          <cell r="A181">
            <v>65001275</v>
          </cell>
        </row>
        <row r="182">
          <cell r="A182">
            <v>65001275</v>
          </cell>
        </row>
        <row r="183">
          <cell r="A183">
            <v>65001275</v>
          </cell>
        </row>
        <row r="184">
          <cell r="A184">
            <v>65001275</v>
          </cell>
        </row>
        <row r="185">
          <cell r="A185">
            <v>65001275</v>
          </cell>
        </row>
        <row r="186">
          <cell r="A186">
            <v>65001275</v>
          </cell>
        </row>
        <row r="187">
          <cell r="A187">
            <v>65001275</v>
          </cell>
        </row>
        <row r="188">
          <cell r="A188">
            <v>65001275</v>
          </cell>
        </row>
        <row r="189">
          <cell r="A189">
            <v>65001275</v>
          </cell>
        </row>
        <row r="190">
          <cell r="A190">
            <v>65001275</v>
          </cell>
        </row>
        <row r="191">
          <cell r="A191">
            <v>65001275</v>
          </cell>
        </row>
        <row r="192">
          <cell r="A192">
            <v>65001275</v>
          </cell>
        </row>
        <row r="193">
          <cell r="A193">
            <v>65001275</v>
          </cell>
        </row>
        <row r="194">
          <cell r="A194">
            <v>65001275</v>
          </cell>
        </row>
        <row r="195">
          <cell r="A195">
            <v>65001275</v>
          </cell>
        </row>
        <row r="196">
          <cell r="A196">
            <v>65001275</v>
          </cell>
        </row>
        <row r="197">
          <cell r="A197">
            <v>65001275</v>
          </cell>
        </row>
        <row r="198">
          <cell r="A198">
            <v>65001275</v>
          </cell>
        </row>
        <row r="199">
          <cell r="A199">
            <v>65001275</v>
          </cell>
        </row>
        <row r="200">
          <cell r="A200">
            <v>65001275</v>
          </cell>
        </row>
        <row r="201">
          <cell r="A201">
            <v>65001275</v>
          </cell>
        </row>
        <row r="202">
          <cell r="A202">
            <v>65001275</v>
          </cell>
        </row>
        <row r="203">
          <cell r="A203">
            <v>65001275</v>
          </cell>
        </row>
        <row r="204">
          <cell r="A204">
            <v>65001275</v>
          </cell>
        </row>
        <row r="205">
          <cell r="A205">
            <v>65001275</v>
          </cell>
        </row>
        <row r="206">
          <cell r="A206">
            <v>65001285</v>
          </cell>
        </row>
        <row r="207">
          <cell r="A207">
            <v>65006000</v>
          </cell>
        </row>
        <row r="208">
          <cell r="A208">
            <v>65006000</v>
          </cell>
        </row>
        <row r="209">
          <cell r="A209">
            <v>65006000</v>
          </cell>
        </row>
        <row r="210">
          <cell r="A210">
            <v>65006000</v>
          </cell>
        </row>
        <row r="211">
          <cell r="A211">
            <v>65006000</v>
          </cell>
        </row>
        <row r="212">
          <cell r="A212">
            <v>65006000</v>
          </cell>
        </row>
        <row r="213">
          <cell r="A213">
            <v>65006000</v>
          </cell>
        </row>
        <row r="214">
          <cell r="A214">
            <v>65006000</v>
          </cell>
        </row>
        <row r="215">
          <cell r="A215">
            <v>65006000</v>
          </cell>
        </row>
        <row r="216">
          <cell r="A216">
            <v>65006000</v>
          </cell>
        </row>
        <row r="217">
          <cell r="A217">
            <v>65006000</v>
          </cell>
        </row>
        <row r="218">
          <cell r="A218">
            <v>65006000</v>
          </cell>
        </row>
        <row r="219">
          <cell r="A219">
            <v>65006000</v>
          </cell>
        </row>
        <row r="220">
          <cell r="A220">
            <v>65006000</v>
          </cell>
        </row>
        <row r="221">
          <cell r="A221">
            <v>65006000</v>
          </cell>
        </row>
        <row r="222">
          <cell r="A222">
            <v>65006000</v>
          </cell>
        </row>
        <row r="223">
          <cell r="A223">
            <v>65006000</v>
          </cell>
        </row>
        <row r="224">
          <cell r="A224">
            <v>65006000</v>
          </cell>
        </row>
        <row r="225">
          <cell r="A225">
            <v>65006000</v>
          </cell>
        </row>
        <row r="226">
          <cell r="A226">
            <v>65006000</v>
          </cell>
        </row>
        <row r="227">
          <cell r="A227">
            <v>65006000</v>
          </cell>
        </row>
        <row r="228">
          <cell r="A228">
            <v>65006000</v>
          </cell>
        </row>
        <row r="229">
          <cell r="A229">
            <v>65006000</v>
          </cell>
        </row>
        <row r="230">
          <cell r="A230">
            <v>65006000</v>
          </cell>
        </row>
        <row r="231">
          <cell r="A231">
            <v>65006000</v>
          </cell>
        </row>
        <row r="232">
          <cell r="A232">
            <v>65006000</v>
          </cell>
        </row>
        <row r="233">
          <cell r="A233">
            <v>65006000</v>
          </cell>
        </row>
        <row r="234">
          <cell r="A234">
            <v>65006000</v>
          </cell>
        </row>
        <row r="235">
          <cell r="A235">
            <v>65006000</v>
          </cell>
        </row>
        <row r="236">
          <cell r="A236">
            <v>65006000</v>
          </cell>
        </row>
        <row r="237">
          <cell r="A237">
            <v>65006000</v>
          </cell>
        </row>
        <row r="238">
          <cell r="A238">
            <v>65006000</v>
          </cell>
        </row>
        <row r="239">
          <cell r="A239">
            <v>65006000</v>
          </cell>
        </row>
        <row r="240">
          <cell r="A240">
            <v>65006000</v>
          </cell>
        </row>
        <row r="241">
          <cell r="A241">
            <v>65006000</v>
          </cell>
        </row>
        <row r="242">
          <cell r="A242">
            <v>65006000</v>
          </cell>
        </row>
        <row r="243">
          <cell r="A243">
            <v>65006000</v>
          </cell>
        </row>
        <row r="244">
          <cell r="A244">
            <v>65006000</v>
          </cell>
        </row>
        <row r="245">
          <cell r="A245">
            <v>65006000</v>
          </cell>
        </row>
        <row r="246">
          <cell r="A246">
            <v>65006000</v>
          </cell>
        </row>
        <row r="247">
          <cell r="A247">
            <v>65006000</v>
          </cell>
        </row>
        <row r="248">
          <cell r="A248">
            <v>65006000</v>
          </cell>
        </row>
        <row r="249">
          <cell r="A249">
            <v>65006000</v>
          </cell>
        </row>
        <row r="250">
          <cell r="A250">
            <v>65006000</v>
          </cell>
        </row>
        <row r="251">
          <cell r="A251">
            <v>65006000</v>
          </cell>
        </row>
        <row r="252">
          <cell r="A252">
            <v>65006000</v>
          </cell>
        </row>
        <row r="253">
          <cell r="A253">
            <v>65006000</v>
          </cell>
        </row>
        <row r="254">
          <cell r="A254">
            <v>65006000</v>
          </cell>
        </row>
        <row r="255">
          <cell r="A255">
            <v>65006000</v>
          </cell>
        </row>
        <row r="256">
          <cell r="A256">
            <v>65006000</v>
          </cell>
        </row>
        <row r="257">
          <cell r="A257">
            <v>65006000</v>
          </cell>
        </row>
        <row r="258">
          <cell r="A258">
            <v>65006000</v>
          </cell>
        </row>
        <row r="259">
          <cell r="A259">
            <v>65006000</v>
          </cell>
        </row>
        <row r="260">
          <cell r="A260">
            <v>65006000</v>
          </cell>
        </row>
        <row r="261">
          <cell r="A261">
            <v>65006000</v>
          </cell>
        </row>
        <row r="262">
          <cell r="A262">
            <v>65006000</v>
          </cell>
        </row>
        <row r="263">
          <cell r="A263">
            <v>65006000</v>
          </cell>
        </row>
        <row r="264">
          <cell r="A264">
            <v>65006000</v>
          </cell>
        </row>
        <row r="265">
          <cell r="A265">
            <v>65006000</v>
          </cell>
        </row>
        <row r="266">
          <cell r="A266">
            <v>65006000</v>
          </cell>
        </row>
        <row r="267">
          <cell r="A267">
            <v>65006000</v>
          </cell>
        </row>
        <row r="268">
          <cell r="A268">
            <v>65006000</v>
          </cell>
        </row>
        <row r="269">
          <cell r="A269">
            <v>65006000</v>
          </cell>
        </row>
        <row r="270">
          <cell r="A270">
            <v>65006000</v>
          </cell>
        </row>
        <row r="271">
          <cell r="A271">
            <v>65006000</v>
          </cell>
        </row>
        <row r="272">
          <cell r="A272">
            <v>65006000</v>
          </cell>
        </row>
        <row r="273">
          <cell r="A273">
            <v>65006000</v>
          </cell>
        </row>
        <row r="274">
          <cell r="A274">
            <v>65006000</v>
          </cell>
        </row>
        <row r="275">
          <cell r="A275">
            <v>65006000</v>
          </cell>
        </row>
        <row r="276">
          <cell r="A276">
            <v>65006000</v>
          </cell>
        </row>
        <row r="277">
          <cell r="A277">
            <v>65006000</v>
          </cell>
        </row>
        <row r="278">
          <cell r="A278">
            <v>65006000</v>
          </cell>
        </row>
        <row r="279">
          <cell r="A279">
            <v>65006000</v>
          </cell>
        </row>
        <row r="280">
          <cell r="A280">
            <v>65006000</v>
          </cell>
        </row>
        <row r="281">
          <cell r="A281">
            <v>65006000</v>
          </cell>
        </row>
        <row r="282">
          <cell r="A282">
            <v>65006000</v>
          </cell>
        </row>
        <row r="283">
          <cell r="A283">
            <v>65006000</v>
          </cell>
        </row>
        <row r="284">
          <cell r="A284">
            <v>65006000</v>
          </cell>
        </row>
        <row r="285">
          <cell r="A285">
            <v>65006000</v>
          </cell>
        </row>
        <row r="286">
          <cell r="A286">
            <v>65006000</v>
          </cell>
        </row>
        <row r="287">
          <cell r="A287">
            <v>65006000</v>
          </cell>
        </row>
        <row r="288">
          <cell r="A288">
            <v>65006000</v>
          </cell>
        </row>
        <row r="289">
          <cell r="A289">
            <v>65006000</v>
          </cell>
        </row>
        <row r="290">
          <cell r="A290">
            <v>65006000</v>
          </cell>
        </row>
        <row r="291">
          <cell r="A291">
            <v>65006000</v>
          </cell>
        </row>
        <row r="292">
          <cell r="A292">
            <v>65006000</v>
          </cell>
        </row>
        <row r="293">
          <cell r="A293">
            <v>65006000</v>
          </cell>
        </row>
        <row r="294">
          <cell r="A294">
            <v>65006000</v>
          </cell>
        </row>
        <row r="295">
          <cell r="A295">
            <v>65006000</v>
          </cell>
        </row>
        <row r="296">
          <cell r="A296">
            <v>65006000</v>
          </cell>
        </row>
        <row r="297">
          <cell r="A297">
            <v>65006000</v>
          </cell>
        </row>
        <row r="298">
          <cell r="A298">
            <v>65006000</v>
          </cell>
        </row>
        <row r="299">
          <cell r="A299">
            <v>65006000</v>
          </cell>
        </row>
        <row r="300">
          <cell r="A300">
            <v>65006000</v>
          </cell>
        </row>
        <row r="301">
          <cell r="A301">
            <v>65006000</v>
          </cell>
        </row>
        <row r="302">
          <cell r="A302">
            <v>65006000</v>
          </cell>
        </row>
        <row r="303">
          <cell r="A303">
            <v>65006000</v>
          </cell>
        </row>
        <row r="304">
          <cell r="A304">
            <v>65006000</v>
          </cell>
        </row>
        <row r="305">
          <cell r="A305">
            <v>65006000</v>
          </cell>
        </row>
        <row r="306">
          <cell r="A306">
            <v>65006000</v>
          </cell>
        </row>
        <row r="307">
          <cell r="A307">
            <v>65006000</v>
          </cell>
        </row>
        <row r="308">
          <cell r="A308">
            <v>65006000</v>
          </cell>
        </row>
        <row r="309">
          <cell r="A309">
            <v>65006000</v>
          </cell>
        </row>
        <row r="310">
          <cell r="A310">
            <v>65006000</v>
          </cell>
        </row>
        <row r="311">
          <cell r="A311">
            <v>65006000</v>
          </cell>
        </row>
        <row r="312">
          <cell r="A312">
            <v>65006000</v>
          </cell>
        </row>
        <row r="313">
          <cell r="A313">
            <v>65006000</v>
          </cell>
        </row>
        <row r="314">
          <cell r="A314">
            <v>65006000</v>
          </cell>
        </row>
        <row r="315">
          <cell r="A315">
            <v>65006000</v>
          </cell>
        </row>
        <row r="316">
          <cell r="A316">
            <v>65006000</v>
          </cell>
        </row>
        <row r="317">
          <cell r="A317">
            <v>65006000</v>
          </cell>
        </row>
        <row r="318">
          <cell r="A318">
            <v>65006000</v>
          </cell>
        </row>
        <row r="319">
          <cell r="A319">
            <v>65006000</v>
          </cell>
        </row>
        <row r="320">
          <cell r="A320">
            <v>65006000</v>
          </cell>
        </row>
        <row r="321">
          <cell r="A321">
            <v>65006000</v>
          </cell>
        </row>
        <row r="322">
          <cell r="A322">
            <v>65006000</v>
          </cell>
        </row>
        <row r="323">
          <cell r="A323">
            <v>65006000</v>
          </cell>
        </row>
        <row r="324">
          <cell r="A324">
            <v>65006000</v>
          </cell>
        </row>
        <row r="325">
          <cell r="A325">
            <v>65006000</v>
          </cell>
        </row>
        <row r="326">
          <cell r="A326">
            <v>65006000</v>
          </cell>
        </row>
        <row r="327">
          <cell r="A327">
            <v>65006000</v>
          </cell>
        </row>
        <row r="328">
          <cell r="A328">
            <v>65006000</v>
          </cell>
        </row>
        <row r="329">
          <cell r="A329">
            <v>65006000</v>
          </cell>
        </row>
        <row r="330">
          <cell r="A330">
            <v>65006000</v>
          </cell>
        </row>
        <row r="331">
          <cell r="A331">
            <v>65006000</v>
          </cell>
        </row>
        <row r="332">
          <cell r="A332">
            <v>65006000</v>
          </cell>
        </row>
        <row r="333">
          <cell r="A333">
            <v>65006000</v>
          </cell>
        </row>
        <row r="334">
          <cell r="A334">
            <v>65006000</v>
          </cell>
        </row>
        <row r="335">
          <cell r="A335">
            <v>65006000</v>
          </cell>
        </row>
        <row r="336">
          <cell r="A336">
            <v>65006000</v>
          </cell>
        </row>
        <row r="337">
          <cell r="A337">
            <v>65006000</v>
          </cell>
        </row>
        <row r="338">
          <cell r="A338">
            <v>65006000</v>
          </cell>
        </row>
        <row r="339">
          <cell r="A339">
            <v>65006000</v>
          </cell>
        </row>
        <row r="340">
          <cell r="A340">
            <v>65006000</v>
          </cell>
        </row>
        <row r="341">
          <cell r="A341">
            <v>65006000</v>
          </cell>
        </row>
        <row r="342">
          <cell r="A342">
            <v>65006000</v>
          </cell>
        </row>
        <row r="343">
          <cell r="A343">
            <v>65006000</v>
          </cell>
        </row>
        <row r="344">
          <cell r="A344">
            <v>65006000</v>
          </cell>
        </row>
        <row r="345">
          <cell r="A345">
            <v>65006000</v>
          </cell>
        </row>
        <row r="346">
          <cell r="A346">
            <v>65006000</v>
          </cell>
        </row>
        <row r="347">
          <cell r="A347">
            <v>65006000</v>
          </cell>
        </row>
        <row r="348">
          <cell r="A348">
            <v>65006000</v>
          </cell>
        </row>
        <row r="349">
          <cell r="A349">
            <v>65006000</v>
          </cell>
        </row>
        <row r="350">
          <cell r="A350">
            <v>65006000</v>
          </cell>
        </row>
        <row r="351">
          <cell r="A351">
            <v>65006000</v>
          </cell>
        </row>
        <row r="352">
          <cell r="A352">
            <v>65006000</v>
          </cell>
        </row>
        <row r="353">
          <cell r="A353">
            <v>65006000</v>
          </cell>
        </row>
        <row r="354">
          <cell r="A354">
            <v>65006000</v>
          </cell>
        </row>
        <row r="355">
          <cell r="A355">
            <v>65006000</v>
          </cell>
        </row>
        <row r="356">
          <cell r="A356">
            <v>65006000</v>
          </cell>
        </row>
        <row r="357">
          <cell r="A357">
            <v>65006000</v>
          </cell>
        </row>
        <row r="358">
          <cell r="A358">
            <v>65006000</v>
          </cell>
        </row>
        <row r="359">
          <cell r="A359">
            <v>65006000</v>
          </cell>
        </row>
        <row r="360">
          <cell r="A360">
            <v>65006000</v>
          </cell>
        </row>
        <row r="361">
          <cell r="A361">
            <v>65006000</v>
          </cell>
        </row>
        <row r="362">
          <cell r="A362">
            <v>65006000</v>
          </cell>
        </row>
        <row r="363">
          <cell r="A363">
            <v>65006000</v>
          </cell>
        </row>
        <row r="364">
          <cell r="A364">
            <v>65006000</v>
          </cell>
        </row>
        <row r="365">
          <cell r="A365">
            <v>65006000</v>
          </cell>
        </row>
        <row r="366">
          <cell r="A366">
            <v>65006000</v>
          </cell>
        </row>
        <row r="367">
          <cell r="A367">
            <v>65006000</v>
          </cell>
        </row>
        <row r="368">
          <cell r="A368">
            <v>65006000</v>
          </cell>
        </row>
        <row r="369">
          <cell r="A369">
            <v>65006000</v>
          </cell>
        </row>
        <row r="370">
          <cell r="A370">
            <v>65006000</v>
          </cell>
        </row>
        <row r="371">
          <cell r="A371">
            <v>65006000</v>
          </cell>
        </row>
        <row r="372">
          <cell r="A372">
            <v>65006000</v>
          </cell>
        </row>
        <row r="373">
          <cell r="A373">
            <v>65006000</v>
          </cell>
        </row>
        <row r="374">
          <cell r="A374">
            <v>65006000</v>
          </cell>
        </row>
        <row r="375">
          <cell r="A375">
            <v>65006000</v>
          </cell>
        </row>
        <row r="376">
          <cell r="A376">
            <v>65006000</v>
          </cell>
        </row>
        <row r="377">
          <cell r="A377">
            <v>65006000</v>
          </cell>
        </row>
        <row r="378">
          <cell r="A378">
            <v>65006000</v>
          </cell>
        </row>
        <row r="379">
          <cell r="A379">
            <v>65006000</v>
          </cell>
        </row>
        <row r="380">
          <cell r="A380">
            <v>65006000</v>
          </cell>
        </row>
        <row r="381">
          <cell r="A381">
            <v>65006000</v>
          </cell>
        </row>
        <row r="382">
          <cell r="A382">
            <v>65006000</v>
          </cell>
        </row>
        <row r="383">
          <cell r="A383">
            <v>65006000</v>
          </cell>
        </row>
        <row r="384">
          <cell r="A384">
            <v>65006000</v>
          </cell>
        </row>
        <row r="385">
          <cell r="A385">
            <v>65006000</v>
          </cell>
        </row>
        <row r="386">
          <cell r="A386">
            <v>65006000</v>
          </cell>
        </row>
        <row r="387">
          <cell r="A387">
            <v>65006000</v>
          </cell>
        </row>
        <row r="388">
          <cell r="A388">
            <v>65006000</v>
          </cell>
        </row>
        <row r="389">
          <cell r="A389">
            <v>65006000</v>
          </cell>
        </row>
        <row r="390">
          <cell r="A390">
            <v>65006000</v>
          </cell>
        </row>
        <row r="391">
          <cell r="A391">
            <v>65006000</v>
          </cell>
        </row>
        <row r="392">
          <cell r="A392">
            <v>65006000</v>
          </cell>
        </row>
        <row r="393">
          <cell r="A393">
            <v>65006000</v>
          </cell>
        </row>
        <row r="394">
          <cell r="A394">
            <v>65006000</v>
          </cell>
        </row>
        <row r="395">
          <cell r="A395">
            <v>65006000</v>
          </cell>
        </row>
        <row r="396">
          <cell r="A396">
            <v>65006000</v>
          </cell>
        </row>
        <row r="397">
          <cell r="A397">
            <v>65006000</v>
          </cell>
        </row>
        <row r="398">
          <cell r="A398">
            <v>65006000</v>
          </cell>
        </row>
        <row r="399">
          <cell r="A399">
            <v>65006000</v>
          </cell>
        </row>
        <row r="400">
          <cell r="A400">
            <v>65006000</v>
          </cell>
        </row>
        <row r="401">
          <cell r="A401">
            <v>65006000</v>
          </cell>
        </row>
        <row r="402">
          <cell r="A402">
            <v>65006000</v>
          </cell>
        </row>
        <row r="403">
          <cell r="A403">
            <v>65006000</v>
          </cell>
        </row>
        <row r="404">
          <cell r="A404">
            <v>65006000</v>
          </cell>
        </row>
        <row r="405">
          <cell r="A405">
            <v>65006000</v>
          </cell>
        </row>
        <row r="406">
          <cell r="A406">
            <v>65006000</v>
          </cell>
        </row>
        <row r="407">
          <cell r="A407">
            <v>65006000</v>
          </cell>
        </row>
        <row r="408">
          <cell r="A408">
            <v>65006000</v>
          </cell>
        </row>
        <row r="409">
          <cell r="A409">
            <v>65006000</v>
          </cell>
        </row>
        <row r="410">
          <cell r="A410">
            <v>65006000</v>
          </cell>
        </row>
        <row r="411">
          <cell r="A411">
            <v>65006000</v>
          </cell>
        </row>
        <row r="412">
          <cell r="A412">
            <v>65006000</v>
          </cell>
        </row>
        <row r="413">
          <cell r="A413">
            <v>65006000</v>
          </cell>
        </row>
        <row r="414">
          <cell r="A414">
            <v>65006000</v>
          </cell>
        </row>
        <row r="415">
          <cell r="A415">
            <v>65006000</v>
          </cell>
        </row>
        <row r="416">
          <cell r="A416">
            <v>65006000</v>
          </cell>
        </row>
        <row r="417">
          <cell r="A417">
            <v>65006000</v>
          </cell>
        </row>
        <row r="418">
          <cell r="A418">
            <v>65006000</v>
          </cell>
        </row>
        <row r="419">
          <cell r="A419">
            <v>65006000</v>
          </cell>
        </row>
        <row r="420">
          <cell r="A420">
            <v>65006000</v>
          </cell>
        </row>
        <row r="421">
          <cell r="A421">
            <v>65006000</v>
          </cell>
        </row>
        <row r="422">
          <cell r="A422">
            <v>65006000</v>
          </cell>
        </row>
        <row r="423">
          <cell r="A423">
            <v>65006000</v>
          </cell>
        </row>
        <row r="424">
          <cell r="A424">
            <v>65006000</v>
          </cell>
        </row>
        <row r="425">
          <cell r="A425">
            <v>65006000</v>
          </cell>
        </row>
        <row r="426">
          <cell r="A426">
            <v>65006000</v>
          </cell>
        </row>
        <row r="427">
          <cell r="A427">
            <v>65006000</v>
          </cell>
        </row>
        <row r="428">
          <cell r="A428">
            <v>65006000</v>
          </cell>
        </row>
        <row r="429">
          <cell r="A429">
            <v>65006000</v>
          </cell>
        </row>
        <row r="430">
          <cell r="A430">
            <v>65006000</v>
          </cell>
        </row>
        <row r="431">
          <cell r="A431">
            <v>65006000</v>
          </cell>
        </row>
        <row r="432">
          <cell r="A432">
            <v>65006000</v>
          </cell>
        </row>
        <row r="433">
          <cell r="A433">
            <v>65006000</v>
          </cell>
        </row>
        <row r="434">
          <cell r="A434">
            <v>65006000</v>
          </cell>
        </row>
        <row r="435">
          <cell r="A435">
            <v>65006000</v>
          </cell>
        </row>
        <row r="436">
          <cell r="A436">
            <v>65006000</v>
          </cell>
        </row>
        <row r="437">
          <cell r="A437">
            <v>65006000</v>
          </cell>
        </row>
        <row r="438">
          <cell r="A438">
            <v>65006000</v>
          </cell>
        </row>
        <row r="439">
          <cell r="A439">
            <v>65006000</v>
          </cell>
        </row>
        <row r="440">
          <cell r="A440">
            <v>65006000</v>
          </cell>
        </row>
        <row r="441">
          <cell r="A441">
            <v>65006000</v>
          </cell>
        </row>
        <row r="442">
          <cell r="A442">
            <v>65006000</v>
          </cell>
        </row>
        <row r="443">
          <cell r="A443">
            <v>65006000</v>
          </cell>
        </row>
        <row r="444">
          <cell r="A444">
            <v>65006000</v>
          </cell>
        </row>
        <row r="445">
          <cell r="A445">
            <v>65006000</v>
          </cell>
        </row>
        <row r="446">
          <cell r="A446">
            <v>65006000</v>
          </cell>
        </row>
        <row r="447">
          <cell r="A447">
            <v>65006000</v>
          </cell>
        </row>
        <row r="448">
          <cell r="A448">
            <v>65006000</v>
          </cell>
        </row>
        <row r="449">
          <cell r="A449">
            <v>65006000</v>
          </cell>
        </row>
        <row r="450">
          <cell r="A450">
            <v>65006000</v>
          </cell>
        </row>
        <row r="451">
          <cell r="A451">
            <v>65006000</v>
          </cell>
        </row>
        <row r="452">
          <cell r="A452">
            <v>65006000</v>
          </cell>
        </row>
        <row r="453">
          <cell r="A453">
            <v>65006000</v>
          </cell>
        </row>
        <row r="454">
          <cell r="A454">
            <v>65006000</v>
          </cell>
        </row>
        <row r="455">
          <cell r="A455">
            <v>65006000</v>
          </cell>
        </row>
        <row r="456">
          <cell r="A456">
            <v>65006000</v>
          </cell>
        </row>
        <row r="457">
          <cell r="A457">
            <v>65006000</v>
          </cell>
        </row>
        <row r="458">
          <cell r="A458">
            <v>65006000</v>
          </cell>
        </row>
        <row r="459">
          <cell r="A459">
            <v>65006000</v>
          </cell>
        </row>
        <row r="460">
          <cell r="A460">
            <v>65006000</v>
          </cell>
        </row>
        <row r="461">
          <cell r="A461">
            <v>65006000</v>
          </cell>
        </row>
        <row r="462">
          <cell r="A462">
            <v>65006000</v>
          </cell>
        </row>
        <row r="463">
          <cell r="A463">
            <v>65006000</v>
          </cell>
        </row>
        <row r="464">
          <cell r="A464">
            <v>65006000</v>
          </cell>
        </row>
        <row r="465">
          <cell r="A465">
            <v>65006000</v>
          </cell>
        </row>
        <row r="466">
          <cell r="A466">
            <v>65006000</v>
          </cell>
        </row>
        <row r="467">
          <cell r="A467">
            <v>65006000</v>
          </cell>
        </row>
        <row r="468">
          <cell r="A468">
            <v>65006000</v>
          </cell>
        </row>
        <row r="469">
          <cell r="A469">
            <v>65006000</v>
          </cell>
        </row>
        <row r="470">
          <cell r="A470">
            <v>65006000</v>
          </cell>
        </row>
        <row r="471">
          <cell r="A471">
            <v>65006000</v>
          </cell>
        </row>
        <row r="472">
          <cell r="A472">
            <v>65006000</v>
          </cell>
        </row>
        <row r="473">
          <cell r="A473">
            <v>65006000</v>
          </cell>
        </row>
        <row r="474">
          <cell r="A474">
            <v>65006000</v>
          </cell>
        </row>
        <row r="475">
          <cell r="A475">
            <v>65006000</v>
          </cell>
        </row>
        <row r="476">
          <cell r="A476">
            <v>65006000</v>
          </cell>
        </row>
        <row r="477">
          <cell r="A477">
            <v>65006000</v>
          </cell>
        </row>
        <row r="478">
          <cell r="A478">
            <v>65006000</v>
          </cell>
        </row>
        <row r="479">
          <cell r="A479">
            <v>65006000</v>
          </cell>
        </row>
        <row r="480">
          <cell r="A480">
            <v>65006000</v>
          </cell>
        </row>
        <row r="481">
          <cell r="A481">
            <v>65006000</v>
          </cell>
        </row>
        <row r="482">
          <cell r="A482">
            <v>65006000</v>
          </cell>
        </row>
        <row r="483">
          <cell r="A483">
            <v>65006000</v>
          </cell>
        </row>
        <row r="484">
          <cell r="A484">
            <v>65006000</v>
          </cell>
        </row>
        <row r="485">
          <cell r="A485">
            <v>65006000</v>
          </cell>
        </row>
        <row r="486">
          <cell r="A486">
            <v>65006000</v>
          </cell>
        </row>
        <row r="487">
          <cell r="A487">
            <v>65006000</v>
          </cell>
        </row>
        <row r="488">
          <cell r="A488">
            <v>65006000</v>
          </cell>
        </row>
        <row r="489">
          <cell r="A489">
            <v>65006000</v>
          </cell>
        </row>
        <row r="490">
          <cell r="A490">
            <v>65006000</v>
          </cell>
        </row>
        <row r="491">
          <cell r="A491">
            <v>65006000</v>
          </cell>
        </row>
        <row r="492">
          <cell r="A492">
            <v>65006000</v>
          </cell>
        </row>
        <row r="493">
          <cell r="A493">
            <v>65006000</v>
          </cell>
        </row>
        <row r="494">
          <cell r="A494">
            <v>65006000</v>
          </cell>
        </row>
        <row r="495">
          <cell r="A495">
            <v>65006000</v>
          </cell>
        </row>
        <row r="496">
          <cell r="A496">
            <v>65006000</v>
          </cell>
        </row>
        <row r="497">
          <cell r="A497">
            <v>65006000</v>
          </cell>
        </row>
        <row r="498">
          <cell r="A498">
            <v>65006000</v>
          </cell>
        </row>
        <row r="499">
          <cell r="A499">
            <v>65006000</v>
          </cell>
        </row>
        <row r="500">
          <cell r="A500">
            <v>65006000</v>
          </cell>
        </row>
        <row r="501">
          <cell r="A501">
            <v>65006000</v>
          </cell>
        </row>
        <row r="502">
          <cell r="A502">
            <v>65006000</v>
          </cell>
        </row>
        <row r="503">
          <cell r="A503">
            <v>65006000</v>
          </cell>
        </row>
        <row r="504">
          <cell r="A504">
            <v>65006000</v>
          </cell>
        </row>
        <row r="505">
          <cell r="A505">
            <v>65006000</v>
          </cell>
        </row>
        <row r="506">
          <cell r="A506">
            <v>65006000</v>
          </cell>
        </row>
        <row r="507">
          <cell r="A507">
            <v>65006000</v>
          </cell>
        </row>
        <row r="508">
          <cell r="A508">
            <v>65006000</v>
          </cell>
        </row>
        <row r="509">
          <cell r="A509">
            <v>65006000</v>
          </cell>
        </row>
        <row r="510">
          <cell r="A510">
            <v>65006000</v>
          </cell>
        </row>
        <row r="511">
          <cell r="A511">
            <v>65006000</v>
          </cell>
        </row>
        <row r="512">
          <cell r="A512">
            <v>65006000</v>
          </cell>
        </row>
        <row r="513">
          <cell r="A513">
            <v>65006000</v>
          </cell>
        </row>
        <row r="514">
          <cell r="A514">
            <v>65006000</v>
          </cell>
        </row>
        <row r="515">
          <cell r="A515">
            <v>65006000</v>
          </cell>
        </row>
        <row r="516">
          <cell r="A516">
            <v>65006000</v>
          </cell>
        </row>
        <row r="517">
          <cell r="A517">
            <v>65006000</v>
          </cell>
        </row>
        <row r="518">
          <cell r="A518">
            <v>65006000</v>
          </cell>
        </row>
        <row r="519">
          <cell r="A519">
            <v>65006000</v>
          </cell>
        </row>
        <row r="520">
          <cell r="A520">
            <v>65006000</v>
          </cell>
        </row>
        <row r="521">
          <cell r="A521">
            <v>65006000</v>
          </cell>
        </row>
        <row r="522">
          <cell r="A522">
            <v>65006000</v>
          </cell>
        </row>
        <row r="523">
          <cell r="A523">
            <v>65006000</v>
          </cell>
        </row>
        <row r="524">
          <cell r="A524">
            <v>65006000</v>
          </cell>
        </row>
        <row r="525">
          <cell r="A525">
            <v>65006000</v>
          </cell>
        </row>
        <row r="526">
          <cell r="A526">
            <v>65006000</v>
          </cell>
        </row>
        <row r="527">
          <cell r="A527">
            <v>65006000</v>
          </cell>
        </row>
        <row r="528">
          <cell r="A528">
            <v>65006000</v>
          </cell>
        </row>
        <row r="529">
          <cell r="A529">
            <v>65006000</v>
          </cell>
        </row>
        <row r="530">
          <cell r="A530">
            <v>65006000</v>
          </cell>
        </row>
        <row r="531">
          <cell r="A531">
            <v>65006000</v>
          </cell>
        </row>
        <row r="532">
          <cell r="A532">
            <v>65006000</v>
          </cell>
        </row>
        <row r="533">
          <cell r="A533">
            <v>65006000</v>
          </cell>
        </row>
        <row r="534">
          <cell r="A534">
            <v>65006000</v>
          </cell>
        </row>
        <row r="535">
          <cell r="A535">
            <v>65006000</v>
          </cell>
        </row>
        <row r="536">
          <cell r="A536">
            <v>65006000</v>
          </cell>
        </row>
        <row r="537">
          <cell r="A537">
            <v>65006000</v>
          </cell>
        </row>
        <row r="538">
          <cell r="A538">
            <v>65006000</v>
          </cell>
        </row>
        <row r="539">
          <cell r="A539">
            <v>65006000</v>
          </cell>
        </row>
        <row r="540">
          <cell r="A540">
            <v>65006000</v>
          </cell>
        </row>
        <row r="541">
          <cell r="A541">
            <v>65006000</v>
          </cell>
        </row>
        <row r="542">
          <cell r="A542">
            <v>65006000</v>
          </cell>
        </row>
        <row r="543">
          <cell r="A543">
            <v>65006000</v>
          </cell>
        </row>
        <row r="544">
          <cell r="A544">
            <v>65006000</v>
          </cell>
        </row>
        <row r="545">
          <cell r="A545">
            <v>65006000</v>
          </cell>
        </row>
        <row r="546">
          <cell r="A546">
            <v>65006000</v>
          </cell>
        </row>
        <row r="547">
          <cell r="A547">
            <v>65006000</v>
          </cell>
        </row>
        <row r="548">
          <cell r="A548">
            <v>65006000</v>
          </cell>
        </row>
        <row r="549">
          <cell r="A549">
            <v>65006000</v>
          </cell>
        </row>
        <row r="550">
          <cell r="A550">
            <v>65006000</v>
          </cell>
        </row>
        <row r="551">
          <cell r="A551">
            <v>65006000</v>
          </cell>
        </row>
        <row r="552">
          <cell r="A552">
            <v>65006000</v>
          </cell>
        </row>
        <row r="553">
          <cell r="A553">
            <v>65006000</v>
          </cell>
        </row>
        <row r="554">
          <cell r="A554">
            <v>65006000</v>
          </cell>
        </row>
        <row r="555">
          <cell r="A555">
            <v>65006000</v>
          </cell>
        </row>
        <row r="556">
          <cell r="A556">
            <v>65006000</v>
          </cell>
        </row>
        <row r="557">
          <cell r="A557">
            <v>65006000</v>
          </cell>
        </row>
        <row r="558">
          <cell r="A558">
            <v>65006000</v>
          </cell>
        </row>
        <row r="559">
          <cell r="A559">
            <v>65006000</v>
          </cell>
        </row>
        <row r="560">
          <cell r="A560">
            <v>65006000</v>
          </cell>
        </row>
        <row r="561">
          <cell r="A561">
            <v>65006000</v>
          </cell>
        </row>
        <row r="562">
          <cell r="A562">
            <v>65006000</v>
          </cell>
        </row>
        <row r="563">
          <cell r="A563">
            <v>65006000</v>
          </cell>
        </row>
        <row r="564">
          <cell r="A564">
            <v>65006000</v>
          </cell>
        </row>
        <row r="565">
          <cell r="A565">
            <v>65006000</v>
          </cell>
        </row>
        <row r="566">
          <cell r="A566">
            <v>65006000</v>
          </cell>
        </row>
        <row r="567">
          <cell r="A567">
            <v>65006000</v>
          </cell>
        </row>
        <row r="568">
          <cell r="A568">
            <v>65006000</v>
          </cell>
        </row>
        <row r="569">
          <cell r="A569">
            <v>65006000</v>
          </cell>
        </row>
        <row r="570">
          <cell r="A570">
            <v>65006000</v>
          </cell>
        </row>
        <row r="571">
          <cell r="A571">
            <v>65006000</v>
          </cell>
        </row>
        <row r="572">
          <cell r="A572">
            <v>65006000</v>
          </cell>
        </row>
        <row r="573">
          <cell r="A573">
            <v>65006000</v>
          </cell>
        </row>
        <row r="574">
          <cell r="A574">
            <v>65006000</v>
          </cell>
        </row>
        <row r="575">
          <cell r="A575">
            <v>65006000</v>
          </cell>
        </row>
        <row r="576">
          <cell r="A576">
            <v>65006000</v>
          </cell>
        </row>
        <row r="577">
          <cell r="A577">
            <v>65006000</v>
          </cell>
        </row>
        <row r="578">
          <cell r="A578">
            <v>65006000</v>
          </cell>
        </row>
        <row r="579">
          <cell r="A579">
            <v>65006000</v>
          </cell>
        </row>
        <row r="580">
          <cell r="A580">
            <v>65006000</v>
          </cell>
        </row>
        <row r="581">
          <cell r="A581">
            <v>65006000</v>
          </cell>
        </row>
        <row r="582">
          <cell r="A582">
            <v>65006000</v>
          </cell>
        </row>
        <row r="583">
          <cell r="A583">
            <v>65006000</v>
          </cell>
        </row>
        <row r="584">
          <cell r="A584">
            <v>65006000</v>
          </cell>
        </row>
        <row r="585">
          <cell r="A585">
            <v>65006000</v>
          </cell>
        </row>
        <row r="586">
          <cell r="A586">
            <v>65006000</v>
          </cell>
        </row>
        <row r="587">
          <cell r="A587">
            <v>65006000</v>
          </cell>
        </row>
        <row r="588">
          <cell r="A588">
            <v>65006000</v>
          </cell>
        </row>
        <row r="589">
          <cell r="A589">
            <v>65006000</v>
          </cell>
        </row>
        <row r="590">
          <cell r="A590">
            <v>65006000</v>
          </cell>
        </row>
        <row r="591">
          <cell r="A591">
            <v>65006000</v>
          </cell>
        </row>
        <row r="592">
          <cell r="A592">
            <v>65006000</v>
          </cell>
        </row>
        <row r="593">
          <cell r="A593">
            <v>65006000</v>
          </cell>
        </row>
        <row r="594">
          <cell r="A594">
            <v>65006000</v>
          </cell>
        </row>
        <row r="595">
          <cell r="A595">
            <v>65006000</v>
          </cell>
        </row>
        <row r="596">
          <cell r="A596">
            <v>65006000</v>
          </cell>
        </row>
        <row r="597">
          <cell r="A597">
            <v>65006000</v>
          </cell>
        </row>
        <row r="598">
          <cell r="A598">
            <v>65006000</v>
          </cell>
        </row>
        <row r="599">
          <cell r="A599">
            <v>65006000</v>
          </cell>
        </row>
        <row r="600">
          <cell r="A600">
            <v>65006000</v>
          </cell>
        </row>
        <row r="601">
          <cell r="A601">
            <v>65006000</v>
          </cell>
        </row>
        <row r="602">
          <cell r="A602">
            <v>65006000</v>
          </cell>
        </row>
        <row r="603">
          <cell r="A603">
            <v>65006000</v>
          </cell>
        </row>
        <row r="604">
          <cell r="A604">
            <v>65006000</v>
          </cell>
        </row>
        <row r="605">
          <cell r="A605">
            <v>65006000</v>
          </cell>
        </row>
        <row r="606">
          <cell r="A606">
            <v>65006000</v>
          </cell>
        </row>
        <row r="607">
          <cell r="A607">
            <v>65006000</v>
          </cell>
        </row>
        <row r="608">
          <cell r="A608">
            <v>65006000</v>
          </cell>
        </row>
        <row r="609">
          <cell r="A609">
            <v>65006000</v>
          </cell>
        </row>
        <row r="610">
          <cell r="A610">
            <v>65006000</v>
          </cell>
        </row>
        <row r="611">
          <cell r="A611">
            <v>65006000</v>
          </cell>
        </row>
        <row r="612">
          <cell r="A612">
            <v>65006000</v>
          </cell>
        </row>
        <row r="613">
          <cell r="A613">
            <v>65006000</v>
          </cell>
        </row>
        <row r="614">
          <cell r="A614">
            <v>65006000</v>
          </cell>
        </row>
        <row r="615">
          <cell r="A615">
            <v>65006000</v>
          </cell>
        </row>
        <row r="616">
          <cell r="A616">
            <v>65006000</v>
          </cell>
        </row>
        <row r="617">
          <cell r="A617">
            <v>65006000</v>
          </cell>
        </row>
        <row r="618">
          <cell r="A618">
            <v>65006000</v>
          </cell>
        </row>
        <row r="619">
          <cell r="A619">
            <v>65006000</v>
          </cell>
        </row>
        <row r="620">
          <cell r="A620">
            <v>65006000</v>
          </cell>
        </row>
        <row r="621">
          <cell r="A621">
            <v>65006000</v>
          </cell>
        </row>
        <row r="622">
          <cell r="A622">
            <v>65006000</v>
          </cell>
        </row>
        <row r="623">
          <cell r="A623">
            <v>65006000</v>
          </cell>
        </row>
        <row r="624">
          <cell r="A624">
            <v>65006000</v>
          </cell>
        </row>
        <row r="625">
          <cell r="A625">
            <v>65006000</v>
          </cell>
        </row>
        <row r="626">
          <cell r="A626">
            <v>65006000</v>
          </cell>
        </row>
        <row r="627">
          <cell r="A627">
            <v>65006000</v>
          </cell>
        </row>
        <row r="628">
          <cell r="A628">
            <v>65006000</v>
          </cell>
        </row>
        <row r="629">
          <cell r="A629">
            <v>65006000</v>
          </cell>
        </row>
        <row r="630">
          <cell r="A630">
            <v>65006000</v>
          </cell>
        </row>
        <row r="631">
          <cell r="A631">
            <v>65006000</v>
          </cell>
        </row>
        <row r="632">
          <cell r="A632">
            <v>65006000</v>
          </cell>
        </row>
        <row r="633">
          <cell r="A633">
            <v>65006000</v>
          </cell>
        </row>
        <row r="634">
          <cell r="A634">
            <v>65006000</v>
          </cell>
        </row>
        <row r="635">
          <cell r="A635">
            <v>65006000</v>
          </cell>
        </row>
        <row r="636">
          <cell r="A636">
            <v>65006000</v>
          </cell>
        </row>
        <row r="637">
          <cell r="A637">
            <v>65006000</v>
          </cell>
        </row>
        <row r="638">
          <cell r="A638">
            <v>65006000</v>
          </cell>
        </row>
        <row r="639">
          <cell r="A639">
            <v>65006000</v>
          </cell>
        </row>
        <row r="640">
          <cell r="A640">
            <v>65006000</v>
          </cell>
        </row>
        <row r="641">
          <cell r="A641">
            <v>65006000</v>
          </cell>
        </row>
        <row r="642">
          <cell r="A642">
            <v>65006000</v>
          </cell>
        </row>
        <row r="643">
          <cell r="A643">
            <v>65006000</v>
          </cell>
        </row>
        <row r="644">
          <cell r="A644">
            <v>65006000</v>
          </cell>
        </row>
        <row r="645">
          <cell r="A645">
            <v>65006000</v>
          </cell>
        </row>
        <row r="646">
          <cell r="A646">
            <v>65006000</v>
          </cell>
        </row>
        <row r="647">
          <cell r="A647">
            <v>65006000</v>
          </cell>
        </row>
        <row r="648">
          <cell r="A648">
            <v>65006000</v>
          </cell>
        </row>
        <row r="649">
          <cell r="A649">
            <v>65006000</v>
          </cell>
        </row>
        <row r="650">
          <cell r="A650">
            <v>65006000</v>
          </cell>
        </row>
        <row r="651">
          <cell r="A651">
            <v>65006000</v>
          </cell>
        </row>
        <row r="652">
          <cell r="A652">
            <v>65006000</v>
          </cell>
        </row>
        <row r="653">
          <cell r="A653">
            <v>65006000</v>
          </cell>
        </row>
        <row r="654">
          <cell r="A654">
            <v>65006000</v>
          </cell>
        </row>
        <row r="655">
          <cell r="A655">
            <v>65006000</v>
          </cell>
        </row>
        <row r="656">
          <cell r="A656">
            <v>65006000</v>
          </cell>
        </row>
        <row r="657">
          <cell r="A657">
            <v>65006000</v>
          </cell>
        </row>
        <row r="658">
          <cell r="A658">
            <v>65006000</v>
          </cell>
        </row>
        <row r="659">
          <cell r="A659">
            <v>65006000</v>
          </cell>
        </row>
        <row r="660">
          <cell r="A660">
            <v>65006000</v>
          </cell>
        </row>
        <row r="661">
          <cell r="A661">
            <v>65006000</v>
          </cell>
        </row>
        <row r="662">
          <cell r="A662">
            <v>65006000</v>
          </cell>
        </row>
        <row r="663">
          <cell r="A663">
            <v>65006000</v>
          </cell>
        </row>
        <row r="664">
          <cell r="A664">
            <v>65006000</v>
          </cell>
        </row>
        <row r="665">
          <cell r="A665">
            <v>65006000</v>
          </cell>
        </row>
        <row r="666">
          <cell r="A666">
            <v>65006000</v>
          </cell>
        </row>
        <row r="667">
          <cell r="A667">
            <v>65006000</v>
          </cell>
        </row>
        <row r="668">
          <cell r="A668">
            <v>65006000</v>
          </cell>
        </row>
        <row r="669">
          <cell r="A669">
            <v>65006000</v>
          </cell>
        </row>
        <row r="670">
          <cell r="A670">
            <v>65006000</v>
          </cell>
        </row>
        <row r="671">
          <cell r="A671">
            <v>65006000</v>
          </cell>
        </row>
        <row r="672">
          <cell r="A672">
            <v>65006000</v>
          </cell>
        </row>
        <row r="673">
          <cell r="A673">
            <v>65006000</v>
          </cell>
        </row>
        <row r="674">
          <cell r="A674">
            <v>65006000</v>
          </cell>
        </row>
        <row r="675">
          <cell r="A675">
            <v>65006000</v>
          </cell>
        </row>
        <row r="676">
          <cell r="A676">
            <v>65006000</v>
          </cell>
        </row>
        <row r="677">
          <cell r="A677">
            <v>65006000</v>
          </cell>
        </row>
        <row r="678">
          <cell r="A678">
            <v>65006000</v>
          </cell>
        </row>
        <row r="679">
          <cell r="A679">
            <v>65006000</v>
          </cell>
        </row>
        <row r="680">
          <cell r="A680">
            <v>65006000</v>
          </cell>
        </row>
        <row r="681">
          <cell r="A681">
            <v>65006000</v>
          </cell>
        </row>
        <row r="682">
          <cell r="A682">
            <v>65006000</v>
          </cell>
        </row>
        <row r="683">
          <cell r="A683">
            <v>65006000</v>
          </cell>
        </row>
        <row r="684">
          <cell r="A684">
            <v>65006000</v>
          </cell>
        </row>
        <row r="685">
          <cell r="A685">
            <v>65006000</v>
          </cell>
        </row>
        <row r="686">
          <cell r="A686">
            <v>65006000</v>
          </cell>
        </row>
        <row r="687">
          <cell r="A687">
            <v>65006000</v>
          </cell>
        </row>
        <row r="688">
          <cell r="A688">
            <v>65006000</v>
          </cell>
        </row>
        <row r="689">
          <cell r="A689">
            <v>65006000</v>
          </cell>
        </row>
        <row r="690">
          <cell r="A690">
            <v>65006000</v>
          </cell>
        </row>
        <row r="691">
          <cell r="A691">
            <v>65006000</v>
          </cell>
        </row>
        <row r="692">
          <cell r="A692">
            <v>65006000</v>
          </cell>
        </row>
        <row r="693">
          <cell r="A693">
            <v>65006000</v>
          </cell>
        </row>
        <row r="694">
          <cell r="A694">
            <v>65006000</v>
          </cell>
        </row>
        <row r="695">
          <cell r="A695">
            <v>65006000</v>
          </cell>
        </row>
        <row r="696">
          <cell r="A696">
            <v>65006000</v>
          </cell>
        </row>
        <row r="697">
          <cell r="A697">
            <v>65006000</v>
          </cell>
        </row>
        <row r="698">
          <cell r="A698">
            <v>65006000</v>
          </cell>
        </row>
        <row r="699">
          <cell r="A699">
            <v>65006000</v>
          </cell>
        </row>
        <row r="700">
          <cell r="A700">
            <v>65006000</v>
          </cell>
        </row>
        <row r="701">
          <cell r="A701">
            <v>65006000</v>
          </cell>
        </row>
        <row r="702">
          <cell r="A702">
            <v>65006000</v>
          </cell>
        </row>
        <row r="703">
          <cell r="A703">
            <v>65006000</v>
          </cell>
        </row>
        <row r="704">
          <cell r="A704">
            <v>65006000</v>
          </cell>
        </row>
        <row r="705">
          <cell r="A705">
            <v>65006000</v>
          </cell>
        </row>
        <row r="706">
          <cell r="A706">
            <v>65006000</v>
          </cell>
        </row>
        <row r="707">
          <cell r="A707">
            <v>65006000</v>
          </cell>
        </row>
        <row r="708">
          <cell r="A708">
            <v>65006000</v>
          </cell>
        </row>
        <row r="709">
          <cell r="A709">
            <v>65006000</v>
          </cell>
        </row>
        <row r="710">
          <cell r="A710">
            <v>65006000</v>
          </cell>
        </row>
        <row r="711">
          <cell r="A711">
            <v>65006000</v>
          </cell>
        </row>
        <row r="712">
          <cell r="A712">
            <v>65006000</v>
          </cell>
        </row>
        <row r="713">
          <cell r="A713">
            <v>65006000</v>
          </cell>
        </row>
        <row r="714">
          <cell r="A714">
            <v>65006000</v>
          </cell>
        </row>
        <row r="715">
          <cell r="A715">
            <v>65006000</v>
          </cell>
        </row>
        <row r="716">
          <cell r="A716">
            <v>65006000</v>
          </cell>
        </row>
        <row r="717">
          <cell r="A717">
            <v>65006000</v>
          </cell>
        </row>
        <row r="718">
          <cell r="A718">
            <v>65006000</v>
          </cell>
        </row>
        <row r="719">
          <cell r="A719">
            <v>65006000</v>
          </cell>
        </row>
        <row r="720">
          <cell r="A720">
            <v>65006000</v>
          </cell>
        </row>
        <row r="721">
          <cell r="A721">
            <v>65006000</v>
          </cell>
        </row>
        <row r="722">
          <cell r="A722">
            <v>65006000</v>
          </cell>
        </row>
        <row r="723">
          <cell r="A723">
            <v>65006000</v>
          </cell>
        </row>
        <row r="724">
          <cell r="A724">
            <v>65006000</v>
          </cell>
        </row>
        <row r="725">
          <cell r="A725">
            <v>65006000</v>
          </cell>
        </row>
        <row r="726">
          <cell r="A726">
            <v>65006000</v>
          </cell>
        </row>
        <row r="727">
          <cell r="A727">
            <v>65006000</v>
          </cell>
        </row>
        <row r="728">
          <cell r="A728">
            <v>65006000</v>
          </cell>
        </row>
        <row r="729">
          <cell r="A729">
            <v>65006000</v>
          </cell>
        </row>
        <row r="730">
          <cell r="A730">
            <v>65006000</v>
          </cell>
        </row>
        <row r="731">
          <cell r="A731">
            <v>65006000</v>
          </cell>
        </row>
        <row r="732">
          <cell r="A732">
            <v>65006000</v>
          </cell>
        </row>
        <row r="733">
          <cell r="A733">
            <v>65006000</v>
          </cell>
        </row>
        <row r="734">
          <cell r="A734">
            <v>65006000</v>
          </cell>
        </row>
        <row r="735">
          <cell r="A735">
            <v>65006000</v>
          </cell>
        </row>
        <row r="736">
          <cell r="A736">
            <v>65006000</v>
          </cell>
        </row>
        <row r="737">
          <cell r="A737">
            <v>65006000</v>
          </cell>
        </row>
        <row r="738">
          <cell r="A738">
            <v>65006000</v>
          </cell>
        </row>
        <row r="739">
          <cell r="A739">
            <v>65006000</v>
          </cell>
        </row>
        <row r="740">
          <cell r="A740">
            <v>65006000</v>
          </cell>
        </row>
        <row r="741">
          <cell r="A741">
            <v>65006000</v>
          </cell>
        </row>
        <row r="742">
          <cell r="A742">
            <v>65006000</v>
          </cell>
        </row>
        <row r="743">
          <cell r="A743">
            <v>65006000</v>
          </cell>
        </row>
        <row r="744">
          <cell r="A744">
            <v>65006000</v>
          </cell>
        </row>
        <row r="745">
          <cell r="A745">
            <v>65006000</v>
          </cell>
        </row>
        <row r="746">
          <cell r="A746">
            <v>65006000</v>
          </cell>
        </row>
        <row r="747">
          <cell r="A747">
            <v>65006000</v>
          </cell>
        </row>
        <row r="748">
          <cell r="A748">
            <v>65006000</v>
          </cell>
        </row>
        <row r="749">
          <cell r="A749">
            <v>65006000</v>
          </cell>
        </row>
        <row r="750">
          <cell r="A750">
            <v>65006000</v>
          </cell>
        </row>
        <row r="751">
          <cell r="A751">
            <v>65006000</v>
          </cell>
        </row>
        <row r="752">
          <cell r="A752">
            <v>65006000</v>
          </cell>
        </row>
        <row r="753">
          <cell r="A753">
            <v>65006000</v>
          </cell>
        </row>
        <row r="754">
          <cell r="A754">
            <v>65006000</v>
          </cell>
        </row>
        <row r="755">
          <cell r="A755">
            <v>65006000</v>
          </cell>
        </row>
        <row r="756">
          <cell r="A756">
            <v>65006000</v>
          </cell>
        </row>
        <row r="757">
          <cell r="A757">
            <v>65006000</v>
          </cell>
        </row>
        <row r="758">
          <cell r="A758">
            <v>65006000</v>
          </cell>
        </row>
        <row r="759">
          <cell r="A759">
            <v>65006000</v>
          </cell>
        </row>
        <row r="760">
          <cell r="A760">
            <v>65006000</v>
          </cell>
        </row>
        <row r="761">
          <cell r="A761">
            <v>65006000</v>
          </cell>
        </row>
        <row r="762">
          <cell r="A762">
            <v>65006000</v>
          </cell>
        </row>
        <row r="763">
          <cell r="A763">
            <v>65006000</v>
          </cell>
        </row>
        <row r="764">
          <cell r="A764">
            <v>65006000</v>
          </cell>
        </row>
        <row r="765">
          <cell r="A765">
            <v>65006000</v>
          </cell>
        </row>
        <row r="766">
          <cell r="A766">
            <v>65006000</v>
          </cell>
        </row>
        <row r="767">
          <cell r="A767">
            <v>65006000</v>
          </cell>
        </row>
        <row r="768">
          <cell r="A768">
            <v>65006000</v>
          </cell>
        </row>
        <row r="769">
          <cell r="A769">
            <v>65006000</v>
          </cell>
        </row>
        <row r="770">
          <cell r="A770">
            <v>65006000</v>
          </cell>
        </row>
        <row r="771">
          <cell r="A771">
            <v>65006000</v>
          </cell>
        </row>
        <row r="772">
          <cell r="A772">
            <v>65006000</v>
          </cell>
        </row>
        <row r="773">
          <cell r="A773">
            <v>65006000</v>
          </cell>
        </row>
        <row r="774">
          <cell r="A774">
            <v>65006000</v>
          </cell>
        </row>
        <row r="775">
          <cell r="A775">
            <v>65006000</v>
          </cell>
        </row>
        <row r="776">
          <cell r="A776">
            <v>65006000</v>
          </cell>
        </row>
        <row r="777">
          <cell r="A777">
            <v>65006000</v>
          </cell>
        </row>
        <row r="778">
          <cell r="A778">
            <v>65006000</v>
          </cell>
        </row>
        <row r="779">
          <cell r="A779">
            <v>65006000</v>
          </cell>
        </row>
        <row r="780">
          <cell r="A780">
            <v>65006000</v>
          </cell>
        </row>
        <row r="781">
          <cell r="A781">
            <v>65006000</v>
          </cell>
        </row>
        <row r="782">
          <cell r="A782">
            <v>65006000</v>
          </cell>
        </row>
        <row r="783">
          <cell r="A783">
            <v>65006000</v>
          </cell>
        </row>
        <row r="784">
          <cell r="A784">
            <v>65006000</v>
          </cell>
        </row>
        <row r="785">
          <cell r="A785">
            <v>65006000</v>
          </cell>
        </row>
        <row r="786">
          <cell r="A786">
            <v>65006000</v>
          </cell>
        </row>
        <row r="787">
          <cell r="A787">
            <v>65006000</v>
          </cell>
        </row>
        <row r="788">
          <cell r="A788">
            <v>65006000</v>
          </cell>
        </row>
        <row r="789">
          <cell r="A789">
            <v>65006000</v>
          </cell>
        </row>
        <row r="790">
          <cell r="A790">
            <v>65006000</v>
          </cell>
        </row>
        <row r="791">
          <cell r="A791">
            <v>65006000</v>
          </cell>
        </row>
        <row r="792">
          <cell r="A792">
            <v>65006000</v>
          </cell>
        </row>
        <row r="793">
          <cell r="A793">
            <v>65006000</v>
          </cell>
        </row>
        <row r="794">
          <cell r="A794">
            <v>65006000</v>
          </cell>
        </row>
        <row r="795">
          <cell r="A795">
            <v>65006000</v>
          </cell>
        </row>
        <row r="796">
          <cell r="A796">
            <v>65006000</v>
          </cell>
        </row>
        <row r="797">
          <cell r="A797">
            <v>65006000</v>
          </cell>
        </row>
        <row r="798">
          <cell r="A798">
            <v>65006000</v>
          </cell>
        </row>
        <row r="799">
          <cell r="A799">
            <v>65006000</v>
          </cell>
        </row>
        <row r="800">
          <cell r="A800">
            <v>65006000</v>
          </cell>
        </row>
        <row r="801">
          <cell r="A801">
            <v>65006000</v>
          </cell>
        </row>
        <row r="802">
          <cell r="A802">
            <v>65006000</v>
          </cell>
        </row>
        <row r="803">
          <cell r="A803">
            <v>65006000</v>
          </cell>
        </row>
        <row r="804">
          <cell r="A804">
            <v>65006000</v>
          </cell>
        </row>
        <row r="805">
          <cell r="A805">
            <v>65006000</v>
          </cell>
        </row>
        <row r="806">
          <cell r="A806">
            <v>65006000</v>
          </cell>
        </row>
        <row r="807">
          <cell r="A807">
            <v>65006000</v>
          </cell>
        </row>
        <row r="808">
          <cell r="A808">
            <v>65006000</v>
          </cell>
        </row>
        <row r="809">
          <cell r="A809">
            <v>65006000</v>
          </cell>
        </row>
        <row r="810">
          <cell r="A810">
            <v>65006000</v>
          </cell>
        </row>
        <row r="811">
          <cell r="A811">
            <v>65006000</v>
          </cell>
        </row>
        <row r="812">
          <cell r="A812">
            <v>65006000</v>
          </cell>
        </row>
        <row r="813">
          <cell r="A813">
            <v>65006000</v>
          </cell>
        </row>
        <row r="814">
          <cell r="A814">
            <v>65006000</v>
          </cell>
        </row>
        <row r="815">
          <cell r="A815">
            <v>65006000</v>
          </cell>
        </row>
        <row r="816">
          <cell r="A816">
            <v>65006000</v>
          </cell>
        </row>
        <row r="817">
          <cell r="A817">
            <v>65006000</v>
          </cell>
        </row>
        <row r="818">
          <cell r="A818">
            <v>65006000</v>
          </cell>
        </row>
        <row r="819">
          <cell r="A819">
            <v>65006000</v>
          </cell>
        </row>
        <row r="820">
          <cell r="A820">
            <v>65006000</v>
          </cell>
        </row>
        <row r="821">
          <cell r="A821">
            <v>65006000</v>
          </cell>
        </row>
        <row r="822">
          <cell r="A822">
            <v>65006000</v>
          </cell>
        </row>
        <row r="823">
          <cell r="A823">
            <v>65006000</v>
          </cell>
        </row>
        <row r="824">
          <cell r="A824">
            <v>65006000</v>
          </cell>
        </row>
        <row r="825">
          <cell r="A825">
            <v>65006000</v>
          </cell>
        </row>
        <row r="826">
          <cell r="A826">
            <v>65006000</v>
          </cell>
        </row>
        <row r="827">
          <cell r="A827">
            <v>65006000</v>
          </cell>
        </row>
        <row r="828">
          <cell r="A828">
            <v>65006000</v>
          </cell>
        </row>
        <row r="829">
          <cell r="A829">
            <v>65006000</v>
          </cell>
        </row>
        <row r="830">
          <cell r="A830">
            <v>65006000</v>
          </cell>
        </row>
        <row r="831">
          <cell r="A831">
            <v>65006000</v>
          </cell>
        </row>
        <row r="832">
          <cell r="A832">
            <v>65006000</v>
          </cell>
        </row>
        <row r="833">
          <cell r="A833">
            <v>65006000</v>
          </cell>
        </row>
        <row r="834">
          <cell r="A834">
            <v>65006000</v>
          </cell>
        </row>
        <row r="835">
          <cell r="A835">
            <v>65006000</v>
          </cell>
        </row>
        <row r="836">
          <cell r="A836">
            <v>65006000</v>
          </cell>
        </row>
        <row r="837">
          <cell r="A837">
            <v>65006000</v>
          </cell>
        </row>
        <row r="838">
          <cell r="A838">
            <v>65006000</v>
          </cell>
        </row>
        <row r="839">
          <cell r="A839">
            <v>65006000</v>
          </cell>
        </row>
        <row r="840">
          <cell r="A840">
            <v>65006000</v>
          </cell>
        </row>
        <row r="841">
          <cell r="A841">
            <v>65006000</v>
          </cell>
        </row>
        <row r="842">
          <cell r="A842">
            <v>65006000</v>
          </cell>
        </row>
        <row r="843">
          <cell r="A843">
            <v>65006000</v>
          </cell>
        </row>
        <row r="844">
          <cell r="A844">
            <v>65006000</v>
          </cell>
        </row>
        <row r="845">
          <cell r="A845">
            <v>65006000</v>
          </cell>
        </row>
        <row r="846">
          <cell r="A846">
            <v>65006000</v>
          </cell>
        </row>
        <row r="847">
          <cell r="A847">
            <v>65006000</v>
          </cell>
        </row>
        <row r="848">
          <cell r="A848">
            <v>65006000</v>
          </cell>
        </row>
        <row r="849">
          <cell r="A849">
            <v>65006000</v>
          </cell>
        </row>
        <row r="850">
          <cell r="A850">
            <v>65006000</v>
          </cell>
        </row>
        <row r="851">
          <cell r="A851">
            <v>65006000</v>
          </cell>
        </row>
        <row r="852">
          <cell r="A852">
            <v>65006000</v>
          </cell>
        </row>
        <row r="853">
          <cell r="A853">
            <v>65006000</v>
          </cell>
        </row>
        <row r="854">
          <cell r="A854">
            <v>65006000</v>
          </cell>
        </row>
        <row r="855">
          <cell r="A855">
            <v>65006000</v>
          </cell>
        </row>
        <row r="856">
          <cell r="A856">
            <v>65006000</v>
          </cell>
        </row>
        <row r="857">
          <cell r="A857">
            <v>65006000</v>
          </cell>
        </row>
        <row r="858">
          <cell r="A858">
            <v>65006000</v>
          </cell>
        </row>
        <row r="859">
          <cell r="A859">
            <v>65006000</v>
          </cell>
        </row>
        <row r="860">
          <cell r="A860">
            <v>65006000</v>
          </cell>
        </row>
        <row r="861">
          <cell r="A861">
            <v>65006000</v>
          </cell>
        </row>
        <row r="862">
          <cell r="A862">
            <v>65006045</v>
          </cell>
        </row>
        <row r="863">
          <cell r="A863">
            <v>65006045</v>
          </cell>
        </row>
        <row r="864">
          <cell r="A864">
            <v>65006045</v>
          </cell>
        </row>
        <row r="865">
          <cell r="A865">
            <v>65006045</v>
          </cell>
        </row>
        <row r="866">
          <cell r="A866">
            <v>65006045</v>
          </cell>
        </row>
        <row r="867">
          <cell r="A867">
            <v>65006045</v>
          </cell>
        </row>
        <row r="868">
          <cell r="A868">
            <v>65006045</v>
          </cell>
        </row>
        <row r="869">
          <cell r="A869">
            <v>65006045</v>
          </cell>
        </row>
        <row r="870">
          <cell r="A870">
            <v>65006045</v>
          </cell>
        </row>
        <row r="871">
          <cell r="A871">
            <v>65006045</v>
          </cell>
        </row>
        <row r="872">
          <cell r="A872">
            <v>65006045</v>
          </cell>
        </row>
        <row r="873">
          <cell r="A873">
            <v>65006045</v>
          </cell>
        </row>
        <row r="874">
          <cell r="A874">
            <v>65006045</v>
          </cell>
        </row>
        <row r="875">
          <cell r="A875">
            <v>65006045</v>
          </cell>
        </row>
        <row r="876">
          <cell r="A876">
            <v>65006045</v>
          </cell>
        </row>
        <row r="877">
          <cell r="A877">
            <v>65006045</v>
          </cell>
        </row>
        <row r="878">
          <cell r="A878">
            <v>65006045</v>
          </cell>
        </row>
        <row r="879">
          <cell r="A879">
            <v>65009205</v>
          </cell>
        </row>
        <row r="880">
          <cell r="A880">
            <v>65009205</v>
          </cell>
        </row>
        <row r="881">
          <cell r="A881">
            <v>65011565</v>
          </cell>
        </row>
        <row r="882">
          <cell r="A882">
            <v>65011565</v>
          </cell>
        </row>
        <row r="883">
          <cell r="A883">
            <v>65011565</v>
          </cell>
        </row>
        <row r="884">
          <cell r="A884">
            <v>65011565</v>
          </cell>
        </row>
        <row r="885">
          <cell r="A885">
            <v>65011565</v>
          </cell>
        </row>
        <row r="886">
          <cell r="A886">
            <v>65011565</v>
          </cell>
        </row>
        <row r="887">
          <cell r="A887">
            <v>65011565</v>
          </cell>
        </row>
        <row r="888">
          <cell r="A888">
            <v>65011565</v>
          </cell>
        </row>
        <row r="889">
          <cell r="A889">
            <v>65011565</v>
          </cell>
        </row>
        <row r="890">
          <cell r="A890">
            <v>65011565</v>
          </cell>
        </row>
        <row r="891">
          <cell r="A891">
            <v>65011565</v>
          </cell>
        </row>
        <row r="892">
          <cell r="A892">
            <v>65011565</v>
          </cell>
        </row>
        <row r="893">
          <cell r="A893">
            <v>65011565</v>
          </cell>
        </row>
        <row r="894">
          <cell r="A894">
            <v>65011565</v>
          </cell>
        </row>
        <row r="895">
          <cell r="A895">
            <v>65011565</v>
          </cell>
        </row>
        <row r="896">
          <cell r="A896">
            <v>65011565</v>
          </cell>
        </row>
        <row r="897">
          <cell r="A897">
            <v>65011565</v>
          </cell>
        </row>
        <row r="898">
          <cell r="A898">
            <v>65011565</v>
          </cell>
        </row>
        <row r="899">
          <cell r="A899">
            <v>65011565</v>
          </cell>
        </row>
        <row r="900">
          <cell r="A900">
            <v>65011565</v>
          </cell>
        </row>
        <row r="901">
          <cell r="A901">
            <v>65011565</v>
          </cell>
        </row>
        <row r="902">
          <cell r="A902">
            <v>65011565</v>
          </cell>
        </row>
        <row r="903">
          <cell r="A903">
            <v>65011565</v>
          </cell>
        </row>
        <row r="904">
          <cell r="A904">
            <v>65011565</v>
          </cell>
        </row>
        <row r="905">
          <cell r="A905">
            <v>65011565</v>
          </cell>
        </row>
        <row r="906">
          <cell r="A906">
            <v>65011565</v>
          </cell>
        </row>
        <row r="907">
          <cell r="A907">
            <v>65011565</v>
          </cell>
        </row>
        <row r="908">
          <cell r="A908">
            <v>65011565</v>
          </cell>
        </row>
        <row r="909">
          <cell r="A909">
            <v>65011565</v>
          </cell>
        </row>
        <row r="910">
          <cell r="A910">
            <v>65011565</v>
          </cell>
        </row>
        <row r="911">
          <cell r="A911">
            <v>65011565</v>
          </cell>
        </row>
        <row r="912">
          <cell r="A912">
            <v>65011565</v>
          </cell>
        </row>
        <row r="913">
          <cell r="A913">
            <v>65011565</v>
          </cell>
        </row>
        <row r="914">
          <cell r="A914">
            <v>65011565</v>
          </cell>
        </row>
        <row r="915">
          <cell r="A915">
            <v>65011565</v>
          </cell>
        </row>
        <row r="916">
          <cell r="A916">
            <v>65011565</v>
          </cell>
        </row>
        <row r="917">
          <cell r="A917">
            <v>65011565</v>
          </cell>
        </row>
        <row r="918">
          <cell r="A918">
            <v>65011565</v>
          </cell>
        </row>
        <row r="919">
          <cell r="A919">
            <v>65011565</v>
          </cell>
        </row>
        <row r="920">
          <cell r="A920">
            <v>65011565</v>
          </cell>
        </row>
        <row r="921">
          <cell r="A921">
            <v>65011565</v>
          </cell>
        </row>
        <row r="922">
          <cell r="A922">
            <v>65011565</v>
          </cell>
        </row>
        <row r="923">
          <cell r="A923">
            <v>65011565</v>
          </cell>
        </row>
        <row r="924">
          <cell r="A924">
            <v>65011565</v>
          </cell>
        </row>
        <row r="925">
          <cell r="A925">
            <v>65011565</v>
          </cell>
        </row>
        <row r="926">
          <cell r="A926">
            <v>65011565</v>
          </cell>
        </row>
        <row r="927">
          <cell r="A927">
            <v>65011565</v>
          </cell>
        </row>
        <row r="928">
          <cell r="A928">
            <v>65011565</v>
          </cell>
        </row>
        <row r="929">
          <cell r="A929">
            <v>65011565</v>
          </cell>
        </row>
        <row r="930">
          <cell r="A930">
            <v>65011565</v>
          </cell>
        </row>
        <row r="931">
          <cell r="A931">
            <v>65011565</v>
          </cell>
        </row>
        <row r="932">
          <cell r="A932">
            <v>65011565</v>
          </cell>
        </row>
        <row r="933">
          <cell r="A933">
            <v>65011565</v>
          </cell>
        </row>
        <row r="934">
          <cell r="A934">
            <v>65011565</v>
          </cell>
        </row>
        <row r="935">
          <cell r="A935">
            <v>65011565</v>
          </cell>
        </row>
        <row r="936">
          <cell r="A936">
            <v>65011565</v>
          </cell>
        </row>
        <row r="937">
          <cell r="A937">
            <v>65011565</v>
          </cell>
        </row>
        <row r="938">
          <cell r="A938">
            <v>65011565</v>
          </cell>
        </row>
        <row r="939">
          <cell r="A939">
            <v>65011565</v>
          </cell>
        </row>
        <row r="940">
          <cell r="A940">
            <v>65011565</v>
          </cell>
        </row>
        <row r="941">
          <cell r="A941">
            <v>65011565</v>
          </cell>
        </row>
        <row r="942">
          <cell r="A942">
            <v>65011565</v>
          </cell>
        </row>
        <row r="943">
          <cell r="A943">
            <v>65011565</v>
          </cell>
        </row>
        <row r="944">
          <cell r="A944">
            <v>65011565</v>
          </cell>
        </row>
        <row r="945">
          <cell r="A945">
            <v>65011565</v>
          </cell>
        </row>
        <row r="946">
          <cell r="A946">
            <v>65011565</v>
          </cell>
        </row>
        <row r="947">
          <cell r="A947">
            <v>65011565</v>
          </cell>
        </row>
        <row r="948">
          <cell r="A948">
            <v>65011565</v>
          </cell>
        </row>
        <row r="949">
          <cell r="A949">
            <v>65011565</v>
          </cell>
        </row>
        <row r="950">
          <cell r="A950">
            <v>65012700</v>
          </cell>
        </row>
        <row r="951">
          <cell r="A951">
            <v>65012700</v>
          </cell>
        </row>
        <row r="952">
          <cell r="A952">
            <v>65012700</v>
          </cell>
        </row>
        <row r="953">
          <cell r="A953">
            <v>65012700</v>
          </cell>
        </row>
        <row r="954">
          <cell r="A954">
            <v>65012700</v>
          </cell>
        </row>
        <row r="955">
          <cell r="A955">
            <v>65012700</v>
          </cell>
        </row>
        <row r="956">
          <cell r="A956">
            <v>65012700</v>
          </cell>
        </row>
        <row r="957">
          <cell r="A957">
            <v>65012700</v>
          </cell>
        </row>
        <row r="958">
          <cell r="A958">
            <v>65012700</v>
          </cell>
        </row>
        <row r="959">
          <cell r="A959">
            <v>65012700</v>
          </cell>
        </row>
        <row r="960">
          <cell r="A960">
            <v>65012700</v>
          </cell>
        </row>
        <row r="961">
          <cell r="A961">
            <v>65012700</v>
          </cell>
        </row>
        <row r="962">
          <cell r="A962">
            <v>65012700</v>
          </cell>
        </row>
        <row r="963">
          <cell r="A963">
            <v>65012700</v>
          </cell>
        </row>
        <row r="964">
          <cell r="A964">
            <v>65012700</v>
          </cell>
        </row>
        <row r="965">
          <cell r="A965">
            <v>65012700</v>
          </cell>
        </row>
        <row r="966">
          <cell r="A966">
            <v>65012700</v>
          </cell>
        </row>
        <row r="967">
          <cell r="A967">
            <v>65012700</v>
          </cell>
        </row>
        <row r="968">
          <cell r="A968">
            <v>65012700</v>
          </cell>
        </row>
        <row r="969">
          <cell r="A969">
            <v>65012700</v>
          </cell>
        </row>
        <row r="970">
          <cell r="A970">
            <v>65012700</v>
          </cell>
        </row>
        <row r="971">
          <cell r="A971">
            <v>65012700</v>
          </cell>
        </row>
        <row r="972">
          <cell r="A972">
            <v>65012700</v>
          </cell>
        </row>
        <row r="973">
          <cell r="A973">
            <v>65012700</v>
          </cell>
        </row>
        <row r="974">
          <cell r="A974">
            <v>65012700</v>
          </cell>
        </row>
        <row r="975">
          <cell r="A975">
            <v>65012700</v>
          </cell>
        </row>
        <row r="976">
          <cell r="A976">
            <v>65012700</v>
          </cell>
        </row>
        <row r="977">
          <cell r="A977">
            <v>65012700</v>
          </cell>
        </row>
        <row r="978">
          <cell r="A978">
            <v>65012700</v>
          </cell>
        </row>
        <row r="979">
          <cell r="A979">
            <v>65012700</v>
          </cell>
        </row>
        <row r="980">
          <cell r="A980">
            <v>65012805</v>
          </cell>
        </row>
        <row r="981">
          <cell r="A981">
            <v>65012805</v>
          </cell>
        </row>
        <row r="982">
          <cell r="A982">
            <v>65012805</v>
          </cell>
        </row>
        <row r="983">
          <cell r="A983">
            <v>65012805</v>
          </cell>
        </row>
        <row r="984">
          <cell r="A984">
            <v>65012805</v>
          </cell>
        </row>
        <row r="985">
          <cell r="A985">
            <v>65012805</v>
          </cell>
        </row>
        <row r="986">
          <cell r="A986">
            <v>65012805</v>
          </cell>
        </row>
        <row r="987">
          <cell r="A987">
            <v>65012805</v>
          </cell>
        </row>
        <row r="988">
          <cell r="A988">
            <v>65012805</v>
          </cell>
        </row>
        <row r="989">
          <cell r="A989">
            <v>65012805</v>
          </cell>
        </row>
        <row r="990">
          <cell r="A990">
            <v>65012805</v>
          </cell>
        </row>
        <row r="991">
          <cell r="A991">
            <v>65012805</v>
          </cell>
        </row>
        <row r="992">
          <cell r="A992">
            <v>65012805</v>
          </cell>
        </row>
        <row r="993">
          <cell r="A993">
            <v>65012805</v>
          </cell>
        </row>
        <row r="994">
          <cell r="A994">
            <v>65012805</v>
          </cell>
        </row>
        <row r="995">
          <cell r="A995">
            <v>65012805</v>
          </cell>
        </row>
        <row r="996">
          <cell r="A996">
            <v>65012805</v>
          </cell>
        </row>
        <row r="997">
          <cell r="A997">
            <v>65012805</v>
          </cell>
        </row>
        <row r="998">
          <cell r="A998">
            <v>65012805</v>
          </cell>
        </row>
        <row r="999">
          <cell r="A999">
            <v>65012805</v>
          </cell>
        </row>
        <row r="1000">
          <cell r="A1000">
            <v>65012805</v>
          </cell>
        </row>
        <row r="1001">
          <cell r="A1001">
            <v>65012805</v>
          </cell>
        </row>
        <row r="1002">
          <cell r="A1002">
            <v>65012805</v>
          </cell>
        </row>
        <row r="1003">
          <cell r="A1003">
            <v>65012805</v>
          </cell>
        </row>
        <row r="1004">
          <cell r="A1004">
            <v>65012805</v>
          </cell>
        </row>
        <row r="1005">
          <cell r="A1005">
            <v>65012805</v>
          </cell>
        </row>
        <row r="1006">
          <cell r="A1006">
            <v>65012805</v>
          </cell>
        </row>
        <row r="1007">
          <cell r="A1007">
            <v>65012805</v>
          </cell>
        </row>
        <row r="1008">
          <cell r="A1008">
            <v>65012805</v>
          </cell>
        </row>
        <row r="1009">
          <cell r="A1009">
            <v>65012805</v>
          </cell>
        </row>
        <row r="1010">
          <cell r="A1010">
            <v>65012805</v>
          </cell>
        </row>
        <row r="1011">
          <cell r="A1011">
            <v>65012805</v>
          </cell>
        </row>
        <row r="1012">
          <cell r="A1012">
            <v>65012805</v>
          </cell>
        </row>
        <row r="1013">
          <cell r="A1013">
            <v>65012805</v>
          </cell>
        </row>
        <row r="1014">
          <cell r="A1014">
            <v>65012805</v>
          </cell>
        </row>
        <row r="1015">
          <cell r="A1015">
            <v>65012805</v>
          </cell>
        </row>
        <row r="1016">
          <cell r="A1016">
            <v>65012805</v>
          </cell>
        </row>
        <row r="1017">
          <cell r="A1017">
            <v>65012805</v>
          </cell>
        </row>
        <row r="1018">
          <cell r="A1018">
            <v>65012805</v>
          </cell>
        </row>
        <row r="1019">
          <cell r="A1019">
            <v>65012805</v>
          </cell>
        </row>
        <row r="1020">
          <cell r="A1020">
            <v>65012805</v>
          </cell>
        </row>
        <row r="1021">
          <cell r="A1021">
            <v>65012805</v>
          </cell>
        </row>
        <row r="1022">
          <cell r="A1022">
            <v>65012805</v>
          </cell>
        </row>
        <row r="1023">
          <cell r="A1023">
            <v>65012805</v>
          </cell>
        </row>
        <row r="1024">
          <cell r="A1024">
            <v>65012805</v>
          </cell>
        </row>
        <row r="1025">
          <cell r="A1025">
            <v>65012805</v>
          </cell>
        </row>
        <row r="1026">
          <cell r="A1026">
            <v>65012805</v>
          </cell>
        </row>
        <row r="1027">
          <cell r="A1027">
            <v>65012805</v>
          </cell>
        </row>
        <row r="1028">
          <cell r="A1028">
            <v>65012805</v>
          </cell>
        </row>
        <row r="1029">
          <cell r="A1029">
            <v>65012805</v>
          </cell>
        </row>
        <row r="1030">
          <cell r="A1030">
            <v>65012805</v>
          </cell>
        </row>
        <row r="1031">
          <cell r="A1031">
            <v>65012805</v>
          </cell>
        </row>
        <row r="1032">
          <cell r="A1032">
            <v>65012805</v>
          </cell>
        </row>
        <row r="1033">
          <cell r="A1033">
            <v>65012805</v>
          </cell>
        </row>
        <row r="1034">
          <cell r="A1034">
            <v>65012805</v>
          </cell>
        </row>
        <row r="1035">
          <cell r="A1035">
            <v>65012805</v>
          </cell>
        </row>
        <row r="1036">
          <cell r="A1036">
            <v>65012805</v>
          </cell>
        </row>
        <row r="1037">
          <cell r="A1037">
            <v>65012805</v>
          </cell>
        </row>
        <row r="1038">
          <cell r="A1038">
            <v>65012805</v>
          </cell>
        </row>
        <row r="1039">
          <cell r="A1039">
            <v>65012805</v>
          </cell>
        </row>
        <row r="1040">
          <cell r="A1040">
            <v>65012805</v>
          </cell>
        </row>
        <row r="1041">
          <cell r="A1041">
            <v>65012805</v>
          </cell>
        </row>
        <row r="1042">
          <cell r="A1042">
            <v>65012805</v>
          </cell>
        </row>
        <row r="1043">
          <cell r="A1043">
            <v>65012805</v>
          </cell>
        </row>
        <row r="1044">
          <cell r="A1044">
            <v>65012805</v>
          </cell>
        </row>
        <row r="1045">
          <cell r="A1045">
            <v>65012805</v>
          </cell>
        </row>
        <row r="1046">
          <cell r="A1046">
            <v>65012805</v>
          </cell>
        </row>
        <row r="1047">
          <cell r="A1047">
            <v>65012805</v>
          </cell>
        </row>
        <row r="1048">
          <cell r="A1048">
            <v>65012805</v>
          </cell>
        </row>
        <row r="1049">
          <cell r="A1049">
            <v>65012805</v>
          </cell>
        </row>
        <row r="1050">
          <cell r="A1050">
            <v>65012805</v>
          </cell>
        </row>
        <row r="1051">
          <cell r="A1051">
            <v>65012805</v>
          </cell>
        </row>
        <row r="1052">
          <cell r="A1052">
            <v>65012805</v>
          </cell>
        </row>
        <row r="1053">
          <cell r="A1053">
            <v>65012805</v>
          </cell>
        </row>
        <row r="1054">
          <cell r="A1054">
            <v>65012805</v>
          </cell>
        </row>
        <row r="1055">
          <cell r="A1055">
            <v>65012805</v>
          </cell>
        </row>
        <row r="1056">
          <cell r="A1056">
            <v>65012805</v>
          </cell>
        </row>
        <row r="1057">
          <cell r="A1057">
            <v>65012805</v>
          </cell>
        </row>
        <row r="1058">
          <cell r="A1058">
            <v>65012805</v>
          </cell>
        </row>
        <row r="1059">
          <cell r="A1059">
            <v>65012805</v>
          </cell>
        </row>
        <row r="1060">
          <cell r="A1060">
            <v>65012805</v>
          </cell>
        </row>
        <row r="1061">
          <cell r="A1061">
            <v>65012805</v>
          </cell>
        </row>
        <row r="1062">
          <cell r="A1062">
            <v>65012805</v>
          </cell>
        </row>
        <row r="1063">
          <cell r="A1063">
            <v>65012805</v>
          </cell>
        </row>
        <row r="1064">
          <cell r="A1064">
            <v>65012805</v>
          </cell>
        </row>
        <row r="1065">
          <cell r="A1065">
            <v>65012805</v>
          </cell>
        </row>
        <row r="1066">
          <cell r="A1066">
            <v>65012805</v>
          </cell>
        </row>
        <row r="1067">
          <cell r="A1067">
            <v>65012805</v>
          </cell>
        </row>
        <row r="1068">
          <cell r="A1068">
            <v>65012805</v>
          </cell>
        </row>
        <row r="1069">
          <cell r="A1069">
            <v>65012805</v>
          </cell>
        </row>
        <row r="1070">
          <cell r="A1070">
            <v>65012805</v>
          </cell>
        </row>
        <row r="1071">
          <cell r="A1071">
            <v>65012805</v>
          </cell>
        </row>
        <row r="1072">
          <cell r="A1072">
            <v>65012805</v>
          </cell>
        </row>
        <row r="1073">
          <cell r="A1073">
            <v>65012805</v>
          </cell>
        </row>
        <row r="1074">
          <cell r="A1074">
            <v>65012805</v>
          </cell>
        </row>
        <row r="1075">
          <cell r="A1075">
            <v>65012805</v>
          </cell>
        </row>
        <row r="1076">
          <cell r="A1076">
            <v>65012805</v>
          </cell>
        </row>
        <row r="1077">
          <cell r="A1077">
            <v>65012805</v>
          </cell>
        </row>
        <row r="1078">
          <cell r="A1078">
            <v>65012805</v>
          </cell>
        </row>
        <row r="1079">
          <cell r="A1079">
            <v>65012805</v>
          </cell>
        </row>
        <row r="1080">
          <cell r="A1080">
            <v>65012805</v>
          </cell>
        </row>
        <row r="1081">
          <cell r="A1081">
            <v>65012805</v>
          </cell>
        </row>
        <row r="1082">
          <cell r="A1082">
            <v>65012805</v>
          </cell>
        </row>
        <row r="1083">
          <cell r="A1083">
            <v>65012805</v>
          </cell>
        </row>
        <row r="1084">
          <cell r="A1084">
            <v>65012805</v>
          </cell>
        </row>
        <row r="1085">
          <cell r="A1085">
            <v>65012805</v>
          </cell>
        </row>
        <row r="1086">
          <cell r="A1086">
            <v>65012805</v>
          </cell>
        </row>
        <row r="1087">
          <cell r="A1087">
            <v>65012805</v>
          </cell>
        </row>
        <row r="1088">
          <cell r="A1088">
            <v>65012805</v>
          </cell>
        </row>
        <row r="1089">
          <cell r="A1089">
            <v>65012805</v>
          </cell>
        </row>
        <row r="1090">
          <cell r="A1090">
            <v>65012805</v>
          </cell>
        </row>
        <row r="1091">
          <cell r="A1091">
            <v>65012805</v>
          </cell>
        </row>
        <row r="1092">
          <cell r="A1092">
            <v>65012805</v>
          </cell>
        </row>
        <row r="1093">
          <cell r="A1093">
            <v>65012805</v>
          </cell>
        </row>
        <row r="1094">
          <cell r="A1094">
            <v>65012805</v>
          </cell>
        </row>
        <row r="1095">
          <cell r="A1095">
            <v>65012805</v>
          </cell>
        </row>
        <row r="1096">
          <cell r="A1096">
            <v>65012805</v>
          </cell>
        </row>
        <row r="1097">
          <cell r="A1097">
            <v>65012805</v>
          </cell>
        </row>
        <row r="1098">
          <cell r="A1098">
            <v>65012805</v>
          </cell>
        </row>
        <row r="1099">
          <cell r="A1099">
            <v>65012805</v>
          </cell>
        </row>
        <row r="1100">
          <cell r="A1100">
            <v>65012805</v>
          </cell>
        </row>
        <row r="1101">
          <cell r="A1101">
            <v>65012805</v>
          </cell>
        </row>
        <row r="1102">
          <cell r="A1102">
            <v>65012805</v>
          </cell>
        </row>
        <row r="1103">
          <cell r="A1103">
            <v>65012825</v>
          </cell>
        </row>
        <row r="1104">
          <cell r="A1104">
            <v>65012825</v>
          </cell>
        </row>
        <row r="1105">
          <cell r="A1105">
            <v>65012905</v>
          </cell>
        </row>
        <row r="1106">
          <cell r="A1106">
            <v>65012905</v>
          </cell>
        </row>
        <row r="1107">
          <cell r="A1107">
            <v>65012935</v>
          </cell>
        </row>
        <row r="1108">
          <cell r="A1108">
            <v>65012935</v>
          </cell>
        </row>
        <row r="1109">
          <cell r="A1109">
            <v>65012935</v>
          </cell>
        </row>
        <row r="1110">
          <cell r="A1110">
            <v>65015300</v>
          </cell>
        </row>
        <row r="1111">
          <cell r="A1111">
            <v>65015300</v>
          </cell>
        </row>
        <row r="1112">
          <cell r="A1112">
            <v>65015300</v>
          </cell>
        </row>
        <row r="1113">
          <cell r="A1113">
            <v>65015300</v>
          </cell>
        </row>
        <row r="1114">
          <cell r="A1114">
            <v>65015300</v>
          </cell>
        </row>
        <row r="1115">
          <cell r="A1115">
            <v>65015300</v>
          </cell>
        </row>
        <row r="1116">
          <cell r="A1116">
            <v>65015300</v>
          </cell>
        </row>
        <row r="1117">
          <cell r="A1117">
            <v>65015300</v>
          </cell>
        </row>
        <row r="1118">
          <cell r="A1118">
            <v>65015300</v>
          </cell>
        </row>
        <row r="1119">
          <cell r="A1119">
            <v>65015300</v>
          </cell>
        </row>
        <row r="1120">
          <cell r="A1120">
            <v>65015300</v>
          </cell>
        </row>
        <row r="1121">
          <cell r="A1121">
            <v>65015300</v>
          </cell>
        </row>
        <row r="1122">
          <cell r="A1122">
            <v>65015300</v>
          </cell>
        </row>
        <row r="1123">
          <cell r="A1123">
            <v>65015300</v>
          </cell>
        </row>
        <row r="1124">
          <cell r="A1124">
            <v>65015300</v>
          </cell>
        </row>
        <row r="1125">
          <cell r="A1125">
            <v>65015300</v>
          </cell>
        </row>
        <row r="1126">
          <cell r="A1126">
            <v>65015300</v>
          </cell>
        </row>
        <row r="1127">
          <cell r="A1127">
            <v>65015300</v>
          </cell>
        </row>
        <row r="1128">
          <cell r="A1128">
            <v>65015300</v>
          </cell>
        </row>
        <row r="1129">
          <cell r="A1129">
            <v>65015300</v>
          </cell>
        </row>
        <row r="1130">
          <cell r="A1130">
            <v>65015300</v>
          </cell>
        </row>
        <row r="1131">
          <cell r="A1131">
            <v>65015300</v>
          </cell>
        </row>
        <row r="1132">
          <cell r="A1132">
            <v>65015300</v>
          </cell>
        </row>
        <row r="1133">
          <cell r="A1133">
            <v>65015300</v>
          </cell>
        </row>
        <row r="1134">
          <cell r="A1134">
            <v>65015300</v>
          </cell>
        </row>
        <row r="1135">
          <cell r="A1135">
            <v>65015300</v>
          </cell>
        </row>
        <row r="1136">
          <cell r="A1136">
            <v>65015300</v>
          </cell>
        </row>
        <row r="1137">
          <cell r="A1137">
            <v>65015300</v>
          </cell>
        </row>
        <row r="1138">
          <cell r="A1138">
            <v>65015300</v>
          </cell>
        </row>
        <row r="1139">
          <cell r="A1139">
            <v>65015300</v>
          </cell>
        </row>
        <row r="1140">
          <cell r="A1140">
            <v>65015300</v>
          </cell>
        </row>
        <row r="1141">
          <cell r="A1141">
            <v>65015300</v>
          </cell>
        </row>
        <row r="1142">
          <cell r="A1142">
            <v>65015300</v>
          </cell>
        </row>
        <row r="1143">
          <cell r="A1143">
            <v>65015300</v>
          </cell>
        </row>
        <row r="1144">
          <cell r="A1144">
            <v>65015300</v>
          </cell>
        </row>
        <row r="1145">
          <cell r="A1145">
            <v>65015300</v>
          </cell>
        </row>
        <row r="1146">
          <cell r="A1146">
            <v>65015300</v>
          </cell>
        </row>
        <row r="1147">
          <cell r="A1147">
            <v>65015300</v>
          </cell>
        </row>
        <row r="1148">
          <cell r="A1148">
            <v>65015300</v>
          </cell>
        </row>
        <row r="1149">
          <cell r="A1149">
            <v>65015300</v>
          </cell>
        </row>
        <row r="1150">
          <cell r="A1150">
            <v>65017005</v>
          </cell>
        </row>
        <row r="1151">
          <cell r="A1151">
            <v>65017005</v>
          </cell>
        </row>
        <row r="1152">
          <cell r="A1152">
            <v>65017005</v>
          </cell>
        </row>
        <row r="1153">
          <cell r="A1153">
            <v>65017005</v>
          </cell>
        </row>
        <row r="1154">
          <cell r="A1154">
            <v>65017005</v>
          </cell>
        </row>
        <row r="1155">
          <cell r="A1155">
            <v>65017005</v>
          </cell>
        </row>
        <row r="1156">
          <cell r="A1156">
            <v>65017005</v>
          </cell>
        </row>
        <row r="1157">
          <cell r="A1157">
            <v>65017005</v>
          </cell>
        </row>
        <row r="1158">
          <cell r="A1158">
            <v>65017005</v>
          </cell>
        </row>
        <row r="1159">
          <cell r="A1159">
            <v>65017005</v>
          </cell>
        </row>
        <row r="1160">
          <cell r="A1160">
            <v>65017005</v>
          </cell>
        </row>
        <row r="1161">
          <cell r="A1161">
            <v>65017005</v>
          </cell>
        </row>
        <row r="1162">
          <cell r="A1162">
            <v>65017005</v>
          </cell>
        </row>
        <row r="1163">
          <cell r="A1163">
            <v>65017005</v>
          </cell>
        </row>
        <row r="1164">
          <cell r="A1164">
            <v>65017005</v>
          </cell>
        </row>
        <row r="1165">
          <cell r="A1165">
            <v>65017005</v>
          </cell>
        </row>
        <row r="1166">
          <cell r="A1166">
            <v>65017005</v>
          </cell>
        </row>
        <row r="1167">
          <cell r="A1167">
            <v>65017005</v>
          </cell>
        </row>
        <row r="1168">
          <cell r="A1168">
            <v>65017005</v>
          </cell>
        </row>
        <row r="1169">
          <cell r="A1169">
            <v>65017005</v>
          </cell>
        </row>
        <row r="1170">
          <cell r="A1170">
            <v>65017005</v>
          </cell>
        </row>
        <row r="1171">
          <cell r="A1171">
            <v>65017005</v>
          </cell>
        </row>
        <row r="1172">
          <cell r="A1172">
            <v>65017005</v>
          </cell>
        </row>
        <row r="1173">
          <cell r="A1173">
            <v>65017005</v>
          </cell>
        </row>
        <row r="1174">
          <cell r="A1174">
            <v>65017005</v>
          </cell>
        </row>
        <row r="1175">
          <cell r="A1175">
            <v>65017005</v>
          </cell>
        </row>
        <row r="1176">
          <cell r="A1176">
            <v>65017005</v>
          </cell>
        </row>
        <row r="1177">
          <cell r="A1177">
            <v>65017005</v>
          </cell>
        </row>
        <row r="1178">
          <cell r="A1178">
            <v>65017005</v>
          </cell>
        </row>
        <row r="1179">
          <cell r="A1179">
            <v>65017005</v>
          </cell>
        </row>
        <row r="1180">
          <cell r="A1180">
            <v>65017005</v>
          </cell>
        </row>
        <row r="1181">
          <cell r="A1181">
            <v>65017005</v>
          </cell>
        </row>
        <row r="1182">
          <cell r="A1182">
            <v>65017005</v>
          </cell>
        </row>
        <row r="1183">
          <cell r="A1183">
            <v>65017005</v>
          </cell>
        </row>
        <row r="1184">
          <cell r="A1184">
            <v>65017005</v>
          </cell>
        </row>
        <row r="1185">
          <cell r="A1185">
            <v>65017005</v>
          </cell>
        </row>
        <row r="1186">
          <cell r="A1186">
            <v>65017005</v>
          </cell>
        </row>
        <row r="1187">
          <cell r="A1187">
            <v>65017005</v>
          </cell>
        </row>
        <row r="1188">
          <cell r="A1188">
            <v>65017005</v>
          </cell>
        </row>
        <row r="1189">
          <cell r="A1189">
            <v>65049275</v>
          </cell>
        </row>
        <row r="1190">
          <cell r="A1190">
            <v>65049275</v>
          </cell>
        </row>
        <row r="1191">
          <cell r="A1191">
            <v>65049275</v>
          </cell>
        </row>
        <row r="1192">
          <cell r="A1192">
            <v>65049275</v>
          </cell>
        </row>
        <row r="1193">
          <cell r="A1193">
            <v>65049275</v>
          </cell>
        </row>
        <row r="1194">
          <cell r="A1194">
            <v>65049275</v>
          </cell>
        </row>
        <row r="1195">
          <cell r="A1195">
            <v>65049275</v>
          </cell>
        </row>
        <row r="1196">
          <cell r="A1196">
            <v>65049275</v>
          </cell>
        </row>
        <row r="1197">
          <cell r="A1197">
            <v>65049275</v>
          </cell>
        </row>
        <row r="1198">
          <cell r="A1198">
            <v>65049275</v>
          </cell>
        </row>
        <row r="1199">
          <cell r="A1199">
            <v>65049275</v>
          </cell>
        </row>
        <row r="1200">
          <cell r="A1200">
            <v>65049275</v>
          </cell>
        </row>
        <row r="1201">
          <cell r="A1201">
            <v>65049275</v>
          </cell>
        </row>
        <row r="1202">
          <cell r="A1202">
            <v>65049275</v>
          </cell>
        </row>
        <row r="1203">
          <cell r="A1203">
            <v>65049275</v>
          </cell>
        </row>
        <row r="1204">
          <cell r="A1204">
            <v>65049275</v>
          </cell>
        </row>
        <row r="1205">
          <cell r="A1205">
            <v>65049275</v>
          </cell>
        </row>
        <row r="1206">
          <cell r="A1206">
            <v>65049275</v>
          </cell>
        </row>
        <row r="1207">
          <cell r="A1207">
            <v>65049275</v>
          </cell>
        </row>
        <row r="1208">
          <cell r="A1208">
            <v>65049275</v>
          </cell>
        </row>
        <row r="1209">
          <cell r="A1209">
            <v>65049275</v>
          </cell>
        </row>
        <row r="1210">
          <cell r="A1210">
            <v>65049275</v>
          </cell>
        </row>
        <row r="1211">
          <cell r="A1211">
            <v>65049275</v>
          </cell>
        </row>
        <row r="1212">
          <cell r="A1212">
            <v>65049275</v>
          </cell>
        </row>
        <row r="1213">
          <cell r="A1213">
            <v>65049275</v>
          </cell>
        </row>
        <row r="1214">
          <cell r="A1214">
            <v>65049275</v>
          </cell>
        </row>
        <row r="1215">
          <cell r="A1215">
            <v>65049275</v>
          </cell>
        </row>
        <row r="1216">
          <cell r="A1216">
            <v>65049275</v>
          </cell>
        </row>
        <row r="1217">
          <cell r="A1217">
            <v>65049275</v>
          </cell>
        </row>
        <row r="1218">
          <cell r="A1218">
            <v>65049275</v>
          </cell>
        </row>
        <row r="1219">
          <cell r="A1219">
            <v>65049275</v>
          </cell>
        </row>
        <row r="1220">
          <cell r="A1220">
            <v>65049275</v>
          </cell>
        </row>
        <row r="1221">
          <cell r="A1221">
            <v>65049275</v>
          </cell>
        </row>
        <row r="1222">
          <cell r="A1222">
            <v>65049275</v>
          </cell>
        </row>
        <row r="1223">
          <cell r="A1223">
            <v>65049275</v>
          </cell>
        </row>
        <row r="1224">
          <cell r="A1224">
            <v>65049275</v>
          </cell>
        </row>
        <row r="1225">
          <cell r="A1225">
            <v>65049275</v>
          </cell>
        </row>
        <row r="1226">
          <cell r="A1226">
            <v>65049275</v>
          </cell>
        </row>
        <row r="1227">
          <cell r="A1227">
            <v>65049275</v>
          </cell>
        </row>
        <row r="1228">
          <cell r="A1228">
            <v>65049275</v>
          </cell>
        </row>
        <row r="1229">
          <cell r="A1229">
            <v>65049275</v>
          </cell>
        </row>
        <row r="1230">
          <cell r="A1230">
            <v>65049275</v>
          </cell>
        </row>
        <row r="1231">
          <cell r="A1231">
            <v>65049275</v>
          </cell>
        </row>
        <row r="1232">
          <cell r="A1232">
            <v>65049275</v>
          </cell>
        </row>
        <row r="1233">
          <cell r="A1233">
            <v>65049275</v>
          </cell>
        </row>
        <row r="1234">
          <cell r="A1234">
            <v>65049275</v>
          </cell>
        </row>
        <row r="1235">
          <cell r="A1235">
            <v>65049275</v>
          </cell>
        </row>
        <row r="1236">
          <cell r="A1236">
            <v>65049275</v>
          </cell>
        </row>
        <row r="1237">
          <cell r="A1237">
            <v>65049275</v>
          </cell>
        </row>
        <row r="1238">
          <cell r="A1238">
            <v>65049275</v>
          </cell>
        </row>
        <row r="1239">
          <cell r="A1239">
            <v>65049275</v>
          </cell>
        </row>
        <row r="1240">
          <cell r="A1240">
            <v>65049275</v>
          </cell>
        </row>
        <row r="1241">
          <cell r="A1241">
            <v>65049275</v>
          </cell>
        </row>
        <row r="1242">
          <cell r="A1242">
            <v>65049275</v>
          </cell>
        </row>
        <row r="1243">
          <cell r="A1243">
            <v>65049275</v>
          </cell>
        </row>
        <row r="1244">
          <cell r="A1244">
            <v>65049275</v>
          </cell>
        </row>
        <row r="1245">
          <cell r="A1245">
            <v>65049275</v>
          </cell>
        </row>
        <row r="1246">
          <cell r="A1246">
            <v>65049275</v>
          </cell>
        </row>
        <row r="1247">
          <cell r="A1247">
            <v>65049275</v>
          </cell>
        </row>
        <row r="1248">
          <cell r="A1248">
            <v>65049275</v>
          </cell>
        </row>
        <row r="1249">
          <cell r="A1249">
            <v>65049275</v>
          </cell>
        </row>
        <row r="1250">
          <cell r="A1250">
            <v>65049275</v>
          </cell>
        </row>
        <row r="1251">
          <cell r="A1251">
            <v>65049275</v>
          </cell>
        </row>
        <row r="1252">
          <cell r="A1252">
            <v>65049275</v>
          </cell>
        </row>
        <row r="1253">
          <cell r="A1253">
            <v>65050075</v>
          </cell>
        </row>
        <row r="1254">
          <cell r="A1254">
            <v>65050075</v>
          </cell>
        </row>
        <row r="1255">
          <cell r="A1255">
            <v>65050075</v>
          </cell>
        </row>
        <row r="1256">
          <cell r="A1256">
            <v>65050075</v>
          </cell>
        </row>
        <row r="1257">
          <cell r="A1257">
            <v>65050075</v>
          </cell>
        </row>
        <row r="1258">
          <cell r="A1258">
            <v>65050075</v>
          </cell>
        </row>
        <row r="1259">
          <cell r="A1259">
            <v>65050075</v>
          </cell>
        </row>
        <row r="1260">
          <cell r="A1260">
            <v>65050075</v>
          </cell>
        </row>
        <row r="1261">
          <cell r="A1261">
            <v>65050075</v>
          </cell>
        </row>
        <row r="1262">
          <cell r="A1262">
            <v>65050075</v>
          </cell>
        </row>
        <row r="1263">
          <cell r="A1263">
            <v>65050075</v>
          </cell>
        </row>
        <row r="1264">
          <cell r="A1264">
            <v>65050075</v>
          </cell>
        </row>
        <row r="1265">
          <cell r="A1265">
            <v>65050075</v>
          </cell>
        </row>
        <row r="1266">
          <cell r="A1266">
            <v>65050075</v>
          </cell>
        </row>
        <row r="1267">
          <cell r="A1267">
            <v>65050075</v>
          </cell>
        </row>
        <row r="1268">
          <cell r="A1268">
            <v>65050075</v>
          </cell>
        </row>
        <row r="1269">
          <cell r="A1269">
            <v>65050075</v>
          </cell>
        </row>
        <row r="1270">
          <cell r="A1270">
            <v>65050075</v>
          </cell>
        </row>
        <row r="1271">
          <cell r="A1271">
            <v>65050075</v>
          </cell>
        </row>
        <row r="1272">
          <cell r="A1272">
            <v>65050075</v>
          </cell>
        </row>
        <row r="1273">
          <cell r="A1273">
            <v>65050075</v>
          </cell>
        </row>
        <row r="1274">
          <cell r="A1274">
            <v>65050075</v>
          </cell>
        </row>
        <row r="1275">
          <cell r="A1275">
            <v>65050075</v>
          </cell>
        </row>
        <row r="1276">
          <cell r="A1276">
            <v>65050075</v>
          </cell>
        </row>
        <row r="1277">
          <cell r="A1277">
            <v>65050075</v>
          </cell>
        </row>
        <row r="1278">
          <cell r="A1278">
            <v>65050075</v>
          </cell>
        </row>
        <row r="1279">
          <cell r="A1279">
            <v>65050075</v>
          </cell>
        </row>
        <row r="1280">
          <cell r="A1280">
            <v>65050075</v>
          </cell>
        </row>
        <row r="1281">
          <cell r="A1281">
            <v>65050075</v>
          </cell>
        </row>
        <row r="1282">
          <cell r="A1282">
            <v>65050075</v>
          </cell>
        </row>
        <row r="1283">
          <cell r="A1283">
            <v>65050075</v>
          </cell>
        </row>
        <row r="1284">
          <cell r="A1284">
            <v>65050075</v>
          </cell>
        </row>
        <row r="1285">
          <cell r="A1285">
            <v>65050075</v>
          </cell>
        </row>
        <row r="1286">
          <cell r="A1286">
            <v>65050075</v>
          </cell>
        </row>
        <row r="1287">
          <cell r="A1287">
            <v>65050075</v>
          </cell>
        </row>
        <row r="1288">
          <cell r="A1288">
            <v>65050075</v>
          </cell>
        </row>
        <row r="1289">
          <cell r="A1289">
            <v>65050075</v>
          </cell>
        </row>
        <row r="1290">
          <cell r="A1290">
            <v>65050075</v>
          </cell>
        </row>
        <row r="1291">
          <cell r="A1291">
            <v>65050075</v>
          </cell>
        </row>
        <row r="1292">
          <cell r="A1292">
            <v>65050075</v>
          </cell>
        </row>
        <row r="1293">
          <cell r="A1293">
            <v>65050075</v>
          </cell>
        </row>
        <row r="1294">
          <cell r="A1294">
            <v>65050075</v>
          </cell>
        </row>
        <row r="1295">
          <cell r="A1295">
            <v>65050075</v>
          </cell>
        </row>
        <row r="1296">
          <cell r="A1296">
            <v>65050075</v>
          </cell>
        </row>
        <row r="1297">
          <cell r="A1297">
            <v>65050075</v>
          </cell>
        </row>
        <row r="1298">
          <cell r="A1298">
            <v>65050075</v>
          </cell>
        </row>
        <row r="1299">
          <cell r="A1299">
            <v>65050075</v>
          </cell>
        </row>
        <row r="1300">
          <cell r="A1300">
            <v>65050075</v>
          </cell>
        </row>
        <row r="1301">
          <cell r="A1301">
            <v>65050075</v>
          </cell>
        </row>
        <row r="1302">
          <cell r="A1302">
            <v>65050075</v>
          </cell>
        </row>
        <row r="1303">
          <cell r="A1303">
            <v>65050075</v>
          </cell>
        </row>
        <row r="1304">
          <cell r="A1304">
            <v>65050075</v>
          </cell>
        </row>
        <row r="1305">
          <cell r="A1305">
            <v>65050075</v>
          </cell>
        </row>
        <row r="1306">
          <cell r="A1306">
            <v>65050075</v>
          </cell>
        </row>
        <row r="1307">
          <cell r="A1307">
            <v>65050075</v>
          </cell>
        </row>
        <row r="1308">
          <cell r="A1308">
            <v>65050075</v>
          </cell>
        </row>
        <row r="1309">
          <cell r="A1309">
            <v>65050075</v>
          </cell>
        </row>
        <row r="1310">
          <cell r="A1310">
            <v>65050075</v>
          </cell>
        </row>
        <row r="1311">
          <cell r="A1311">
            <v>65050075</v>
          </cell>
        </row>
        <row r="1312">
          <cell r="A1312">
            <v>65050075</v>
          </cell>
        </row>
        <row r="1313">
          <cell r="A1313">
            <v>65050075</v>
          </cell>
        </row>
        <row r="1314">
          <cell r="A1314">
            <v>65050075</v>
          </cell>
        </row>
        <row r="1315">
          <cell r="A1315">
            <v>65050075</v>
          </cell>
        </row>
        <row r="1316">
          <cell r="A1316">
            <v>65050075</v>
          </cell>
        </row>
        <row r="1317">
          <cell r="A1317">
            <v>65050075</v>
          </cell>
        </row>
        <row r="1318">
          <cell r="A1318">
            <v>65050075</v>
          </cell>
        </row>
        <row r="1319">
          <cell r="A1319">
            <v>65050075</v>
          </cell>
        </row>
        <row r="1320">
          <cell r="A1320">
            <v>65050075</v>
          </cell>
        </row>
        <row r="1321">
          <cell r="A1321">
            <v>65050075</v>
          </cell>
        </row>
        <row r="1322">
          <cell r="A1322">
            <v>65050075</v>
          </cell>
        </row>
        <row r="1323">
          <cell r="A1323">
            <v>65050075</v>
          </cell>
        </row>
        <row r="1324">
          <cell r="A1324">
            <v>65050075</v>
          </cell>
        </row>
        <row r="1325">
          <cell r="A1325">
            <v>65050075</v>
          </cell>
        </row>
        <row r="1326">
          <cell r="A1326">
            <v>65050075</v>
          </cell>
        </row>
        <row r="1327">
          <cell r="A1327">
            <v>65050075</v>
          </cell>
        </row>
        <row r="1328">
          <cell r="A1328">
            <v>65050075</v>
          </cell>
        </row>
        <row r="1329">
          <cell r="A1329">
            <v>65050075</v>
          </cell>
        </row>
        <row r="1330">
          <cell r="A1330">
            <v>65050075</v>
          </cell>
        </row>
        <row r="1331">
          <cell r="A1331">
            <v>65050075</v>
          </cell>
        </row>
        <row r="1332">
          <cell r="A1332">
            <v>65050075</v>
          </cell>
        </row>
        <row r="1333">
          <cell r="A1333">
            <v>65050075</v>
          </cell>
        </row>
        <row r="1334">
          <cell r="A1334">
            <v>65050075</v>
          </cell>
        </row>
        <row r="1335">
          <cell r="A1335">
            <v>65050075</v>
          </cell>
        </row>
        <row r="1336">
          <cell r="A1336">
            <v>65050075</v>
          </cell>
        </row>
        <row r="1337">
          <cell r="A1337">
            <v>65050075</v>
          </cell>
        </row>
        <row r="1338">
          <cell r="A1338">
            <v>65050075</v>
          </cell>
        </row>
        <row r="1339">
          <cell r="A1339">
            <v>65050075</v>
          </cell>
        </row>
        <row r="1340">
          <cell r="A1340">
            <v>65050075</v>
          </cell>
        </row>
        <row r="1341">
          <cell r="A1341">
            <v>65050075</v>
          </cell>
        </row>
        <row r="1342">
          <cell r="A1342">
            <v>65050075</v>
          </cell>
        </row>
        <row r="1343">
          <cell r="A1343">
            <v>65050075</v>
          </cell>
        </row>
        <row r="1344">
          <cell r="A1344">
            <v>65050075</v>
          </cell>
        </row>
        <row r="1345">
          <cell r="A1345">
            <v>65050075</v>
          </cell>
        </row>
        <row r="1346">
          <cell r="A1346">
            <v>65050075</v>
          </cell>
        </row>
        <row r="1347">
          <cell r="A1347">
            <v>65050075</v>
          </cell>
        </row>
        <row r="1348">
          <cell r="A1348">
            <v>65050075</v>
          </cell>
        </row>
        <row r="1349">
          <cell r="A1349">
            <v>65050075</v>
          </cell>
        </row>
        <row r="1350">
          <cell r="A1350">
            <v>65050075</v>
          </cell>
        </row>
        <row r="1351">
          <cell r="A1351">
            <v>65050075</v>
          </cell>
        </row>
        <row r="1352">
          <cell r="A1352">
            <v>65050075</v>
          </cell>
        </row>
        <row r="1353">
          <cell r="A1353">
            <v>65050075</v>
          </cell>
        </row>
        <row r="1354">
          <cell r="A1354">
            <v>65050075</v>
          </cell>
        </row>
        <row r="1355">
          <cell r="A1355">
            <v>65050075</v>
          </cell>
        </row>
        <row r="1356">
          <cell r="A1356">
            <v>65050075</v>
          </cell>
        </row>
        <row r="1357">
          <cell r="A1357">
            <v>65050075</v>
          </cell>
        </row>
        <row r="1358">
          <cell r="A1358">
            <v>65050075</v>
          </cell>
        </row>
        <row r="1359">
          <cell r="A1359">
            <v>65050075</v>
          </cell>
        </row>
        <row r="1360">
          <cell r="A1360">
            <v>65050075</v>
          </cell>
        </row>
        <row r="1361">
          <cell r="A1361">
            <v>65050075</v>
          </cell>
        </row>
        <row r="1362">
          <cell r="A1362">
            <v>65050075</v>
          </cell>
        </row>
        <row r="1363">
          <cell r="A1363">
            <v>65050075</v>
          </cell>
        </row>
        <row r="1364">
          <cell r="A1364">
            <v>65050075</v>
          </cell>
        </row>
        <row r="1365">
          <cell r="A1365">
            <v>65050075</v>
          </cell>
        </row>
        <row r="1366">
          <cell r="A1366">
            <v>65050075</v>
          </cell>
        </row>
        <row r="1367">
          <cell r="A1367">
            <v>65050075</v>
          </cell>
        </row>
        <row r="1368">
          <cell r="A1368">
            <v>65050075</v>
          </cell>
        </row>
        <row r="1369">
          <cell r="A1369">
            <v>65050075</v>
          </cell>
        </row>
        <row r="1370">
          <cell r="A1370">
            <v>65050075</v>
          </cell>
        </row>
        <row r="1371">
          <cell r="A1371">
            <v>65050075</v>
          </cell>
        </row>
        <row r="1372">
          <cell r="A1372">
            <v>65050075</v>
          </cell>
        </row>
        <row r="1373">
          <cell r="A1373">
            <v>65050075</v>
          </cell>
        </row>
        <row r="1374">
          <cell r="A1374">
            <v>65050075</v>
          </cell>
        </row>
        <row r="1375">
          <cell r="A1375">
            <v>65050075</v>
          </cell>
        </row>
        <row r="1376">
          <cell r="A1376">
            <v>65050075</v>
          </cell>
        </row>
        <row r="1377">
          <cell r="A1377">
            <v>65050075</v>
          </cell>
        </row>
        <row r="1378">
          <cell r="A1378">
            <v>65050075</v>
          </cell>
        </row>
        <row r="1379">
          <cell r="A1379">
            <v>65050075</v>
          </cell>
        </row>
        <row r="1380">
          <cell r="A1380">
            <v>65050075</v>
          </cell>
        </row>
        <row r="1381">
          <cell r="A1381">
            <v>65050075</v>
          </cell>
        </row>
        <row r="1382">
          <cell r="A1382">
            <v>65050075</v>
          </cell>
        </row>
        <row r="1383">
          <cell r="A1383">
            <v>65050075</v>
          </cell>
        </row>
        <row r="1384">
          <cell r="A1384">
            <v>65050075</v>
          </cell>
        </row>
        <row r="1385">
          <cell r="A1385">
            <v>65050075</v>
          </cell>
        </row>
        <row r="1386">
          <cell r="A1386">
            <v>65050075</v>
          </cell>
        </row>
        <row r="1387">
          <cell r="A1387">
            <v>65050075</v>
          </cell>
        </row>
        <row r="1388">
          <cell r="A1388">
            <v>65050075</v>
          </cell>
        </row>
        <row r="1389">
          <cell r="A1389">
            <v>65050075</v>
          </cell>
        </row>
        <row r="1390">
          <cell r="A1390">
            <v>65050075</v>
          </cell>
        </row>
        <row r="1391">
          <cell r="A1391">
            <v>65050075</v>
          </cell>
        </row>
        <row r="1392">
          <cell r="A1392">
            <v>65050075</v>
          </cell>
        </row>
        <row r="1393">
          <cell r="A1393">
            <v>65050075</v>
          </cell>
        </row>
        <row r="1394">
          <cell r="A1394">
            <v>65050075</v>
          </cell>
        </row>
        <row r="1395">
          <cell r="A1395">
            <v>65050075</v>
          </cell>
        </row>
        <row r="1396">
          <cell r="A1396">
            <v>65050075</v>
          </cell>
        </row>
        <row r="1397">
          <cell r="A1397">
            <v>65050075</v>
          </cell>
        </row>
        <row r="1398">
          <cell r="A1398">
            <v>65050075</v>
          </cell>
        </row>
        <row r="1399">
          <cell r="A1399">
            <v>65050075</v>
          </cell>
        </row>
        <row r="1400">
          <cell r="A1400">
            <v>65050075</v>
          </cell>
        </row>
        <row r="1401">
          <cell r="A1401">
            <v>65050075</v>
          </cell>
        </row>
        <row r="1402">
          <cell r="A1402">
            <v>65050075</v>
          </cell>
        </row>
        <row r="1403">
          <cell r="A1403">
            <v>65050075</v>
          </cell>
        </row>
        <row r="1404">
          <cell r="A1404">
            <v>65050075</v>
          </cell>
        </row>
        <row r="1405">
          <cell r="A1405">
            <v>65050075</v>
          </cell>
        </row>
        <row r="1406">
          <cell r="A1406">
            <v>65050075</v>
          </cell>
        </row>
        <row r="1407">
          <cell r="A1407">
            <v>65050075</v>
          </cell>
        </row>
        <row r="1408">
          <cell r="A1408">
            <v>65050075</v>
          </cell>
        </row>
        <row r="1409">
          <cell r="A1409">
            <v>65050075</v>
          </cell>
        </row>
        <row r="1410">
          <cell r="A1410">
            <v>65050075</v>
          </cell>
        </row>
        <row r="1411">
          <cell r="A1411">
            <v>65050075</v>
          </cell>
        </row>
        <row r="1412">
          <cell r="A1412">
            <v>65050075</v>
          </cell>
        </row>
        <row r="1413">
          <cell r="A1413">
            <v>65050075</v>
          </cell>
        </row>
        <row r="1414">
          <cell r="A1414">
            <v>65050075</v>
          </cell>
        </row>
        <row r="1415">
          <cell r="A1415">
            <v>65050075</v>
          </cell>
        </row>
        <row r="1416">
          <cell r="A1416">
            <v>65050075</v>
          </cell>
        </row>
        <row r="1417">
          <cell r="A1417">
            <v>65050075</v>
          </cell>
        </row>
        <row r="1418">
          <cell r="A1418">
            <v>65050075</v>
          </cell>
        </row>
        <row r="1419">
          <cell r="A1419">
            <v>65050075</v>
          </cell>
        </row>
        <row r="1420">
          <cell r="A1420">
            <v>65050075</v>
          </cell>
        </row>
        <row r="1421">
          <cell r="A1421">
            <v>65050075</v>
          </cell>
        </row>
        <row r="1422">
          <cell r="A1422">
            <v>65050075</v>
          </cell>
        </row>
        <row r="1423">
          <cell r="A1423">
            <v>65050075</v>
          </cell>
        </row>
        <row r="1424">
          <cell r="A1424">
            <v>65050075</v>
          </cell>
        </row>
        <row r="1425">
          <cell r="A1425">
            <v>65050075</v>
          </cell>
        </row>
        <row r="1426">
          <cell r="A1426">
            <v>65050075</v>
          </cell>
        </row>
        <row r="1427">
          <cell r="A1427">
            <v>65050075</v>
          </cell>
        </row>
        <row r="1428">
          <cell r="A1428">
            <v>65050075</v>
          </cell>
        </row>
        <row r="1429">
          <cell r="A1429">
            <v>65050075</v>
          </cell>
        </row>
        <row r="1430">
          <cell r="A1430">
            <v>65050075</v>
          </cell>
        </row>
        <row r="1431">
          <cell r="A1431">
            <v>65050075</v>
          </cell>
        </row>
        <row r="1432">
          <cell r="A1432">
            <v>65050075</v>
          </cell>
        </row>
        <row r="1433">
          <cell r="A1433">
            <v>65050075</v>
          </cell>
        </row>
        <row r="1434">
          <cell r="A1434">
            <v>65050075</v>
          </cell>
        </row>
        <row r="1435">
          <cell r="A1435">
            <v>65050075</v>
          </cell>
        </row>
        <row r="1436">
          <cell r="A1436">
            <v>65050075</v>
          </cell>
        </row>
        <row r="1437">
          <cell r="A1437">
            <v>65050075</v>
          </cell>
        </row>
        <row r="1438">
          <cell r="A1438">
            <v>65050075</v>
          </cell>
        </row>
        <row r="1439">
          <cell r="A1439">
            <v>65050075</v>
          </cell>
        </row>
        <row r="1440">
          <cell r="A1440">
            <v>65050075</v>
          </cell>
        </row>
        <row r="1441">
          <cell r="A1441">
            <v>65050075</v>
          </cell>
        </row>
        <row r="1442">
          <cell r="A1442">
            <v>65050075</v>
          </cell>
        </row>
        <row r="1443">
          <cell r="A1443">
            <v>65050075</v>
          </cell>
        </row>
        <row r="1444">
          <cell r="A1444">
            <v>65050075</v>
          </cell>
        </row>
        <row r="1445">
          <cell r="A1445">
            <v>65050075</v>
          </cell>
        </row>
        <row r="1446">
          <cell r="A1446">
            <v>65050075</v>
          </cell>
        </row>
        <row r="1447">
          <cell r="A1447">
            <v>65050075</v>
          </cell>
        </row>
        <row r="1448">
          <cell r="A1448">
            <v>65050075</v>
          </cell>
        </row>
        <row r="1449">
          <cell r="A1449">
            <v>65050075</v>
          </cell>
        </row>
        <row r="1450">
          <cell r="A1450">
            <v>65050075</v>
          </cell>
        </row>
        <row r="1451">
          <cell r="A1451">
            <v>65050075</v>
          </cell>
        </row>
        <row r="1452">
          <cell r="A1452">
            <v>65050075</v>
          </cell>
        </row>
        <row r="1453">
          <cell r="A1453">
            <v>65050075</v>
          </cell>
        </row>
        <row r="1454">
          <cell r="A1454">
            <v>65050075</v>
          </cell>
        </row>
        <row r="1455">
          <cell r="A1455">
            <v>65050075</v>
          </cell>
        </row>
        <row r="1456">
          <cell r="A1456">
            <v>65050075</v>
          </cell>
        </row>
        <row r="1457">
          <cell r="A1457">
            <v>65050075</v>
          </cell>
        </row>
        <row r="1458">
          <cell r="A1458">
            <v>65050075</v>
          </cell>
        </row>
        <row r="1459">
          <cell r="A1459">
            <v>65050075</v>
          </cell>
        </row>
        <row r="1460">
          <cell r="A1460">
            <v>65050075</v>
          </cell>
        </row>
        <row r="1461">
          <cell r="A1461">
            <v>65050075</v>
          </cell>
        </row>
        <row r="1462">
          <cell r="A1462">
            <v>65050075</v>
          </cell>
        </row>
        <row r="1463">
          <cell r="A1463">
            <v>65050075</v>
          </cell>
        </row>
        <row r="1464">
          <cell r="A1464">
            <v>65050075</v>
          </cell>
        </row>
        <row r="1465">
          <cell r="A1465">
            <v>65050075</v>
          </cell>
        </row>
        <row r="1466">
          <cell r="A1466">
            <v>65050075</v>
          </cell>
        </row>
        <row r="1467">
          <cell r="A1467">
            <v>65050075</v>
          </cell>
        </row>
        <row r="1468">
          <cell r="A1468">
            <v>65050075</v>
          </cell>
        </row>
        <row r="1469">
          <cell r="A1469">
            <v>65050075</v>
          </cell>
        </row>
        <row r="1470">
          <cell r="A1470">
            <v>65050075</v>
          </cell>
        </row>
        <row r="1471">
          <cell r="A1471">
            <v>65050075</v>
          </cell>
        </row>
        <row r="1472">
          <cell r="A1472">
            <v>65050075</v>
          </cell>
        </row>
        <row r="1473">
          <cell r="A1473">
            <v>65050075</v>
          </cell>
        </row>
        <row r="1474">
          <cell r="A1474">
            <v>65050075</v>
          </cell>
        </row>
        <row r="1475">
          <cell r="A1475">
            <v>65050075</v>
          </cell>
        </row>
        <row r="1476">
          <cell r="A1476">
            <v>65050075</v>
          </cell>
        </row>
        <row r="1477">
          <cell r="A1477">
            <v>65050075</v>
          </cell>
        </row>
        <row r="1478">
          <cell r="A1478">
            <v>65050075</v>
          </cell>
        </row>
        <row r="1479">
          <cell r="A1479">
            <v>65050075</v>
          </cell>
        </row>
        <row r="1480">
          <cell r="A1480">
            <v>65050075</v>
          </cell>
        </row>
        <row r="1481">
          <cell r="A1481">
            <v>65050075</v>
          </cell>
        </row>
        <row r="1482">
          <cell r="A1482">
            <v>65050075</v>
          </cell>
        </row>
        <row r="1483">
          <cell r="A1483">
            <v>65050075</v>
          </cell>
        </row>
        <row r="1484">
          <cell r="A1484">
            <v>65050075</v>
          </cell>
        </row>
        <row r="1485">
          <cell r="A1485">
            <v>65050075</v>
          </cell>
        </row>
        <row r="1486">
          <cell r="A1486">
            <v>65050075</v>
          </cell>
        </row>
        <row r="1487">
          <cell r="A1487">
            <v>65050075</v>
          </cell>
        </row>
        <row r="1488">
          <cell r="A1488">
            <v>65050075</v>
          </cell>
        </row>
        <row r="1489">
          <cell r="A1489">
            <v>65050075</v>
          </cell>
        </row>
        <row r="1490">
          <cell r="A1490">
            <v>65050075</v>
          </cell>
        </row>
        <row r="1491">
          <cell r="A1491">
            <v>65050075</v>
          </cell>
        </row>
        <row r="1492">
          <cell r="A1492">
            <v>65050075</v>
          </cell>
        </row>
        <row r="1493">
          <cell r="A1493">
            <v>65050075</v>
          </cell>
        </row>
        <row r="1494">
          <cell r="A1494">
            <v>65050075</v>
          </cell>
        </row>
        <row r="1495">
          <cell r="A1495">
            <v>65050075</v>
          </cell>
        </row>
        <row r="1496">
          <cell r="A1496">
            <v>65050075</v>
          </cell>
        </row>
        <row r="1497">
          <cell r="A1497">
            <v>65050075</v>
          </cell>
        </row>
        <row r="1498">
          <cell r="A1498">
            <v>65050075</v>
          </cell>
        </row>
        <row r="1499">
          <cell r="A1499">
            <v>65050075</v>
          </cell>
        </row>
        <row r="1500">
          <cell r="A1500">
            <v>65050075</v>
          </cell>
        </row>
        <row r="1501">
          <cell r="A1501">
            <v>65050075</v>
          </cell>
        </row>
        <row r="1502">
          <cell r="A1502">
            <v>65050075</v>
          </cell>
        </row>
        <row r="1503">
          <cell r="A1503">
            <v>65050075</v>
          </cell>
        </row>
        <row r="1504">
          <cell r="A1504">
            <v>65050075</v>
          </cell>
        </row>
        <row r="1505">
          <cell r="A1505">
            <v>65050075</v>
          </cell>
        </row>
        <row r="1506">
          <cell r="A1506">
            <v>65050075</v>
          </cell>
        </row>
        <row r="1507">
          <cell r="A1507">
            <v>65050075</v>
          </cell>
        </row>
        <row r="1508">
          <cell r="A1508">
            <v>65050075</v>
          </cell>
        </row>
        <row r="1509">
          <cell r="A1509">
            <v>65050075</v>
          </cell>
        </row>
        <row r="1510">
          <cell r="A1510">
            <v>65050075</v>
          </cell>
        </row>
        <row r="1511">
          <cell r="A1511">
            <v>65050075</v>
          </cell>
        </row>
        <row r="1512">
          <cell r="A1512">
            <v>65050075</v>
          </cell>
        </row>
        <row r="1513">
          <cell r="A1513">
            <v>65050075</v>
          </cell>
        </row>
        <row r="1514">
          <cell r="A1514">
            <v>65050075</v>
          </cell>
        </row>
        <row r="1515">
          <cell r="A1515">
            <v>65050075</v>
          </cell>
        </row>
        <row r="1516">
          <cell r="A1516">
            <v>65050075</v>
          </cell>
        </row>
        <row r="1517">
          <cell r="A1517">
            <v>65050075</v>
          </cell>
        </row>
        <row r="1518">
          <cell r="A1518">
            <v>65050075</v>
          </cell>
        </row>
        <row r="1519">
          <cell r="A1519">
            <v>65050075</v>
          </cell>
        </row>
        <row r="1520">
          <cell r="A1520">
            <v>65050075</v>
          </cell>
        </row>
        <row r="1521">
          <cell r="A1521">
            <v>65050075</v>
          </cell>
        </row>
        <row r="1522">
          <cell r="A1522">
            <v>65050075</v>
          </cell>
        </row>
        <row r="1523">
          <cell r="A1523">
            <v>65050075</v>
          </cell>
        </row>
        <row r="1524">
          <cell r="A1524">
            <v>65050075</v>
          </cell>
        </row>
        <row r="1525">
          <cell r="A1525">
            <v>65050075</v>
          </cell>
        </row>
        <row r="1526">
          <cell r="A1526">
            <v>65050075</v>
          </cell>
        </row>
        <row r="1527">
          <cell r="A1527">
            <v>65050075</v>
          </cell>
        </row>
        <row r="1528">
          <cell r="A1528">
            <v>65050075</v>
          </cell>
        </row>
        <row r="1529">
          <cell r="A1529">
            <v>65050075</v>
          </cell>
        </row>
        <row r="1530">
          <cell r="A1530">
            <v>65050075</v>
          </cell>
        </row>
        <row r="1531">
          <cell r="A1531">
            <v>65050075</v>
          </cell>
        </row>
        <row r="1532">
          <cell r="A1532">
            <v>65050075</v>
          </cell>
        </row>
        <row r="1533">
          <cell r="A1533">
            <v>65050075</v>
          </cell>
        </row>
        <row r="1534">
          <cell r="A1534">
            <v>65050075</v>
          </cell>
        </row>
        <row r="1535">
          <cell r="A1535">
            <v>65050075</v>
          </cell>
        </row>
        <row r="1536">
          <cell r="A1536">
            <v>65050075</v>
          </cell>
        </row>
        <row r="1537">
          <cell r="A1537">
            <v>65050075</v>
          </cell>
        </row>
        <row r="1538">
          <cell r="A1538">
            <v>65050075</v>
          </cell>
        </row>
        <row r="1539">
          <cell r="A1539">
            <v>65050075</v>
          </cell>
        </row>
        <row r="1540">
          <cell r="A1540">
            <v>65050075</v>
          </cell>
        </row>
        <row r="1541">
          <cell r="A1541">
            <v>65050075</v>
          </cell>
        </row>
        <row r="1542">
          <cell r="A1542">
            <v>65050075</v>
          </cell>
        </row>
        <row r="1543">
          <cell r="A1543">
            <v>65050075</v>
          </cell>
        </row>
        <row r="1544">
          <cell r="A1544">
            <v>65050075</v>
          </cell>
        </row>
        <row r="1545">
          <cell r="A1545">
            <v>65050075</v>
          </cell>
        </row>
        <row r="1546">
          <cell r="A1546">
            <v>65050075</v>
          </cell>
        </row>
        <row r="1547">
          <cell r="A1547">
            <v>65050075</v>
          </cell>
        </row>
        <row r="1548">
          <cell r="A1548">
            <v>65050075</v>
          </cell>
        </row>
        <row r="1549">
          <cell r="A1549">
            <v>65050075</v>
          </cell>
        </row>
        <row r="1550">
          <cell r="A1550">
            <v>65050075</v>
          </cell>
        </row>
        <row r="1551">
          <cell r="A1551">
            <v>65050075</v>
          </cell>
        </row>
        <row r="1552">
          <cell r="A1552">
            <v>65050075</v>
          </cell>
        </row>
        <row r="1553">
          <cell r="A1553">
            <v>65050075</v>
          </cell>
        </row>
        <row r="1554">
          <cell r="A1554">
            <v>65050075</v>
          </cell>
        </row>
        <row r="1555">
          <cell r="A1555">
            <v>65050075</v>
          </cell>
        </row>
        <row r="1556">
          <cell r="A1556">
            <v>65050075</v>
          </cell>
        </row>
        <row r="1557">
          <cell r="A1557">
            <v>65050075</v>
          </cell>
        </row>
        <row r="1558">
          <cell r="A1558">
            <v>65050075</v>
          </cell>
        </row>
        <row r="1559">
          <cell r="A1559">
            <v>65050075</v>
          </cell>
        </row>
        <row r="1560">
          <cell r="A1560">
            <v>65050075</v>
          </cell>
        </row>
        <row r="1561">
          <cell r="A1561">
            <v>65050075</v>
          </cell>
        </row>
        <row r="1562">
          <cell r="A1562">
            <v>65050075</v>
          </cell>
        </row>
        <row r="1563">
          <cell r="A1563">
            <v>65050075</v>
          </cell>
        </row>
        <row r="1564">
          <cell r="A1564">
            <v>65050075</v>
          </cell>
        </row>
        <row r="1565">
          <cell r="A1565">
            <v>65050075</v>
          </cell>
        </row>
        <row r="1566">
          <cell r="A1566">
            <v>65050075</v>
          </cell>
        </row>
        <row r="1567">
          <cell r="A1567">
            <v>65050075</v>
          </cell>
        </row>
        <row r="1568">
          <cell r="A1568">
            <v>65050075</v>
          </cell>
        </row>
        <row r="1569">
          <cell r="A1569">
            <v>65050075</v>
          </cell>
        </row>
        <row r="1570">
          <cell r="A1570">
            <v>65050075</v>
          </cell>
        </row>
        <row r="1571">
          <cell r="A1571">
            <v>65050075</v>
          </cell>
        </row>
        <row r="1572">
          <cell r="A1572">
            <v>65050075</v>
          </cell>
        </row>
        <row r="1573">
          <cell r="A1573">
            <v>65050075</v>
          </cell>
        </row>
        <row r="1574">
          <cell r="A1574">
            <v>65050075</v>
          </cell>
        </row>
        <row r="1575">
          <cell r="A1575">
            <v>65050075</v>
          </cell>
        </row>
        <row r="1576">
          <cell r="A1576">
            <v>65050075</v>
          </cell>
        </row>
        <row r="1577">
          <cell r="A1577">
            <v>65050075</v>
          </cell>
        </row>
        <row r="1578">
          <cell r="A1578">
            <v>65050075</v>
          </cell>
        </row>
        <row r="1579">
          <cell r="A1579">
            <v>65050075</v>
          </cell>
        </row>
        <row r="1580">
          <cell r="A1580">
            <v>65050075</v>
          </cell>
        </row>
        <row r="1581">
          <cell r="A1581">
            <v>65050075</v>
          </cell>
        </row>
        <row r="1582">
          <cell r="A1582">
            <v>65050075</v>
          </cell>
        </row>
        <row r="1583">
          <cell r="A1583">
            <v>65050075</v>
          </cell>
        </row>
        <row r="1584">
          <cell r="A1584">
            <v>65050075</v>
          </cell>
        </row>
        <row r="1585">
          <cell r="A1585">
            <v>65050075</v>
          </cell>
        </row>
        <row r="1586">
          <cell r="A1586">
            <v>65050075</v>
          </cell>
        </row>
        <row r="1587">
          <cell r="A1587">
            <v>65050075</v>
          </cell>
        </row>
        <row r="1588">
          <cell r="A1588">
            <v>65050075</v>
          </cell>
        </row>
        <row r="1589">
          <cell r="A1589">
            <v>65050075</v>
          </cell>
        </row>
        <row r="1590">
          <cell r="A1590">
            <v>65050075</v>
          </cell>
        </row>
        <row r="1591">
          <cell r="A1591">
            <v>65050075</v>
          </cell>
        </row>
        <row r="1592">
          <cell r="A1592">
            <v>65050075</v>
          </cell>
        </row>
        <row r="1593">
          <cell r="A1593">
            <v>65050075</v>
          </cell>
        </row>
        <row r="1594">
          <cell r="A1594">
            <v>65050075</v>
          </cell>
        </row>
        <row r="1595">
          <cell r="A1595">
            <v>65050075</v>
          </cell>
        </row>
        <row r="1596">
          <cell r="A1596">
            <v>65050075</v>
          </cell>
        </row>
        <row r="1597">
          <cell r="A1597">
            <v>65050075</v>
          </cell>
        </row>
        <row r="1598">
          <cell r="A1598">
            <v>65050075</v>
          </cell>
        </row>
        <row r="1599">
          <cell r="A1599">
            <v>65050075</v>
          </cell>
        </row>
        <row r="1600">
          <cell r="A1600">
            <v>65050075</v>
          </cell>
        </row>
        <row r="1601">
          <cell r="A1601">
            <v>65050075</v>
          </cell>
        </row>
        <row r="1602">
          <cell r="A1602">
            <v>65050075</v>
          </cell>
        </row>
        <row r="1603">
          <cell r="A1603">
            <v>65050075</v>
          </cell>
        </row>
        <row r="1604">
          <cell r="A1604">
            <v>65050075</v>
          </cell>
        </row>
        <row r="1605">
          <cell r="A1605">
            <v>65050075</v>
          </cell>
        </row>
        <row r="1606">
          <cell r="A1606">
            <v>65050075</v>
          </cell>
        </row>
        <row r="1607">
          <cell r="A1607">
            <v>65050075</v>
          </cell>
        </row>
        <row r="1608">
          <cell r="A1608">
            <v>65050075</v>
          </cell>
        </row>
        <row r="1609">
          <cell r="A1609">
            <v>65050075</v>
          </cell>
        </row>
        <row r="1610">
          <cell r="A1610">
            <v>65050075</v>
          </cell>
        </row>
        <row r="1611">
          <cell r="A1611">
            <v>65050075</v>
          </cell>
        </row>
        <row r="1612">
          <cell r="A1612">
            <v>65050075</v>
          </cell>
        </row>
        <row r="1613">
          <cell r="A1613">
            <v>65050075</v>
          </cell>
        </row>
        <row r="1614">
          <cell r="A1614">
            <v>65050075</v>
          </cell>
        </row>
        <row r="1615">
          <cell r="A1615">
            <v>65050075</v>
          </cell>
        </row>
        <row r="1616">
          <cell r="A1616">
            <v>65050075</v>
          </cell>
        </row>
        <row r="1617">
          <cell r="A1617">
            <v>65050075</v>
          </cell>
        </row>
        <row r="1618">
          <cell r="A1618">
            <v>65050075</v>
          </cell>
        </row>
        <row r="1619">
          <cell r="A1619">
            <v>65050075</v>
          </cell>
        </row>
        <row r="1620">
          <cell r="A1620">
            <v>65050075</v>
          </cell>
        </row>
        <row r="1621">
          <cell r="A1621">
            <v>65050075</v>
          </cell>
        </row>
        <row r="1622">
          <cell r="A1622">
            <v>65050075</v>
          </cell>
        </row>
        <row r="1623">
          <cell r="A1623">
            <v>65050075</v>
          </cell>
        </row>
        <row r="1624">
          <cell r="A1624">
            <v>65050075</v>
          </cell>
        </row>
        <row r="1625">
          <cell r="A1625">
            <v>65050075</v>
          </cell>
        </row>
        <row r="1626">
          <cell r="A1626">
            <v>65050075</v>
          </cell>
        </row>
        <row r="1627">
          <cell r="A1627">
            <v>65050075</v>
          </cell>
        </row>
        <row r="1628">
          <cell r="A1628">
            <v>65050075</v>
          </cell>
        </row>
        <row r="1629">
          <cell r="A1629">
            <v>65050075</v>
          </cell>
        </row>
        <row r="1630">
          <cell r="A1630">
            <v>65050075</v>
          </cell>
        </row>
        <row r="1631">
          <cell r="A1631">
            <v>65050075</v>
          </cell>
        </row>
        <row r="1632">
          <cell r="A1632">
            <v>65050075</v>
          </cell>
        </row>
        <row r="1633">
          <cell r="A1633">
            <v>65050075</v>
          </cell>
        </row>
        <row r="1634">
          <cell r="A1634">
            <v>65050075</v>
          </cell>
        </row>
        <row r="1635">
          <cell r="A1635">
            <v>65050075</v>
          </cell>
        </row>
        <row r="1636">
          <cell r="A1636">
            <v>65050075</v>
          </cell>
        </row>
        <row r="1637">
          <cell r="A1637">
            <v>65050075</v>
          </cell>
        </row>
        <row r="1638">
          <cell r="A1638">
            <v>65050075</v>
          </cell>
        </row>
        <row r="1639">
          <cell r="A1639">
            <v>65050075</v>
          </cell>
        </row>
        <row r="1640">
          <cell r="A1640">
            <v>65050075</v>
          </cell>
        </row>
        <row r="1641">
          <cell r="A1641">
            <v>65050075</v>
          </cell>
        </row>
        <row r="1642">
          <cell r="A1642">
            <v>65050075</v>
          </cell>
        </row>
        <row r="1643">
          <cell r="A1643">
            <v>65050075</v>
          </cell>
        </row>
        <row r="1644">
          <cell r="A1644">
            <v>65050075</v>
          </cell>
        </row>
        <row r="1645">
          <cell r="A1645">
            <v>65050075</v>
          </cell>
        </row>
        <row r="1646">
          <cell r="A1646">
            <v>65050075</v>
          </cell>
        </row>
        <row r="1647">
          <cell r="A1647">
            <v>65050075</v>
          </cell>
        </row>
        <row r="1648">
          <cell r="A1648">
            <v>65050075</v>
          </cell>
        </row>
        <row r="1649">
          <cell r="A1649">
            <v>65050075</v>
          </cell>
        </row>
        <row r="1650">
          <cell r="A1650">
            <v>65050075</v>
          </cell>
        </row>
        <row r="1651">
          <cell r="A1651">
            <v>65050075</v>
          </cell>
        </row>
        <row r="1652">
          <cell r="A1652">
            <v>65050075</v>
          </cell>
        </row>
        <row r="1653">
          <cell r="A1653">
            <v>65050075</v>
          </cell>
        </row>
        <row r="1654">
          <cell r="A1654">
            <v>65050075</v>
          </cell>
        </row>
        <row r="1655">
          <cell r="A1655">
            <v>65050075</v>
          </cell>
        </row>
        <row r="1656">
          <cell r="A1656">
            <v>65050075</v>
          </cell>
        </row>
        <row r="1657">
          <cell r="A1657">
            <v>65050075</v>
          </cell>
        </row>
        <row r="1658">
          <cell r="A1658">
            <v>65050075</v>
          </cell>
        </row>
        <row r="1659">
          <cell r="A1659">
            <v>65050075</v>
          </cell>
        </row>
        <row r="1660">
          <cell r="A1660">
            <v>65050075</v>
          </cell>
        </row>
        <row r="1661">
          <cell r="A1661">
            <v>65050075</v>
          </cell>
        </row>
        <row r="1662">
          <cell r="A1662">
            <v>65050075</v>
          </cell>
        </row>
        <row r="1663">
          <cell r="A1663">
            <v>65050075</v>
          </cell>
        </row>
        <row r="1664">
          <cell r="A1664">
            <v>65050075</v>
          </cell>
        </row>
        <row r="1665">
          <cell r="A1665">
            <v>65050665</v>
          </cell>
        </row>
        <row r="1666">
          <cell r="A1666">
            <v>65050665</v>
          </cell>
        </row>
        <row r="1667">
          <cell r="A1667">
            <v>65050665</v>
          </cell>
        </row>
        <row r="1668">
          <cell r="A1668">
            <v>65050665</v>
          </cell>
        </row>
        <row r="1669">
          <cell r="A1669">
            <v>65050665</v>
          </cell>
        </row>
        <row r="1670">
          <cell r="A1670">
            <v>65050665</v>
          </cell>
        </row>
        <row r="1671">
          <cell r="A1671">
            <v>65050665</v>
          </cell>
        </row>
        <row r="1672">
          <cell r="A1672">
            <v>65050665</v>
          </cell>
        </row>
        <row r="1673">
          <cell r="A1673">
            <v>65050665</v>
          </cell>
        </row>
        <row r="1674">
          <cell r="A1674">
            <v>65050665</v>
          </cell>
        </row>
        <row r="1675">
          <cell r="A1675">
            <v>65050665</v>
          </cell>
        </row>
        <row r="1676">
          <cell r="A1676">
            <v>65050665</v>
          </cell>
        </row>
        <row r="1677">
          <cell r="A1677">
            <v>65050665</v>
          </cell>
        </row>
        <row r="1678">
          <cell r="A1678">
            <v>65050665</v>
          </cell>
        </row>
        <row r="1679">
          <cell r="A1679">
            <v>65050665</v>
          </cell>
        </row>
        <row r="1680">
          <cell r="A1680">
            <v>65050665</v>
          </cell>
        </row>
        <row r="1681">
          <cell r="A1681">
            <v>65050665</v>
          </cell>
        </row>
        <row r="1682">
          <cell r="A1682">
            <v>65050665</v>
          </cell>
        </row>
        <row r="1683">
          <cell r="A1683">
            <v>65050665</v>
          </cell>
        </row>
        <row r="1684">
          <cell r="A1684">
            <v>65050665</v>
          </cell>
        </row>
        <row r="1685">
          <cell r="A1685">
            <v>65050665</v>
          </cell>
        </row>
        <row r="1686">
          <cell r="A1686">
            <v>65050665</v>
          </cell>
        </row>
        <row r="1687">
          <cell r="A1687">
            <v>65050665</v>
          </cell>
        </row>
        <row r="1688">
          <cell r="A1688">
            <v>65050665</v>
          </cell>
        </row>
        <row r="1689">
          <cell r="A1689">
            <v>65050665</v>
          </cell>
        </row>
        <row r="1690">
          <cell r="A1690">
            <v>65050665</v>
          </cell>
        </row>
        <row r="1691">
          <cell r="A1691">
            <v>65050665</v>
          </cell>
        </row>
        <row r="1692">
          <cell r="A1692">
            <v>65050665</v>
          </cell>
        </row>
        <row r="1693">
          <cell r="A1693">
            <v>65050665</v>
          </cell>
        </row>
        <row r="1694">
          <cell r="A1694">
            <v>65050665</v>
          </cell>
        </row>
        <row r="1695">
          <cell r="A1695">
            <v>65050665</v>
          </cell>
        </row>
        <row r="1696">
          <cell r="A1696">
            <v>65050665</v>
          </cell>
        </row>
        <row r="1697">
          <cell r="A1697">
            <v>65050665</v>
          </cell>
        </row>
        <row r="1698">
          <cell r="A1698">
            <v>65050665</v>
          </cell>
        </row>
        <row r="1699">
          <cell r="A1699">
            <v>65050665</v>
          </cell>
        </row>
        <row r="1700">
          <cell r="A1700">
            <v>65050665</v>
          </cell>
        </row>
        <row r="1701">
          <cell r="A1701">
            <v>65050665</v>
          </cell>
        </row>
        <row r="1702">
          <cell r="A1702">
            <v>65050665</v>
          </cell>
        </row>
        <row r="1703">
          <cell r="A1703">
            <v>65050665</v>
          </cell>
        </row>
        <row r="1704">
          <cell r="A1704">
            <v>65050665</v>
          </cell>
        </row>
        <row r="1705">
          <cell r="A1705">
            <v>65050665</v>
          </cell>
        </row>
        <row r="1706">
          <cell r="A1706">
            <v>65050665</v>
          </cell>
        </row>
        <row r="1707">
          <cell r="A1707">
            <v>65050665</v>
          </cell>
        </row>
        <row r="1708">
          <cell r="A1708">
            <v>65050665</v>
          </cell>
        </row>
        <row r="1709">
          <cell r="A1709">
            <v>65050665</v>
          </cell>
        </row>
        <row r="1710">
          <cell r="A1710">
            <v>65050665</v>
          </cell>
        </row>
        <row r="1711">
          <cell r="A1711">
            <v>65050665</v>
          </cell>
        </row>
        <row r="1712">
          <cell r="A1712">
            <v>65050665</v>
          </cell>
        </row>
        <row r="1713">
          <cell r="A1713">
            <v>65050665</v>
          </cell>
        </row>
        <row r="1714">
          <cell r="A1714">
            <v>65050665</v>
          </cell>
        </row>
        <row r="1715">
          <cell r="A1715">
            <v>65050665</v>
          </cell>
        </row>
        <row r="1716">
          <cell r="A1716">
            <v>65050665</v>
          </cell>
        </row>
        <row r="1717">
          <cell r="A1717">
            <v>65050665</v>
          </cell>
        </row>
        <row r="1718">
          <cell r="A1718">
            <v>65050665</v>
          </cell>
        </row>
        <row r="1719">
          <cell r="A1719">
            <v>65050665</v>
          </cell>
        </row>
        <row r="1720">
          <cell r="A1720">
            <v>65050665</v>
          </cell>
        </row>
        <row r="1721">
          <cell r="A1721">
            <v>65050665</v>
          </cell>
        </row>
        <row r="1722">
          <cell r="A1722">
            <v>65050665</v>
          </cell>
        </row>
        <row r="1723">
          <cell r="A1723">
            <v>65050665</v>
          </cell>
        </row>
        <row r="1724">
          <cell r="A1724">
            <v>65050665</v>
          </cell>
        </row>
        <row r="1725">
          <cell r="A1725">
            <v>65050665</v>
          </cell>
        </row>
        <row r="1726">
          <cell r="A1726">
            <v>65050665</v>
          </cell>
        </row>
        <row r="1727">
          <cell r="A1727">
            <v>65050665</v>
          </cell>
        </row>
        <row r="1728">
          <cell r="A1728">
            <v>65050665</v>
          </cell>
        </row>
        <row r="1729">
          <cell r="A1729">
            <v>65050665</v>
          </cell>
        </row>
        <row r="1730">
          <cell r="A1730">
            <v>65050665</v>
          </cell>
        </row>
        <row r="1731">
          <cell r="A1731">
            <v>65050665</v>
          </cell>
        </row>
        <row r="1732">
          <cell r="A1732">
            <v>65050665</v>
          </cell>
        </row>
        <row r="1733">
          <cell r="A1733">
            <v>65050665</v>
          </cell>
        </row>
        <row r="1734">
          <cell r="A1734">
            <v>65050665</v>
          </cell>
        </row>
        <row r="1735">
          <cell r="A1735">
            <v>65050665</v>
          </cell>
        </row>
        <row r="1736">
          <cell r="A1736">
            <v>65050665</v>
          </cell>
        </row>
        <row r="1737">
          <cell r="A1737">
            <v>65050665</v>
          </cell>
        </row>
        <row r="1738">
          <cell r="A1738">
            <v>65050665</v>
          </cell>
        </row>
        <row r="1739">
          <cell r="A1739">
            <v>65050665</v>
          </cell>
        </row>
        <row r="1740">
          <cell r="A1740">
            <v>65050665</v>
          </cell>
        </row>
        <row r="1741">
          <cell r="A1741">
            <v>65050665</v>
          </cell>
        </row>
        <row r="1742">
          <cell r="A1742">
            <v>65050665</v>
          </cell>
        </row>
        <row r="1743">
          <cell r="A1743">
            <v>65050665</v>
          </cell>
        </row>
        <row r="1744">
          <cell r="A1744">
            <v>65050665</v>
          </cell>
        </row>
        <row r="1745">
          <cell r="A1745">
            <v>65050665</v>
          </cell>
        </row>
        <row r="1746">
          <cell r="A1746">
            <v>65050665</v>
          </cell>
        </row>
        <row r="1747">
          <cell r="A1747">
            <v>65050665</v>
          </cell>
        </row>
        <row r="1748">
          <cell r="A1748">
            <v>65050665</v>
          </cell>
        </row>
        <row r="1749">
          <cell r="A1749">
            <v>65050665</v>
          </cell>
        </row>
        <row r="1750">
          <cell r="A1750">
            <v>65050665</v>
          </cell>
        </row>
        <row r="1751">
          <cell r="A1751">
            <v>65050665</v>
          </cell>
        </row>
        <row r="1752">
          <cell r="A1752">
            <v>65050665</v>
          </cell>
        </row>
        <row r="1753">
          <cell r="A1753">
            <v>65050665</v>
          </cell>
        </row>
        <row r="1754">
          <cell r="A1754">
            <v>65050665</v>
          </cell>
        </row>
        <row r="1755">
          <cell r="A1755">
            <v>65050665</v>
          </cell>
        </row>
        <row r="1756">
          <cell r="A1756">
            <v>65050665</v>
          </cell>
        </row>
        <row r="1757">
          <cell r="A1757">
            <v>65050665</v>
          </cell>
        </row>
        <row r="1758">
          <cell r="A1758">
            <v>65050665</v>
          </cell>
        </row>
        <row r="1759">
          <cell r="A1759">
            <v>65050665</v>
          </cell>
        </row>
        <row r="1760">
          <cell r="A1760">
            <v>65050665</v>
          </cell>
        </row>
        <row r="1761">
          <cell r="A1761">
            <v>65050665</v>
          </cell>
        </row>
        <row r="1762">
          <cell r="A1762">
            <v>65050665</v>
          </cell>
        </row>
        <row r="1763">
          <cell r="A1763">
            <v>65050665</v>
          </cell>
        </row>
        <row r="1764">
          <cell r="A1764">
            <v>65050665</v>
          </cell>
        </row>
        <row r="1765">
          <cell r="A1765">
            <v>65050665</v>
          </cell>
        </row>
        <row r="1766">
          <cell r="A1766">
            <v>65050665</v>
          </cell>
        </row>
        <row r="1767">
          <cell r="A1767">
            <v>65050665</v>
          </cell>
        </row>
        <row r="1768">
          <cell r="A1768">
            <v>65050665</v>
          </cell>
        </row>
        <row r="1769">
          <cell r="A1769">
            <v>65050665</v>
          </cell>
        </row>
        <row r="1770">
          <cell r="A1770">
            <v>65050665</v>
          </cell>
        </row>
        <row r="1771">
          <cell r="A1771">
            <v>65050665</v>
          </cell>
        </row>
        <row r="1772">
          <cell r="A1772">
            <v>65050665</v>
          </cell>
        </row>
        <row r="1773">
          <cell r="A1773">
            <v>65050665</v>
          </cell>
        </row>
        <row r="1774">
          <cell r="A1774">
            <v>65050665</v>
          </cell>
        </row>
        <row r="1775">
          <cell r="A1775">
            <v>65050665</v>
          </cell>
        </row>
        <row r="1776">
          <cell r="A1776">
            <v>65050665</v>
          </cell>
        </row>
        <row r="1777">
          <cell r="A1777">
            <v>65050665</v>
          </cell>
        </row>
        <row r="1778">
          <cell r="A1778">
            <v>65050665</v>
          </cell>
        </row>
        <row r="1779">
          <cell r="A1779">
            <v>65050665</v>
          </cell>
        </row>
        <row r="1780">
          <cell r="A1780">
            <v>65050665</v>
          </cell>
        </row>
        <row r="1781">
          <cell r="A1781">
            <v>65050665</v>
          </cell>
        </row>
        <row r="1782">
          <cell r="A1782">
            <v>65050665</v>
          </cell>
        </row>
        <row r="1783">
          <cell r="A1783">
            <v>65050665</v>
          </cell>
        </row>
        <row r="1784">
          <cell r="A1784">
            <v>65050665</v>
          </cell>
        </row>
        <row r="1785">
          <cell r="A1785">
            <v>65050665</v>
          </cell>
        </row>
        <row r="1786">
          <cell r="A1786">
            <v>65050665</v>
          </cell>
        </row>
        <row r="1787">
          <cell r="A1787">
            <v>65050665</v>
          </cell>
        </row>
        <row r="1788">
          <cell r="A1788">
            <v>65050665</v>
          </cell>
        </row>
        <row r="1789">
          <cell r="A1789">
            <v>65050665</v>
          </cell>
        </row>
        <row r="1790">
          <cell r="A1790">
            <v>65050665</v>
          </cell>
        </row>
        <row r="1791">
          <cell r="A1791">
            <v>65050665</v>
          </cell>
        </row>
        <row r="1792">
          <cell r="A1792">
            <v>65050665</v>
          </cell>
        </row>
        <row r="1793">
          <cell r="A1793">
            <v>65050665</v>
          </cell>
        </row>
        <row r="1794">
          <cell r="A1794">
            <v>65050665</v>
          </cell>
        </row>
        <row r="1795">
          <cell r="A1795">
            <v>65050665</v>
          </cell>
        </row>
        <row r="1796">
          <cell r="A1796">
            <v>65050665</v>
          </cell>
        </row>
        <row r="1797">
          <cell r="A1797">
            <v>65050665</v>
          </cell>
        </row>
        <row r="1798">
          <cell r="A1798">
            <v>65050665</v>
          </cell>
        </row>
        <row r="1799">
          <cell r="A1799">
            <v>65050665</v>
          </cell>
        </row>
        <row r="1800">
          <cell r="A1800">
            <v>65050665</v>
          </cell>
        </row>
        <row r="1801">
          <cell r="A1801">
            <v>65050665</v>
          </cell>
        </row>
        <row r="1802">
          <cell r="A1802">
            <v>65050665</v>
          </cell>
        </row>
        <row r="1803">
          <cell r="A1803">
            <v>65050665</v>
          </cell>
        </row>
        <row r="1804">
          <cell r="A1804">
            <v>65050665</v>
          </cell>
        </row>
        <row r="1805">
          <cell r="A1805">
            <v>65050665</v>
          </cell>
        </row>
        <row r="1806">
          <cell r="A1806">
            <v>65050665</v>
          </cell>
        </row>
        <row r="1807">
          <cell r="A1807">
            <v>65050665</v>
          </cell>
        </row>
        <row r="1808">
          <cell r="A1808">
            <v>65050665</v>
          </cell>
        </row>
        <row r="1809">
          <cell r="A1809">
            <v>65050665</v>
          </cell>
        </row>
        <row r="1810">
          <cell r="A1810">
            <v>65050665</v>
          </cell>
        </row>
        <row r="1811">
          <cell r="A1811">
            <v>65050665</v>
          </cell>
        </row>
        <row r="1812">
          <cell r="A1812">
            <v>65050665</v>
          </cell>
        </row>
        <row r="1813">
          <cell r="A1813">
            <v>65050665</v>
          </cell>
        </row>
        <row r="1814">
          <cell r="A1814">
            <v>65050665</v>
          </cell>
        </row>
        <row r="1815">
          <cell r="A1815">
            <v>65050665</v>
          </cell>
        </row>
        <row r="1816">
          <cell r="A1816">
            <v>65050665</v>
          </cell>
        </row>
        <row r="1817">
          <cell r="A1817">
            <v>65050665</v>
          </cell>
        </row>
        <row r="1818">
          <cell r="A1818">
            <v>65050665</v>
          </cell>
        </row>
        <row r="1819">
          <cell r="A1819">
            <v>65050665</v>
          </cell>
        </row>
        <row r="1820">
          <cell r="A1820">
            <v>65050665</v>
          </cell>
        </row>
        <row r="1821">
          <cell r="A1821">
            <v>65050665</v>
          </cell>
        </row>
        <row r="1822">
          <cell r="A1822">
            <v>65050665</v>
          </cell>
        </row>
        <row r="1823">
          <cell r="A1823">
            <v>65050665</v>
          </cell>
        </row>
        <row r="1824">
          <cell r="A1824">
            <v>65050665</v>
          </cell>
        </row>
        <row r="1825">
          <cell r="A1825">
            <v>65050665</v>
          </cell>
        </row>
        <row r="1826">
          <cell r="A1826">
            <v>65050665</v>
          </cell>
        </row>
        <row r="1827">
          <cell r="A1827">
            <v>65050665</v>
          </cell>
        </row>
        <row r="1828">
          <cell r="A1828">
            <v>65050665</v>
          </cell>
        </row>
        <row r="1829">
          <cell r="A1829">
            <v>65050665</v>
          </cell>
        </row>
        <row r="1830">
          <cell r="A1830">
            <v>65050665</v>
          </cell>
        </row>
        <row r="1831">
          <cell r="A1831">
            <v>65050665</v>
          </cell>
        </row>
        <row r="1832">
          <cell r="A1832">
            <v>65050665</v>
          </cell>
        </row>
        <row r="1833">
          <cell r="A1833">
            <v>65050665</v>
          </cell>
        </row>
        <row r="1834">
          <cell r="A1834">
            <v>65050665</v>
          </cell>
        </row>
        <row r="1835">
          <cell r="A1835">
            <v>65050665</v>
          </cell>
        </row>
        <row r="1836">
          <cell r="A1836">
            <v>65050665</v>
          </cell>
        </row>
        <row r="1837">
          <cell r="A1837">
            <v>65050665</v>
          </cell>
        </row>
        <row r="1838">
          <cell r="A1838">
            <v>65050665</v>
          </cell>
        </row>
        <row r="1839">
          <cell r="A1839">
            <v>65050665</v>
          </cell>
        </row>
        <row r="1840">
          <cell r="A1840">
            <v>65050665</v>
          </cell>
        </row>
        <row r="1841">
          <cell r="A1841">
            <v>65050665</v>
          </cell>
        </row>
        <row r="1842">
          <cell r="A1842">
            <v>65050665</v>
          </cell>
        </row>
        <row r="1843">
          <cell r="A1843">
            <v>65050665</v>
          </cell>
        </row>
        <row r="1844">
          <cell r="A1844">
            <v>65050665</v>
          </cell>
        </row>
        <row r="1845">
          <cell r="A1845">
            <v>65050665</v>
          </cell>
        </row>
        <row r="1846">
          <cell r="A1846">
            <v>65050665</v>
          </cell>
        </row>
        <row r="1847">
          <cell r="A1847">
            <v>65050665</v>
          </cell>
        </row>
        <row r="1848">
          <cell r="A1848">
            <v>65050665</v>
          </cell>
        </row>
        <row r="1849">
          <cell r="A1849">
            <v>65050665</v>
          </cell>
        </row>
        <row r="1850">
          <cell r="A1850">
            <v>65050665</v>
          </cell>
        </row>
        <row r="1851">
          <cell r="A1851">
            <v>65050665</v>
          </cell>
        </row>
        <row r="1852">
          <cell r="A1852">
            <v>65050665</v>
          </cell>
        </row>
        <row r="1853">
          <cell r="A1853">
            <v>65050665</v>
          </cell>
        </row>
        <row r="1854">
          <cell r="A1854">
            <v>65050665</v>
          </cell>
        </row>
        <row r="1855">
          <cell r="A1855">
            <v>65050665</v>
          </cell>
        </row>
        <row r="1856">
          <cell r="A1856">
            <v>65050665</v>
          </cell>
        </row>
        <row r="1857">
          <cell r="A1857">
            <v>65050665</v>
          </cell>
        </row>
        <row r="1858">
          <cell r="A1858">
            <v>65050665</v>
          </cell>
        </row>
        <row r="1859">
          <cell r="A1859">
            <v>65050665</v>
          </cell>
        </row>
        <row r="1860">
          <cell r="A1860">
            <v>65050665</v>
          </cell>
        </row>
        <row r="1861">
          <cell r="A1861">
            <v>65050665</v>
          </cell>
        </row>
        <row r="1862">
          <cell r="A1862">
            <v>65050665</v>
          </cell>
        </row>
        <row r="1863">
          <cell r="A1863">
            <v>65050665</v>
          </cell>
        </row>
        <row r="1864">
          <cell r="A1864">
            <v>65050665</v>
          </cell>
        </row>
        <row r="1865">
          <cell r="A1865">
            <v>65050665</v>
          </cell>
        </row>
        <row r="1866">
          <cell r="A1866">
            <v>65050665</v>
          </cell>
        </row>
        <row r="1867">
          <cell r="A1867">
            <v>65050665</v>
          </cell>
        </row>
        <row r="1868">
          <cell r="A1868">
            <v>65050665</v>
          </cell>
        </row>
        <row r="1869">
          <cell r="A1869">
            <v>65050665</v>
          </cell>
        </row>
        <row r="1870">
          <cell r="A1870">
            <v>65050665</v>
          </cell>
        </row>
        <row r="1871">
          <cell r="A1871">
            <v>65050665</v>
          </cell>
        </row>
        <row r="1872">
          <cell r="A1872">
            <v>65050665</v>
          </cell>
        </row>
        <row r="1873">
          <cell r="A1873">
            <v>65050665</v>
          </cell>
        </row>
        <row r="1874">
          <cell r="A1874">
            <v>65050665</v>
          </cell>
        </row>
        <row r="1875">
          <cell r="A1875">
            <v>65050665</v>
          </cell>
        </row>
        <row r="1876">
          <cell r="A1876">
            <v>65050665</v>
          </cell>
        </row>
        <row r="1877">
          <cell r="A1877">
            <v>65050665</v>
          </cell>
        </row>
        <row r="1878">
          <cell r="A1878">
            <v>65050665</v>
          </cell>
        </row>
        <row r="1879">
          <cell r="A1879">
            <v>65050665</v>
          </cell>
        </row>
        <row r="1880">
          <cell r="A1880">
            <v>65050665</v>
          </cell>
        </row>
        <row r="1881">
          <cell r="A1881">
            <v>65050665</v>
          </cell>
        </row>
        <row r="1882">
          <cell r="A1882">
            <v>65050665</v>
          </cell>
        </row>
        <row r="1883">
          <cell r="A1883">
            <v>65050665</v>
          </cell>
        </row>
        <row r="1884">
          <cell r="A1884">
            <v>65050665</v>
          </cell>
        </row>
        <row r="1885">
          <cell r="A1885">
            <v>65050665</v>
          </cell>
        </row>
        <row r="1886">
          <cell r="A1886">
            <v>65050665</v>
          </cell>
        </row>
        <row r="1887">
          <cell r="A1887">
            <v>65050665</v>
          </cell>
        </row>
        <row r="1888">
          <cell r="A1888">
            <v>65050665</v>
          </cell>
        </row>
        <row r="1889">
          <cell r="A1889">
            <v>65050665</v>
          </cell>
        </row>
        <row r="1890">
          <cell r="A1890">
            <v>65050665</v>
          </cell>
        </row>
        <row r="1891">
          <cell r="A1891">
            <v>65050665</v>
          </cell>
        </row>
        <row r="1892">
          <cell r="A1892">
            <v>65050665</v>
          </cell>
        </row>
        <row r="1893">
          <cell r="A1893">
            <v>65050665</v>
          </cell>
        </row>
        <row r="1894">
          <cell r="A1894">
            <v>65050665</v>
          </cell>
        </row>
        <row r="1895">
          <cell r="A1895">
            <v>65050665</v>
          </cell>
        </row>
        <row r="1896">
          <cell r="A1896">
            <v>65050665</v>
          </cell>
        </row>
        <row r="1897">
          <cell r="A1897">
            <v>65050665</v>
          </cell>
        </row>
        <row r="1898">
          <cell r="A1898">
            <v>65050665</v>
          </cell>
        </row>
        <row r="1899">
          <cell r="A1899">
            <v>65050665</v>
          </cell>
        </row>
        <row r="1900">
          <cell r="A1900">
            <v>65050665</v>
          </cell>
        </row>
        <row r="1901">
          <cell r="A1901">
            <v>65050665</v>
          </cell>
        </row>
        <row r="1902">
          <cell r="A1902">
            <v>65053665</v>
          </cell>
        </row>
        <row r="1903">
          <cell r="A1903">
            <v>65053665</v>
          </cell>
        </row>
        <row r="1904">
          <cell r="A1904">
            <v>65053665</v>
          </cell>
        </row>
        <row r="1905">
          <cell r="A1905">
            <v>65053665</v>
          </cell>
        </row>
        <row r="1906">
          <cell r="A1906">
            <v>65053665</v>
          </cell>
        </row>
        <row r="1907">
          <cell r="A1907">
            <v>65053665</v>
          </cell>
        </row>
        <row r="1908">
          <cell r="A1908">
            <v>65053665</v>
          </cell>
        </row>
        <row r="1909">
          <cell r="A1909">
            <v>65053665</v>
          </cell>
        </row>
        <row r="1910">
          <cell r="A1910">
            <v>65053665</v>
          </cell>
        </row>
        <row r="1911">
          <cell r="A1911">
            <v>65053665</v>
          </cell>
        </row>
        <row r="1912">
          <cell r="A1912">
            <v>65053665</v>
          </cell>
        </row>
        <row r="1913">
          <cell r="A1913">
            <v>65053665</v>
          </cell>
        </row>
        <row r="1914">
          <cell r="A1914">
            <v>65053665</v>
          </cell>
        </row>
        <row r="1915">
          <cell r="A1915">
            <v>65053665</v>
          </cell>
        </row>
        <row r="1916">
          <cell r="A1916">
            <v>65053665</v>
          </cell>
        </row>
        <row r="1917">
          <cell r="A1917">
            <v>65053665</v>
          </cell>
        </row>
        <row r="1918">
          <cell r="A1918">
            <v>65053665</v>
          </cell>
        </row>
        <row r="1919">
          <cell r="A1919">
            <v>65053665</v>
          </cell>
        </row>
        <row r="1920">
          <cell r="A1920">
            <v>65053665</v>
          </cell>
        </row>
        <row r="1921">
          <cell r="A1921">
            <v>65053665</v>
          </cell>
        </row>
        <row r="1922">
          <cell r="A1922">
            <v>65053665</v>
          </cell>
        </row>
        <row r="1923">
          <cell r="A1923">
            <v>65053665</v>
          </cell>
        </row>
        <row r="1924">
          <cell r="A1924">
            <v>65053665</v>
          </cell>
        </row>
        <row r="1925">
          <cell r="A1925">
            <v>65053665</v>
          </cell>
        </row>
        <row r="1926">
          <cell r="A1926">
            <v>65053665</v>
          </cell>
        </row>
        <row r="1927">
          <cell r="A1927">
            <v>65053665</v>
          </cell>
        </row>
        <row r="1928">
          <cell r="A1928">
            <v>65053665</v>
          </cell>
        </row>
        <row r="1929">
          <cell r="A1929">
            <v>65053665</v>
          </cell>
        </row>
        <row r="1930">
          <cell r="A1930">
            <v>65053665</v>
          </cell>
        </row>
        <row r="1931">
          <cell r="A1931">
            <v>65053665</v>
          </cell>
        </row>
        <row r="1932">
          <cell r="A1932">
            <v>65053665</v>
          </cell>
        </row>
        <row r="1933">
          <cell r="A1933">
            <v>65053665</v>
          </cell>
        </row>
        <row r="1934">
          <cell r="A1934">
            <v>65053665</v>
          </cell>
        </row>
        <row r="1935">
          <cell r="A1935">
            <v>65053665</v>
          </cell>
        </row>
        <row r="1936">
          <cell r="A1936">
            <v>65053665</v>
          </cell>
        </row>
        <row r="1937">
          <cell r="A1937">
            <v>65053665</v>
          </cell>
        </row>
        <row r="1938">
          <cell r="A1938">
            <v>65053665</v>
          </cell>
        </row>
        <row r="1939">
          <cell r="A1939">
            <v>65053665</v>
          </cell>
        </row>
        <row r="1940">
          <cell r="A1940">
            <v>65053665</v>
          </cell>
        </row>
        <row r="1941">
          <cell r="A1941">
            <v>65053665</v>
          </cell>
        </row>
        <row r="1942">
          <cell r="A1942">
            <v>65053665</v>
          </cell>
        </row>
        <row r="1943">
          <cell r="A1943">
            <v>65053665</v>
          </cell>
        </row>
        <row r="1944">
          <cell r="A1944">
            <v>65053665</v>
          </cell>
        </row>
        <row r="1945">
          <cell r="A1945">
            <v>65053665</v>
          </cell>
        </row>
        <row r="1946">
          <cell r="A1946">
            <v>65053665</v>
          </cell>
        </row>
        <row r="1947">
          <cell r="A1947">
            <v>65053665</v>
          </cell>
        </row>
        <row r="1948">
          <cell r="A1948">
            <v>65053665</v>
          </cell>
        </row>
        <row r="1949">
          <cell r="A1949">
            <v>65053665</v>
          </cell>
        </row>
        <row r="1950">
          <cell r="A1950">
            <v>65053665</v>
          </cell>
        </row>
        <row r="1951">
          <cell r="A1951">
            <v>65053665</v>
          </cell>
        </row>
        <row r="1952">
          <cell r="A1952">
            <v>65053665</v>
          </cell>
        </row>
        <row r="1953">
          <cell r="A1953">
            <v>65053665</v>
          </cell>
        </row>
        <row r="1954">
          <cell r="A1954">
            <v>65053665</v>
          </cell>
        </row>
        <row r="1955">
          <cell r="A1955">
            <v>65053665</v>
          </cell>
        </row>
        <row r="1956">
          <cell r="A1956">
            <v>65053665</v>
          </cell>
        </row>
        <row r="1957">
          <cell r="A1957">
            <v>65053665</v>
          </cell>
        </row>
        <row r="1958">
          <cell r="A1958">
            <v>65053665</v>
          </cell>
        </row>
        <row r="1959">
          <cell r="A1959">
            <v>65053665</v>
          </cell>
        </row>
        <row r="1960">
          <cell r="A1960">
            <v>65053665</v>
          </cell>
        </row>
        <row r="1961">
          <cell r="A1961">
            <v>65053665</v>
          </cell>
        </row>
        <row r="1962">
          <cell r="A1962">
            <v>65053665</v>
          </cell>
        </row>
        <row r="1963">
          <cell r="A1963">
            <v>65053665</v>
          </cell>
        </row>
        <row r="1964">
          <cell r="A1964">
            <v>65053665</v>
          </cell>
        </row>
        <row r="1965">
          <cell r="A1965">
            <v>65053665</v>
          </cell>
        </row>
        <row r="1966">
          <cell r="A1966">
            <v>65053665</v>
          </cell>
        </row>
        <row r="1967">
          <cell r="A1967">
            <v>65053665</v>
          </cell>
        </row>
        <row r="1968">
          <cell r="A1968">
            <v>65053665</v>
          </cell>
        </row>
        <row r="1969">
          <cell r="A1969">
            <v>65053665</v>
          </cell>
        </row>
        <row r="1970">
          <cell r="A1970">
            <v>65053665</v>
          </cell>
        </row>
        <row r="1971">
          <cell r="A1971">
            <v>65053665</v>
          </cell>
        </row>
        <row r="1972">
          <cell r="A1972">
            <v>65053665</v>
          </cell>
        </row>
        <row r="1973">
          <cell r="A1973">
            <v>65053665</v>
          </cell>
        </row>
        <row r="1974">
          <cell r="A1974">
            <v>65053665</v>
          </cell>
        </row>
        <row r="1975">
          <cell r="A1975">
            <v>65053665</v>
          </cell>
        </row>
        <row r="1976">
          <cell r="A1976">
            <v>65053665</v>
          </cell>
        </row>
        <row r="1977">
          <cell r="A1977">
            <v>65053665</v>
          </cell>
        </row>
        <row r="1978">
          <cell r="A1978">
            <v>65053665</v>
          </cell>
        </row>
        <row r="1979">
          <cell r="A1979">
            <v>65053665</v>
          </cell>
        </row>
        <row r="1980">
          <cell r="A1980">
            <v>65053665</v>
          </cell>
        </row>
        <row r="1981">
          <cell r="A1981">
            <v>65053665</v>
          </cell>
        </row>
        <row r="1982">
          <cell r="A1982">
            <v>65053665</v>
          </cell>
        </row>
        <row r="1983">
          <cell r="A1983">
            <v>65053665</v>
          </cell>
        </row>
        <row r="1984">
          <cell r="A1984">
            <v>65053665</v>
          </cell>
        </row>
        <row r="1985">
          <cell r="A1985">
            <v>65053665</v>
          </cell>
        </row>
        <row r="1986">
          <cell r="A1986">
            <v>65053665</v>
          </cell>
        </row>
        <row r="1987">
          <cell r="A1987">
            <v>65053665</v>
          </cell>
        </row>
        <row r="1988">
          <cell r="A1988">
            <v>65053665</v>
          </cell>
        </row>
        <row r="1989">
          <cell r="A1989">
            <v>65053665</v>
          </cell>
        </row>
        <row r="1990">
          <cell r="A1990">
            <v>65053665</v>
          </cell>
        </row>
        <row r="1991">
          <cell r="A1991">
            <v>65053665</v>
          </cell>
        </row>
        <row r="1992">
          <cell r="A1992">
            <v>65053665</v>
          </cell>
        </row>
        <row r="1993">
          <cell r="A1993">
            <v>65053665</v>
          </cell>
        </row>
        <row r="1994">
          <cell r="A1994">
            <v>65053665</v>
          </cell>
        </row>
        <row r="1995">
          <cell r="A1995">
            <v>65053665</v>
          </cell>
        </row>
        <row r="1996">
          <cell r="A1996">
            <v>65053665</v>
          </cell>
        </row>
        <row r="1997">
          <cell r="A1997">
            <v>65053665</v>
          </cell>
        </row>
        <row r="1998">
          <cell r="A1998">
            <v>65053665</v>
          </cell>
        </row>
        <row r="1999">
          <cell r="A1999">
            <v>65053665</v>
          </cell>
        </row>
        <row r="2000">
          <cell r="A2000">
            <v>65053665</v>
          </cell>
        </row>
        <row r="2001">
          <cell r="A2001">
            <v>65053665</v>
          </cell>
        </row>
        <row r="2002">
          <cell r="A2002">
            <v>65053665</v>
          </cell>
        </row>
        <row r="2003">
          <cell r="A2003">
            <v>65053665</v>
          </cell>
        </row>
        <row r="2004">
          <cell r="A2004">
            <v>65053665</v>
          </cell>
        </row>
        <row r="2005">
          <cell r="A2005">
            <v>65053665</v>
          </cell>
        </row>
        <row r="2006">
          <cell r="A2006">
            <v>65053665</v>
          </cell>
        </row>
        <row r="2007">
          <cell r="A2007">
            <v>65053665</v>
          </cell>
        </row>
        <row r="2008">
          <cell r="A2008">
            <v>65053665</v>
          </cell>
        </row>
        <row r="2009">
          <cell r="A2009">
            <v>65053665</v>
          </cell>
        </row>
        <row r="2010">
          <cell r="A2010">
            <v>65053665</v>
          </cell>
        </row>
        <row r="2011">
          <cell r="A2011">
            <v>65053665</v>
          </cell>
        </row>
        <row r="2012">
          <cell r="A2012">
            <v>65053665</v>
          </cell>
        </row>
        <row r="2013">
          <cell r="A2013">
            <v>65053665</v>
          </cell>
        </row>
        <row r="2014">
          <cell r="A2014">
            <v>65053665</v>
          </cell>
        </row>
        <row r="2015">
          <cell r="A2015">
            <v>65053665</v>
          </cell>
        </row>
        <row r="2016">
          <cell r="A2016">
            <v>65053665</v>
          </cell>
        </row>
        <row r="2017">
          <cell r="A2017">
            <v>65053665</v>
          </cell>
        </row>
        <row r="2018">
          <cell r="A2018">
            <v>65053665</v>
          </cell>
        </row>
        <row r="2019">
          <cell r="A2019">
            <v>65053665</v>
          </cell>
        </row>
        <row r="2020">
          <cell r="A2020">
            <v>65053665</v>
          </cell>
        </row>
        <row r="2021">
          <cell r="A2021">
            <v>65053665</v>
          </cell>
        </row>
        <row r="2022">
          <cell r="A2022">
            <v>65053665</v>
          </cell>
        </row>
        <row r="2023">
          <cell r="A2023">
            <v>65053665</v>
          </cell>
        </row>
        <row r="2024">
          <cell r="A2024">
            <v>65053665</v>
          </cell>
        </row>
        <row r="2025">
          <cell r="A2025">
            <v>65053665</v>
          </cell>
        </row>
        <row r="2026">
          <cell r="A2026">
            <v>65053665</v>
          </cell>
        </row>
        <row r="2027">
          <cell r="A2027">
            <v>65053665</v>
          </cell>
        </row>
        <row r="2028">
          <cell r="A2028">
            <v>65053665</v>
          </cell>
        </row>
        <row r="2029">
          <cell r="A2029">
            <v>65053665</v>
          </cell>
        </row>
        <row r="2030">
          <cell r="A2030">
            <v>65053665</v>
          </cell>
        </row>
        <row r="2031">
          <cell r="A2031">
            <v>65053665</v>
          </cell>
        </row>
        <row r="2032">
          <cell r="A2032">
            <v>65053665</v>
          </cell>
        </row>
        <row r="2033">
          <cell r="A2033">
            <v>65053665</v>
          </cell>
        </row>
        <row r="2034">
          <cell r="A2034">
            <v>65053665</v>
          </cell>
        </row>
        <row r="2035">
          <cell r="A2035">
            <v>65053665</v>
          </cell>
        </row>
        <row r="2036">
          <cell r="A2036">
            <v>65053665</v>
          </cell>
        </row>
        <row r="2037">
          <cell r="A2037">
            <v>65053665</v>
          </cell>
        </row>
        <row r="2038">
          <cell r="A2038">
            <v>65053665</v>
          </cell>
        </row>
        <row r="2039">
          <cell r="A2039">
            <v>65053665</v>
          </cell>
        </row>
        <row r="2040">
          <cell r="A2040">
            <v>65053665</v>
          </cell>
        </row>
        <row r="2041">
          <cell r="A2041">
            <v>65053665</v>
          </cell>
        </row>
        <row r="2042">
          <cell r="A2042">
            <v>65053665</v>
          </cell>
        </row>
        <row r="2043">
          <cell r="A2043">
            <v>65053665</v>
          </cell>
        </row>
        <row r="2044">
          <cell r="A2044">
            <v>65053665</v>
          </cell>
        </row>
        <row r="2045">
          <cell r="A2045">
            <v>65053665</v>
          </cell>
        </row>
        <row r="2046">
          <cell r="A2046">
            <v>65053665</v>
          </cell>
        </row>
        <row r="2047">
          <cell r="A2047">
            <v>65053665</v>
          </cell>
        </row>
        <row r="2048">
          <cell r="A2048">
            <v>65053665</v>
          </cell>
        </row>
        <row r="2049">
          <cell r="A2049">
            <v>65053665</v>
          </cell>
        </row>
        <row r="2050">
          <cell r="A2050">
            <v>65053665</v>
          </cell>
        </row>
        <row r="2051">
          <cell r="A2051">
            <v>65053665</v>
          </cell>
        </row>
        <row r="2052">
          <cell r="A2052">
            <v>65053665</v>
          </cell>
        </row>
        <row r="2053">
          <cell r="A2053">
            <v>65053665</v>
          </cell>
        </row>
        <row r="2054">
          <cell r="A2054">
            <v>65053665</v>
          </cell>
        </row>
        <row r="2055">
          <cell r="A2055">
            <v>65053665</v>
          </cell>
        </row>
        <row r="2056">
          <cell r="A2056">
            <v>65053665</v>
          </cell>
        </row>
        <row r="2057">
          <cell r="A2057">
            <v>65053665</v>
          </cell>
        </row>
        <row r="2058">
          <cell r="A2058">
            <v>65053665</v>
          </cell>
        </row>
        <row r="2059">
          <cell r="A2059">
            <v>65053665</v>
          </cell>
        </row>
        <row r="2060">
          <cell r="A2060">
            <v>65053665</v>
          </cell>
        </row>
        <row r="2061">
          <cell r="A2061">
            <v>65053665</v>
          </cell>
        </row>
        <row r="2062">
          <cell r="A2062">
            <v>65053665</v>
          </cell>
        </row>
        <row r="2063">
          <cell r="A2063">
            <v>65053665</v>
          </cell>
        </row>
        <row r="2064">
          <cell r="A2064">
            <v>65053665</v>
          </cell>
        </row>
        <row r="2065">
          <cell r="A2065">
            <v>65053665</v>
          </cell>
        </row>
        <row r="2066">
          <cell r="A2066">
            <v>65053665</v>
          </cell>
        </row>
        <row r="2067">
          <cell r="A2067">
            <v>65053665</v>
          </cell>
        </row>
        <row r="2068">
          <cell r="A2068">
            <v>65053665</v>
          </cell>
        </row>
        <row r="2069">
          <cell r="A2069">
            <v>65053665</v>
          </cell>
        </row>
        <row r="2070">
          <cell r="A2070">
            <v>65053665</v>
          </cell>
        </row>
        <row r="2071">
          <cell r="A2071">
            <v>65053665</v>
          </cell>
        </row>
        <row r="2072">
          <cell r="A2072">
            <v>65053665</v>
          </cell>
        </row>
        <row r="2073">
          <cell r="A2073">
            <v>65053665</v>
          </cell>
        </row>
        <row r="2074">
          <cell r="A2074">
            <v>65053665</v>
          </cell>
        </row>
        <row r="2075">
          <cell r="A2075">
            <v>65053665</v>
          </cell>
        </row>
        <row r="2076">
          <cell r="A2076">
            <v>65053665</v>
          </cell>
        </row>
        <row r="2077">
          <cell r="A2077">
            <v>65053665</v>
          </cell>
        </row>
        <row r="2078">
          <cell r="A2078">
            <v>65053665</v>
          </cell>
        </row>
        <row r="2079">
          <cell r="A2079">
            <v>65053665</v>
          </cell>
        </row>
        <row r="2080">
          <cell r="A2080">
            <v>65053665</v>
          </cell>
        </row>
        <row r="2081">
          <cell r="A2081">
            <v>65053665</v>
          </cell>
        </row>
        <row r="2082">
          <cell r="A2082">
            <v>65053665</v>
          </cell>
        </row>
        <row r="2083">
          <cell r="A2083">
            <v>65053665</v>
          </cell>
        </row>
        <row r="2084">
          <cell r="A2084">
            <v>65053665</v>
          </cell>
        </row>
        <row r="2085">
          <cell r="A2085">
            <v>65053665</v>
          </cell>
        </row>
        <row r="2086">
          <cell r="A2086">
            <v>65053665</v>
          </cell>
        </row>
        <row r="2087">
          <cell r="A2087">
            <v>65053665</v>
          </cell>
        </row>
        <row r="2088">
          <cell r="A2088">
            <v>65053665</v>
          </cell>
        </row>
        <row r="2089">
          <cell r="A2089">
            <v>65053665</v>
          </cell>
        </row>
        <row r="2090">
          <cell r="A2090">
            <v>65053665</v>
          </cell>
        </row>
        <row r="2091">
          <cell r="A2091">
            <v>65053665</v>
          </cell>
        </row>
        <row r="2092">
          <cell r="A2092">
            <v>65053665</v>
          </cell>
        </row>
        <row r="2093">
          <cell r="A2093">
            <v>65053665</v>
          </cell>
        </row>
        <row r="2094">
          <cell r="A2094">
            <v>65053665</v>
          </cell>
        </row>
        <row r="2095">
          <cell r="A2095">
            <v>65053665</v>
          </cell>
        </row>
        <row r="2096">
          <cell r="A2096">
            <v>65053665</v>
          </cell>
        </row>
        <row r="2097">
          <cell r="A2097">
            <v>65053665</v>
          </cell>
        </row>
        <row r="2098">
          <cell r="A2098">
            <v>65053665</v>
          </cell>
        </row>
        <row r="2099">
          <cell r="A2099">
            <v>65053665</v>
          </cell>
        </row>
        <row r="2100">
          <cell r="A2100">
            <v>65053665</v>
          </cell>
        </row>
        <row r="2101">
          <cell r="A2101">
            <v>65061000</v>
          </cell>
        </row>
        <row r="2102">
          <cell r="A2102">
            <v>65076865</v>
          </cell>
        </row>
        <row r="2103">
          <cell r="A2103">
            <v>65080000</v>
          </cell>
        </row>
        <row r="2104">
          <cell r="A2104">
            <v>65080000</v>
          </cell>
        </row>
        <row r="2105">
          <cell r="A2105">
            <v>65080000</v>
          </cell>
        </row>
        <row r="2106">
          <cell r="A2106">
            <v>65080000</v>
          </cell>
        </row>
        <row r="2107">
          <cell r="A2107">
            <v>65080000</v>
          </cell>
        </row>
        <row r="2108">
          <cell r="A2108">
            <v>65080000</v>
          </cell>
        </row>
        <row r="2109">
          <cell r="A2109">
            <v>65080000</v>
          </cell>
        </row>
        <row r="2110">
          <cell r="A2110">
            <v>65080000</v>
          </cell>
        </row>
        <row r="2111">
          <cell r="A2111">
            <v>65080000</v>
          </cell>
        </row>
        <row r="2112">
          <cell r="A2112">
            <v>65080000</v>
          </cell>
        </row>
        <row r="2113">
          <cell r="A2113">
            <v>65080000</v>
          </cell>
        </row>
        <row r="2114">
          <cell r="A2114">
            <v>65080000</v>
          </cell>
        </row>
        <row r="2115">
          <cell r="A2115">
            <v>65080000</v>
          </cell>
        </row>
        <row r="2116">
          <cell r="A2116">
            <v>65080000</v>
          </cell>
        </row>
        <row r="2117">
          <cell r="A2117">
            <v>65080000</v>
          </cell>
        </row>
        <row r="2118">
          <cell r="A2118">
            <v>65080000</v>
          </cell>
        </row>
        <row r="2119">
          <cell r="A2119">
            <v>65080000</v>
          </cell>
        </row>
        <row r="2120">
          <cell r="A2120">
            <v>65080000</v>
          </cell>
        </row>
        <row r="2121">
          <cell r="A2121">
            <v>65080000</v>
          </cell>
        </row>
        <row r="2122">
          <cell r="A2122">
            <v>65080000</v>
          </cell>
        </row>
        <row r="2123">
          <cell r="A2123">
            <v>65080000</v>
          </cell>
        </row>
        <row r="2124">
          <cell r="A2124">
            <v>65080000</v>
          </cell>
        </row>
        <row r="2125">
          <cell r="A2125">
            <v>65080000</v>
          </cell>
        </row>
        <row r="2126">
          <cell r="A2126">
            <v>65080000</v>
          </cell>
        </row>
        <row r="2127">
          <cell r="A2127">
            <v>65080000</v>
          </cell>
        </row>
        <row r="2128">
          <cell r="A2128">
            <v>65080000</v>
          </cell>
        </row>
        <row r="2129">
          <cell r="A2129">
            <v>65080000</v>
          </cell>
        </row>
        <row r="2130">
          <cell r="A2130">
            <v>65080000</v>
          </cell>
        </row>
        <row r="2131">
          <cell r="A2131">
            <v>65080000</v>
          </cell>
        </row>
        <row r="2132">
          <cell r="A2132">
            <v>65080000</v>
          </cell>
        </row>
        <row r="2133">
          <cell r="A2133">
            <v>65080000</v>
          </cell>
        </row>
        <row r="2134">
          <cell r="A2134">
            <v>65080000</v>
          </cell>
        </row>
        <row r="2135">
          <cell r="A2135">
            <v>65080000</v>
          </cell>
        </row>
        <row r="2136">
          <cell r="A2136">
            <v>65080000</v>
          </cell>
        </row>
        <row r="2137">
          <cell r="A2137">
            <v>65080000</v>
          </cell>
        </row>
        <row r="2138">
          <cell r="A2138">
            <v>65080000</v>
          </cell>
        </row>
        <row r="2139">
          <cell r="A2139">
            <v>65080000</v>
          </cell>
        </row>
        <row r="2140">
          <cell r="A2140">
            <v>65080000</v>
          </cell>
        </row>
        <row r="2141">
          <cell r="A2141">
            <v>65080000</v>
          </cell>
        </row>
        <row r="2142">
          <cell r="A2142">
            <v>65080000</v>
          </cell>
        </row>
        <row r="2143">
          <cell r="A2143">
            <v>65080000</v>
          </cell>
        </row>
        <row r="2144">
          <cell r="A2144">
            <v>65080000</v>
          </cell>
        </row>
        <row r="2145">
          <cell r="A2145">
            <v>65080000</v>
          </cell>
        </row>
        <row r="2146">
          <cell r="A2146">
            <v>65080000</v>
          </cell>
        </row>
        <row r="2147">
          <cell r="A2147">
            <v>65080000</v>
          </cell>
        </row>
        <row r="2148">
          <cell r="A2148">
            <v>65080000</v>
          </cell>
        </row>
        <row r="2149">
          <cell r="A2149">
            <v>65080000</v>
          </cell>
        </row>
        <row r="2150">
          <cell r="A2150">
            <v>65080000</v>
          </cell>
        </row>
        <row r="2151">
          <cell r="A2151">
            <v>65080000</v>
          </cell>
        </row>
        <row r="2152">
          <cell r="A2152">
            <v>65080000</v>
          </cell>
        </row>
        <row r="2153">
          <cell r="A2153">
            <v>65080000</v>
          </cell>
        </row>
        <row r="2154">
          <cell r="A2154">
            <v>65080000</v>
          </cell>
        </row>
        <row r="2155">
          <cell r="A2155">
            <v>65080000</v>
          </cell>
        </row>
        <row r="2156">
          <cell r="A2156">
            <v>65080000</v>
          </cell>
        </row>
        <row r="2157">
          <cell r="A2157">
            <v>65080000</v>
          </cell>
        </row>
        <row r="2158">
          <cell r="A2158">
            <v>65080000</v>
          </cell>
        </row>
        <row r="2159">
          <cell r="A2159">
            <v>65080000</v>
          </cell>
        </row>
        <row r="2160">
          <cell r="A2160">
            <v>65080000</v>
          </cell>
        </row>
        <row r="2161">
          <cell r="A2161">
            <v>65080000</v>
          </cell>
        </row>
        <row r="2162">
          <cell r="A2162">
            <v>65080000</v>
          </cell>
        </row>
        <row r="2163">
          <cell r="A2163">
            <v>65080000</v>
          </cell>
        </row>
        <row r="2164">
          <cell r="A2164">
            <v>65080000</v>
          </cell>
        </row>
        <row r="2165">
          <cell r="A2165">
            <v>65080000</v>
          </cell>
        </row>
        <row r="2166">
          <cell r="A2166">
            <v>65080000</v>
          </cell>
        </row>
        <row r="2167">
          <cell r="A2167">
            <v>65080000</v>
          </cell>
        </row>
        <row r="2168">
          <cell r="A2168">
            <v>65080000</v>
          </cell>
        </row>
        <row r="2169">
          <cell r="A2169">
            <v>65080000</v>
          </cell>
        </row>
        <row r="2170">
          <cell r="A2170">
            <v>65080000</v>
          </cell>
        </row>
        <row r="2171">
          <cell r="A2171">
            <v>65080000</v>
          </cell>
        </row>
        <row r="2172">
          <cell r="A2172">
            <v>65080000</v>
          </cell>
        </row>
        <row r="2173">
          <cell r="A2173">
            <v>65080000</v>
          </cell>
        </row>
        <row r="2174">
          <cell r="A2174">
            <v>65080000</v>
          </cell>
        </row>
        <row r="2175">
          <cell r="A2175">
            <v>65080000</v>
          </cell>
        </row>
        <row r="2176">
          <cell r="A2176">
            <v>65080000</v>
          </cell>
        </row>
        <row r="2177">
          <cell r="A2177">
            <v>65080000</v>
          </cell>
        </row>
        <row r="2178">
          <cell r="A2178">
            <v>65080000</v>
          </cell>
        </row>
        <row r="2179">
          <cell r="A2179">
            <v>65080000</v>
          </cell>
        </row>
        <row r="2180">
          <cell r="A2180">
            <v>65080000</v>
          </cell>
        </row>
        <row r="2181">
          <cell r="A2181">
            <v>65080000</v>
          </cell>
        </row>
        <row r="2182">
          <cell r="A2182">
            <v>65080000</v>
          </cell>
        </row>
        <row r="2183">
          <cell r="A2183">
            <v>65080000</v>
          </cell>
        </row>
        <row r="2184">
          <cell r="A2184">
            <v>65080000</v>
          </cell>
        </row>
        <row r="2185">
          <cell r="A2185">
            <v>65080000</v>
          </cell>
        </row>
        <row r="2186">
          <cell r="A2186">
            <v>65080000</v>
          </cell>
        </row>
        <row r="2187">
          <cell r="A2187">
            <v>65080000</v>
          </cell>
        </row>
        <row r="2188">
          <cell r="A2188">
            <v>65080000</v>
          </cell>
        </row>
        <row r="2189">
          <cell r="A2189">
            <v>65080000</v>
          </cell>
        </row>
        <row r="2190">
          <cell r="A2190">
            <v>65080000</v>
          </cell>
        </row>
        <row r="2191">
          <cell r="A2191">
            <v>65080000</v>
          </cell>
        </row>
        <row r="2192">
          <cell r="A2192">
            <v>65080000</v>
          </cell>
        </row>
        <row r="2193">
          <cell r="A2193">
            <v>65080000</v>
          </cell>
        </row>
        <row r="2194">
          <cell r="A2194">
            <v>65080000</v>
          </cell>
        </row>
        <row r="2195">
          <cell r="A2195">
            <v>65080000</v>
          </cell>
        </row>
        <row r="2196">
          <cell r="A2196">
            <v>65080000</v>
          </cell>
        </row>
        <row r="2197">
          <cell r="A2197">
            <v>65080000</v>
          </cell>
        </row>
        <row r="2198">
          <cell r="A2198">
            <v>65080000</v>
          </cell>
        </row>
        <row r="2199">
          <cell r="A2199">
            <v>65080000</v>
          </cell>
        </row>
        <row r="2200">
          <cell r="A2200">
            <v>65080000</v>
          </cell>
        </row>
        <row r="2201">
          <cell r="A2201">
            <v>65080000</v>
          </cell>
        </row>
        <row r="2202">
          <cell r="A2202">
            <v>65080000</v>
          </cell>
        </row>
        <row r="2203">
          <cell r="A2203">
            <v>65080000</v>
          </cell>
        </row>
        <row r="2204">
          <cell r="A2204">
            <v>65080000</v>
          </cell>
        </row>
        <row r="2205">
          <cell r="A2205">
            <v>65080000</v>
          </cell>
        </row>
        <row r="2206">
          <cell r="A2206">
            <v>65080000</v>
          </cell>
        </row>
        <row r="2207">
          <cell r="A2207">
            <v>65080000</v>
          </cell>
        </row>
        <row r="2208">
          <cell r="A2208">
            <v>65080000</v>
          </cell>
        </row>
        <row r="2209">
          <cell r="A2209">
            <v>65080000</v>
          </cell>
        </row>
        <row r="2210">
          <cell r="A2210">
            <v>65080000</v>
          </cell>
        </row>
        <row r="2211">
          <cell r="A2211">
            <v>65080000</v>
          </cell>
        </row>
        <row r="2212">
          <cell r="A2212">
            <v>65080000</v>
          </cell>
        </row>
        <row r="2213">
          <cell r="A2213">
            <v>65080000</v>
          </cell>
        </row>
        <row r="2214">
          <cell r="A2214">
            <v>65080000</v>
          </cell>
        </row>
        <row r="2215">
          <cell r="A2215">
            <v>65080000</v>
          </cell>
        </row>
        <row r="2216">
          <cell r="A2216">
            <v>65080000</v>
          </cell>
        </row>
        <row r="2217">
          <cell r="A2217">
            <v>65080000</v>
          </cell>
        </row>
        <row r="2218">
          <cell r="A2218">
            <v>65080000</v>
          </cell>
        </row>
        <row r="2219">
          <cell r="A2219">
            <v>65080000</v>
          </cell>
        </row>
        <row r="2220">
          <cell r="A2220">
            <v>65080000</v>
          </cell>
        </row>
        <row r="2221">
          <cell r="A2221">
            <v>65080000</v>
          </cell>
        </row>
        <row r="2222">
          <cell r="A2222">
            <v>65080000</v>
          </cell>
        </row>
        <row r="2223">
          <cell r="A2223">
            <v>65080000</v>
          </cell>
        </row>
        <row r="2224">
          <cell r="A2224">
            <v>65080000</v>
          </cell>
        </row>
        <row r="2225">
          <cell r="A2225">
            <v>65080000</v>
          </cell>
        </row>
        <row r="2226">
          <cell r="A2226">
            <v>65080000</v>
          </cell>
        </row>
        <row r="2227">
          <cell r="A2227">
            <v>65080000</v>
          </cell>
        </row>
        <row r="2228">
          <cell r="A2228">
            <v>65080000</v>
          </cell>
        </row>
        <row r="2229">
          <cell r="A2229">
            <v>65080000</v>
          </cell>
        </row>
        <row r="2230">
          <cell r="A2230">
            <v>65080000</v>
          </cell>
        </row>
        <row r="2231">
          <cell r="A2231">
            <v>65080000</v>
          </cell>
        </row>
        <row r="2232">
          <cell r="A2232">
            <v>65080000</v>
          </cell>
        </row>
        <row r="2233">
          <cell r="A2233">
            <v>65080000</v>
          </cell>
        </row>
        <row r="2234">
          <cell r="A2234">
            <v>65080000</v>
          </cell>
        </row>
        <row r="2235">
          <cell r="A2235">
            <v>65080000</v>
          </cell>
        </row>
        <row r="2236">
          <cell r="A2236">
            <v>65080000</v>
          </cell>
        </row>
        <row r="2237">
          <cell r="A2237">
            <v>65080000</v>
          </cell>
        </row>
        <row r="2238">
          <cell r="A2238">
            <v>65080000</v>
          </cell>
        </row>
        <row r="2239">
          <cell r="A2239">
            <v>65080000</v>
          </cell>
        </row>
        <row r="2240">
          <cell r="A2240">
            <v>65080000</v>
          </cell>
        </row>
        <row r="2241">
          <cell r="A2241">
            <v>65080000</v>
          </cell>
        </row>
        <row r="2242">
          <cell r="A2242">
            <v>65080000</v>
          </cell>
        </row>
        <row r="2243">
          <cell r="A2243">
            <v>65080000</v>
          </cell>
        </row>
        <row r="2244">
          <cell r="A2244">
            <v>65080000</v>
          </cell>
        </row>
        <row r="2245">
          <cell r="A2245">
            <v>65080000</v>
          </cell>
        </row>
        <row r="2246">
          <cell r="A2246">
            <v>65080000</v>
          </cell>
        </row>
        <row r="2247">
          <cell r="A2247">
            <v>65080000</v>
          </cell>
        </row>
        <row r="2248">
          <cell r="A2248">
            <v>65080000</v>
          </cell>
        </row>
        <row r="2249">
          <cell r="A2249">
            <v>65080000</v>
          </cell>
        </row>
        <row r="2250">
          <cell r="A2250">
            <v>65080000</v>
          </cell>
        </row>
        <row r="2251">
          <cell r="A2251">
            <v>65080000</v>
          </cell>
        </row>
        <row r="2252">
          <cell r="A2252">
            <v>65080000</v>
          </cell>
        </row>
        <row r="2253">
          <cell r="A2253">
            <v>65080000</v>
          </cell>
        </row>
        <row r="2254">
          <cell r="A2254">
            <v>65080000</v>
          </cell>
        </row>
        <row r="2255">
          <cell r="A2255">
            <v>65080000</v>
          </cell>
        </row>
        <row r="2256">
          <cell r="A2256">
            <v>65080000</v>
          </cell>
        </row>
        <row r="2257">
          <cell r="A2257">
            <v>65080000</v>
          </cell>
        </row>
        <row r="2258">
          <cell r="A2258">
            <v>65080000</v>
          </cell>
        </row>
        <row r="2259">
          <cell r="A2259">
            <v>65080000</v>
          </cell>
        </row>
        <row r="2260">
          <cell r="A2260">
            <v>65080000</v>
          </cell>
        </row>
        <row r="2261">
          <cell r="A2261">
            <v>65080000</v>
          </cell>
        </row>
        <row r="2262">
          <cell r="A2262">
            <v>65080000</v>
          </cell>
        </row>
        <row r="2263">
          <cell r="A2263">
            <v>65080000</v>
          </cell>
        </row>
        <row r="2264">
          <cell r="A2264">
            <v>65080000</v>
          </cell>
        </row>
        <row r="2265">
          <cell r="A2265">
            <v>65080000</v>
          </cell>
        </row>
        <row r="2266">
          <cell r="A2266">
            <v>65080000</v>
          </cell>
        </row>
        <row r="2267">
          <cell r="A2267">
            <v>65080000</v>
          </cell>
        </row>
        <row r="2268">
          <cell r="A2268">
            <v>65080000</v>
          </cell>
        </row>
        <row r="2269">
          <cell r="A2269">
            <v>65080000</v>
          </cell>
        </row>
        <row r="2270">
          <cell r="A2270">
            <v>65080000</v>
          </cell>
        </row>
        <row r="2271">
          <cell r="A2271">
            <v>65080000</v>
          </cell>
        </row>
        <row r="2272">
          <cell r="A2272">
            <v>65080000</v>
          </cell>
        </row>
        <row r="2273">
          <cell r="A2273">
            <v>65080000</v>
          </cell>
        </row>
        <row r="2274">
          <cell r="A2274">
            <v>65080000</v>
          </cell>
        </row>
        <row r="2275">
          <cell r="A2275">
            <v>65080000</v>
          </cell>
        </row>
        <row r="2276">
          <cell r="A2276">
            <v>65080000</v>
          </cell>
        </row>
        <row r="2277">
          <cell r="A2277">
            <v>65080000</v>
          </cell>
        </row>
        <row r="2278">
          <cell r="A2278">
            <v>65080000</v>
          </cell>
        </row>
        <row r="2279">
          <cell r="A2279">
            <v>65080000</v>
          </cell>
        </row>
        <row r="2280">
          <cell r="A2280">
            <v>65080000</v>
          </cell>
        </row>
        <row r="2281">
          <cell r="A2281">
            <v>65080000</v>
          </cell>
        </row>
        <row r="2282">
          <cell r="A2282">
            <v>65080000</v>
          </cell>
        </row>
        <row r="2283">
          <cell r="A2283">
            <v>65080000</v>
          </cell>
        </row>
        <row r="2284">
          <cell r="A2284">
            <v>65080000</v>
          </cell>
        </row>
        <row r="2285">
          <cell r="A2285">
            <v>65080000</v>
          </cell>
        </row>
        <row r="2286">
          <cell r="A2286">
            <v>65080000</v>
          </cell>
        </row>
        <row r="2287">
          <cell r="A2287">
            <v>65080000</v>
          </cell>
        </row>
        <row r="2288">
          <cell r="A2288">
            <v>65080000</v>
          </cell>
        </row>
        <row r="2289">
          <cell r="A2289">
            <v>65080000</v>
          </cell>
        </row>
        <row r="2290">
          <cell r="A2290">
            <v>65080000</v>
          </cell>
        </row>
        <row r="2291">
          <cell r="A2291">
            <v>65080000</v>
          </cell>
        </row>
        <row r="2292">
          <cell r="A2292">
            <v>65080000</v>
          </cell>
        </row>
        <row r="2293">
          <cell r="A2293">
            <v>65080000</v>
          </cell>
        </row>
        <row r="2294">
          <cell r="A2294">
            <v>65080000</v>
          </cell>
        </row>
        <row r="2295">
          <cell r="A2295">
            <v>65080000</v>
          </cell>
        </row>
        <row r="2296">
          <cell r="A2296">
            <v>65080000</v>
          </cell>
        </row>
        <row r="2297">
          <cell r="A2297">
            <v>65080000</v>
          </cell>
        </row>
        <row r="2298">
          <cell r="A2298">
            <v>65080000</v>
          </cell>
        </row>
        <row r="2299">
          <cell r="A2299">
            <v>65080000</v>
          </cell>
        </row>
        <row r="2300">
          <cell r="A2300">
            <v>65080000</v>
          </cell>
        </row>
        <row r="2301">
          <cell r="A2301">
            <v>65080000</v>
          </cell>
        </row>
        <row r="2302">
          <cell r="A2302">
            <v>65080000</v>
          </cell>
        </row>
        <row r="2303">
          <cell r="A2303">
            <v>65080000</v>
          </cell>
        </row>
        <row r="2304">
          <cell r="A2304">
            <v>65080000</v>
          </cell>
        </row>
        <row r="2305">
          <cell r="A2305">
            <v>65080000</v>
          </cell>
        </row>
        <row r="2306">
          <cell r="A2306">
            <v>65080000</v>
          </cell>
        </row>
        <row r="2307">
          <cell r="A2307">
            <v>65080000</v>
          </cell>
        </row>
        <row r="2308">
          <cell r="A2308">
            <v>65080000</v>
          </cell>
        </row>
        <row r="2309">
          <cell r="A2309">
            <v>65080000</v>
          </cell>
        </row>
        <row r="2310">
          <cell r="A2310">
            <v>65080000</v>
          </cell>
        </row>
        <row r="2311">
          <cell r="A2311">
            <v>65080000</v>
          </cell>
        </row>
        <row r="2312">
          <cell r="A2312">
            <v>65080000</v>
          </cell>
        </row>
        <row r="2313">
          <cell r="A2313">
            <v>65080000</v>
          </cell>
        </row>
        <row r="2314">
          <cell r="A2314">
            <v>65080000</v>
          </cell>
        </row>
        <row r="2315">
          <cell r="A2315">
            <v>65080000</v>
          </cell>
        </row>
        <row r="2316">
          <cell r="A2316">
            <v>65080000</v>
          </cell>
        </row>
        <row r="2317">
          <cell r="A2317">
            <v>65080000</v>
          </cell>
        </row>
        <row r="2318">
          <cell r="A2318">
            <v>65080000</v>
          </cell>
        </row>
        <row r="2319">
          <cell r="A2319">
            <v>65080000</v>
          </cell>
        </row>
        <row r="2320">
          <cell r="A2320">
            <v>65080000</v>
          </cell>
        </row>
        <row r="2321">
          <cell r="A2321">
            <v>65080000</v>
          </cell>
        </row>
        <row r="2322">
          <cell r="A2322">
            <v>65080000</v>
          </cell>
        </row>
        <row r="2323">
          <cell r="A2323">
            <v>65080000</v>
          </cell>
        </row>
        <row r="2324">
          <cell r="A2324">
            <v>65080000</v>
          </cell>
        </row>
        <row r="2325">
          <cell r="A2325">
            <v>65080000</v>
          </cell>
        </row>
        <row r="2326">
          <cell r="A2326">
            <v>65080000</v>
          </cell>
        </row>
        <row r="2327">
          <cell r="A2327">
            <v>65080000</v>
          </cell>
        </row>
        <row r="2328">
          <cell r="A2328">
            <v>65080000</v>
          </cell>
        </row>
        <row r="2329">
          <cell r="A2329">
            <v>65080000</v>
          </cell>
        </row>
        <row r="2330">
          <cell r="A2330">
            <v>65080000</v>
          </cell>
        </row>
        <row r="2331">
          <cell r="A2331">
            <v>65080000</v>
          </cell>
        </row>
        <row r="2332">
          <cell r="A2332">
            <v>65080000</v>
          </cell>
        </row>
        <row r="2333">
          <cell r="A2333">
            <v>65080000</v>
          </cell>
        </row>
        <row r="2334">
          <cell r="A2334">
            <v>65080000</v>
          </cell>
        </row>
        <row r="2335">
          <cell r="A2335">
            <v>65080000</v>
          </cell>
        </row>
        <row r="2336">
          <cell r="A2336">
            <v>65080000</v>
          </cell>
        </row>
        <row r="2337">
          <cell r="A2337">
            <v>65080000</v>
          </cell>
        </row>
        <row r="2338">
          <cell r="A2338">
            <v>65080000</v>
          </cell>
        </row>
        <row r="2339">
          <cell r="A2339">
            <v>65080000</v>
          </cell>
        </row>
        <row r="2340">
          <cell r="A2340">
            <v>65080000</v>
          </cell>
        </row>
        <row r="2341">
          <cell r="A2341">
            <v>65080000</v>
          </cell>
        </row>
        <row r="2342">
          <cell r="A2342">
            <v>65080000</v>
          </cell>
        </row>
        <row r="2343">
          <cell r="A2343">
            <v>65080000</v>
          </cell>
        </row>
        <row r="2344">
          <cell r="A2344">
            <v>65080000</v>
          </cell>
        </row>
        <row r="2345">
          <cell r="A2345">
            <v>65080000</v>
          </cell>
        </row>
        <row r="2346">
          <cell r="A2346">
            <v>65080000</v>
          </cell>
        </row>
        <row r="2347">
          <cell r="A2347">
            <v>65080000</v>
          </cell>
        </row>
        <row r="2348">
          <cell r="A2348">
            <v>65080000</v>
          </cell>
        </row>
        <row r="2349">
          <cell r="A2349">
            <v>65080000</v>
          </cell>
        </row>
        <row r="2350">
          <cell r="A2350">
            <v>65080000</v>
          </cell>
        </row>
        <row r="2351">
          <cell r="A2351">
            <v>65080000</v>
          </cell>
        </row>
        <row r="2352">
          <cell r="A2352">
            <v>65080000</v>
          </cell>
        </row>
        <row r="2353">
          <cell r="A2353">
            <v>65080000</v>
          </cell>
        </row>
        <row r="2354">
          <cell r="A2354">
            <v>65080000</v>
          </cell>
        </row>
        <row r="2355">
          <cell r="A2355">
            <v>65080000</v>
          </cell>
        </row>
        <row r="2356">
          <cell r="A2356">
            <v>65080000</v>
          </cell>
        </row>
        <row r="2357">
          <cell r="A2357">
            <v>65080000</v>
          </cell>
        </row>
        <row r="2358">
          <cell r="A2358">
            <v>65080000</v>
          </cell>
        </row>
        <row r="2359">
          <cell r="A2359">
            <v>65080000</v>
          </cell>
        </row>
        <row r="2360">
          <cell r="A2360">
            <v>65080000</v>
          </cell>
        </row>
        <row r="2361">
          <cell r="A2361">
            <v>65080000</v>
          </cell>
        </row>
        <row r="2362">
          <cell r="A2362">
            <v>65080000</v>
          </cell>
        </row>
        <row r="2363">
          <cell r="A2363">
            <v>65080000</v>
          </cell>
        </row>
        <row r="2364">
          <cell r="A2364">
            <v>65080000</v>
          </cell>
        </row>
        <row r="2365">
          <cell r="A2365">
            <v>65080000</v>
          </cell>
        </row>
        <row r="2366">
          <cell r="A2366">
            <v>65080000</v>
          </cell>
        </row>
        <row r="2367">
          <cell r="A2367">
            <v>65080000</v>
          </cell>
        </row>
        <row r="2368">
          <cell r="A2368">
            <v>65080000</v>
          </cell>
        </row>
        <row r="2369">
          <cell r="A2369">
            <v>65080000</v>
          </cell>
        </row>
        <row r="2370">
          <cell r="A2370">
            <v>65080000</v>
          </cell>
        </row>
        <row r="2371">
          <cell r="A2371">
            <v>65080000</v>
          </cell>
        </row>
        <row r="2372">
          <cell r="A2372">
            <v>65080000</v>
          </cell>
        </row>
        <row r="2373">
          <cell r="A2373">
            <v>65080000</v>
          </cell>
        </row>
        <row r="2374">
          <cell r="A2374">
            <v>65080000</v>
          </cell>
        </row>
        <row r="2375">
          <cell r="A2375">
            <v>65080000</v>
          </cell>
        </row>
        <row r="2376">
          <cell r="A2376">
            <v>65080000</v>
          </cell>
        </row>
        <row r="2377">
          <cell r="A2377">
            <v>65080000</v>
          </cell>
        </row>
        <row r="2378">
          <cell r="A2378">
            <v>65080000</v>
          </cell>
        </row>
        <row r="2379">
          <cell r="A2379">
            <v>65080000</v>
          </cell>
        </row>
        <row r="2380">
          <cell r="A2380">
            <v>65080000</v>
          </cell>
        </row>
        <row r="2381">
          <cell r="A2381">
            <v>65080000</v>
          </cell>
        </row>
        <row r="2382">
          <cell r="A2382">
            <v>65080000</v>
          </cell>
        </row>
        <row r="2383">
          <cell r="A2383">
            <v>65080000</v>
          </cell>
        </row>
        <row r="2384">
          <cell r="A2384">
            <v>65080000</v>
          </cell>
        </row>
        <row r="2385">
          <cell r="A2385">
            <v>65080000</v>
          </cell>
        </row>
        <row r="2386">
          <cell r="A2386">
            <v>65080000</v>
          </cell>
        </row>
        <row r="2387">
          <cell r="A2387">
            <v>65080000</v>
          </cell>
        </row>
        <row r="2388">
          <cell r="A2388">
            <v>65080000</v>
          </cell>
        </row>
        <row r="2389">
          <cell r="A2389">
            <v>65080000</v>
          </cell>
        </row>
        <row r="2390">
          <cell r="A2390">
            <v>65080000</v>
          </cell>
        </row>
        <row r="2391">
          <cell r="A2391">
            <v>65080000</v>
          </cell>
        </row>
        <row r="2392">
          <cell r="A2392">
            <v>65080000</v>
          </cell>
        </row>
        <row r="2393">
          <cell r="A2393">
            <v>65080000</v>
          </cell>
        </row>
        <row r="2394">
          <cell r="A2394">
            <v>65080000</v>
          </cell>
        </row>
        <row r="2395">
          <cell r="A2395">
            <v>65080000</v>
          </cell>
        </row>
        <row r="2396">
          <cell r="A2396">
            <v>65080000</v>
          </cell>
        </row>
        <row r="2397">
          <cell r="A2397">
            <v>65080000</v>
          </cell>
        </row>
        <row r="2398">
          <cell r="A2398">
            <v>65080000</v>
          </cell>
        </row>
        <row r="2399">
          <cell r="A2399">
            <v>65080000</v>
          </cell>
        </row>
        <row r="2400">
          <cell r="A2400">
            <v>65080000</v>
          </cell>
        </row>
        <row r="2401">
          <cell r="A2401">
            <v>65080000</v>
          </cell>
        </row>
        <row r="2402">
          <cell r="A2402">
            <v>65080000</v>
          </cell>
        </row>
        <row r="2403">
          <cell r="A2403">
            <v>65080000</v>
          </cell>
        </row>
        <row r="2404">
          <cell r="A2404">
            <v>65080000</v>
          </cell>
        </row>
        <row r="2405">
          <cell r="A2405">
            <v>65080000</v>
          </cell>
        </row>
        <row r="2406">
          <cell r="A2406">
            <v>65080000</v>
          </cell>
        </row>
        <row r="2407">
          <cell r="A2407">
            <v>65080000</v>
          </cell>
        </row>
        <row r="2408">
          <cell r="A2408">
            <v>65080000</v>
          </cell>
        </row>
        <row r="2409">
          <cell r="A2409">
            <v>65080000</v>
          </cell>
        </row>
        <row r="2410">
          <cell r="A2410">
            <v>65080000</v>
          </cell>
        </row>
        <row r="2411">
          <cell r="A2411">
            <v>65080000</v>
          </cell>
        </row>
        <row r="2412">
          <cell r="A2412">
            <v>65080000</v>
          </cell>
        </row>
        <row r="2413">
          <cell r="A2413">
            <v>65080000</v>
          </cell>
        </row>
        <row r="2414">
          <cell r="A2414">
            <v>65080000</v>
          </cell>
        </row>
        <row r="2415">
          <cell r="A2415">
            <v>65080000</v>
          </cell>
        </row>
        <row r="2416">
          <cell r="A2416">
            <v>65080000</v>
          </cell>
        </row>
        <row r="2417">
          <cell r="A2417">
            <v>65080000</v>
          </cell>
        </row>
        <row r="2418">
          <cell r="A2418">
            <v>65080000</v>
          </cell>
        </row>
        <row r="2419">
          <cell r="A2419">
            <v>65080000</v>
          </cell>
        </row>
        <row r="2420">
          <cell r="A2420">
            <v>65080000</v>
          </cell>
        </row>
        <row r="2421">
          <cell r="A2421">
            <v>65080000</v>
          </cell>
        </row>
        <row r="2422">
          <cell r="A2422">
            <v>65080000</v>
          </cell>
        </row>
        <row r="2423">
          <cell r="A2423">
            <v>65080000</v>
          </cell>
        </row>
        <row r="2424">
          <cell r="A2424">
            <v>65080000</v>
          </cell>
        </row>
        <row r="2425">
          <cell r="A2425">
            <v>65080000</v>
          </cell>
        </row>
        <row r="2426">
          <cell r="A2426">
            <v>65080000</v>
          </cell>
        </row>
        <row r="2427">
          <cell r="A2427">
            <v>65080000</v>
          </cell>
        </row>
        <row r="2428">
          <cell r="A2428">
            <v>65080000</v>
          </cell>
        </row>
        <row r="2429">
          <cell r="A2429">
            <v>65080000</v>
          </cell>
        </row>
        <row r="2430">
          <cell r="A2430">
            <v>65080000</v>
          </cell>
        </row>
        <row r="2431">
          <cell r="A2431">
            <v>65080000</v>
          </cell>
        </row>
        <row r="2432">
          <cell r="A2432">
            <v>65080000</v>
          </cell>
        </row>
        <row r="2433">
          <cell r="A2433">
            <v>65080000</v>
          </cell>
        </row>
        <row r="2434">
          <cell r="A2434">
            <v>65080000</v>
          </cell>
        </row>
        <row r="2435">
          <cell r="A2435">
            <v>65080000</v>
          </cell>
        </row>
        <row r="2436">
          <cell r="A2436">
            <v>65080000</v>
          </cell>
        </row>
        <row r="2437">
          <cell r="A2437">
            <v>65080000</v>
          </cell>
        </row>
        <row r="2438">
          <cell r="A2438">
            <v>65080000</v>
          </cell>
        </row>
        <row r="2439">
          <cell r="A2439">
            <v>65080000</v>
          </cell>
        </row>
        <row r="2440">
          <cell r="A2440">
            <v>65080000</v>
          </cell>
        </row>
        <row r="2441">
          <cell r="A2441">
            <v>65080000</v>
          </cell>
        </row>
        <row r="2442">
          <cell r="A2442">
            <v>65080000</v>
          </cell>
        </row>
        <row r="2443">
          <cell r="A2443">
            <v>65080000</v>
          </cell>
        </row>
        <row r="2444">
          <cell r="A2444">
            <v>65080000</v>
          </cell>
        </row>
        <row r="2445">
          <cell r="A2445">
            <v>65080000</v>
          </cell>
        </row>
        <row r="2446">
          <cell r="A2446">
            <v>65080000</v>
          </cell>
        </row>
        <row r="2447">
          <cell r="A2447">
            <v>65080000</v>
          </cell>
        </row>
        <row r="2448">
          <cell r="A2448">
            <v>65080000</v>
          </cell>
        </row>
        <row r="2449">
          <cell r="A2449">
            <v>65080000</v>
          </cell>
        </row>
        <row r="2450">
          <cell r="A2450">
            <v>65080000</v>
          </cell>
        </row>
        <row r="2451">
          <cell r="A2451">
            <v>65080000</v>
          </cell>
        </row>
        <row r="2452">
          <cell r="A2452">
            <v>65080000</v>
          </cell>
        </row>
        <row r="2453">
          <cell r="A2453">
            <v>65080000</v>
          </cell>
        </row>
        <row r="2454">
          <cell r="A2454">
            <v>65080000</v>
          </cell>
        </row>
        <row r="2455">
          <cell r="A2455">
            <v>65080000</v>
          </cell>
        </row>
        <row r="2456">
          <cell r="A2456">
            <v>65080000</v>
          </cell>
        </row>
        <row r="2457">
          <cell r="A2457">
            <v>65080000</v>
          </cell>
        </row>
        <row r="2458">
          <cell r="A2458">
            <v>65080000</v>
          </cell>
        </row>
        <row r="2459">
          <cell r="A2459">
            <v>65080000</v>
          </cell>
        </row>
        <row r="2460">
          <cell r="A2460">
            <v>65080000</v>
          </cell>
        </row>
        <row r="2461">
          <cell r="A2461">
            <v>65080000</v>
          </cell>
        </row>
        <row r="2462">
          <cell r="A2462">
            <v>65080000</v>
          </cell>
        </row>
        <row r="2463">
          <cell r="A2463">
            <v>65080000</v>
          </cell>
        </row>
        <row r="2464">
          <cell r="A2464">
            <v>65080000</v>
          </cell>
        </row>
        <row r="2465">
          <cell r="A2465">
            <v>65080000</v>
          </cell>
        </row>
        <row r="2466">
          <cell r="A2466">
            <v>65080000</v>
          </cell>
        </row>
        <row r="2467">
          <cell r="A2467">
            <v>65080000</v>
          </cell>
        </row>
        <row r="2468">
          <cell r="A2468">
            <v>65080000</v>
          </cell>
        </row>
        <row r="2469">
          <cell r="A2469">
            <v>65080000</v>
          </cell>
        </row>
        <row r="2470">
          <cell r="A2470">
            <v>65080000</v>
          </cell>
        </row>
        <row r="2471">
          <cell r="A2471">
            <v>65080000</v>
          </cell>
        </row>
        <row r="2472">
          <cell r="A2472">
            <v>65080000</v>
          </cell>
        </row>
        <row r="2473">
          <cell r="A2473">
            <v>65080000</v>
          </cell>
        </row>
        <row r="2474">
          <cell r="A2474">
            <v>65080000</v>
          </cell>
        </row>
        <row r="2475">
          <cell r="A2475">
            <v>65080000</v>
          </cell>
        </row>
        <row r="2476">
          <cell r="A2476">
            <v>65080000</v>
          </cell>
        </row>
        <row r="2477">
          <cell r="A2477">
            <v>65080000</v>
          </cell>
        </row>
        <row r="2478">
          <cell r="A2478">
            <v>65080000</v>
          </cell>
        </row>
        <row r="2479">
          <cell r="A2479">
            <v>65080000</v>
          </cell>
        </row>
        <row r="2480">
          <cell r="A2480">
            <v>65080000</v>
          </cell>
        </row>
        <row r="2481">
          <cell r="A2481">
            <v>65080000</v>
          </cell>
        </row>
        <row r="2482">
          <cell r="A2482">
            <v>65080000</v>
          </cell>
        </row>
        <row r="2483">
          <cell r="A2483">
            <v>65080000</v>
          </cell>
        </row>
        <row r="2484">
          <cell r="A2484">
            <v>65080000</v>
          </cell>
        </row>
        <row r="2485">
          <cell r="A2485">
            <v>65080000</v>
          </cell>
        </row>
        <row r="2486">
          <cell r="A2486">
            <v>65080000</v>
          </cell>
        </row>
        <row r="2487">
          <cell r="A2487">
            <v>65080000</v>
          </cell>
        </row>
        <row r="2488">
          <cell r="A2488">
            <v>65080000</v>
          </cell>
        </row>
        <row r="2489">
          <cell r="A2489">
            <v>65080000</v>
          </cell>
        </row>
        <row r="2490">
          <cell r="A2490">
            <v>65080000</v>
          </cell>
        </row>
        <row r="2491">
          <cell r="A2491">
            <v>65080000</v>
          </cell>
        </row>
        <row r="2492">
          <cell r="A2492">
            <v>65080000</v>
          </cell>
        </row>
        <row r="2493">
          <cell r="A2493">
            <v>65080000</v>
          </cell>
        </row>
        <row r="2494">
          <cell r="A2494">
            <v>65080000</v>
          </cell>
        </row>
        <row r="2495">
          <cell r="A2495">
            <v>65080000</v>
          </cell>
        </row>
        <row r="2496">
          <cell r="A2496">
            <v>65080000</v>
          </cell>
        </row>
        <row r="2497">
          <cell r="A2497">
            <v>65080000</v>
          </cell>
        </row>
        <row r="2498">
          <cell r="A2498">
            <v>65080000</v>
          </cell>
        </row>
        <row r="2499">
          <cell r="A2499">
            <v>65080000</v>
          </cell>
        </row>
        <row r="2500">
          <cell r="A2500">
            <v>65080000</v>
          </cell>
        </row>
        <row r="2501">
          <cell r="A2501">
            <v>65080000</v>
          </cell>
        </row>
        <row r="2502">
          <cell r="A2502">
            <v>65080000</v>
          </cell>
        </row>
        <row r="2503">
          <cell r="A2503">
            <v>65080000</v>
          </cell>
        </row>
        <row r="2504">
          <cell r="A2504">
            <v>65080000</v>
          </cell>
        </row>
        <row r="2505">
          <cell r="A2505">
            <v>65080000</v>
          </cell>
        </row>
        <row r="2506">
          <cell r="A2506">
            <v>65080000</v>
          </cell>
        </row>
        <row r="2507">
          <cell r="A2507">
            <v>65080000</v>
          </cell>
        </row>
        <row r="2508">
          <cell r="A2508">
            <v>65080000</v>
          </cell>
        </row>
        <row r="2509">
          <cell r="A2509">
            <v>65080000</v>
          </cell>
        </row>
        <row r="2510">
          <cell r="A2510">
            <v>65080000</v>
          </cell>
        </row>
        <row r="2511">
          <cell r="A2511">
            <v>65080000</v>
          </cell>
        </row>
        <row r="2512">
          <cell r="A2512">
            <v>65080000</v>
          </cell>
        </row>
        <row r="2513">
          <cell r="A2513">
            <v>65080000</v>
          </cell>
        </row>
        <row r="2514">
          <cell r="A2514">
            <v>65080000</v>
          </cell>
        </row>
        <row r="2515">
          <cell r="A2515">
            <v>65080000</v>
          </cell>
        </row>
        <row r="2516">
          <cell r="A2516">
            <v>65080000</v>
          </cell>
        </row>
        <row r="2517">
          <cell r="A2517">
            <v>65080000</v>
          </cell>
        </row>
        <row r="2518">
          <cell r="A2518">
            <v>65080000</v>
          </cell>
        </row>
        <row r="2519">
          <cell r="A2519">
            <v>65080000</v>
          </cell>
        </row>
        <row r="2520">
          <cell r="A2520">
            <v>65080000</v>
          </cell>
        </row>
        <row r="2521">
          <cell r="A2521">
            <v>65080000</v>
          </cell>
        </row>
        <row r="2522">
          <cell r="A2522">
            <v>65080000</v>
          </cell>
        </row>
        <row r="2523">
          <cell r="A2523">
            <v>65080000</v>
          </cell>
        </row>
        <row r="2524">
          <cell r="A2524">
            <v>65080000</v>
          </cell>
        </row>
        <row r="2525">
          <cell r="A2525">
            <v>65080000</v>
          </cell>
        </row>
        <row r="2526">
          <cell r="A2526">
            <v>65080000</v>
          </cell>
        </row>
        <row r="2527">
          <cell r="A2527">
            <v>65080000</v>
          </cell>
        </row>
        <row r="2528">
          <cell r="A2528">
            <v>65080000</v>
          </cell>
        </row>
        <row r="2529">
          <cell r="A2529">
            <v>65080000</v>
          </cell>
        </row>
        <row r="2530">
          <cell r="A2530">
            <v>65080000</v>
          </cell>
        </row>
        <row r="2531">
          <cell r="A2531">
            <v>65080000</v>
          </cell>
        </row>
        <row r="2532">
          <cell r="A2532">
            <v>65080000</v>
          </cell>
        </row>
        <row r="2533">
          <cell r="A2533">
            <v>65080000</v>
          </cell>
        </row>
        <row r="2534">
          <cell r="A2534">
            <v>65080000</v>
          </cell>
        </row>
        <row r="2535">
          <cell r="A2535">
            <v>65080000</v>
          </cell>
        </row>
        <row r="2536">
          <cell r="A2536">
            <v>65080000</v>
          </cell>
        </row>
        <row r="2537">
          <cell r="A2537">
            <v>65080000</v>
          </cell>
        </row>
        <row r="2538">
          <cell r="A2538">
            <v>65080000</v>
          </cell>
        </row>
        <row r="2539">
          <cell r="A2539">
            <v>65080000</v>
          </cell>
        </row>
        <row r="2540">
          <cell r="A2540">
            <v>65080000</v>
          </cell>
        </row>
        <row r="2541">
          <cell r="A2541">
            <v>65080000</v>
          </cell>
        </row>
        <row r="2542">
          <cell r="A2542">
            <v>65080000</v>
          </cell>
        </row>
        <row r="2543">
          <cell r="A2543">
            <v>65080000</v>
          </cell>
        </row>
        <row r="2544">
          <cell r="A2544">
            <v>65080000</v>
          </cell>
        </row>
        <row r="2545">
          <cell r="A2545">
            <v>65080000</v>
          </cell>
        </row>
        <row r="2546">
          <cell r="A2546">
            <v>65080000</v>
          </cell>
        </row>
        <row r="2547">
          <cell r="A2547">
            <v>65080000</v>
          </cell>
        </row>
        <row r="2548">
          <cell r="A2548">
            <v>65080000</v>
          </cell>
        </row>
        <row r="2549">
          <cell r="A2549">
            <v>65080000</v>
          </cell>
        </row>
        <row r="2550">
          <cell r="A2550">
            <v>65080000</v>
          </cell>
        </row>
        <row r="2551">
          <cell r="A2551">
            <v>65080000</v>
          </cell>
        </row>
        <row r="2552">
          <cell r="A2552">
            <v>65080000</v>
          </cell>
        </row>
        <row r="2553">
          <cell r="A2553">
            <v>65080000</v>
          </cell>
        </row>
        <row r="2554">
          <cell r="A2554">
            <v>65080000</v>
          </cell>
        </row>
        <row r="2555">
          <cell r="A2555">
            <v>65080000</v>
          </cell>
        </row>
        <row r="2556">
          <cell r="A2556">
            <v>65080000</v>
          </cell>
        </row>
        <row r="2557">
          <cell r="A2557">
            <v>65080000</v>
          </cell>
        </row>
        <row r="2558">
          <cell r="A2558">
            <v>65080000</v>
          </cell>
        </row>
        <row r="2559">
          <cell r="A2559">
            <v>65080000</v>
          </cell>
        </row>
        <row r="2560">
          <cell r="A2560">
            <v>65080000</v>
          </cell>
        </row>
        <row r="2561">
          <cell r="A2561">
            <v>65080000</v>
          </cell>
        </row>
        <row r="2562">
          <cell r="A2562">
            <v>65080000</v>
          </cell>
        </row>
        <row r="2563">
          <cell r="A2563">
            <v>65080000</v>
          </cell>
        </row>
        <row r="2564">
          <cell r="A2564">
            <v>65080000</v>
          </cell>
        </row>
        <row r="2565">
          <cell r="A2565">
            <v>65080000</v>
          </cell>
        </row>
        <row r="2566">
          <cell r="A2566">
            <v>65080000</v>
          </cell>
        </row>
        <row r="2567">
          <cell r="A2567">
            <v>65080000</v>
          </cell>
        </row>
        <row r="2568">
          <cell r="A2568">
            <v>65080000</v>
          </cell>
        </row>
        <row r="2569">
          <cell r="A2569">
            <v>65080000</v>
          </cell>
        </row>
        <row r="2570">
          <cell r="A2570">
            <v>65080000</v>
          </cell>
        </row>
        <row r="2571">
          <cell r="A2571">
            <v>65080000</v>
          </cell>
        </row>
        <row r="2572">
          <cell r="A2572">
            <v>65080000</v>
          </cell>
        </row>
        <row r="2573">
          <cell r="A2573">
            <v>65080000</v>
          </cell>
        </row>
        <row r="2574">
          <cell r="A2574">
            <v>65080000</v>
          </cell>
        </row>
        <row r="2575">
          <cell r="A2575">
            <v>65080000</v>
          </cell>
        </row>
        <row r="2576">
          <cell r="A2576">
            <v>65080000</v>
          </cell>
        </row>
        <row r="2577">
          <cell r="A2577">
            <v>65080000</v>
          </cell>
        </row>
        <row r="2578">
          <cell r="A2578">
            <v>65080000</v>
          </cell>
        </row>
        <row r="2579">
          <cell r="A2579">
            <v>65080000</v>
          </cell>
        </row>
        <row r="2580">
          <cell r="A2580">
            <v>65080000</v>
          </cell>
        </row>
        <row r="2581">
          <cell r="A2581">
            <v>65080000</v>
          </cell>
        </row>
        <row r="2582">
          <cell r="A2582">
            <v>65080000</v>
          </cell>
        </row>
        <row r="2583">
          <cell r="A2583">
            <v>65080000</v>
          </cell>
        </row>
        <row r="2584">
          <cell r="A2584">
            <v>65080000</v>
          </cell>
        </row>
        <row r="2585">
          <cell r="A2585">
            <v>65080000</v>
          </cell>
        </row>
        <row r="2586">
          <cell r="A2586">
            <v>65080000</v>
          </cell>
        </row>
        <row r="2587">
          <cell r="A2587">
            <v>65080000</v>
          </cell>
        </row>
        <row r="2588">
          <cell r="A2588">
            <v>65080000</v>
          </cell>
        </row>
        <row r="2589">
          <cell r="A2589">
            <v>65080000</v>
          </cell>
        </row>
        <row r="2590">
          <cell r="A2590">
            <v>65080000</v>
          </cell>
        </row>
        <row r="2591">
          <cell r="A2591">
            <v>65080000</v>
          </cell>
        </row>
        <row r="2592">
          <cell r="A2592">
            <v>65080000</v>
          </cell>
        </row>
        <row r="2593">
          <cell r="A2593">
            <v>65080000</v>
          </cell>
        </row>
        <row r="2594">
          <cell r="A2594">
            <v>65080000</v>
          </cell>
        </row>
        <row r="2595">
          <cell r="A2595">
            <v>65080000</v>
          </cell>
        </row>
        <row r="2596">
          <cell r="A2596">
            <v>65080000</v>
          </cell>
        </row>
        <row r="2597">
          <cell r="A2597">
            <v>65080000</v>
          </cell>
        </row>
        <row r="2598">
          <cell r="A2598">
            <v>65080000</v>
          </cell>
        </row>
        <row r="2599">
          <cell r="A2599">
            <v>65080000</v>
          </cell>
        </row>
        <row r="2600">
          <cell r="A2600">
            <v>65080000</v>
          </cell>
        </row>
        <row r="2601">
          <cell r="A2601">
            <v>65080000</v>
          </cell>
        </row>
        <row r="2602">
          <cell r="A2602">
            <v>65080000</v>
          </cell>
        </row>
        <row r="2603">
          <cell r="A2603">
            <v>65080000</v>
          </cell>
        </row>
        <row r="2604">
          <cell r="A2604">
            <v>65080000</v>
          </cell>
        </row>
        <row r="2605">
          <cell r="A2605">
            <v>65080000</v>
          </cell>
        </row>
        <row r="2606">
          <cell r="A2606">
            <v>65080000</v>
          </cell>
        </row>
        <row r="2607">
          <cell r="A2607">
            <v>65080000</v>
          </cell>
        </row>
        <row r="2608">
          <cell r="A2608">
            <v>65080000</v>
          </cell>
        </row>
        <row r="2609">
          <cell r="A2609">
            <v>65080000</v>
          </cell>
        </row>
        <row r="2610">
          <cell r="A2610">
            <v>65080000</v>
          </cell>
        </row>
        <row r="2611">
          <cell r="A2611">
            <v>65080000</v>
          </cell>
        </row>
        <row r="2612">
          <cell r="A2612">
            <v>65080000</v>
          </cell>
        </row>
        <row r="2613">
          <cell r="A2613">
            <v>65081265</v>
          </cell>
        </row>
        <row r="2614">
          <cell r="A2614">
            <v>65081265</v>
          </cell>
        </row>
        <row r="2615">
          <cell r="A2615">
            <v>65081265</v>
          </cell>
        </row>
        <row r="2616">
          <cell r="A2616">
            <v>65081265</v>
          </cell>
        </row>
        <row r="2617">
          <cell r="A2617">
            <v>65081265</v>
          </cell>
        </row>
        <row r="2618">
          <cell r="A2618">
            <v>65081265</v>
          </cell>
        </row>
        <row r="2619">
          <cell r="A2619">
            <v>65081265</v>
          </cell>
        </row>
        <row r="2620">
          <cell r="A2620">
            <v>65081265</v>
          </cell>
        </row>
        <row r="2621">
          <cell r="A2621">
            <v>65081265</v>
          </cell>
        </row>
        <row r="2622">
          <cell r="A2622">
            <v>65081265</v>
          </cell>
        </row>
        <row r="2623">
          <cell r="A2623">
            <v>65081265</v>
          </cell>
        </row>
        <row r="2624">
          <cell r="A2624">
            <v>65081265</v>
          </cell>
        </row>
        <row r="2625">
          <cell r="A2625">
            <v>65081265</v>
          </cell>
        </row>
        <row r="2626">
          <cell r="A2626">
            <v>65081265</v>
          </cell>
        </row>
        <row r="2627">
          <cell r="A2627">
            <v>65081265</v>
          </cell>
        </row>
        <row r="2628">
          <cell r="A2628">
            <v>65081265</v>
          </cell>
        </row>
        <row r="2629">
          <cell r="A2629">
            <v>65081265</v>
          </cell>
        </row>
        <row r="2630">
          <cell r="A2630">
            <v>65081265</v>
          </cell>
        </row>
        <row r="2631">
          <cell r="A2631">
            <v>65081265</v>
          </cell>
        </row>
        <row r="2632">
          <cell r="A2632">
            <v>65081265</v>
          </cell>
        </row>
        <row r="2633">
          <cell r="A2633">
            <v>65081265</v>
          </cell>
        </row>
        <row r="2634">
          <cell r="A2634">
            <v>65081265</v>
          </cell>
        </row>
        <row r="2635">
          <cell r="A2635">
            <v>65081265</v>
          </cell>
        </row>
        <row r="2636">
          <cell r="A2636">
            <v>65081265</v>
          </cell>
        </row>
        <row r="2637">
          <cell r="A2637">
            <v>65081265</v>
          </cell>
        </row>
        <row r="2638">
          <cell r="A2638">
            <v>65081265</v>
          </cell>
        </row>
        <row r="2639">
          <cell r="A2639">
            <v>65081265</v>
          </cell>
        </row>
        <row r="2640">
          <cell r="A2640">
            <v>65081265</v>
          </cell>
        </row>
        <row r="2641">
          <cell r="A2641">
            <v>65081265</v>
          </cell>
        </row>
        <row r="2642">
          <cell r="A2642">
            <v>65081265</v>
          </cell>
        </row>
        <row r="2643">
          <cell r="A2643">
            <v>65081265</v>
          </cell>
        </row>
        <row r="2644">
          <cell r="A2644">
            <v>65081265</v>
          </cell>
        </row>
        <row r="2645">
          <cell r="A2645">
            <v>65081265</v>
          </cell>
        </row>
        <row r="2646">
          <cell r="A2646">
            <v>65081265</v>
          </cell>
        </row>
        <row r="2647">
          <cell r="A2647">
            <v>65081265</v>
          </cell>
        </row>
        <row r="2648">
          <cell r="A2648">
            <v>65081265</v>
          </cell>
        </row>
        <row r="2649">
          <cell r="A2649">
            <v>65081265</v>
          </cell>
        </row>
        <row r="2650">
          <cell r="A2650">
            <v>65081265</v>
          </cell>
        </row>
        <row r="2651">
          <cell r="A2651">
            <v>65081265</v>
          </cell>
        </row>
        <row r="2652">
          <cell r="A2652">
            <v>65081265</v>
          </cell>
        </row>
        <row r="2653">
          <cell r="A2653">
            <v>65081265</v>
          </cell>
        </row>
        <row r="2654">
          <cell r="A2654">
            <v>65081265</v>
          </cell>
        </row>
        <row r="2655">
          <cell r="A2655">
            <v>65081265</v>
          </cell>
        </row>
        <row r="2656">
          <cell r="A2656">
            <v>65083000</v>
          </cell>
        </row>
        <row r="2657">
          <cell r="A2657">
            <v>65083000</v>
          </cell>
        </row>
        <row r="2658">
          <cell r="A2658">
            <v>65083000</v>
          </cell>
        </row>
        <row r="2659">
          <cell r="A2659">
            <v>65083000</v>
          </cell>
        </row>
        <row r="2660">
          <cell r="A2660">
            <v>65083000</v>
          </cell>
        </row>
        <row r="2661">
          <cell r="A2661">
            <v>65083000</v>
          </cell>
        </row>
        <row r="2662">
          <cell r="A2662">
            <v>65083000</v>
          </cell>
        </row>
        <row r="2663">
          <cell r="A2663">
            <v>65083000</v>
          </cell>
        </row>
        <row r="2664">
          <cell r="A2664">
            <v>65083000</v>
          </cell>
        </row>
        <row r="2665">
          <cell r="A2665">
            <v>65083000</v>
          </cell>
        </row>
        <row r="2666">
          <cell r="A2666">
            <v>65083000</v>
          </cell>
        </row>
        <row r="2667">
          <cell r="A2667">
            <v>65083000</v>
          </cell>
        </row>
        <row r="2668">
          <cell r="A2668">
            <v>65083000</v>
          </cell>
        </row>
        <row r="2669">
          <cell r="A2669">
            <v>65083000</v>
          </cell>
        </row>
        <row r="2670">
          <cell r="A2670">
            <v>65083000</v>
          </cell>
        </row>
        <row r="2671">
          <cell r="A2671">
            <v>65083000</v>
          </cell>
        </row>
        <row r="2672">
          <cell r="A2672">
            <v>65083000</v>
          </cell>
        </row>
        <row r="2673">
          <cell r="A2673">
            <v>65083000</v>
          </cell>
        </row>
        <row r="2674">
          <cell r="A2674">
            <v>65083000</v>
          </cell>
        </row>
        <row r="2675">
          <cell r="A2675">
            <v>65083000</v>
          </cell>
        </row>
        <row r="2676">
          <cell r="A2676">
            <v>65083000</v>
          </cell>
        </row>
        <row r="2677">
          <cell r="A2677">
            <v>65083000</v>
          </cell>
        </row>
        <row r="2678">
          <cell r="A2678">
            <v>65083000</v>
          </cell>
        </row>
        <row r="2679">
          <cell r="A2679">
            <v>65083000</v>
          </cell>
        </row>
        <row r="2680">
          <cell r="A2680">
            <v>65083000</v>
          </cell>
        </row>
        <row r="2681">
          <cell r="A2681">
            <v>65083000</v>
          </cell>
        </row>
        <row r="2682">
          <cell r="A2682">
            <v>65083000</v>
          </cell>
        </row>
        <row r="2683">
          <cell r="A2683">
            <v>65083000</v>
          </cell>
        </row>
        <row r="2684">
          <cell r="A2684">
            <v>65083000</v>
          </cell>
        </row>
        <row r="2685">
          <cell r="A2685">
            <v>65083000</v>
          </cell>
        </row>
        <row r="2686">
          <cell r="A2686">
            <v>65083000</v>
          </cell>
        </row>
        <row r="2687">
          <cell r="A2687">
            <v>65083000</v>
          </cell>
        </row>
        <row r="2688">
          <cell r="A2688">
            <v>65083000</v>
          </cell>
        </row>
        <row r="2689">
          <cell r="A2689">
            <v>65083000</v>
          </cell>
        </row>
        <row r="2690">
          <cell r="A2690">
            <v>65083000</v>
          </cell>
        </row>
        <row r="2691">
          <cell r="A2691">
            <v>65083000</v>
          </cell>
        </row>
        <row r="2692">
          <cell r="A2692">
            <v>65083000</v>
          </cell>
        </row>
        <row r="2693">
          <cell r="A2693">
            <v>65083000</v>
          </cell>
        </row>
        <row r="2694">
          <cell r="A2694">
            <v>65083000</v>
          </cell>
        </row>
        <row r="2695">
          <cell r="A2695">
            <v>65083000</v>
          </cell>
        </row>
        <row r="2696">
          <cell r="A2696">
            <v>65083000</v>
          </cell>
        </row>
        <row r="2697">
          <cell r="A2697">
            <v>65083000</v>
          </cell>
        </row>
        <row r="2698">
          <cell r="A2698">
            <v>65083000</v>
          </cell>
        </row>
        <row r="2699">
          <cell r="A2699">
            <v>65083000</v>
          </cell>
        </row>
        <row r="2700">
          <cell r="A2700">
            <v>65083000</v>
          </cell>
        </row>
        <row r="2701">
          <cell r="A2701">
            <v>65083000</v>
          </cell>
        </row>
        <row r="2702">
          <cell r="A2702">
            <v>65083000</v>
          </cell>
        </row>
        <row r="2703">
          <cell r="A2703">
            <v>65083000</v>
          </cell>
        </row>
        <row r="2704">
          <cell r="A2704">
            <v>65083000</v>
          </cell>
        </row>
        <row r="2705">
          <cell r="A2705">
            <v>65083000</v>
          </cell>
        </row>
        <row r="2706">
          <cell r="A2706">
            <v>65083000</v>
          </cell>
        </row>
        <row r="2707">
          <cell r="A2707">
            <v>65083000</v>
          </cell>
        </row>
        <row r="2708">
          <cell r="A2708">
            <v>65083000</v>
          </cell>
        </row>
        <row r="2709">
          <cell r="A2709">
            <v>65083000</v>
          </cell>
        </row>
        <row r="2710">
          <cell r="A2710">
            <v>65083000</v>
          </cell>
        </row>
        <row r="2711">
          <cell r="A2711">
            <v>65083000</v>
          </cell>
        </row>
        <row r="2712">
          <cell r="A2712">
            <v>65083000</v>
          </cell>
        </row>
        <row r="2713">
          <cell r="A2713">
            <v>65083000</v>
          </cell>
        </row>
        <row r="2714">
          <cell r="A2714">
            <v>65083000</v>
          </cell>
        </row>
        <row r="2715">
          <cell r="A2715">
            <v>65083000</v>
          </cell>
        </row>
        <row r="2716">
          <cell r="A2716">
            <v>65083000</v>
          </cell>
        </row>
        <row r="2717">
          <cell r="A2717">
            <v>65083000</v>
          </cell>
        </row>
        <row r="2718">
          <cell r="A2718">
            <v>65083000</v>
          </cell>
        </row>
        <row r="2719">
          <cell r="A2719">
            <v>65083000</v>
          </cell>
        </row>
        <row r="2720">
          <cell r="A2720">
            <v>65083000</v>
          </cell>
        </row>
        <row r="2721">
          <cell r="A2721">
            <v>65083000</v>
          </cell>
        </row>
        <row r="2722">
          <cell r="A2722">
            <v>65083000</v>
          </cell>
        </row>
        <row r="2723">
          <cell r="A2723">
            <v>65083000</v>
          </cell>
        </row>
        <row r="2724">
          <cell r="A2724">
            <v>65083000</v>
          </cell>
        </row>
        <row r="2725">
          <cell r="A2725">
            <v>65083000</v>
          </cell>
        </row>
        <row r="2726">
          <cell r="A2726">
            <v>65083000</v>
          </cell>
        </row>
        <row r="2727">
          <cell r="A2727">
            <v>65083000</v>
          </cell>
        </row>
        <row r="2728">
          <cell r="A2728">
            <v>65083000</v>
          </cell>
        </row>
        <row r="2729">
          <cell r="A2729">
            <v>65083000</v>
          </cell>
        </row>
        <row r="2730">
          <cell r="A2730">
            <v>65083000</v>
          </cell>
        </row>
        <row r="2731">
          <cell r="A2731">
            <v>65083000</v>
          </cell>
        </row>
        <row r="2732">
          <cell r="A2732">
            <v>65083000</v>
          </cell>
        </row>
        <row r="2733">
          <cell r="A2733">
            <v>65083000</v>
          </cell>
        </row>
        <row r="2734">
          <cell r="A2734">
            <v>65083000</v>
          </cell>
        </row>
        <row r="2735">
          <cell r="A2735">
            <v>65083000</v>
          </cell>
        </row>
        <row r="2736">
          <cell r="A2736">
            <v>65083000</v>
          </cell>
        </row>
        <row r="2737">
          <cell r="A2737">
            <v>65083000</v>
          </cell>
        </row>
        <row r="2738">
          <cell r="A2738">
            <v>65083000</v>
          </cell>
        </row>
        <row r="2739">
          <cell r="A2739">
            <v>65083000</v>
          </cell>
        </row>
        <row r="2740">
          <cell r="A2740">
            <v>65083000</v>
          </cell>
        </row>
        <row r="2741">
          <cell r="A2741">
            <v>65083000</v>
          </cell>
        </row>
        <row r="2742">
          <cell r="A2742">
            <v>65083000</v>
          </cell>
        </row>
        <row r="2743">
          <cell r="A2743">
            <v>65083000</v>
          </cell>
        </row>
        <row r="2744">
          <cell r="A2744">
            <v>65083000</v>
          </cell>
        </row>
        <row r="2745">
          <cell r="A2745">
            <v>65083000</v>
          </cell>
        </row>
        <row r="2746">
          <cell r="A2746">
            <v>65083000</v>
          </cell>
        </row>
        <row r="2747">
          <cell r="A2747">
            <v>65083000</v>
          </cell>
        </row>
        <row r="2748">
          <cell r="A2748">
            <v>65083000</v>
          </cell>
        </row>
        <row r="2749">
          <cell r="A2749">
            <v>65083000</v>
          </cell>
        </row>
        <row r="2750">
          <cell r="A2750">
            <v>65083000</v>
          </cell>
        </row>
        <row r="2751">
          <cell r="A2751">
            <v>65083000</v>
          </cell>
        </row>
        <row r="2752">
          <cell r="A2752">
            <v>65083000</v>
          </cell>
        </row>
        <row r="2753">
          <cell r="A2753">
            <v>65083000</v>
          </cell>
        </row>
        <row r="2754">
          <cell r="A2754">
            <v>65083000</v>
          </cell>
        </row>
        <row r="2755">
          <cell r="A2755">
            <v>65084000</v>
          </cell>
        </row>
        <row r="2756">
          <cell r="A2756">
            <v>65084000</v>
          </cell>
        </row>
        <row r="2757">
          <cell r="A2757">
            <v>65084000</v>
          </cell>
        </row>
        <row r="2758">
          <cell r="A2758">
            <v>65084000</v>
          </cell>
        </row>
        <row r="2759">
          <cell r="A2759">
            <v>65084000</v>
          </cell>
        </row>
        <row r="2760">
          <cell r="A2760">
            <v>65084000</v>
          </cell>
        </row>
        <row r="2761">
          <cell r="A2761">
            <v>65084000</v>
          </cell>
        </row>
        <row r="2762">
          <cell r="A2762">
            <v>65084000</v>
          </cell>
        </row>
        <row r="2763">
          <cell r="A2763">
            <v>65084000</v>
          </cell>
        </row>
        <row r="2764">
          <cell r="A2764">
            <v>65084000</v>
          </cell>
        </row>
        <row r="2765">
          <cell r="A2765">
            <v>65084000</v>
          </cell>
        </row>
        <row r="2766">
          <cell r="A2766">
            <v>65084000</v>
          </cell>
        </row>
        <row r="2767">
          <cell r="A2767">
            <v>65084000</v>
          </cell>
        </row>
        <row r="2768">
          <cell r="A2768">
            <v>65084000</v>
          </cell>
        </row>
        <row r="2769">
          <cell r="A2769">
            <v>65084000</v>
          </cell>
        </row>
        <row r="2770">
          <cell r="A2770">
            <v>65084000</v>
          </cell>
        </row>
        <row r="2771">
          <cell r="A2771">
            <v>65084000</v>
          </cell>
        </row>
        <row r="2772">
          <cell r="A2772">
            <v>65084000</v>
          </cell>
        </row>
        <row r="2773">
          <cell r="A2773">
            <v>65084000</v>
          </cell>
        </row>
        <row r="2774">
          <cell r="A2774">
            <v>65084000</v>
          </cell>
        </row>
        <row r="2775">
          <cell r="A2775">
            <v>65084000</v>
          </cell>
        </row>
        <row r="2776">
          <cell r="A2776">
            <v>65084000</v>
          </cell>
        </row>
        <row r="2777">
          <cell r="A2777">
            <v>65084000</v>
          </cell>
        </row>
        <row r="2778">
          <cell r="A2778">
            <v>65084000</v>
          </cell>
        </row>
        <row r="2779">
          <cell r="A2779">
            <v>65084000</v>
          </cell>
        </row>
        <row r="2780">
          <cell r="A2780">
            <v>65084000</v>
          </cell>
        </row>
        <row r="2781">
          <cell r="A2781">
            <v>65084000</v>
          </cell>
        </row>
        <row r="2782">
          <cell r="A2782">
            <v>65084000</v>
          </cell>
        </row>
        <row r="2783">
          <cell r="A2783">
            <v>65084000</v>
          </cell>
        </row>
        <row r="2784">
          <cell r="A2784">
            <v>65084000</v>
          </cell>
        </row>
        <row r="2785">
          <cell r="A2785">
            <v>65085000</v>
          </cell>
        </row>
        <row r="2786">
          <cell r="A2786">
            <v>65087005</v>
          </cell>
        </row>
        <row r="2787">
          <cell r="A2787">
            <v>65087005</v>
          </cell>
        </row>
        <row r="2788">
          <cell r="A2788">
            <v>65087005</v>
          </cell>
        </row>
        <row r="2789">
          <cell r="A2789">
            <v>65087005</v>
          </cell>
        </row>
        <row r="2790">
          <cell r="A2790">
            <v>65087005</v>
          </cell>
        </row>
        <row r="2791">
          <cell r="A2791">
            <v>65087005</v>
          </cell>
        </row>
        <row r="2792">
          <cell r="A2792">
            <v>65087005</v>
          </cell>
        </row>
        <row r="2793">
          <cell r="A2793">
            <v>65087005</v>
          </cell>
        </row>
        <row r="2794">
          <cell r="A2794">
            <v>65087005</v>
          </cell>
        </row>
        <row r="2795">
          <cell r="A2795">
            <v>65087005</v>
          </cell>
        </row>
        <row r="2796">
          <cell r="A2796">
            <v>65087005</v>
          </cell>
        </row>
        <row r="2797">
          <cell r="A2797">
            <v>65087005</v>
          </cell>
        </row>
        <row r="2798">
          <cell r="A2798">
            <v>65087005</v>
          </cell>
        </row>
        <row r="2799">
          <cell r="A2799">
            <v>65087005</v>
          </cell>
        </row>
        <row r="2800">
          <cell r="A2800">
            <v>65087005</v>
          </cell>
        </row>
        <row r="2801">
          <cell r="A2801">
            <v>65087005</v>
          </cell>
        </row>
        <row r="2802">
          <cell r="A2802">
            <v>65087005</v>
          </cell>
        </row>
        <row r="2803">
          <cell r="A2803">
            <v>65087005</v>
          </cell>
        </row>
        <row r="2804">
          <cell r="A2804">
            <v>65087005</v>
          </cell>
        </row>
        <row r="2805">
          <cell r="A2805">
            <v>65087005</v>
          </cell>
        </row>
        <row r="2806">
          <cell r="A2806">
            <v>65087005</v>
          </cell>
        </row>
        <row r="2807">
          <cell r="A2807">
            <v>65087005</v>
          </cell>
        </row>
        <row r="2808">
          <cell r="A2808">
            <v>65087015</v>
          </cell>
        </row>
        <row r="2809">
          <cell r="A2809">
            <v>65087015</v>
          </cell>
        </row>
        <row r="2810">
          <cell r="A2810">
            <v>65087015</v>
          </cell>
        </row>
        <row r="2811">
          <cell r="A2811">
            <v>65087015</v>
          </cell>
        </row>
        <row r="2812">
          <cell r="A2812">
            <v>65087015</v>
          </cell>
        </row>
        <row r="2813">
          <cell r="A2813">
            <v>65087015</v>
          </cell>
        </row>
        <row r="2814">
          <cell r="A2814">
            <v>65087015</v>
          </cell>
        </row>
        <row r="2815">
          <cell r="A2815">
            <v>65087015</v>
          </cell>
        </row>
        <row r="2816">
          <cell r="A2816">
            <v>65087015</v>
          </cell>
        </row>
        <row r="2817">
          <cell r="A2817">
            <v>65087015</v>
          </cell>
        </row>
        <row r="2818">
          <cell r="A2818">
            <v>65087015</v>
          </cell>
        </row>
        <row r="2819">
          <cell r="A2819">
            <v>65087015</v>
          </cell>
        </row>
        <row r="2820">
          <cell r="A2820">
            <v>65087015</v>
          </cell>
        </row>
        <row r="2821">
          <cell r="A2821">
            <v>65087015</v>
          </cell>
        </row>
        <row r="2822">
          <cell r="A2822">
            <v>65087015</v>
          </cell>
        </row>
        <row r="2823">
          <cell r="A2823">
            <v>65087015</v>
          </cell>
        </row>
        <row r="2824">
          <cell r="A2824">
            <v>65087015</v>
          </cell>
        </row>
        <row r="2825">
          <cell r="A2825">
            <v>65087015</v>
          </cell>
        </row>
        <row r="2826">
          <cell r="A2826">
            <v>65087015</v>
          </cell>
        </row>
        <row r="2827">
          <cell r="A2827">
            <v>65087015</v>
          </cell>
        </row>
        <row r="2828">
          <cell r="A2828">
            <v>65087015</v>
          </cell>
        </row>
        <row r="2829">
          <cell r="A2829">
            <v>65087015</v>
          </cell>
        </row>
        <row r="2830">
          <cell r="A2830">
            <v>65087015</v>
          </cell>
        </row>
        <row r="2831">
          <cell r="A2831">
            <v>65087015</v>
          </cell>
        </row>
        <row r="2832">
          <cell r="A2832">
            <v>65087015</v>
          </cell>
        </row>
        <row r="2833">
          <cell r="A2833">
            <v>65087015</v>
          </cell>
        </row>
        <row r="2834">
          <cell r="A2834">
            <v>65087015</v>
          </cell>
        </row>
        <row r="2835">
          <cell r="A2835">
            <v>65087015</v>
          </cell>
        </row>
        <row r="2836">
          <cell r="A2836">
            <v>65087015</v>
          </cell>
        </row>
        <row r="2837">
          <cell r="A2837">
            <v>65087015</v>
          </cell>
        </row>
        <row r="2838">
          <cell r="A2838">
            <v>65087015</v>
          </cell>
        </row>
        <row r="2839">
          <cell r="A2839">
            <v>65087015</v>
          </cell>
        </row>
        <row r="2840">
          <cell r="A2840">
            <v>65087025</v>
          </cell>
        </row>
        <row r="2841">
          <cell r="A2841">
            <v>65087025</v>
          </cell>
        </row>
        <row r="2842">
          <cell r="A2842">
            <v>65087025</v>
          </cell>
        </row>
        <row r="2843">
          <cell r="A2843">
            <v>65087025</v>
          </cell>
        </row>
        <row r="2844">
          <cell r="A2844">
            <v>65087025</v>
          </cell>
        </row>
        <row r="2845">
          <cell r="A2845">
            <v>65087025</v>
          </cell>
        </row>
        <row r="2846">
          <cell r="A2846">
            <v>65087035</v>
          </cell>
        </row>
        <row r="2847">
          <cell r="A2847">
            <v>65087035</v>
          </cell>
        </row>
        <row r="2848">
          <cell r="A2848">
            <v>65087035</v>
          </cell>
        </row>
        <row r="2849">
          <cell r="A2849">
            <v>65087035</v>
          </cell>
        </row>
        <row r="2850">
          <cell r="A2850">
            <v>65087035</v>
          </cell>
        </row>
        <row r="2851">
          <cell r="A2851">
            <v>65087035</v>
          </cell>
        </row>
        <row r="2852">
          <cell r="A2852">
            <v>65087035</v>
          </cell>
        </row>
        <row r="2853">
          <cell r="A2853">
            <v>65087035</v>
          </cell>
        </row>
        <row r="2854">
          <cell r="A2854">
            <v>65087035</v>
          </cell>
        </row>
        <row r="2855">
          <cell r="A2855">
            <v>65087035</v>
          </cell>
        </row>
        <row r="2856">
          <cell r="A2856">
            <v>65087035</v>
          </cell>
        </row>
        <row r="2857">
          <cell r="A2857">
            <v>65087035</v>
          </cell>
        </row>
        <row r="2858">
          <cell r="A2858">
            <v>65087035</v>
          </cell>
        </row>
        <row r="2859">
          <cell r="A2859">
            <v>65087035</v>
          </cell>
        </row>
        <row r="2860">
          <cell r="A2860">
            <v>65087035</v>
          </cell>
        </row>
        <row r="2861">
          <cell r="A2861">
            <v>65087035</v>
          </cell>
        </row>
        <row r="2862">
          <cell r="A2862">
            <v>65087035</v>
          </cell>
        </row>
        <row r="2863">
          <cell r="A2863">
            <v>65087035</v>
          </cell>
        </row>
        <row r="2864">
          <cell r="A2864">
            <v>65087035</v>
          </cell>
        </row>
        <row r="2865">
          <cell r="A2865">
            <v>65087035</v>
          </cell>
        </row>
        <row r="2866">
          <cell r="A2866">
            <v>65087035</v>
          </cell>
        </row>
        <row r="2867">
          <cell r="A2867">
            <v>65087035</v>
          </cell>
        </row>
        <row r="2868">
          <cell r="A2868">
            <v>65087035</v>
          </cell>
        </row>
        <row r="2869">
          <cell r="A2869">
            <v>65087035</v>
          </cell>
        </row>
        <row r="2870">
          <cell r="A2870">
            <v>65087035</v>
          </cell>
        </row>
        <row r="2871">
          <cell r="A2871">
            <v>65087035</v>
          </cell>
        </row>
        <row r="2872">
          <cell r="A2872">
            <v>65087035</v>
          </cell>
        </row>
        <row r="2873">
          <cell r="A2873">
            <v>65087035</v>
          </cell>
        </row>
        <row r="2874">
          <cell r="A2874">
            <v>65087035</v>
          </cell>
        </row>
        <row r="2875">
          <cell r="A2875">
            <v>65087035</v>
          </cell>
        </row>
        <row r="2876">
          <cell r="A2876">
            <v>65087035</v>
          </cell>
        </row>
        <row r="2877">
          <cell r="A2877">
            <v>65087035</v>
          </cell>
        </row>
        <row r="2878">
          <cell r="A2878">
            <v>65087035</v>
          </cell>
        </row>
        <row r="2879">
          <cell r="A2879">
            <v>65087035</v>
          </cell>
        </row>
        <row r="2880">
          <cell r="A2880">
            <v>65087035</v>
          </cell>
        </row>
        <row r="2881">
          <cell r="A2881">
            <v>65087035</v>
          </cell>
        </row>
        <row r="2882">
          <cell r="A2882">
            <v>65087035</v>
          </cell>
        </row>
        <row r="2883">
          <cell r="A2883">
            <v>65087035</v>
          </cell>
        </row>
        <row r="2884">
          <cell r="A2884">
            <v>65087035</v>
          </cell>
        </row>
        <row r="2885">
          <cell r="A2885">
            <v>65087035</v>
          </cell>
        </row>
        <row r="2886">
          <cell r="A2886">
            <v>65087035</v>
          </cell>
        </row>
        <row r="2887">
          <cell r="A2887">
            <v>65087565</v>
          </cell>
        </row>
        <row r="2888">
          <cell r="A2888">
            <v>65087565</v>
          </cell>
        </row>
        <row r="2889">
          <cell r="A2889">
            <v>65087565</v>
          </cell>
        </row>
        <row r="2890">
          <cell r="A2890">
            <v>65087565</v>
          </cell>
        </row>
        <row r="2891">
          <cell r="A2891">
            <v>65087565</v>
          </cell>
        </row>
        <row r="2892">
          <cell r="A2892">
            <v>65087565</v>
          </cell>
        </row>
        <row r="2893">
          <cell r="A2893">
            <v>65087565</v>
          </cell>
        </row>
        <row r="2894">
          <cell r="A2894">
            <v>65087565</v>
          </cell>
        </row>
        <row r="2895">
          <cell r="A2895">
            <v>65087565</v>
          </cell>
        </row>
        <row r="2896">
          <cell r="A2896">
            <v>65087565</v>
          </cell>
        </row>
        <row r="2897">
          <cell r="A2897">
            <v>65087565</v>
          </cell>
        </row>
        <row r="2898">
          <cell r="A2898">
            <v>65087565</v>
          </cell>
        </row>
        <row r="2899">
          <cell r="A2899">
            <v>65087565</v>
          </cell>
        </row>
        <row r="2900">
          <cell r="A2900">
            <v>65087565</v>
          </cell>
        </row>
        <row r="2901">
          <cell r="A2901">
            <v>65087565</v>
          </cell>
        </row>
        <row r="2902">
          <cell r="A2902">
            <v>65087565</v>
          </cell>
        </row>
        <row r="2903">
          <cell r="A2903">
            <v>65087565</v>
          </cell>
        </row>
        <row r="2904">
          <cell r="A2904">
            <v>65087565</v>
          </cell>
        </row>
        <row r="2905">
          <cell r="A2905">
            <v>65087565</v>
          </cell>
        </row>
        <row r="2906">
          <cell r="A2906">
            <v>65087565</v>
          </cell>
        </row>
        <row r="2907">
          <cell r="A2907">
            <v>65087565</v>
          </cell>
        </row>
        <row r="2908">
          <cell r="A2908">
            <v>65087565</v>
          </cell>
        </row>
        <row r="2909">
          <cell r="A2909">
            <v>65087565</v>
          </cell>
        </row>
        <row r="2910">
          <cell r="A2910">
            <v>65087565</v>
          </cell>
        </row>
        <row r="2911">
          <cell r="A2911">
            <v>65087565</v>
          </cell>
        </row>
        <row r="2912">
          <cell r="A2912">
            <v>65087565</v>
          </cell>
        </row>
        <row r="2913">
          <cell r="A2913">
            <v>65087565</v>
          </cell>
        </row>
        <row r="2914">
          <cell r="A2914">
            <v>65087565</v>
          </cell>
        </row>
        <row r="2915">
          <cell r="A2915">
            <v>65087565</v>
          </cell>
        </row>
        <row r="2916">
          <cell r="A2916">
            <v>65087565</v>
          </cell>
        </row>
        <row r="2917">
          <cell r="A2917">
            <v>65087565</v>
          </cell>
        </row>
        <row r="2918">
          <cell r="A2918">
            <v>65087565</v>
          </cell>
        </row>
        <row r="2919">
          <cell r="A2919">
            <v>65087565</v>
          </cell>
        </row>
        <row r="2920">
          <cell r="A2920">
            <v>65087565</v>
          </cell>
        </row>
        <row r="2921">
          <cell r="A2921">
            <v>65087565</v>
          </cell>
        </row>
        <row r="2922">
          <cell r="A2922">
            <v>65087565</v>
          </cell>
        </row>
        <row r="2923">
          <cell r="A2923">
            <v>65087565</v>
          </cell>
        </row>
        <row r="2924">
          <cell r="A2924">
            <v>65087565</v>
          </cell>
        </row>
        <row r="2925">
          <cell r="A2925">
            <v>65087565</v>
          </cell>
        </row>
        <row r="2926">
          <cell r="A2926">
            <v>65087565</v>
          </cell>
        </row>
        <row r="2927">
          <cell r="A2927">
            <v>65087565</v>
          </cell>
        </row>
        <row r="2928">
          <cell r="A2928">
            <v>65087565</v>
          </cell>
        </row>
        <row r="2929">
          <cell r="A2929">
            <v>65087565</v>
          </cell>
        </row>
        <row r="2930">
          <cell r="A2930">
            <v>65087565</v>
          </cell>
        </row>
        <row r="2931">
          <cell r="A2931">
            <v>65087565</v>
          </cell>
        </row>
        <row r="2932">
          <cell r="A2932">
            <v>65087565</v>
          </cell>
        </row>
        <row r="2933">
          <cell r="A2933">
            <v>65087565</v>
          </cell>
        </row>
        <row r="2934">
          <cell r="A2934">
            <v>65087565</v>
          </cell>
        </row>
        <row r="2935">
          <cell r="A2935">
            <v>65087565</v>
          </cell>
        </row>
        <row r="2936">
          <cell r="A2936">
            <v>65087565</v>
          </cell>
        </row>
        <row r="2937">
          <cell r="A2937">
            <v>65087565</v>
          </cell>
        </row>
        <row r="2938">
          <cell r="A2938">
            <v>65087565</v>
          </cell>
        </row>
        <row r="2939">
          <cell r="A2939">
            <v>65087565</v>
          </cell>
        </row>
        <row r="2940">
          <cell r="A2940">
            <v>65087565</v>
          </cell>
        </row>
        <row r="2941">
          <cell r="A2941">
            <v>65087565</v>
          </cell>
        </row>
        <row r="2942">
          <cell r="A2942">
            <v>65087565</v>
          </cell>
        </row>
        <row r="2943">
          <cell r="A2943">
            <v>65087565</v>
          </cell>
        </row>
        <row r="2944">
          <cell r="A2944">
            <v>65087565</v>
          </cell>
        </row>
        <row r="2945">
          <cell r="A2945">
            <v>65087565</v>
          </cell>
        </row>
        <row r="2946">
          <cell r="A2946">
            <v>65087565</v>
          </cell>
        </row>
        <row r="2947">
          <cell r="A2947">
            <v>65087565</v>
          </cell>
        </row>
        <row r="2948">
          <cell r="A2948">
            <v>65087565</v>
          </cell>
        </row>
        <row r="2949">
          <cell r="A2949">
            <v>65087565</v>
          </cell>
        </row>
        <row r="2950">
          <cell r="A2950">
            <v>65087565</v>
          </cell>
        </row>
        <row r="2951">
          <cell r="A2951">
            <v>65087565</v>
          </cell>
        </row>
        <row r="2952">
          <cell r="A2952">
            <v>65087565</v>
          </cell>
        </row>
        <row r="2953">
          <cell r="A2953">
            <v>65087565</v>
          </cell>
        </row>
        <row r="2954">
          <cell r="A2954">
            <v>65087565</v>
          </cell>
        </row>
        <row r="2955">
          <cell r="A2955">
            <v>65087565</v>
          </cell>
        </row>
        <row r="2956">
          <cell r="A2956">
            <v>65087565</v>
          </cell>
        </row>
        <row r="2957">
          <cell r="A2957">
            <v>65087565</v>
          </cell>
        </row>
        <row r="2958">
          <cell r="A2958">
            <v>65087565</v>
          </cell>
        </row>
        <row r="2959">
          <cell r="A2959">
            <v>65087565</v>
          </cell>
        </row>
        <row r="2960">
          <cell r="A2960">
            <v>65087565</v>
          </cell>
        </row>
        <row r="2961">
          <cell r="A2961">
            <v>65087565</v>
          </cell>
        </row>
        <row r="2962">
          <cell r="A2962">
            <v>65087565</v>
          </cell>
        </row>
        <row r="2963">
          <cell r="A2963">
            <v>65087565</v>
          </cell>
        </row>
        <row r="2964">
          <cell r="A2964">
            <v>65087565</v>
          </cell>
        </row>
        <row r="2965">
          <cell r="A2965">
            <v>65087565</v>
          </cell>
        </row>
        <row r="2966">
          <cell r="A2966">
            <v>65087565</v>
          </cell>
        </row>
        <row r="2967">
          <cell r="A2967">
            <v>65087565</v>
          </cell>
        </row>
        <row r="2968">
          <cell r="A2968">
            <v>65087565</v>
          </cell>
        </row>
        <row r="2969">
          <cell r="A2969">
            <v>65087565</v>
          </cell>
        </row>
        <row r="2970">
          <cell r="A2970">
            <v>65087565</v>
          </cell>
        </row>
        <row r="2971">
          <cell r="A2971">
            <v>65087565</v>
          </cell>
        </row>
        <row r="2972">
          <cell r="A2972">
            <v>65087565</v>
          </cell>
        </row>
        <row r="2973">
          <cell r="A2973">
            <v>65087565</v>
          </cell>
        </row>
        <row r="2974">
          <cell r="A2974">
            <v>65087565</v>
          </cell>
        </row>
        <row r="2975">
          <cell r="A2975">
            <v>65087565</v>
          </cell>
        </row>
        <row r="2976">
          <cell r="A2976">
            <v>65087565</v>
          </cell>
        </row>
        <row r="2977">
          <cell r="A2977">
            <v>65087565</v>
          </cell>
        </row>
        <row r="2978">
          <cell r="A2978">
            <v>65087565</v>
          </cell>
        </row>
        <row r="2979">
          <cell r="A2979">
            <v>65087565</v>
          </cell>
        </row>
        <row r="2980">
          <cell r="A2980">
            <v>65087565</v>
          </cell>
        </row>
        <row r="2981">
          <cell r="A2981">
            <v>65087565</v>
          </cell>
        </row>
        <row r="2982">
          <cell r="A2982">
            <v>65087565</v>
          </cell>
        </row>
        <row r="2983">
          <cell r="A2983">
            <v>65087565</v>
          </cell>
        </row>
        <row r="2984">
          <cell r="A2984">
            <v>65087565</v>
          </cell>
        </row>
        <row r="2985">
          <cell r="A2985">
            <v>65087565</v>
          </cell>
        </row>
        <row r="2986">
          <cell r="A2986">
            <v>65087565</v>
          </cell>
        </row>
        <row r="2987">
          <cell r="A2987">
            <v>65087565</v>
          </cell>
        </row>
        <row r="2988">
          <cell r="A2988">
            <v>65087565</v>
          </cell>
        </row>
        <row r="2989">
          <cell r="A2989">
            <v>65087565</v>
          </cell>
        </row>
        <row r="2990">
          <cell r="A2990">
            <v>65087565</v>
          </cell>
        </row>
        <row r="2991">
          <cell r="A2991">
            <v>65087565</v>
          </cell>
        </row>
        <row r="2992">
          <cell r="A2992">
            <v>65087565</v>
          </cell>
        </row>
        <row r="2993">
          <cell r="A2993">
            <v>65087565</v>
          </cell>
        </row>
        <row r="2994">
          <cell r="A2994">
            <v>65087565</v>
          </cell>
        </row>
        <row r="2995">
          <cell r="A2995">
            <v>65087565</v>
          </cell>
        </row>
        <row r="2996">
          <cell r="A2996">
            <v>65087565</v>
          </cell>
        </row>
        <row r="2997">
          <cell r="A2997">
            <v>65087565</v>
          </cell>
        </row>
        <row r="2998">
          <cell r="A2998">
            <v>65087565</v>
          </cell>
        </row>
        <row r="2999">
          <cell r="A2999">
            <v>65087565</v>
          </cell>
        </row>
        <row r="3000">
          <cell r="A3000">
            <v>65087565</v>
          </cell>
        </row>
        <row r="3001">
          <cell r="A3001">
            <v>65087565</v>
          </cell>
        </row>
        <row r="3002">
          <cell r="A3002">
            <v>65087565</v>
          </cell>
        </row>
        <row r="3003">
          <cell r="A3003">
            <v>65087565</v>
          </cell>
        </row>
        <row r="3004">
          <cell r="A3004">
            <v>65087565</v>
          </cell>
        </row>
        <row r="3005">
          <cell r="A3005">
            <v>65087565</v>
          </cell>
        </row>
        <row r="3006">
          <cell r="A3006">
            <v>65087565</v>
          </cell>
        </row>
        <row r="3007">
          <cell r="A3007">
            <v>65087565</v>
          </cell>
        </row>
        <row r="3008">
          <cell r="A3008">
            <v>65087565</v>
          </cell>
        </row>
        <row r="3009">
          <cell r="A3009">
            <v>65087565</v>
          </cell>
        </row>
        <row r="3010">
          <cell r="A3010">
            <v>65087565</v>
          </cell>
        </row>
        <row r="3011">
          <cell r="A3011">
            <v>65087565</v>
          </cell>
        </row>
        <row r="3012">
          <cell r="A3012">
            <v>65087565</v>
          </cell>
        </row>
        <row r="3013">
          <cell r="A3013">
            <v>65087565</v>
          </cell>
        </row>
        <row r="3014">
          <cell r="A3014">
            <v>65087565</v>
          </cell>
        </row>
        <row r="3015">
          <cell r="A3015">
            <v>65087565</v>
          </cell>
        </row>
        <row r="3016">
          <cell r="A3016">
            <v>65087565</v>
          </cell>
        </row>
        <row r="3017">
          <cell r="A3017">
            <v>65087565</v>
          </cell>
        </row>
        <row r="3018">
          <cell r="A3018">
            <v>65087565</v>
          </cell>
        </row>
        <row r="3019">
          <cell r="A3019">
            <v>65087565</v>
          </cell>
        </row>
        <row r="3020">
          <cell r="A3020">
            <v>65087565</v>
          </cell>
        </row>
        <row r="3021">
          <cell r="A3021">
            <v>65087565</v>
          </cell>
        </row>
        <row r="3022">
          <cell r="A3022">
            <v>65087565</v>
          </cell>
        </row>
        <row r="3023">
          <cell r="A3023">
            <v>65087565</v>
          </cell>
        </row>
        <row r="3024">
          <cell r="A3024">
            <v>65087565</v>
          </cell>
        </row>
        <row r="3025">
          <cell r="A3025">
            <v>65087565</v>
          </cell>
        </row>
        <row r="3026">
          <cell r="A3026">
            <v>65087565</v>
          </cell>
        </row>
        <row r="3027">
          <cell r="A3027">
            <v>65087565</v>
          </cell>
        </row>
        <row r="3028">
          <cell r="A3028">
            <v>65087565</v>
          </cell>
        </row>
        <row r="3029">
          <cell r="A3029">
            <v>65087565</v>
          </cell>
        </row>
        <row r="3030">
          <cell r="A3030">
            <v>65087565</v>
          </cell>
        </row>
        <row r="3031">
          <cell r="A3031">
            <v>65087565</v>
          </cell>
        </row>
        <row r="3032">
          <cell r="A3032">
            <v>65087565</v>
          </cell>
        </row>
        <row r="3033">
          <cell r="A3033">
            <v>65087565</v>
          </cell>
        </row>
        <row r="3034">
          <cell r="A3034">
            <v>65087565</v>
          </cell>
        </row>
        <row r="3035">
          <cell r="A3035">
            <v>65087565</v>
          </cell>
        </row>
        <row r="3036">
          <cell r="A3036">
            <v>65087565</v>
          </cell>
        </row>
        <row r="3037">
          <cell r="A3037">
            <v>65087565</v>
          </cell>
        </row>
        <row r="3038">
          <cell r="A3038">
            <v>65087565</v>
          </cell>
        </row>
        <row r="3039">
          <cell r="A3039">
            <v>65087565</v>
          </cell>
        </row>
        <row r="3040">
          <cell r="A3040">
            <v>65087565</v>
          </cell>
        </row>
        <row r="3041">
          <cell r="A3041">
            <v>65087565</v>
          </cell>
        </row>
        <row r="3042">
          <cell r="A3042">
            <v>65087565</v>
          </cell>
        </row>
        <row r="3043">
          <cell r="A3043">
            <v>65087565</v>
          </cell>
        </row>
        <row r="3044">
          <cell r="A3044">
            <v>65087565</v>
          </cell>
        </row>
        <row r="3045">
          <cell r="A3045">
            <v>65087565</v>
          </cell>
        </row>
        <row r="3046">
          <cell r="A3046">
            <v>65087565</v>
          </cell>
        </row>
        <row r="3047">
          <cell r="A3047">
            <v>65087565</v>
          </cell>
        </row>
        <row r="3048">
          <cell r="A3048">
            <v>65087565</v>
          </cell>
        </row>
        <row r="3049">
          <cell r="A3049">
            <v>65087565</v>
          </cell>
        </row>
        <row r="3050">
          <cell r="A3050">
            <v>65087565</v>
          </cell>
        </row>
        <row r="3051">
          <cell r="A3051">
            <v>65087565</v>
          </cell>
        </row>
        <row r="3052">
          <cell r="A3052">
            <v>65087565</v>
          </cell>
        </row>
        <row r="3053">
          <cell r="A3053">
            <v>65087565</v>
          </cell>
        </row>
        <row r="3054">
          <cell r="A3054">
            <v>65087565</v>
          </cell>
        </row>
        <row r="3055">
          <cell r="A3055">
            <v>65087565</v>
          </cell>
        </row>
        <row r="3056">
          <cell r="A3056">
            <v>65087565</v>
          </cell>
        </row>
        <row r="3057">
          <cell r="A3057">
            <v>65087565</v>
          </cell>
        </row>
        <row r="3058">
          <cell r="A3058">
            <v>65087565</v>
          </cell>
        </row>
        <row r="3059">
          <cell r="A3059">
            <v>65087565</v>
          </cell>
        </row>
        <row r="3060">
          <cell r="A3060">
            <v>65087565</v>
          </cell>
        </row>
        <row r="3061">
          <cell r="A3061">
            <v>65087565</v>
          </cell>
        </row>
        <row r="3062">
          <cell r="A3062">
            <v>65087565</v>
          </cell>
        </row>
        <row r="3063">
          <cell r="A3063">
            <v>65087565</v>
          </cell>
        </row>
        <row r="3064">
          <cell r="A3064">
            <v>65087565</v>
          </cell>
        </row>
        <row r="3065">
          <cell r="A3065">
            <v>65087565</v>
          </cell>
        </row>
        <row r="3066">
          <cell r="A3066">
            <v>65087565</v>
          </cell>
        </row>
        <row r="3067">
          <cell r="A3067">
            <v>65087565</v>
          </cell>
        </row>
        <row r="3068">
          <cell r="A3068">
            <v>65087565</v>
          </cell>
        </row>
        <row r="3069">
          <cell r="A3069">
            <v>65087565</v>
          </cell>
        </row>
        <row r="3070">
          <cell r="A3070">
            <v>65087565</v>
          </cell>
        </row>
        <row r="3071">
          <cell r="A3071">
            <v>65087565</v>
          </cell>
        </row>
        <row r="3072">
          <cell r="A3072">
            <v>65087565</v>
          </cell>
        </row>
        <row r="3073">
          <cell r="A3073">
            <v>65087565</v>
          </cell>
        </row>
        <row r="3074">
          <cell r="A3074">
            <v>65087565</v>
          </cell>
        </row>
        <row r="3075">
          <cell r="A3075">
            <v>65087565</v>
          </cell>
        </row>
        <row r="3076">
          <cell r="A3076">
            <v>65087565</v>
          </cell>
        </row>
        <row r="3077">
          <cell r="A3077">
            <v>65087565</v>
          </cell>
        </row>
        <row r="3078">
          <cell r="A3078">
            <v>65087565</v>
          </cell>
        </row>
        <row r="3079">
          <cell r="A3079">
            <v>65087565</v>
          </cell>
        </row>
        <row r="3080">
          <cell r="A3080">
            <v>65087565</v>
          </cell>
        </row>
        <row r="3081">
          <cell r="A3081">
            <v>65087565</v>
          </cell>
        </row>
        <row r="3082">
          <cell r="A3082">
            <v>65087565</v>
          </cell>
        </row>
        <row r="3083">
          <cell r="A3083">
            <v>65087565</v>
          </cell>
        </row>
        <row r="3084">
          <cell r="A3084">
            <v>65087565</v>
          </cell>
        </row>
        <row r="3085">
          <cell r="A3085">
            <v>65087565</v>
          </cell>
        </row>
        <row r="3086">
          <cell r="A3086">
            <v>65087565</v>
          </cell>
        </row>
        <row r="3087">
          <cell r="A3087">
            <v>65087565</v>
          </cell>
        </row>
        <row r="3088">
          <cell r="A3088">
            <v>65087565</v>
          </cell>
        </row>
        <row r="3089">
          <cell r="A3089">
            <v>65087565</v>
          </cell>
        </row>
        <row r="3090">
          <cell r="A3090">
            <v>65087565</v>
          </cell>
        </row>
        <row r="3091">
          <cell r="A3091">
            <v>65087565</v>
          </cell>
        </row>
        <row r="3092">
          <cell r="A3092">
            <v>65087565</v>
          </cell>
        </row>
        <row r="3093">
          <cell r="A3093">
            <v>65087565</v>
          </cell>
        </row>
        <row r="3094">
          <cell r="A3094">
            <v>65087565</v>
          </cell>
        </row>
        <row r="3095">
          <cell r="A3095">
            <v>65087565</v>
          </cell>
        </row>
        <row r="3096">
          <cell r="A3096">
            <v>65087565</v>
          </cell>
        </row>
        <row r="3097">
          <cell r="A3097">
            <v>65087565</v>
          </cell>
        </row>
        <row r="3098">
          <cell r="A3098">
            <v>65087565</v>
          </cell>
        </row>
        <row r="3099">
          <cell r="A3099">
            <v>65087565</v>
          </cell>
        </row>
        <row r="3100">
          <cell r="A3100">
            <v>65087565</v>
          </cell>
        </row>
        <row r="3101">
          <cell r="A3101">
            <v>65087565</v>
          </cell>
        </row>
        <row r="3102">
          <cell r="A3102">
            <v>65087565</v>
          </cell>
        </row>
        <row r="3103">
          <cell r="A3103">
            <v>65087565</v>
          </cell>
        </row>
        <row r="3104">
          <cell r="A3104">
            <v>65087565</v>
          </cell>
        </row>
        <row r="3105">
          <cell r="A3105">
            <v>65087565</v>
          </cell>
        </row>
        <row r="3106">
          <cell r="A3106">
            <v>65087565</v>
          </cell>
        </row>
        <row r="3107">
          <cell r="A3107">
            <v>65087565</v>
          </cell>
        </row>
        <row r="3108">
          <cell r="A3108">
            <v>65087565</v>
          </cell>
        </row>
        <row r="3109">
          <cell r="A3109">
            <v>65087565</v>
          </cell>
        </row>
        <row r="3110">
          <cell r="A3110">
            <v>65087565</v>
          </cell>
        </row>
        <row r="3111">
          <cell r="A3111">
            <v>65087565</v>
          </cell>
        </row>
        <row r="3112">
          <cell r="A3112">
            <v>65087565</v>
          </cell>
        </row>
        <row r="3113">
          <cell r="A3113">
            <v>65087565</v>
          </cell>
        </row>
        <row r="3114">
          <cell r="A3114">
            <v>65087565</v>
          </cell>
        </row>
        <row r="3115">
          <cell r="A3115">
            <v>65087565</v>
          </cell>
        </row>
        <row r="3116">
          <cell r="A3116">
            <v>65087565</v>
          </cell>
        </row>
        <row r="3117">
          <cell r="A3117">
            <v>65087565</v>
          </cell>
        </row>
        <row r="3118">
          <cell r="A3118">
            <v>65087565</v>
          </cell>
        </row>
        <row r="3119">
          <cell r="A3119">
            <v>65087565</v>
          </cell>
        </row>
        <row r="3120">
          <cell r="A3120">
            <v>65087565</v>
          </cell>
        </row>
        <row r="3121">
          <cell r="A3121">
            <v>65087565</v>
          </cell>
        </row>
        <row r="3122">
          <cell r="A3122">
            <v>65087565</v>
          </cell>
        </row>
        <row r="3123">
          <cell r="A3123">
            <v>65087565</v>
          </cell>
        </row>
        <row r="3124">
          <cell r="A3124">
            <v>65087565</v>
          </cell>
        </row>
        <row r="3125">
          <cell r="A3125">
            <v>65087565</v>
          </cell>
        </row>
        <row r="3126">
          <cell r="A3126">
            <v>65087565</v>
          </cell>
        </row>
        <row r="3127">
          <cell r="A3127">
            <v>65087565</v>
          </cell>
        </row>
        <row r="3128">
          <cell r="A3128">
            <v>65087565</v>
          </cell>
        </row>
        <row r="3129">
          <cell r="A3129">
            <v>65087565</v>
          </cell>
        </row>
        <row r="3130">
          <cell r="A3130">
            <v>65087565</v>
          </cell>
        </row>
        <row r="3131">
          <cell r="A3131">
            <v>65087565</v>
          </cell>
        </row>
        <row r="3132">
          <cell r="A3132">
            <v>65087565</v>
          </cell>
        </row>
        <row r="3133">
          <cell r="A3133">
            <v>65087565</v>
          </cell>
        </row>
        <row r="3134">
          <cell r="A3134">
            <v>65087565</v>
          </cell>
        </row>
        <row r="3135">
          <cell r="A3135">
            <v>65087565</v>
          </cell>
        </row>
        <row r="3136">
          <cell r="A3136">
            <v>65087565</v>
          </cell>
        </row>
        <row r="3137">
          <cell r="A3137">
            <v>65087565</v>
          </cell>
        </row>
        <row r="3138">
          <cell r="A3138">
            <v>65087565</v>
          </cell>
        </row>
        <row r="3139">
          <cell r="A3139">
            <v>65087565</v>
          </cell>
        </row>
        <row r="3140">
          <cell r="A3140">
            <v>65087565</v>
          </cell>
        </row>
        <row r="3141">
          <cell r="A3141">
            <v>65087565</v>
          </cell>
        </row>
        <row r="3142">
          <cell r="A3142">
            <v>65087565</v>
          </cell>
        </row>
        <row r="3143">
          <cell r="A3143">
            <v>65087565</v>
          </cell>
        </row>
        <row r="3144">
          <cell r="A3144">
            <v>65087565</v>
          </cell>
        </row>
        <row r="3145">
          <cell r="A3145">
            <v>65087565</v>
          </cell>
        </row>
        <row r="3146">
          <cell r="A3146">
            <v>65087565</v>
          </cell>
        </row>
        <row r="3147">
          <cell r="A3147">
            <v>65087565</v>
          </cell>
        </row>
        <row r="3148">
          <cell r="A3148">
            <v>65087565</v>
          </cell>
        </row>
        <row r="3149">
          <cell r="A3149">
            <v>65087565</v>
          </cell>
        </row>
        <row r="3150">
          <cell r="A3150">
            <v>65087565</v>
          </cell>
        </row>
        <row r="3151">
          <cell r="A3151">
            <v>65087565</v>
          </cell>
        </row>
        <row r="3152">
          <cell r="A3152">
            <v>65087565</v>
          </cell>
        </row>
        <row r="3153">
          <cell r="A3153">
            <v>65087565</v>
          </cell>
        </row>
        <row r="3154">
          <cell r="A3154">
            <v>65087565</v>
          </cell>
        </row>
        <row r="3155">
          <cell r="A3155">
            <v>65087565</v>
          </cell>
        </row>
        <row r="3156">
          <cell r="A3156">
            <v>65087565</v>
          </cell>
        </row>
        <row r="3157">
          <cell r="A3157">
            <v>65087565</v>
          </cell>
        </row>
        <row r="3158">
          <cell r="A3158">
            <v>65087565</v>
          </cell>
        </row>
        <row r="3159">
          <cell r="A3159">
            <v>65087565</v>
          </cell>
        </row>
        <row r="3160">
          <cell r="A3160">
            <v>65087565</v>
          </cell>
        </row>
        <row r="3161">
          <cell r="A3161">
            <v>65087565</v>
          </cell>
        </row>
        <row r="3162">
          <cell r="A3162">
            <v>65087565</v>
          </cell>
        </row>
        <row r="3163">
          <cell r="A3163">
            <v>65087565</v>
          </cell>
        </row>
        <row r="3164">
          <cell r="A3164">
            <v>65087565</v>
          </cell>
        </row>
        <row r="3165">
          <cell r="A3165">
            <v>65087565</v>
          </cell>
        </row>
        <row r="3166">
          <cell r="A3166">
            <v>65087565</v>
          </cell>
        </row>
        <row r="3167">
          <cell r="A3167">
            <v>65087565</v>
          </cell>
        </row>
        <row r="3168">
          <cell r="A3168">
            <v>65087565</v>
          </cell>
        </row>
        <row r="3169">
          <cell r="A3169">
            <v>65087565</v>
          </cell>
        </row>
        <row r="3170">
          <cell r="A3170">
            <v>65087565</v>
          </cell>
        </row>
        <row r="3171">
          <cell r="A3171">
            <v>65087565</v>
          </cell>
        </row>
        <row r="3172">
          <cell r="A3172">
            <v>65087565</v>
          </cell>
        </row>
        <row r="3173">
          <cell r="A3173">
            <v>65087565</v>
          </cell>
        </row>
        <row r="3174">
          <cell r="A3174">
            <v>65087565</v>
          </cell>
        </row>
        <row r="3175">
          <cell r="A3175">
            <v>65087565</v>
          </cell>
        </row>
        <row r="3176">
          <cell r="A3176">
            <v>65087565</v>
          </cell>
        </row>
        <row r="3177">
          <cell r="A3177">
            <v>65087565</v>
          </cell>
        </row>
        <row r="3178">
          <cell r="A3178">
            <v>65087565</v>
          </cell>
        </row>
        <row r="3179">
          <cell r="A3179">
            <v>65087565</v>
          </cell>
        </row>
        <row r="3180">
          <cell r="A3180">
            <v>65087565</v>
          </cell>
        </row>
        <row r="3181">
          <cell r="A3181">
            <v>65087565</v>
          </cell>
        </row>
        <row r="3182">
          <cell r="A3182">
            <v>65087565</v>
          </cell>
        </row>
        <row r="3183">
          <cell r="A3183">
            <v>65087565</v>
          </cell>
        </row>
        <row r="3184">
          <cell r="A3184">
            <v>65087565</v>
          </cell>
        </row>
        <row r="3185">
          <cell r="A3185">
            <v>65087565</v>
          </cell>
        </row>
        <row r="3186">
          <cell r="A3186">
            <v>65087565</v>
          </cell>
        </row>
        <row r="3187">
          <cell r="A3187">
            <v>65087565</v>
          </cell>
        </row>
        <row r="3188">
          <cell r="A3188">
            <v>65087565</v>
          </cell>
        </row>
        <row r="3189">
          <cell r="A3189">
            <v>65087565</v>
          </cell>
        </row>
        <row r="3190">
          <cell r="A3190">
            <v>65087565</v>
          </cell>
        </row>
        <row r="3191">
          <cell r="A3191">
            <v>65087565</v>
          </cell>
        </row>
        <row r="3192">
          <cell r="A3192">
            <v>65087565</v>
          </cell>
        </row>
        <row r="3193">
          <cell r="A3193">
            <v>65087565</v>
          </cell>
        </row>
        <row r="3194">
          <cell r="A3194">
            <v>65087565</v>
          </cell>
        </row>
        <row r="3195">
          <cell r="A3195">
            <v>65087565</v>
          </cell>
        </row>
        <row r="3196">
          <cell r="A3196">
            <v>65087565</v>
          </cell>
        </row>
        <row r="3197">
          <cell r="A3197">
            <v>65087565</v>
          </cell>
        </row>
        <row r="3198">
          <cell r="A3198">
            <v>65087565</v>
          </cell>
        </row>
        <row r="3199">
          <cell r="A3199">
            <v>65087565</v>
          </cell>
        </row>
        <row r="3200">
          <cell r="A3200">
            <v>65087565</v>
          </cell>
        </row>
        <row r="3201">
          <cell r="A3201">
            <v>65087565</v>
          </cell>
        </row>
        <row r="3202">
          <cell r="A3202">
            <v>65087565</v>
          </cell>
        </row>
        <row r="3203">
          <cell r="A3203">
            <v>65087565</v>
          </cell>
        </row>
        <row r="3204">
          <cell r="A3204">
            <v>65087565</v>
          </cell>
        </row>
        <row r="3205">
          <cell r="A3205">
            <v>65087565</v>
          </cell>
        </row>
        <row r="3206">
          <cell r="A3206">
            <v>65087565</v>
          </cell>
        </row>
        <row r="3207">
          <cell r="A3207">
            <v>65087565</v>
          </cell>
        </row>
        <row r="3208">
          <cell r="A3208">
            <v>65087565</v>
          </cell>
        </row>
        <row r="3209">
          <cell r="A3209">
            <v>65087565</v>
          </cell>
        </row>
        <row r="3210">
          <cell r="A3210">
            <v>65087565</v>
          </cell>
        </row>
        <row r="3211">
          <cell r="A3211">
            <v>65087565</v>
          </cell>
        </row>
        <row r="3212">
          <cell r="A3212">
            <v>65087565</v>
          </cell>
        </row>
        <row r="3213">
          <cell r="A3213">
            <v>65087565</v>
          </cell>
        </row>
        <row r="3214">
          <cell r="A3214">
            <v>65087565</v>
          </cell>
        </row>
        <row r="3215">
          <cell r="A3215">
            <v>65087565</v>
          </cell>
        </row>
        <row r="3216">
          <cell r="A3216">
            <v>65087565</v>
          </cell>
        </row>
        <row r="3217">
          <cell r="A3217">
            <v>65087565</v>
          </cell>
        </row>
        <row r="3218">
          <cell r="A3218">
            <v>65087565</v>
          </cell>
        </row>
        <row r="3219">
          <cell r="A3219">
            <v>65087565</v>
          </cell>
        </row>
        <row r="3220">
          <cell r="A3220">
            <v>65087565</v>
          </cell>
        </row>
        <row r="3221">
          <cell r="A3221">
            <v>65087565</v>
          </cell>
        </row>
        <row r="3222">
          <cell r="A3222">
            <v>65087565</v>
          </cell>
        </row>
        <row r="3223">
          <cell r="A3223">
            <v>65087565</v>
          </cell>
        </row>
        <row r="3224">
          <cell r="A3224">
            <v>65087565</v>
          </cell>
        </row>
        <row r="3225">
          <cell r="A3225">
            <v>65087565</v>
          </cell>
        </row>
        <row r="3226">
          <cell r="A3226">
            <v>65087565</v>
          </cell>
        </row>
        <row r="3227">
          <cell r="A3227">
            <v>65087565</v>
          </cell>
        </row>
        <row r="3228">
          <cell r="A3228">
            <v>65087565</v>
          </cell>
        </row>
        <row r="3229">
          <cell r="A3229">
            <v>65087565</v>
          </cell>
        </row>
        <row r="3230">
          <cell r="A3230">
            <v>65087565</v>
          </cell>
        </row>
        <row r="3231">
          <cell r="A3231">
            <v>65087565</v>
          </cell>
        </row>
        <row r="3232">
          <cell r="A3232">
            <v>65087565</v>
          </cell>
        </row>
        <row r="3233">
          <cell r="A3233">
            <v>65087565</v>
          </cell>
        </row>
        <row r="3234">
          <cell r="A3234">
            <v>65087565</v>
          </cell>
        </row>
        <row r="3235">
          <cell r="A3235">
            <v>65087565</v>
          </cell>
        </row>
        <row r="3236">
          <cell r="A3236">
            <v>65087565</v>
          </cell>
        </row>
        <row r="3237">
          <cell r="A3237">
            <v>65087565</v>
          </cell>
        </row>
        <row r="3238">
          <cell r="A3238">
            <v>65087565</v>
          </cell>
        </row>
        <row r="3239">
          <cell r="A3239">
            <v>65087565</v>
          </cell>
        </row>
        <row r="3240">
          <cell r="A3240">
            <v>65087565</v>
          </cell>
        </row>
        <row r="3241">
          <cell r="A3241">
            <v>65087565</v>
          </cell>
        </row>
        <row r="3242">
          <cell r="A3242">
            <v>65087565</v>
          </cell>
        </row>
        <row r="3243">
          <cell r="A3243">
            <v>65087565</v>
          </cell>
        </row>
        <row r="3244">
          <cell r="A3244">
            <v>65087565</v>
          </cell>
        </row>
        <row r="3245">
          <cell r="A3245">
            <v>65087565</v>
          </cell>
        </row>
        <row r="3246">
          <cell r="A3246">
            <v>65087565</v>
          </cell>
        </row>
        <row r="3247">
          <cell r="A3247">
            <v>65087565</v>
          </cell>
        </row>
        <row r="3248">
          <cell r="A3248">
            <v>65087565</v>
          </cell>
        </row>
        <row r="3249">
          <cell r="A3249">
            <v>65087565</v>
          </cell>
        </row>
        <row r="3250">
          <cell r="A3250">
            <v>65087565</v>
          </cell>
        </row>
        <row r="3251">
          <cell r="A3251">
            <v>65087565</v>
          </cell>
        </row>
        <row r="3252">
          <cell r="A3252">
            <v>65087565</v>
          </cell>
        </row>
        <row r="3253">
          <cell r="A3253">
            <v>65087565</v>
          </cell>
        </row>
        <row r="3254">
          <cell r="A3254">
            <v>65087565</v>
          </cell>
        </row>
        <row r="3255">
          <cell r="A3255">
            <v>65087565</v>
          </cell>
        </row>
        <row r="3256">
          <cell r="A3256">
            <v>65087565</v>
          </cell>
        </row>
        <row r="3257">
          <cell r="A3257">
            <v>65087565</v>
          </cell>
        </row>
        <row r="3258">
          <cell r="A3258">
            <v>65087565</v>
          </cell>
        </row>
        <row r="3259">
          <cell r="A3259">
            <v>65087565</v>
          </cell>
        </row>
        <row r="3260">
          <cell r="A3260">
            <v>65087565</v>
          </cell>
        </row>
        <row r="3261">
          <cell r="A3261">
            <v>65087565</v>
          </cell>
        </row>
        <row r="3262">
          <cell r="A3262">
            <v>65087565</v>
          </cell>
        </row>
        <row r="3263">
          <cell r="A3263">
            <v>65087565</v>
          </cell>
        </row>
        <row r="3264">
          <cell r="A3264">
            <v>65087565</v>
          </cell>
        </row>
        <row r="3265">
          <cell r="A3265">
            <v>65087565</v>
          </cell>
        </row>
        <row r="3266">
          <cell r="A3266">
            <v>65087565</v>
          </cell>
        </row>
        <row r="3267">
          <cell r="A3267">
            <v>65087565</v>
          </cell>
        </row>
        <row r="3268">
          <cell r="A3268">
            <v>65087565</v>
          </cell>
        </row>
        <row r="3269">
          <cell r="A3269">
            <v>65087565</v>
          </cell>
        </row>
        <row r="3270">
          <cell r="A3270">
            <v>65087565</v>
          </cell>
        </row>
        <row r="3271">
          <cell r="A3271">
            <v>65087565</v>
          </cell>
        </row>
        <row r="3272">
          <cell r="A3272">
            <v>65087565</v>
          </cell>
        </row>
        <row r="3273">
          <cell r="A3273">
            <v>65087565</v>
          </cell>
        </row>
        <row r="3274">
          <cell r="A3274">
            <v>65087565</v>
          </cell>
        </row>
        <row r="3275">
          <cell r="A3275">
            <v>65087565</v>
          </cell>
        </row>
        <row r="3276">
          <cell r="A3276">
            <v>65087565</v>
          </cell>
        </row>
        <row r="3277">
          <cell r="A3277">
            <v>65087565</v>
          </cell>
        </row>
        <row r="3278">
          <cell r="A3278">
            <v>65087565</v>
          </cell>
        </row>
        <row r="3279">
          <cell r="A3279">
            <v>65087565</v>
          </cell>
        </row>
        <row r="3280">
          <cell r="A3280">
            <v>65087565</v>
          </cell>
        </row>
        <row r="3281">
          <cell r="A3281">
            <v>65087565</v>
          </cell>
        </row>
        <row r="3282">
          <cell r="A3282">
            <v>65087565</v>
          </cell>
        </row>
        <row r="3283">
          <cell r="A3283">
            <v>65087565</v>
          </cell>
        </row>
        <row r="3284">
          <cell r="A3284">
            <v>65087565</v>
          </cell>
        </row>
        <row r="3285">
          <cell r="A3285">
            <v>65087565</v>
          </cell>
        </row>
        <row r="3286">
          <cell r="A3286">
            <v>65087565</v>
          </cell>
        </row>
        <row r="3287">
          <cell r="A3287">
            <v>65087565</v>
          </cell>
        </row>
        <row r="3288">
          <cell r="A3288">
            <v>65087565</v>
          </cell>
        </row>
        <row r="3289">
          <cell r="A3289">
            <v>65087565</v>
          </cell>
        </row>
        <row r="3290">
          <cell r="A3290">
            <v>65087565</v>
          </cell>
        </row>
        <row r="3291">
          <cell r="A3291">
            <v>65087565</v>
          </cell>
        </row>
        <row r="3292">
          <cell r="A3292">
            <v>65087565</v>
          </cell>
        </row>
        <row r="3293">
          <cell r="A3293">
            <v>65087565</v>
          </cell>
        </row>
        <row r="3294">
          <cell r="A3294">
            <v>65087565</v>
          </cell>
        </row>
        <row r="3295">
          <cell r="A3295">
            <v>65087565</v>
          </cell>
        </row>
        <row r="3296">
          <cell r="A3296">
            <v>65087565</v>
          </cell>
        </row>
        <row r="3297">
          <cell r="A3297">
            <v>65087565</v>
          </cell>
        </row>
        <row r="3298">
          <cell r="A3298">
            <v>65087565</v>
          </cell>
        </row>
        <row r="3299">
          <cell r="A3299">
            <v>65087565</v>
          </cell>
        </row>
        <row r="3300">
          <cell r="A3300">
            <v>65087565</v>
          </cell>
        </row>
        <row r="3301">
          <cell r="A3301">
            <v>65087565</v>
          </cell>
        </row>
        <row r="3302">
          <cell r="A3302">
            <v>65087565</v>
          </cell>
        </row>
        <row r="3303">
          <cell r="A3303">
            <v>65087565</v>
          </cell>
        </row>
        <row r="3304">
          <cell r="A3304">
            <v>65087565</v>
          </cell>
        </row>
        <row r="3305">
          <cell r="A3305">
            <v>65087565</v>
          </cell>
        </row>
        <row r="3306">
          <cell r="A3306">
            <v>65087565</v>
          </cell>
        </row>
        <row r="3307">
          <cell r="A3307">
            <v>65087565</v>
          </cell>
        </row>
        <row r="3308">
          <cell r="A3308">
            <v>65087565</v>
          </cell>
        </row>
        <row r="3309">
          <cell r="A3309">
            <v>65087565</v>
          </cell>
        </row>
        <row r="3310">
          <cell r="A3310">
            <v>65087565</v>
          </cell>
        </row>
        <row r="3311">
          <cell r="A3311">
            <v>65087565</v>
          </cell>
        </row>
        <row r="3312">
          <cell r="A3312">
            <v>65087565</v>
          </cell>
        </row>
        <row r="3313">
          <cell r="A3313">
            <v>65087565</v>
          </cell>
        </row>
        <row r="3314">
          <cell r="A3314">
            <v>65087565</v>
          </cell>
        </row>
        <row r="3315">
          <cell r="A3315">
            <v>65087565</v>
          </cell>
        </row>
        <row r="3316">
          <cell r="A3316">
            <v>65087565</v>
          </cell>
        </row>
        <row r="3317">
          <cell r="A3317">
            <v>65087565</v>
          </cell>
        </row>
        <row r="3318">
          <cell r="A3318">
            <v>65087565</v>
          </cell>
        </row>
        <row r="3319">
          <cell r="A3319">
            <v>65087565</v>
          </cell>
        </row>
        <row r="3320">
          <cell r="A3320">
            <v>65087565</v>
          </cell>
        </row>
        <row r="3321">
          <cell r="A3321">
            <v>65087565</v>
          </cell>
        </row>
        <row r="3322">
          <cell r="A3322">
            <v>65087565</v>
          </cell>
        </row>
        <row r="3323">
          <cell r="A3323">
            <v>65087565</v>
          </cell>
        </row>
        <row r="3324">
          <cell r="A3324">
            <v>65087565</v>
          </cell>
        </row>
        <row r="3325">
          <cell r="A3325">
            <v>65087565</v>
          </cell>
        </row>
        <row r="3326">
          <cell r="A3326">
            <v>65087565</v>
          </cell>
        </row>
        <row r="3327">
          <cell r="A3327">
            <v>65087565</v>
          </cell>
        </row>
        <row r="3328">
          <cell r="A3328">
            <v>65087565</v>
          </cell>
        </row>
        <row r="3329">
          <cell r="A3329">
            <v>65087565</v>
          </cell>
        </row>
        <row r="3330">
          <cell r="A3330">
            <v>65087565</v>
          </cell>
        </row>
        <row r="3331">
          <cell r="A3331">
            <v>65087565</v>
          </cell>
        </row>
        <row r="3332">
          <cell r="A3332">
            <v>65087565</v>
          </cell>
        </row>
        <row r="3333">
          <cell r="A3333">
            <v>65087565</v>
          </cell>
        </row>
        <row r="3334">
          <cell r="A3334">
            <v>65087565</v>
          </cell>
        </row>
        <row r="3335">
          <cell r="A3335">
            <v>65087565</v>
          </cell>
        </row>
        <row r="3336">
          <cell r="A3336">
            <v>65087565</v>
          </cell>
        </row>
        <row r="3337">
          <cell r="A3337">
            <v>65087565</v>
          </cell>
        </row>
        <row r="3338">
          <cell r="A3338">
            <v>65087565</v>
          </cell>
        </row>
        <row r="3339">
          <cell r="A3339">
            <v>65087565</v>
          </cell>
        </row>
        <row r="3340">
          <cell r="A3340">
            <v>65087565</v>
          </cell>
        </row>
        <row r="3341">
          <cell r="A3341">
            <v>65087565</v>
          </cell>
        </row>
        <row r="3342">
          <cell r="A3342">
            <v>65087565</v>
          </cell>
        </row>
        <row r="3343">
          <cell r="A3343">
            <v>65087565</v>
          </cell>
        </row>
        <row r="3344">
          <cell r="A3344">
            <v>65087565</v>
          </cell>
        </row>
        <row r="3345">
          <cell r="A3345">
            <v>65087565</v>
          </cell>
        </row>
        <row r="3346">
          <cell r="A3346">
            <v>65087565</v>
          </cell>
        </row>
        <row r="3347">
          <cell r="A3347">
            <v>65087565</v>
          </cell>
        </row>
        <row r="3348">
          <cell r="A3348">
            <v>65087565</v>
          </cell>
        </row>
        <row r="3349">
          <cell r="A3349">
            <v>65087565</v>
          </cell>
        </row>
        <row r="3350">
          <cell r="A3350">
            <v>65087565</v>
          </cell>
        </row>
        <row r="3351">
          <cell r="A3351">
            <v>65087565</v>
          </cell>
        </row>
        <row r="3352">
          <cell r="A3352">
            <v>65087565</v>
          </cell>
        </row>
        <row r="3353">
          <cell r="A3353">
            <v>65087565</v>
          </cell>
        </row>
        <row r="3354">
          <cell r="A3354">
            <v>65087565</v>
          </cell>
        </row>
        <row r="3355">
          <cell r="A3355">
            <v>65087565</v>
          </cell>
        </row>
        <row r="3356">
          <cell r="A3356">
            <v>65087565</v>
          </cell>
        </row>
        <row r="3357">
          <cell r="A3357">
            <v>65087565</v>
          </cell>
        </row>
        <row r="3358">
          <cell r="A3358">
            <v>65087565</v>
          </cell>
        </row>
        <row r="3359">
          <cell r="A3359">
            <v>65087565</v>
          </cell>
        </row>
        <row r="3360">
          <cell r="A3360">
            <v>65087565</v>
          </cell>
        </row>
        <row r="3361">
          <cell r="A3361">
            <v>65087565</v>
          </cell>
        </row>
        <row r="3362">
          <cell r="A3362">
            <v>65087565</v>
          </cell>
        </row>
        <row r="3363">
          <cell r="A3363">
            <v>65087565</v>
          </cell>
        </row>
        <row r="3364">
          <cell r="A3364">
            <v>65087565</v>
          </cell>
        </row>
        <row r="3365">
          <cell r="A3365">
            <v>65087565</v>
          </cell>
        </row>
        <row r="3366">
          <cell r="A3366">
            <v>65087565</v>
          </cell>
        </row>
        <row r="3367">
          <cell r="A3367">
            <v>65087565</v>
          </cell>
        </row>
        <row r="3368">
          <cell r="A3368">
            <v>65087565</v>
          </cell>
        </row>
        <row r="3369">
          <cell r="A3369">
            <v>65087565</v>
          </cell>
        </row>
        <row r="3370">
          <cell r="A3370">
            <v>65087565</v>
          </cell>
        </row>
        <row r="3371">
          <cell r="A3371">
            <v>65087565</v>
          </cell>
        </row>
        <row r="3372">
          <cell r="A3372">
            <v>65087565</v>
          </cell>
        </row>
        <row r="3373">
          <cell r="A3373">
            <v>65087565</v>
          </cell>
        </row>
        <row r="3374">
          <cell r="A3374">
            <v>65087565</v>
          </cell>
        </row>
        <row r="3375">
          <cell r="A3375">
            <v>65087565</v>
          </cell>
        </row>
        <row r="3376">
          <cell r="A3376">
            <v>65087565</v>
          </cell>
        </row>
        <row r="3377">
          <cell r="A3377">
            <v>65087565</v>
          </cell>
        </row>
        <row r="3378">
          <cell r="A3378">
            <v>65087565</v>
          </cell>
        </row>
        <row r="3379">
          <cell r="A3379">
            <v>65087565</v>
          </cell>
        </row>
        <row r="3380">
          <cell r="A3380">
            <v>65087565</v>
          </cell>
        </row>
        <row r="3381">
          <cell r="A3381">
            <v>65087565</v>
          </cell>
        </row>
        <row r="3382">
          <cell r="A3382">
            <v>65087565</v>
          </cell>
        </row>
        <row r="3383">
          <cell r="A3383">
            <v>65087565</v>
          </cell>
        </row>
        <row r="3384">
          <cell r="A3384">
            <v>65087565</v>
          </cell>
        </row>
        <row r="3385">
          <cell r="A3385">
            <v>65087565</v>
          </cell>
        </row>
        <row r="3386">
          <cell r="A3386">
            <v>65087565</v>
          </cell>
        </row>
        <row r="3387">
          <cell r="A3387">
            <v>65087565</v>
          </cell>
        </row>
        <row r="3388">
          <cell r="A3388">
            <v>65087565</v>
          </cell>
        </row>
        <row r="3389">
          <cell r="A3389">
            <v>65087565</v>
          </cell>
        </row>
        <row r="3390">
          <cell r="A3390">
            <v>65087565</v>
          </cell>
        </row>
        <row r="3391">
          <cell r="A3391">
            <v>65087565</v>
          </cell>
        </row>
        <row r="3392">
          <cell r="A3392">
            <v>65087565</v>
          </cell>
        </row>
        <row r="3393">
          <cell r="A3393">
            <v>65087565</v>
          </cell>
        </row>
        <row r="3394">
          <cell r="A3394">
            <v>65087565</v>
          </cell>
        </row>
        <row r="3395">
          <cell r="A3395">
            <v>65087565</v>
          </cell>
        </row>
        <row r="3396">
          <cell r="A3396">
            <v>65087565</v>
          </cell>
        </row>
        <row r="3397">
          <cell r="A3397">
            <v>65087565</v>
          </cell>
        </row>
        <row r="3398">
          <cell r="A3398">
            <v>65087565</v>
          </cell>
        </row>
        <row r="3399">
          <cell r="A3399">
            <v>65087565</v>
          </cell>
        </row>
        <row r="3400">
          <cell r="A3400">
            <v>65087565</v>
          </cell>
        </row>
        <row r="3401">
          <cell r="A3401">
            <v>65087565</v>
          </cell>
        </row>
        <row r="3402">
          <cell r="A3402">
            <v>65087565</v>
          </cell>
        </row>
        <row r="3403">
          <cell r="A3403">
            <v>65087565</v>
          </cell>
        </row>
        <row r="3404">
          <cell r="A3404">
            <v>65087565</v>
          </cell>
        </row>
        <row r="3405">
          <cell r="A3405">
            <v>65087565</v>
          </cell>
        </row>
        <row r="3406">
          <cell r="A3406">
            <v>65087565</v>
          </cell>
        </row>
        <row r="3407">
          <cell r="A3407">
            <v>65087565</v>
          </cell>
        </row>
        <row r="3408">
          <cell r="A3408">
            <v>65087565</v>
          </cell>
        </row>
        <row r="3409">
          <cell r="A3409">
            <v>65087565</v>
          </cell>
        </row>
        <row r="3410">
          <cell r="A3410">
            <v>65087565</v>
          </cell>
        </row>
        <row r="3411">
          <cell r="A3411">
            <v>65087565</v>
          </cell>
        </row>
        <row r="3412">
          <cell r="A3412">
            <v>65087565</v>
          </cell>
        </row>
        <row r="3413">
          <cell r="A3413">
            <v>65087565</v>
          </cell>
        </row>
        <row r="3414">
          <cell r="A3414">
            <v>65087565</v>
          </cell>
        </row>
        <row r="3415">
          <cell r="A3415">
            <v>65087565</v>
          </cell>
        </row>
        <row r="3416">
          <cell r="A3416">
            <v>65087565</v>
          </cell>
        </row>
        <row r="3417">
          <cell r="A3417">
            <v>65087565</v>
          </cell>
        </row>
        <row r="3418">
          <cell r="A3418">
            <v>65087565</v>
          </cell>
        </row>
        <row r="3419">
          <cell r="A3419">
            <v>65087565</v>
          </cell>
        </row>
        <row r="3420">
          <cell r="A3420">
            <v>65087565</v>
          </cell>
        </row>
        <row r="3421">
          <cell r="A3421">
            <v>65087565</v>
          </cell>
        </row>
        <row r="3422">
          <cell r="A3422">
            <v>65087565</v>
          </cell>
        </row>
        <row r="3423">
          <cell r="A3423">
            <v>65087565</v>
          </cell>
        </row>
        <row r="3424">
          <cell r="A3424">
            <v>65087565</v>
          </cell>
        </row>
        <row r="3425">
          <cell r="A3425">
            <v>65087565</v>
          </cell>
        </row>
        <row r="3426">
          <cell r="A3426">
            <v>65087565</v>
          </cell>
        </row>
        <row r="3427">
          <cell r="A3427">
            <v>65087565</v>
          </cell>
        </row>
        <row r="3428">
          <cell r="A3428">
            <v>65087565</v>
          </cell>
        </row>
        <row r="3429">
          <cell r="A3429">
            <v>65087565</v>
          </cell>
        </row>
        <row r="3430">
          <cell r="A3430">
            <v>65087565</v>
          </cell>
        </row>
        <row r="3431">
          <cell r="A3431">
            <v>65087565</v>
          </cell>
        </row>
        <row r="3432">
          <cell r="A3432">
            <v>65087565</v>
          </cell>
        </row>
        <row r="3433">
          <cell r="A3433">
            <v>65087565</v>
          </cell>
        </row>
        <row r="3434">
          <cell r="A3434">
            <v>65087565</v>
          </cell>
        </row>
        <row r="3435">
          <cell r="A3435">
            <v>65087565</v>
          </cell>
        </row>
        <row r="3436">
          <cell r="A3436">
            <v>65087565</v>
          </cell>
        </row>
        <row r="3437">
          <cell r="A3437">
            <v>65087565</v>
          </cell>
        </row>
        <row r="3438">
          <cell r="A3438">
            <v>65087565</v>
          </cell>
        </row>
        <row r="3439">
          <cell r="A3439">
            <v>65087565</v>
          </cell>
        </row>
        <row r="3440">
          <cell r="A3440">
            <v>65087565</v>
          </cell>
        </row>
        <row r="3441">
          <cell r="A3441">
            <v>65087565</v>
          </cell>
        </row>
        <row r="3442">
          <cell r="A3442">
            <v>65087565</v>
          </cell>
        </row>
        <row r="3443">
          <cell r="A3443">
            <v>65087565</v>
          </cell>
        </row>
        <row r="3444">
          <cell r="A3444">
            <v>65087565</v>
          </cell>
        </row>
        <row r="3445">
          <cell r="A3445">
            <v>65087565</v>
          </cell>
        </row>
        <row r="3446">
          <cell r="A3446">
            <v>65087565</v>
          </cell>
        </row>
        <row r="3447">
          <cell r="A3447">
            <v>65087565</v>
          </cell>
        </row>
        <row r="3448">
          <cell r="A3448">
            <v>65087565</v>
          </cell>
        </row>
        <row r="3449">
          <cell r="A3449">
            <v>65087565</v>
          </cell>
        </row>
        <row r="3450">
          <cell r="A3450">
            <v>65087565</v>
          </cell>
        </row>
        <row r="3451">
          <cell r="A3451">
            <v>65087565</v>
          </cell>
        </row>
        <row r="3452">
          <cell r="A3452">
            <v>65087565</v>
          </cell>
        </row>
        <row r="3453">
          <cell r="A3453">
            <v>65087565</v>
          </cell>
        </row>
        <row r="3454">
          <cell r="A3454">
            <v>65087565</v>
          </cell>
        </row>
        <row r="3455">
          <cell r="A3455">
            <v>65087565</v>
          </cell>
        </row>
        <row r="3456">
          <cell r="A3456">
            <v>65087565</v>
          </cell>
        </row>
        <row r="3457">
          <cell r="A3457">
            <v>65087565</v>
          </cell>
        </row>
        <row r="3458">
          <cell r="A3458">
            <v>65087565</v>
          </cell>
        </row>
        <row r="3459">
          <cell r="A3459">
            <v>65087565</v>
          </cell>
        </row>
        <row r="3460">
          <cell r="A3460">
            <v>65087565</v>
          </cell>
        </row>
        <row r="3461">
          <cell r="A3461">
            <v>65087565</v>
          </cell>
        </row>
        <row r="3462">
          <cell r="A3462">
            <v>65087565</v>
          </cell>
        </row>
        <row r="3463">
          <cell r="A3463">
            <v>65087565</v>
          </cell>
        </row>
        <row r="3464">
          <cell r="A3464">
            <v>65087565</v>
          </cell>
        </row>
        <row r="3465">
          <cell r="A3465">
            <v>65087565</v>
          </cell>
        </row>
        <row r="3466">
          <cell r="A3466">
            <v>65087565</v>
          </cell>
        </row>
        <row r="3467">
          <cell r="A3467">
            <v>65087565</v>
          </cell>
        </row>
        <row r="3468">
          <cell r="A3468">
            <v>65087565</v>
          </cell>
        </row>
        <row r="3469">
          <cell r="A3469">
            <v>65087565</v>
          </cell>
        </row>
        <row r="3470">
          <cell r="A3470">
            <v>65087565</v>
          </cell>
        </row>
        <row r="3471">
          <cell r="A3471">
            <v>65087565</v>
          </cell>
        </row>
        <row r="3472">
          <cell r="A3472">
            <v>65087565</v>
          </cell>
        </row>
        <row r="3473">
          <cell r="A3473">
            <v>65087565</v>
          </cell>
        </row>
        <row r="3474">
          <cell r="A3474">
            <v>65087565</v>
          </cell>
        </row>
        <row r="3475">
          <cell r="A3475">
            <v>65087565</v>
          </cell>
        </row>
        <row r="3476">
          <cell r="A3476">
            <v>65087565</v>
          </cell>
        </row>
        <row r="3477">
          <cell r="A3477">
            <v>65087565</v>
          </cell>
        </row>
        <row r="3478">
          <cell r="A3478">
            <v>65087565</v>
          </cell>
        </row>
        <row r="3479">
          <cell r="A3479">
            <v>65087565</v>
          </cell>
        </row>
        <row r="3480">
          <cell r="A3480">
            <v>65087565</v>
          </cell>
        </row>
        <row r="3481">
          <cell r="A3481">
            <v>65087565</v>
          </cell>
        </row>
        <row r="3482">
          <cell r="A3482">
            <v>65087565</v>
          </cell>
        </row>
        <row r="3483">
          <cell r="A3483">
            <v>65087565</v>
          </cell>
        </row>
        <row r="3484">
          <cell r="A3484">
            <v>65087565</v>
          </cell>
        </row>
        <row r="3485">
          <cell r="A3485">
            <v>65087565</v>
          </cell>
        </row>
        <row r="3486">
          <cell r="A3486">
            <v>65087565</v>
          </cell>
        </row>
        <row r="3487">
          <cell r="A3487">
            <v>65087565</v>
          </cell>
        </row>
        <row r="3488">
          <cell r="A3488">
            <v>65087565</v>
          </cell>
        </row>
        <row r="3489">
          <cell r="A3489">
            <v>65087565</v>
          </cell>
        </row>
        <row r="3490">
          <cell r="A3490">
            <v>65087565</v>
          </cell>
        </row>
        <row r="3491">
          <cell r="A3491">
            <v>65087565</v>
          </cell>
        </row>
        <row r="3492">
          <cell r="A3492">
            <v>65087565</v>
          </cell>
        </row>
        <row r="3493">
          <cell r="A3493">
            <v>65087565</v>
          </cell>
        </row>
        <row r="3494">
          <cell r="A3494">
            <v>65087565</v>
          </cell>
        </row>
        <row r="3495">
          <cell r="A3495">
            <v>65087565</v>
          </cell>
        </row>
        <row r="3496">
          <cell r="A3496">
            <v>65087565</v>
          </cell>
        </row>
        <row r="3497">
          <cell r="A3497">
            <v>65087565</v>
          </cell>
        </row>
        <row r="3498">
          <cell r="A3498">
            <v>65087565</v>
          </cell>
        </row>
        <row r="3499">
          <cell r="A3499">
            <v>65087565</v>
          </cell>
        </row>
        <row r="3500">
          <cell r="A3500">
            <v>65087565</v>
          </cell>
        </row>
        <row r="3501">
          <cell r="A3501">
            <v>65087565</v>
          </cell>
        </row>
        <row r="3502">
          <cell r="A3502">
            <v>65087565</v>
          </cell>
        </row>
        <row r="3503">
          <cell r="A3503">
            <v>65087565</v>
          </cell>
        </row>
        <row r="3504">
          <cell r="A3504">
            <v>65087565</v>
          </cell>
        </row>
        <row r="3505">
          <cell r="A3505">
            <v>65087565</v>
          </cell>
        </row>
        <row r="3506">
          <cell r="A3506">
            <v>65087565</v>
          </cell>
        </row>
        <row r="3507">
          <cell r="A3507">
            <v>65087565</v>
          </cell>
        </row>
        <row r="3508">
          <cell r="A3508">
            <v>65087565</v>
          </cell>
        </row>
        <row r="3509">
          <cell r="A3509">
            <v>65087565</v>
          </cell>
        </row>
        <row r="3510">
          <cell r="A3510">
            <v>65087565</v>
          </cell>
        </row>
        <row r="3511">
          <cell r="A3511">
            <v>65087565</v>
          </cell>
        </row>
        <row r="3512">
          <cell r="A3512">
            <v>65087565</v>
          </cell>
        </row>
        <row r="3513">
          <cell r="A3513">
            <v>65087565</v>
          </cell>
        </row>
        <row r="3514">
          <cell r="A3514">
            <v>65087565</v>
          </cell>
        </row>
        <row r="3515">
          <cell r="A3515">
            <v>65087565</v>
          </cell>
        </row>
        <row r="3516">
          <cell r="A3516">
            <v>65087565</v>
          </cell>
        </row>
        <row r="3517">
          <cell r="A3517">
            <v>65087565</v>
          </cell>
        </row>
        <row r="3518">
          <cell r="A3518">
            <v>65087565</v>
          </cell>
        </row>
        <row r="3519">
          <cell r="A3519">
            <v>65087565</v>
          </cell>
        </row>
        <row r="3520">
          <cell r="A3520">
            <v>65087565</v>
          </cell>
        </row>
        <row r="3521">
          <cell r="A3521">
            <v>65087565</v>
          </cell>
        </row>
        <row r="3522">
          <cell r="A3522">
            <v>65087565</v>
          </cell>
        </row>
        <row r="3523">
          <cell r="A3523">
            <v>65087565</v>
          </cell>
        </row>
        <row r="3524">
          <cell r="A3524">
            <v>65087565</v>
          </cell>
        </row>
        <row r="3525">
          <cell r="A3525">
            <v>65087565</v>
          </cell>
        </row>
        <row r="3526">
          <cell r="A3526">
            <v>65087565</v>
          </cell>
        </row>
        <row r="3527">
          <cell r="A3527">
            <v>65087565</v>
          </cell>
        </row>
        <row r="3528">
          <cell r="A3528">
            <v>65087565</v>
          </cell>
        </row>
        <row r="3529">
          <cell r="A3529">
            <v>65087565</v>
          </cell>
        </row>
        <row r="3530">
          <cell r="A3530">
            <v>65087565</v>
          </cell>
        </row>
        <row r="3531">
          <cell r="A3531">
            <v>65087565</v>
          </cell>
        </row>
        <row r="3532">
          <cell r="A3532">
            <v>65087565</v>
          </cell>
        </row>
        <row r="3533">
          <cell r="A3533">
            <v>65087565</v>
          </cell>
        </row>
        <row r="3534">
          <cell r="A3534">
            <v>65087565</v>
          </cell>
        </row>
        <row r="3535">
          <cell r="A3535">
            <v>65087565</v>
          </cell>
        </row>
        <row r="3536">
          <cell r="A3536">
            <v>65087565</v>
          </cell>
        </row>
        <row r="3537">
          <cell r="A3537">
            <v>65087565</v>
          </cell>
        </row>
        <row r="3538">
          <cell r="A3538">
            <v>65087565</v>
          </cell>
        </row>
        <row r="3539">
          <cell r="A3539">
            <v>65087565</v>
          </cell>
        </row>
        <row r="3540">
          <cell r="A3540">
            <v>65087565</v>
          </cell>
        </row>
        <row r="3541">
          <cell r="A3541">
            <v>65087565</v>
          </cell>
        </row>
        <row r="3542">
          <cell r="A3542">
            <v>65087565</v>
          </cell>
        </row>
        <row r="3543">
          <cell r="A3543">
            <v>65087565</v>
          </cell>
        </row>
        <row r="3544">
          <cell r="A3544">
            <v>65087565</v>
          </cell>
        </row>
        <row r="3545">
          <cell r="A3545">
            <v>65087565</v>
          </cell>
        </row>
        <row r="3546">
          <cell r="A3546">
            <v>65087565</v>
          </cell>
        </row>
        <row r="3547">
          <cell r="A3547">
            <v>65087565</v>
          </cell>
        </row>
        <row r="3548">
          <cell r="A3548">
            <v>65087565</v>
          </cell>
        </row>
        <row r="3549">
          <cell r="A3549">
            <v>65087565</v>
          </cell>
        </row>
        <row r="3550">
          <cell r="A3550">
            <v>65087565</v>
          </cell>
        </row>
        <row r="3551">
          <cell r="A3551">
            <v>65087565</v>
          </cell>
        </row>
        <row r="3552">
          <cell r="A3552">
            <v>65087565</v>
          </cell>
        </row>
        <row r="3553">
          <cell r="A3553">
            <v>65087565</v>
          </cell>
        </row>
        <row r="3554">
          <cell r="A3554">
            <v>65087565</v>
          </cell>
        </row>
        <row r="3555">
          <cell r="A3555">
            <v>65087565</v>
          </cell>
        </row>
        <row r="3556">
          <cell r="A3556">
            <v>65087565</v>
          </cell>
        </row>
        <row r="3557">
          <cell r="A3557">
            <v>65087565</v>
          </cell>
        </row>
        <row r="3558">
          <cell r="A3558">
            <v>65087565</v>
          </cell>
        </row>
        <row r="3559">
          <cell r="A3559">
            <v>65087565</v>
          </cell>
        </row>
        <row r="3560">
          <cell r="A3560">
            <v>65087565</v>
          </cell>
        </row>
        <row r="3561">
          <cell r="A3561">
            <v>65087565</v>
          </cell>
        </row>
        <row r="3562">
          <cell r="A3562">
            <v>65087565</v>
          </cell>
        </row>
        <row r="3563">
          <cell r="A3563">
            <v>65087565</v>
          </cell>
        </row>
        <row r="3564">
          <cell r="A3564">
            <v>65087565</v>
          </cell>
        </row>
        <row r="3565">
          <cell r="A3565">
            <v>65087565</v>
          </cell>
        </row>
        <row r="3566">
          <cell r="A3566">
            <v>65087565</v>
          </cell>
        </row>
        <row r="3567">
          <cell r="A3567">
            <v>65087565</v>
          </cell>
        </row>
        <row r="3568">
          <cell r="A3568">
            <v>65087565</v>
          </cell>
        </row>
        <row r="3569">
          <cell r="A3569">
            <v>65087565</v>
          </cell>
        </row>
        <row r="3570">
          <cell r="A3570">
            <v>65087565</v>
          </cell>
        </row>
        <row r="3571">
          <cell r="A3571">
            <v>65087565</v>
          </cell>
        </row>
        <row r="3572">
          <cell r="A3572">
            <v>65087565</v>
          </cell>
        </row>
        <row r="3573">
          <cell r="A3573">
            <v>65087565</v>
          </cell>
        </row>
        <row r="3574">
          <cell r="A3574">
            <v>65087565</v>
          </cell>
        </row>
        <row r="3575">
          <cell r="A3575">
            <v>65087565</v>
          </cell>
        </row>
        <row r="3576">
          <cell r="A3576">
            <v>65087565</v>
          </cell>
        </row>
        <row r="3577">
          <cell r="A3577">
            <v>65087565</v>
          </cell>
        </row>
        <row r="3578">
          <cell r="A3578">
            <v>65087565</v>
          </cell>
        </row>
        <row r="3579">
          <cell r="A3579">
            <v>65087565</v>
          </cell>
        </row>
        <row r="3580">
          <cell r="A3580">
            <v>65087565</v>
          </cell>
        </row>
        <row r="3581">
          <cell r="A3581">
            <v>65087565</v>
          </cell>
        </row>
        <row r="3582">
          <cell r="A3582">
            <v>65087565</v>
          </cell>
        </row>
        <row r="3583">
          <cell r="A3583">
            <v>65087565</v>
          </cell>
        </row>
        <row r="3584">
          <cell r="A3584">
            <v>65087565</v>
          </cell>
        </row>
        <row r="3585">
          <cell r="A3585">
            <v>65087565</v>
          </cell>
        </row>
        <row r="3586">
          <cell r="A3586">
            <v>65087565</v>
          </cell>
        </row>
        <row r="3587">
          <cell r="A3587">
            <v>65087565</v>
          </cell>
        </row>
        <row r="3588">
          <cell r="A3588">
            <v>65087565</v>
          </cell>
        </row>
        <row r="3589">
          <cell r="A3589">
            <v>65087565</v>
          </cell>
        </row>
        <row r="3590">
          <cell r="A3590">
            <v>65087565</v>
          </cell>
        </row>
        <row r="3591">
          <cell r="A3591">
            <v>65087565</v>
          </cell>
        </row>
        <row r="3592">
          <cell r="A3592">
            <v>65087565</v>
          </cell>
        </row>
        <row r="3593">
          <cell r="A3593">
            <v>65087565</v>
          </cell>
        </row>
        <row r="3594">
          <cell r="A3594">
            <v>65087565</v>
          </cell>
        </row>
        <row r="3595">
          <cell r="A3595">
            <v>65087565</v>
          </cell>
        </row>
        <row r="3596">
          <cell r="A3596">
            <v>65087565</v>
          </cell>
        </row>
        <row r="3597">
          <cell r="A3597">
            <v>65087565</v>
          </cell>
        </row>
        <row r="3598">
          <cell r="A3598">
            <v>65087565</v>
          </cell>
        </row>
        <row r="3599">
          <cell r="A3599">
            <v>65087565</v>
          </cell>
        </row>
        <row r="3600">
          <cell r="A3600">
            <v>65087565</v>
          </cell>
        </row>
        <row r="3601">
          <cell r="A3601">
            <v>65087565</v>
          </cell>
        </row>
        <row r="3602">
          <cell r="A3602">
            <v>65087565</v>
          </cell>
        </row>
        <row r="3603">
          <cell r="A3603">
            <v>65087565</v>
          </cell>
        </row>
        <row r="3604">
          <cell r="A3604">
            <v>65087565</v>
          </cell>
        </row>
        <row r="3605">
          <cell r="A3605">
            <v>65087565</v>
          </cell>
        </row>
        <row r="3606">
          <cell r="A3606">
            <v>65087565</v>
          </cell>
        </row>
        <row r="3607">
          <cell r="A3607">
            <v>65087565</v>
          </cell>
        </row>
        <row r="3608">
          <cell r="A3608">
            <v>65087565</v>
          </cell>
        </row>
        <row r="3609">
          <cell r="A3609">
            <v>65087565</v>
          </cell>
        </row>
        <row r="3610">
          <cell r="A3610">
            <v>65087565</v>
          </cell>
        </row>
        <row r="3611">
          <cell r="A3611">
            <v>65087565</v>
          </cell>
        </row>
        <row r="3612">
          <cell r="A3612">
            <v>65087565</v>
          </cell>
        </row>
        <row r="3613">
          <cell r="A3613">
            <v>65087565</v>
          </cell>
        </row>
        <row r="3614">
          <cell r="A3614">
            <v>65087565</v>
          </cell>
        </row>
        <row r="3615">
          <cell r="A3615">
            <v>65087565</v>
          </cell>
        </row>
        <row r="3616">
          <cell r="A3616">
            <v>65087565</v>
          </cell>
        </row>
        <row r="3617">
          <cell r="A3617">
            <v>65087565</v>
          </cell>
        </row>
        <row r="3618">
          <cell r="A3618">
            <v>65087565</v>
          </cell>
        </row>
        <row r="3619">
          <cell r="A3619">
            <v>65087565</v>
          </cell>
        </row>
        <row r="3620">
          <cell r="A3620">
            <v>65087565</v>
          </cell>
        </row>
        <row r="3621">
          <cell r="A3621">
            <v>65087565</v>
          </cell>
        </row>
        <row r="3622">
          <cell r="A3622">
            <v>65087565</v>
          </cell>
        </row>
        <row r="3623">
          <cell r="A3623">
            <v>65087565</v>
          </cell>
        </row>
        <row r="3624">
          <cell r="A3624">
            <v>65087565</v>
          </cell>
        </row>
        <row r="3625">
          <cell r="A3625">
            <v>65087565</v>
          </cell>
        </row>
        <row r="3626">
          <cell r="A3626">
            <v>65087565</v>
          </cell>
        </row>
        <row r="3627">
          <cell r="A3627">
            <v>65087565</v>
          </cell>
        </row>
        <row r="3628">
          <cell r="A3628">
            <v>65087565</v>
          </cell>
        </row>
        <row r="3629">
          <cell r="A3629">
            <v>65087565</v>
          </cell>
        </row>
        <row r="3630">
          <cell r="A3630">
            <v>65087565</v>
          </cell>
        </row>
        <row r="3631">
          <cell r="A3631">
            <v>65087565</v>
          </cell>
        </row>
        <row r="3632">
          <cell r="A3632">
            <v>65087565</v>
          </cell>
        </row>
        <row r="3633">
          <cell r="A3633">
            <v>65087565</v>
          </cell>
        </row>
        <row r="3634">
          <cell r="A3634">
            <v>65087565</v>
          </cell>
        </row>
        <row r="3635">
          <cell r="A3635">
            <v>65087565</v>
          </cell>
        </row>
        <row r="3636">
          <cell r="A3636">
            <v>65087565</v>
          </cell>
        </row>
        <row r="3637">
          <cell r="A3637">
            <v>65087565</v>
          </cell>
        </row>
        <row r="3638">
          <cell r="A3638">
            <v>65087565</v>
          </cell>
        </row>
        <row r="3639">
          <cell r="A3639">
            <v>65087565</v>
          </cell>
        </row>
        <row r="3640">
          <cell r="A3640">
            <v>65087565</v>
          </cell>
        </row>
        <row r="3641">
          <cell r="A3641">
            <v>65087565</v>
          </cell>
        </row>
        <row r="3642">
          <cell r="A3642">
            <v>65087565</v>
          </cell>
        </row>
        <row r="3643">
          <cell r="A3643">
            <v>65087565</v>
          </cell>
        </row>
        <row r="3644">
          <cell r="A3644">
            <v>65087565</v>
          </cell>
        </row>
        <row r="3645">
          <cell r="A3645">
            <v>65087565</v>
          </cell>
        </row>
        <row r="3646">
          <cell r="A3646">
            <v>65087565</v>
          </cell>
        </row>
        <row r="3647">
          <cell r="A3647">
            <v>65087565</v>
          </cell>
        </row>
        <row r="3648">
          <cell r="A3648">
            <v>65087565</v>
          </cell>
        </row>
        <row r="3649">
          <cell r="A3649">
            <v>65087565</v>
          </cell>
        </row>
        <row r="3650">
          <cell r="A3650">
            <v>65087565</v>
          </cell>
        </row>
        <row r="3651">
          <cell r="A3651">
            <v>65087565</v>
          </cell>
        </row>
        <row r="3652">
          <cell r="A3652">
            <v>65087565</v>
          </cell>
        </row>
        <row r="3653">
          <cell r="A3653">
            <v>65087565</v>
          </cell>
        </row>
        <row r="3654">
          <cell r="A3654">
            <v>65087565</v>
          </cell>
        </row>
        <row r="3655">
          <cell r="A3655">
            <v>65087565</v>
          </cell>
        </row>
        <row r="3656">
          <cell r="A3656">
            <v>65087565</v>
          </cell>
        </row>
        <row r="3657">
          <cell r="A3657">
            <v>65087565</v>
          </cell>
        </row>
        <row r="3658">
          <cell r="A3658">
            <v>65087565</v>
          </cell>
        </row>
        <row r="3659">
          <cell r="A3659">
            <v>65087565</v>
          </cell>
        </row>
        <row r="3660">
          <cell r="A3660">
            <v>65087565</v>
          </cell>
        </row>
        <row r="3661">
          <cell r="A3661">
            <v>65087565</v>
          </cell>
        </row>
        <row r="3662">
          <cell r="A3662">
            <v>65087565</v>
          </cell>
        </row>
        <row r="3663">
          <cell r="A3663">
            <v>65087565</v>
          </cell>
        </row>
        <row r="3664">
          <cell r="A3664">
            <v>65087565</v>
          </cell>
        </row>
        <row r="3665">
          <cell r="A3665">
            <v>65087565</v>
          </cell>
        </row>
        <row r="3666">
          <cell r="A3666">
            <v>65087565</v>
          </cell>
        </row>
        <row r="3667">
          <cell r="A3667">
            <v>65087565</v>
          </cell>
        </row>
        <row r="3668">
          <cell r="A3668">
            <v>65087565</v>
          </cell>
        </row>
        <row r="3669">
          <cell r="A3669">
            <v>65087565</v>
          </cell>
        </row>
        <row r="3670">
          <cell r="A3670">
            <v>65087565</v>
          </cell>
        </row>
        <row r="3671">
          <cell r="A3671">
            <v>65087565</v>
          </cell>
        </row>
        <row r="3672">
          <cell r="A3672">
            <v>65087565</v>
          </cell>
        </row>
        <row r="3673">
          <cell r="A3673">
            <v>65087565</v>
          </cell>
        </row>
        <row r="3674">
          <cell r="A3674">
            <v>65087565</v>
          </cell>
        </row>
        <row r="3675">
          <cell r="A3675">
            <v>65087565</v>
          </cell>
        </row>
        <row r="3676">
          <cell r="A3676">
            <v>65087565</v>
          </cell>
        </row>
        <row r="3677">
          <cell r="A3677">
            <v>65087565</v>
          </cell>
        </row>
        <row r="3678">
          <cell r="A3678">
            <v>65087565</v>
          </cell>
        </row>
        <row r="3679">
          <cell r="A3679">
            <v>65087565</v>
          </cell>
        </row>
        <row r="3680">
          <cell r="A3680">
            <v>65087565</v>
          </cell>
        </row>
        <row r="3681">
          <cell r="A3681">
            <v>65087565</v>
          </cell>
        </row>
        <row r="3682">
          <cell r="A3682">
            <v>65087565</v>
          </cell>
        </row>
        <row r="3683">
          <cell r="A3683">
            <v>65087565</v>
          </cell>
        </row>
        <row r="3684">
          <cell r="A3684">
            <v>65087565</v>
          </cell>
        </row>
        <row r="3685">
          <cell r="A3685">
            <v>65087565</v>
          </cell>
        </row>
        <row r="3686">
          <cell r="A3686">
            <v>65087565</v>
          </cell>
        </row>
        <row r="3687">
          <cell r="A3687">
            <v>65087565</v>
          </cell>
        </row>
        <row r="3688">
          <cell r="A3688">
            <v>65087565</v>
          </cell>
        </row>
        <row r="3689">
          <cell r="A3689">
            <v>65087565</v>
          </cell>
        </row>
        <row r="3690">
          <cell r="A3690">
            <v>65087565</v>
          </cell>
        </row>
        <row r="3691">
          <cell r="A3691">
            <v>65087565</v>
          </cell>
        </row>
        <row r="3692">
          <cell r="A3692">
            <v>65087565</v>
          </cell>
        </row>
        <row r="3693">
          <cell r="A3693">
            <v>65087565</v>
          </cell>
        </row>
        <row r="3694">
          <cell r="A3694">
            <v>65087565</v>
          </cell>
        </row>
        <row r="3695">
          <cell r="A3695">
            <v>65087565</v>
          </cell>
        </row>
        <row r="3696">
          <cell r="A3696">
            <v>65087565</v>
          </cell>
        </row>
        <row r="3697">
          <cell r="A3697">
            <v>65087565</v>
          </cell>
        </row>
        <row r="3698">
          <cell r="A3698">
            <v>65087565</v>
          </cell>
        </row>
        <row r="3699">
          <cell r="A3699">
            <v>65087565</v>
          </cell>
        </row>
        <row r="3700">
          <cell r="A3700">
            <v>65087565</v>
          </cell>
        </row>
        <row r="3701">
          <cell r="A3701">
            <v>65087565</v>
          </cell>
        </row>
        <row r="3702">
          <cell r="A3702">
            <v>65087565</v>
          </cell>
        </row>
        <row r="3703">
          <cell r="A3703">
            <v>65087565</v>
          </cell>
        </row>
        <row r="3704">
          <cell r="A3704">
            <v>65087565</v>
          </cell>
        </row>
        <row r="3705">
          <cell r="A3705">
            <v>65087565</v>
          </cell>
        </row>
        <row r="3706">
          <cell r="A3706">
            <v>65087565</v>
          </cell>
        </row>
        <row r="3707">
          <cell r="A3707">
            <v>65087565</v>
          </cell>
        </row>
        <row r="3708">
          <cell r="A3708">
            <v>65087565</v>
          </cell>
        </row>
        <row r="3709">
          <cell r="A3709">
            <v>65087565</v>
          </cell>
        </row>
        <row r="3710">
          <cell r="A3710">
            <v>65087565</v>
          </cell>
        </row>
        <row r="3711">
          <cell r="A3711">
            <v>65087565</v>
          </cell>
        </row>
        <row r="3712">
          <cell r="A3712">
            <v>65087565</v>
          </cell>
        </row>
        <row r="3713">
          <cell r="A3713">
            <v>65087565</v>
          </cell>
        </row>
        <row r="3714">
          <cell r="A3714">
            <v>65087565</v>
          </cell>
        </row>
        <row r="3715">
          <cell r="A3715">
            <v>65087565</v>
          </cell>
        </row>
        <row r="3716">
          <cell r="A3716">
            <v>65087565</v>
          </cell>
        </row>
        <row r="3717">
          <cell r="A3717">
            <v>65087565</v>
          </cell>
        </row>
        <row r="3718">
          <cell r="A3718">
            <v>65087565</v>
          </cell>
        </row>
        <row r="3719">
          <cell r="A3719">
            <v>65087565</v>
          </cell>
        </row>
        <row r="3720">
          <cell r="A3720">
            <v>65087565</v>
          </cell>
        </row>
        <row r="3721">
          <cell r="A3721">
            <v>65087565</v>
          </cell>
        </row>
        <row r="3722">
          <cell r="A3722">
            <v>65087565</v>
          </cell>
        </row>
        <row r="3723">
          <cell r="A3723">
            <v>65087565</v>
          </cell>
        </row>
        <row r="3724">
          <cell r="A3724">
            <v>65087565</v>
          </cell>
        </row>
        <row r="3725">
          <cell r="A3725">
            <v>65087565</v>
          </cell>
        </row>
        <row r="3726">
          <cell r="A3726">
            <v>65087565</v>
          </cell>
        </row>
        <row r="3727">
          <cell r="A3727">
            <v>65087565</v>
          </cell>
        </row>
        <row r="3728">
          <cell r="A3728">
            <v>65087565</v>
          </cell>
        </row>
        <row r="3729">
          <cell r="A3729">
            <v>65087565</v>
          </cell>
        </row>
        <row r="3730">
          <cell r="A3730">
            <v>65087565</v>
          </cell>
        </row>
        <row r="3731">
          <cell r="A3731">
            <v>65087565</v>
          </cell>
        </row>
        <row r="3732">
          <cell r="A3732">
            <v>65087565</v>
          </cell>
        </row>
        <row r="3733">
          <cell r="A3733">
            <v>65087565</v>
          </cell>
        </row>
        <row r="3734">
          <cell r="A3734">
            <v>65087565</v>
          </cell>
        </row>
        <row r="3735">
          <cell r="A3735">
            <v>65087565</v>
          </cell>
        </row>
        <row r="3736">
          <cell r="A3736">
            <v>65087565</v>
          </cell>
        </row>
        <row r="3737">
          <cell r="A3737">
            <v>65087565</v>
          </cell>
        </row>
        <row r="3738">
          <cell r="A3738">
            <v>65087565</v>
          </cell>
        </row>
        <row r="3739">
          <cell r="A3739">
            <v>65087565</v>
          </cell>
        </row>
        <row r="3740">
          <cell r="A3740">
            <v>65087565</v>
          </cell>
        </row>
        <row r="3741">
          <cell r="A3741">
            <v>65087565</v>
          </cell>
        </row>
        <row r="3742">
          <cell r="A3742">
            <v>65087565</v>
          </cell>
        </row>
        <row r="3743">
          <cell r="A3743">
            <v>65087565</v>
          </cell>
        </row>
        <row r="3744">
          <cell r="A3744">
            <v>65087565</v>
          </cell>
        </row>
        <row r="3745">
          <cell r="A3745">
            <v>65087565</v>
          </cell>
        </row>
        <row r="3746">
          <cell r="A3746">
            <v>65087565</v>
          </cell>
        </row>
        <row r="3747">
          <cell r="A3747">
            <v>65087565</v>
          </cell>
        </row>
        <row r="3748">
          <cell r="A3748">
            <v>65087565</v>
          </cell>
        </row>
        <row r="3749">
          <cell r="A3749">
            <v>65087565</v>
          </cell>
        </row>
        <row r="3750">
          <cell r="A3750">
            <v>65087565</v>
          </cell>
        </row>
        <row r="3751">
          <cell r="A3751">
            <v>65087565</v>
          </cell>
        </row>
        <row r="3752">
          <cell r="A3752">
            <v>65087565</v>
          </cell>
        </row>
        <row r="3753">
          <cell r="A3753">
            <v>65087565</v>
          </cell>
        </row>
        <row r="3754">
          <cell r="A3754">
            <v>65087565</v>
          </cell>
        </row>
        <row r="3755">
          <cell r="A3755">
            <v>65087565</v>
          </cell>
        </row>
        <row r="3756">
          <cell r="A3756">
            <v>65087565</v>
          </cell>
        </row>
        <row r="3757">
          <cell r="A3757">
            <v>65087565</v>
          </cell>
        </row>
        <row r="3758">
          <cell r="A3758">
            <v>65087565</v>
          </cell>
        </row>
        <row r="3759">
          <cell r="A3759">
            <v>65087565</v>
          </cell>
        </row>
        <row r="3760">
          <cell r="A3760">
            <v>65087565</v>
          </cell>
        </row>
        <row r="3761">
          <cell r="A3761">
            <v>65087565</v>
          </cell>
        </row>
        <row r="3762">
          <cell r="A3762">
            <v>65087565</v>
          </cell>
        </row>
        <row r="3763">
          <cell r="A3763">
            <v>65087565</v>
          </cell>
        </row>
        <row r="3764">
          <cell r="A3764">
            <v>65087565</v>
          </cell>
        </row>
        <row r="3765">
          <cell r="A3765">
            <v>65087565</v>
          </cell>
        </row>
        <row r="3766">
          <cell r="A3766">
            <v>65087565</v>
          </cell>
        </row>
        <row r="3767">
          <cell r="A3767">
            <v>65087565</v>
          </cell>
        </row>
        <row r="3768">
          <cell r="A3768">
            <v>65087565</v>
          </cell>
        </row>
        <row r="3769">
          <cell r="A3769">
            <v>65087565</v>
          </cell>
        </row>
        <row r="3770">
          <cell r="A3770">
            <v>65087565</v>
          </cell>
        </row>
        <row r="3771">
          <cell r="A3771">
            <v>65087565</v>
          </cell>
        </row>
        <row r="3772">
          <cell r="A3772">
            <v>65087565</v>
          </cell>
        </row>
        <row r="3773">
          <cell r="A3773">
            <v>65087565</v>
          </cell>
        </row>
        <row r="3774">
          <cell r="A3774">
            <v>65087565</v>
          </cell>
        </row>
        <row r="3775">
          <cell r="A3775">
            <v>65087565</v>
          </cell>
        </row>
        <row r="3776">
          <cell r="A3776">
            <v>65087565</v>
          </cell>
        </row>
        <row r="3777">
          <cell r="A3777">
            <v>65087565</v>
          </cell>
        </row>
        <row r="3778">
          <cell r="A3778">
            <v>65087565</v>
          </cell>
        </row>
        <row r="3779">
          <cell r="A3779">
            <v>65087565</v>
          </cell>
        </row>
        <row r="3780">
          <cell r="A3780">
            <v>65087565</v>
          </cell>
        </row>
        <row r="3781">
          <cell r="A3781">
            <v>65087565</v>
          </cell>
        </row>
        <row r="3782">
          <cell r="A3782">
            <v>65087565</v>
          </cell>
        </row>
        <row r="3783">
          <cell r="A3783">
            <v>65087565</v>
          </cell>
        </row>
        <row r="3784">
          <cell r="A3784">
            <v>65087565</v>
          </cell>
        </row>
        <row r="3785">
          <cell r="A3785">
            <v>65087565</v>
          </cell>
        </row>
        <row r="3786">
          <cell r="A3786">
            <v>65087565</v>
          </cell>
        </row>
        <row r="3787">
          <cell r="A3787">
            <v>65087565</v>
          </cell>
        </row>
        <row r="3788">
          <cell r="A3788">
            <v>65087565</v>
          </cell>
        </row>
        <row r="3789">
          <cell r="A3789">
            <v>65087565</v>
          </cell>
        </row>
        <row r="3790">
          <cell r="A3790">
            <v>65087565</v>
          </cell>
        </row>
        <row r="3791">
          <cell r="A3791">
            <v>65087565</v>
          </cell>
        </row>
        <row r="3792">
          <cell r="A3792">
            <v>65087565</v>
          </cell>
        </row>
        <row r="3793">
          <cell r="A3793">
            <v>65087565</v>
          </cell>
        </row>
        <row r="3794">
          <cell r="A3794">
            <v>65087565</v>
          </cell>
        </row>
        <row r="3795">
          <cell r="A3795">
            <v>65087565</v>
          </cell>
        </row>
        <row r="3796">
          <cell r="A3796">
            <v>65087565</v>
          </cell>
        </row>
        <row r="3797">
          <cell r="A3797">
            <v>65087565</v>
          </cell>
        </row>
        <row r="3798">
          <cell r="A3798">
            <v>65087565</v>
          </cell>
        </row>
        <row r="3799">
          <cell r="A3799">
            <v>65087565</v>
          </cell>
        </row>
        <row r="3800">
          <cell r="A3800">
            <v>65087565</v>
          </cell>
        </row>
        <row r="3801">
          <cell r="A3801">
            <v>65087565</v>
          </cell>
        </row>
        <row r="3802">
          <cell r="A3802">
            <v>65087565</v>
          </cell>
        </row>
        <row r="3803">
          <cell r="A3803">
            <v>65087565</v>
          </cell>
        </row>
        <row r="3804">
          <cell r="A3804">
            <v>65087565</v>
          </cell>
        </row>
        <row r="3805">
          <cell r="A3805">
            <v>65087565</v>
          </cell>
        </row>
        <row r="3806">
          <cell r="A3806">
            <v>65087565</v>
          </cell>
        </row>
        <row r="3807">
          <cell r="A3807">
            <v>65087565</v>
          </cell>
        </row>
        <row r="3808">
          <cell r="A3808">
            <v>65087565</v>
          </cell>
        </row>
        <row r="3809">
          <cell r="A3809">
            <v>65087565</v>
          </cell>
        </row>
        <row r="3810">
          <cell r="A3810">
            <v>65087565</v>
          </cell>
        </row>
        <row r="3811">
          <cell r="A3811">
            <v>65087565</v>
          </cell>
        </row>
        <row r="3812">
          <cell r="A3812">
            <v>65087565</v>
          </cell>
        </row>
        <row r="3813">
          <cell r="A3813">
            <v>65087565</v>
          </cell>
        </row>
        <row r="3814">
          <cell r="A3814">
            <v>65087565</v>
          </cell>
        </row>
        <row r="3815">
          <cell r="A3815">
            <v>65087565</v>
          </cell>
        </row>
        <row r="3816">
          <cell r="A3816">
            <v>65087565</v>
          </cell>
        </row>
        <row r="3817">
          <cell r="A3817">
            <v>65087565</v>
          </cell>
        </row>
        <row r="3818">
          <cell r="A3818">
            <v>65087565</v>
          </cell>
        </row>
        <row r="3819">
          <cell r="A3819">
            <v>65087565</v>
          </cell>
        </row>
        <row r="3820">
          <cell r="A3820">
            <v>65087565</v>
          </cell>
        </row>
        <row r="3821">
          <cell r="A3821">
            <v>65087565</v>
          </cell>
        </row>
        <row r="3822">
          <cell r="A3822">
            <v>65087565</v>
          </cell>
        </row>
        <row r="3823">
          <cell r="A3823">
            <v>65087565</v>
          </cell>
        </row>
        <row r="3824">
          <cell r="A3824">
            <v>65087565</v>
          </cell>
        </row>
        <row r="3825">
          <cell r="A3825">
            <v>65087565</v>
          </cell>
        </row>
        <row r="3826">
          <cell r="A3826">
            <v>65087565</v>
          </cell>
        </row>
        <row r="3827">
          <cell r="A3827">
            <v>65087565</v>
          </cell>
        </row>
        <row r="3828">
          <cell r="A3828">
            <v>65087565</v>
          </cell>
        </row>
        <row r="3829">
          <cell r="A3829">
            <v>65087565</v>
          </cell>
        </row>
        <row r="3830">
          <cell r="A3830">
            <v>65087565</v>
          </cell>
        </row>
        <row r="3831">
          <cell r="A3831">
            <v>65087565</v>
          </cell>
        </row>
        <row r="3832">
          <cell r="A3832">
            <v>65087565</v>
          </cell>
        </row>
        <row r="3833">
          <cell r="A3833">
            <v>65087565</v>
          </cell>
        </row>
        <row r="3834">
          <cell r="A3834">
            <v>65087565</v>
          </cell>
        </row>
        <row r="3835">
          <cell r="A3835">
            <v>65087565</v>
          </cell>
        </row>
        <row r="3836">
          <cell r="A3836">
            <v>65087565</v>
          </cell>
        </row>
        <row r="3837">
          <cell r="A3837">
            <v>65087565</v>
          </cell>
        </row>
        <row r="3838">
          <cell r="A3838">
            <v>65087565</v>
          </cell>
        </row>
        <row r="3839">
          <cell r="A3839">
            <v>65087565</v>
          </cell>
        </row>
        <row r="3840">
          <cell r="A3840">
            <v>65087565</v>
          </cell>
        </row>
        <row r="3841">
          <cell r="A3841">
            <v>65087565</v>
          </cell>
        </row>
        <row r="3842">
          <cell r="A3842">
            <v>65087565</v>
          </cell>
        </row>
        <row r="3843">
          <cell r="A3843">
            <v>65087565</v>
          </cell>
        </row>
        <row r="3844">
          <cell r="A3844">
            <v>65087565</v>
          </cell>
        </row>
        <row r="3845">
          <cell r="A3845">
            <v>65087565</v>
          </cell>
        </row>
        <row r="3846">
          <cell r="A3846">
            <v>65087565</v>
          </cell>
        </row>
        <row r="3847">
          <cell r="A3847">
            <v>65087565</v>
          </cell>
        </row>
        <row r="3848">
          <cell r="A3848">
            <v>65087565</v>
          </cell>
        </row>
        <row r="3849">
          <cell r="A3849">
            <v>65087565</v>
          </cell>
        </row>
        <row r="3850">
          <cell r="A3850">
            <v>65087565</v>
          </cell>
        </row>
        <row r="3851">
          <cell r="A3851">
            <v>65087565</v>
          </cell>
        </row>
        <row r="3852">
          <cell r="A3852">
            <v>65087565</v>
          </cell>
        </row>
        <row r="3853">
          <cell r="A3853">
            <v>65087565</v>
          </cell>
        </row>
        <row r="3854">
          <cell r="A3854">
            <v>65087565</v>
          </cell>
        </row>
        <row r="3855">
          <cell r="A3855">
            <v>65087565</v>
          </cell>
        </row>
        <row r="3856">
          <cell r="A3856">
            <v>65087565</v>
          </cell>
        </row>
        <row r="3857">
          <cell r="A3857">
            <v>65087565</v>
          </cell>
        </row>
        <row r="3858">
          <cell r="A3858">
            <v>65087565</v>
          </cell>
        </row>
        <row r="3859">
          <cell r="A3859">
            <v>65087565</v>
          </cell>
        </row>
        <row r="3860">
          <cell r="A3860">
            <v>65087565</v>
          </cell>
        </row>
        <row r="3861">
          <cell r="A3861">
            <v>65087565</v>
          </cell>
        </row>
        <row r="3862">
          <cell r="A3862">
            <v>65087565</v>
          </cell>
        </row>
        <row r="3863">
          <cell r="A3863">
            <v>65087565</v>
          </cell>
        </row>
        <row r="3864">
          <cell r="A3864">
            <v>65087565</v>
          </cell>
        </row>
        <row r="3865">
          <cell r="A3865">
            <v>65087565</v>
          </cell>
        </row>
        <row r="3866">
          <cell r="A3866">
            <v>65087565</v>
          </cell>
        </row>
        <row r="3867">
          <cell r="A3867">
            <v>65087565</v>
          </cell>
        </row>
        <row r="3868">
          <cell r="A3868">
            <v>65087565</v>
          </cell>
        </row>
        <row r="3869">
          <cell r="A3869">
            <v>65087565</v>
          </cell>
        </row>
        <row r="3870">
          <cell r="A3870">
            <v>65087565</v>
          </cell>
        </row>
        <row r="3871">
          <cell r="A3871">
            <v>65087565</v>
          </cell>
        </row>
        <row r="3872">
          <cell r="A3872">
            <v>65087565</v>
          </cell>
        </row>
        <row r="3873">
          <cell r="A3873">
            <v>65087565</v>
          </cell>
        </row>
        <row r="3874">
          <cell r="A3874">
            <v>65087565</v>
          </cell>
        </row>
        <row r="3875">
          <cell r="A3875">
            <v>65087565</v>
          </cell>
        </row>
        <row r="3876">
          <cell r="A3876">
            <v>65087565</v>
          </cell>
        </row>
        <row r="3877">
          <cell r="A3877">
            <v>65087565</v>
          </cell>
        </row>
        <row r="3878">
          <cell r="A3878">
            <v>65087575</v>
          </cell>
        </row>
        <row r="3879">
          <cell r="A3879">
            <v>65087575</v>
          </cell>
        </row>
        <row r="3880">
          <cell r="A3880">
            <v>65087575</v>
          </cell>
        </row>
        <row r="3881">
          <cell r="A3881">
            <v>65087575</v>
          </cell>
        </row>
        <row r="3882">
          <cell r="A3882">
            <v>65087575</v>
          </cell>
        </row>
        <row r="3883">
          <cell r="A3883">
            <v>65087575</v>
          </cell>
        </row>
        <row r="3884">
          <cell r="A3884">
            <v>65087575</v>
          </cell>
        </row>
        <row r="3885">
          <cell r="A3885">
            <v>65087575</v>
          </cell>
        </row>
        <row r="3886">
          <cell r="A3886">
            <v>65087575</v>
          </cell>
        </row>
        <row r="3887">
          <cell r="A3887">
            <v>65087575</v>
          </cell>
        </row>
        <row r="3888">
          <cell r="A3888">
            <v>65087575</v>
          </cell>
        </row>
        <row r="3889">
          <cell r="A3889">
            <v>65087575</v>
          </cell>
        </row>
        <row r="3890">
          <cell r="A3890">
            <v>65087575</v>
          </cell>
        </row>
        <row r="3891">
          <cell r="A3891">
            <v>65087575</v>
          </cell>
        </row>
        <row r="3892">
          <cell r="A3892">
            <v>65087575</v>
          </cell>
        </row>
        <row r="3893">
          <cell r="A3893">
            <v>65087575</v>
          </cell>
        </row>
        <row r="3894">
          <cell r="A3894">
            <v>65087575</v>
          </cell>
        </row>
        <row r="3895">
          <cell r="A3895">
            <v>65087575</v>
          </cell>
        </row>
        <row r="3896">
          <cell r="A3896">
            <v>65087575</v>
          </cell>
        </row>
        <row r="3897">
          <cell r="A3897">
            <v>65087575</v>
          </cell>
        </row>
        <row r="3898">
          <cell r="A3898">
            <v>65087575</v>
          </cell>
        </row>
        <row r="3899">
          <cell r="A3899">
            <v>65087575</v>
          </cell>
        </row>
        <row r="3900">
          <cell r="A3900">
            <v>65087575</v>
          </cell>
        </row>
        <row r="3901">
          <cell r="A3901">
            <v>65087575</v>
          </cell>
        </row>
        <row r="3902">
          <cell r="A3902">
            <v>65087575</v>
          </cell>
        </row>
        <row r="3903">
          <cell r="A3903">
            <v>65087575</v>
          </cell>
        </row>
        <row r="3904">
          <cell r="A3904">
            <v>65087575</v>
          </cell>
        </row>
        <row r="3905">
          <cell r="A3905">
            <v>65087575</v>
          </cell>
        </row>
        <row r="3906">
          <cell r="A3906">
            <v>65087575</v>
          </cell>
        </row>
        <row r="3907">
          <cell r="A3907">
            <v>65087575</v>
          </cell>
        </row>
        <row r="3908">
          <cell r="A3908">
            <v>65087575</v>
          </cell>
        </row>
        <row r="3909">
          <cell r="A3909">
            <v>65087575</v>
          </cell>
        </row>
        <row r="3910">
          <cell r="A3910">
            <v>65087575</v>
          </cell>
        </row>
        <row r="3911">
          <cell r="A3911">
            <v>65087575</v>
          </cell>
        </row>
        <row r="3912">
          <cell r="A3912">
            <v>65087575</v>
          </cell>
        </row>
        <row r="3913">
          <cell r="A3913">
            <v>65087575</v>
          </cell>
        </row>
        <row r="3914">
          <cell r="A3914">
            <v>65087575</v>
          </cell>
        </row>
        <row r="3915">
          <cell r="A3915">
            <v>65087575</v>
          </cell>
        </row>
        <row r="3916">
          <cell r="A3916">
            <v>65087575</v>
          </cell>
        </row>
        <row r="3917">
          <cell r="A3917">
            <v>65087575</v>
          </cell>
        </row>
        <row r="3918">
          <cell r="A3918">
            <v>65087575</v>
          </cell>
        </row>
        <row r="3919">
          <cell r="A3919">
            <v>65087575</v>
          </cell>
        </row>
        <row r="3920">
          <cell r="A3920">
            <v>65087575</v>
          </cell>
        </row>
        <row r="3921">
          <cell r="A3921">
            <v>65087575</v>
          </cell>
        </row>
        <row r="3922">
          <cell r="A3922">
            <v>65087575</v>
          </cell>
        </row>
        <row r="3923">
          <cell r="A3923">
            <v>65087575</v>
          </cell>
        </row>
        <row r="3924">
          <cell r="A3924">
            <v>65087575</v>
          </cell>
        </row>
        <row r="3925">
          <cell r="A3925">
            <v>65087575</v>
          </cell>
        </row>
        <row r="3926">
          <cell r="A3926">
            <v>65087575</v>
          </cell>
        </row>
        <row r="3927">
          <cell r="A3927">
            <v>65087575</v>
          </cell>
        </row>
        <row r="3928">
          <cell r="A3928">
            <v>65087575</v>
          </cell>
        </row>
        <row r="3929">
          <cell r="A3929">
            <v>65087575</v>
          </cell>
        </row>
        <row r="3930">
          <cell r="A3930">
            <v>65087575</v>
          </cell>
        </row>
        <row r="3931">
          <cell r="A3931">
            <v>65087575</v>
          </cell>
        </row>
        <row r="3932">
          <cell r="A3932">
            <v>65087575</v>
          </cell>
        </row>
        <row r="3933">
          <cell r="A3933">
            <v>65087575</v>
          </cell>
        </row>
        <row r="3934">
          <cell r="A3934">
            <v>65087575</v>
          </cell>
        </row>
        <row r="3935">
          <cell r="A3935">
            <v>65087575</v>
          </cell>
        </row>
        <row r="3936">
          <cell r="A3936">
            <v>65087575</v>
          </cell>
        </row>
        <row r="3937">
          <cell r="A3937">
            <v>65087575</v>
          </cell>
        </row>
        <row r="3938">
          <cell r="A3938">
            <v>65087575</v>
          </cell>
        </row>
        <row r="3939">
          <cell r="A3939">
            <v>65087575</v>
          </cell>
        </row>
        <row r="3940">
          <cell r="A3940">
            <v>65087575</v>
          </cell>
        </row>
        <row r="3941">
          <cell r="A3941">
            <v>65087575</v>
          </cell>
        </row>
        <row r="3942">
          <cell r="A3942">
            <v>65087575</v>
          </cell>
        </row>
        <row r="3943">
          <cell r="A3943">
            <v>65087575</v>
          </cell>
        </row>
        <row r="3944">
          <cell r="A3944">
            <v>65087575</v>
          </cell>
        </row>
        <row r="3945">
          <cell r="A3945">
            <v>65087575</v>
          </cell>
        </row>
        <row r="3946">
          <cell r="A3946">
            <v>65087575</v>
          </cell>
        </row>
        <row r="3947">
          <cell r="A3947">
            <v>65087575</v>
          </cell>
        </row>
        <row r="3948">
          <cell r="A3948">
            <v>65087575</v>
          </cell>
        </row>
        <row r="3949">
          <cell r="A3949">
            <v>65087575</v>
          </cell>
        </row>
        <row r="3950">
          <cell r="A3950">
            <v>65087575</v>
          </cell>
        </row>
        <row r="3951">
          <cell r="A3951">
            <v>65087575</v>
          </cell>
        </row>
        <row r="3952">
          <cell r="A3952">
            <v>65087575</v>
          </cell>
        </row>
        <row r="3953">
          <cell r="A3953">
            <v>65087575</v>
          </cell>
        </row>
        <row r="3954">
          <cell r="A3954">
            <v>65087575</v>
          </cell>
        </row>
        <row r="3955">
          <cell r="A3955">
            <v>65087575</v>
          </cell>
        </row>
        <row r="3956">
          <cell r="A3956">
            <v>65087575</v>
          </cell>
        </row>
        <row r="3957">
          <cell r="A3957">
            <v>65087575</v>
          </cell>
        </row>
        <row r="3958">
          <cell r="A3958">
            <v>65087575</v>
          </cell>
        </row>
        <row r="3959">
          <cell r="A3959">
            <v>65087575</v>
          </cell>
        </row>
        <row r="3960">
          <cell r="A3960">
            <v>65087575</v>
          </cell>
        </row>
        <row r="3961">
          <cell r="A3961">
            <v>65087575</v>
          </cell>
        </row>
        <row r="3962">
          <cell r="A3962">
            <v>65087575</v>
          </cell>
        </row>
        <row r="3963">
          <cell r="A3963">
            <v>65087575</v>
          </cell>
        </row>
        <row r="3964">
          <cell r="A3964">
            <v>65087575</v>
          </cell>
        </row>
        <row r="3965">
          <cell r="A3965">
            <v>65087575</v>
          </cell>
        </row>
        <row r="3966">
          <cell r="A3966">
            <v>65087575</v>
          </cell>
        </row>
        <row r="3967">
          <cell r="A3967">
            <v>65087575</v>
          </cell>
        </row>
        <row r="3968">
          <cell r="A3968">
            <v>65087575</v>
          </cell>
        </row>
        <row r="3969">
          <cell r="A3969">
            <v>65087575</v>
          </cell>
        </row>
        <row r="3970">
          <cell r="A3970">
            <v>65087575</v>
          </cell>
        </row>
        <row r="3971">
          <cell r="A3971">
            <v>65087575</v>
          </cell>
        </row>
        <row r="3972">
          <cell r="A3972">
            <v>65087575</v>
          </cell>
        </row>
        <row r="3973">
          <cell r="A3973">
            <v>65087575</v>
          </cell>
        </row>
        <row r="3974">
          <cell r="A3974">
            <v>65087575</v>
          </cell>
        </row>
        <row r="3975">
          <cell r="A3975">
            <v>65087575</v>
          </cell>
        </row>
        <row r="3976">
          <cell r="A3976">
            <v>65087575</v>
          </cell>
        </row>
        <row r="3977">
          <cell r="A3977">
            <v>65087575</v>
          </cell>
        </row>
        <row r="3978">
          <cell r="A3978">
            <v>65087575</v>
          </cell>
        </row>
        <row r="3979">
          <cell r="A3979">
            <v>65087575</v>
          </cell>
        </row>
        <row r="3980">
          <cell r="A3980">
            <v>65087575</v>
          </cell>
        </row>
        <row r="3981">
          <cell r="A3981">
            <v>65087575</v>
          </cell>
        </row>
        <row r="3982">
          <cell r="A3982">
            <v>65087575</v>
          </cell>
        </row>
        <row r="3983">
          <cell r="A3983">
            <v>65087575</v>
          </cell>
        </row>
        <row r="3984">
          <cell r="A3984">
            <v>65087575</v>
          </cell>
        </row>
        <row r="3985">
          <cell r="A3985">
            <v>65087575</v>
          </cell>
        </row>
        <row r="3986">
          <cell r="A3986">
            <v>65087575</v>
          </cell>
        </row>
        <row r="3987">
          <cell r="A3987">
            <v>65087575</v>
          </cell>
        </row>
        <row r="3988">
          <cell r="A3988">
            <v>65087575</v>
          </cell>
        </row>
        <row r="3989">
          <cell r="A3989">
            <v>65087575</v>
          </cell>
        </row>
        <row r="3990">
          <cell r="A3990">
            <v>65087575</v>
          </cell>
        </row>
        <row r="3991">
          <cell r="A3991">
            <v>65087575</v>
          </cell>
        </row>
        <row r="3992">
          <cell r="A3992">
            <v>65087575</v>
          </cell>
        </row>
        <row r="3993">
          <cell r="A3993">
            <v>65087575</v>
          </cell>
        </row>
        <row r="3994">
          <cell r="A3994">
            <v>65087575</v>
          </cell>
        </row>
        <row r="3995">
          <cell r="A3995">
            <v>65087575</v>
          </cell>
        </row>
        <row r="3996">
          <cell r="A3996">
            <v>65087575</v>
          </cell>
        </row>
        <row r="3997">
          <cell r="A3997">
            <v>65087575</v>
          </cell>
        </row>
        <row r="3998">
          <cell r="A3998">
            <v>65087575</v>
          </cell>
        </row>
        <row r="3999">
          <cell r="A3999">
            <v>65087575</v>
          </cell>
        </row>
        <row r="4000">
          <cell r="A4000">
            <v>65087575</v>
          </cell>
        </row>
        <row r="4001">
          <cell r="A4001">
            <v>65087575</v>
          </cell>
        </row>
        <row r="4002">
          <cell r="A4002">
            <v>65087575</v>
          </cell>
        </row>
        <row r="4003">
          <cell r="A4003">
            <v>65087575</v>
          </cell>
        </row>
        <row r="4004">
          <cell r="A4004">
            <v>65087575</v>
          </cell>
        </row>
        <row r="4005">
          <cell r="A4005">
            <v>65087575</v>
          </cell>
        </row>
        <row r="4006">
          <cell r="A4006">
            <v>65087575</v>
          </cell>
        </row>
        <row r="4007">
          <cell r="A4007">
            <v>65087575</v>
          </cell>
        </row>
        <row r="4008">
          <cell r="A4008">
            <v>65087575</v>
          </cell>
        </row>
        <row r="4009">
          <cell r="A4009">
            <v>65087575</v>
          </cell>
        </row>
        <row r="4010">
          <cell r="A4010">
            <v>65087575</v>
          </cell>
        </row>
        <row r="4011">
          <cell r="A4011">
            <v>65087575</v>
          </cell>
        </row>
        <row r="4012">
          <cell r="A4012">
            <v>65087575</v>
          </cell>
        </row>
        <row r="4013">
          <cell r="A4013">
            <v>65087575</v>
          </cell>
        </row>
        <row r="4014">
          <cell r="A4014">
            <v>65087575</v>
          </cell>
        </row>
        <row r="4015">
          <cell r="A4015">
            <v>65087575</v>
          </cell>
        </row>
        <row r="4016">
          <cell r="A4016">
            <v>65087575</v>
          </cell>
        </row>
        <row r="4017">
          <cell r="A4017">
            <v>65087575</v>
          </cell>
        </row>
        <row r="4018">
          <cell r="A4018">
            <v>65087575</v>
          </cell>
        </row>
        <row r="4019">
          <cell r="A4019">
            <v>65087575</v>
          </cell>
        </row>
        <row r="4020">
          <cell r="A4020">
            <v>65087575</v>
          </cell>
        </row>
        <row r="4021">
          <cell r="A4021">
            <v>65087575</v>
          </cell>
        </row>
        <row r="4022">
          <cell r="A4022">
            <v>65087575</v>
          </cell>
        </row>
        <row r="4023">
          <cell r="A4023">
            <v>65087575</v>
          </cell>
        </row>
        <row r="4024">
          <cell r="A4024">
            <v>65087575</v>
          </cell>
        </row>
        <row r="4025">
          <cell r="A4025">
            <v>65087575</v>
          </cell>
        </row>
        <row r="4026">
          <cell r="A4026">
            <v>65087575</v>
          </cell>
        </row>
        <row r="4027">
          <cell r="A4027">
            <v>65087575</v>
          </cell>
        </row>
        <row r="4028">
          <cell r="A4028">
            <v>65087575</v>
          </cell>
        </row>
        <row r="4029">
          <cell r="A4029">
            <v>65087575</v>
          </cell>
        </row>
        <row r="4030">
          <cell r="A4030">
            <v>65087575</v>
          </cell>
        </row>
        <row r="4031">
          <cell r="A4031">
            <v>65087575</v>
          </cell>
        </row>
        <row r="4032">
          <cell r="A4032">
            <v>65087575</v>
          </cell>
        </row>
        <row r="4033">
          <cell r="A4033">
            <v>65087575</v>
          </cell>
        </row>
        <row r="4034">
          <cell r="A4034">
            <v>65087575</v>
          </cell>
        </row>
        <row r="4035">
          <cell r="A4035">
            <v>65087575</v>
          </cell>
        </row>
        <row r="4036">
          <cell r="A4036">
            <v>65087575</v>
          </cell>
        </row>
        <row r="4037">
          <cell r="A4037">
            <v>65087575</v>
          </cell>
        </row>
        <row r="4038">
          <cell r="A4038">
            <v>65087575</v>
          </cell>
        </row>
        <row r="4039">
          <cell r="A4039">
            <v>65087575</v>
          </cell>
        </row>
        <row r="4040">
          <cell r="A4040">
            <v>65087575</v>
          </cell>
        </row>
        <row r="4041">
          <cell r="A4041">
            <v>65087575</v>
          </cell>
        </row>
        <row r="4042">
          <cell r="A4042">
            <v>65087575</v>
          </cell>
        </row>
        <row r="4043">
          <cell r="A4043">
            <v>65087575</v>
          </cell>
        </row>
        <row r="4044">
          <cell r="A4044">
            <v>65087575</v>
          </cell>
        </row>
        <row r="4045">
          <cell r="A4045">
            <v>65087575</v>
          </cell>
        </row>
        <row r="4046">
          <cell r="A4046">
            <v>65087575</v>
          </cell>
        </row>
        <row r="4047">
          <cell r="A4047">
            <v>65087575</v>
          </cell>
        </row>
        <row r="4048">
          <cell r="A4048">
            <v>65087575</v>
          </cell>
        </row>
        <row r="4049">
          <cell r="A4049">
            <v>65087575</v>
          </cell>
        </row>
        <row r="4050">
          <cell r="A4050">
            <v>65087575</v>
          </cell>
        </row>
        <row r="4051">
          <cell r="A4051">
            <v>65087575</v>
          </cell>
        </row>
        <row r="4052">
          <cell r="A4052">
            <v>65087575</v>
          </cell>
        </row>
        <row r="4053">
          <cell r="A4053">
            <v>65087575</v>
          </cell>
        </row>
        <row r="4054">
          <cell r="A4054">
            <v>65087575</v>
          </cell>
        </row>
        <row r="4055">
          <cell r="A4055">
            <v>65087575</v>
          </cell>
        </row>
        <row r="4056">
          <cell r="A4056">
            <v>65087575</v>
          </cell>
        </row>
        <row r="4057">
          <cell r="A4057">
            <v>65087575</v>
          </cell>
        </row>
        <row r="4058">
          <cell r="A4058">
            <v>65087575</v>
          </cell>
        </row>
        <row r="4059">
          <cell r="A4059">
            <v>65087575</v>
          </cell>
        </row>
        <row r="4060">
          <cell r="A4060">
            <v>65087575</v>
          </cell>
        </row>
        <row r="4061">
          <cell r="A4061">
            <v>65087575</v>
          </cell>
        </row>
        <row r="4062">
          <cell r="A4062">
            <v>65087575</v>
          </cell>
        </row>
        <row r="4063">
          <cell r="A4063">
            <v>65087575</v>
          </cell>
        </row>
        <row r="4064">
          <cell r="A4064">
            <v>65087575</v>
          </cell>
        </row>
        <row r="4065">
          <cell r="A4065">
            <v>65087575</v>
          </cell>
        </row>
        <row r="4066">
          <cell r="A4066">
            <v>65087575</v>
          </cell>
        </row>
        <row r="4067">
          <cell r="A4067">
            <v>65087575</v>
          </cell>
        </row>
        <row r="4068">
          <cell r="A4068">
            <v>65087575</v>
          </cell>
        </row>
        <row r="4069">
          <cell r="A4069">
            <v>65087575</v>
          </cell>
        </row>
        <row r="4070">
          <cell r="A4070">
            <v>65087575</v>
          </cell>
        </row>
        <row r="4071">
          <cell r="A4071">
            <v>65087575</v>
          </cell>
        </row>
        <row r="4072">
          <cell r="A4072">
            <v>65087575</v>
          </cell>
        </row>
        <row r="4073">
          <cell r="A4073">
            <v>65087575</v>
          </cell>
        </row>
        <row r="4074">
          <cell r="A4074">
            <v>65087575</v>
          </cell>
        </row>
        <row r="4075">
          <cell r="A4075">
            <v>65087575</v>
          </cell>
        </row>
        <row r="4076">
          <cell r="A4076">
            <v>65087575</v>
          </cell>
        </row>
        <row r="4077">
          <cell r="A4077">
            <v>65087575</v>
          </cell>
        </row>
        <row r="4078">
          <cell r="A4078">
            <v>65087575</v>
          </cell>
        </row>
        <row r="4079">
          <cell r="A4079">
            <v>65087575</v>
          </cell>
        </row>
        <row r="4080">
          <cell r="A4080">
            <v>65087575</v>
          </cell>
        </row>
        <row r="4081">
          <cell r="A4081">
            <v>65087575</v>
          </cell>
        </row>
        <row r="4082">
          <cell r="A4082">
            <v>65087575</v>
          </cell>
        </row>
        <row r="4083">
          <cell r="A4083">
            <v>65087575</v>
          </cell>
        </row>
        <row r="4084">
          <cell r="A4084">
            <v>65087575</v>
          </cell>
        </row>
        <row r="4085">
          <cell r="A4085">
            <v>65087575</v>
          </cell>
        </row>
        <row r="4086">
          <cell r="A4086">
            <v>65087575</v>
          </cell>
        </row>
        <row r="4087">
          <cell r="A4087">
            <v>65087575</v>
          </cell>
        </row>
        <row r="4088">
          <cell r="A4088">
            <v>65087575</v>
          </cell>
        </row>
        <row r="4089">
          <cell r="A4089">
            <v>65087575</v>
          </cell>
        </row>
        <row r="4090">
          <cell r="A4090">
            <v>65087575</v>
          </cell>
        </row>
        <row r="4091">
          <cell r="A4091">
            <v>65087575</v>
          </cell>
        </row>
        <row r="4092">
          <cell r="A4092">
            <v>65087575</v>
          </cell>
        </row>
        <row r="4093">
          <cell r="A4093">
            <v>65087575</v>
          </cell>
        </row>
        <row r="4094">
          <cell r="A4094">
            <v>65087575</v>
          </cell>
        </row>
        <row r="4095">
          <cell r="A4095">
            <v>65087575</v>
          </cell>
        </row>
        <row r="4096">
          <cell r="A4096">
            <v>65087575</v>
          </cell>
        </row>
        <row r="4097">
          <cell r="A4097">
            <v>65087575</v>
          </cell>
        </row>
        <row r="4098">
          <cell r="A4098">
            <v>65087575</v>
          </cell>
        </row>
        <row r="4099">
          <cell r="A4099">
            <v>65087575</v>
          </cell>
        </row>
        <row r="4100">
          <cell r="A4100">
            <v>65087575</v>
          </cell>
        </row>
        <row r="4101">
          <cell r="A4101">
            <v>65087575</v>
          </cell>
        </row>
        <row r="4102">
          <cell r="A4102">
            <v>65087575</v>
          </cell>
        </row>
        <row r="4103">
          <cell r="A4103">
            <v>65087575</v>
          </cell>
        </row>
        <row r="4104">
          <cell r="A4104">
            <v>65087575</v>
          </cell>
        </row>
        <row r="4105">
          <cell r="A4105">
            <v>65087575</v>
          </cell>
        </row>
        <row r="4106">
          <cell r="A4106">
            <v>65087575</v>
          </cell>
        </row>
        <row r="4107">
          <cell r="A4107">
            <v>65087575</v>
          </cell>
        </row>
        <row r="4108">
          <cell r="A4108">
            <v>65087575</v>
          </cell>
        </row>
        <row r="4109">
          <cell r="A4109">
            <v>65087575</v>
          </cell>
        </row>
        <row r="4110">
          <cell r="A4110">
            <v>65087575</v>
          </cell>
        </row>
        <row r="4111">
          <cell r="A4111">
            <v>65087575</v>
          </cell>
        </row>
        <row r="4112">
          <cell r="A4112">
            <v>65087575</v>
          </cell>
        </row>
        <row r="4113">
          <cell r="A4113">
            <v>65087575</v>
          </cell>
        </row>
        <row r="4114">
          <cell r="A4114">
            <v>65087575</v>
          </cell>
        </row>
        <row r="4115">
          <cell r="A4115">
            <v>65087575</v>
          </cell>
        </row>
        <row r="4116">
          <cell r="A4116">
            <v>65087575</v>
          </cell>
        </row>
        <row r="4117">
          <cell r="A4117">
            <v>65087575</v>
          </cell>
        </row>
        <row r="4118">
          <cell r="A4118">
            <v>65087575</v>
          </cell>
        </row>
        <row r="4119">
          <cell r="A4119">
            <v>65087575</v>
          </cell>
        </row>
        <row r="4120">
          <cell r="A4120">
            <v>65087575</v>
          </cell>
        </row>
        <row r="4121">
          <cell r="A4121">
            <v>65087575</v>
          </cell>
        </row>
        <row r="4122">
          <cell r="A4122">
            <v>65087575</v>
          </cell>
        </row>
        <row r="4123">
          <cell r="A4123">
            <v>65087575</v>
          </cell>
        </row>
        <row r="4124">
          <cell r="A4124">
            <v>65087575</v>
          </cell>
        </row>
        <row r="4125">
          <cell r="A4125">
            <v>65087575</v>
          </cell>
        </row>
        <row r="4126">
          <cell r="A4126">
            <v>65087575</v>
          </cell>
        </row>
        <row r="4127">
          <cell r="A4127">
            <v>65087575</v>
          </cell>
        </row>
        <row r="4128">
          <cell r="A4128">
            <v>65087575</v>
          </cell>
        </row>
        <row r="4129">
          <cell r="A4129">
            <v>65087575</v>
          </cell>
        </row>
        <row r="4130">
          <cell r="A4130">
            <v>65087575</v>
          </cell>
        </row>
        <row r="4131">
          <cell r="A4131">
            <v>65087575</v>
          </cell>
        </row>
        <row r="4132">
          <cell r="A4132">
            <v>65087575</v>
          </cell>
        </row>
        <row r="4133">
          <cell r="A4133">
            <v>65087575</v>
          </cell>
        </row>
        <row r="4134">
          <cell r="A4134">
            <v>65087575</v>
          </cell>
        </row>
        <row r="4135">
          <cell r="A4135">
            <v>65087575</v>
          </cell>
        </row>
        <row r="4136">
          <cell r="A4136">
            <v>65087575</v>
          </cell>
        </row>
        <row r="4137">
          <cell r="A4137">
            <v>65087575</v>
          </cell>
        </row>
        <row r="4138">
          <cell r="A4138">
            <v>65087575</v>
          </cell>
        </row>
        <row r="4139">
          <cell r="A4139">
            <v>65087575</v>
          </cell>
        </row>
        <row r="4140">
          <cell r="A4140">
            <v>65087575</v>
          </cell>
        </row>
        <row r="4141">
          <cell r="A4141">
            <v>65087575</v>
          </cell>
        </row>
        <row r="4142">
          <cell r="A4142">
            <v>65087575</v>
          </cell>
        </row>
        <row r="4143">
          <cell r="A4143">
            <v>65087575</v>
          </cell>
        </row>
        <row r="4144">
          <cell r="A4144">
            <v>65087575</v>
          </cell>
        </row>
        <row r="4145">
          <cell r="A4145">
            <v>65087575</v>
          </cell>
        </row>
        <row r="4146">
          <cell r="A4146">
            <v>65087575</v>
          </cell>
        </row>
        <row r="4147">
          <cell r="A4147">
            <v>65087575</v>
          </cell>
        </row>
        <row r="4148">
          <cell r="A4148">
            <v>65087575</v>
          </cell>
        </row>
        <row r="4149">
          <cell r="A4149">
            <v>65087575</v>
          </cell>
        </row>
        <row r="4150">
          <cell r="A4150">
            <v>65087575</v>
          </cell>
        </row>
        <row r="4151">
          <cell r="A4151">
            <v>65087575</v>
          </cell>
        </row>
        <row r="4152">
          <cell r="A4152">
            <v>65087575</v>
          </cell>
        </row>
        <row r="4153">
          <cell r="A4153">
            <v>65087575</v>
          </cell>
        </row>
        <row r="4154">
          <cell r="A4154">
            <v>65087575</v>
          </cell>
        </row>
        <row r="4155">
          <cell r="A4155">
            <v>65087575</v>
          </cell>
        </row>
        <row r="4156">
          <cell r="A4156">
            <v>65087575</v>
          </cell>
        </row>
        <row r="4157">
          <cell r="A4157">
            <v>65087575</v>
          </cell>
        </row>
        <row r="4158">
          <cell r="A4158">
            <v>65087575</v>
          </cell>
        </row>
        <row r="4159">
          <cell r="A4159">
            <v>65087575</v>
          </cell>
        </row>
        <row r="4160">
          <cell r="A4160">
            <v>65087575</v>
          </cell>
        </row>
        <row r="4161">
          <cell r="A4161">
            <v>65087575</v>
          </cell>
        </row>
        <row r="4162">
          <cell r="A4162">
            <v>65087575</v>
          </cell>
        </row>
        <row r="4163">
          <cell r="A4163">
            <v>65087575</v>
          </cell>
        </row>
        <row r="4164">
          <cell r="A4164">
            <v>65087575</v>
          </cell>
        </row>
        <row r="4165">
          <cell r="A4165">
            <v>65087575</v>
          </cell>
        </row>
        <row r="4166">
          <cell r="A4166">
            <v>65087575</v>
          </cell>
        </row>
        <row r="4167">
          <cell r="A4167">
            <v>65087575</v>
          </cell>
        </row>
        <row r="4168">
          <cell r="A4168">
            <v>65087575</v>
          </cell>
        </row>
        <row r="4169">
          <cell r="A4169">
            <v>65087575</v>
          </cell>
        </row>
        <row r="4170">
          <cell r="A4170">
            <v>65087575</v>
          </cell>
        </row>
        <row r="4171">
          <cell r="A4171">
            <v>65087575</v>
          </cell>
        </row>
        <row r="4172">
          <cell r="A4172">
            <v>65087575</v>
          </cell>
        </row>
        <row r="4173">
          <cell r="A4173">
            <v>65087575</v>
          </cell>
        </row>
        <row r="4174">
          <cell r="A4174">
            <v>65087575</v>
          </cell>
        </row>
        <row r="4175">
          <cell r="A4175">
            <v>65087575</v>
          </cell>
        </row>
        <row r="4176">
          <cell r="A4176">
            <v>65087575</v>
          </cell>
        </row>
        <row r="4177">
          <cell r="A4177">
            <v>65087575</v>
          </cell>
        </row>
        <row r="4178">
          <cell r="A4178">
            <v>65087575</v>
          </cell>
        </row>
        <row r="4179">
          <cell r="A4179">
            <v>65087575</v>
          </cell>
        </row>
        <row r="4180">
          <cell r="A4180">
            <v>65087575</v>
          </cell>
        </row>
        <row r="4181">
          <cell r="A4181">
            <v>65087575</v>
          </cell>
        </row>
        <row r="4182">
          <cell r="A4182">
            <v>65087575</v>
          </cell>
        </row>
        <row r="4183">
          <cell r="A4183">
            <v>65087575</v>
          </cell>
        </row>
        <row r="4184">
          <cell r="A4184">
            <v>65087575</v>
          </cell>
        </row>
        <row r="4185">
          <cell r="A4185">
            <v>65087575</v>
          </cell>
        </row>
        <row r="4186">
          <cell r="A4186">
            <v>65087575</v>
          </cell>
        </row>
        <row r="4187">
          <cell r="A4187">
            <v>65087575</v>
          </cell>
        </row>
        <row r="4188">
          <cell r="A4188">
            <v>65087575</v>
          </cell>
        </row>
        <row r="4189">
          <cell r="A4189">
            <v>65087575</v>
          </cell>
        </row>
        <row r="4190">
          <cell r="A4190">
            <v>65087575</v>
          </cell>
        </row>
        <row r="4191">
          <cell r="A4191">
            <v>65087575</v>
          </cell>
        </row>
        <row r="4192">
          <cell r="A4192">
            <v>65087575</v>
          </cell>
        </row>
        <row r="4193">
          <cell r="A4193">
            <v>65087575</v>
          </cell>
        </row>
        <row r="4194">
          <cell r="A4194">
            <v>65087575</v>
          </cell>
        </row>
        <row r="4195">
          <cell r="A4195">
            <v>65087575</v>
          </cell>
        </row>
        <row r="4196">
          <cell r="A4196">
            <v>65087575</v>
          </cell>
        </row>
        <row r="4197">
          <cell r="A4197">
            <v>65087575</v>
          </cell>
        </row>
        <row r="4198">
          <cell r="A4198">
            <v>65087575</v>
          </cell>
        </row>
        <row r="4199">
          <cell r="A4199">
            <v>65087575</v>
          </cell>
        </row>
        <row r="4200">
          <cell r="A4200">
            <v>65087575</v>
          </cell>
        </row>
        <row r="4201">
          <cell r="A4201">
            <v>65087575</v>
          </cell>
        </row>
        <row r="4202">
          <cell r="A4202">
            <v>65087575</v>
          </cell>
        </row>
        <row r="4203">
          <cell r="A4203">
            <v>65087575</v>
          </cell>
        </row>
        <row r="4204">
          <cell r="A4204">
            <v>65087575</v>
          </cell>
        </row>
        <row r="4205">
          <cell r="A4205">
            <v>65087575</v>
          </cell>
        </row>
        <row r="4206">
          <cell r="A4206">
            <v>65087575</v>
          </cell>
        </row>
        <row r="4207">
          <cell r="A4207">
            <v>65087575</v>
          </cell>
        </row>
        <row r="4208">
          <cell r="A4208">
            <v>65087575</v>
          </cell>
        </row>
        <row r="4209">
          <cell r="A4209">
            <v>65087575</v>
          </cell>
        </row>
        <row r="4210">
          <cell r="A4210">
            <v>65087575</v>
          </cell>
        </row>
        <row r="4211">
          <cell r="A4211">
            <v>65087575</v>
          </cell>
        </row>
        <row r="4212">
          <cell r="A4212">
            <v>65087575</v>
          </cell>
        </row>
        <row r="4213">
          <cell r="A4213">
            <v>65087575</v>
          </cell>
        </row>
        <row r="4214">
          <cell r="A4214">
            <v>65087575</v>
          </cell>
        </row>
        <row r="4215">
          <cell r="A4215">
            <v>65087575</v>
          </cell>
        </row>
        <row r="4216">
          <cell r="A4216">
            <v>65087575</v>
          </cell>
        </row>
        <row r="4217">
          <cell r="A4217">
            <v>65087575</v>
          </cell>
        </row>
        <row r="4218">
          <cell r="A4218">
            <v>65087575</v>
          </cell>
        </row>
        <row r="4219">
          <cell r="A4219">
            <v>65087575</v>
          </cell>
        </row>
        <row r="4220">
          <cell r="A4220">
            <v>65087575</v>
          </cell>
        </row>
        <row r="4221">
          <cell r="A4221">
            <v>65087575</v>
          </cell>
        </row>
        <row r="4222">
          <cell r="A4222">
            <v>65087575</v>
          </cell>
        </row>
        <row r="4223">
          <cell r="A4223">
            <v>65087575</v>
          </cell>
        </row>
        <row r="4224">
          <cell r="A4224">
            <v>65087575</v>
          </cell>
        </row>
        <row r="4225">
          <cell r="A4225">
            <v>65087575</v>
          </cell>
        </row>
        <row r="4226">
          <cell r="A4226">
            <v>65087575</v>
          </cell>
        </row>
        <row r="4227">
          <cell r="A4227">
            <v>65087575</v>
          </cell>
        </row>
        <row r="4228">
          <cell r="A4228">
            <v>65087575</v>
          </cell>
        </row>
        <row r="4229">
          <cell r="A4229">
            <v>65087575</v>
          </cell>
        </row>
        <row r="4230">
          <cell r="A4230">
            <v>65087575</v>
          </cell>
        </row>
        <row r="4231">
          <cell r="A4231">
            <v>65087575</v>
          </cell>
        </row>
        <row r="4232">
          <cell r="A4232">
            <v>65087575</v>
          </cell>
        </row>
        <row r="4233">
          <cell r="A4233">
            <v>65087575</v>
          </cell>
        </row>
        <row r="4234">
          <cell r="A4234">
            <v>65087575</v>
          </cell>
        </row>
        <row r="4235">
          <cell r="A4235">
            <v>65087575</v>
          </cell>
        </row>
        <row r="4236">
          <cell r="A4236">
            <v>65087575</v>
          </cell>
        </row>
        <row r="4237">
          <cell r="A4237">
            <v>65087575</v>
          </cell>
        </row>
        <row r="4238">
          <cell r="A4238">
            <v>65087575</v>
          </cell>
        </row>
        <row r="4239">
          <cell r="A4239">
            <v>65087575</v>
          </cell>
        </row>
        <row r="4240">
          <cell r="A4240">
            <v>65087575</v>
          </cell>
        </row>
        <row r="4241">
          <cell r="A4241">
            <v>65087575</v>
          </cell>
        </row>
        <row r="4242">
          <cell r="A4242">
            <v>65087575</v>
          </cell>
        </row>
        <row r="4243">
          <cell r="A4243">
            <v>65087575</v>
          </cell>
        </row>
        <row r="4244">
          <cell r="A4244">
            <v>65087575</v>
          </cell>
        </row>
        <row r="4245">
          <cell r="A4245">
            <v>65087575</v>
          </cell>
        </row>
        <row r="4246">
          <cell r="A4246">
            <v>65087575</v>
          </cell>
        </row>
        <row r="4247">
          <cell r="A4247">
            <v>65087575</v>
          </cell>
        </row>
        <row r="4248">
          <cell r="A4248">
            <v>65087575</v>
          </cell>
        </row>
        <row r="4249">
          <cell r="A4249">
            <v>65087575</v>
          </cell>
        </row>
        <row r="4250">
          <cell r="A4250">
            <v>65087575</v>
          </cell>
        </row>
        <row r="4251">
          <cell r="A4251">
            <v>65087575</v>
          </cell>
        </row>
        <row r="4252">
          <cell r="A4252">
            <v>65087575</v>
          </cell>
        </row>
        <row r="4253">
          <cell r="A4253">
            <v>65087575</v>
          </cell>
        </row>
        <row r="4254">
          <cell r="A4254">
            <v>65087575</v>
          </cell>
        </row>
        <row r="4255">
          <cell r="A4255">
            <v>65087575</v>
          </cell>
        </row>
        <row r="4256">
          <cell r="A4256">
            <v>65087575</v>
          </cell>
        </row>
        <row r="4257">
          <cell r="A4257">
            <v>65087575</v>
          </cell>
        </row>
        <row r="4258">
          <cell r="A4258">
            <v>65087575</v>
          </cell>
        </row>
        <row r="4259">
          <cell r="A4259">
            <v>65087575</v>
          </cell>
        </row>
        <row r="4260">
          <cell r="A4260">
            <v>65087575</v>
          </cell>
        </row>
        <row r="4261">
          <cell r="A4261">
            <v>65087575</v>
          </cell>
        </row>
        <row r="4262">
          <cell r="A4262">
            <v>65087575</v>
          </cell>
        </row>
        <row r="4263">
          <cell r="A4263">
            <v>65087575</v>
          </cell>
        </row>
        <row r="4264">
          <cell r="A4264">
            <v>65087575</v>
          </cell>
        </row>
        <row r="4265">
          <cell r="A4265">
            <v>65087575</v>
          </cell>
        </row>
        <row r="4266">
          <cell r="A4266">
            <v>65087575</v>
          </cell>
        </row>
        <row r="4267">
          <cell r="A4267">
            <v>65087575</v>
          </cell>
        </row>
        <row r="4268">
          <cell r="A4268">
            <v>65087575</v>
          </cell>
        </row>
        <row r="4269">
          <cell r="A4269">
            <v>65087575</v>
          </cell>
        </row>
        <row r="4270">
          <cell r="A4270">
            <v>65087575</v>
          </cell>
        </row>
        <row r="4271">
          <cell r="A4271">
            <v>65087575</v>
          </cell>
        </row>
        <row r="4272">
          <cell r="A4272">
            <v>65087575</v>
          </cell>
        </row>
        <row r="4273">
          <cell r="A4273">
            <v>65087575</v>
          </cell>
        </row>
        <row r="4274">
          <cell r="A4274">
            <v>65087575</v>
          </cell>
        </row>
        <row r="4275">
          <cell r="A4275">
            <v>65087575</v>
          </cell>
        </row>
        <row r="4276">
          <cell r="A4276">
            <v>65087575</v>
          </cell>
        </row>
        <row r="4277">
          <cell r="A4277">
            <v>65087575</v>
          </cell>
        </row>
        <row r="4278">
          <cell r="A4278">
            <v>65087575</v>
          </cell>
        </row>
        <row r="4279">
          <cell r="A4279">
            <v>65087575</v>
          </cell>
        </row>
        <row r="4280">
          <cell r="A4280">
            <v>65087575</v>
          </cell>
        </row>
        <row r="4281">
          <cell r="A4281">
            <v>65087575</v>
          </cell>
        </row>
        <row r="4282">
          <cell r="A4282">
            <v>65087575</v>
          </cell>
        </row>
        <row r="4283">
          <cell r="A4283">
            <v>65087575</v>
          </cell>
        </row>
        <row r="4284">
          <cell r="A4284">
            <v>65087575</v>
          </cell>
        </row>
        <row r="4285">
          <cell r="A4285">
            <v>65087575</v>
          </cell>
        </row>
        <row r="4286">
          <cell r="A4286">
            <v>65087575</v>
          </cell>
        </row>
        <row r="4287">
          <cell r="A4287">
            <v>65087575</v>
          </cell>
        </row>
        <row r="4288">
          <cell r="A4288">
            <v>65087575</v>
          </cell>
        </row>
        <row r="4289">
          <cell r="A4289">
            <v>65087575</v>
          </cell>
        </row>
        <row r="4290">
          <cell r="A4290">
            <v>65087575</v>
          </cell>
        </row>
        <row r="4291">
          <cell r="A4291">
            <v>65087575</v>
          </cell>
        </row>
        <row r="4292">
          <cell r="A4292">
            <v>65087575</v>
          </cell>
        </row>
        <row r="4293">
          <cell r="A4293">
            <v>65087575</v>
          </cell>
        </row>
        <row r="4294">
          <cell r="A4294">
            <v>65087575</v>
          </cell>
        </row>
        <row r="4295">
          <cell r="A4295">
            <v>65087575</v>
          </cell>
        </row>
        <row r="4296">
          <cell r="A4296">
            <v>65087575</v>
          </cell>
        </row>
        <row r="4297">
          <cell r="A4297">
            <v>65087575</v>
          </cell>
        </row>
        <row r="4298">
          <cell r="A4298">
            <v>65087575</v>
          </cell>
        </row>
        <row r="4299">
          <cell r="A4299">
            <v>65087575</v>
          </cell>
        </row>
        <row r="4300">
          <cell r="A4300">
            <v>65087575</v>
          </cell>
        </row>
        <row r="4301">
          <cell r="A4301">
            <v>65087575</v>
          </cell>
        </row>
        <row r="4302">
          <cell r="A4302">
            <v>65087575</v>
          </cell>
        </row>
        <row r="4303">
          <cell r="A4303">
            <v>65087575</v>
          </cell>
        </row>
        <row r="4304">
          <cell r="A4304">
            <v>65087575</v>
          </cell>
        </row>
        <row r="4305">
          <cell r="A4305">
            <v>65087575</v>
          </cell>
        </row>
        <row r="4306">
          <cell r="A4306">
            <v>65087575</v>
          </cell>
        </row>
        <row r="4307">
          <cell r="A4307">
            <v>65087575</v>
          </cell>
        </row>
        <row r="4308">
          <cell r="A4308">
            <v>65087575</v>
          </cell>
        </row>
        <row r="4309">
          <cell r="A4309">
            <v>65087575</v>
          </cell>
        </row>
        <row r="4310">
          <cell r="A4310">
            <v>65087575</v>
          </cell>
        </row>
        <row r="4311">
          <cell r="A4311">
            <v>65087575</v>
          </cell>
        </row>
        <row r="4312">
          <cell r="A4312">
            <v>65087575</v>
          </cell>
        </row>
        <row r="4313">
          <cell r="A4313">
            <v>65087575</v>
          </cell>
        </row>
        <row r="4314">
          <cell r="A4314">
            <v>65087575</v>
          </cell>
        </row>
        <row r="4315">
          <cell r="A4315">
            <v>65087575</v>
          </cell>
        </row>
        <row r="4316">
          <cell r="A4316">
            <v>65087575</v>
          </cell>
        </row>
        <row r="4317">
          <cell r="A4317">
            <v>65087575</v>
          </cell>
        </row>
        <row r="4318">
          <cell r="A4318">
            <v>65087575</v>
          </cell>
        </row>
        <row r="4319">
          <cell r="A4319">
            <v>65087575</v>
          </cell>
        </row>
        <row r="4320">
          <cell r="A4320">
            <v>65087575</v>
          </cell>
        </row>
        <row r="4321">
          <cell r="A4321">
            <v>65087575</v>
          </cell>
        </row>
        <row r="4322">
          <cell r="A4322">
            <v>65087575</v>
          </cell>
        </row>
        <row r="4323">
          <cell r="A4323">
            <v>65087575</v>
          </cell>
        </row>
        <row r="4324">
          <cell r="A4324">
            <v>65087575</v>
          </cell>
        </row>
        <row r="4325">
          <cell r="A4325">
            <v>65087575</v>
          </cell>
        </row>
        <row r="4326">
          <cell r="A4326">
            <v>65087575</v>
          </cell>
        </row>
        <row r="4327">
          <cell r="A4327">
            <v>65087575</v>
          </cell>
        </row>
        <row r="4328">
          <cell r="A4328">
            <v>65087575</v>
          </cell>
        </row>
        <row r="4329">
          <cell r="A4329">
            <v>65087575</v>
          </cell>
        </row>
        <row r="4330">
          <cell r="A4330">
            <v>65087575</v>
          </cell>
        </row>
        <row r="4331">
          <cell r="A4331">
            <v>65087575</v>
          </cell>
        </row>
        <row r="4332">
          <cell r="A4332">
            <v>65087575</v>
          </cell>
        </row>
        <row r="4333">
          <cell r="A4333">
            <v>65087575</v>
          </cell>
        </row>
        <row r="4334">
          <cell r="A4334">
            <v>65087575</v>
          </cell>
        </row>
        <row r="4335">
          <cell r="A4335">
            <v>65087575</v>
          </cell>
        </row>
        <row r="4336">
          <cell r="A4336">
            <v>65087575</v>
          </cell>
        </row>
        <row r="4337">
          <cell r="A4337">
            <v>65087575</v>
          </cell>
        </row>
        <row r="4338">
          <cell r="A4338">
            <v>65087575</v>
          </cell>
        </row>
        <row r="4339">
          <cell r="A4339">
            <v>65087575</v>
          </cell>
        </row>
        <row r="4340">
          <cell r="A4340">
            <v>65087575</v>
          </cell>
        </row>
        <row r="4341">
          <cell r="A4341">
            <v>65087575</v>
          </cell>
        </row>
        <row r="4342">
          <cell r="A4342">
            <v>65087575</v>
          </cell>
        </row>
        <row r="4343">
          <cell r="A4343">
            <v>65087575</v>
          </cell>
        </row>
        <row r="4344">
          <cell r="A4344">
            <v>65087575</v>
          </cell>
        </row>
        <row r="4345">
          <cell r="A4345">
            <v>65087575</v>
          </cell>
        </row>
        <row r="4346">
          <cell r="A4346">
            <v>65087575</v>
          </cell>
        </row>
        <row r="4347">
          <cell r="A4347">
            <v>65087575</v>
          </cell>
        </row>
        <row r="4348">
          <cell r="A4348">
            <v>65087575</v>
          </cell>
        </row>
        <row r="4349">
          <cell r="A4349">
            <v>65087575</v>
          </cell>
        </row>
        <row r="4350">
          <cell r="A4350">
            <v>65087575</v>
          </cell>
        </row>
        <row r="4351">
          <cell r="A4351">
            <v>65087575</v>
          </cell>
        </row>
        <row r="4352">
          <cell r="A4352">
            <v>65087575</v>
          </cell>
        </row>
        <row r="4353">
          <cell r="A4353">
            <v>65087575</v>
          </cell>
        </row>
        <row r="4354">
          <cell r="A4354">
            <v>65087575</v>
          </cell>
        </row>
        <row r="4355">
          <cell r="A4355">
            <v>65087575</v>
          </cell>
        </row>
        <row r="4356">
          <cell r="A4356">
            <v>65087575</v>
          </cell>
        </row>
        <row r="4357">
          <cell r="A4357">
            <v>65087575</v>
          </cell>
        </row>
        <row r="4358">
          <cell r="A4358">
            <v>65087575</v>
          </cell>
        </row>
        <row r="4359">
          <cell r="A4359">
            <v>65087575</v>
          </cell>
        </row>
        <row r="4360">
          <cell r="A4360">
            <v>65087575</v>
          </cell>
        </row>
        <row r="4361">
          <cell r="A4361">
            <v>65087575</v>
          </cell>
        </row>
        <row r="4362">
          <cell r="A4362">
            <v>65087575</v>
          </cell>
        </row>
        <row r="4363">
          <cell r="A4363">
            <v>65087575</v>
          </cell>
        </row>
        <row r="4364">
          <cell r="A4364">
            <v>65087575</v>
          </cell>
        </row>
        <row r="4365">
          <cell r="A4365">
            <v>65087575</v>
          </cell>
        </row>
        <row r="4366">
          <cell r="A4366">
            <v>65087575</v>
          </cell>
        </row>
        <row r="4367">
          <cell r="A4367">
            <v>65087575</v>
          </cell>
        </row>
        <row r="4368">
          <cell r="A4368">
            <v>65087575</v>
          </cell>
        </row>
        <row r="4369">
          <cell r="A4369">
            <v>65087575</v>
          </cell>
        </row>
        <row r="4370">
          <cell r="A4370">
            <v>65087575</v>
          </cell>
        </row>
        <row r="4371">
          <cell r="A4371">
            <v>65087575</v>
          </cell>
        </row>
        <row r="4372">
          <cell r="A4372">
            <v>65087575</v>
          </cell>
        </row>
        <row r="4373">
          <cell r="A4373">
            <v>65087575</v>
          </cell>
        </row>
        <row r="4374">
          <cell r="A4374">
            <v>65087575</v>
          </cell>
        </row>
        <row r="4375">
          <cell r="A4375">
            <v>65087575</v>
          </cell>
        </row>
        <row r="4376">
          <cell r="A4376">
            <v>65087575</v>
          </cell>
        </row>
        <row r="4377">
          <cell r="A4377">
            <v>65087575</v>
          </cell>
        </row>
        <row r="4378">
          <cell r="A4378">
            <v>65087575</v>
          </cell>
        </row>
        <row r="4379">
          <cell r="A4379">
            <v>65087575</v>
          </cell>
        </row>
        <row r="4380">
          <cell r="A4380">
            <v>65087575</v>
          </cell>
        </row>
        <row r="4381">
          <cell r="A4381">
            <v>65087575</v>
          </cell>
        </row>
        <row r="4382">
          <cell r="A4382">
            <v>65087575</v>
          </cell>
        </row>
        <row r="4383">
          <cell r="A4383">
            <v>65087575</v>
          </cell>
        </row>
        <row r="4384">
          <cell r="A4384">
            <v>65087575</v>
          </cell>
        </row>
        <row r="4385">
          <cell r="A4385">
            <v>65087575</v>
          </cell>
        </row>
        <row r="4386">
          <cell r="A4386">
            <v>65087575</v>
          </cell>
        </row>
        <row r="4387">
          <cell r="A4387">
            <v>65087575</v>
          </cell>
        </row>
        <row r="4388">
          <cell r="A4388">
            <v>65087575</v>
          </cell>
        </row>
        <row r="4389">
          <cell r="A4389">
            <v>65087575</v>
          </cell>
        </row>
        <row r="4390">
          <cell r="A4390">
            <v>65087575</v>
          </cell>
        </row>
        <row r="4391">
          <cell r="A4391">
            <v>65087575</v>
          </cell>
        </row>
        <row r="4392">
          <cell r="A4392">
            <v>65087575</v>
          </cell>
        </row>
        <row r="4393">
          <cell r="A4393">
            <v>65087575</v>
          </cell>
        </row>
        <row r="4394">
          <cell r="A4394">
            <v>65087575</v>
          </cell>
        </row>
        <row r="4395">
          <cell r="A4395">
            <v>65087575</v>
          </cell>
        </row>
        <row r="4396">
          <cell r="A4396">
            <v>65087575</v>
          </cell>
        </row>
        <row r="4397">
          <cell r="A4397">
            <v>65087575</v>
          </cell>
        </row>
        <row r="4398">
          <cell r="A4398">
            <v>65087575</v>
          </cell>
        </row>
        <row r="4399">
          <cell r="A4399">
            <v>65087575</v>
          </cell>
        </row>
        <row r="4400">
          <cell r="A4400">
            <v>65087575</v>
          </cell>
        </row>
        <row r="4401">
          <cell r="A4401">
            <v>65087575</v>
          </cell>
        </row>
        <row r="4402">
          <cell r="A4402">
            <v>65087575</v>
          </cell>
        </row>
        <row r="4403">
          <cell r="A4403">
            <v>65087575</v>
          </cell>
        </row>
        <row r="4404">
          <cell r="A4404">
            <v>65087575</v>
          </cell>
        </row>
        <row r="4405">
          <cell r="A4405">
            <v>65087575</v>
          </cell>
        </row>
        <row r="4406">
          <cell r="A4406">
            <v>65087575</v>
          </cell>
        </row>
        <row r="4407">
          <cell r="A4407">
            <v>65087575</v>
          </cell>
        </row>
        <row r="4408">
          <cell r="A4408">
            <v>65087575</v>
          </cell>
        </row>
        <row r="4409">
          <cell r="A4409">
            <v>65087575</v>
          </cell>
        </row>
        <row r="4410">
          <cell r="A4410">
            <v>65087575</v>
          </cell>
        </row>
        <row r="4411">
          <cell r="A4411">
            <v>65087575</v>
          </cell>
        </row>
        <row r="4412">
          <cell r="A4412">
            <v>65087575</v>
          </cell>
        </row>
        <row r="4413">
          <cell r="A4413">
            <v>65087575</v>
          </cell>
        </row>
        <row r="4414">
          <cell r="A4414">
            <v>65087575</v>
          </cell>
        </row>
        <row r="4415">
          <cell r="A4415">
            <v>65087575</v>
          </cell>
        </row>
        <row r="4416">
          <cell r="A4416">
            <v>65087575</v>
          </cell>
        </row>
        <row r="4417">
          <cell r="A4417">
            <v>65087575</v>
          </cell>
        </row>
        <row r="4418">
          <cell r="A4418">
            <v>65087575</v>
          </cell>
        </row>
        <row r="4419">
          <cell r="A4419">
            <v>65087575</v>
          </cell>
        </row>
        <row r="4420">
          <cell r="A4420">
            <v>65087575</v>
          </cell>
        </row>
        <row r="4421">
          <cell r="A4421">
            <v>65087575</v>
          </cell>
        </row>
        <row r="4422">
          <cell r="A4422">
            <v>65087575</v>
          </cell>
        </row>
        <row r="4423">
          <cell r="A4423">
            <v>65087575</v>
          </cell>
        </row>
        <row r="4424">
          <cell r="A4424">
            <v>65087575</v>
          </cell>
        </row>
        <row r="4425">
          <cell r="A4425">
            <v>65087575</v>
          </cell>
        </row>
        <row r="4426">
          <cell r="A4426">
            <v>65087575</v>
          </cell>
        </row>
        <row r="4427">
          <cell r="A4427">
            <v>65087575</v>
          </cell>
        </row>
        <row r="4428">
          <cell r="A4428">
            <v>65087575</v>
          </cell>
        </row>
        <row r="4429">
          <cell r="A4429">
            <v>65087575</v>
          </cell>
        </row>
        <row r="4430">
          <cell r="A4430">
            <v>65087575</v>
          </cell>
        </row>
        <row r="4431">
          <cell r="A4431">
            <v>65087575</v>
          </cell>
        </row>
        <row r="4432">
          <cell r="A4432">
            <v>65087575</v>
          </cell>
        </row>
        <row r="4433">
          <cell r="A4433">
            <v>65087575</v>
          </cell>
        </row>
        <row r="4434">
          <cell r="A4434">
            <v>65087575</v>
          </cell>
        </row>
        <row r="4435">
          <cell r="A4435">
            <v>65087575</v>
          </cell>
        </row>
        <row r="4436">
          <cell r="A4436">
            <v>65087575</v>
          </cell>
        </row>
        <row r="4437">
          <cell r="A4437">
            <v>65087575</v>
          </cell>
        </row>
        <row r="4438">
          <cell r="A4438">
            <v>65087575</v>
          </cell>
        </row>
        <row r="4439">
          <cell r="A4439">
            <v>65087575</v>
          </cell>
        </row>
        <row r="4440">
          <cell r="A4440">
            <v>65087575</v>
          </cell>
        </row>
        <row r="4441">
          <cell r="A4441">
            <v>65087575</v>
          </cell>
        </row>
        <row r="4442">
          <cell r="A4442">
            <v>65087575</v>
          </cell>
        </row>
        <row r="4443">
          <cell r="A4443">
            <v>65087575</v>
          </cell>
        </row>
        <row r="4444">
          <cell r="A4444">
            <v>65087575</v>
          </cell>
        </row>
        <row r="4445">
          <cell r="A4445">
            <v>65087575</v>
          </cell>
        </row>
        <row r="4446">
          <cell r="A4446">
            <v>65087575</v>
          </cell>
        </row>
        <row r="4447">
          <cell r="A4447">
            <v>65087575</v>
          </cell>
        </row>
        <row r="4448">
          <cell r="A4448">
            <v>65087575</v>
          </cell>
        </row>
        <row r="4449">
          <cell r="A4449">
            <v>65087575</v>
          </cell>
        </row>
        <row r="4450">
          <cell r="A4450">
            <v>65087575</v>
          </cell>
        </row>
        <row r="4451">
          <cell r="A4451">
            <v>65087575</v>
          </cell>
        </row>
        <row r="4452">
          <cell r="A4452">
            <v>65087575</v>
          </cell>
        </row>
        <row r="4453">
          <cell r="A4453">
            <v>65087575</v>
          </cell>
        </row>
        <row r="4454">
          <cell r="A4454">
            <v>65087575</v>
          </cell>
        </row>
        <row r="4455">
          <cell r="A4455">
            <v>65087575</v>
          </cell>
        </row>
        <row r="4456">
          <cell r="A4456">
            <v>65087575</v>
          </cell>
        </row>
        <row r="4457">
          <cell r="A4457">
            <v>65087575</v>
          </cell>
        </row>
        <row r="4458">
          <cell r="A4458">
            <v>65087575</v>
          </cell>
        </row>
        <row r="4459">
          <cell r="A4459">
            <v>65087575</v>
          </cell>
        </row>
        <row r="4460">
          <cell r="A4460">
            <v>65087575</v>
          </cell>
        </row>
        <row r="4461">
          <cell r="A4461">
            <v>65087575</v>
          </cell>
        </row>
        <row r="4462">
          <cell r="A4462">
            <v>65087575</v>
          </cell>
        </row>
        <row r="4463">
          <cell r="A4463">
            <v>65087575</v>
          </cell>
        </row>
        <row r="4464">
          <cell r="A4464">
            <v>65087575</v>
          </cell>
        </row>
        <row r="4465">
          <cell r="A4465">
            <v>65087575</v>
          </cell>
        </row>
        <row r="4466">
          <cell r="A4466">
            <v>65087575</v>
          </cell>
        </row>
        <row r="4467">
          <cell r="A4467">
            <v>65087575</v>
          </cell>
        </row>
        <row r="4468">
          <cell r="A4468">
            <v>65087575</v>
          </cell>
        </row>
        <row r="4469">
          <cell r="A4469">
            <v>65087575</v>
          </cell>
        </row>
        <row r="4470">
          <cell r="A4470">
            <v>65087575</v>
          </cell>
        </row>
        <row r="4471">
          <cell r="A4471">
            <v>65087575</v>
          </cell>
        </row>
        <row r="4472">
          <cell r="A4472">
            <v>65087575</v>
          </cell>
        </row>
        <row r="4473">
          <cell r="A4473">
            <v>65087575</v>
          </cell>
        </row>
        <row r="4474">
          <cell r="A4474">
            <v>65087575</v>
          </cell>
        </row>
        <row r="4475">
          <cell r="A4475">
            <v>65087575</v>
          </cell>
        </row>
        <row r="4476">
          <cell r="A4476">
            <v>65087575</v>
          </cell>
        </row>
        <row r="4477">
          <cell r="A4477">
            <v>65087575</v>
          </cell>
        </row>
        <row r="4478">
          <cell r="A4478">
            <v>65087575</v>
          </cell>
        </row>
        <row r="4479">
          <cell r="A4479">
            <v>65087575</v>
          </cell>
        </row>
        <row r="4480">
          <cell r="A4480">
            <v>65087575</v>
          </cell>
        </row>
        <row r="4481">
          <cell r="A4481">
            <v>65087575</v>
          </cell>
        </row>
        <row r="4482">
          <cell r="A4482">
            <v>65087575</v>
          </cell>
        </row>
        <row r="4483">
          <cell r="A4483">
            <v>65087575</v>
          </cell>
        </row>
        <row r="4484">
          <cell r="A4484">
            <v>65087575</v>
          </cell>
        </row>
        <row r="4485">
          <cell r="A4485">
            <v>65087575</v>
          </cell>
        </row>
        <row r="4486">
          <cell r="A4486">
            <v>65087575</v>
          </cell>
        </row>
        <row r="4487">
          <cell r="A4487">
            <v>65087575</v>
          </cell>
        </row>
        <row r="4488">
          <cell r="A4488">
            <v>65087575</v>
          </cell>
        </row>
        <row r="4489">
          <cell r="A4489">
            <v>65087575</v>
          </cell>
        </row>
        <row r="4490">
          <cell r="A4490">
            <v>65087575</v>
          </cell>
        </row>
        <row r="4491">
          <cell r="A4491">
            <v>65087575</v>
          </cell>
        </row>
        <row r="4492">
          <cell r="A4492">
            <v>65087575</v>
          </cell>
        </row>
        <row r="4493">
          <cell r="A4493">
            <v>65087575</v>
          </cell>
        </row>
        <row r="4494">
          <cell r="A4494">
            <v>65087575</v>
          </cell>
        </row>
        <row r="4495">
          <cell r="A4495">
            <v>65087575</v>
          </cell>
        </row>
        <row r="4496">
          <cell r="A4496">
            <v>65087575</v>
          </cell>
        </row>
        <row r="4497">
          <cell r="A4497">
            <v>65087575</v>
          </cell>
        </row>
        <row r="4498">
          <cell r="A4498">
            <v>65087575</v>
          </cell>
        </row>
        <row r="4499">
          <cell r="A4499">
            <v>65087575</v>
          </cell>
        </row>
        <row r="4500">
          <cell r="A4500">
            <v>65087575</v>
          </cell>
        </row>
        <row r="4501">
          <cell r="A4501">
            <v>65087575</v>
          </cell>
        </row>
        <row r="4502">
          <cell r="A4502">
            <v>65087575</v>
          </cell>
        </row>
        <row r="4503">
          <cell r="A4503">
            <v>65087575</v>
          </cell>
        </row>
        <row r="4504">
          <cell r="A4504">
            <v>65087575</v>
          </cell>
        </row>
        <row r="4505">
          <cell r="A4505">
            <v>65087575</v>
          </cell>
        </row>
        <row r="4506">
          <cell r="A4506">
            <v>65087575</v>
          </cell>
        </row>
        <row r="4507">
          <cell r="A4507">
            <v>65087575</v>
          </cell>
        </row>
        <row r="4508">
          <cell r="A4508">
            <v>65087575</v>
          </cell>
        </row>
        <row r="4509">
          <cell r="A4509">
            <v>65087575</v>
          </cell>
        </row>
        <row r="4510">
          <cell r="A4510">
            <v>65087575</v>
          </cell>
        </row>
        <row r="4511">
          <cell r="A4511">
            <v>65087575</v>
          </cell>
        </row>
        <row r="4512">
          <cell r="A4512">
            <v>65087575</v>
          </cell>
        </row>
        <row r="4513">
          <cell r="A4513">
            <v>65087575</v>
          </cell>
        </row>
        <row r="4514">
          <cell r="A4514">
            <v>65087575</v>
          </cell>
        </row>
        <row r="4515">
          <cell r="A4515">
            <v>65087575</v>
          </cell>
        </row>
        <row r="4516">
          <cell r="A4516">
            <v>65087575</v>
          </cell>
        </row>
        <row r="4517">
          <cell r="A4517">
            <v>65087575</v>
          </cell>
        </row>
        <row r="4518">
          <cell r="A4518">
            <v>65087575</v>
          </cell>
        </row>
        <row r="4519">
          <cell r="A4519">
            <v>65087575</v>
          </cell>
        </row>
        <row r="4520">
          <cell r="A4520">
            <v>65087575</v>
          </cell>
        </row>
        <row r="4521">
          <cell r="A4521">
            <v>65087575</v>
          </cell>
        </row>
        <row r="4522">
          <cell r="A4522">
            <v>65087575</v>
          </cell>
        </row>
        <row r="4523">
          <cell r="A4523">
            <v>65087575</v>
          </cell>
        </row>
        <row r="4524">
          <cell r="A4524">
            <v>65087575</v>
          </cell>
        </row>
        <row r="4525">
          <cell r="A4525">
            <v>65087575</v>
          </cell>
        </row>
        <row r="4526">
          <cell r="A4526">
            <v>65087575</v>
          </cell>
        </row>
        <row r="4527">
          <cell r="A4527">
            <v>65087575</v>
          </cell>
        </row>
        <row r="4528">
          <cell r="A4528">
            <v>65087575</v>
          </cell>
        </row>
        <row r="4529">
          <cell r="A4529">
            <v>65087575</v>
          </cell>
        </row>
        <row r="4530">
          <cell r="A4530">
            <v>65087575</v>
          </cell>
        </row>
        <row r="4531">
          <cell r="A4531">
            <v>65087575</v>
          </cell>
        </row>
        <row r="4532">
          <cell r="A4532">
            <v>65087575</v>
          </cell>
        </row>
        <row r="4533">
          <cell r="A4533">
            <v>65087575</v>
          </cell>
        </row>
        <row r="4534">
          <cell r="A4534">
            <v>65087575</v>
          </cell>
        </row>
        <row r="4535">
          <cell r="A4535">
            <v>65087575</v>
          </cell>
        </row>
        <row r="4536">
          <cell r="A4536">
            <v>65087575</v>
          </cell>
        </row>
        <row r="4537">
          <cell r="A4537">
            <v>65087575</v>
          </cell>
        </row>
        <row r="4538">
          <cell r="A4538">
            <v>65087575</v>
          </cell>
        </row>
        <row r="4539">
          <cell r="A4539">
            <v>65087575</v>
          </cell>
        </row>
        <row r="4540">
          <cell r="A4540">
            <v>65087575</v>
          </cell>
        </row>
        <row r="4541">
          <cell r="A4541">
            <v>65087575</v>
          </cell>
        </row>
        <row r="4542">
          <cell r="A4542">
            <v>65087575</v>
          </cell>
        </row>
        <row r="4543">
          <cell r="A4543">
            <v>65087575</v>
          </cell>
        </row>
        <row r="4544">
          <cell r="A4544">
            <v>65087575</v>
          </cell>
        </row>
        <row r="4545">
          <cell r="A4545">
            <v>65087575</v>
          </cell>
        </row>
        <row r="4546">
          <cell r="A4546">
            <v>65087575</v>
          </cell>
        </row>
        <row r="4547">
          <cell r="A4547">
            <v>65087575</v>
          </cell>
        </row>
        <row r="4548">
          <cell r="A4548">
            <v>65087575</v>
          </cell>
        </row>
        <row r="4549">
          <cell r="A4549">
            <v>65087575</v>
          </cell>
        </row>
        <row r="4550">
          <cell r="A4550">
            <v>65087575</v>
          </cell>
        </row>
        <row r="4551">
          <cell r="A4551">
            <v>65087575</v>
          </cell>
        </row>
        <row r="4552">
          <cell r="A4552">
            <v>65087575</v>
          </cell>
        </row>
        <row r="4553">
          <cell r="A4553">
            <v>65087575</v>
          </cell>
        </row>
        <row r="4554">
          <cell r="A4554">
            <v>65087575</v>
          </cell>
        </row>
        <row r="4555">
          <cell r="A4555">
            <v>65087575</v>
          </cell>
        </row>
        <row r="4556">
          <cell r="A4556">
            <v>65087575</v>
          </cell>
        </row>
        <row r="4557">
          <cell r="A4557">
            <v>65087575</v>
          </cell>
        </row>
        <row r="4558">
          <cell r="A4558">
            <v>65087575</v>
          </cell>
        </row>
        <row r="4559">
          <cell r="A4559">
            <v>65087575</v>
          </cell>
        </row>
        <row r="4560">
          <cell r="A4560">
            <v>65087575</v>
          </cell>
        </row>
        <row r="4561">
          <cell r="A4561">
            <v>65087575</v>
          </cell>
        </row>
        <row r="4562">
          <cell r="A4562">
            <v>65087575</v>
          </cell>
        </row>
        <row r="4563">
          <cell r="A4563">
            <v>65087575</v>
          </cell>
        </row>
        <row r="4564">
          <cell r="A4564">
            <v>65087575</v>
          </cell>
        </row>
        <row r="4565">
          <cell r="A4565">
            <v>65087575</v>
          </cell>
        </row>
        <row r="4566">
          <cell r="A4566">
            <v>65087575</v>
          </cell>
        </row>
        <row r="4567">
          <cell r="A4567">
            <v>65087575</v>
          </cell>
        </row>
        <row r="4568">
          <cell r="A4568">
            <v>65087575</v>
          </cell>
        </row>
        <row r="4569">
          <cell r="A4569">
            <v>65087575</v>
          </cell>
        </row>
        <row r="4570">
          <cell r="A4570">
            <v>65087575</v>
          </cell>
        </row>
        <row r="4571">
          <cell r="A4571">
            <v>65087575</v>
          </cell>
        </row>
        <row r="4572">
          <cell r="A4572">
            <v>65087575</v>
          </cell>
        </row>
        <row r="4573">
          <cell r="A4573">
            <v>65087575</v>
          </cell>
        </row>
        <row r="4574">
          <cell r="A4574">
            <v>65087575</v>
          </cell>
        </row>
        <row r="4575">
          <cell r="A4575">
            <v>65087575</v>
          </cell>
        </row>
        <row r="4576">
          <cell r="A4576">
            <v>65087575</v>
          </cell>
        </row>
        <row r="4577">
          <cell r="A4577">
            <v>65087575</v>
          </cell>
        </row>
        <row r="4578">
          <cell r="A4578">
            <v>65087575</v>
          </cell>
        </row>
        <row r="4579">
          <cell r="A4579">
            <v>65087575</v>
          </cell>
        </row>
        <row r="4580">
          <cell r="A4580">
            <v>65087575</v>
          </cell>
        </row>
        <row r="4581">
          <cell r="A4581">
            <v>65087575</v>
          </cell>
        </row>
        <row r="4582">
          <cell r="A4582">
            <v>65087575</v>
          </cell>
        </row>
        <row r="4583">
          <cell r="A4583">
            <v>65087575</v>
          </cell>
        </row>
        <row r="4584">
          <cell r="A4584">
            <v>65087575</v>
          </cell>
        </row>
        <row r="4585">
          <cell r="A4585">
            <v>65087575</v>
          </cell>
        </row>
        <row r="4586">
          <cell r="A4586">
            <v>65087575</v>
          </cell>
        </row>
        <row r="4587">
          <cell r="A4587">
            <v>65087575</v>
          </cell>
        </row>
        <row r="4588">
          <cell r="A4588">
            <v>65087575</v>
          </cell>
        </row>
        <row r="4589">
          <cell r="A4589">
            <v>65087575</v>
          </cell>
        </row>
        <row r="4590">
          <cell r="A4590">
            <v>65087575</v>
          </cell>
        </row>
        <row r="4591">
          <cell r="A4591">
            <v>65087575</v>
          </cell>
        </row>
        <row r="4592">
          <cell r="A4592">
            <v>65087575</v>
          </cell>
        </row>
        <row r="4593">
          <cell r="A4593">
            <v>65087575</v>
          </cell>
        </row>
        <row r="4594">
          <cell r="A4594">
            <v>65087575</v>
          </cell>
        </row>
        <row r="4595">
          <cell r="A4595">
            <v>65087575</v>
          </cell>
        </row>
        <row r="4596">
          <cell r="A4596">
            <v>65087575</v>
          </cell>
        </row>
        <row r="4597">
          <cell r="A4597">
            <v>65087575</v>
          </cell>
        </row>
        <row r="4598">
          <cell r="A4598">
            <v>65087575</v>
          </cell>
        </row>
        <row r="4599">
          <cell r="A4599">
            <v>65087575</v>
          </cell>
        </row>
        <row r="4600">
          <cell r="A4600">
            <v>65087575</v>
          </cell>
        </row>
        <row r="4601">
          <cell r="A4601">
            <v>65087575</v>
          </cell>
        </row>
        <row r="4602">
          <cell r="A4602">
            <v>65087575</v>
          </cell>
        </row>
        <row r="4603">
          <cell r="A4603">
            <v>65087575</v>
          </cell>
        </row>
        <row r="4604">
          <cell r="A4604">
            <v>65087575</v>
          </cell>
        </row>
        <row r="4605">
          <cell r="A4605">
            <v>65087575</v>
          </cell>
        </row>
        <row r="4606">
          <cell r="A4606">
            <v>65087575</v>
          </cell>
        </row>
        <row r="4607">
          <cell r="A4607">
            <v>65087575</v>
          </cell>
        </row>
        <row r="4608">
          <cell r="A4608">
            <v>65087575</v>
          </cell>
        </row>
        <row r="4609">
          <cell r="A4609">
            <v>65087575</v>
          </cell>
        </row>
        <row r="4610">
          <cell r="A4610">
            <v>65087575</v>
          </cell>
        </row>
        <row r="4611">
          <cell r="A4611">
            <v>65087575</v>
          </cell>
        </row>
        <row r="4612">
          <cell r="A4612">
            <v>65087575</v>
          </cell>
        </row>
        <row r="4613">
          <cell r="A4613">
            <v>65087575</v>
          </cell>
        </row>
        <row r="4614">
          <cell r="A4614">
            <v>65087575</v>
          </cell>
        </row>
        <row r="4615">
          <cell r="A4615">
            <v>65087575</v>
          </cell>
        </row>
        <row r="4616">
          <cell r="A4616">
            <v>65087575</v>
          </cell>
        </row>
        <row r="4617">
          <cell r="A4617">
            <v>65087575</v>
          </cell>
        </row>
        <row r="4618">
          <cell r="A4618">
            <v>65087575</v>
          </cell>
        </row>
        <row r="4619">
          <cell r="A4619">
            <v>65087575</v>
          </cell>
        </row>
        <row r="4620">
          <cell r="A4620">
            <v>65087575</v>
          </cell>
        </row>
        <row r="4621">
          <cell r="A4621">
            <v>65087575</v>
          </cell>
        </row>
        <row r="4622">
          <cell r="A4622">
            <v>65087575</v>
          </cell>
        </row>
        <row r="4623">
          <cell r="A4623">
            <v>65087575</v>
          </cell>
        </row>
        <row r="4624">
          <cell r="A4624">
            <v>65087575</v>
          </cell>
        </row>
        <row r="4625">
          <cell r="A4625">
            <v>65087575</v>
          </cell>
        </row>
        <row r="4626">
          <cell r="A4626">
            <v>65087575</v>
          </cell>
        </row>
        <row r="4627">
          <cell r="A4627">
            <v>65087575</v>
          </cell>
        </row>
        <row r="4628">
          <cell r="A4628">
            <v>65087575</v>
          </cell>
        </row>
        <row r="4629">
          <cell r="A4629">
            <v>65087575</v>
          </cell>
        </row>
        <row r="4630">
          <cell r="A4630">
            <v>65087575</v>
          </cell>
        </row>
        <row r="4631">
          <cell r="A4631">
            <v>65087575</v>
          </cell>
        </row>
        <row r="4632">
          <cell r="A4632">
            <v>65087575</v>
          </cell>
        </row>
        <row r="4633">
          <cell r="A4633">
            <v>65087575</v>
          </cell>
        </row>
        <row r="4634">
          <cell r="A4634">
            <v>65087575</v>
          </cell>
        </row>
        <row r="4635">
          <cell r="A4635">
            <v>65087575</v>
          </cell>
        </row>
        <row r="4636">
          <cell r="A4636">
            <v>65087575</v>
          </cell>
        </row>
        <row r="4637">
          <cell r="A4637">
            <v>65087575</v>
          </cell>
        </row>
        <row r="4638">
          <cell r="A4638">
            <v>65087575</v>
          </cell>
        </row>
        <row r="4639">
          <cell r="A4639">
            <v>65087575</v>
          </cell>
        </row>
        <row r="4640">
          <cell r="A4640">
            <v>65087575</v>
          </cell>
        </row>
        <row r="4641">
          <cell r="A4641">
            <v>65087575</v>
          </cell>
        </row>
        <row r="4642">
          <cell r="A4642">
            <v>65087575</v>
          </cell>
        </row>
        <row r="4643">
          <cell r="A4643">
            <v>65087575</v>
          </cell>
        </row>
        <row r="4644">
          <cell r="A4644">
            <v>65087575</v>
          </cell>
        </row>
        <row r="4645">
          <cell r="A4645">
            <v>65087575</v>
          </cell>
        </row>
        <row r="4646">
          <cell r="A4646">
            <v>65087575</v>
          </cell>
        </row>
        <row r="4647">
          <cell r="A4647">
            <v>65087575</v>
          </cell>
        </row>
        <row r="4648">
          <cell r="A4648">
            <v>65087575</v>
          </cell>
        </row>
        <row r="4649">
          <cell r="A4649">
            <v>65087575</v>
          </cell>
        </row>
        <row r="4650">
          <cell r="A4650">
            <v>65087575</v>
          </cell>
        </row>
        <row r="4651">
          <cell r="A4651">
            <v>65087575</v>
          </cell>
        </row>
        <row r="4652">
          <cell r="A4652">
            <v>65087575</v>
          </cell>
        </row>
        <row r="4653">
          <cell r="A4653">
            <v>65087575</v>
          </cell>
        </row>
        <row r="4654">
          <cell r="A4654">
            <v>65087575</v>
          </cell>
        </row>
        <row r="4655">
          <cell r="A4655">
            <v>65087575</v>
          </cell>
        </row>
        <row r="4656">
          <cell r="A4656">
            <v>65087575</v>
          </cell>
        </row>
        <row r="4657">
          <cell r="A4657">
            <v>65087575</v>
          </cell>
        </row>
        <row r="4658">
          <cell r="A4658">
            <v>65087575</v>
          </cell>
        </row>
        <row r="4659">
          <cell r="A4659">
            <v>65087575</v>
          </cell>
        </row>
        <row r="4660">
          <cell r="A4660">
            <v>65087575</v>
          </cell>
        </row>
        <row r="4661">
          <cell r="A4661">
            <v>65087575</v>
          </cell>
        </row>
        <row r="4662">
          <cell r="A4662">
            <v>65087575</v>
          </cell>
        </row>
        <row r="4663">
          <cell r="A4663">
            <v>65087575</v>
          </cell>
        </row>
        <row r="4664">
          <cell r="A4664">
            <v>65087575</v>
          </cell>
        </row>
        <row r="4665">
          <cell r="A4665">
            <v>65087575</v>
          </cell>
        </row>
        <row r="4666">
          <cell r="A4666">
            <v>65087575</v>
          </cell>
        </row>
        <row r="4667">
          <cell r="A4667">
            <v>65087575</v>
          </cell>
        </row>
        <row r="4668">
          <cell r="A4668">
            <v>65087575</v>
          </cell>
        </row>
        <row r="4669">
          <cell r="A4669">
            <v>65087575</v>
          </cell>
        </row>
        <row r="4670">
          <cell r="A4670">
            <v>65087575</v>
          </cell>
        </row>
        <row r="4671">
          <cell r="A4671">
            <v>65087575</v>
          </cell>
        </row>
        <row r="4672">
          <cell r="A4672">
            <v>65087575</v>
          </cell>
        </row>
        <row r="4673">
          <cell r="A4673">
            <v>65087575</v>
          </cell>
        </row>
        <row r="4674">
          <cell r="A4674">
            <v>65087575</v>
          </cell>
        </row>
        <row r="4675">
          <cell r="A4675">
            <v>65087575</v>
          </cell>
        </row>
        <row r="4676">
          <cell r="A4676">
            <v>65087575</v>
          </cell>
        </row>
        <row r="4677">
          <cell r="A4677">
            <v>65087575</v>
          </cell>
        </row>
        <row r="4678">
          <cell r="A4678">
            <v>65087575</v>
          </cell>
        </row>
        <row r="4679">
          <cell r="A4679">
            <v>65087575</v>
          </cell>
        </row>
        <row r="4680">
          <cell r="A4680">
            <v>65087575</v>
          </cell>
        </row>
        <row r="4681">
          <cell r="A4681">
            <v>65087575</v>
          </cell>
        </row>
        <row r="4682">
          <cell r="A4682">
            <v>65087575</v>
          </cell>
        </row>
        <row r="4683">
          <cell r="A4683">
            <v>65087575</v>
          </cell>
        </row>
        <row r="4684">
          <cell r="A4684">
            <v>65087575</v>
          </cell>
        </row>
        <row r="4685">
          <cell r="A4685">
            <v>65087575</v>
          </cell>
        </row>
        <row r="4686">
          <cell r="A4686">
            <v>65087575</v>
          </cell>
        </row>
        <row r="4687">
          <cell r="A4687">
            <v>65087575</v>
          </cell>
        </row>
        <row r="4688">
          <cell r="A4688">
            <v>65087575</v>
          </cell>
        </row>
        <row r="4689">
          <cell r="A4689">
            <v>65087575</v>
          </cell>
        </row>
        <row r="4690">
          <cell r="A4690">
            <v>65087575</v>
          </cell>
        </row>
        <row r="4691">
          <cell r="A4691">
            <v>65087575</v>
          </cell>
        </row>
        <row r="4692">
          <cell r="A4692">
            <v>65087575</v>
          </cell>
        </row>
        <row r="4693">
          <cell r="A4693">
            <v>65087575</v>
          </cell>
        </row>
        <row r="4694">
          <cell r="A4694">
            <v>65087575</v>
          </cell>
        </row>
        <row r="4695">
          <cell r="A4695">
            <v>65087575</v>
          </cell>
        </row>
        <row r="4696">
          <cell r="A4696">
            <v>65087575</v>
          </cell>
        </row>
        <row r="4697">
          <cell r="A4697">
            <v>65087575</v>
          </cell>
        </row>
        <row r="4698">
          <cell r="A4698">
            <v>65087575</v>
          </cell>
        </row>
        <row r="4699">
          <cell r="A4699">
            <v>65087575</v>
          </cell>
        </row>
        <row r="4700">
          <cell r="A4700">
            <v>65087575</v>
          </cell>
        </row>
        <row r="4701">
          <cell r="A4701">
            <v>65087575</v>
          </cell>
        </row>
        <row r="4702">
          <cell r="A4702">
            <v>65087575</v>
          </cell>
        </row>
        <row r="4703">
          <cell r="A4703">
            <v>65087575</v>
          </cell>
        </row>
        <row r="4704">
          <cell r="A4704">
            <v>65087575</v>
          </cell>
        </row>
        <row r="4705">
          <cell r="A4705">
            <v>65087575</v>
          </cell>
        </row>
        <row r="4706">
          <cell r="A4706">
            <v>65087575</v>
          </cell>
        </row>
        <row r="4707">
          <cell r="A4707">
            <v>65087575</v>
          </cell>
        </row>
        <row r="4708">
          <cell r="A4708">
            <v>65087575</v>
          </cell>
        </row>
        <row r="4709">
          <cell r="A4709">
            <v>65087575</v>
          </cell>
        </row>
        <row r="4710">
          <cell r="A4710">
            <v>65087575</v>
          </cell>
        </row>
        <row r="4711">
          <cell r="A4711">
            <v>65087575</v>
          </cell>
        </row>
        <row r="4712">
          <cell r="A4712">
            <v>65087575</v>
          </cell>
        </row>
        <row r="4713">
          <cell r="A4713">
            <v>65087575</v>
          </cell>
        </row>
        <row r="4714">
          <cell r="A4714">
            <v>65087575</v>
          </cell>
        </row>
        <row r="4715">
          <cell r="A4715">
            <v>65087575</v>
          </cell>
        </row>
        <row r="4716">
          <cell r="A4716">
            <v>65087575</v>
          </cell>
        </row>
        <row r="4717">
          <cell r="A4717">
            <v>65087575</v>
          </cell>
        </row>
        <row r="4718">
          <cell r="A4718">
            <v>65087575</v>
          </cell>
        </row>
        <row r="4719">
          <cell r="A4719">
            <v>65087575</v>
          </cell>
        </row>
        <row r="4720">
          <cell r="A4720">
            <v>65087575</v>
          </cell>
        </row>
        <row r="4721">
          <cell r="A4721">
            <v>65087575</v>
          </cell>
        </row>
        <row r="4722">
          <cell r="A4722">
            <v>65087575</v>
          </cell>
        </row>
        <row r="4723">
          <cell r="A4723">
            <v>65087575</v>
          </cell>
        </row>
        <row r="4724">
          <cell r="A4724">
            <v>65087575</v>
          </cell>
        </row>
        <row r="4725">
          <cell r="A4725">
            <v>65087575</v>
          </cell>
        </row>
        <row r="4726">
          <cell r="A4726">
            <v>65087575</v>
          </cell>
        </row>
        <row r="4727">
          <cell r="A4727">
            <v>65087575</v>
          </cell>
        </row>
        <row r="4728">
          <cell r="A4728">
            <v>65087575</v>
          </cell>
        </row>
        <row r="4729">
          <cell r="A4729">
            <v>65087575</v>
          </cell>
        </row>
        <row r="4730">
          <cell r="A4730">
            <v>65087575</v>
          </cell>
        </row>
        <row r="4731">
          <cell r="A4731">
            <v>65087575</v>
          </cell>
        </row>
        <row r="4732">
          <cell r="A4732">
            <v>65087575</v>
          </cell>
        </row>
        <row r="4733">
          <cell r="A4733">
            <v>65087575</v>
          </cell>
        </row>
        <row r="4734">
          <cell r="A4734">
            <v>65087575</v>
          </cell>
        </row>
        <row r="4735">
          <cell r="A4735">
            <v>65087575</v>
          </cell>
        </row>
        <row r="4736">
          <cell r="A4736">
            <v>65087575</v>
          </cell>
        </row>
        <row r="4737">
          <cell r="A4737">
            <v>65087575</v>
          </cell>
        </row>
        <row r="4738">
          <cell r="A4738">
            <v>65087575</v>
          </cell>
        </row>
        <row r="4739">
          <cell r="A4739">
            <v>65087575</v>
          </cell>
        </row>
        <row r="4740">
          <cell r="A4740">
            <v>65087575</v>
          </cell>
        </row>
        <row r="4741">
          <cell r="A4741">
            <v>65087575</v>
          </cell>
        </row>
        <row r="4742">
          <cell r="A4742">
            <v>65087575</v>
          </cell>
        </row>
        <row r="4743">
          <cell r="A4743">
            <v>65087575</v>
          </cell>
        </row>
        <row r="4744">
          <cell r="A4744">
            <v>65087575</v>
          </cell>
        </row>
        <row r="4745">
          <cell r="A4745">
            <v>65087575</v>
          </cell>
        </row>
        <row r="4746">
          <cell r="A4746">
            <v>65087575</v>
          </cell>
        </row>
        <row r="4747">
          <cell r="A4747">
            <v>65087575</v>
          </cell>
        </row>
        <row r="4748">
          <cell r="A4748">
            <v>65087575</v>
          </cell>
        </row>
        <row r="4749">
          <cell r="A4749">
            <v>65087575</v>
          </cell>
        </row>
        <row r="4750">
          <cell r="A4750">
            <v>65087575</v>
          </cell>
        </row>
        <row r="4751">
          <cell r="A4751">
            <v>65087575</v>
          </cell>
        </row>
        <row r="4752">
          <cell r="A4752">
            <v>65087575</v>
          </cell>
        </row>
        <row r="4753">
          <cell r="A4753">
            <v>65087575</v>
          </cell>
        </row>
        <row r="4754">
          <cell r="A4754">
            <v>65087575</v>
          </cell>
        </row>
        <row r="4755">
          <cell r="A4755">
            <v>65087575</v>
          </cell>
        </row>
        <row r="4756">
          <cell r="A4756">
            <v>65087575</v>
          </cell>
        </row>
        <row r="4757">
          <cell r="A4757">
            <v>65087575</v>
          </cell>
        </row>
        <row r="4758">
          <cell r="A4758">
            <v>65087575</v>
          </cell>
        </row>
        <row r="4759">
          <cell r="A4759">
            <v>65087575</v>
          </cell>
        </row>
        <row r="4760">
          <cell r="A4760">
            <v>65087575</v>
          </cell>
        </row>
        <row r="4761">
          <cell r="A4761">
            <v>65087575</v>
          </cell>
        </row>
        <row r="4762">
          <cell r="A4762">
            <v>65087575</v>
          </cell>
        </row>
        <row r="4763">
          <cell r="A4763">
            <v>65087575</v>
          </cell>
        </row>
        <row r="4764">
          <cell r="A4764">
            <v>65087575</v>
          </cell>
        </row>
        <row r="4765">
          <cell r="A4765">
            <v>65087575</v>
          </cell>
        </row>
        <row r="4766">
          <cell r="A4766">
            <v>65087575</v>
          </cell>
        </row>
        <row r="4767">
          <cell r="A4767">
            <v>65087575</v>
          </cell>
        </row>
        <row r="4768">
          <cell r="A4768">
            <v>65087575</v>
          </cell>
        </row>
        <row r="4769">
          <cell r="A4769">
            <v>65087575</v>
          </cell>
        </row>
        <row r="4770">
          <cell r="A4770">
            <v>65087575</v>
          </cell>
        </row>
        <row r="4771">
          <cell r="A4771">
            <v>65087575</v>
          </cell>
        </row>
        <row r="4772">
          <cell r="A4772">
            <v>65087575</v>
          </cell>
        </row>
        <row r="4773">
          <cell r="A4773">
            <v>65087575</v>
          </cell>
        </row>
        <row r="4774">
          <cell r="A4774">
            <v>65087575</v>
          </cell>
        </row>
        <row r="4775">
          <cell r="A4775">
            <v>65087575</v>
          </cell>
        </row>
        <row r="4776">
          <cell r="A4776">
            <v>65087575</v>
          </cell>
        </row>
        <row r="4777">
          <cell r="A4777">
            <v>65087575</v>
          </cell>
        </row>
        <row r="4778">
          <cell r="A4778">
            <v>65087575</v>
          </cell>
        </row>
        <row r="4779">
          <cell r="A4779">
            <v>65087575</v>
          </cell>
        </row>
        <row r="4780">
          <cell r="A4780">
            <v>65087575</v>
          </cell>
        </row>
        <row r="4781">
          <cell r="A4781">
            <v>65087575</v>
          </cell>
        </row>
        <row r="4782">
          <cell r="A4782">
            <v>65087575</v>
          </cell>
        </row>
        <row r="4783">
          <cell r="A4783">
            <v>65087575</v>
          </cell>
        </row>
        <row r="4784">
          <cell r="A4784">
            <v>65087575</v>
          </cell>
        </row>
        <row r="4785">
          <cell r="A4785">
            <v>65087575</v>
          </cell>
        </row>
        <row r="4786">
          <cell r="A4786">
            <v>65087575</v>
          </cell>
        </row>
        <row r="4787">
          <cell r="A4787">
            <v>65087575</v>
          </cell>
        </row>
        <row r="4788">
          <cell r="A4788">
            <v>65087575</v>
          </cell>
        </row>
        <row r="4789">
          <cell r="A4789">
            <v>65087575</v>
          </cell>
        </row>
        <row r="4790">
          <cell r="A4790">
            <v>65087575</v>
          </cell>
        </row>
        <row r="4791">
          <cell r="A4791">
            <v>65087575</v>
          </cell>
        </row>
        <row r="4792">
          <cell r="A4792">
            <v>65087575</v>
          </cell>
        </row>
        <row r="4793">
          <cell r="A4793">
            <v>65087575</v>
          </cell>
        </row>
        <row r="4794">
          <cell r="A4794">
            <v>65087575</v>
          </cell>
        </row>
        <row r="4795">
          <cell r="A4795">
            <v>65087575</v>
          </cell>
        </row>
        <row r="4796">
          <cell r="A4796">
            <v>65087575</v>
          </cell>
        </row>
        <row r="4797">
          <cell r="A4797">
            <v>65087575</v>
          </cell>
        </row>
        <row r="4798">
          <cell r="A4798">
            <v>65087575</v>
          </cell>
        </row>
        <row r="4799">
          <cell r="A4799">
            <v>65087575</v>
          </cell>
        </row>
        <row r="4800">
          <cell r="A4800">
            <v>65087575</v>
          </cell>
        </row>
        <row r="4801">
          <cell r="A4801">
            <v>65087575</v>
          </cell>
        </row>
        <row r="4802">
          <cell r="A4802">
            <v>65087575</v>
          </cell>
        </row>
        <row r="4803">
          <cell r="A4803">
            <v>65087575</v>
          </cell>
        </row>
        <row r="4804">
          <cell r="A4804">
            <v>65087575</v>
          </cell>
        </row>
        <row r="4805">
          <cell r="A4805">
            <v>65087575</v>
          </cell>
        </row>
        <row r="4806">
          <cell r="A4806">
            <v>65087575</v>
          </cell>
        </row>
        <row r="4807">
          <cell r="A4807">
            <v>65087575</v>
          </cell>
        </row>
        <row r="4808">
          <cell r="A4808">
            <v>65087575</v>
          </cell>
        </row>
        <row r="4809">
          <cell r="A4809">
            <v>65087575</v>
          </cell>
        </row>
        <row r="4810">
          <cell r="A4810">
            <v>65087575</v>
          </cell>
        </row>
        <row r="4811">
          <cell r="A4811">
            <v>65087575</v>
          </cell>
        </row>
        <row r="4812">
          <cell r="A4812">
            <v>65087575</v>
          </cell>
        </row>
        <row r="4813">
          <cell r="A4813">
            <v>65087575</v>
          </cell>
        </row>
        <row r="4814">
          <cell r="A4814">
            <v>65087575</v>
          </cell>
        </row>
        <row r="4815">
          <cell r="A4815">
            <v>65087575</v>
          </cell>
        </row>
        <row r="4816">
          <cell r="A4816">
            <v>65087575</v>
          </cell>
        </row>
        <row r="4817">
          <cell r="A4817">
            <v>65087575</v>
          </cell>
        </row>
        <row r="4818">
          <cell r="A4818">
            <v>65087575</v>
          </cell>
        </row>
        <row r="4819">
          <cell r="A4819">
            <v>65087575</v>
          </cell>
        </row>
        <row r="4820">
          <cell r="A4820">
            <v>65087575</v>
          </cell>
        </row>
        <row r="4821">
          <cell r="A4821">
            <v>65087575</v>
          </cell>
        </row>
        <row r="4822">
          <cell r="A4822">
            <v>65087575</v>
          </cell>
        </row>
        <row r="4823">
          <cell r="A4823">
            <v>65087575</v>
          </cell>
        </row>
        <row r="4824">
          <cell r="A4824">
            <v>65087575</v>
          </cell>
        </row>
        <row r="4825">
          <cell r="A4825">
            <v>65087575</v>
          </cell>
        </row>
        <row r="4826">
          <cell r="A4826">
            <v>65087575</v>
          </cell>
        </row>
        <row r="4827">
          <cell r="A4827">
            <v>65087575</v>
          </cell>
        </row>
        <row r="4828">
          <cell r="A4828">
            <v>65087575</v>
          </cell>
        </row>
        <row r="4829">
          <cell r="A4829">
            <v>65087575</v>
          </cell>
        </row>
        <row r="4830">
          <cell r="A4830">
            <v>65087575</v>
          </cell>
        </row>
        <row r="4831">
          <cell r="A4831">
            <v>65087575</v>
          </cell>
        </row>
        <row r="4832">
          <cell r="A4832">
            <v>65087575</v>
          </cell>
        </row>
        <row r="4833">
          <cell r="A4833">
            <v>65087575</v>
          </cell>
        </row>
        <row r="4834">
          <cell r="A4834">
            <v>65087575</v>
          </cell>
        </row>
        <row r="4835">
          <cell r="A4835">
            <v>65087575</v>
          </cell>
        </row>
        <row r="4836">
          <cell r="A4836">
            <v>65087575</v>
          </cell>
        </row>
        <row r="4837">
          <cell r="A4837">
            <v>65087575</v>
          </cell>
        </row>
        <row r="4838">
          <cell r="A4838">
            <v>65087575</v>
          </cell>
        </row>
        <row r="4839">
          <cell r="A4839">
            <v>65087575</v>
          </cell>
        </row>
        <row r="4840">
          <cell r="A4840">
            <v>65087575</v>
          </cell>
        </row>
        <row r="4841">
          <cell r="A4841">
            <v>65087575</v>
          </cell>
        </row>
        <row r="4842">
          <cell r="A4842">
            <v>65087575</v>
          </cell>
        </row>
        <row r="4843">
          <cell r="A4843">
            <v>65087575</v>
          </cell>
        </row>
        <row r="4844">
          <cell r="A4844">
            <v>65087575</v>
          </cell>
        </row>
        <row r="4845">
          <cell r="A4845">
            <v>65087575</v>
          </cell>
        </row>
        <row r="4846">
          <cell r="A4846">
            <v>65087575</v>
          </cell>
        </row>
        <row r="4847">
          <cell r="A4847">
            <v>65087575</v>
          </cell>
        </row>
        <row r="4848">
          <cell r="A4848">
            <v>65087575</v>
          </cell>
        </row>
        <row r="4849">
          <cell r="A4849">
            <v>65087575</v>
          </cell>
        </row>
        <row r="4850">
          <cell r="A4850">
            <v>65087575</v>
          </cell>
        </row>
        <row r="4851">
          <cell r="A4851">
            <v>65087575</v>
          </cell>
        </row>
        <row r="4852">
          <cell r="A4852">
            <v>65087575</v>
          </cell>
        </row>
        <row r="4853">
          <cell r="A4853">
            <v>65087575</v>
          </cell>
        </row>
        <row r="4854">
          <cell r="A4854">
            <v>65087575</v>
          </cell>
        </row>
        <row r="4855">
          <cell r="A4855">
            <v>65087575</v>
          </cell>
        </row>
        <row r="4856">
          <cell r="A4856">
            <v>65087575</v>
          </cell>
        </row>
        <row r="4857">
          <cell r="A4857">
            <v>65087575</v>
          </cell>
        </row>
        <row r="4858">
          <cell r="A4858">
            <v>65087575</v>
          </cell>
        </row>
        <row r="4859">
          <cell r="A4859">
            <v>65087575</v>
          </cell>
        </row>
        <row r="4860">
          <cell r="A4860">
            <v>65087575</v>
          </cell>
        </row>
        <row r="4861">
          <cell r="A4861">
            <v>65087575</v>
          </cell>
        </row>
        <row r="4862">
          <cell r="A4862">
            <v>65087575</v>
          </cell>
        </row>
        <row r="4863">
          <cell r="A4863">
            <v>65087575</v>
          </cell>
        </row>
        <row r="4864">
          <cell r="A4864">
            <v>65087575</v>
          </cell>
        </row>
        <row r="4865">
          <cell r="A4865">
            <v>65087575</v>
          </cell>
        </row>
        <row r="4866">
          <cell r="A4866">
            <v>65087575</v>
          </cell>
        </row>
        <row r="4867">
          <cell r="A4867">
            <v>65087575</v>
          </cell>
        </row>
        <row r="4868">
          <cell r="A4868">
            <v>65087575</v>
          </cell>
        </row>
        <row r="4869">
          <cell r="A4869">
            <v>65087575</v>
          </cell>
        </row>
        <row r="4870">
          <cell r="A4870">
            <v>65087575</v>
          </cell>
        </row>
        <row r="4871">
          <cell r="A4871">
            <v>65087575</v>
          </cell>
        </row>
        <row r="4872">
          <cell r="A4872">
            <v>65087575</v>
          </cell>
        </row>
        <row r="4873">
          <cell r="A4873">
            <v>65087575</v>
          </cell>
        </row>
        <row r="4874">
          <cell r="A4874">
            <v>65087575</v>
          </cell>
        </row>
        <row r="4875">
          <cell r="A4875">
            <v>65087575</v>
          </cell>
        </row>
        <row r="4876">
          <cell r="A4876">
            <v>65087575</v>
          </cell>
        </row>
        <row r="4877">
          <cell r="A4877">
            <v>65087575</v>
          </cell>
        </row>
        <row r="4878">
          <cell r="A4878">
            <v>65087575</v>
          </cell>
        </row>
        <row r="4879">
          <cell r="A4879">
            <v>65087575</v>
          </cell>
        </row>
        <row r="4880">
          <cell r="A4880">
            <v>65087575</v>
          </cell>
        </row>
        <row r="4881">
          <cell r="A4881">
            <v>65087575</v>
          </cell>
        </row>
        <row r="4882">
          <cell r="A4882">
            <v>65087575</v>
          </cell>
        </row>
        <row r="4883">
          <cell r="A4883">
            <v>65087575</v>
          </cell>
        </row>
        <row r="4884">
          <cell r="A4884">
            <v>65087575</v>
          </cell>
        </row>
        <row r="4885">
          <cell r="A4885">
            <v>65087575</v>
          </cell>
        </row>
        <row r="4886">
          <cell r="A4886">
            <v>65087575</v>
          </cell>
        </row>
        <row r="4887">
          <cell r="A4887">
            <v>65087575</v>
          </cell>
        </row>
        <row r="4888">
          <cell r="A4888">
            <v>65087575</v>
          </cell>
        </row>
        <row r="4889">
          <cell r="A4889">
            <v>65087575</v>
          </cell>
        </row>
        <row r="4890">
          <cell r="A4890">
            <v>65087575</v>
          </cell>
        </row>
        <row r="4891">
          <cell r="A4891">
            <v>65087575</v>
          </cell>
        </row>
        <row r="4892">
          <cell r="A4892">
            <v>65087575</v>
          </cell>
        </row>
        <row r="4893">
          <cell r="A4893">
            <v>65087575</v>
          </cell>
        </row>
        <row r="4894">
          <cell r="A4894">
            <v>65087575</v>
          </cell>
        </row>
        <row r="4895">
          <cell r="A4895">
            <v>65087575</v>
          </cell>
        </row>
        <row r="4896">
          <cell r="A4896">
            <v>65087575</v>
          </cell>
        </row>
        <row r="4897">
          <cell r="A4897">
            <v>65087575</v>
          </cell>
        </row>
        <row r="4898">
          <cell r="A4898">
            <v>65087575</v>
          </cell>
        </row>
        <row r="4899">
          <cell r="A4899">
            <v>65087575</v>
          </cell>
        </row>
        <row r="4900">
          <cell r="A4900">
            <v>65087575</v>
          </cell>
        </row>
        <row r="4901">
          <cell r="A4901">
            <v>65087575</v>
          </cell>
        </row>
        <row r="4902">
          <cell r="A4902">
            <v>65087575</v>
          </cell>
        </row>
        <row r="4903">
          <cell r="A4903">
            <v>65087575</v>
          </cell>
        </row>
        <row r="4904">
          <cell r="A4904">
            <v>65087575</v>
          </cell>
        </row>
        <row r="4905">
          <cell r="A4905">
            <v>65087575</v>
          </cell>
        </row>
        <row r="4906">
          <cell r="A4906">
            <v>65087575</v>
          </cell>
        </row>
        <row r="4907">
          <cell r="A4907">
            <v>65087575</v>
          </cell>
        </row>
        <row r="4908">
          <cell r="A4908">
            <v>65087575</v>
          </cell>
        </row>
        <row r="4909">
          <cell r="A4909">
            <v>65087575</v>
          </cell>
        </row>
        <row r="4910">
          <cell r="A4910">
            <v>65087575</v>
          </cell>
        </row>
        <row r="4911">
          <cell r="A4911">
            <v>65087575</v>
          </cell>
        </row>
        <row r="4912">
          <cell r="A4912">
            <v>65087575</v>
          </cell>
        </row>
        <row r="4913">
          <cell r="A4913">
            <v>65087575</v>
          </cell>
        </row>
        <row r="4914">
          <cell r="A4914">
            <v>65087575</v>
          </cell>
        </row>
        <row r="4915">
          <cell r="A4915">
            <v>65087575</v>
          </cell>
        </row>
        <row r="4916">
          <cell r="A4916">
            <v>65087575</v>
          </cell>
        </row>
        <row r="4917">
          <cell r="A4917">
            <v>65087575</v>
          </cell>
        </row>
        <row r="4918">
          <cell r="A4918">
            <v>65087575</v>
          </cell>
        </row>
        <row r="4919">
          <cell r="A4919">
            <v>65087575</v>
          </cell>
        </row>
        <row r="4920">
          <cell r="A4920">
            <v>65087575</v>
          </cell>
        </row>
        <row r="4921">
          <cell r="A4921">
            <v>65087575</v>
          </cell>
        </row>
        <row r="4922">
          <cell r="A4922">
            <v>65087575</v>
          </cell>
        </row>
        <row r="4923">
          <cell r="A4923">
            <v>65087575</v>
          </cell>
        </row>
        <row r="4924">
          <cell r="A4924">
            <v>65087575</v>
          </cell>
        </row>
        <row r="4925">
          <cell r="A4925">
            <v>65087575</v>
          </cell>
        </row>
        <row r="4926">
          <cell r="A4926">
            <v>65087575</v>
          </cell>
        </row>
        <row r="4927">
          <cell r="A4927">
            <v>65087575</v>
          </cell>
        </row>
        <row r="4928">
          <cell r="A4928">
            <v>65087575</v>
          </cell>
        </row>
        <row r="4929">
          <cell r="A4929">
            <v>65087575</v>
          </cell>
        </row>
        <row r="4930">
          <cell r="A4930">
            <v>65087575</v>
          </cell>
        </row>
        <row r="4931">
          <cell r="A4931">
            <v>65087575</v>
          </cell>
        </row>
        <row r="4932">
          <cell r="A4932">
            <v>65087575</v>
          </cell>
        </row>
        <row r="4933">
          <cell r="A4933">
            <v>65087575</v>
          </cell>
        </row>
        <row r="4934">
          <cell r="A4934">
            <v>65087575</v>
          </cell>
        </row>
        <row r="4935">
          <cell r="A4935">
            <v>65087575</v>
          </cell>
        </row>
        <row r="4936">
          <cell r="A4936">
            <v>65087575</v>
          </cell>
        </row>
        <row r="4937">
          <cell r="A4937">
            <v>65087575</v>
          </cell>
        </row>
        <row r="4938">
          <cell r="A4938">
            <v>65087575</v>
          </cell>
        </row>
        <row r="4939">
          <cell r="A4939">
            <v>65087575</v>
          </cell>
        </row>
        <row r="4940">
          <cell r="A4940">
            <v>65087575</v>
          </cell>
        </row>
        <row r="4941">
          <cell r="A4941">
            <v>65087575</v>
          </cell>
        </row>
        <row r="4942">
          <cell r="A4942">
            <v>65087575</v>
          </cell>
        </row>
        <row r="4943">
          <cell r="A4943">
            <v>65087575</v>
          </cell>
        </row>
        <row r="4944">
          <cell r="A4944">
            <v>65087575</v>
          </cell>
        </row>
        <row r="4945">
          <cell r="A4945">
            <v>65087575</v>
          </cell>
        </row>
        <row r="4946">
          <cell r="A4946">
            <v>65087575</v>
          </cell>
        </row>
        <row r="4947">
          <cell r="A4947">
            <v>65087575</v>
          </cell>
        </row>
        <row r="4948">
          <cell r="A4948">
            <v>65087575</v>
          </cell>
        </row>
        <row r="4949">
          <cell r="A4949">
            <v>65087575</v>
          </cell>
        </row>
        <row r="4950">
          <cell r="A4950">
            <v>65087575</v>
          </cell>
        </row>
        <row r="4951">
          <cell r="A4951">
            <v>65087575</v>
          </cell>
        </row>
        <row r="4952">
          <cell r="A4952">
            <v>65087575</v>
          </cell>
        </row>
        <row r="4953">
          <cell r="A4953">
            <v>65087575</v>
          </cell>
        </row>
        <row r="4954">
          <cell r="A4954">
            <v>65087575</v>
          </cell>
        </row>
        <row r="4955">
          <cell r="A4955">
            <v>65087575</v>
          </cell>
        </row>
        <row r="4956">
          <cell r="A4956">
            <v>65087575</v>
          </cell>
        </row>
        <row r="4957">
          <cell r="A4957">
            <v>65087575</v>
          </cell>
        </row>
        <row r="4958">
          <cell r="A4958">
            <v>65087575</v>
          </cell>
        </row>
        <row r="4959">
          <cell r="A4959">
            <v>65087575</v>
          </cell>
        </row>
        <row r="4960">
          <cell r="A4960">
            <v>65087575</v>
          </cell>
        </row>
        <row r="4961">
          <cell r="A4961">
            <v>65087575</v>
          </cell>
        </row>
        <row r="4962">
          <cell r="A4962">
            <v>65087575</v>
          </cell>
        </row>
        <row r="4963">
          <cell r="A4963">
            <v>65087575</v>
          </cell>
        </row>
        <row r="4964">
          <cell r="A4964">
            <v>65087575</v>
          </cell>
        </row>
        <row r="4965">
          <cell r="A4965">
            <v>65087575</v>
          </cell>
        </row>
        <row r="4966">
          <cell r="A4966">
            <v>65087575</v>
          </cell>
        </row>
        <row r="4967">
          <cell r="A4967">
            <v>65087575</v>
          </cell>
        </row>
        <row r="4968">
          <cell r="A4968">
            <v>65087575</v>
          </cell>
        </row>
        <row r="4969">
          <cell r="A4969">
            <v>65087575</v>
          </cell>
        </row>
        <row r="4970">
          <cell r="A4970">
            <v>65087575</v>
          </cell>
        </row>
        <row r="4971">
          <cell r="A4971">
            <v>65087575</v>
          </cell>
        </row>
        <row r="4972">
          <cell r="A4972">
            <v>65087575</v>
          </cell>
        </row>
        <row r="4973">
          <cell r="A4973">
            <v>65087575</v>
          </cell>
        </row>
        <row r="4974">
          <cell r="A4974">
            <v>65087575</v>
          </cell>
        </row>
        <row r="4975">
          <cell r="A4975">
            <v>65087575</v>
          </cell>
        </row>
        <row r="4976">
          <cell r="A4976">
            <v>65087575</v>
          </cell>
        </row>
        <row r="4977">
          <cell r="A4977">
            <v>65087575</v>
          </cell>
        </row>
        <row r="4978">
          <cell r="A4978">
            <v>65087575</v>
          </cell>
        </row>
        <row r="4979">
          <cell r="A4979">
            <v>65087575</v>
          </cell>
        </row>
        <row r="4980">
          <cell r="A4980">
            <v>65087575</v>
          </cell>
        </row>
        <row r="4981">
          <cell r="A4981">
            <v>65087575</v>
          </cell>
        </row>
        <row r="4982">
          <cell r="A4982">
            <v>65087575</v>
          </cell>
        </row>
        <row r="4983">
          <cell r="A4983">
            <v>65087575</v>
          </cell>
        </row>
        <row r="4984">
          <cell r="A4984">
            <v>65087575</v>
          </cell>
        </row>
        <row r="4985">
          <cell r="A4985">
            <v>65087575</v>
          </cell>
        </row>
        <row r="4986">
          <cell r="A4986">
            <v>65087575</v>
          </cell>
        </row>
        <row r="4987">
          <cell r="A4987">
            <v>65087575</v>
          </cell>
        </row>
        <row r="4988">
          <cell r="A4988">
            <v>65087575</v>
          </cell>
        </row>
        <row r="4989">
          <cell r="A4989">
            <v>65087575</v>
          </cell>
        </row>
        <row r="4990">
          <cell r="A4990">
            <v>65087575</v>
          </cell>
        </row>
        <row r="4991">
          <cell r="A4991">
            <v>65087575</v>
          </cell>
        </row>
        <row r="4992">
          <cell r="A4992">
            <v>65087575</v>
          </cell>
        </row>
        <row r="4993">
          <cell r="A4993">
            <v>65087575</v>
          </cell>
        </row>
        <row r="4994">
          <cell r="A4994">
            <v>65087575</v>
          </cell>
        </row>
        <row r="4995">
          <cell r="A4995">
            <v>65087575</v>
          </cell>
        </row>
        <row r="4996">
          <cell r="A4996">
            <v>65087575</v>
          </cell>
        </row>
        <row r="4997">
          <cell r="A4997">
            <v>65087575</v>
          </cell>
        </row>
        <row r="4998">
          <cell r="A4998">
            <v>65087575</v>
          </cell>
        </row>
        <row r="4999">
          <cell r="A4999">
            <v>65087575</v>
          </cell>
        </row>
        <row r="5000">
          <cell r="A5000">
            <v>65087575</v>
          </cell>
        </row>
        <row r="5001">
          <cell r="A5001">
            <v>65087575</v>
          </cell>
        </row>
        <row r="5002">
          <cell r="A5002">
            <v>65087575</v>
          </cell>
        </row>
        <row r="5003">
          <cell r="A5003">
            <v>65087575</v>
          </cell>
        </row>
        <row r="5004">
          <cell r="A5004">
            <v>65087575</v>
          </cell>
        </row>
        <row r="5005">
          <cell r="A5005">
            <v>65087575</v>
          </cell>
        </row>
        <row r="5006">
          <cell r="A5006">
            <v>65087575</v>
          </cell>
        </row>
        <row r="5007">
          <cell r="A5007">
            <v>65087575</v>
          </cell>
        </row>
        <row r="5008">
          <cell r="A5008">
            <v>65087575</v>
          </cell>
        </row>
        <row r="5009">
          <cell r="A5009">
            <v>65087575</v>
          </cell>
        </row>
        <row r="5010">
          <cell r="A5010">
            <v>65087575</v>
          </cell>
        </row>
        <row r="5011">
          <cell r="A5011">
            <v>65087575</v>
          </cell>
        </row>
        <row r="5012">
          <cell r="A5012">
            <v>65087575</v>
          </cell>
        </row>
        <row r="5013">
          <cell r="A5013">
            <v>65087575</v>
          </cell>
        </row>
        <row r="5014">
          <cell r="A5014">
            <v>65087575</v>
          </cell>
        </row>
        <row r="5015">
          <cell r="A5015">
            <v>65087575</v>
          </cell>
        </row>
        <row r="5016">
          <cell r="A5016">
            <v>65087575</v>
          </cell>
        </row>
        <row r="5017">
          <cell r="A5017">
            <v>65087575</v>
          </cell>
        </row>
        <row r="5018">
          <cell r="A5018">
            <v>65087575</v>
          </cell>
        </row>
        <row r="5019">
          <cell r="A5019">
            <v>65087575</v>
          </cell>
        </row>
        <row r="5020">
          <cell r="A5020">
            <v>65087575</v>
          </cell>
        </row>
        <row r="5021">
          <cell r="A5021">
            <v>65087575</v>
          </cell>
        </row>
        <row r="5022">
          <cell r="A5022">
            <v>65087575</v>
          </cell>
        </row>
        <row r="5023">
          <cell r="A5023">
            <v>65087575</v>
          </cell>
        </row>
        <row r="5024">
          <cell r="A5024">
            <v>65087575</v>
          </cell>
        </row>
        <row r="5025">
          <cell r="A5025">
            <v>65087575</v>
          </cell>
        </row>
        <row r="5026">
          <cell r="A5026">
            <v>65087575</v>
          </cell>
        </row>
        <row r="5027">
          <cell r="A5027">
            <v>65087575</v>
          </cell>
        </row>
        <row r="5028">
          <cell r="A5028">
            <v>65087575</v>
          </cell>
        </row>
        <row r="5029">
          <cell r="A5029">
            <v>65087575</v>
          </cell>
        </row>
        <row r="5030">
          <cell r="A5030">
            <v>65087575</v>
          </cell>
        </row>
        <row r="5031">
          <cell r="A5031">
            <v>65087575</v>
          </cell>
        </row>
        <row r="5032">
          <cell r="A5032">
            <v>65087575</v>
          </cell>
        </row>
        <row r="5033">
          <cell r="A5033">
            <v>65087575</v>
          </cell>
        </row>
        <row r="5034">
          <cell r="A5034">
            <v>65087575</v>
          </cell>
        </row>
        <row r="5035">
          <cell r="A5035">
            <v>65087575</v>
          </cell>
        </row>
        <row r="5036">
          <cell r="A5036">
            <v>65087575</v>
          </cell>
        </row>
        <row r="5037">
          <cell r="A5037">
            <v>65087575</v>
          </cell>
        </row>
        <row r="5038">
          <cell r="A5038">
            <v>65087575</v>
          </cell>
        </row>
        <row r="5039">
          <cell r="A5039">
            <v>65087575</v>
          </cell>
        </row>
        <row r="5040">
          <cell r="A5040">
            <v>65087575</v>
          </cell>
        </row>
        <row r="5041">
          <cell r="A5041">
            <v>65087575</v>
          </cell>
        </row>
        <row r="5042">
          <cell r="A5042">
            <v>65087575</v>
          </cell>
        </row>
        <row r="5043">
          <cell r="A5043">
            <v>65087575</v>
          </cell>
        </row>
        <row r="5044">
          <cell r="A5044">
            <v>65087575</v>
          </cell>
        </row>
        <row r="5045">
          <cell r="A5045">
            <v>65087575</v>
          </cell>
        </row>
        <row r="5046">
          <cell r="A5046">
            <v>65087575</v>
          </cell>
        </row>
        <row r="5047">
          <cell r="A5047">
            <v>65087575</v>
          </cell>
        </row>
        <row r="5048">
          <cell r="A5048">
            <v>65087575</v>
          </cell>
        </row>
        <row r="5049">
          <cell r="A5049">
            <v>65087575</v>
          </cell>
        </row>
        <row r="5050">
          <cell r="A5050">
            <v>65087575</v>
          </cell>
        </row>
        <row r="5051">
          <cell r="A5051">
            <v>65087575</v>
          </cell>
        </row>
        <row r="5052">
          <cell r="A5052">
            <v>65087575</v>
          </cell>
        </row>
        <row r="5053">
          <cell r="A5053">
            <v>65087575</v>
          </cell>
        </row>
        <row r="5054">
          <cell r="A5054">
            <v>65087575</v>
          </cell>
        </row>
        <row r="5055">
          <cell r="A5055">
            <v>65087575</v>
          </cell>
        </row>
        <row r="5056">
          <cell r="A5056">
            <v>65087575</v>
          </cell>
        </row>
        <row r="5057">
          <cell r="A5057">
            <v>65087575</v>
          </cell>
        </row>
        <row r="5058">
          <cell r="A5058">
            <v>65087575</v>
          </cell>
        </row>
        <row r="5059">
          <cell r="A5059">
            <v>65087575</v>
          </cell>
        </row>
        <row r="5060">
          <cell r="A5060">
            <v>65087575</v>
          </cell>
        </row>
        <row r="5061">
          <cell r="A5061">
            <v>65087575</v>
          </cell>
        </row>
        <row r="5062">
          <cell r="A5062">
            <v>65087575</v>
          </cell>
        </row>
        <row r="5063">
          <cell r="A5063">
            <v>65087575</v>
          </cell>
        </row>
        <row r="5064">
          <cell r="A5064">
            <v>65087575</v>
          </cell>
        </row>
        <row r="5065">
          <cell r="A5065">
            <v>65087575</v>
          </cell>
        </row>
        <row r="5066">
          <cell r="A5066">
            <v>65087575</v>
          </cell>
        </row>
        <row r="5067">
          <cell r="A5067">
            <v>65087575</v>
          </cell>
        </row>
        <row r="5068">
          <cell r="A5068">
            <v>65087575</v>
          </cell>
        </row>
        <row r="5069">
          <cell r="A5069">
            <v>65087575</v>
          </cell>
        </row>
        <row r="5070">
          <cell r="A5070">
            <v>65087575</v>
          </cell>
        </row>
        <row r="5071">
          <cell r="A5071">
            <v>65087575</v>
          </cell>
        </row>
        <row r="5072">
          <cell r="A5072">
            <v>65087575</v>
          </cell>
        </row>
        <row r="5073">
          <cell r="A5073">
            <v>65087575</v>
          </cell>
        </row>
        <row r="5074">
          <cell r="A5074">
            <v>65087575</v>
          </cell>
        </row>
        <row r="5075">
          <cell r="A5075">
            <v>65087575</v>
          </cell>
        </row>
        <row r="5076">
          <cell r="A5076">
            <v>65087575</v>
          </cell>
        </row>
        <row r="5077">
          <cell r="A5077">
            <v>65087575</v>
          </cell>
        </row>
        <row r="5078">
          <cell r="A5078">
            <v>65087575</v>
          </cell>
        </row>
        <row r="5079">
          <cell r="A5079">
            <v>65087575</v>
          </cell>
        </row>
        <row r="5080">
          <cell r="A5080">
            <v>65087575</v>
          </cell>
        </row>
        <row r="5081">
          <cell r="A5081">
            <v>65087575</v>
          </cell>
        </row>
        <row r="5082">
          <cell r="A5082">
            <v>65087575</v>
          </cell>
        </row>
        <row r="5083">
          <cell r="A5083">
            <v>65087575</v>
          </cell>
        </row>
        <row r="5084">
          <cell r="A5084">
            <v>65087575</v>
          </cell>
        </row>
        <row r="5085">
          <cell r="A5085">
            <v>65087575</v>
          </cell>
        </row>
        <row r="5086">
          <cell r="A5086">
            <v>65087575</v>
          </cell>
        </row>
        <row r="5087">
          <cell r="A5087">
            <v>65087575</v>
          </cell>
        </row>
        <row r="5088">
          <cell r="A5088">
            <v>65087575</v>
          </cell>
        </row>
        <row r="5089">
          <cell r="A5089">
            <v>65087575</v>
          </cell>
        </row>
        <row r="5090">
          <cell r="A5090">
            <v>65087575</v>
          </cell>
        </row>
        <row r="5091">
          <cell r="A5091">
            <v>65087575</v>
          </cell>
        </row>
        <row r="5092">
          <cell r="A5092">
            <v>65087575</v>
          </cell>
        </row>
        <row r="5093">
          <cell r="A5093">
            <v>65087575</v>
          </cell>
        </row>
        <row r="5094">
          <cell r="A5094">
            <v>65087575</v>
          </cell>
        </row>
        <row r="5095">
          <cell r="A5095">
            <v>65087575</v>
          </cell>
        </row>
        <row r="5096">
          <cell r="A5096">
            <v>65087575</v>
          </cell>
        </row>
        <row r="5097">
          <cell r="A5097">
            <v>65087575</v>
          </cell>
        </row>
        <row r="5098">
          <cell r="A5098">
            <v>65087575</v>
          </cell>
        </row>
        <row r="5099">
          <cell r="A5099">
            <v>65087575</v>
          </cell>
        </row>
        <row r="5100">
          <cell r="A5100">
            <v>65087575</v>
          </cell>
        </row>
        <row r="5101">
          <cell r="A5101">
            <v>65087575</v>
          </cell>
        </row>
        <row r="5102">
          <cell r="A5102">
            <v>65087575</v>
          </cell>
        </row>
        <row r="5103">
          <cell r="A5103">
            <v>65087575</v>
          </cell>
        </row>
        <row r="5104">
          <cell r="A5104">
            <v>65087575</v>
          </cell>
        </row>
        <row r="5105">
          <cell r="A5105">
            <v>65087575</v>
          </cell>
        </row>
        <row r="5106">
          <cell r="A5106">
            <v>65087575</v>
          </cell>
        </row>
        <row r="5107">
          <cell r="A5107">
            <v>65087575</v>
          </cell>
        </row>
        <row r="5108">
          <cell r="A5108">
            <v>65087575</v>
          </cell>
        </row>
        <row r="5109">
          <cell r="A5109">
            <v>65087575</v>
          </cell>
        </row>
        <row r="5110">
          <cell r="A5110">
            <v>65087575</v>
          </cell>
        </row>
        <row r="5111">
          <cell r="A5111">
            <v>65087575</v>
          </cell>
        </row>
        <row r="5112">
          <cell r="A5112">
            <v>65087575</v>
          </cell>
        </row>
        <row r="5113">
          <cell r="A5113">
            <v>65087575</v>
          </cell>
        </row>
        <row r="5114">
          <cell r="A5114">
            <v>65087575</v>
          </cell>
        </row>
        <row r="5115">
          <cell r="A5115">
            <v>65087575</v>
          </cell>
        </row>
        <row r="5116">
          <cell r="A5116">
            <v>65087575</v>
          </cell>
        </row>
        <row r="5117">
          <cell r="A5117">
            <v>65087575</v>
          </cell>
        </row>
        <row r="5118">
          <cell r="A5118">
            <v>65087575</v>
          </cell>
        </row>
        <row r="5119">
          <cell r="A5119">
            <v>65087575</v>
          </cell>
        </row>
        <row r="5120">
          <cell r="A5120">
            <v>65087575</v>
          </cell>
        </row>
        <row r="5121">
          <cell r="A5121">
            <v>65087575</v>
          </cell>
        </row>
        <row r="5122">
          <cell r="A5122">
            <v>65087575</v>
          </cell>
        </row>
        <row r="5123">
          <cell r="A5123">
            <v>65087575</v>
          </cell>
        </row>
        <row r="5124">
          <cell r="A5124">
            <v>65087575</v>
          </cell>
        </row>
        <row r="5125">
          <cell r="A5125">
            <v>65087575</v>
          </cell>
        </row>
        <row r="5126">
          <cell r="A5126">
            <v>65087575</v>
          </cell>
        </row>
        <row r="5127">
          <cell r="A5127">
            <v>65087575</v>
          </cell>
        </row>
        <row r="5128">
          <cell r="A5128">
            <v>65087575</v>
          </cell>
        </row>
        <row r="5129">
          <cell r="A5129">
            <v>65087575</v>
          </cell>
        </row>
        <row r="5130">
          <cell r="A5130">
            <v>65087575</v>
          </cell>
        </row>
        <row r="5131">
          <cell r="A5131">
            <v>65087575</v>
          </cell>
        </row>
        <row r="5132">
          <cell r="A5132">
            <v>65087575</v>
          </cell>
        </row>
        <row r="5133">
          <cell r="A5133">
            <v>65087575</v>
          </cell>
        </row>
        <row r="5134">
          <cell r="A5134">
            <v>65087575</v>
          </cell>
        </row>
        <row r="5135">
          <cell r="A5135">
            <v>65087575</v>
          </cell>
        </row>
        <row r="5136">
          <cell r="A5136">
            <v>65087575</v>
          </cell>
        </row>
        <row r="5137">
          <cell r="A5137">
            <v>65087575</v>
          </cell>
        </row>
        <row r="5138">
          <cell r="A5138">
            <v>65087575</v>
          </cell>
        </row>
        <row r="5139">
          <cell r="A5139">
            <v>65087575</v>
          </cell>
        </row>
        <row r="5140">
          <cell r="A5140">
            <v>65087575</v>
          </cell>
        </row>
        <row r="5141">
          <cell r="A5141">
            <v>65087575</v>
          </cell>
        </row>
        <row r="5142">
          <cell r="A5142">
            <v>65087575</v>
          </cell>
        </row>
        <row r="5143">
          <cell r="A5143">
            <v>65087575</v>
          </cell>
        </row>
        <row r="5144">
          <cell r="A5144">
            <v>65087575</v>
          </cell>
        </row>
        <row r="5145">
          <cell r="A5145">
            <v>65087575</v>
          </cell>
        </row>
        <row r="5146">
          <cell r="A5146">
            <v>65087575</v>
          </cell>
        </row>
        <row r="5147">
          <cell r="A5147">
            <v>65087575</v>
          </cell>
        </row>
        <row r="5148">
          <cell r="A5148">
            <v>65087575</v>
          </cell>
        </row>
        <row r="5149">
          <cell r="A5149">
            <v>65087575</v>
          </cell>
        </row>
        <row r="5150">
          <cell r="A5150">
            <v>65087575</v>
          </cell>
        </row>
        <row r="5151">
          <cell r="A5151">
            <v>65087575</v>
          </cell>
        </row>
        <row r="5152">
          <cell r="A5152">
            <v>65087575</v>
          </cell>
        </row>
        <row r="5153">
          <cell r="A5153">
            <v>65087575</v>
          </cell>
        </row>
        <row r="5154">
          <cell r="A5154">
            <v>65087575</v>
          </cell>
        </row>
        <row r="5155">
          <cell r="A5155">
            <v>65087575</v>
          </cell>
        </row>
        <row r="5156">
          <cell r="A5156">
            <v>65087575</v>
          </cell>
        </row>
        <row r="5157">
          <cell r="A5157">
            <v>65087575</v>
          </cell>
        </row>
        <row r="5158">
          <cell r="A5158">
            <v>65087575</v>
          </cell>
        </row>
        <row r="5159">
          <cell r="A5159">
            <v>65087575</v>
          </cell>
        </row>
        <row r="5160">
          <cell r="A5160">
            <v>65087575</v>
          </cell>
        </row>
        <row r="5161">
          <cell r="A5161">
            <v>65087575</v>
          </cell>
        </row>
        <row r="5162">
          <cell r="A5162">
            <v>65087575</v>
          </cell>
        </row>
        <row r="5163">
          <cell r="A5163">
            <v>65087575</v>
          </cell>
        </row>
        <row r="5164">
          <cell r="A5164">
            <v>65087575</v>
          </cell>
        </row>
        <row r="5165">
          <cell r="A5165">
            <v>65087575</v>
          </cell>
        </row>
        <row r="5166">
          <cell r="A5166">
            <v>65087575</v>
          </cell>
        </row>
        <row r="5167">
          <cell r="A5167">
            <v>65087575</v>
          </cell>
        </row>
        <row r="5168">
          <cell r="A5168">
            <v>65087575</v>
          </cell>
        </row>
        <row r="5169">
          <cell r="A5169">
            <v>65087575</v>
          </cell>
        </row>
        <row r="5170">
          <cell r="A5170">
            <v>65087575</v>
          </cell>
        </row>
        <row r="5171">
          <cell r="A5171">
            <v>65087575</v>
          </cell>
        </row>
        <row r="5172">
          <cell r="A5172">
            <v>65087575</v>
          </cell>
        </row>
        <row r="5173">
          <cell r="A5173">
            <v>65087575</v>
          </cell>
        </row>
        <row r="5174">
          <cell r="A5174">
            <v>65087575</v>
          </cell>
        </row>
        <row r="5175">
          <cell r="A5175">
            <v>65087575</v>
          </cell>
        </row>
        <row r="5176">
          <cell r="A5176">
            <v>65087575</v>
          </cell>
        </row>
        <row r="5177">
          <cell r="A5177">
            <v>65087575</v>
          </cell>
        </row>
        <row r="5178">
          <cell r="A5178">
            <v>65087575</v>
          </cell>
        </row>
        <row r="5179">
          <cell r="A5179">
            <v>65087575</v>
          </cell>
        </row>
        <row r="5180">
          <cell r="A5180">
            <v>65087575</v>
          </cell>
        </row>
        <row r="5181">
          <cell r="A5181">
            <v>65087575</v>
          </cell>
        </row>
        <row r="5182">
          <cell r="A5182">
            <v>65087575</v>
          </cell>
        </row>
        <row r="5183">
          <cell r="A5183">
            <v>65087575</v>
          </cell>
        </row>
        <row r="5184">
          <cell r="A5184">
            <v>65087575</v>
          </cell>
        </row>
        <row r="5185">
          <cell r="A5185">
            <v>65087575</v>
          </cell>
        </row>
        <row r="5186">
          <cell r="A5186">
            <v>65087575</v>
          </cell>
        </row>
        <row r="5187">
          <cell r="A5187">
            <v>65087575</v>
          </cell>
        </row>
        <row r="5188">
          <cell r="A5188">
            <v>65087575</v>
          </cell>
        </row>
        <row r="5189">
          <cell r="A5189">
            <v>65087575</v>
          </cell>
        </row>
        <row r="5190">
          <cell r="A5190">
            <v>65087575</v>
          </cell>
        </row>
        <row r="5191">
          <cell r="A5191">
            <v>65087575</v>
          </cell>
        </row>
        <row r="5192">
          <cell r="A5192">
            <v>65087575</v>
          </cell>
        </row>
        <row r="5193">
          <cell r="A5193">
            <v>65087575</v>
          </cell>
        </row>
        <row r="5194">
          <cell r="A5194">
            <v>65087575</v>
          </cell>
        </row>
        <row r="5195">
          <cell r="A5195">
            <v>65087575</v>
          </cell>
        </row>
        <row r="5196">
          <cell r="A5196">
            <v>65087575</v>
          </cell>
        </row>
        <row r="5197">
          <cell r="A5197">
            <v>65087575</v>
          </cell>
        </row>
        <row r="5198">
          <cell r="A5198">
            <v>65087575</v>
          </cell>
        </row>
        <row r="5199">
          <cell r="A5199">
            <v>65087575</v>
          </cell>
        </row>
        <row r="5200">
          <cell r="A5200">
            <v>65087575</v>
          </cell>
        </row>
        <row r="5201">
          <cell r="A5201">
            <v>65087575</v>
          </cell>
        </row>
        <row r="5202">
          <cell r="A5202">
            <v>65087575</v>
          </cell>
        </row>
        <row r="5203">
          <cell r="A5203">
            <v>65087575</v>
          </cell>
        </row>
        <row r="5204">
          <cell r="A5204">
            <v>65087575</v>
          </cell>
        </row>
        <row r="5205">
          <cell r="A5205">
            <v>65087575</v>
          </cell>
        </row>
        <row r="5206">
          <cell r="A5206">
            <v>65087575</v>
          </cell>
        </row>
        <row r="5207">
          <cell r="A5207">
            <v>65087575</v>
          </cell>
        </row>
        <row r="5208">
          <cell r="A5208">
            <v>65087575</v>
          </cell>
        </row>
        <row r="5209">
          <cell r="A5209">
            <v>65087575</v>
          </cell>
        </row>
        <row r="5210">
          <cell r="A5210">
            <v>65087575</v>
          </cell>
        </row>
        <row r="5211">
          <cell r="A5211">
            <v>65087575</v>
          </cell>
        </row>
        <row r="5212">
          <cell r="A5212">
            <v>65087575</v>
          </cell>
        </row>
        <row r="5213">
          <cell r="A5213">
            <v>65087575</v>
          </cell>
        </row>
        <row r="5214">
          <cell r="A5214">
            <v>65087575</v>
          </cell>
        </row>
        <row r="5215">
          <cell r="A5215">
            <v>65087575</v>
          </cell>
        </row>
        <row r="5216">
          <cell r="A5216">
            <v>65087575</v>
          </cell>
        </row>
        <row r="5217">
          <cell r="A5217">
            <v>65087575</v>
          </cell>
        </row>
        <row r="5218">
          <cell r="A5218">
            <v>65087575</v>
          </cell>
        </row>
        <row r="5219">
          <cell r="A5219">
            <v>65087575</v>
          </cell>
        </row>
        <row r="5220">
          <cell r="A5220">
            <v>65087575</v>
          </cell>
        </row>
        <row r="5221">
          <cell r="A5221">
            <v>65087575</v>
          </cell>
        </row>
        <row r="5222">
          <cell r="A5222">
            <v>65087575</v>
          </cell>
        </row>
        <row r="5223">
          <cell r="A5223">
            <v>65087575</v>
          </cell>
        </row>
        <row r="5224">
          <cell r="A5224">
            <v>65087575</v>
          </cell>
        </row>
        <row r="5225">
          <cell r="A5225">
            <v>65087575</v>
          </cell>
        </row>
        <row r="5226">
          <cell r="A5226">
            <v>65087575</v>
          </cell>
        </row>
        <row r="5227">
          <cell r="A5227">
            <v>65087575</v>
          </cell>
        </row>
        <row r="5228">
          <cell r="A5228">
            <v>65087575</v>
          </cell>
        </row>
        <row r="5229">
          <cell r="A5229">
            <v>65087575</v>
          </cell>
        </row>
        <row r="5230">
          <cell r="A5230">
            <v>65087575</v>
          </cell>
        </row>
        <row r="5231">
          <cell r="A5231">
            <v>65087575</v>
          </cell>
        </row>
        <row r="5232">
          <cell r="A5232">
            <v>65087575</v>
          </cell>
        </row>
        <row r="5233">
          <cell r="A5233">
            <v>65087575</v>
          </cell>
        </row>
        <row r="5234">
          <cell r="A5234">
            <v>65087575</v>
          </cell>
        </row>
        <row r="5235">
          <cell r="A5235">
            <v>65087575</v>
          </cell>
        </row>
        <row r="5236">
          <cell r="A5236">
            <v>65087575</v>
          </cell>
        </row>
        <row r="5237">
          <cell r="A5237">
            <v>65087575</v>
          </cell>
        </row>
        <row r="5238">
          <cell r="A5238">
            <v>65087575</v>
          </cell>
        </row>
        <row r="5239">
          <cell r="A5239">
            <v>65087575</v>
          </cell>
        </row>
        <row r="5240">
          <cell r="A5240">
            <v>65087575</v>
          </cell>
        </row>
        <row r="5241">
          <cell r="A5241">
            <v>65087575</v>
          </cell>
        </row>
        <row r="5242">
          <cell r="A5242">
            <v>65087575</v>
          </cell>
        </row>
        <row r="5243">
          <cell r="A5243">
            <v>65087575</v>
          </cell>
        </row>
        <row r="5244">
          <cell r="A5244">
            <v>65087575</v>
          </cell>
        </row>
        <row r="5245">
          <cell r="A5245">
            <v>65087575</v>
          </cell>
        </row>
        <row r="5246">
          <cell r="A5246">
            <v>65087575</v>
          </cell>
        </row>
        <row r="5247">
          <cell r="A5247">
            <v>65087575</v>
          </cell>
        </row>
        <row r="5248">
          <cell r="A5248">
            <v>65087575</v>
          </cell>
        </row>
        <row r="5249">
          <cell r="A5249">
            <v>65087575</v>
          </cell>
        </row>
        <row r="5250">
          <cell r="A5250">
            <v>65087575</v>
          </cell>
        </row>
        <row r="5251">
          <cell r="A5251">
            <v>65087575</v>
          </cell>
        </row>
        <row r="5252">
          <cell r="A5252">
            <v>65087575</v>
          </cell>
        </row>
        <row r="5253">
          <cell r="A5253">
            <v>65087575</v>
          </cell>
        </row>
        <row r="5254">
          <cell r="A5254">
            <v>65087575</v>
          </cell>
        </row>
        <row r="5255">
          <cell r="A5255">
            <v>65087575</v>
          </cell>
        </row>
        <row r="5256">
          <cell r="A5256">
            <v>65087575</v>
          </cell>
        </row>
        <row r="5257">
          <cell r="A5257">
            <v>65087575</v>
          </cell>
        </row>
        <row r="5258">
          <cell r="A5258">
            <v>65087575</v>
          </cell>
        </row>
        <row r="5259">
          <cell r="A5259">
            <v>65087575</v>
          </cell>
        </row>
        <row r="5260">
          <cell r="A5260">
            <v>65087575</v>
          </cell>
        </row>
        <row r="5261">
          <cell r="A5261">
            <v>65087575</v>
          </cell>
        </row>
        <row r="5262">
          <cell r="A5262">
            <v>65087575</v>
          </cell>
        </row>
        <row r="5263">
          <cell r="A5263">
            <v>65087575</v>
          </cell>
        </row>
        <row r="5264">
          <cell r="A5264">
            <v>65087575</v>
          </cell>
        </row>
        <row r="5265">
          <cell r="A5265">
            <v>65087575</v>
          </cell>
        </row>
        <row r="5266">
          <cell r="A5266">
            <v>65087575</v>
          </cell>
        </row>
        <row r="5267">
          <cell r="A5267">
            <v>65087575</v>
          </cell>
        </row>
        <row r="5268">
          <cell r="A5268">
            <v>65087575</v>
          </cell>
        </row>
        <row r="5269">
          <cell r="A5269">
            <v>65087575</v>
          </cell>
        </row>
        <row r="5270">
          <cell r="A5270">
            <v>65087575</v>
          </cell>
        </row>
        <row r="5271">
          <cell r="A5271">
            <v>65087575</v>
          </cell>
        </row>
        <row r="5272">
          <cell r="A5272">
            <v>65087575</v>
          </cell>
        </row>
        <row r="5273">
          <cell r="A5273">
            <v>65087575</v>
          </cell>
        </row>
        <row r="5274">
          <cell r="A5274">
            <v>65087575</v>
          </cell>
        </row>
        <row r="5275">
          <cell r="A5275">
            <v>65087575</v>
          </cell>
        </row>
        <row r="5276">
          <cell r="A5276">
            <v>65087575</v>
          </cell>
        </row>
        <row r="5277">
          <cell r="A5277">
            <v>65087575</v>
          </cell>
        </row>
        <row r="5278">
          <cell r="A5278">
            <v>65087575</v>
          </cell>
        </row>
        <row r="5279">
          <cell r="A5279">
            <v>65087575</v>
          </cell>
        </row>
        <row r="5280">
          <cell r="A5280">
            <v>65087575</v>
          </cell>
        </row>
        <row r="5281">
          <cell r="A5281">
            <v>65087575</v>
          </cell>
        </row>
        <row r="5282">
          <cell r="A5282">
            <v>65087575</v>
          </cell>
        </row>
        <row r="5283">
          <cell r="A5283">
            <v>65087575</v>
          </cell>
        </row>
        <row r="5284">
          <cell r="A5284">
            <v>65087575</v>
          </cell>
        </row>
        <row r="5285">
          <cell r="A5285">
            <v>65087575</v>
          </cell>
        </row>
        <row r="5286">
          <cell r="A5286">
            <v>65087575</v>
          </cell>
        </row>
        <row r="5287">
          <cell r="A5287">
            <v>65087575</v>
          </cell>
        </row>
        <row r="5288">
          <cell r="A5288">
            <v>65087575</v>
          </cell>
        </row>
        <row r="5289">
          <cell r="A5289">
            <v>65087575</v>
          </cell>
        </row>
        <row r="5290">
          <cell r="A5290">
            <v>65087575</v>
          </cell>
        </row>
        <row r="5291">
          <cell r="A5291">
            <v>65087575</v>
          </cell>
        </row>
        <row r="5292">
          <cell r="A5292">
            <v>65087575</v>
          </cell>
        </row>
        <row r="5293">
          <cell r="A5293">
            <v>65087575</v>
          </cell>
        </row>
        <row r="5294">
          <cell r="A5294">
            <v>65087575</v>
          </cell>
        </row>
        <row r="5295">
          <cell r="A5295">
            <v>65087575</v>
          </cell>
        </row>
        <row r="5296">
          <cell r="A5296">
            <v>65087575</v>
          </cell>
        </row>
        <row r="5297">
          <cell r="A5297">
            <v>65087575</v>
          </cell>
        </row>
        <row r="5298">
          <cell r="A5298">
            <v>65087575</v>
          </cell>
        </row>
        <row r="5299">
          <cell r="A5299">
            <v>65087575</v>
          </cell>
        </row>
        <row r="5300">
          <cell r="A5300">
            <v>65087575</v>
          </cell>
        </row>
        <row r="5301">
          <cell r="A5301">
            <v>65087575</v>
          </cell>
        </row>
        <row r="5302">
          <cell r="A5302">
            <v>65087575</v>
          </cell>
        </row>
        <row r="5303">
          <cell r="A5303">
            <v>65087575</v>
          </cell>
        </row>
        <row r="5304">
          <cell r="A5304">
            <v>65087575</v>
          </cell>
        </row>
        <row r="5305">
          <cell r="A5305">
            <v>65087575</v>
          </cell>
        </row>
        <row r="5306">
          <cell r="A5306">
            <v>65087575</v>
          </cell>
        </row>
        <row r="5307">
          <cell r="A5307">
            <v>65087575</v>
          </cell>
        </row>
        <row r="5308">
          <cell r="A5308">
            <v>65087575</v>
          </cell>
        </row>
        <row r="5309">
          <cell r="A5309">
            <v>65087575</v>
          </cell>
        </row>
        <row r="5310">
          <cell r="A5310">
            <v>65087575</v>
          </cell>
        </row>
        <row r="5311">
          <cell r="A5311">
            <v>65087575</v>
          </cell>
        </row>
        <row r="5312">
          <cell r="A5312">
            <v>65087575</v>
          </cell>
        </row>
        <row r="5313">
          <cell r="A5313">
            <v>65087575</v>
          </cell>
        </row>
        <row r="5314">
          <cell r="A5314">
            <v>65087575</v>
          </cell>
        </row>
        <row r="5315">
          <cell r="A5315">
            <v>65087575</v>
          </cell>
        </row>
        <row r="5316">
          <cell r="A5316">
            <v>65087575</v>
          </cell>
        </row>
        <row r="5317">
          <cell r="A5317">
            <v>65087575</v>
          </cell>
        </row>
        <row r="5318">
          <cell r="A5318">
            <v>65087575</v>
          </cell>
        </row>
        <row r="5319">
          <cell r="A5319">
            <v>65087575</v>
          </cell>
        </row>
        <row r="5320">
          <cell r="A5320">
            <v>65087575</v>
          </cell>
        </row>
        <row r="5321">
          <cell r="A5321">
            <v>65087575</v>
          </cell>
        </row>
        <row r="5322">
          <cell r="A5322">
            <v>65087575</v>
          </cell>
        </row>
        <row r="5323">
          <cell r="A5323">
            <v>65087575</v>
          </cell>
        </row>
        <row r="5324">
          <cell r="A5324">
            <v>65087575</v>
          </cell>
        </row>
        <row r="5325">
          <cell r="A5325">
            <v>65087575</v>
          </cell>
        </row>
        <row r="5326">
          <cell r="A5326">
            <v>65087575</v>
          </cell>
        </row>
        <row r="5327">
          <cell r="A5327">
            <v>65087575</v>
          </cell>
        </row>
        <row r="5328">
          <cell r="A5328">
            <v>65087575</v>
          </cell>
        </row>
        <row r="5329">
          <cell r="A5329">
            <v>65087575</v>
          </cell>
        </row>
        <row r="5330">
          <cell r="A5330">
            <v>65087575</v>
          </cell>
        </row>
        <row r="5331">
          <cell r="A5331">
            <v>65087575</v>
          </cell>
        </row>
        <row r="5332">
          <cell r="A5332">
            <v>65087575</v>
          </cell>
        </row>
        <row r="5333">
          <cell r="A5333">
            <v>65087575</v>
          </cell>
        </row>
        <row r="5334">
          <cell r="A5334">
            <v>65087575</v>
          </cell>
        </row>
        <row r="5335">
          <cell r="A5335">
            <v>65087575</v>
          </cell>
        </row>
        <row r="5336">
          <cell r="A5336">
            <v>65087575</v>
          </cell>
        </row>
        <row r="5337">
          <cell r="A5337">
            <v>65087575</v>
          </cell>
        </row>
        <row r="5338">
          <cell r="A5338">
            <v>65087575</v>
          </cell>
        </row>
        <row r="5339">
          <cell r="A5339">
            <v>65087575</v>
          </cell>
        </row>
        <row r="5340">
          <cell r="A5340">
            <v>65087575</v>
          </cell>
        </row>
        <row r="5341">
          <cell r="A5341">
            <v>65087575</v>
          </cell>
        </row>
        <row r="5342">
          <cell r="A5342">
            <v>65087575</v>
          </cell>
        </row>
        <row r="5343">
          <cell r="A5343">
            <v>65087575</v>
          </cell>
        </row>
        <row r="5344">
          <cell r="A5344">
            <v>65087575</v>
          </cell>
        </row>
        <row r="5345">
          <cell r="A5345">
            <v>65087575</v>
          </cell>
        </row>
        <row r="5346">
          <cell r="A5346">
            <v>65087575</v>
          </cell>
        </row>
        <row r="5347">
          <cell r="A5347">
            <v>65087575</v>
          </cell>
        </row>
        <row r="5348">
          <cell r="A5348">
            <v>65087575</v>
          </cell>
        </row>
        <row r="5349">
          <cell r="A5349">
            <v>65087575</v>
          </cell>
        </row>
        <row r="5350">
          <cell r="A5350">
            <v>65087575</v>
          </cell>
        </row>
        <row r="5351">
          <cell r="A5351">
            <v>65087575</v>
          </cell>
        </row>
        <row r="5352">
          <cell r="A5352">
            <v>65087575</v>
          </cell>
        </row>
        <row r="5353">
          <cell r="A5353">
            <v>65087575</v>
          </cell>
        </row>
        <row r="5354">
          <cell r="A5354">
            <v>65087575</v>
          </cell>
        </row>
        <row r="5355">
          <cell r="A5355">
            <v>65087575</v>
          </cell>
        </row>
        <row r="5356">
          <cell r="A5356">
            <v>65087575</v>
          </cell>
        </row>
        <row r="5357">
          <cell r="A5357">
            <v>65087575</v>
          </cell>
        </row>
        <row r="5358">
          <cell r="A5358">
            <v>65087575</v>
          </cell>
        </row>
        <row r="5359">
          <cell r="A5359">
            <v>65087575</v>
          </cell>
        </row>
        <row r="5360">
          <cell r="A5360">
            <v>65087575</v>
          </cell>
        </row>
        <row r="5361">
          <cell r="A5361">
            <v>65087575</v>
          </cell>
        </row>
        <row r="5362">
          <cell r="A5362">
            <v>65087575</v>
          </cell>
        </row>
        <row r="5363">
          <cell r="A5363">
            <v>65087575</v>
          </cell>
        </row>
        <row r="5364">
          <cell r="A5364">
            <v>65087575</v>
          </cell>
        </row>
        <row r="5365">
          <cell r="A5365">
            <v>65087575</v>
          </cell>
        </row>
        <row r="5366">
          <cell r="A5366">
            <v>65087575</v>
          </cell>
        </row>
        <row r="5367">
          <cell r="A5367">
            <v>65087575</v>
          </cell>
        </row>
        <row r="5368">
          <cell r="A5368">
            <v>65087575</v>
          </cell>
        </row>
        <row r="5369">
          <cell r="A5369">
            <v>65087575</v>
          </cell>
        </row>
        <row r="5370">
          <cell r="A5370">
            <v>65087575</v>
          </cell>
        </row>
        <row r="5371">
          <cell r="A5371">
            <v>65087575</v>
          </cell>
        </row>
        <row r="5372">
          <cell r="A5372">
            <v>65087575</v>
          </cell>
        </row>
        <row r="5373">
          <cell r="A5373">
            <v>65087575</v>
          </cell>
        </row>
        <row r="5374">
          <cell r="A5374">
            <v>65087575</v>
          </cell>
        </row>
        <row r="5375">
          <cell r="A5375">
            <v>65087575</v>
          </cell>
        </row>
        <row r="5376">
          <cell r="A5376">
            <v>65087575</v>
          </cell>
        </row>
        <row r="5377">
          <cell r="A5377">
            <v>65087575</v>
          </cell>
        </row>
        <row r="5378">
          <cell r="A5378">
            <v>65087575</v>
          </cell>
        </row>
        <row r="5379">
          <cell r="A5379">
            <v>65087575</v>
          </cell>
        </row>
        <row r="5380">
          <cell r="A5380">
            <v>65087575</v>
          </cell>
        </row>
        <row r="5381">
          <cell r="A5381">
            <v>65087575</v>
          </cell>
        </row>
        <row r="5382">
          <cell r="A5382">
            <v>65087575</v>
          </cell>
        </row>
        <row r="5383">
          <cell r="A5383">
            <v>65087575</v>
          </cell>
        </row>
        <row r="5384">
          <cell r="A5384">
            <v>65087575</v>
          </cell>
        </row>
        <row r="5385">
          <cell r="A5385">
            <v>65087575</v>
          </cell>
        </row>
        <row r="5386">
          <cell r="A5386">
            <v>65087575</v>
          </cell>
        </row>
        <row r="5387">
          <cell r="A5387">
            <v>65087575</v>
          </cell>
        </row>
        <row r="5388">
          <cell r="A5388">
            <v>65087575</v>
          </cell>
        </row>
        <row r="5389">
          <cell r="A5389">
            <v>65087575</v>
          </cell>
        </row>
        <row r="5390">
          <cell r="A5390">
            <v>65087575</v>
          </cell>
        </row>
        <row r="5391">
          <cell r="A5391">
            <v>65087575</v>
          </cell>
        </row>
        <row r="5392">
          <cell r="A5392">
            <v>65087575</v>
          </cell>
        </row>
        <row r="5393">
          <cell r="A5393">
            <v>65087575</v>
          </cell>
        </row>
        <row r="5394">
          <cell r="A5394">
            <v>65087575</v>
          </cell>
        </row>
        <row r="5395">
          <cell r="A5395">
            <v>65087575</v>
          </cell>
        </row>
        <row r="5396">
          <cell r="A5396">
            <v>65087575</v>
          </cell>
        </row>
        <row r="5397">
          <cell r="A5397">
            <v>65087575</v>
          </cell>
        </row>
        <row r="5398">
          <cell r="A5398">
            <v>65087575</v>
          </cell>
        </row>
        <row r="5399">
          <cell r="A5399">
            <v>65087575</v>
          </cell>
        </row>
        <row r="5400">
          <cell r="A5400">
            <v>65087575</v>
          </cell>
        </row>
        <row r="5401">
          <cell r="A5401">
            <v>65087575</v>
          </cell>
        </row>
        <row r="5402">
          <cell r="A5402">
            <v>65087575</v>
          </cell>
        </row>
        <row r="5403">
          <cell r="A5403">
            <v>65087575</v>
          </cell>
        </row>
        <row r="5404">
          <cell r="A5404">
            <v>65087575</v>
          </cell>
        </row>
        <row r="5405">
          <cell r="A5405">
            <v>65087575</v>
          </cell>
        </row>
        <row r="5406">
          <cell r="A5406">
            <v>65087575</v>
          </cell>
        </row>
        <row r="5407">
          <cell r="A5407">
            <v>65087575</v>
          </cell>
        </row>
        <row r="5408">
          <cell r="A5408">
            <v>65087575</v>
          </cell>
        </row>
        <row r="5409">
          <cell r="A5409">
            <v>65087575</v>
          </cell>
        </row>
        <row r="5410">
          <cell r="A5410">
            <v>65087575</v>
          </cell>
        </row>
        <row r="5411">
          <cell r="A5411">
            <v>65087575</v>
          </cell>
        </row>
        <row r="5412">
          <cell r="A5412">
            <v>65087575</v>
          </cell>
        </row>
        <row r="5413">
          <cell r="A5413">
            <v>65087575</v>
          </cell>
        </row>
        <row r="5414">
          <cell r="A5414">
            <v>65087575</v>
          </cell>
        </row>
        <row r="5415">
          <cell r="A5415">
            <v>65087575</v>
          </cell>
        </row>
        <row r="5416">
          <cell r="A5416">
            <v>65087575</v>
          </cell>
        </row>
        <row r="5417">
          <cell r="A5417">
            <v>65087575</v>
          </cell>
        </row>
        <row r="5418">
          <cell r="A5418">
            <v>65087575</v>
          </cell>
        </row>
        <row r="5419">
          <cell r="A5419">
            <v>65087575</v>
          </cell>
        </row>
        <row r="5420">
          <cell r="A5420">
            <v>65087575</v>
          </cell>
        </row>
        <row r="5421">
          <cell r="A5421">
            <v>65087575</v>
          </cell>
        </row>
        <row r="5422">
          <cell r="A5422">
            <v>65087575</v>
          </cell>
        </row>
        <row r="5423">
          <cell r="A5423">
            <v>65087575</v>
          </cell>
        </row>
        <row r="5424">
          <cell r="A5424">
            <v>65087575</v>
          </cell>
        </row>
        <row r="5425">
          <cell r="A5425">
            <v>65087575</v>
          </cell>
        </row>
        <row r="5426">
          <cell r="A5426">
            <v>65087575</v>
          </cell>
        </row>
        <row r="5427">
          <cell r="A5427">
            <v>65087575</v>
          </cell>
        </row>
        <row r="5428">
          <cell r="A5428">
            <v>65087575</v>
          </cell>
        </row>
        <row r="5429">
          <cell r="A5429">
            <v>65087575</v>
          </cell>
        </row>
        <row r="5430">
          <cell r="A5430">
            <v>65087575</v>
          </cell>
        </row>
        <row r="5431">
          <cell r="A5431">
            <v>65087575</v>
          </cell>
        </row>
        <row r="5432">
          <cell r="A5432">
            <v>65087575</v>
          </cell>
        </row>
        <row r="5433">
          <cell r="A5433">
            <v>65087575</v>
          </cell>
        </row>
        <row r="5434">
          <cell r="A5434">
            <v>65087575</v>
          </cell>
        </row>
        <row r="5435">
          <cell r="A5435">
            <v>65087575</v>
          </cell>
        </row>
        <row r="5436">
          <cell r="A5436">
            <v>65087575</v>
          </cell>
        </row>
        <row r="5437">
          <cell r="A5437">
            <v>65087575</v>
          </cell>
        </row>
        <row r="5438">
          <cell r="A5438">
            <v>65087575</v>
          </cell>
        </row>
        <row r="5439">
          <cell r="A5439">
            <v>65087575</v>
          </cell>
        </row>
        <row r="5440">
          <cell r="A5440">
            <v>65087575</v>
          </cell>
        </row>
        <row r="5441">
          <cell r="A5441">
            <v>65087575</v>
          </cell>
        </row>
        <row r="5442">
          <cell r="A5442">
            <v>65087575</v>
          </cell>
        </row>
        <row r="5443">
          <cell r="A5443">
            <v>65087575</v>
          </cell>
        </row>
        <row r="5444">
          <cell r="A5444">
            <v>65087575</v>
          </cell>
        </row>
        <row r="5445">
          <cell r="A5445">
            <v>65087575</v>
          </cell>
        </row>
        <row r="5446">
          <cell r="A5446">
            <v>65087575</v>
          </cell>
        </row>
        <row r="5447">
          <cell r="A5447">
            <v>65087575</v>
          </cell>
        </row>
        <row r="5448">
          <cell r="A5448">
            <v>65087575</v>
          </cell>
        </row>
        <row r="5449">
          <cell r="A5449">
            <v>65087575</v>
          </cell>
        </row>
        <row r="5450">
          <cell r="A5450">
            <v>65087575</v>
          </cell>
        </row>
        <row r="5451">
          <cell r="A5451">
            <v>65087575</v>
          </cell>
        </row>
        <row r="5452">
          <cell r="A5452">
            <v>65087575</v>
          </cell>
        </row>
        <row r="5453">
          <cell r="A5453">
            <v>65087575</v>
          </cell>
        </row>
        <row r="5454">
          <cell r="A5454">
            <v>65087575</v>
          </cell>
        </row>
        <row r="5455">
          <cell r="A5455">
            <v>65087575</v>
          </cell>
        </row>
        <row r="5456">
          <cell r="A5456">
            <v>65087575</v>
          </cell>
        </row>
        <row r="5457">
          <cell r="A5457">
            <v>65087575</v>
          </cell>
        </row>
        <row r="5458">
          <cell r="A5458">
            <v>65087575</v>
          </cell>
        </row>
        <row r="5459">
          <cell r="A5459">
            <v>65087575</v>
          </cell>
        </row>
        <row r="5460">
          <cell r="A5460">
            <v>65087575</v>
          </cell>
        </row>
        <row r="5461">
          <cell r="A5461">
            <v>65087575</v>
          </cell>
        </row>
        <row r="5462">
          <cell r="A5462">
            <v>65087575</v>
          </cell>
        </row>
        <row r="5463">
          <cell r="A5463">
            <v>65087575</v>
          </cell>
        </row>
        <row r="5464">
          <cell r="A5464">
            <v>65087575</v>
          </cell>
        </row>
        <row r="5465">
          <cell r="A5465">
            <v>65087575</v>
          </cell>
        </row>
        <row r="5466">
          <cell r="A5466">
            <v>65087575</v>
          </cell>
        </row>
        <row r="5467">
          <cell r="A5467">
            <v>65087575</v>
          </cell>
        </row>
        <row r="5468">
          <cell r="A5468">
            <v>65087575</v>
          </cell>
        </row>
        <row r="5469">
          <cell r="A5469">
            <v>65087575</v>
          </cell>
        </row>
        <row r="5470">
          <cell r="A5470">
            <v>65087575</v>
          </cell>
        </row>
        <row r="5471">
          <cell r="A5471">
            <v>65087575</v>
          </cell>
        </row>
        <row r="5472">
          <cell r="A5472">
            <v>65087575</v>
          </cell>
        </row>
        <row r="5473">
          <cell r="A5473">
            <v>65087575</v>
          </cell>
        </row>
        <row r="5474">
          <cell r="A5474">
            <v>65087575</v>
          </cell>
        </row>
        <row r="5475">
          <cell r="A5475">
            <v>65087575</v>
          </cell>
        </row>
        <row r="5476">
          <cell r="A5476">
            <v>65087575</v>
          </cell>
        </row>
        <row r="5477">
          <cell r="A5477">
            <v>65087575</v>
          </cell>
        </row>
        <row r="5478">
          <cell r="A5478">
            <v>65087575</v>
          </cell>
        </row>
        <row r="5479">
          <cell r="A5479">
            <v>65087575</v>
          </cell>
        </row>
        <row r="5480">
          <cell r="A5480">
            <v>65087575</v>
          </cell>
        </row>
        <row r="5481">
          <cell r="A5481">
            <v>65087575</v>
          </cell>
        </row>
        <row r="5482">
          <cell r="A5482">
            <v>65087575</v>
          </cell>
        </row>
        <row r="5483">
          <cell r="A5483">
            <v>65087575</v>
          </cell>
        </row>
        <row r="5484">
          <cell r="A5484">
            <v>65087575</v>
          </cell>
        </row>
        <row r="5485">
          <cell r="A5485">
            <v>65087575</v>
          </cell>
        </row>
        <row r="5486">
          <cell r="A5486">
            <v>65087575</v>
          </cell>
        </row>
        <row r="5487">
          <cell r="A5487">
            <v>65087575</v>
          </cell>
        </row>
        <row r="5488">
          <cell r="A5488">
            <v>65087575</v>
          </cell>
        </row>
        <row r="5489">
          <cell r="A5489">
            <v>65087575</v>
          </cell>
        </row>
        <row r="5490">
          <cell r="A5490">
            <v>65087575</v>
          </cell>
        </row>
        <row r="5491">
          <cell r="A5491">
            <v>65087575</v>
          </cell>
        </row>
        <row r="5492">
          <cell r="A5492">
            <v>65087575</v>
          </cell>
        </row>
        <row r="5493">
          <cell r="A5493">
            <v>65087575</v>
          </cell>
        </row>
        <row r="5494">
          <cell r="A5494">
            <v>65087575</v>
          </cell>
        </row>
        <row r="5495">
          <cell r="A5495">
            <v>65087575</v>
          </cell>
        </row>
        <row r="5496">
          <cell r="A5496">
            <v>65087575</v>
          </cell>
        </row>
        <row r="5497">
          <cell r="A5497">
            <v>65087575</v>
          </cell>
        </row>
        <row r="5498">
          <cell r="A5498">
            <v>65087575</v>
          </cell>
        </row>
        <row r="5499">
          <cell r="A5499">
            <v>65087575</v>
          </cell>
        </row>
        <row r="5500">
          <cell r="A5500">
            <v>65087575</v>
          </cell>
        </row>
        <row r="5501">
          <cell r="A5501">
            <v>65087575</v>
          </cell>
        </row>
        <row r="5502">
          <cell r="A5502">
            <v>65087575</v>
          </cell>
        </row>
        <row r="5503">
          <cell r="A5503">
            <v>65087575</v>
          </cell>
        </row>
        <row r="5504">
          <cell r="A5504">
            <v>65087575</v>
          </cell>
        </row>
        <row r="5505">
          <cell r="A5505">
            <v>65087575</v>
          </cell>
        </row>
        <row r="5506">
          <cell r="A5506">
            <v>65087575</v>
          </cell>
        </row>
        <row r="5507">
          <cell r="A5507">
            <v>65087575</v>
          </cell>
        </row>
        <row r="5508">
          <cell r="A5508">
            <v>65087575</v>
          </cell>
        </row>
        <row r="5509">
          <cell r="A5509">
            <v>65087575</v>
          </cell>
        </row>
        <row r="5510">
          <cell r="A5510">
            <v>65087575</v>
          </cell>
        </row>
        <row r="5511">
          <cell r="A5511">
            <v>65087575</v>
          </cell>
        </row>
        <row r="5512">
          <cell r="A5512">
            <v>65087575</v>
          </cell>
        </row>
        <row r="5513">
          <cell r="A5513">
            <v>65087575</v>
          </cell>
        </row>
        <row r="5514">
          <cell r="A5514">
            <v>65087575</v>
          </cell>
        </row>
        <row r="5515">
          <cell r="A5515">
            <v>65087575</v>
          </cell>
        </row>
        <row r="5516">
          <cell r="A5516">
            <v>65087575</v>
          </cell>
        </row>
        <row r="5517">
          <cell r="A5517">
            <v>65087575</v>
          </cell>
        </row>
        <row r="5518">
          <cell r="A5518">
            <v>65087575</v>
          </cell>
        </row>
        <row r="5519">
          <cell r="A5519">
            <v>65087575</v>
          </cell>
        </row>
        <row r="5520">
          <cell r="A5520">
            <v>65087575</v>
          </cell>
        </row>
        <row r="5521">
          <cell r="A5521">
            <v>65087575</v>
          </cell>
        </row>
        <row r="5522">
          <cell r="A5522">
            <v>65087575</v>
          </cell>
        </row>
        <row r="5523">
          <cell r="A5523">
            <v>65087575</v>
          </cell>
        </row>
        <row r="5524">
          <cell r="A5524">
            <v>65087575</v>
          </cell>
        </row>
        <row r="5525">
          <cell r="A5525">
            <v>65087575</v>
          </cell>
        </row>
        <row r="5526">
          <cell r="A5526">
            <v>65087575</v>
          </cell>
        </row>
        <row r="5527">
          <cell r="A5527">
            <v>65087575</v>
          </cell>
        </row>
        <row r="5528">
          <cell r="A5528">
            <v>65087575</v>
          </cell>
        </row>
        <row r="5529">
          <cell r="A5529">
            <v>65087575</v>
          </cell>
        </row>
        <row r="5530">
          <cell r="A5530">
            <v>65087575</v>
          </cell>
        </row>
        <row r="5531">
          <cell r="A5531">
            <v>65087575</v>
          </cell>
        </row>
        <row r="5532">
          <cell r="A5532">
            <v>65087575</v>
          </cell>
        </row>
        <row r="5533">
          <cell r="A5533">
            <v>65087575</v>
          </cell>
        </row>
        <row r="5534">
          <cell r="A5534">
            <v>65087575</v>
          </cell>
        </row>
        <row r="5535">
          <cell r="A5535">
            <v>65087575</v>
          </cell>
        </row>
        <row r="5536">
          <cell r="A5536">
            <v>65087575</v>
          </cell>
        </row>
        <row r="5537">
          <cell r="A5537">
            <v>65087575</v>
          </cell>
        </row>
        <row r="5538">
          <cell r="A5538">
            <v>65087575</v>
          </cell>
        </row>
        <row r="5539">
          <cell r="A5539">
            <v>65087575</v>
          </cell>
        </row>
        <row r="5540">
          <cell r="A5540">
            <v>65087575</v>
          </cell>
        </row>
        <row r="5541">
          <cell r="A5541">
            <v>65087575</v>
          </cell>
        </row>
        <row r="5542">
          <cell r="A5542">
            <v>65087575</v>
          </cell>
        </row>
        <row r="5543">
          <cell r="A5543">
            <v>65087575</v>
          </cell>
        </row>
        <row r="5544">
          <cell r="A5544">
            <v>65087575</v>
          </cell>
        </row>
        <row r="5545">
          <cell r="A5545">
            <v>65087575</v>
          </cell>
        </row>
        <row r="5546">
          <cell r="A5546">
            <v>65087575</v>
          </cell>
        </row>
        <row r="5547">
          <cell r="A5547">
            <v>65087575</v>
          </cell>
        </row>
        <row r="5548">
          <cell r="A5548">
            <v>65087575</v>
          </cell>
        </row>
        <row r="5549">
          <cell r="A5549">
            <v>65087575</v>
          </cell>
        </row>
        <row r="5550">
          <cell r="A5550">
            <v>65087575</v>
          </cell>
        </row>
        <row r="5551">
          <cell r="A5551">
            <v>65087575</v>
          </cell>
        </row>
        <row r="5552">
          <cell r="A5552">
            <v>65087575</v>
          </cell>
        </row>
        <row r="5553">
          <cell r="A5553">
            <v>65087575</v>
          </cell>
        </row>
        <row r="5554">
          <cell r="A5554">
            <v>65087575</v>
          </cell>
        </row>
        <row r="5555">
          <cell r="A5555">
            <v>65087575</v>
          </cell>
        </row>
        <row r="5556">
          <cell r="A5556">
            <v>65087575</v>
          </cell>
        </row>
        <row r="5557">
          <cell r="A5557">
            <v>65087575</v>
          </cell>
        </row>
        <row r="5558">
          <cell r="A5558">
            <v>65087575</v>
          </cell>
        </row>
        <row r="5559">
          <cell r="A5559">
            <v>65087575</v>
          </cell>
        </row>
        <row r="5560">
          <cell r="A5560">
            <v>65087575</v>
          </cell>
        </row>
        <row r="5561">
          <cell r="A5561">
            <v>65087575</v>
          </cell>
        </row>
        <row r="5562">
          <cell r="A5562">
            <v>65087575</v>
          </cell>
        </row>
        <row r="5563">
          <cell r="A5563">
            <v>65087575</v>
          </cell>
        </row>
        <row r="5564">
          <cell r="A5564">
            <v>65087575</v>
          </cell>
        </row>
        <row r="5565">
          <cell r="A5565">
            <v>65087575</v>
          </cell>
        </row>
        <row r="5566">
          <cell r="A5566">
            <v>65087575</v>
          </cell>
        </row>
        <row r="5567">
          <cell r="A5567">
            <v>65087575</v>
          </cell>
        </row>
        <row r="5568">
          <cell r="A5568">
            <v>65087575</v>
          </cell>
        </row>
        <row r="5569">
          <cell r="A5569">
            <v>65087575</v>
          </cell>
        </row>
        <row r="5570">
          <cell r="A5570">
            <v>65087575</v>
          </cell>
        </row>
        <row r="5571">
          <cell r="A5571">
            <v>65087575</v>
          </cell>
        </row>
        <row r="5572">
          <cell r="A5572">
            <v>65087575</v>
          </cell>
        </row>
        <row r="5573">
          <cell r="A5573">
            <v>65087575</v>
          </cell>
        </row>
        <row r="5574">
          <cell r="A5574">
            <v>65087575</v>
          </cell>
        </row>
        <row r="5575">
          <cell r="A5575">
            <v>65087575</v>
          </cell>
        </row>
        <row r="5576">
          <cell r="A5576">
            <v>65087575</v>
          </cell>
        </row>
        <row r="5577">
          <cell r="A5577">
            <v>65087575</v>
          </cell>
        </row>
        <row r="5578">
          <cell r="A5578">
            <v>65087575</v>
          </cell>
        </row>
        <row r="5579">
          <cell r="A5579">
            <v>65087575</v>
          </cell>
        </row>
        <row r="5580">
          <cell r="A5580">
            <v>65087575</v>
          </cell>
        </row>
        <row r="5581">
          <cell r="A5581">
            <v>65087575</v>
          </cell>
        </row>
        <row r="5582">
          <cell r="A5582">
            <v>65087575</v>
          </cell>
        </row>
        <row r="5583">
          <cell r="A5583">
            <v>65087575</v>
          </cell>
        </row>
        <row r="5584">
          <cell r="A5584">
            <v>65087575</v>
          </cell>
        </row>
        <row r="5585">
          <cell r="A5585">
            <v>65087575</v>
          </cell>
        </row>
        <row r="5586">
          <cell r="A5586">
            <v>65087575</v>
          </cell>
        </row>
        <row r="5587">
          <cell r="A5587">
            <v>65087575</v>
          </cell>
        </row>
        <row r="5588">
          <cell r="A5588">
            <v>65087575</v>
          </cell>
        </row>
        <row r="5589">
          <cell r="A5589">
            <v>65087575</v>
          </cell>
        </row>
        <row r="5590">
          <cell r="A5590">
            <v>65087575</v>
          </cell>
        </row>
        <row r="5591">
          <cell r="A5591">
            <v>65087575</v>
          </cell>
        </row>
        <row r="5592">
          <cell r="A5592">
            <v>65087575</v>
          </cell>
        </row>
        <row r="5593">
          <cell r="A5593">
            <v>65087575</v>
          </cell>
        </row>
        <row r="5594">
          <cell r="A5594">
            <v>65087575</v>
          </cell>
        </row>
        <row r="5595">
          <cell r="A5595">
            <v>65087575</v>
          </cell>
        </row>
        <row r="5596">
          <cell r="A5596">
            <v>65087575</v>
          </cell>
        </row>
        <row r="5597">
          <cell r="A5597">
            <v>65087575</v>
          </cell>
        </row>
        <row r="5598">
          <cell r="A5598">
            <v>65087575</v>
          </cell>
        </row>
        <row r="5599">
          <cell r="A5599">
            <v>65087575</v>
          </cell>
        </row>
        <row r="5600">
          <cell r="A5600">
            <v>65087575</v>
          </cell>
        </row>
        <row r="5601">
          <cell r="A5601">
            <v>65087575</v>
          </cell>
        </row>
        <row r="5602">
          <cell r="A5602">
            <v>65087575</v>
          </cell>
        </row>
        <row r="5603">
          <cell r="A5603">
            <v>65087575</v>
          </cell>
        </row>
        <row r="5604">
          <cell r="A5604">
            <v>65087575</v>
          </cell>
        </row>
        <row r="5605">
          <cell r="A5605">
            <v>65087575</v>
          </cell>
        </row>
        <row r="5606">
          <cell r="A5606">
            <v>65087575</v>
          </cell>
        </row>
        <row r="5607">
          <cell r="A5607">
            <v>65087575</v>
          </cell>
        </row>
        <row r="5608">
          <cell r="A5608">
            <v>65087575</v>
          </cell>
        </row>
        <row r="5609">
          <cell r="A5609">
            <v>65087575</v>
          </cell>
        </row>
        <row r="5610">
          <cell r="A5610">
            <v>65087575</v>
          </cell>
        </row>
        <row r="5611">
          <cell r="A5611">
            <v>65087575</v>
          </cell>
        </row>
        <row r="5612">
          <cell r="A5612">
            <v>65087575</v>
          </cell>
        </row>
        <row r="5613">
          <cell r="A5613">
            <v>65087575</v>
          </cell>
        </row>
        <row r="5614">
          <cell r="A5614">
            <v>65087575</v>
          </cell>
        </row>
        <row r="5615">
          <cell r="A5615">
            <v>65087575</v>
          </cell>
        </row>
        <row r="5616">
          <cell r="A5616">
            <v>65087575</v>
          </cell>
        </row>
        <row r="5617">
          <cell r="A5617">
            <v>65087575</v>
          </cell>
        </row>
        <row r="5618">
          <cell r="A5618">
            <v>65087575</v>
          </cell>
        </row>
        <row r="5619">
          <cell r="A5619">
            <v>65087575</v>
          </cell>
        </row>
        <row r="5620">
          <cell r="A5620">
            <v>65087575</v>
          </cell>
        </row>
        <row r="5621">
          <cell r="A5621">
            <v>65087575</v>
          </cell>
        </row>
        <row r="5622">
          <cell r="A5622">
            <v>65087575</v>
          </cell>
        </row>
        <row r="5623">
          <cell r="A5623">
            <v>65087575</v>
          </cell>
        </row>
        <row r="5624">
          <cell r="A5624">
            <v>65087575</v>
          </cell>
        </row>
        <row r="5625">
          <cell r="A5625">
            <v>65087575</v>
          </cell>
        </row>
        <row r="5626">
          <cell r="A5626">
            <v>65087575</v>
          </cell>
        </row>
        <row r="5627">
          <cell r="A5627">
            <v>65087575</v>
          </cell>
        </row>
        <row r="5628">
          <cell r="A5628">
            <v>65087575</v>
          </cell>
        </row>
        <row r="5629">
          <cell r="A5629">
            <v>65087575</v>
          </cell>
        </row>
        <row r="5630">
          <cell r="A5630">
            <v>65087575</v>
          </cell>
        </row>
        <row r="5631">
          <cell r="A5631">
            <v>65087575</v>
          </cell>
        </row>
        <row r="5632">
          <cell r="A5632">
            <v>65087575</v>
          </cell>
        </row>
        <row r="5633">
          <cell r="A5633">
            <v>65087575</v>
          </cell>
        </row>
        <row r="5634">
          <cell r="A5634">
            <v>65087575</v>
          </cell>
        </row>
        <row r="5635">
          <cell r="A5635">
            <v>65087575</v>
          </cell>
        </row>
        <row r="5636">
          <cell r="A5636">
            <v>65087575</v>
          </cell>
        </row>
        <row r="5637">
          <cell r="A5637">
            <v>65087575</v>
          </cell>
        </row>
        <row r="5638">
          <cell r="A5638">
            <v>65087575</v>
          </cell>
        </row>
        <row r="5639">
          <cell r="A5639">
            <v>65087575</v>
          </cell>
        </row>
        <row r="5640">
          <cell r="A5640">
            <v>65087575</v>
          </cell>
        </row>
        <row r="5641">
          <cell r="A5641">
            <v>65087575</v>
          </cell>
        </row>
        <row r="5642">
          <cell r="A5642">
            <v>65087575</v>
          </cell>
        </row>
        <row r="5643">
          <cell r="A5643">
            <v>65087575</v>
          </cell>
        </row>
        <row r="5644">
          <cell r="A5644">
            <v>65087575</v>
          </cell>
        </row>
        <row r="5645">
          <cell r="A5645">
            <v>65087575</v>
          </cell>
        </row>
        <row r="5646">
          <cell r="A5646">
            <v>65087575</v>
          </cell>
        </row>
        <row r="5647">
          <cell r="A5647">
            <v>65087575</v>
          </cell>
        </row>
        <row r="5648">
          <cell r="A5648">
            <v>65087575</v>
          </cell>
        </row>
        <row r="5649">
          <cell r="A5649">
            <v>65087575</v>
          </cell>
        </row>
        <row r="5650">
          <cell r="A5650">
            <v>65087575</v>
          </cell>
        </row>
        <row r="5651">
          <cell r="A5651">
            <v>65087575</v>
          </cell>
        </row>
        <row r="5652">
          <cell r="A5652">
            <v>65087575</v>
          </cell>
        </row>
        <row r="5653">
          <cell r="A5653">
            <v>65087575</v>
          </cell>
        </row>
        <row r="5654">
          <cell r="A5654">
            <v>65087575</v>
          </cell>
        </row>
        <row r="5655">
          <cell r="A5655">
            <v>65087575</v>
          </cell>
        </row>
        <row r="5656">
          <cell r="A5656">
            <v>65087575</v>
          </cell>
        </row>
        <row r="5657">
          <cell r="A5657">
            <v>65087575</v>
          </cell>
        </row>
        <row r="5658">
          <cell r="A5658">
            <v>65087575</v>
          </cell>
        </row>
        <row r="5659">
          <cell r="A5659">
            <v>65087575</v>
          </cell>
        </row>
        <row r="5660">
          <cell r="A5660">
            <v>65087575</v>
          </cell>
        </row>
        <row r="5661">
          <cell r="A5661">
            <v>65087575</v>
          </cell>
        </row>
        <row r="5662">
          <cell r="A5662">
            <v>65087575</v>
          </cell>
        </row>
        <row r="5663">
          <cell r="A5663">
            <v>65087575</v>
          </cell>
        </row>
        <row r="5664">
          <cell r="A5664">
            <v>65087575</v>
          </cell>
        </row>
        <row r="5665">
          <cell r="A5665">
            <v>65087575</v>
          </cell>
        </row>
        <row r="5666">
          <cell r="A5666">
            <v>65087575</v>
          </cell>
        </row>
        <row r="5667">
          <cell r="A5667">
            <v>65087575</v>
          </cell>
        </row>
        <row r="5668">
          <cell r="A5668">
            <v>65087575</v>
          </cell>
        </row>
        <row r="5669">
          <cell r="A5669">
            <v>65087575</v>
          </cell>
        </row>
        <row r="5670">
          <cell r="A5670">
            <v>65087575</v>
          </cell>
        </row>
        <row r="5671">
          <cell r="A5671">
            <v>65087575</v>
          </cell>
        </row>
        <row r="5672">
          <cell r="A5672">
            <v>65087575</v>
          </cell>
        </row>
        <row r="5673">
          <cell r="A5673">
            <v>65087575</v>
          </cell>
        </row>
        <row r="5674">
          <cell r="A5674">
            <v>65087575</v>
          </cell>
        </row>
        <row r="5675">
          <cell r="A5675">
            <v>65087575</v>
          </cell>
        </row>
        <row r="5676">
          <cell r="A5676">
            <v>65087575</v>
          </cell>
        </row>
        <row r="5677">
          <cell r="A5677">
            <v>65087575</v>
          </cell>
        </row>
        <row r="5678">
          <cell r="A5678">
            <v>65087575</v>
          </cell>
        </row>
        <row r="5679">
          <cell r="A5679">
            <v>65087575</v>
          </cell>
        </row>
        <row r="5680">
          <cell r="A5680">
            <v>65087575</v>
          </cell>
        </row>
        <row r="5681">
          <cell r="A5681">
            <v>65087575</v>
          </cell>
        </row>
        <row r="5682">
          <cell r="A5682">
            <v>65087575</v>
          </cell>
        </row>
        <row r="5683">
          <cell r="A5683">
            <v>65087575</v>
          </cell>
        </row>
        <row r="5684">
          <cell r="A5684">
            <v>65087575</v>
          </cell>
        </row>
        <row r="5685">
          <cell r="A5685">
            <v>65087575</v>
          </cell>
        </row>
        <row r="5686">
          <cell r="A5686">
            <v>65087575</v>
          </cell>
        </row>
        <row r="5687">
          <cell r="A5687">
            <v>65087575</v>
          </cell>
        </row>
        <row r="5688">
          <cell r="A5688">
            <v>65087575</v>
          </cell>
        </row>
        <row r="5689">
          <cell r="A5689">
            <v>65087575</v>
          </cell>
        </row>
        <row r="5690">
          <cell r="A5690">
            <v>65087575</v>
          </cell>
        </row>
        <row r="5691">
          <cell r="A5691">
            <v>65087575</v>
          </cell>
        </row>
        <row r="5692">
          <cell r="A5692">
            <v>65087575</v>
          </cell>
        </row>
        <row r="5693">
          <cell r="A5693">
            <v>65087575</v>
          </cell>
        </row>
        <row r="5694">
          <cell r="A5694">
            <v>65087575</v>
          </cell>
        </row>
        <row r="5695">
          <cell r="A5695">
            <v>65087575</v>
          </cell>
        </row>
        <row r="5696">
          <cell r="A5696">
            <v>65087575</v>
          </cell>
        </row>
        <row r="5697">
          <cell r="A5697">
            <v>65087575</v>
          </cell>
        </row>
        <row r="5698">
          <cell r="A5698">
            <v>65087575</v>
          </cell>
        </row>
        <row r="5699">
          <cell r="A5699">
            <v>65087575</v>
          </cell>
        </row>
        <row r="5700">
          <cell r="A5700">
            <v>65087575</v>
          </cell>
        </row>
        <row r="5701">
          <cell r="A5701">
            <v>65087575</v>
          </cell>
        </row>
        <row r="5702">
          <cell r="A5702">
            <v>65087575</v>
          </cell>
        </row>
        <row r="5703">
          <cell r="A5703">
            <v>65087575</v>
          </cell>
        </row>
        <row r="5704">
          <cell r="A5704">
            <v>65087575</v>
          </cell>
        </row>
        <row r="5705">
          <cell r="A5705">
            <v>65087575</v>
          </cell>
        </row>
        <row r="5706">
          <cell r="A5706">
            <v>65087575</v>
          </cell>
        </row>
        <row r="5707">
          <cell r="A5707">
            <v>65087575</v>
          </cell>
        </row>
        <row r="5708">
          <cell r="A5708">
            <v>65087575</v>
          </cell>
        </row>
        <row r="5709">
          <cell r="A5709">
            <v>65087575</v>
          </cell>
        </row>
        <row r="5710">
          <cell r="A5710">
            <v>65087575</v>
          </cell>
        </row>
        <row r="5711">
          <cell r="A5711">
            <v>65087575</v>
          </cell>
        </row>
        <row r="5712">
          <cell r="A5712">
            <v>65087575</v>
          </cell>
        </row>
        <row r="5713">
          <cell r="A5713">
            <v>65087575</v>
          </cell>
        </row>
        <row r="5714">
          <cell r="A5714">
            <v>65087575</v>
          </cell>
        </row>
        <row r="5715">
          <cell r="A5715">
            <v>65087575</v>
          </cell>
        </row>
        <row r="5716">
          <cell r="A5716">
            <v>65087575</v>
          </cell>
        </row>
        <row r="5717">
          <cell r="A5717">
            <v>65087575</v>
          </cell>
        </row>
        <row r="5718">
          <cell r="A5718">
            <v>65087575</v>
          </cell>
        </row>
        <row r="5719">
          <cell r="A5719">
            <v>65087575</v>
          </cell>
        </row>
        <row r="5720">
          <cell r="A5720">
            <v>65087575</v>
          </cell>
        </row>
        <row r="5721">
          <cell r="A5721">
            <v>65087575</v>
          </cell>
        </row>
        <row r="5722">
          <cell r="A5722">
            <v>65087575</v>
          </cell>
        </row>
        <row r="5723">
          <cell r="A5723">
            <v>65087575</v>
          </cell>
        </row>
        <row r="5724">
          <cell r="A5724">
            <v>65087575</v>
          </cell>
        </row>
        <row r="5725">
          <cell r="A5725">
            <v>65087575</v>
          </cell>
        </row>
        <row r="5726">
          <cell r="A5726">
            <v>65087575</v>
          </cell>
        </row>
        <row r="5727">
          <cell r="A5727">
            <v>65087575</v>
          </cell>
        </row>
        <row r="5728">
          <cell r="A5728">
            <v>65087575</v>
          </cell>
        </row>
        <row r="5729">
          <cell r="A5729">
            <v>65087575</v>
          </cell>
        </row>
        <row r="5730">
          <cell r="A5730">
            <v>65087575</v>
          </cell>
        </row>
        <row r="5731">
          <cell r="A5731">
            <v>65087575</v>
          </cell>
        </row>
        <row r="5732">
          <cell r="A5732">
            <v>65087575</v>
          </cell>
        </row>
        <row r="5733">
          <cell r="A5733">
            <v>65087575</v>
          </cell>
        </row>
        <row r="5734">
          <cell r="A5734">
            <v>65087575</v>
          </cell>
        </row>
        <row r="5735">
          <cell r="A5735">
            <v>65087575</v>
          </cell>
        </row>
        <row r="5736">
          <cell r="A5736">
            <v>65087575</v>
          </cell>
        </row>
        <row r="5737">
          <cell r="A5737">
            <v>65087575</v>
          </cell>
        </row>
        <row r="5738">
          <cell r="A5738">
            <v>65087575</v>
          </cell>
        </row>
        <row r="5739">
          <cell r="A5739">
            <v>65087575</v>
          </cell>
        </row>
        <row r="5740">
          <cell r="A5740">
            <v>65087575</v>
          </cell>
        </row>
        <row r="5741">
          <cell r="A5741">
            <v>65087575</v>
          </cell>
        </row>
        <row r="5742">
          <cell r="A5742">
            <v>65087575</v>
          </cell>
        </row>
        <row r="5743">
          <cell r="A5743">
            <v>65087575</v>
          </cell>
        </row>
        <row r="5744">
          <cell r="A5744">
            <v>65087575</v>
          </cell>
        </row>
        <row r="5745">
          <cell r="A5745">
            <v>65087575</v>
          </cell>
        </row>
        <row r="5746">
          <cell r="A5746">
            <v>65087575</v>
          </cell>
        </row>
        <row r="5747">
          <cell r="A5747">
            <v>65087575</v>
          </cell>
        </row>
        <row r="5748">
          <cell r="A5748">
            <v>65087575</v>
          </cell>
        </row>
        <row r="5749">
          <cell r="A5749">
            <v>65087575</v>
          </cell>
        </row>
        <row r="5750">
          <cell r="A5750">
            <v>65087575</v>
          </cell>
        </row>
        <row r="5751">
          <cell r="A5751">
            <v>65087575</v>
          </cell>
        </row>
        <row r="5752">
          <cell r="A5752">
            <v>65087575</v>
          </cell>
        </row>
        <row r="5753">
          <cell r="A5753">
            <v>65087575</v>
          </cell>
        </row>
        <row r="5754">
          <cell r="A5754">
            <v>65087575</v>
          </cell>
        </row>
        <row r="5755">
          <cell r="A5755">
            <v>65087575</v>
          </cell>
        </row>
        <row r="5756">
          <cell r="A5756">
            <v>65087575</v>
          </cell>
        </row>
        <row r="5757">
          <cell r="A5757">
            <v>65087575</v>
          </cell>
        </row>
        <row r="5758">
          <cell r="A5758">
            <v>65087575</v>
          </cell>
        </row>
        <row r="5759">
          <cell r="A5759">
            <v>65087575</v>
          </cell>
        </row>
        <row r="5760">
          <cell r="A5760">
            <v>65087575</v>
          </cell>
        </row>
        <row r="5761">
          <cell r="A5761">
            <v>65087575</v>
          </cell>
        </row>
        <row r="5762">
          <cell r="A5762">
            <v>65087575</v>
          </cell>
        </row>
        <row r="5763">
          <cell r="A5763">
            <v>65087575</v>
          </cell>
        </row>
        <row r="5764">
          <cell r="A5764">
            <v>65087575</v>
          </cell>
        </row>
        <row r="5765">
          <cell r="A5765">
            <v>65087575</v>
          </cell>
        </row>
        <row r="5766">
          <cell r="A5766">
            <v>65087575</v>
          </cell>
        </row>
        <row r="5767">
          <cell r="A5767">
            <v>65087575</v>
          </cell>
        </row>
        <row r="5768">
          <cell r="A5768">
            <v>65087575</v>
          </cell>
        </row>
        <row r="5769">
          <cell r="A5769">
            <v>65087575</v>
          </cell>
        </row>
        <row r="5770">
          <cell r="A5770">
            <v>65087575</v>
          </cell>
        </row>
        <row r="5771">
          <cell r="A5771">
            <v>65087575</v>
          </cell>
        </row>
        <row r="5772">
          <cell r="A5772">
            <v>65087575</v>
          </cell>
        </row>
        <row r="5773">
          <cell r="A5773">
            <v>65087575</v>
          </cell>
        </row>
        <row r="5774">
          <cell r="A5774">
            <v>65087575</v>
          </cell>
        </row>
        <row r="5775">
          <cell r="A5775">
            <v>65087575</v>
          </cell>
        </row>
        <row r="5776">
          <cell r="A5776">
            <v>65087575</v>
          </cell>
        </row>
        <row r="5777">
          <cell r="A5777">
            <v>65087575</v>
          </cell>
        </row>
        <row r="5778">
          <cell r="A5778">
            <v>65087575</v>
          </cell>
        </row>
        <row r="5779">
          <cell r="A5779">
            <v>65087575</v>
          </cell>
        </row>
        <row r="5780">
          <cell r="A5780">
            <v>65087575</v>
          </cell>
        </row>
        <row r="5781">
          <cell r="A5781">
            <v>65087575</v>
          </cell>
        </row>
        <row r="5782">
          <cell r="A5782">
            <v>65087575</v>
          </cell>
        </row>
        <row r="5783">
          <cell r="A5783">
            <v>65087575</v>
          </cell>
        </row>
        <row r="5784">
          <cell r="A5784">
            <v>65087575</v>
          </cell>
        </row>
        <row r="5785">
          <cell r="A5785">
            <v>65087575</v>
          </cell>
        </row>
        <row r="5786">
          <cell r="A5786">
            <v>65087575</v>
          </cell>
        </row>
        <row r="5787">
          <cell r="A5787">
            <v>65087575</v>
          </cell>
        </row>
        <row r="5788">
          <cell r="A5788">
            <v>65087575</v>
          </cell>
        </row>
        <row r="5789">
          <cell r="A5789">
            <v>65087575</v>
          </cell>
        </row>
        <row r="5790">
          <cell r="A5790">
            <v>65087575</v>
          </cell>
        </row>
        <row r="5791">
          <cell r="A5791">
            <v>65087575</v>
          </cell>
        </row>
        <row r="5792">
          <cell r="A5792">
            <v>65087575</v>
          </cell>
        </row>
        <row r="5793">
          <cell r="A5793">
            <v>65087575</v>
          </cell>
        </row>
        <row r="5794">
          <cell r="A5794">
            <v>65087575</v>
          </cell>
        </row>
        <row r="5795">
          <cell r="A5795">
            <v>65087575</v>
          </cell>
        </row>
        <row r="5796">
          <cell r="A5796">
            <v>65087575</v>
          </cell>
        </row>
        <row r="5797">
          <cell r="A5797">
            <v>65087575</v>
          </cell>
        </row>
        <row r="5798">
          <cell r="A5798">
            <v>65087575</v>
          </cell>
        </row>
        <row r="5799">
          <cell r="A5799">
            <v>65087575</v>
          </cell>
        </row>
        <row r="5800">
          <cell r="A5800">
            <v>65087575</v>
          </cell>
        </row>
        <row r="5801">
          <cell r="A5801">
            <v>65087575</v>
          </cell>
        </row>
        <row r="5802">
          <cell r="A5802">
            <v>65087575</v>
          </cell>
        </row>
        <row r="5803">
          <cell r="A5803">
            <v>65087575</v>
          </cell>
        </row>
        <row r="5804">
          <cell r="A5804">
            <v>65087575</v>
          </cell>
        </row>
        <row r="5805">
          <cell r="A5805">
            <v>65087575</v>
          </cell>
        </row>
        <row r="5806">
          <cell r="A5806">
            <v>65087575</v>
          </cell>
        </row>
        <row r="5807">
          <cell r="A5807">
            <v>65087575</v>
          </cell>
        </row>
        <row r="5808">
          <cell r="A5808">
            <v>65087575</v>
          </cell>
        </row>
        <row r="5809">
          <cell r="A5809">
            <v>65087575</v>
          </cell>
        </row>
        <row r="5810">
          <cell r="A5810">
            <v>65087575</v>
          </cell>
        </row>
        <row r="5811">
          <cell r="A5811">
            <v>65087575</v>
          </cell>
        </row>
        <row r="5812">
          <cell r="A5812">
            <v>65087575</v>
          </cell>
        </row>
        <row r="5813">
          <cell r="A5813">
            <v>65087575</v>
          </cell>
        </row>
        <row r="5814">
          <cell r="A5814">
            <v>65087575</v>
          </cell>
        </row>
        <row r="5815">
          <cell r="A5815">
            <v>65087575</v>
          </cell>
        </row>
        <row r="5816">
          <cell r="A5816">
            <v>65087575</v>
          </cell>
        </row>
        <row r="5817">
          <cell r="A5817">
            <v>65087575</v>
          </cell>
        </row>
        <row r="5818">
          <cell r="A5818">
            <v>65087575</v>
          </cell>
        </row>
        <row r="5819">
          <cell r="A5819">
            <v>65087575</v>
          </cell>
        </row>
        <row r="5820">
          <cell r="A5820">
            <v>65087575</v>
          </cell>
        </row>
        <row r="5821">
          <cell r="A5821">
            <v>65087575</v>
          </cell>
        </row>
        <row r="5822">
          <cell r="A5822">
            <v>65087575</v>
          </cell>
        </row>
        <row r="5823">
          <cell r="A5823">
            <v>65087575</v>
          </cell>
        </row>
        <row r="5824">
          <cell r="A5824">
            <v>65087575</v>
          </cell>
        </row>
        <row r="5825">
          <cell r="A5825">
            <v>65087575</v>
          </cell>
        </row>
        <row r="5826">
          <cell r="A5826">
            <v>65087575</v>
          </cell>
        </row>
        <row r="5827">
          <cell r="A5827">
            <v>65087575</v>
          </cell>
        </row>
        <row r="5828">
          <cell r="A5828">
            <v>65087575</v>
          </cell>
        </row>
        <row r="5829">
          <cell r="A5829">
            <v>65087575</v>
          </cell>
        </row>
        <row r="5830">
          <cell r="A5830">
            <v>65087575</v>
          </cell>
        </row>
        <row r="5831">
          <cell r="A5831">
            <v>65087575</v>
          </cell>
        </row>
        <row r="5832">
          <cell r="A5832">
            <v>65087575</v>
          </cell>
        </row>
        <row r="5833">
          <cell r="A5833">
            <v>65087575</v>
          </cell>
        </row>
        <row r="5834">
          <cell r="A5834">
            <v>65087575</v>
          </cell>
        </row>
        <row r="5835">
          <cell r="A5835">
            <v>65087575</v>
          </cell>
        </row>
        <row r="5836">
          <cell r="A5836">
            <v>65087575</v>
          </cell>
        </row>
        <row r="5837">
          <cell r="A5837">
            <v>65087575</v>
          </cell>
        </row>
        <row r="5838">
          <cell r="A5838">
            <v>65087575</v>
          </cell>
        </row>
        <row r="5839">
          <cell r="A5839">
            <v>65087575</v>
          </cell>
        </row>
        <row r="5840">
          <cell r="A5840">
            <v>65087575</v>
          </cell>
        </row>
        <row r="5841">
          <cell r="A5841">
            <v>65087575</v>
          </cell>
        </row>
        <row r="5842">
          <cell r="A5842">
            <v>65087575</v>
          </cell>
        </row>
        <row r="5843">
          <cell r="A5843">
            <v>65087575</v>
          </cell>
        </row>
        <row r="5844">
          <cell r="A5844">
            <v>65087575</v>
          </cell>
        </row>
        <row r="5845">
          <cell r="A5845">
            <v>65087575</v>
          </cell>
        </row>
        <row r="5846">
          <cell r="A5846">
            <v>65087575</v>
          </cell>
        </row>
        <row r="5847">
          <cell r="A5847">
            <v>65087575</v>
          </cell>
        </row>
        <row r="5848">
          <cell r="A5848">
            <v>65087575</v>
          </cell>
        </row>
        <row r="5849">
          <cell r="A5849">
            <v>65087575</v>
          </cell>
        </row>
        <row r="5850">
          <cell r="A5850">
            <v>65087575</v>
          </cell>
        </row>
        <row r="5851">
          <cell r="A5851">
            <v>65087575</v>
          </cell>
        </row>
        <row r="5852">
          <cell r="A5852">
            <v>65087575</v>
          </cell>
        </row>
        <row r="5853">
          <cell r="A5853">
            <v>65087575</v>
          </cell>
        </row>
        <row r="5854">
          <cell r="A5854">
            <v>65087575</v>
          </cell>
        </row>
        <row r="5855">
          <cell r="A5855">
            <v>65087575</v>
          </cell>
        </row>
        <row r="5856">
          <cell r="A5856">
            <v>65087575</v>
          </cell>
        </row>
        <row r="5857">
          <cell r="A5857">
            <v>65087575</v>
          </cell>
        </row>
        <row r="5858">
          <cell r="A5858">
            <v>65087575</v>
          </cell>
        </row>
        <row r="5859">
          <cell r="A5859">
            <v>65087575</v>
          </cell>
        </row>
        <row r="5860">
          <cell r="A5860">
            <v>65087575</v>
          </cell>
        </row>
        <row r="5861">
          <cell r="A5861">
            <v>65087575</v>
          </cell>
        </row>
        <row r="5862">
          <cell r="A5862">
            <v>65087575</v>
          </cell>
        </row>
        <row r="5863">
          <cell r="A5863">
            <v>65087575</v>
          </cell>
        </row>
        <row r="5864">
          <cell r="A5864">
            <v>65087575</v>
          </cell>
        </row>
        <row r="5865">
          <cell r="A5865">
            <v>65087575</v>
          </cell>
        </row>
        <row r="5866">
          <cell r="A5866">
            <v>65087575</v>
          </cell>
        </row>
        <row r="5867">
          <cell r="A5867">
            <v>65087575</v>
          </cell>
        </row>
        <row r="5868">
          <cell r="A5868">
            <v>65087575</v>
          </cell>
        </row>
        <row r="5869">
          <cell r="A5869">
            <v>65087575</v>
          </cell>
        </row>
        <row r="5870">
          <cell r="A5870">
            <v>65087575</v>
          </cell>
        </row>
        <row r="5871">
          <cell r="A5871">
            <v>65087575</v>
          </cell>
        </row>
        <row r="5872">
          <cell r="A5872">
            <v>65087575</v>
          </cell>
        </row>
        <row r="5873">
          <cell r="A5873">
            <v>65087575</v>
          </cell>
        </row>
        <row r="5874">
          <cell r="A5874">
            <v>65087575</v>
          </cell>
        </row>
        <row r="5875">
          <cell r="A5875">
            <v>65087575</v>
          </cell>
        </row>
        <row r="5876">
          <cell r="A5876">
            <v>65087575</v>
          </cell>
        </row>
        <row r="5877">
          <cell r="A5877">
            <v>65087575</v>
          </cell>
        </row>
        <row r="5878">
          <cell r="A5878">
            <v>65087575</v>
          </cell>
        </row>
        <row r="5879">
          <cell r="A5879">
            <v>65087575</v>
          </cell>
        </row>
        <row r="5880">
          <cell r="A5880">
            <v>65087575</v>
          </cell>
        </row>
        <row r="5881">
          <cell r="A5881">
            <v>65087575</v>
          </cell>
        </row>
        <row r="5882">
          <cell r="A5882">
            <v>65087575</v>
          </cell>
        </row>
        <row r="5883">
          <cell r="A5883">
            <v>65087575</v>
          </cell>
        </row>
        <row r="5884">
          <cell r="A5884">
            <v>65087575</v>
          </cell>
        </row>
        <row r="5885">
          <cell r="A5885">
            <v>65087575</v>
          </cell>
        </row>
        <row r="5886">
          <cell r="A5886">
            <v>65087575</v>
          </cell>
        </row>
        <row r="5887">
          <cell r="A5887">
            <v>65087575</v>
          </cell>
        </row>
        <row r="5888">
          <cell r="A5888">
            <v>65087575</v>
          </cell>
        </row>
        <row r="5889">
          <cell r="A5889">
            <v>65087575</v>
          </cell>
        </row>
        <row r="5890">
          <cell r="A5890">
            <v>65087575</v>
          </cell>
        </row>
        <row r="5891">
          <cell r="A5891">
            <v>65087575</v>
          </cell>
        </row>
        <row r="5892">
          <cell r="A5892">
            <v>65087575</v>
          </cell>
        </row>
        <row r="5893">
          <cell r="A5893">
            <v>65087575</v>
          </cell>
        </row>
        <row r="5894">
          <cell r="A5894">
            <v>65087575</v>
          </cell>
        </row>
        <row r="5895">
          <cell r="A5895">
            <v>65087575</v>
          </cell>
        </row>
        <row r="5896">
          <cell r="A5896">
            <v>65087575</v>
          </cell>
        </row>
        <row r="5897">
          <cell r="A5897">
            <v>65087575</v>
          </cell>
        </row>
        <row r="5898">
          <cell r="A5898">
            <v>65087575</v>
          </cell>
        </row>
        <row r="5899">
          <cell r="A5899">
            <v>65087575</v>
          </cell>
        </row>
        <row r="5900">
          <cell r="A5900">
            <v>65087575</v>
          </cell>
        </row>
        <row r="5901">
          <cell r="A5901">
            <v>65087575</v>
          </cell>
        </row>
        <row r="5902">
          <cell r="A5902">
            <v>65087575</v>
          </cell>
        </row>
        <row r="5903">
          <cell r="A5903">
            <v>65087575</v>
          </cell>
        </row>
        <row r="5904">
          <cell r="A5904">
            <v>65087575</v>
          </cell>
        </row>
        <row r="5905">
          <cell r="A5905">
            <v>65087575</v>
          </cell>
        </row>
        <row r="5906">
          <cell r="A5906">
            <v>65087575</v>
          </cell>
        </row>
        <row r="5907">
          <cell r="A5907">
            <v>65087575</v>
          </cell>
        </row>
        <row r="5908">
          <cell r="A5908">
            <v>65087575</v>
          </cell>
        </row>
        <row r="5909">
          <cell r="A5909">
            <v>65087575</v>
          </cell>
        </row>
        <row r="5910">
          <cell r="A5910">
            <v>65087575</v>
          </cell>
        </row>
        <row r="5911">
          <cell r="A5911">
            <v>65087575</v>
          </cell>
        </row>
        <row r="5912">
          <cell r="A5912">
            <v>65087575</v>
          </cell>
        </row>
        <row r="5913">
          <cell r="A5913">
            <v>65087575</v>
          </cell>
        </row>
        <row r="5914">
          <cell r="A5914">
            <v>65087575</v>
          </cell>
        </row>
        <row r="5915">
          <cell r="A5915">
            <v>65087575</v>
          </cell>
        </row>
        <row r="5916">
          <cell r="A5916">
            <v>65087575</v>
          </cell>
        </row>
        <row r="5917">
          <cell r="A5917">
            <v>65087575</v>
          </cell>
        </row>
        <row r="5918">
          <cell r="A5918">
            <v>65087575</v>
          </cell>
        </row>
        <row r="5919">
          <cell r="A5919">
            <v>65087575</v>
          </cell>
        </row>
        <row r="5920">
          <cell r="A5920">
            <v>65087575</v>
          </cell>
        </row>
        <row r="5921">
          <cell r="A5921">
            <v>65087575</v>
          </cell>
        </row>
        <row r="5922">
          <cell r="A5922">
            <v>65087575</v>
          </cell>
        </row>
        <row r="5923">
          <cell r="A5923">
            <v>65087575</v>
          </cell>
        </row>
        <row r="5924">
          <cell r="A5924">
            <v>65087575</v>
          </cell>
        </row>
        <row r="5925">
          <cell r="A5925">
            <v>65087575</v>
          </cell>
        </row>
        <row r="5926">
          <cell r="A5926">
            <v>65087575</v>
          </cell>
        </row>
        <row r="5927">
          <cell r="A5927">
            <v>65087575</v>
          </cell>
        </row>
        <row r="5928">
          <cell r="A5928">
            <v>65087575</v>
          </cell>
        </row>
        <row r="5929">
          <cell r="A5929">
            <v>65087575</v>
          </cell>
        </row>
        <row r="5930">
          <cell r="A5930">
            <v>65087575</v>
          </cell>
        </row>
        <row r="5931">
          <cell r="A5931">
            <v>65087575</v>
          </cell>
        </row>
        <row r="5932">
          <cell r="A5932">
            <v>65087575</v>
          </cell>
        </row>
        <row r="5933">
          <cell r="A5933">
            <v>65087575</v>
          </cell>
        </row>
        <row r="5934">
          <cell r="A5934">
            <v>65087575</v>
          </cell>
        </row>
        <row r="5935">
          <cell r="A5935">
            <v>65087575</v>
          </cell>
        </row>
        <row r="5936">
          <cell r="A5936">
            <v>65087575</v>
          </cell>
        </row>
        <row r="5937">
          <cell r="A5937">
            <v>65087575</v>
          </cell>
        </row>
        <row r="5938">
          <cell r="A5938">
            <v>65087575</v>
          </cell>
        </row>
        <row r="5939">
          <cell r="A5939">
            <v>65087575</v>
          </cell>
        </row>
        <row r="5940">
          <cell r="A5940">
            <v>65087575</v>
          </cell>
        </row>
        <row r="5941">
          <cell r="A5941">
            <v>65087575</v>
          </cell>
        </row>
        <row r="5942">
          <cell r="A5942">
            <v>65087575</v>
          </cell>
        </row>
        <row r="5943">
          <cell r="A5943">
            <v>65087575</v>
          </cell>
        </row>
        <row r="5944">
          <cell r="A5944">
            <v>65087575</v>
          </cell>
        </row>
        <row r="5945">
          <cell r="A5945">
            <v>65087575</v>
          </cell>
        </row>
        <row r="5946">
          <cell r="A5946">
            <v>65087575</v>
          </cell>
        </row>
        <row r="5947">
          <cell r="A5947">
            <v>65087575</v>
          </cell>
        </row>
        <row r="5948">
          <cell r="A5948">
            <v>65087575</v>
          </cell>
        </row>
        <row r="5949">
          <cell r="A5949">
            <v>65087575</v>
          </cell>
        </row>
        <row r="5950">
          <cell r="A5950">
            <v>65087575</v>
          </cell>
        </row>
        <row r="5951">
          <cell r="A5951">
            <v>65087575</v>
          </cell>
        </row>
        <row r="5952">
          <cell r="A5952">
            <v>65087575</v>
          </cell>
        </row>
        <row r="5953">
          <cell r="A5953">
            <v>65087575</v>
          </cell>
        </row>
        <row r="5954">
          <cell r="A5954">
            <v>65087575</v>
          </cell>
        </row>
        <row r="5955">
          <cell r="A5955">
            <v>65087575</v>
          </cell>
        </row>
        <row r="5956">
          <cell r="A5956">
            <v>65087575</v>
          </cell>
        </row>
        <row r="5957">
          <cell r="A5957">
            <v>65087575</v>
          </cell>
        </row>
        <row r="5958">
          <cell r="A5958">
            <v>65087575</v>
          </cell>
        </row>
        <row r="5959">
          <cell r="A5959">
            <v>65087575</v>
          </cell>
        </row>
        <row r="5960">
          <cell r="A5960">
            <v>65087575</v>
          </cell>
        </row>
        <row r="5961">
          <cell r="A5961">
            <v>65087575</v>
          </cell>
        </row>
        <row r="5962">
          <cell r="A5962">
            <v>65087575</v>
          </cell>
        </row>
        <row r="5963">
          <cell r="A5963">
            <v>65087575</v>
          </cell>
        </row>
        <row r="5964">
          <cell r="A5964">
            <v>65087575</v>
          </cell>
        </row>
        <row r="5965">
          <cell r="A5965">
            <v>65087575</v>
          </cell>
        </row>
        <row r="5966">
          <cell r="A5966">
            <v>65087575</v>
          </cell>
        </row>
        <row r="5967">
          <cell r="A5967">
            <v>65087575</v>
          </cell>
        </row>
        <row r="5968">
          <cell r="A5968">
            <v>65087575</v>
          </cell>
        </row>
        <row r="5969">
          <cell r="A5969">
            <v>65087575</v>
          </cell>
        </row>
        <row r="5970">
          <cell r="A5970">
            <v>65087575</v>
          </cell>
        </row>
        <row r="5971">
          <cell r="A5971">
            <v>65087575</v>
          </cell>
        </row>
        <row r="5972">
          <cell r="A5972">
            <v>65087575</v>
          </cell>
        </row>
        <row r="5973">
          <cell r="A5973">
            <v>65087575</v>
          </cell>
        </row>
        <row r="5974">
          <cell r="A5974">
            <v>65087575</v>
          </cell>
        </row>
        <row r="5975">
          <cell r="A5975">
            <v>65087575</v>
          </cell>
        </row>
        <row r="5976">
          <cell r="A5976">
            <v>65087575</v>
          </cell>
        </row>
        <row r="5977">
          <cell r="A5977">
            <v>65087575</v>
          </cell>
        </row>
        <row r="5978">
          <cell r="A5978">
            <v>65087575</v>
          </cell>
        </row>
        <row r="5979">
          <cell r="A5979">
            <v>65087575</v>
          </cell>
        </row>
        <row r="5980">
          <cell r="A5980">
            <v>65087575</v>
          </cell>
        </row>
        <row r="5981">
          <cell r="A5981">
            <v>65087575</v>
          </cell>
        </row>
        <row r="5982">
          <cell r="A5982">
            <v>65087575</v>
          </cell>
        </row>
        <row r="5983">
          <cell r="A5983">
            <v>65087575</v>
          </cell>
        </row>
        <row r="5984">
          <cell r="A5984">
            <v>65087575</v>
          </cell>
        </row>
        <row r="5985">
          <cell r="A5985">
            <v>65087575</v>
          </cell>
        </row>
        <row r="5986">
          <cell r="A5986">
            <v>65087575</v>
          </cell>
        </row>
        <row r="5987">
          <cell r="A5987">
            <v>65087575</v>
          </cell>
        </row>
        <row r="5988">
          <cell r="A5988">
            <v>65087575</v>
          </cell>
        </row>
        <row r="5989">
          <cell r="A5989">
            <v>65087575</v>
          </cell>
        </row>
        <row r="5990">
          <cell r="A5990">
            <v>65087575</v>
          </cell>
        </row>
        <row r="5991">
          <cell r="A5991">
            <v>65087575</v>
          </cell>
        </row>
        <row r="5992">
          <cell r="A5992">
            <v>65087575</v>
          </cell>
        </row>
        <row r="5993">
          <cell r="A5993">
            <v>65087575</v>
          </cell>
        </row>
        <row r="5994">
          <cell r="A5994">
            <v>65087575</v>
          </cell>
        </row>
        <row r="5995">
          <cell r="A5995">
            <v>65087575</v>
          </cell>
        </row>
        <row r="5996">
          <cell r="A5996">
            <v>65087575</v>
          </cell>
        </row>
        <row r="5997">
          <cell r="A5997">
            <v>65087575</v>
          </cell>
        </row>
        <row r="5998">
          <cell r="A5998">
            <v>65087575</v>
          </cell>
        </row>
        <row r="5999">
          <cell r="A5999">
            <v>65087575</v>
          </cell>
        </row>
        <row r="6000">
          <cell r="A6000">
            <v>65087575</v>
          </cell>
        </row>
        <row r="6001">
          <cell r="A6001">
            <v>65087575</v>
          </cell>
        </row>
        <row r="6002">
          <cell r="A6002">
            <v>65087575</v>
          </cell>
        </row>
        <row r="6003">
          <cell r="A6003">
            <v>65087575</v>
          </cell>
        </row>
        <row r="6004">
          <cell r="A6004">
            <v>65087575</v>
          </cell>
        </row>
        <row r="6005">
          <cell r="A6005">
            <v>65087575</v>
          </cell>
        </row>
        <row r="6006">
          <cell r="A6006">
            <v>65087575</v>
          </cell>
        </row>
        <row r="6007">
          <cell r="A6007">
            <v>65087575</v>
          </cell>
        </row>
        <row r="6008">
          <cell r="A6008">
            <v>65087575</v>
          </cell>
        </row>
        <row r="6009">
          <cell r="A6009">
            <v>65087575</v>
          </cell>
        </row>
        <row r="6010">
          <cell r="A6010">
            <v>65087575</v>
          </cell>
        </row>
        <row r="6011">
          <cell r="A6011">
            <v>65087575</v>
          </cell>
        </row>
        <row r="6012">
          <cell r="A6012">
            <v>65087575</v>
          </cell>
        </row>
        <row r="6013">
          <cell r="A6013">
            <v>65087575</v>
          </cell>
        </row>
        <row r="6014">
          <cell r="A6014">
            <v>65087575</v>
          </cell>
        </row>
        <row r="6015">
          <cell r="A6015">
            <v>65087575</v>
          </cell>
        </row>
        <row r="6016">
          <cell r="A6016">
            <v>65087575</v>
          </cell>
        </row>
        <row r="6017">
          <cell r="A6017">
            <v>65087575</v>
          </cell>
        </row>
        <row r="6018">
          <cell r="A6018">
            <v>65087575</v>
          </cell>
        </row>
        <row r="6019">
          <cell r="A6019">
            <v>65087575</v>
          </cell>
        </row>
        <row r="6020">
          <cell r="A6020">
            <v>65087575</v>
          </cell>
        </row>
        <row r="6021">
          <cell r="A6021">
            <v>65087575</v>
          </cell>
        </row>
        <row r="6022">
          <cell r="A6022">
            <v>65087575</v>
          </cell>
        </row>
        <row r="6023">
          <cell r="A6023">
            <v>65087575</v>
          </cell>
        </row>
        <row r="6024">
          <cell r="A6024">
            <v>65087575</v>
          </cell>
        </row>
        <row r="6025">
          <cell r="A6025">
            <v>65087575</v>
          </cell>
        </row>
        <row r="6026">
          <cell r="A6026">
            <v>65087575</v>
          </cell>
        </row>
        <row r="6027">
          <cell r="A6027">
            <v>65087575</v>
          </cell>
        </row>
        <row r="6028">
          <cell r="A6028">
            <v>65087575</v>
          </cell>
        </row>
        <row r="6029">
          <cell r="A6029">
            <v>65087575</v>
          </cell>
        </row>
        <row r="6030">
          <cell r="A6030">
            <v>65087575</v>
          </cell>
        </row>
        <row r="6031">
          <cell r="A6031">
            <v>65087575</v>
          </cell>
        </row>
        <row r="6032">
          <cell r="A6032">
            <v>65087575</v>
          </cell>
        </row>
        <row r="6033">
          <cell r="A6033">
            <v>65087575</v>
          </cell>
        </row>
        <row r="6034">
          <cell r="A6034">
            <v>65087575</v>
          </cell>
        </row>
        <row r="6035">
          <cell r="A6035">
            <v>65087575</v>
          </cell>
        </row>
        <row r="6036">
          <cell r="A6036">
            <v>65087575</v>
          </cell>
        </row>
        <row r="6037">
          <cell r="A6037">
            <v>65087575</v>
          </cell>
        </row>
        <row r="6038">
          <cell r="A6038">
            <v>65087575</v>
          </cell>
        </row>
        <row r="6039">
          <cell r="A6039">
            <v>65087575</v>
          </cell>
        </row>
        <row r="6040">
          <cell r="A6040">
            <v>65087575</v>
          </cell>
        </row>
        <row r="6041">
          <cell r="A6041">
            <v>65087575</v>
          </cell>
        </row>
        <row r="6042">
          <cell r="A6042">
            <v>65087575</v>
          </cell>
        </row>
        <row r="6043">
          <cell r="A6043">
            <v>65087575</v>
          </cell>
        </row>
        <row r="6044">
          <cell r="A6044">
            <v>65087575</v>
          </cell>
        </row>
        <row r="6045">
          <cell r="A6045">
            <v>65087575</v>
          </cell>
        </row>
        <row r="6046">
          <cell r="A6046">
            <v>65087575</v>
          </cell>
        </row>
        <row r="6047">
          <cell r="A6047">
            <v>65087575</v>
          </cell>
        </row>
        <row r="6048">
          <cell r="A6048">
            <v>65087575</v>
          </cell>
        </row>
        <row r="6049">
          <cell r="A6049">
            <v>65087575</v>
          </cell>
        </row>
        <row r="6050">
          <cell r="A6050">
            <v>65087575</v>
          </cell>
        </row>
        <row r="6051">
          <cell r="A6051">
            <v>65087575</v>
          </cell>
        </row>
        <row r="6052">
          <cell r="A6052">
            <v>65087575</v>
          </cell>
        </row>
        <row r="6053">
          <cell r="A6053">
            <v>65087575</v>
          </cell>
        </row>
        <row r="6054">
          <cell r="A6054">
            <v>65087575</v>
          </cell>
        </row>
        <row r="6055">
          <cell r="A6055">
            <v>65087575</v>
          </cell>
        </row>
        <row r="6056">
          <cell r="A6056">
            <v>65087575</v>
          </cell>
        </row>
        <row r="6057">
          <cell r="A6057">
            <v>65087575</v>
          </cell>
        </row>
        <row r="6058">
          <cell r="A6058">
            <v>65087575</v>
          </cell>
        </row>
        <row r="6059">
          <cell r="A6059">
            <v>65087575</v>
          </cell>
        </row>
        <row r="6060">
          <cell r="A6060">
            <v>65087575</v>
          </cell>
        </row>
        <row r="6061">
          <cell r="A6061">
            <v>65087575</v>
          </cell>
        </row>
        <row r="6062">
          <cell r="A6062">
            <v>65087575</v>
          </cell>
        </row>
        <row r="6063">
          <cell r="A6063">
            <v>65087575</v>
          </cell>
        </row>
        <row r="6064">
          <cell r="A6064">
            <v>65087575</v>
          </cell>
        </row>
        <row r="6065">
          <cell r="A6065">
            <v>65087575</v>
          </cell>
        </row>
        <row r="6066">
          <cell r="A6066">
            <v>65087575</v>
          </cell>
        </row>
        <row r="6067">
          <cell r="A6067">
            <v>65087575</v>
          </cell>
        </row>
        <row r="6068">
          <cell r="A6068">
            <v>65087575</v>
          </cell>
        </row>
        <row r="6069">
          <cell r="A6069">
            <v>65087575</v>
          </cell>
        </row>
        <row r="6070">
          <cell r="A6070">
            <v>65087575</v>
          </cell>
        </row>
        <row r="6071">
          <cell r="A6071">
            <v>65087575</v>
          </cell>
        </row>
        <row r="6072">
          <cell r="A6072">
            <v>65087575</v>
          </cell>
        </row>
        <row r="6073">
          <cell r="A6073">
            <v>65087575</v>
          </cell>
        </row>
        <row r="6074">
          <cell r="A6074">
            <v>65087575</v>
          </cell>
        </row>
        <row r="6075">
          <cell r="A6075">
            <v>65087575</v>
          </cell>
        </row>
        <row r="6076">
          <cell r="A6076">
            <v>65087575</v>
          </cell>
        </row>
        <row r="6077">
          <cell r="A6077">
            <v>65087575</v>
          </cell>
        </row>
        <row r="6078">
          <cell r="A6078">
            <v>65087575</v>
          </cell>
        </row>
        <row r="6079">
          <cell r="A6079">
            <v>65087575</v>
          </cell>
        </row>
        <row r="6080">
          <cell r="A6080">
            <v>65087575</v>
          </cell>
        </row>
        <row r="6081">
          <cell r="A6081">
            <v>65087575</v>
          </cell>
        </row>
        <row r="6082">
          <cell r="A6082">
            <v>65087575</v>
          </cell>
        </row>
        <row r="6083">
          <cell r="A6083">
            <v>65087575</v>
          </cell>
        </row>
        <row r="6084">
          <cell r="A6084">
            <v>65087575</v>
          </cell>
        </row>
        <row r="6085">
          <cell r="A6085">
            <v>65087575</v>
          </cell>
        </row>
        <row r="6086">
          <cell r="A6086">
            <v>65087575</v>
          </cell>
        </row>
        <row r="6087">
          <cell r="A6087">
            <v>65087575</v>
          </cell>
        </row>
        <row r="6088">
          <cell r="A6088">
            <v>65087575</v>
          </cell>
        </row>
        <row r="6089">
          <cell r="A6089">
            <v>65087575</v>
          </cell>
        </row>
        <row r="6090">
          <cell r="A6090">
            <v>65087575</v>
          </cell>
        </row>
        <row r="6091">
          <cell r="A6091">
            <v>65087575</v>
          </cell>
        </row>
        <row r="6092">
          <cell r="A6092">
            <v>65087575</v>
          </cell>
        </row>
        <row r="6093">
          <cell r="A6093">
            <v>65087575</v>
          </cell>
        </row>
        <row r="6094">
          <cell r="A6094">
            <v>65087575</v>
          </cell>
        </row>
        <row r="6095">
          <cell r="A6095">
            <v>65087575</v>
          </cell>
        </row>
        <row r="6096">
          <cell r="A6096">
            <v>65087575</v>
          </cell>
        </row>
        <row r="6097">
          <cell r="A6097">
            <v>65087575</v>
          </cell>
        </row>
        <row r="6098">
          <cell r="A6098">
            <v>65087575</v>
          </cell>
        </row>
        <row r="6099">
          <cell r="A6099">
            <v>65087575</v>
          </cell>
        </row>
        <row r="6100">
          <cell r="A6100">
            <v>65087575</v>
          </cell>
        </row>
        <row r="6101">
          <cell r="A6101">
            <v>65087575</v>
          </cell>
        </row>
        <row r="6102">
          <cell r="A6102">
            <v>65087575</v>
          </cell>
        </row>
        <row r="6103">
          <cell r="A6103">
            <v>65087575</v>
          </cell>
        </row>
        <row r="6104">
          <cell r="A6104">
            <v>65087575</v>
          </cell>
        </row>
        <row r="6105">
          <cell r="A6105">
            <v>65087575</v>
          </cell>
        </row>
        <row r="6106">
          <cell r="A6106">
            <v>65087575</v>
          </cell>
        </row>
        <row r="6107">
          <cell r="A6107">
            <v>65087575</v>
          </cell>
        </row>
        <row r="6108">
          <cell r="A6108">
            <v>65087575</v>
          </cell>
        </row>
        <row r="6109">
          <cell r="A6109">
            <v>65087575</v>
          </cell>
        </row>
        <row r="6110">
          <cell r="A6110">
            <v>65087575</v>
          </cell>
        </row>
        <row r="6111">
          <cell r="A6111">
            <v>65087575</v>
          </cell>
        </row>
        <row r="6112">
          <cell r="A6112">
            <v>65087575</v>
          </cell>
        </row>
        <row r="6113">
          <cell r="A6113">
            <v>65087575</v>
          </cell>
        </row>
        <row r="6114">
          <cell r="A6114">
            <v>65087575</v>
          </cell>
        </row>
        <row r="6115">
          <cell r="A6115">
            <v>65087575</v>
          </cell>
        </row>
        <row r="6116">
          <cell r="A6116">
            <v>65087575</v>
          </cell>
        </row>
        <row r="6117">
          <cell r="A6117">
            <v>65087575</v>
          </cell>
        </row>
        <row r="6118">
          <cell r="A6118">
            <v>65087575</v>
          </cell>
        </row>
        <row r="6119">
          <cell r="A6119">
            <v>65087575</v>
          </cell>
        </row>
        <row r="6120">
          <cell r="A6120">
            <v>65087575</v>
          </cell>
        </row>
        <row r="6121">
          <cell r="A6121">
            <v>65087575</v>
          </cell>
        </row>
        <row r="6122">
          <cell r="A6122">
            <v>65087575</v>
          </cell>
        </row>
        <row r="6123">
          <cell r="A6123">
            <v>65087575</v>
          </cell>
        </row>
        <row r="6124">
          <cell r="A6124">
            <v>65087575</v>
          </cell>
        </row>
        <row r="6125">
          <cell r="A6125">
            <v>65087575</v>
          </cell>
        </row>
        <row r="6126">
          <cell r="A6126">
            <v>65087575</v>
          </cell>
        </row>
        <row r="6127">
          <cell r="A6127">
            <v>65087575</v>
          </cell>
        </row>
        <row r="6128">
          <cell r="A6128">
            <v>65087575</v>
          </cell>
        </row>
        <row r="6129">
          <cell r="A6129">
            <v>65087575</v>
          </cell>
        </row>
        <row r="6130">
          <cell r="A6130">
            <v>65087575</v>
          </cell>
        </row>
        <row r="6131">
          <cell r="A6131">
            <v>65087575</v>
          </cell>
        </row>
        <row r="6132">
          <cell r="A6132">
            <v>65087575</v>
          </cell>
        </row>
        <row r="6133">
          <cell r="A6133">
            <v>65087575</v>
          </cell>
        </row>
        <row r="6134">
          <cell r="A6134">
            <v>65087575</v>
          </cell>
        </row>
        <row r="6135">
          <cell r="A6135">
            <v>65087575</v>
          </cell>
        </row>
        <row r="6136">
          <cell r="A6136">
            <v>65087575</v>
          </cell>
        </row>
        <row r="6137">
          <cell r="A6137">
            <v>65087575</v>
          </cell>
        </row>
        <row r="6138">
          <cell r="A6138">
            <v>65087575</v>
          </cell>
        </row>
        <row r="6139">
          <cell r="A6139">
            <v>65087575</v>
          </cell>
        </row>
        <row r="6140">
          <cell r="A6140">
            <v>65087575</v>
          </cell>
        </row>
        <row r="6141">
          <cell r="A6141">
            <v>65087575</v>
          </cell>
        </row>
        <row r="6142">
          <cell r="A6142">
            <v>65087575</v>
          </cell>
        </row>
        <row r="6143">
          <cell r="A6143">
            <v>65087575</v>
          </cell>
        </row>
        <row r="6144">
          <cell r="A6144">
            <v>65087575</v>
          </cell>
        </row>
        <row r="6145">
          <cell r="A6145">
            <v>65087575</v>
          </cell>
        </row>
        <row r="6146">
          <cell r="A6146">
            <v>65087575</v>
          </cell>
        </row>
        <row r="6147">
          <cell r="A6147">
            <v>65087575</v>
          </cell>
        </row>
        <row r="6148">
          <cell r="A6148">
            <v>65087575</v>
          </cell>
        </row>
        <row r="6149">
          <cell r="A6149">
            <v>65087575</v>
          </cell>
        </row>
        <row r="6150">
          <cell r="A6150">
            <v>65087575</v>
          </cell>
        </row>
        <row r="6151">
          <cell r="A6151">
            <v>65087575</v>
          </cell>
        </row>
        <row r="6152">
          <cell r="A6152">
            <v>65087575</v>
          </cell>
        </row>
        <row r="6153">
          <cell r="A6153">
            <v>65087575</v>
          </cell>
        </row>
        <row r="6154">
          <cell r="A6154">
            <v>65087575</v>
          </cell>
        </row>
        <row r="6155">
          <cell r="A6155">
            <v>65087575</v>
          </cell>
        </row>
        <row r="6156">
          <cell r="A6156">
            <v>65087575</v>
          </cell>
        </row>
        <row r="6157">
          <cell r="A6157">
            <v>65087575</v>
          </cell>
        </row>
        <row r="6158">
          <cell r="A6158">
            <v>65087575</v>
          </cell>
        </row>
        <row r="6159">
          <cell r="A6159">
            <v>65087575</v>
          </cell>
        </row>
        <row r="6160">
          <cell r="A6160">
            <v>65087575</v>
          </cell>
        </row>
        <row r="6161">
          <cell r="A6161">
            <v>65087575</v>
          </cell>
        </row>
        <row r="6162">
          <cell r="A6162">
            <v>65087575</v>
          </cell>
        </row>
        <row r="6163">
          <cell r="A6163">
            <v>65087575</v>
          </cell>
        </row>
        <row r="6164">
          <cell r="A6164">
            <v>65087575</v>
          </cell>
        </row>
        <row r="6165">
          <cell r="A6165">
            <v>65087575</v>
          </cell>
        </row>
        <row r="6166">
          <cell r="A6166">
            <v>65087575</v>
          </cell>
        </row>
        <row r="6167">
          <cell r="A6167">
            <v>65087575</v>
          </cell>
        </row>
        <row r="6168">
          <cell r="A6168">
            <v>65087575</v>
          </cell>
        </row>
        <row r="6169">
          <cell r="A6169">
            <v>65087575</v>
          </cell>
        </row>
        <row r="6170">
          <cell r="A6170">
            <v>65087575</v>
          </cell>
        </row>
        <row r="6171">
          <cell r="A6171">
            <v>65087575</v>
          </cell>
        </row>
        <row r="6172">
          <cell r="A6172">
            <v>65087575</v>
          </cell>
        </row>
        <row r="6173">
          <cell r="A6173">
            <v>65087575</v>
          </cell>
        </row>
        <row r="6174">
          <cell r="A6174">
            <v>65087575</v>
          </cell>
        </row>
        <row r="6175">
          <cell r="A6175">
            <v>65087575</v>
          </cell>
        </row>
        <row r="6176">
          <cell r="A6176">
            <v>65087575</v>
          </cell>
        </row>
        <row r="6177">
          <cell r="A6177">
            <v>65087575</v>
          </cell>
        </row>
        <row r="6178">
          <cell r="A6178">
            <v>65087575</v>
          </cell>
        </row>
        <row r="6179">
          <cell r="A6179">
            <v>65087575</v>
          </cell>
        </row>
        <row r="6180">
          <cell r="A6180">
            <v>65087575</v>
          </cell>
        </row>
        <row r="6181">
          <cell r="A6181">
            <v>65087575</v>
          </cell>
        </row>
        <row r="6182">
          <cell r="A6182">
            <v>65087575</v>
          </cell>
        </row>
        <row r="6183">
          <cell r="A6183">
            <v>65087575</v>
          </cell>
        </row>
        <row r="6184">
          <cell r="A6184">
            <v>65087575</v>
          </cell>
        </row>
        <row r="6185">
          <cell r="A6185">
            <v>65087575</v>
          </cell>
        </row>
        <row r="6186">
          <cell r="A6186">
            <v>65087575</v>
          </cell>
        </row>
        <row r="6187">
          <cell r="A6187">
            <v>65087575</v>
          </cell>
        </row>
        <row r="6188">
          <cell r="A6188">
            <v>65087575</v>
          </cell>
        </row>
        <row r="6189">
          <cell r="A6189">
            <v>65087575</v>
          </cell>
        </row>
        <row r="6190">
          <cell r="A6190">
            <v>65087575</v>
          </cell>
        </row>
        <row r="6191">
          <cell r="A6191">
            <v>65087575</v>
          </cell>
        </row>
        <row r="6192">
          <cell r="A6192">
            <v>65087575</v>
          </cell>
        </row>
        <row r="6193">
          <cell r="A6193">
            <v>65087575</v>
          </cell>
        </row>
        <row r="6194">
          <cell r="A6194">
            <v>65087575</v>
          </cell>
        </row>
        <row r="6195">
          <cell r="A6195">
            <v>65087575</v>
          </cell>
        </row>
        <row r="6196">
          <cell r="A6196">
            <v>65087575</v>
          </cell>
        </row>
        <row r="6197">
          <cell r="A6197">
            <v>65087575</v>
          </cell>
        </row>
        <row r="6198">
          <cell r="A6198">
            <v>65087585</v>
          </cell>
        </row>
        <row r="6199">
          <cell r="A6199">
            <v>65087585</v>
          </cell>
        </row>
        <row r="6200">
          <cell r="A6200">
            <v>65087585</v>
          </cell>
        </row>
        <row r="6201">
          <cell r="A6201">
            <v>65087585</v>
          </cell>
        </row>
        <row r="6202">
          <cell r="A6202">
            <v>65087585</v>
          </cell>
        </row>
        <row r="6203">
          <cell r="A6203">
            <v>65087585</v>
          </cell>
        </row>
        <row r="6204">
          <cell r="A6204">
            <v>65087585</v>
          </cell>
        </row>
        <row r="6205">
          <cell r="A6205">
            <v>65087585</v>
          </cell>
        </row>
        <row r="6206">
          <cell r="A6206">
            <v>65087585</v>
          </cell>
        </row>
        <row r="6207">
          <cell r="A6207">
            <v>65087585</v>
          </cell>
        </row>
        <row r="6208">
          <cell r="A6208">
            <v>65087585</v>
          </cell>
        </row>
        <row r="6209">
          <cell r="A6209">
            <v>65087585</v>
          </cell>
        </row>
        <row r="6210">
          <cell r="A6210">
            <v>65087585</v>
          </cell>
        </row>
        <row r="6211">
          <cell r="A6211">
            <v>65087585</v>
          </cell>
        </row>
        <row r="6212">
          <cell r="A6212">
            <v>65087585</v>
          </cell>
        </row>
        <row r="6213">
          <cell r="A6213">
            <v>65087585</v>
          </cell>
        </row>
        <row r="6214">
          <cell r="A6214">
            <v>65087585</v>
          </cell>
        </row>
        <row r="6215">
          <cell r="A6215">
            <v>65087585</v>
          </cell>
        </row>
        <row r="6216">
          <cell r="A6216">
            <v>65087585</v>
          </cell>
        </row>
        <row r="6217">
          <cell r="A6217">
            <v>65087585</v>
          </cell>
        </row>
        <row r="6218">
          <cell r="A6218">
            <v>65087585</v>
          </cell>
        </row>
        <row r="6219">
          <cell r="A6219">
            <v>65087585</v>
          </cell>
        </row>
        <row r="6220">
          <cell r="A6220">
            <v>65087585</v>
          </cell>
        </row>
        <row r="6221">
          <cell r="A6221">
            <v>65087585</v>
          </cell>
        </row>
        <row r="6222">
          <cell r="A6222">
            <v>65087585</v>
          </cell>
        </row>
        <row r="6223">
          <cell r="A6223">
            <v>65087585</v>
          </cell>
        </row>
        <row r="6224">
          <cell r="A6224">
            <v>65087585</v>
          </cell>
        </row>
        <row r="6225">
          <cell r="A6225">
            <v>65087585</v>
          </cell>
        </row>
        <row r="6226">
          <cell r="A6226">
            <v>65087585</v>
          </cell>
        </row>
        <row r="6227">
          <cell r="A6227">
            <v>65087585</v>
          </cell>
        </row>
        <row r="6228">
          <cell r="A6228">
            <v>65087585</v>
          </cell>
        </row>
        <row r="6229">
          <cell r="A6229">
            <v>65087585</v>
          </cell>
        </row>
        <row r="6230">
          <cell r="A6230">
            <v>65087585</v>
          </cell>
        </row>
        <row r="6231">
          <cell r="A6231">
            <v>65087585</v>
          </cell>
        </row>
        <row r="6232">
          <cell r="A6232">
            <v>65087585</v>
          </cell>
        </row>
        <row r="6233">
          <cell r="A6233">
            <v>65087585</v>
          </cell>
        </row>
        <row r="6234">
          <cell r="A6234">
            <v>65087585</v>
          </cell>
        </row>
        <row r="6235">
          <cell r="A6235">
            <v>65087585</v>
          </cell>
        </row>
        <row r="6236">
          <cell r="A6236">
            <v>65087585</v>
          </cell>
        </row>
        <row r="6237">
          <cell r="A6237">
            <v>65087585</v>
          </cell>
        </row>
        <row r="6238">
          <cell r="A6238">
            <v>65087585</v>
          </cell>
        </row>
        <row r="6239">
          <cell r="A6239">
            <v>65087585</v>
          </cell>
        </row>
        <row r="6240">
          <cell r="A6240">
            <v>65087585</v>
          </cell>
        </row>
        <row r="6241">
          <cell r="A6241">
            <v>65087585</v>
          </cell>
        </row>
        <row r="6242">
          <cell r="A6242">
            <v>65087585</v>
          </cell>
        </row>
        <row r="6243">
          <cell r="A6243">
            <v>65087585</v>
          </cell>
        </row>
        <row r="6244">
          <cell r="A6244">
            <v>65087585</v>
          </cell>
        </row>
        <row r="6245">
          <cell r="A6245">
            <v>65087585</v>
          </cell>
        </row>
        <row r="6246">
          <cell r="A6246">
            <v>65087585</v>
          </cell>
        </row>
        <row r="6247">
          <cell r="A6247">
            <v>65087585</v>
          </cell>
        </row>
        <row r="6248">
          <cell r="A6248">
            <v>65087585</v>
          </cell>
        </row>
        <row r="6249">
          <cell r="A6249">
            <v>65087585</v>
          </cell>
        </row>
        <row r="6250">
          <cell r="A6250">
            <v>65087585</v>
          </cell>
        </row>
        <row r="6251">
          <cell r="A6251">
            <v>65087585</v>
          </cell>
        </row>
        <row r="6252">
          <cell r="A6252">
            <v>65087585</v>
          </cell>
        </row>
        <row r="6253">
          <cell r="A6253">
            <v>65087585</v>
          </cell>
        </row>
        <row r="6254">
          <cell r="A6254">
            <v>65087585</v>
          </cell>
        </row>
        <row r="6255">
          <cell r="A6255">
            <v>65087585</v>
          </cell>
        </row>
        <row r="6256">
          <cell r="A6256">
            <v>65087585</v>
          </cell>
        </row>
        <row r="6257">
          <cell r="A6257">
            <v>65087585</v>
          </cell>
        </row>
        <row r="6258">
          <cell r="A6258">
            <v>65087585</v>
          </cell>
        </row>
        <row r="6259">
          <cell r="A6259">
            <v>65087585</v>
          </cell>
        </row>
        <row r="6260">
          <cell r="A6260">
            <v>65087585</v>
          </cell>
        </row>
        <row r="6261">
          <cell r="A6261">
            <v>65087585</v>
          </cell>
        </row>
        <row r="6262">
          <cell r="A6262">
            <v>65087585</v>
          </cell>
        </row>
        <row r="6263">
          <cell r="A6263">
            <v>65087585</v>
          </cell>
        </row>
        <row r="6264">
          <cell r="A6264">
            <v>65087585</v>
          </cell>
        </row>
        <row r="6265">
          <cell r="A6265">
            <v>65087585</v>
          </cell>
        </row>
        <row r="6266">
          <cell r="A6266">
            <v>65087585</v>
          </cell>
        </row>
        <row r="6267">
          <cell r="A6267">
            <v>65087585</v>
          </cell>
        </row>
        <row r="6268">
          <cell r="A6268">
            <v>65087585</v>
          </cell>
        </row>
        <row r="6269">
          <cell r="A6269">
            <v>65087585</v>
          </cell>
        </row>
        <row r="6270">
          <cell r="A6270">
            <v>65087585</v>
          </cell>
        </row>
        <row r="6271">
          <cell r="A6271">
            <v>65087585</v>
          </cell>
        </row>
        <row r="6272">
          <cell r="A6272">
            <v>65087585</v>
          </cell>
        </row>
        <row r="6273">
          <cell r="A6273">
            <v>65087585</v>
          </cell>
        </row>
        <row r="6274">
          <cell r="A6274">
            <v>65087585</v>
          </cell>
        </row>
        <row r="6275">
          <cell r="A6275">
            <v>65087585</v>
          </cell>
        </row>
        <row r="6276">
          <cell r="A6276">
            <v>65087585</v>
          </cell>
        </row>
        <row r="6277">
          <cell r="A6277">
            <v>65087585</v>
          </cell>
        </row>
        <row r="6278">
          <cell r="A6278">
            <v>65087585</v>
          </cell>
        </row>
        <row r="6279">
          <cell r="A6279">
            <v>65087585</v>
          </cell>
        </row>
        <row r="6280">
          <cell r="A6280">
            <v>65087585</v>
          </cell>
        </row>
        <row r="6281">
          <cell r="A6281">
            <v>65087585</v>
          </cell>
        </row>
        <row r="6282">
          <cell r="A6282">
            <v>65087585</v>
          </cell>
        </row>
        <row r="6283">
          <cell r="A6283">
            <v>65087585</v>
          </cell>
        </row>
        <row r="6284">
          <cell r="A6284">
            <v>65087585</v>
          </cell>
        </row>
        <row r="6285">
          <cell r="A6285">
            <v>65087585</v>
          </cell>
        </row>
        <row r="6286">
          <cell r="A6286">
            <v>65087585</v>
          </cell>
        </row>
        <row r="6287">
          <cell r="A6287">
            <v>65087585</v>
          </cell>
        </row>
        <row r="6288">
          <cell r="A6288">
            <v>65087585</v>
          </cell>
        </row>
        <row r="6289">
          <cell r="A6289">
            <v>65087585</v>
          </cell>
        </row>
        <row r="6290">
          <cell r="A6290">
            <v>65087585</v>
          </cell>
        </row>
        <row r="6291">
          <cell r="A6291">
            <v>65087585</v>
          </cell>
        </row>
        <row r="6292">
          <cell r="A6292">
            <v>65087585</v>
          </cell>
        </row>
        <row r="6293">
          <cell r="A6293">
            <v>65087585</v>
          </cell>
        </row>
        <row r="6294">
          <cell r="A6294">
            <v>65087585</v>
          </cell>
        </row>
        <row r="6295">
          <cell r="A6295">
            <v>65087585</v>
          </cell>
        </row>
        <row r="6296">
          <cell r="A6296">
            <v>65087585</v>
          </cell>
        </row>
        <row r="6297">
          <cell r="A6297">
            <v>65087585</v>
          </cell>
        </row>
        <row r="6298">
          <cell r="A6298">
            <v>65087585</v>
          </cell>
        </row>
        <row r="6299">
          <cell r="A6299">
            <v>65087585</v>
          </cell>
        </row>
        <row r="6300">
          <cell r="A6300">
            <v>65087585</v>
          </cell>
        </row>
        <row r="6301">
          <cell r="A6301">
            <v>65087585</v>
          </cell>
        </row>
        <row r="6302">
          <cell r="A6302">
            <v>65087585</v>
          </cell>
        </row>
        <row r="6303">
          <cell r="A6303">
            <v>65087585</v>
          </cell>
        </row>
        <row r="6304">
          <cell r="A6304">
            <v>65087585</v>
          </cell>
        </row>
        <row r="6305">
          <cell r="A6305">
            <v>65087585</v>
          </cell>
        </row>
        <row r="6306">
          <cell r="A6306">
            <v>65087585</v>
          </cell>
        </row>
        <row r="6307">
          <cell r="A6307">
            <v>65087585</v>
          </cell>
        </row>
        <row r="6308">
          <cell r="A6308">
            <v>65087585</v>
          </cell>
        </row>
        <row r="6309">
          <cell r="A6309">
            <v>65087585</v>
          </cell>
        </row>
        <row r="6310">
          <cell r="A6310">
            <v>65087585</v>
          </cell>
        </row>
        <row r="6311">
          <cell r="A6311">
            <v>65087585</v>
          </cell>
        </row>
        <row r="6312">
          <cell r="A6312">
            <v>65087585</v>
          </cell>
        </row>
        <row r="6313">
          <cell r="A6313">
            <v>65087585</v>
          </cell>
        </row>
        <row r="6314">
          <cell r="A6314">
            <v>65087585</v>
          </cell>
        </row>
        <row r="6315">
          <cell r="A6315">
            <v>65087585</v>
          </cell>
        </row>
        <row r="6316">
          <cell r="A6316">
            <v>65087585</v>
          </cell>
        </row>
        <row r="6317">
          <cell r="A6317">
            <v>65087585</v>
          </cell>
        </row>
        <row r="6318">
          <cell r="A6318">
            <v>65087585</v>
          </cell>
        </row>
        <row r="6319">
          <cell r="A6319">
            <v>65087585</v>
          </cell>
        </row>
        <row r="6320">
          <cell r="A6320">
            <v>65087585</v>
          </cell>
        </row>
        <row r="6321">
          <cell r="A6321">
            <v>65087585</v>
          </cell>
        </row>
        <row r="6322">
          <cell r="A6322">
            <v>65087585</v>
          </cell>
        </row>
        <row r="6323">
          <cell r="A6323">
            <v>65087585</v>
          </cell>
        </row>
        <row r="6324">
          <cell r="A6324">
            <v>65087585</v>
          </cell>
        </row>
        <row r="6325">
          <cell r="A6325">
            <v>65087585</v>
          </cell>
        </row>
        <row r="6326">
          <cell r="A6326">
            <v>65087585</v>
          </cell>
        </row>
        <row r="6327">
          <cell r="A6327">
            <v>65087585</v>
          </cell>
        </row>
        <row r="6328">
          <cell r="A6328">
            <v>65087585</v>
          </cell>
        </row>
        <row r="6329">
          <cell r="A6329">
            <v>65087585</v>
          </cell>
        </row>
        <row r="6330">
          <cell r="A6330">
            <v>65087585</v>
          </cell>
        </row>
        <row r="6331">
          <cell r="A6331">
            <v>65087585</v>
          </cell>
        </row>
        <row r="6332">
          <cell r="A6332">
            <v>65087585</v>
          </cell>
        </row>
        <row r="6333">
          <cell r="A6333">
            <v>65087585</v>
          </cell>
        </row>
        <row r="6334">
          <cell r="A6334">
            <v>65087585</v>
          </cell>
        </row>
        <row r="6335">
          <cell r="A6335">
            <v>65087585</v>
          </cell>
        </row>
        <row r="6336">
          <cell r="A6336">
            <v>65087585</v>
          </cell>
        </row>
        <row r="6337">
          <cell r="A6337">
            <v>65087585</v>
          </cell>
        </row>
        <row r="6338">
          <cell r="A6338">
            <v>65087585</v>
          </cell>
        </row>
        <row r="6339">
          <cell r="A6339">
            <v>65087585</v>
          </cell>
        </row>
        <row r="6340">
          <cell r="A6340">
            <v>65087585</v>
          </cell>
        </row>
        <row r="6341">
          <cell r="A6341">
            <v>65087585</v>
          </cell>
        </row>
        <row r="6342">
          <cell r="A6342">
            <v>65087585</v>
          </cell>
        </row>
        <row r="6343">
          <cell r="A6343">
            <v>65087585</v>
          </cell>
        </row>
        <row r="6344">
          <cell r="A6344">
            <v>65087585</v>
          </cell>
        </row>
        <row r="6345">
          <cell r="A6345">
            <v>65087585</v>
          </cell>
        </row>
        <row r="6346">
          <cell r="A6346">
            <v>65087585</v>
          </cell>
        </row>
        <row r="6347">
          <cell r="A6347">
            <v>65087585</v>
          </cell>
        </row>
        <row r="6348">
          <cell r="A6348">
            <v>65087585</v>
          </cell>
        </row>
        <row r="6349">
          <cell r="A6349">
            <v>65087585</v>
          </cell>
        </row>
        <row r="6350">
          <cell r="A6350">
            <v>65087585</v>
          </cell>
        </row>
        <row r="6351">
          <cell r="A6351">
            <v>65087585</v>
          </cell>
        </row>
        <row r="6352">
          <cell r="A6352">
            <v>65087585</v>
          </cell>
        </row>
        <row r="6353">
          <cell r="A6353">
            <v>65087585</v>
          </cell>
        </row>
        <row r="6354">
          <cell r="A6354">
            <v>65087585</v>
          </cell>
        </row>
        <row r="6355">
          <cell r="A6355">
            <v>65087585</v>
          </cell>
        </row>
        <row r="6356">
          <cell r="A6356">
            <v>65087585</v>
          </cell>
        </row>
        <row r="6357">
          <cell r="A6357">
            <v>65087585</v>
          </cell>
        </row>
        <row r="6358">
          <cell r="A6358">
            <v>65087585</v>
          </cell>
        </row>
        <row r="6359">
          <cell r="A6359">
            <v>65087585</v>
          </cell>
        </row>
        <row r="6360">
          <cell r="A6360">
            <v>65087585</v>
          </cell>
        </row>
        <row r="6361">
          <cell r="A6361">
            <v>65087585</v>
          </cell>
        </row>
        <row r="6362">
          <cell r="A6362">
            <v>65087585</v>
          </cell>
        </row>
        <row r="6363">
          <cell r="A6363">
            <v>65087585</v>
          </cell>
        </row>
        <row r="6364">
          <cell r="A6364">
            <v>65087585</v>
          </cell>
        </row>
        <row r="6365">
          <cell r="A6365">
            <v>65087585</v>
          </cell>
        </row>
        <row r="6366">
          <cell r="A6366">
            <v>65087585</v>
          </cell>
        </row>
        <row r="6367">
          <cell r="A6367">
            <v>65087585</v>
          </cell>
        </row>
        <row r="6368">
          <cell r="A6368">
            <v>65087585</v>
          </cell>
        </row>
        <row r="6369">
          <cell r="A6369">
            <v>65087585</v>
          </cell>
        </row>
        <row r="6370">
          <cell r="A6370">
            <v>65087585</v>
          </cell>
        </row>
        <row r="6371">
          <cell r="A6371">
            <v>65087585</v>
          </cell>
        </row>
        <row r="6372">
          <cell r="A6372">
            <v>65087585</v>
          </cell>
        </row>
        <row r="6373">
          <cell r="A6373">
            <v>65087585</v>
          </cell>
        </row>
        <row r="6374">
          <cell r="A6374">
            <v>65087585</v>
          </cell>
        </row>
        <row r="6375">
          <cell r="A6375">
            <v>65087585</v>
          </cell>
        </row>
        <row r="6376">
          <cell r="A6376">
            <v>65087585</v>
          </cell>
        </row>
        <row r="6377">
          <cell r="A6377">
            <v>65087585</v>
          </cell>
        </row>
        <row r="6378">
          <cell r="A6378">
            <v>65087585</v>
          </cell>
        </row>
        <row r="6379">
          <cell r="A6379">
            <v>65087585</v>
          </cell>
        </row>
        <row r="6380">
          <cell r="A6380">
            <v>65087585</v>
          </cell>
        </row>
        <row r="6381">
          <cell r="A6381">
            <v>65087585</v>
          </cell>
        </row>
        <row r="6382">
          <cell r="A6382">
            <v>65087585</v>
          </cell>
        </row>
        <row r="6383">
          <cell r="A6383">
            <v>65087585</v>
          </cell>
        </row>
        <row r="6384">
          <cell r="A6384">
            <v>65087585</v>
          </cell>
        </row>
        <row r="6385">
          <cell r="A6385">
            <v>65087585</v>
          </cell>
        </row>
        <row r="6386">
          <cell r="A6386">
            <v>65087585</v>
          </cell>
        </row>
        <row r="6387">
          <cell r="A6387">
            <v>65087585</v>
          </cell>
        </row>
        <row r="6388">
          <cell r="A6388">
            <v>65087585</v>
          </cell>
        </row>
        <row r="6389">
          <cell r="A6389">
            <v>65087585</v>
          </cell>
        </row>
        <row r="6390">
          <cell r="A6390">
            <v>65087585</v>
          </cell>
        </row>
        <row r="6391">
          <cell r="A6391">
            <v>65087585</v>
          </cell>
        </row>
        <row r="6392">
          <cell r="A6392">
            <v>65087585</v>
          </cell>
        </row>
        <row r="6393">
          <cell r="A6393">
            <v>65087585</v>
          </cell>
        </row>
        <row r="6394">
          <cell r="A6394">
            <v>65087585</v>
          </cell>
        </row>
        <row r="6395">
          <cell r="A6395">
            <v>65087585</v>
          </cell>
        </row>
        <row r="6396">
          <cell r="A6396">
            <v>65087585</v>
          </cell>
        </row>
        <row r="6397">
          <cell r="A6397">
            <v>65087585</v>
          </cell>
        </row>
        <row r="6398">
          <cell r="A6398">
            <v>65087585</v>
          </cell>
        </row>
        <row r="6399">
          <cell r="A6399">
            <v>65087585</v>
          </cell>
        </row>
        <row r="6400">
          <cell r="A6400">
            <v>65087585</v>
          </cell>
        </row>
        <row r="6401">
          <cell r="A6401">
            <v>65087585</v>
          </cell>
        </row>
        <row r="6402">
          <cell r="A6402">
            <v>65087585</v>
          </cell>
        </row>
        <row r="6403">
          <cell r="A6403">
            <v>65087585</v>
          </cell>
        </row>
        <row r="6404">
          <cell r="A6404">
            <v>65087585</v>
          </cell>
        </row>
        <row r="6405">
          <cell r="A6405">
            <v>65087585</v>
          </cell>
        </row>
        <row r="6406">
          <cell r="A6406">
            <v>65087585</v>
          </cell>
        </row>
        <row r="6407">
          <cell r="A6407">
            <v>65087585</v>
          </cell>
        </row>
        <row r="6408">
          <cell r="A6408">
            <v>65087585</v>
          </cell>
        </row>
        <row r="6409">
          <cell r="A6409">
            <v>65087585</v>
          </cell>
        </row>
        <row r="6410">
          <cell r="A6410">
            <v>65087585</v>
          </cell>
        </row>
        <row r="6411">
          <cell r="A6411">
            <v>65087585</v>
          </cell>
        </row>
        <row r="6412">
          <cell r="A6412">
            <v>65087585</v>
          </cell>
        </row>
        <row r="6413">
          <cell r="A6413">
            <v>65087585</v>
          </cell>
        </row>
        <row r="6414">
          <cell r="A6414">
            <v>65087585</v>
          </cell>
        </row>
        <row r="6415">
          <cell r="A6415">
            <v>65087585</v>
          </cell>
        </row>
        <row r="6416">
          <cell r="A6416">
            <v>65087585</v>
          </cell>
        </row>
        <row r="6417">
          <cell r="A6417">
            <v>65087585</v>
          </cell>
        </row>
        <row r="6418">
          <cell r="A6418">
            <v>65087585</v>
          </cell>
        </row>
        <row r="6419">
          <cell r="A6419">
            <v>65087585</v>
          </cell>
        </row>
        <row r="6420">
          <cell r="A6420">
            <v>65087585</v>
          </cell>
        </row>
        <row r="6421">
          <cell r="A6421">
            <v>65087585</v>
          </cell>
        </row>
        <row r="6422">
          <cell r="A6422">
            <v>65087585</v>
          </cell>
        </row>
        <row r="6423">
          <cell r="A6423">
            <v>65087585</v>
          </cell>
        </row>
        <row r="6424">
          <cell r="A6424">
            <v>65087585</v>
          </cell>
        </row>
        <row r="6425">
          <cell r="A6425">
            <v>65087585</v>
          </cell>
        </row>
        <row r="6426">
          <cell r="A6426">
            <v>65087585</v>
          </cell>
        </row>
        <row r="6427">
          <cell r="A6427">
            <v>65087585</v>
          </cell>
        </row>
        <row r="6428">
          <cell r="A6428">
            <v>65087585</v>
          </cell>
        </row>
        <row r="6429">
          <cell r="A6429">
            <v>65087585</v>
          </cell>
        </row>
        <row r="6430">
          <cell r="A6430">
            <v>65087585</v>
          </cell>
        </row>
        <row r="6431">
          <cell r="A6431">
            <v>65087585</v>
          </cell>
        </row>
        <row r="6432">
          <cell r="A6432">
            <v>65087585</v>
          </cell>
        </row>
        <row r="6433">
          <cell r="A6433">
            <v>65087585</v>
          </cell>
        </row>
        <row r="6434">
          <cell r="A6434">
            <v>65087585</v>
          </cell>
        </row>
        <row r="6435">
          <cell r="A6435">
            <v>65087585</v>
          </cell>
        </row>
        <row r="6436">
          <cell r="A6436">
            <v>65087585</v>
          </cell>
        </row>
        <row r="6437">
          <cell r="A6437">
            <v>65087585</v>
          </cell>
        </row>
        <row r="6438">
          <cell r="A6438">
            <v>65087585</v>
          </cell>
        </row>
        <row r="6439">
          <cell r="A6439">
            <v>65087585</v>
          </cell>
        </row>
        <row r="6440">
          <cell r="A6440">
            <v>65087585</v>
          </cell>
        </row>
        <row r="6441">
          <cell r="A6441">
            <v>65087585</v>
          </cell>
        </row>
        <row r="6442">
          <cell r="A6442">
            <v>65087585</v>
          </cell>
        </row>
        <row r="6443">
          <cell r="A6443">
            <v>65087585</v>
          </cell>
        </row>
        <row r="6444">
          <cell r="A6444">
            <v>65087585</v>
          </cell>
        </row>
        <row r="6445">
          <cell r="A6445">
            <v>65087585</v>
          </cell>
        </row>
        <row r="6446">
          <cell r="A6446">
            <v>65087585</v>
          </cell>
        </row>
        <row r="6447">
          <cell r="A6447">
            <v>65087585</v>
          </cell>
        </row>
        <row r="6448">
          <cell r="A6448">
            <v>65087585</v>
          </cell>
        </row>
        <row r="6449">
          <cell r="A6449">
            <v>65087585</v>
          </cell>
        </row>
        <row r="6450">
          <cell r="A6450">
            <v>65087585</v>
          </cell>
        </row>
        <row r="6451">
          <cell r="A6451">
            <v>65087585</v>
          </cell>
        </row>
        <row r="6452">
          <cell r="A6452">
            <v>65087585</v>
          </cell>
        </row>
        <row r="6453">
          <cell r="A6453">
            <v>65087585</v>
          </cell>
        </row>
        <row r="6454">
          <cell r="A6454">
            <v>65087585</v>
          </cell>
        </row>
        <row r="6455">
          <cell r="A6455">
            <v>65087585</v>
          </cell>
        </row>
        <row r="6456">
          <cell r="A6456">
            <v>65087585</v>
          </cell>
        </row>
        <row r="6457">
          <cell r="A6457">
            <v>65087585</v>
          </cell>
        </row>
        <row r="6458">
          <cell r="A6458">
            <v>65087585</v>
          </cell>
        </row>
        <row r="6459">
          <cell r="A6459">
            <v>65087585</v>
          </cell>
        </row>
        <row r="6460">
          <cell r="A6460">
            <v>65087585</v>
          </cell>
        </row>
        <row r="6461">
          <cell r="A6461">
            <v>65087585</v>
          </cell>
        </row>
        <row r="6462">
          <cell r="A6462">
            <v>65087585</v>
          </cell>
        </row>
        <row r="6463">
          <cell r="A6463">
            <v>65087585</v>
          </cell>
        </row>
        <row r="6464">
          <cell r="A6464">
            <v>65087585</v>
          </cell>
        </row>
        <row r="6465">
          <cell r="A6465">
            <v>65087585</v>
          </cell>
        </row>
        <row r="6466">
          <cell r="A6466">
            <v>65087585</v>
          </cell>
        </row>
        <row r="6467">
          <cell r="A6467">
            <v>65087585</v>
          </cell>
        </row>
        <row r="6468">
          <cell r="A6468">
            <v>65087585</v>
          </cell>
        </row>
        <row r="6469">
          <cell r="A6469">
            <v>65087585</v>
          </cell>
        </row>
        <row r="6470">
          <cell r="A6470">
            <v>65087585</v>
          </cell>
        </row>
        <row r="6471">
          <cell r="A6471">
            <v>65087585</v>
          </cell>
        </row>
        <row r="6472">
          <cell r="A6472">
            <v>65087585</v>
          </cell>
        </row>
        <row r="6473">
          <cell r="A6473">
            <v>65087585</v>
          </cell>
        </row>
        <row r="6474">
          <cell r="A6474">
            <v>65087585</v>
          </cell>
        </row>
        <row r="6475">
          <cell r="A6475">
            <v>65087585</v>
          </cell>
        </row>
        <row r="6476">
          <cell r="A6476">
            <v>65087585</v>
          </cell>
        </row>
        <row r="6477">
          <cell r="A6477">
            <v>65087585</v>
          </cell>
        </row>
        <row r="6478">
          <cell r="A6478">
            <v>65087585</v>
          </cell>
        </row>
        <row r="6479">
          <cell r="A6479">
            <v>65087585</v>
          </cell>
        </row>
        <row r="6480">
          <cell r="A6480">
            <v>65087585</v>
          </cell>
        </row>
        <row r="6481">
          <cell r="A6481">
            <v>65087585</v>
          </cell>
        </row>
        <row r="6482">
          <cell r="A6482">
            <v>65087585</v>
          </cell>
        </row>
        <row r="6483">
          <cell r="A6483">
            <v>65087585</v>
          </cell>
        </row>
        <row r="6484">
          <cell r="A6484">
            <v>65087585</v>
          </cell>
        </row>
        <row r="6485">
          <cell r="A6485">
            <v>65087585</v>
          </cell>
        </row>
        <row r="6486">
          <cell r="A6486">
            <v>65087585</v>
          </cell>
        </row>
        <row r="6487">
          <cell r="A6487">
            <v>65087585</v>
          </cell>
        </row>
        <row r="6488">
          <cell r="A6488">
            <v>65087585</v>
          </cell>
        </row>
        <row r="6489">
          <cell r="A6489">
            <v>65087585</v>
          </cell>
        </row>
        <row r="6490">
          <cell r="A6490">
            <v>65087585</v>
          </cell>
        </row>
        <row r="6491">
          <cell r="A6491">
            <v>65087585</v>
          </cell>
        </row>
        <row r="6492">
          <cell r="A6492">
            <v>65087585</v>
          </cell>
        </row>
        <row r="6493">
          <cell r="A6493">
            <v>65087585</v>
          </cell>
        </row>
        <row r="6494">
          <cell r="A6494">
            <v>65087585</v>
          </cell>
        </row>
        <row r="6495">
          <cell r="A6495">
            <v>65087585</v>
          </cell>
        </row>
        <row r="6496">
          <cell r="A6496">
            <v>65087585</v>
          </cell>
        </row>
        <row r="6497">
          <cell r="A6497">
            <v>65087585</v>
          </cell>
        </row>
        <row r="6498">
          <cell r="A6498">
            <v>65087585</v>
          </cell>
        </row>
        <row r="6499">
          <cell r="A6499">
            <v>65087585</v>
          </cell>
        </row>
        <row r="6500">
          <cell r="A6500">
            <v>65087585</v>
          </cell>
        </row>
        <row r="6501">
          <cell r="A6501">
            <v>65087585</v>
          </cell>
        </row>
        <row r="6502">
          <cell r="A6502">
            <v>65087585</v>
          </cell>
        </row>
        <row r="6503">
          <cell r="A6503">
            <v>65087585</v>
          </cell>
        </row>
        <row r="6504">
          <cell r="A6504">
            <v>65087585</v>
          </cell>
        </row>
        <row r="6505">
          <cell r="A6505">
            <v>65087585</v>
          </cell>
        </row>
        <row r="6506">
          <cell r="A6506">
            <v>65087585</v>
          </cell>
        </row>
        <row r="6507">
          <cell r="A6507">
            <v>65087585</v>
          </cell>
        </row>
        <row r="6508">
          <cell r="A6508">
            <v>65087585</v>
          </cell>
        </row>
        <row r="6509">
          <cell r="A6509">
            <v>65087585</v>
          </cell>
        </row>
        <row r="6510">
          <cell r="A6510">
            <v>65087585</v>
          </cell>
        </row>
        <row r="6511">
          <cell r="A6511">
            <v>65087585</v>
          </cell>
        </row>
        <row r="6512">
          <cell r="A6512">
            <v>65087585</v>
          </cell>
        </row>
        <row r="6513">
          <cell r="A6513">
            <v>65087585</v>
          </cell>
        </row>
        <row r="6514">
          <cell r="A6514">
            <v>65087585</v>
          </cell>
        </row>
        <row r="6515">
          <cell r="A6515">
            <v>65087585</v>
          </cell>
        </row>
        <row r="6516">
          <cell r="A6516">
            <v>65087585</v>
          </cell>
        </row>
        <row r="6517">
          <cell r="A6517">
            <v>65087585</v>
          </cell>
        </row>
        <row r="6518">
          <cell r="A6518">
            <v>65087585</v>
          </cell>
        </row>
        <row r="6519">
          <cell r="A6519">
            <v>65087585</v>
          </cell>
        </row>
        <row r="6520">
          <cell r="A6520">
            <v>65087585</v>
          </cell>
        </row>
        <row r="6521">
          <cell r="A6521">
            <v>65087585</v>
          </cell>
        </row>
        <row r="6522">
          <cell r="A6522">
            <v>65087585</v>
          </cell>
        </row>
        <row r="6523">
          <cell r="A6523">
            <v>65087585</v>
          </cell>
        </row>
        <row r="6524">
          <cell r="A6524">
            <v>65087585</v>
          </cell>
        </row>
        <row r="6525">
          <cell r="A6525">
            <v>65087585</v>
          </cell>
        </row>
        <row r="6526">
          <cell r="A6526">
            <v>65087585</v>
          </cell>
        </row>
        <row r="6527">
          <cell r="A6527">
            <v>65087585</v>
          </cell>
        </row>
        <row r="6528">
          <cell r="A6528">
            <v>65087585</v>
          </cell>
        </row>
        <row r="6529">
          <cell r="A6529">
            <v>65087585</v>
          </cell>
        </row>
        <row r="6530">
          <cell r="A6530">
            <v>65087585</v>
          </cell>
        </row>
        <row r="6531">
          <cell r="A6531">
            <v>65087585</v>
          </cell>
        </row>
        <row r="6532">
          <cell r="A6532">
            <v>65087585</v>
          </cell>
        </row>
        <row r="6533">
          <cell r="A6533">
            <v>65087585</v>
          </cell>
        </row>
        <row r="6534">
          <cell r="A6534">
            <v>65087585</v>
          </cell>
        </row>
        <row r="6535">
          <cell r="A6535">
            <v>65087585</v>
          </cell>
        </row>
        <row r="6536">
          <cell r="A6536">
            <v>65087585</v>
          </cell>
        </row>
        <row r="6537">
          <cell r="A6537">
            <v>65087585</v>
          </cell>
        </row>
        <row r="6538">
          <cell r="A6538">
            <v>65087585</v>
          </cell>
        </row>
        <row r="6539">
          <cell r="A6539">
            <v>65087585</v>
          </cell>
        </row>
        <row r="6540">
          <cell r="A6540">
            <v>65087585</v>
          </cell>
        </row>
        <row r="6541">
          <cell r="A6541">
            <v>65087585</v>
          </cell>
        </row>
        <row r="6542">
          <cell r="A6542">
            <v>65087585</v>
          </cell>
        </row>
        <row r="6543">
          <cell r="A6543">
            <v>65087585</v>
          </cell>
        </row>
        <row r="6544">
          <cell r="A6544">
            <v>65087585</v>
          </cell>
        </row>
        <row r="6545">
          <cell r="A6545">
            <v>65087585</v>
          </cell>
        </row>
        <row r="6546">
          <cell r="A6546">
            <v>65087585</v>
          </cell>
        </row>
        <row r="6547">
          <cell r="A6547">
            <v>65087585</v>
          </cell>
        </row>
        <row r="6548">
          <cell r="A6548">
            <v>65087585</v>
          </cell>
        </row>
        <row r="6549">
          <cell r="A6549">
            <v>65087585</v>
          </cell>
        </row>
        <row r="6550">
          <cell r="A6550">
            <v>65087585</v>
          </cell>
        </row>
        <row r="6551">
          <cell r="A6551">
            <v>65087585</v>
          </cell>
        </row>
        <row r="6552">
          <cell r="A6552">
            <v>65087585</v>
          </cell>
        </row>
        <row r="6553">
          <cell r="A6553">
            <v>65087585</v>
          </cell>
        </row>
        <row r="6554">
          <cell r="A6554">
            <v>65087585</v>
          </cell>
        </row>
        <row r="6555">
          <cell r="A6555">
            <v>65087585</v>
          </cell>
        </row>
        <row r="6556">
          <cell r="A6556">
            <v>65087585</v>
          </cell>
        </row>
        <row r="6557">
          <cell r="A6557">
            <v>65087585</v>
          </cell>
        </row>
        <row r="6558">
          <cell r="A6558">
            <v>65087585</v>
          </cell>
        </row>
        <row r="6559">
          <cell r="A6559">
            <v>65087585</v>
          </cell>
        </row>
        <row r="6560">
          <cell r="A6560">
            <v>65087585</v>
          </cell>
        </row>
        <row r="6561">
          <cell r="A6561">
            <v>65087585</v>
          </cell>
        </row>
        <row r="6562">
          <cell r="A6562">
            <v>65087585</v>
          </cell>
        </row>
        <row r="6563">
          <cell r="A6563">
            <v>65087585</v>
          </cell>
        </row>
        <row r="6564">
          <cell r="A6564">
            <v>65087585</v>
          </cell>
        </row>
        <row r="6565">
          <cell r="A6565">
            <v>65087585</v>
          </cell>
        </row>
        <row r="6566">
          <cell r="A6566">
            <v>65087585</v>
          </cell>
        </row>
        <row r="6567">
          <cell r="A6567">
            <v>65087585</v>
          </cell>
        </row>
        <row r="6568">
          <cell r="A6568">
            <v>65087585</v>
          </cell>
        </row>
        <row r="6569">
          <cell r="A6569">
            <v>65087585</v>
          </cell>
        </row>
        <row r="6570">
          <cell r="A6570">
            <v>65087585</v>
          </cell>
        </row>
        <row r="6571">
          <cell r="A6571">
            <v>65087585</v>
          </cell>
        </row>
        <row r="6572">
          <cell r="A6572">
            <v>65087585</v>
          </cell>
        </row>
        <row r="6573">
          <cell r="A6573">
            <v>65087585</v>
          </cell>
        </row>
        <row r="6574">
          <cell r="A6574">
            <v>65087585</v>
          </cell>
        </row>
        <row r="6575">
          <cell r="A6575">
            <v>65087585</v>
          </cell>
        </row>
        <row r="6576">
          <cell r="A6576">
            <v>65087585</v>
          </cell>
        </row>
        <row r="6577">
          <cell r="A6577">
            <v>65087585</v>
          </cell>
        </row>
        <row r="6578">
          <cell r="A6578">
            <v>65087585</v>
          </cell>
        </row>
        <row r="6579">
          <cell r="A6579">
            <v>65087585</v>
          </cell>
        </row>
        <row r="6580">
          <cell r="A6580">
            <v>65087585</v>
          </cell>
        </row>
        <row r="6581">
          <cell r="A6581">
            <v>65087585</v>
          </cell>
        </row>
        <row r="6582">
          <cell r="A6582">
            <v>65087585</v>
          </cell>
        </row>
        <row r="6583">
          <cell r="A6583">
            <v>65087585</v>
          </cell>
        </row>
        <row r="6584">
          <cell r="A6584">
            <v>65087585</v>
          </cell>
        </row>
        <row r="6585">
          <cell r="A6585">
            <v>65087585</v>
          </cell>
        </row>
        <row r="6586">
          <cell r="A6586">
            <v>65087585</v>
          </cell>
        </row>
        <row r="6587">
          <cell r="A6587">
            <v>65087585</v>
          </cell>
        </row>
        <row r="6588">
          <cell r="A6588">
            <v>65087585</v>
          </cell>
        </row>
        <row r="6589">
          <cell r="A6589">
            <v>65087585</v>
          </cell>
        </row>
        <row r="6590">
          <cell r="A6590">
            <v>65087585</v>
          </cell>
        </row>
        <row r="6591">
          <cell r="A6591">
            <v>65087585</v>
          </cell>
        </row>
        <row r="6592">
          <cell r="A6592">
            <v>65087585</v>
          </cell>
        </row>
        <row r="6593">
          <cell r="A6593">
            <v>65087585</v>
          </cell>
        </row>
        <row r="6594">
          <cell r="A6594">
            <v>65087585</v>
          </cell>
        </row>
        <row r="6595">
          <cell r="A6595">
            <v>65087585</v>
          </cell>
        </row>
        <row r="6596">
          <cell r="A6596">
            <v>65087585</v>
          </cell>
        </row>
        <row r="6597">
          <cell r="A6597">
            <v>65087585</v>
          </cell>
        </row>
        <row r="6598">
          <cell r="A6598">
            <v>65087585</v>
          </cell>
        </row>
        <row r="6599">
          <cell r="A6599">
            <v>65087585</v>
          </cell>
        </row>
        <row r="6600">
          <cell r="A6600">
            <v>65087585</v>
          </cell>
        </row>
        <row r="6601">
          <cell r="A6601">
            <v>65087585</v>
          </cell>
        </row>
        <row r="6602">
          <cell r="A6602">
            <v>65087585</v>
          </cell>
        </row>
        <row r="6603">
          <cell r="A6603">
            <v>65087585</v>
          </cell>
        </row>
        <row r="6604">
          <cell r="A6604">
            <v>65087585</v>
          </cell>
        </row>
        <row r="6605">
          <cell r="A6605">
            <v>65087585</v>
          </cell>
        </row>
        <row r="6606">
          <cell r="A6606">
            <v>65087585</v>
          </cell>
        </row>
        <row r="6607">
          <cell r="A6607">
            <v>65087585</v>
          </cell>
        </row>
        <row r="6608">
          <cell r="A6608">
            <v>65087585</v>
          </cell>
        </row>
        <row r="6609">
          <cell r="A6609">
            <v>65087585</v>
          </cell>
        </row>
        <row r="6610">
          <cell r="A6610">
            <v>65087585</v>
          </cell>
        </row>
        <row r="6611">
          <cell r="A6611">
            <v>65087585</v>
          </cell>
        </row>
        <row r="6612">
          <cell r="A6612">
            <v>65087585</v>
          </cell>
        </row>
        <row r="6613">
          <cell r="A6613">
            <v>65087585</v>
          </cell>
        </row>
        <row r="6614">
          <cell r="A6614">
            <v>65087585</v>
          </cell>
        </row>
        <row r="6615">
          <cell r="A6615">
            <v>65087585</v>
          </cell>
        </row>
        <row r="6616">
          <cell r="A6616">
            <v>65087585</v>
          </cell>
        </row>
        <row r="6617">
          <cell r="A6617">
            <v>65087585</v>
          </cell>
        </row>
        <row r="6618">
          <cell r="A6618">
            <v>65087585</v>
          </cell>
        </row>
        <row r="6619">
          <cell r="A6619">
            <v>65087585</v>
          </cell>
        </row>
        <row r="6620">
          <cell r="A6620">
            <v>65087585</v>
          </cell>
        </row>
        <row r="6621">
          <cell r="A6621">
            <v>65087585</v>
          </cell>
        </row>
        <row r="6622">
          <cell r="A6622">
            <v>65087585</v>
          </cell>
        </row>
        <row r="6623">
          <cell r="A6623">
            <v>65087585</v>
          </cell>
        </row>
        <row r="6624">
          <cell r="A6624">
            <v>65087585</v>
          </cell>
        </row>
        <row r="6625">
          <cell r="A6625">
            <v>65087585</v>
          </cell>
        </row>
        <row r="6626">
          <cell r="A6626">
            <v>65087585</v>
          </cell>
        </row>
        <row r="6627">
          <cell r="A6627">
            <v>65087585</v>
          </cell>
        </row>
        <row r="6628">
          <cell r="A6628">
            <v>65087585</v>
          </cell>
        </row>
        <row r="6629">
          <cell r="A6629">
            <v>65087585</v>
          </cell>
        </row>
        <row r="6630">
          <cell r="A6630">
            <v>65087585</v>
          </cell>
        </row>
        <row r="6631">
          <cell r="A6631">
            <v>65087585</v>
          </cell>
        </row>
        <row r="6632">
          <cell r="A6632">
            <v>65087585</v>
          </cell>
        </row>
        <row r="6633">
          <cell r="A6633">
            <v>65087585</v>
          </cell>
        </row>
        <row r="6634">
          <cell r="A6634">
            <v>65087585</v>
          </cell>
        </row>
        <row r="6635">
          <cell r="A6635">
            <v>65087585</v>
          </cell>
        </row>
        <row r="6636">
          <cell r="A6636">
            <v>65087585</v>
          </cell>
        </row>
        <row r="6637">
          <cell r="A6637">
            <v>65087585</v>
          </cell>
        </row>
        <row r="6638">
          <cell r="A6638">
            <v>65087585</v>
          </cell>
        </row>
        <row r="6639">
          <cell r="A6639">
            <v>65087585</v>
          </cell>
        </row>
        <row r="6640">
          <cell r="A6640">
            <v>65087585</v>
          </cell>
        </row>
        <row r="6641">
          <cell r="A6641">
            <v>65087585</v>
          </cell>
        </row>
        <row r="6642">
          <cell r="A6642">
            <v>65087585</v>
          </cell>
        </row>
        <row r="6643">
          <cell r="A6643">
            <v>65087585</v>
          </cell>
        </row>
        <row r="6644">
          <cell r="A6644">
            <v>65087585</v>
          </cell>
        </row>
        <row r="6645">
          <cell r="A6645">
            <v>65087585</v>
          </cell>
        </row>
        <row r="6646">
          <cell r="A6646">
            <v>65087585</v>
          </cell>
        </row>
        <row r="6647">
          <cell r="A6647">
            <v>65087585</v>
          </cell>
        </row>
        <row r="6648">
          <cell r="A6648">
            <v>65087585</v>
          </cell>
        </row>
        <row r="6649">
          <cell r="A6649">
            <v>65087585</v>
          </cell>
        </row>
        <row r="6650">
          <cell r="A6650">
            <v>65087585</v>
          </cell>
        </row>
        <row r="6651">
          <cell r="A6651">
            <v>65087585</v>
          </cell>
        </row>
        <row r="6652">
          <cell r="A6652">
            <v>65087585</v>
          </cell>
        </row>
        <row r="6653">
          <cell r="A6653">
            <v>65087585</v>
          </cell>
        </row>
        <row r="6654">
          <cell r="A6654">
            <v>65087585</v>
          </cell>
        </row>
        <row r="6655">
          <cell r="A6655">
            <v>65087585</v>
          </cell>
        </row>
        <row r="6656">
          <cell r="A6656">
            <v>65087585</v>
          </cell>
        </row>
        <row r="6657">
          <cell r="A6657">
            <v>65087585</v>
          </cell>
        </row>
        <row r="6658">
          <cell r="A6658">
            <v>65087585</v>
          </cell>
        </row>
        <row r="6659">
          <cell r="A6659">
            <v>65087585</v>
          </cell>
        </row>
        <row r="6660">
          <cell r="A6660">
            <v>65087585</v>
          </cell>
        </row>
        <row r="6661">
          <cell r="A6661">
            <v>65087585</v>
          </cell>
        </row>
        <row r="6662">
          <cell r="A6662">
            <v>65087585</v>
          </cell>
        </row>
        <row r="6663">
          <cell r="A6663">
            <v>65087585</v>
          </cell>
        </row>
        <row r="6664">
          <cell r="A6664">
            <v>65087585</v>
          </cell>
        </row>
        <row r="6665">
          <cell r="A6665">
            <v>65087585</v>
          </cell>
        </row>
        <row r="6666">
          <cell r="A6666">
            <v>65087585</v>
          </cell>
        </row>
        <row r="6667">
          <cell r="A6667">
            <v>65087585</v>
          </cell>
        </row>
        <row r="6668">
          <cell r="A6668">
            <v>65087585</v>
          </cell>
        </row>
        <row r="6669">
          <cell r="A6669">
            <v>65087585</v>
          </cell>
        </row>
        <row r="6670">
          <cell r="A6670">
            <v>65087585</v>
          </cell>
        </row>
        <row r="6671">
          <cell r="A6671">
            <v>65087585</v>
          </cell>
        </row>
        <row r="6672">
          <cell r="A6672">
            <v>65087585</v>
          </cell>
        </row>
        <row r="6673">
          <cell r="A6673">
            <v>65087585</v>
          </cell>
        </row>
        <row r="6674">
          <cell r="A6674">
            <v>65087585</v>
          </cell>
        </row>
        <row r="6675">
          <cell r="A6675">
            <v>65087585</v>
          </cell>
        </row>
        <row r="6676">
          <cell r="A6676">
            <v>65087585</v>
          </cell>
        </row>
        <row r="6677">
          <cell r="A6677">
            <v>65087585</v>
          </cell>
        </row>
        <row r="6678">
          <cell r="A6678">
            <v>65087585</v>
          </cell>
        </row>
        <row r="6679">
          <cell r="A6679">
            <v>65087585</v>
          </cell>
        </row>
        <row r="6680">
          <cell r="A6680">
            <v>65087585</v>
          </cell>
        </row>
        <row r="6681">
          <cell r="A6681">
            <v>65087585</v>
          </cell>
        </row>
        <row r="6682">
          <cell r="A6682">
            <v>65087585</v>
          </cell>
        </row>
        <row r="6683">
          <cell r="A6683">
            <v>65087585</v>
          </cell>
        </row>
        <row r="6684">
          <cell r="A6684">
            <v>65087585</v>
          </cell>
        </row>
        <row r="6685">
          <cell r="A6685">
            <v>65087585</v>
          </cell>
        </row>
        <row r="6686">
          <cell r="A6686">
            <v>65087585</v>
          </cell>
        </row>
        <row r="6687">
          <cell r="A6687">
            <v>65087585</v>
          </cell>
        </row>
        <row r="6688">
          <cell r="A6688">
            <v>65087585</v>
          </cell>
        </row>
        <row r="6689">
          <cell r="A6689">
            <v>65087585</v>
          </cell>
        </row>
        <row r="6690">
          <cell r="A6690">
            <v>65087585</v>
          </cell>
        </row>
        <row r="6691">
          <cell r="A6691">
            <v>65087585</v>
          </cell>
        </row>
        <row r="6692">
          <cell r="A6692">
            <v>65087585</v>
          </cell>
        </row>
        <row r="6693">
          <cell r="A6693">
            <v>65087585</v>
          </cell>
        </row>
        <row r="6694">
          <cell r="A6694">
            <v>65087585</v>
          </cell>
        </row>
        <row r="6695">
          <cell r="A6695">
            <v>65087585</v>
          </cell>
        </row>
        <row r="6696">
          <cell r="A6696">
            <v>65087585</v>
          </cell>
        </row>
        <row r="6697">
          <cell r="A6697">
            <v>65087585</v>
          </cell>
        </row>
        <row r="6698">
          <cell r="A6698">
            <v>65087585</v>
          </cell>
        </row>
        <row r="6699">
          <cell r="A6699">
            <v>65087585</v>
          </cell>
        </row>
        <row r="6700">
          <cell r="A6700">
            <v>65087585</v>
          </cell>
        </row>
        <row r="6701">
          <cell r="A6701">
            <v>65087585</v>
          </cell>
        </row>
        <row r="6702">
          <cell r="A6702">
            <v>65087585</v>
          </cell>
        </row>
        <row r="6703">
          <cell r="A6703">
            <v>65087585</v>
          </cell>
        </row>
        <row r="6704">
          <cell r="A6704">
            <v>65087585</v>
          </cell>
        </row>
        <row r="6705">
          <cell r="A6705">
            <v>65087585</v>
          </cell>
        </row>
        <row r="6706">
          <cell r="A6706">
            <v>65087585</v>
          </cell>
        </row>
        <row r="6707">
          <cell r="A6707">
            <v>65087585</v>
          </cell>
        </row>
        <row r="6708">
          <cell r="A6708">
            <v>65087585</v>
          </cell>
        </row>
        <row r="6709">
          <cell r="A6709">
            <v>65087585</v>
          </cell>
        </row>
        <row r="6710">
          <cell r="A6710">
            <v>65087585</v>
          </cell>
        </row>
        <row r="6711">
          <cell r="A6711">
            <v>65087585</v>
          </cell>
        </row>
        <row r="6712">
          <cell r="A6712">
            <v>65087585</v>
          </cell>
        </row>
        <row r="6713">
          <cell r="A6713">
            <v>65087585</v>
          </cell>
        </row>
        <row r="6714">
          <cell r="A6714">
            <v>65087585</v>
          </cell>
        </row>
        <row r="6715">
          <cell r="A6715">
            <v>65087585</v>
          </cell>
        </row>
        <row r="6716">
          <cell r="A6716">
            <v>65087585</v>
          </cell>
        </row>
        <row r="6717">
          <cell r="A6717">
            <v>65087585</v>
          </cell>
        </row>
        <row r="6718">
          <cell r="A6718">
            <v>65087585</v>
          </cell>
        </row>
        <row r="6719">
          <cell r="A6719">
            <v>65087595</v>
          </cell>
        </row>
        <row r="6720">
          <cell r="A6720">
            <v>65087595</v>
          </cell>
        </row>
        <row r="6721">
          <cell r="A6721">
            <v>65087595</v>
          </cell>
        </row>
        <row r="6722">
          <cell r="A6722">
            <v>65087595</v>
          </cell>
        </row>
        <row r="6723">
          <cell r="A6723">
            <v>65087595</v>
          </cell>
        </row>
        <row r="6724">
          <cell r="A6724">
            <v>65087595</v>
          </cell>
        </row>
        <row r="6725">
          <cell r="A6725">
            <v>65087595</v>
          </cell>
        </row>
        <row r="6726">
          <cell r="A6726">
            <v>65087595</v>
          </cell>
        </row>
        <row r="6727">
          <cell r="A6727">
            <v>65087595</v>
          </cell>
        </row>
        <row r="6728">
          <cell r="A6728">
            <v>65087595</v>
          </cell>
        </row>
        <row r="6729">
          <cell r="A6729">
            <v>65087595</v>
          </cell>
        </row>
        <row r="6730">
          <cell r="A6730">
            <v>65087595</v>
          </cell>
        </row>
        <row r="6731">
          <cell r="A6731">
            <v>65087595</v>
          </cell>
        </row>
        <row r="6732">
          <cell r="A6732">
            <v>65087595</v>
          </cell>
        </row>
        <row r="6733">
          <cell r="A6733">
            <v>65087595</v>
          </cell>
        </row>
        <row r="6734">
          <cell r="A6734">
            <v>65087595</v>
          </cell>
        </row>
        <row r="6735">
          <cell r="A6735">
            <v>65087595</v>
          </cell>
        </row>
        <row r="6736">
          <cell r="A6736">
            <v>65087595</v>
          </cell>
        </row>
        <row r="6737">
          <cell r="A6737">
            <v>65087595</v>
          </cell>
        </row>
        <row r="6738">
          <cell r="A6738">
            <v>65087595</v>
          </cell>
        </row>
        <row r="6739">
          <cell r="A6739">
            <v>65087595</v>
          </cell>
        </row>
        <row r="6740">
          <cell r="A6740">
            <v>65087595</v>
          </cell>
        </row>
        <row r="6741">
          <cell r="A6741">
            <v>65087595</v>
          </cell>
        </row>
        <row r="6742">
          <cell r="A6742">
            <v>65087595</v>
          </cell>
        </row>
        <row r="6743">
          <cell r="A6743">
            <v>65087595</v>
          </cell>
        </row>
        <row r="6744">
          <cell r="A6744">
            <v>65087595</v>
          </cell>
        </row>
        <row r="6745">
          <cell r="A6745">
            <v>65087595</v>
          </cell>
        </row>
        <row r="6746">
          <cell r="A6746">
            <v>65087595</v>
          </cell>
        </row>
        <row r="6747">
          <cell r="A6747">
            <v>65087595</v>
          </cell>
        </row>
        <row r="6748">
          <cell r="A6748">
            <v>65087595</v>
          </cell>
        </row>
        <row r="6749">
          <cell r="A6749">
            <v>65087595</v>
          </cell>
        </row>
        <row r="6750">
          <cell r="A6750">
            <v>65087595</v>
          </cell>
        </row>
        <row r="6751">
          <cell r="A6751">
            <v>65087595</v>
          </cell>
        </row>
        <row r="6752">
          <cell r="A6752">
            <v>65087595</v>
          </cell>
        </row>
        <row r="6753">
          <cell r="A6753">
            <v>65087595</v>
          </cell>
        </row>
        <row r="6754">
          <cell r="A6754">
            <v>65087595</v>
          </cell>
        </row>
        <row r="6755">
          <cell r="A6755">
            <v>65087595</v>
          </cell>
        </row>
        <row r="6756">
          <cell r="A6756">
            <v>65087595</v>
          </cell>
        </row>
        <row r="6757">
          <cell r="A6757">
            <v>65087595</v>
          </cell>
        </row>
        <row r="6758">
          <cell r="A6758">
            <v>65087595</v>
          </cell>
        </row>
        <row r="6759">
          <cell r="A6759">
            <v>65087595</v>
          </cell>
        </row>
        <row r="6760">
          <cell r="A6760">
            <v>65087595</v>
          </cell>
        </row>
        <row r="6761">
          <cell r="A6761">
            <v>65087595</v>
          </cell>
        </row>
        <row r="6762">
          <cell r="A6762">
            <v>65087595</v>
          </cell>
        </row>
        <row r="6763">
          <cell r="A6763">
            <v>65087595</v>
          </cell>
        </row>
        <row r="6764">
          <cell r="A6764">
            <v>65087595</v>
          </cell>
        </row>
        <row r="6765">
          <cell r="A6765">
            <v>65087595</v>
          </cell>
        </row>
        <row r="6766">
          <cell r="A6766">
            <v>65087595</v>
          </cell>
        </row>
        <row r="6767">
          <cell r="A6767">
            <v>65087595</v>
          </cell>
        </row>
        <row r="6768">
          <cell r="A6768">
            <v>65087595</v>
          </cell>
        </row>
        <row r="6769">
          <cell r="A6769">
            <v>65087595</v>
          </cell>
        </row>
        <row r="6770">
          <cell r="A6770">
            <v>65087595</v>
          </cell>
        </row>
        <row r="6771">
          <cell r="A6771">
            <v>65087595</v>
          </cell>
        </row>
        <row r="6772">
          <cell r="A6772">
            <v>65087595</v>
          </cell>
        </row>
        <row r="6773">
          <cell r="A6773">
            <v>65087595</v>
          </cell>
        </row>
        <row r="6774">
          <cell r="A6774">
            <v>65087595</v>
          </cell>
        </row>
        <row r="6775">
          <cell r="A6775">
            <v>65087595</v>
          </cell>
        </row>
        <row r="6776">
          <cell r="A6776">
            <v>65087595</v>
          </cell>
        </row>
        <row r="6777">
          <cell r="A6777">
            <v>65087595</v>
          </cell>
        </row>
        <row r="6778">
          <cell r="A6778">
            <v>65087595</v>
          </cell>
        </row>
        <row r="6779">
          <cell r="A6779">
            <v>65087595</v>
          </cell>
        </row>
        <row r="6780">
          <cell r="A6780">
            <v>65087595</v>
          </cell>
        </row>
        <row r="6781">
          <cell r="A6781">
            <v>65087595</v>
          </cell>
        </row>
        <row r="6782">
          <cell r="A6782">
            <v>65087595</v>
          </cell>
        </row>
        <row r="6783">
          <cell r="A6783">
            <v>65087595</v>
          </cell>
        </row>
        <row r="6784">
          <cell r="A6784">
            <v>65087595</v>
          </cell>
        </row>
        <row r="6785">
          <cell r="A6785">
            <v>65087595</v>
          </cell>
        </row>
        <row r="6786">
          <cell r="A6786">
            <v>65087595</v>
          </cell>
        </row>
        <row r="6787">
          <cell r="A6787">
            <v>65087595</v>
          </cell>
        </row>
        <row r="6788">
          <cell r="A6788">
            <v>65087595</v>
          </cell>
        </row>
        <row r="6789">
          <cell r="A6789">
            <v>65087595</v>
          </cell>
        </row>
        <row r="6790">
          <cell r="A6790">
            <v>65087595</v>
          </cell>
        </row>
        <row r="6791">
          <cell r="A6791">
            <v>65087595</v>
          </cell>
        </row>
        <row r="6792">
          <cell r="A6792">
            <v>65087595</v>
          </cell>
        </row>
        <row r="6793">
          <cell r="A6793">
            <v>65087595</v>
          </cell>
        </row>
        <row r="6794">
          <cell r="A6794">
            <v>65087595</v>
          </cell>
        </row>
        <row r="6795">
          <cell r="A6795">
            <v>65087595</v>
          </cell>
        </row>
        <row r="6796">
          <cell r="A6796">
            <v>65087595</v>
          </cell>
        </row>
        <row r="6797">
          <cell r="A6797">
            <v>65087595</v>
          </cell>
        </row>
        <row r="6798">
          <cell r="A6798">
            <v>65087595</v>
          </cell>
        </row>
        <row r="6799">
          <cell r="A6799">
            <v>65087595</v>
          </cell>
        </row>
        <row r="6800">
          <cell r="A6800">
            <v>65087595</v>
          </cell>
        </row>
        <row r="6801">
          <cell r="A6801">
            <v>65087595</v>
          </cell>
        </row>
        <row r="6802">
          <cell r="A6802">
            <v>65087595</v>
          </cell>
        </row>
        <row r="6803">
          <cell r="A6803">
            <v>65087595</v>
          </cell>
        </row>
        <row r="6804">
          <cell r="A6804">
            <v>65087595</v>
          </cell>
        </row>
        <row r="6805">
          <cell r="A6805">
            <v>65087595</v>
          </cell>
        </row>
        <row r="6806">
          <cell r="A6806">
            <v>65087595</v>
          </cell>
        </row>
        <row r="6807">
          <cell r="A6807">
            <v>65087595</v>
          </cell>
        </row>
        <row r="6808">
          <cell r="A6808">
            <v>65087595</v>
          </cell>
        </row>
        <row r="6809">
          <cell r="A6809">
            <v>65087595</v>
          </cell>
        </row>
        <row r="6810">
          <cell r="A6810">
            <v>65087595</v>
          </cell>
        </row>
        <row r="6811">
          <cell r="A6811">
            <v>65087595</v>
          </cell>
        </row>
        <row r="6812">
          <cell r="A6812">
            <v>65087595</v>
          </cell>
        </row>
        <row r="6813">
          <cell r="A6813">
            <v>65087595</v>
          </cell>
        </row>
        <row r="6814">
          <cell r="A6814">
            <v>65087595</v>
          </cell>
        </row>
        <row r="6815">
          <cell r="A6815">
            <v>65087595</v>
          </cell>
        </row>
        <row r="6816">
          <cell r="A6816">
            <v>65087595</v>
          </cell>
        </row>
        <row r="6817">
          <cell r="A6817">
            <v>65087595</v>
          </cell>
        </row>
        <row r="6818">
          <cell r="A6818">
            <v>65087595</v>
          </cell>
        </row>
        <row r="6819">
          <cell r="A6819">
            <v>65087595</v>
          </cell>
        </row>
        <row r="6820">
          <cell r="A6820">
            <v>65087595</v>
          </cell>
        </row>
        <row r="6821">
          <cell r="A6821">
            <v>65087595</v>
          </cell>
        </row>
        <row r="6822">
          <cell r="A6822">
            <v>65087595</v>
          </cell>
        </row>
        <row r="6823">
          <cell r="A6823">
            <v>65087595</v>
          </cell>
        </row>
        <row r="6824">
          <cell r="A6824">
            <v>65087595</v>
          </cell>
        </row>
        <row r="6825">
          <cell r="A6825">
            <v>65087595</v>
          </cell>
        </row>
        <row r="6826">
          <cell r="A6826">
            <v>65087595</v>
          </cell>
        </row>
        <row r="6827">
          <cell r="A6827">
            <v>65087595</v>
          </cell>
        </row>
        <row r="6828">
          <cell r="A6828">
            <v>65087595</v>
          </cell>
        </row>
        <row r="6829">
          <cell r="A6829">
            <v>65087595</v>
          </cell>
        </row>
        <row r="6830">
          <cell r="A6830">
            <v>65087595</v>
          </cell>
        </row>
        <row r="6831">
          <cell r="A6831">
            <v>65087595</v>
          </cell>
        </row>
        <row r="6832">
          <cell r="A6832">
            <v>65087595</v>
          </cell>
        </row>
        <row r="6833">
          <cell r="A6833">
            <v>65087595</v>
          </cell>
        </row>
        <row r="6834">
          <cell r="A6834">
            <v>65087595</v>
          </cell>
        </row>
        <row r="6835">
          <cell r="A6835">
            <v>65087595</v>
          </cell>
        </row>
        <row r="6836">
          <cell r="A6836">
            <v>65087595</v>
          </cell>
        </row>
        <row r="6837">
          <cell r="A6837">
            <v>65087595</v>
          </cell>
        </row>
        <row r="6838">
          <cell r="A6838">
            <v>65087595</v>
          </cell>
        </row>
        <row r="6839">
          <cell r="A6839">
            <v>65087595</v>
          </cell>
        </row>
        <row r="6840">
          <cell r="A6840">
            <v>65087595</v>
          </cell>
        </row>
        <row r="6841">
          <cell r="A6841">
            <v>65087595</v>
          </cell>
        </row>
        <row r="6842">
          <cell r="A6842">
            <v>65087595</v>
          </cell>
        </row>
        <row r="6843">
          <cell r="A6843">
            <v>65087595</v>
          </cell>
        </row>
        <row r="6844">
          <cell r="A6844">
            <v>65087595</v>
          </cell>
        </row>
        <row r="6845">
          <cell r="A6845">
            <v>65087595</v>
          </cell>
        </row>
        <row r="6846">
          <cell r="A6846">
            <v>65087595</v>
          </cell>
        </row>
        <row r="6847">
          <cell r="A6847">
            <v>65087595</v>
          </cell>
        </row>
        <row r="6848">
          <cell r="A6848">
            <v>65087595</v>
          </cell>
        </row>
        <row r="6849">
          <cell r="A6849">
            <v>65087595</v>
          </cell>
        </row>
        <row r="6850">
          <cell r="A6850">
            <v>65087595</v>
          </cell>
        </row>
        <row r="6851">
          <cell r="A6851">
            <v>65087595</v>
          </cell>
        </row>
        <row r="6852">
          <cell r="A6852">
            <v>65087595</v>
          </cell>
        </row>
        <row r="6853">
          <cell r="A6853">
            <v>65087595</v>
          </cell>
        </row>
        <row r="6854">
          <cell r="A6854">
            <v>65087595</v>
          </cell>
        </row>
        <row r="6855">
          <cell r="A6855">
            <v>65087595</v>
          </cell>
        </row>
        <row r="6856">
          <cell r="A6856">
            <v>65087595</v>
          </cell>
        </row>
        <row r="6857">
          <cell r="A6857">
            <v>65087595</v>
          </cell>
        </row>
        <row r="6858">
          <cell r="A6858">
            <v>65087595</v>
          </cell>
        </row>
        <row r="6859">
          <cell r="A6859">
            <v>65087595</v>
          </cell>
        </row>
        <row r="6860">
          <cell r="A6860">
            <v>65087595</v>
          </cell>
        </row>
        <row r="6861">
          <cell r="A6861">
            <v>65087595</v>
          </cell>
        </row>
        <row r="6862">
          <cell r="A6862">
            <v>65087595</v>
          </cell>
        </row>
        <row r="6863">
          <cell r="A6863">
            <v>65087595</v>
          </cell>
        </row>
        <row r="6864">
          <cell r="A6864">
            <v>65087595</v>
          </cell>
        </row>
        <row r="6865">
          <cell r="A6865">
            <v>65087595</v>
          </cell>
        </row>
        <row r="6866">
          <cell r="A6866">
            <v>65087595</v>
          </cell>
        </row>
        <row r="6867">
          <cell r="A6867">
            <v>65087595</v>
          </cell>
        </row>
        <row r="6868">
          <cell r="A6868">
            <v>65087595</v>
          </cell>
        </row>
        <row r="6869">
          <cell r="A6869">
            <v>65087595</v>
          </cell>
        </row>
        <row r="6870">
          <cell r="A6870">
            <v>65087595</v>
          </cell>
        </row>
        <row r="6871">
          <cell r="A6871">
            <v>65087595</v>
          </cell>
        </row>
        <row r="6872">
          <cell r="A6872">
            <v>65087595</v>
          </cell>
        </row>
        <row r="6873">
          <cell r="A6873">
            <v>65087595</v>
          </cell>
        </row>
        <row r="6874">
          <cell r="A6874">
            <v>65087595</v>
          </cell>
        </row>
        <row r="6875">
          <cell r="A6875">
            <v>65087595</v>
          </cell>
        </row>
        <row r="6876">
          <cell r="A6876">
            <v>65087595</v>
          </cell>
        </row>
        <row r="6877">
          <cell r="A6877">
            <v>65087595</v>
          </cell>
        </row>
        <row r="6878">
          <cell r="A6878">
            <v>65087595</v>
          </cell>
        </row>
        <row r="6879">
          <cell r="A6879">
            <v>65087595</v>
          </cell>
        </row>
        <row r="6880">
          <cell r="A6880">
            <v>65087595</v>
          </cell>
        </row>
        <row r="6881">
          <cell r="A6881">
            <v>65087595</v>
          </cell>
        </row>
        <row r="6882">
          <cell r="A6882">
            <v>65087595</v>
          </cell>
        </row>
        <row r="6883">
          <cell r="A6883">
            <v>65087595</v>
          </cell>
        </row>
        <row r="6884">
          <cell r="A6884">
            <v>65087595</v>
          </cell>
        </row>
        <row r="6885">
          <cell r="A6885">
            <v>65087595</v>
          </cell>
        </row>
        <row r="6886">
          <cell r="A6886">
            <v>65087595</v>
          </cell>
        </row>
        <row r="6887">
          <cell r="A6887">
            <v>65087595</v>
          </cell>
        </row>
        <row r="6888">
          <cell r="A6888">
            <v>65087595</v>
          </cell>
        </row>
        <row r="6889">
          <cell r="A6889">
            <v>65087595</v>
          </cell>
        </row>
        <row r="6890">
          <cell r="A6890">
            <v>65087595</v>
          </cell>
        </row>
        <row r="6891">
          <cell r="A6891">
            <v>65087595</v>
          </cell>
        </row>
        <row r="6892">
          <cell r="A6892">
            <v>65087595</v>
          </cell>
        </row>
        <row r="6893">
          <cell r="A6893">
            <v>65087595</v>
          </cell>
        </row>
        <row r="6894">
          <cell r="A6894">
            <v>65087595</v>
          </cell>
        </row>
        <row r="6895">
          <cell r="A6895">
            <v>65087595</v>
          </cell>
        </row>
        <row r="6896">
          <cell r="A6896">
            <v>65087595</v>
          </cell>
        </row>
        <row r="6897">
          <cell r="A6897">
            <v>65087595</v>
          </cell>
        </row>
        <row r="6898">
          <cell r="A6898">
            <v>65087595</v>
          </cell>
        </row>
        <row r="6899">
          <cell r="A6899">
            <v>65087595</v>
          </cell>
        </row>
        <row r="6900">
          <cell r="A6900">
            <v>65087595</v>
          </cell>
        </row>
        <row r="6901">
          <cell r="A6901">
            <v>65087595</v>
          </cell>
        </row>
        <row r="6902">
          <cell r="A6902">
            <v>65087595</v>
          </cell>
        </row>
        <row r="6903">
          <cell r="A6903">
            <v>65087595</v>
          </cell>
        </row>
        <row r="6904">
          <cell r="A6904">
            <v>65087595</v>
          </cell>
        </row>
        <row r="6905">
          <cell r="A6905">
            <v>65087595</v>
          </cell>
        </row>
        <row r="6906">
          <cell r="A6906">
            <v>65087595</v>
          </cell>
        </row>
        <row r="6907">
          <cell r="A6907">
            <v>65087595</v>
          </cell>
        </row>
        <row r="6908">
          <cell r="A6908">
            <v>65087595</v>
          </cell>
        </row>
        <row r="6909">
          <cell r="A6909">
            <v>65087595</v>
          </cell>
        </row>
        <row r="6910">
          <cell r="A6910">
            <v>65087595</v>
          </cell>
        </row>
        <row r="6911">
          <cell r="A6911">
            <v>65087595</v>
          </cell>
        </row>
        <row r="6912">
          <cell r="A6912">
            <v>65087595</v>
          </cell>
        </row>
        <row r="6913">
          <cell r="A6913">
            <v>65087595</v>
          </cell>
        </row>
        <row r="6914">
          <cell r="A6914">
            <v>65087595</v>
          </cell>
        </row>
        <row r="6915">
          <cell r="A6915">
            <v>65087595</v>
          </cell>
        </row>
        <row r="6916">
          <cell r="A6916">
            <v>65087595</v>
          </cell>
        </row>
        <row r="6917">
          <cell r="A6917">
            <v>65087595</v>
          </cell>
        </row>
        <row r="6918">
          <cell r="A6918">
            <v>65087595</v>
          </cell>
        </row>
        <row r="6919">
          <cell r="A6919">
            <v>65087595</v>
          </cell>
        </row>
        <row r="6920">
          <cell r="A6920">
            <v>65087595</v>
          </cell>
        </row>
        <row r="6921">
          <cell r="A6921">
            <v>65087595</v>
          </cell>
        </row>
        <row r="6922">
          <cell r="A6922">
            <v>65087595</v>
          </cell>
        </row>
        <row r="6923">
          <cell r="A6923">
            <v>65087595</v>
          </cell>
        </row>
        <row r="6924">
          <cell r="A6924">
            <v>65087595</v>
          </cell>
        </row>
        <row r="6925">
          <cell r="A6925">
            <v>65087595</v>
          </cell>
        </row>
        <row r="6926">
          <cell r="A6926">
            <v>65087595</v>
          </cell>
        </row>
        <row r="6927">
          <cell r="A6927">
            <v>65087595</v>
          </cell>
        </row>
        <row r="6928">
          <cell r="A6928">
            <v>65087595</v>
          </cell>
        </row>
        <row r="6929">
          <cell r="A6929">
            <v>65087595</v>
          </cell>
        </row>
        <row r="6930">
          <cell r="A6930">
            <v>65087595</v>
          </cell>
        </row>
        <row r="6931">
          <cell r="A6931">
            <v>65087595</v>
          </cell>
        </row>
        <row r="6932">
          <cell r="A6932">
            <v>65087595</v>
          </cell>
        </row>
        <row r="6933">
          <cell r="A6933">
            <v>65087595</v>
          </cell>
        </row>
        <row r="6934">
          <cell r="A6934">
            <v>65087595</v>
          </cell>
        </row>
        <row r="6935">
          <cell r="A6935">
            <v>65087595</v>
          </cell>
        </row>
        <row r="6936">
          <cell r="A6936">
            <v>65087595</v>
          </cell>
        </row>
        <row r="6937">
          <cell r="A6937">
            <v>65087595</v>
          </cell>
        </row>
        <row r="6938">
          <cell r="A6938">
            <v>65087595</v>
          </cell>
        </row>
        <row r="6939">
          <cell r="A6939">
            <v>65087595</v>
          </cell>
        </row>
        <row r="6940">
          <cell r="A6940">
            <v>65087595</v>
          </cell>
        </row>
        <row r="6941">
          <cell r="A6941">
            <v>65087595</v>
          </cell>
        </row>
        <row r="6942">
          <cell r="A6942">
            <v>65087595</v>
          </cell>
        </row>
        <row r="6943">
          <cell r="A6943">
            <v>65087595</v>
          </cell>
        </row>
        <row r="6944">
          <cell r="A6944">
            <v>65087595</v>
          </cell>
        </row>
        <row r="6945">
          <cell r="A6945">
            <v>65087595</v>
          </cell>
        </row>
        <row r="6946">
          <cell r="A6946">
            <v>65087595</v>
          </cell>
        </row>
        <row r="6947">
          <cell r="A6947">
            <v>65087595</v>
          </cell>
        </row>
        <row r="6948">
          <cell r="A6948">
            <v>65087595</v>
          </cell>
        </row>
        <row r="6949">
          <cell r="A6949">
            <v>65087595</v>
          </cell>
        </row>
        <row r="6950">
          <cell r="A6950">
            <v>65087595</v>
          </cell>
        </row>
        <row r="6951">
          <cell r="A6951">
            <v>65087595</v>
          </cell>
        </row>
        <row r="6952">
          <cell r="A6952">
            <v>65087595</v>
          </cell>
        </row>
        <row r="6953">
          <cell r="A6953">
            <v>65087595</v>
          </cell>
        </row>
        <row r="6954">
          <cell r="A6954">
            <v>65087595</v>
          </cell>
        </row>
        <row r="6955">
          <cell r="A6955">
            <v>65087595</v>
          </cell>
        </row>
        <row r="6956">
          <cell r="A6956">
            <v>65087595</v>
          </cell>
        </row>
        <row r="6957">
          <cell r="A6957">
            <v>65087595</v>
          </cell>
        </row>
        <row r="6958">
          <cell r="A6958">
            <v>65087595</v>
          </cell>
        </row>
        <row r="6959">
          <cell r="A6959">
            <v>65087595</v>
          </cell>
        </row>
        <row r="6960">
          <cell r="A6960">
            <v>65087595</v>
          </cell>
        </row>
        <row r="6961">
          <cell r="A6961">
            <v>65087595</v>
          </cell>
        </row>
        <row r="6962">
          <cell r="A6962">
            <v>65087595</v>
          </cell>
        </row>
        <row r="6963">
          <cell r="A6963">
            <v>65087595</v>
          </cell>
        </row>
        <row r="6964">
          <cell r="A6964">
            <v>65087595</v>
          </cell>
        </row>
        <row r="6965">
          <cell r="A6965">
            <v>65087595</v>
          </cell>
        </row>
        <row r="6966">
          <cell r="A6966">
            <v>65087595</v>
          </cell>
        </row>
        <row r="6967">
          <cell r="A6967">
            <v>65087595</v>
          </cell>
        </row>
        <row r="6968">
          <cell r="A6968">
            <v>65087595</v>
          </cell>
        </row>
        <row r="6969">
          <cell r="A6969">
            <v>65087595</v>
          </cell>
        </row>
        <row r="6970">
          <cell r="A6970">
            <v>65087595</v>
          </cell>
        </row>
        <row r="6971">
          <cell r="A6971">
            <v>65087595</v>
          </cell>
        </row>
        <row r="6972">
          <cell r="A6972">
            <v>65087595</v>
          </cell>
        </row>
        <row r="6973">
          <cell r="A6973">
            <v>65087595</v>
          </cell>
        </row>
        <row r="6974">
          <cell r="A6974">
            <v>65087595</v>
          </cell>
        </row>
        <row r="6975">
          <cell r="A6975">
            <v>65087595</v>
          </cell>
        </row>
        <row r="6976">
          <cell r="A6976">
            <v>65087595</v>
          </cell>
        </row>
        <row r="6977">
          <cell r="A6977">
            <v>65087595</v>
          </cell>
        </row>
        <row r="6978">
          <cell r="A6978">
            <v>65087595</v>
          </cell>
        </row>
        <row r="6979">
          <cell r="A6979">
            <v>65087595</v>
          </cell>
        </row>
        <row r="6980">
          <cell r="A6980">
            <v>65087595</v>
          </cell>
        </row>
        <row r="6981">
          <cell r="A6981">
            <v>65087595</v>
          </cell>
        </row>
        <row r="6982">
          <cell r="A6982">
            <v>65087595</v>
          </cell>
        </row>
        <row r="6983">
          <cell r="A6983">
            <v>65087595</v>
          </cell>
        </row>
        <row r="6984">
          <cell r="A6984">
            <v>65087595</v>
          </cell>
        </row>
        <row r="6985">
          <cell r="A6985">
            <v>65087595</v>
          </cell>
        </row>
        <row r="6986">
          <cell r="A6986">
            <v>65087595</v>
          </cell>
        </row>
        <row r="6987">
          <cell r="A6987">
            <v>65087595</v>
          </cell>
        </row>
        <row r="6988">
          <cell r="A6988">
            <v>65087595</v>
          </cell>
        </row>
        <row r="6989">
          <cell r="A6989">
            <v>65087595</v>
          </cell>
        </row>
        <row r="6990">
          <cell r="A6990">
            <v>65087595</v>
          </cell>
        </row>
        <row r="6991">
          <cell r="A6991">
            <v>65087595</v>
          </cell>
        </row>
        <row r="6992">
          <cell r="A6992">
            <v>65087595</v>
          </cell>
        </row>
        <row r="6993">
          <cell r="A6993">
            <v>65087595</v>
          </cell>
        </row>
        <row r="6994">
          <cell r="A6994">
            <v>65087595</v>
          </cell>
        </row>
        <row r="6995">
          <cell r="A6995">
            <v>65087595</v>
          </cell>
        </row>
        <row r="6996">
          <cell r="A6996">
            <v>65087595</v>
          </cell>
        </row>
        <row r="6997">
          <cell r="A6997">
            <v>65087595</v>
          </cell>
        </row>
        <row r="6998">
          <cell r="A6998">
            <v>65087595</v>
          </cell>
        </row>
        <row r="6999">
          <cell r="A6999">
            <v>65087595</v>
          </cell>
        </row>
        <row r="7000">
          <cell r="A7000">
            <v>65087595</v>
          </cell>
        </row>
        <row r="7001">
          <cell r="A7001">
            <v>65087595</v>
          </cell>
        </row>
        <row r="7002">
          <cell r="A7002">
            <v>65087595</v>
          </cell>
        </row>
        <row r="7003">
          <cell r="A7003">
            <v>65087595</v>
          </cell>
        </row>
        <row r="7004">
          <cell r="A7004">
            <v>65087595</v>
          </cell>
        </row>
        <row r="7005">
          <cell r="A7005">
            <v>65087595</v>
          </cell>
        </row>
        <row r="7006">
          <cell r="A7006">
            <v>65087595</v>
          </cell>
        </row>
        <row r="7007">
          <cell r="A7007">
            <v>65087595</v>
          </cell>
        </row>
        <row r="7008">
          <cell r="A7008">
            <v>65087595</v>
          </cell>
        </row>
        <row r="7009">
          <cell r="A7009">
            <v>65087595</v>
          </cell>
        </row>
        <row r="7010">
          <cell r="A7010">
            <v>65087595</v>
          </cell>
        </row>
        <row r="7011">
          <cell r="A7011">
            <v>65087595</v>
          </cell>
        </row>
        <row r="7012">
          <cell r="A7012">
            <v>65087595</v>
          </cell>
        </row>
        <row r="7013">
          <cell r="A7013">
            <v>65087595</v>
          </cell>
        </row>
        <row r="7014">
          <cell r="A7014">
            <v>65087595</v>
          </cell>
        </row>
        <row r="7015">
          <cell r="A7015">
            <v>65087595</v>
          </cell>
        </row>
        <row r="7016">
          <cell r="A7016">
            <v>65087595</v>
          </cell>
        </row>
        <row r="7017">
          <cell r="A7017">
            <v>65087595</v>
          </cell>
        </row>
        <row r="7018">
          <cell r="A7018">
            <v>65087595</v>
          </cell>
        </row>
        <row r="7019">
          <cell r="A7019">
            <v>65087595</v>
          </cell>
        </row>
        <row r="7020">
          <cell r="A7020">
            <v>65087595</v>
          </cell>
        </row>
        <row r="7021">
          <cell r="A7021">
            <v>65087595</v>
          </cell>
        </row>
        <row r="7022">
          <cell r="A7022">
            <v>65087595</v>
          </cell>
        </row>
        <row r="7023">
          <cell r="A7023">
            <v>65087595</v>
          </cell>
        </row>
        <row r="7024">
          <cell r="A7024">
            <v>65087595</v>
          </cell>
        </row>
        <row r="7025">
          <cell r="A7025">
            <v>65087595</v>
          </cell>
        </row>
        <row r="7026">
          <cell r="A7026">
            <v>65087595</v>
          </cell>
        </row>
        <row r="7027">
          <cell r="A7027">
            <v>65087595</v>
          </cell>
        </row>
        <row r="7028">
          <cell r="A7028">
            <v>65087595</v>
          </cell>
        </row>
        <row r="7029">
          <cell r="A7029">
            <v>65087595</v>
          </cell>
        </row>
        <row r="7030">
          <cell r="A7030">
            <v>65087595</v>
          </cell>
        </row>
        <row r="7031">
          <cell r="A7031">
            <v>65087595</v>
          </cell>
        </row>
        <row r="7032">
          <cell r="A7032">
            <v>65087595</v>
          </cell>
        </row>
        <row r="7033">
          <cell r="A7033">
            <v>65087595</v>
          </cell>
        </row>
        <row r="7034">
          <cell r="A7034">
            <v>65087595</v>
          </cell>
        </row>
        <row r="7035">
          <cell r="A7035">
            <v>65087595</v>
          </cell>
        </row>
        <row r="7036">
          <cell r="A7036">
            <v>65087595</v>
          </cell>
        </row>
        <row r="7037">
          <cell r="A7037">
            <v>65087595</v>
          </cell>
        </row>
        <row r="7038">
          <cell r="A7038">
            <v>65087595</v>
          </cell>
        </row>
        <row r="7039">
          <cell r="A7039">
            <v>65087595</v>
          </cell>
        </row>
        <row r="7040">
          <cell r="A7040">
            <v>65087595</v>
          </cell>
        </row>
        <row r="7041">
          <cell r="A7041">
            <v>65087595</v>
          </cell>
        </row>
        <row r="7042">
          <cell r="A7042">
            <v>65087595</v>
          </cell>
        </row>
        <row r="7043">
          <cell r="A7043">
            <v>65087595</v>
          </cell>
        </row>
        <row r="7044">
          <cell r="A7044">
            <v>65087595</v>
          </cell>
        </row>
        <row r="7045">
          <cell r="A7045">
            <v>65087595</v>
          </cell>
        </row>
        <row r="7046">
          <cell r="A7046">
            <v>65087595</v>
          </cell>
        </row>
        <row r="7047">
          <cell r="A7047">
            <v>65087595</v>
          </cell>
        </row>
        <row r="7048">
          <cell r="A7048">
            <v>65087595</v>
          </cell>
        </row>
        <row r="7049">
          <cell r="A7049">
            <v>65087595</v>
          </cell>
        </row>
        <row r="7050">
          <cell r="A7050">
            <v>65087595</v>
          </cell>
        </row>
        <row r="7051">
          <cell r="A7051">
            <v>65087595</v>
          </cell>
        </row>
        <row r="7052">
          <cell r="A7052">
            <v>65087595</v>
          </cell>
        </row>
        <row r="7053">
          <cell r="A7053">
            <v>65087595</v>
          </cell>
        </row>
        <row r="7054">
          <cell r="A7054">
            <v>65087595</v>
          </cell>
        </row>
        <row r="7055">
          <cell r="A7055">
            <v>65087595</v>
          </cell>
        </row>
        <row r="7056">
          <cell r="A7056">
            <v>65087595</v>
          </cell>
        </row>
        <row r="7057">
          <cell r="A7057">
            <v>65087595</v>
          </cell>
        </row>
        <row r="7058">
          <cell r="A7058">
            <v>65087595</v>
          </cell>
        </row>
        <row r="7059">
          <cell r="A7059">
            <v>65087595</v>
          </cell>
        </row>
        <row r="7060">
          <cell r="A7060">
            <v>65087595</v>
          </cell>
        </row>
        <row r="7061">
          <cell r="A7061">
            <v>65087595</v>
          </cell>
        </row>
        <row r="7062">
          <cell r="A7062">
            <v>65087595</v>
          </cell>
        </row>
        <row r="7063">
          <cell r="A7063">
            <v>65087595</v>
          </cell>
        </row>
        <row r="7064">
          <cell r="A7064">
            <v>65087595</v>
          </cell>
        </row>
        <row r="7065">
          <cell r="A7065">
            <v>65087595</v>
          </cell>
        </row>
        <row r="7066">
          <cell r="A7066">
            <v>65087595</v>
          </cell>
        </row>
        <row r="7067">
          <cell r="A7067">
            <v>65087595</v>
          </cell>
        </row>
        <row r="7068">
          <cell r="A7068">
            <v>65087595</v>
          </cell>
        </row>
        <row r="7069">
          <cell r="A7069">
            <v>65087595</v>
          </cell>
        </row>
        <row r="7070">
          <cell r="A7070">
            <v>65087595</v>
          </cell>
        </row>
        <row r="7071">
          <cell r="A7071">
            <v>65087595</v>
          </cell>
        </row>
        <row r="7072">
          <cell r="A7072">
            <v>65087595</v>
          </cell>
        </row>
        <row r="7073">
          <cell r="A7073">
            <v>65087595</v>
          </cell>
        </row>
        <row r="7074">
          <cell r="A7074">
            <v>65087595</v>
          </cell>
        </row>
        <row r="7075">
          <cell r="A7075">
            <v>65087595</v>
          </cell>
        </row>
        <row r="7076">
          <cell r="A7076">
            <v>65087595</v>
          </cell>
        </row>
        <row r="7077">
          <cell r="A7077">
            <v>65087595</v>
          </cell>
        </row>
        <row r="7078">
          <cell r="A7078">
            <v>65087595</v>
          </cell>
        </row>
        <row r="7079">
          <cell r="A7079">
            <v>65087595</v>
          </cell>
        </row>
        <row r="7080">
          <cell r="A7080">
            <v>65087595</v>
          </cell>
        </row>
        <row r="7081">
          <cell r="A7081">
            <v>65087595</v>
          </cell>
        </row>
        <row r="7082">
          <cell r="A7082">
            <v>65087595</v>
          </cell>
        </row>
        <row r="7083">
          <cell r="A7083">
            <v>65087595</v>
          </cell>
        </row>
        <row r="7084">
          <cell r="A7084">
            <v>65087595</v>
          </cell>
        </row>
        <row r="7085">
          <cell r="A7085">
            <v>65087595</v>
          </cell>
        </row>
        <row r="7086">
          <cell r="A7086">
            <v>65087595</v>
          </cell>
        </row>
        <row r="7087">
          <cell r="A7087">
            <v>65087595</v>
          </cell>
        </row>
        <row r="7088">
          <cell r="A7088">
            <v>65087595</v>
          </cell>
        </row>
        <row r="7089">
          <cell r="A7089">
            <v>65087595</v>
          </cell>
        </row>
        <row r="7090">
          <cell r="A7090">
            <v>65087595</v>
          </cell>
        </row>
        <row r="7091">
          <cell r="A7091">
            <v>65087595</v>
          </cell>
        </row>
        <row r="7092">
          <cell r="A7092">
            <v>65087595</v>
          </cell>
        </row>
        <row r="7093">
          <cell r="A7093">
            <v>65087595</v>
          </cell>
        </row>
        <row r="7094">
          <cell r="A7094">
            <v>65087595</v>
          </cell>
        </row>
        <row r="7095">
          <cell r="A7095">
            <v>65087595</v>
          </cell>
        </row>
        <row r="7096">
          <cell r="A7096">
            <v>65087595</v>
          </cell>
        </row>
        <row r="7097">
          <cell r="A7097">
            <v>65087595</v>
          </cell>
        </row>
        <row r="7098">
          <cell r="A7098">
            <v>65087595</v>
          </cell>
        </row>
        <row r="7099">
          <cell r="A7099">
            <v>65087595</v>
          </cell>
        </row>
        <row r="7100">
          <cell r="A7100">
            <v>65087595</v>
          </cell>
        </row>
        <row r="7101">
          <cell r="A7101">
            <v>65087595</v>
          </cell>
        </row>
        <row r="7102">
          <cell r="A7102">
            <v>65087595</v>
          </cell>
        </row>
        <row r="7103">
          <cell r="A7103">
            <v>65087595</v>
          </cell>
        </row>
        <row r="7104">
          <cell r="A7104">
            <v>65087595</v>
          </cell>
        </row>
        <row r="7105">
          <cell r="A7105">
            <v>65087595</v>
          </cell>
        </row>
        <row r="7106">
          <cell r="A7106">
            <v>65087595</v>
          </cell>
        </row>
        <row r="7107">
          <cell r="A7107">
            <v>65087595</v>
          </cell>
        </row>
        <row r="7108">
          <cell r="A7108">
            <v>65087595</v>
          </cell>
        </row>
        <row r="7109">
          <cell r="A7109">
            <v>65087595</v>
          </cell>
        </row>
        <row r="7110">
          <cell r="A7110">
            <v>65087595</v>
          </cell>
        </row>
        <row r="7111">
          <cell r="A7111">
            <v>65087595</v>
          </cell>
        </row>
        <row r="7112">
          <cell r="A7112">
            <v>65087595</v>
          </cell>
        </row>
        <row r="7113">
          <cell r="A7113">
            <v>65087595</v>
          </cell>
        </row>
        <row r="7114">
          <cell r="A7114">
            <v>65087595</v>
          </cell>
        </row>
        <row r="7115">
          <cell r="A7115">
            <v>65087595</v>
          </cell>
        </row>
        <row r="7116">
          <cell r="A7116">
            <v>65087595</v>
          </cell>
        </row>
        <row r="7117">
          <cell r="A7117">
            <v>65087595</v>
          </cell>
        </row>
        <row r="7118">
          <cell r="A7118">
            <v>65087595</v>
          </cell>
        </row>
        <row r="7119">
          <cell r="A7119">
            <v>65087595</v>
          </cell>
        </row>
        <row r="7120">
          <cell r="A7120">
            <v>65087595</v>
          </cell>
        </row>
        <row r="7121">
          <cell r="A7121">
            <v>65087595</v>
          </cell>
        </row>
        <row r="7122">
          <cell r="A7122">
            <v>65087595</v>
          </cell>
        </row>
        <row r="7123">
          <cell r="A7123">
            <v>65087595</v>
          </cell>
        </row>
        <row r="7124">
          <cell r="A7124">
            <v>65087595</v>
          </cell>
        </row>
        <row r="7125">
          <cell r="A7125">
            <v>65087595</v>
          </cell>
        </row>
        <row r="7126">
          <cell r="A7126">
            <v>65087595</v>
          </cell>
        </row>
        <row r="7127">
          <cell r="A7127">
            <v>65087595</v>
          </cell>
        </row>
        <row r="7128">
          <cell r="A7128">
            <v>65087595</v>
          </cell>
        </row>
        <row r="7129">
          <cell r="A7129">
            <v>65087595</v>
          </cell>
        </row>
        <row r="7130">
          <cell r="A7130">
            <v>65087595</v>
          </cell>
        </row>
        <row r="7131">
          <cell r="A7131">
            <v>65087595</v>
          </cell>
        </row>
        <row r="7132">
          <cell r="A7132">
            <v>65087595</v>
          </cell>
        </row>
        <row r="7133">
          <cell r="A7133">
            <v>65087595</v>
          </cell>
        </row>
        <row r="7134">
          <cell r="A7134">
            <v>65087595</v>
          </cell>
        </row>
        <row r="7135">
          <cell r="A7135">
            <v>65087595</v>
          </cell>
        </row>
        <row r="7136">
          <cell r="A7136">
            <v>65087595</v>
          </cell>
        </row>
        <row r="7137">
          <cell r="A7137">
            <v>65087595</v>
          </cell>
        </row>
        <row r="7138">
          <cell r="A7138">
            <v>65087595</v>
          </cell>
        </row>
        <row r="7139">
          <cell r="A7139">
            <v>65087595</v>
          </cell>
        </row>
        <row r="7140">
          <cell r="A7140">
            <v>65087595</v>
          </cell>
        </row>
        <row r="7141">
          <cell r="A7141">
            <v>65087595</v>
          </cell>
        </row>
        <row r="7142">
          <cell r="A7142">
            <v>65087595</v>
          </cell>
        </row>
        <row r="7143">
          <cell r="A7143">
            <v>65087595</v>
          </cell>
        </row>
        <row r="7144">
          <cell r="A7144">
            <v>65087595</v>
          </cell>
        </row>
        <row r="7145">
          <cell r="A7145">
            <v>65087595</v>
          </cell>
        </row>
        <row r="7146">
          <cell r="A7146">
            <v>65087595</v>
          </cell>
        </row>
        <row r="7147">
          <cell r="A7147">
            <v>65087595</v>
          </cell>
        </row>
        <row r="7148">
          <cell r="A7148">
            <v>65087595</v>
          </cell>
        </row>
        <row r="7149">
          <cell r="A7149">
            <v>65087595</v>
          </cell>
        </row>
        <row r="7150">
          <cell r="A7150">
            <v>65087595</v>
          </cell>
        </row>
        <row r="7151">
          <cell r="A7151">
            <v>65087595</v>
          </cell>
        </row>
        <row r="7152">
          <cell r="A7152">
            <v>65087595</v>
          </cell>
        </row>
        <row r="7153">
          <cell r="A7153">
            <v>65087595</v>
          </cell>
        </row>
        <row r="7154">
          <cell r="A7154">
            <v>65087595</v>
          </cell>
        </row>
        <row r="7155">
          <cell r="A7155">
            <v>65087595</v>
          </cell>
        </row>
        <row r="7156">
          <cell r="A7156">
            <v>65087595</v>
          </cell>
        </row>
        <row r="7157">
          <cell r="A7157">
            <v>65087595</v>
          </cell>
        </row>
        <row r="7158">
          <cell r="A7158">
            <v>65087595</v>
          </cell>
        </row>
        <row r="7159">
          <cell r="A7159">
            <v>65087595</v>
          </cell>
        </row>
        <row r="7160">
          <cell r="A7160">
            <v>65087595</v>
          </cell>
        </row>
        <row r="7161">
          <cell r="A7161">
            <v>65087595</v>
          </cell>
        </row>
        <row r="7162">
          <cell r="A7162">
            <v>65087595</v>
          </cell>
        </row>
        <row r="7163">
          <cell r="A7163">
            <v>65087595</v>
          </cell>
        </row>
        <row r="7164">
          <cell r="A7164">
            <v>65087595</v>
          </cell>
        </row>
        <row r="7165">
          <cell r="A7165">
            <v>65087595</v>
          </cell>
        </row>
        <row r="7166">
          <cell r="A7166">
            <v>65087595</v>
          </cell>
        </row>
        <row r="7167">
          <cell r="A7167">
            <v>65087595</v>
          </cell>
        </row>
        <row r="7168">
          <cell r="A7168">
            <v>65087595</v>
          </cell>
        </row>
        <row r="7169">
          <cell r="A7169">
            <v>65087595</v>
          </cell>
        </row>
        <row r="7170">
          <cell r="A7170">
            <v>65087595</v>
          </cell>
        </row>
        <row r="7171">
          <cell r="A7171">
            <v>65087595</v>
          </cell>
        </row>
        <row r="7172">
          <cell r="A7172">
            <v>65087595</v>
          </cell>
        </row>
        <row r="7173">
          <cell r="A7173">
            <v>65087595</v>
          </cell>
        </row>
        <row r="7174">
          <cell r="A7174">
            <v>65087595</v>
          </cell>
        </row>
        <row r="7175">
          <cell r="A7175">
            <v>65087595</v>
          </cell>
        </row>
        <row r="7176">
          <cell r="A7176">
            <v>65087595</v>
          </cell>
        </row>
        <row r="7177">
          <cell r="A7177">
            <v>65087595</v>
          </cell>
        </row>
        <row r="7178">
          <cell r="A7178">
            <v>65087595</v>
          </cell>
        </row>
        <row r="7179">
          <cell r="A7179">
            <v>65087595</v>
          </cell>
        </row>
        <row r="7180">
          <cell r="A7180">
            <v>65087595</v>
          </cell>
        </row>
        <row r="7181">
          <cell r="A7181">
            <v>65087595</v>
          </cell>
        </row>
        <row r="7182">
          <cell r="A7182">
            <v>65087595</v>
          </cell>
        </row>
        <row r="7183">
          <cell r="A7183">
            <v>65087595</v>
          </cell>
        </row>
        <row r="7184">
          <cell r="A7184">
            <v>65087595</v>
          </cell>
        </row>
        <row r="7185">
          <cell r="A7185">
            <v>65087595</v>
          </cell>
        </row>
        <row r="7186">
          <cell r="A7186">
            <v>65087595</v>
          </cell>
        </row>
        <row r="7187">
          <cell r="A7187">
            <v>65087595</v>
          </cell>
        </row>
        <row r="7188">
          <cell r="A7188">
            <v>65087595</v>
          </cell>
        </row>
        <row r="7189">
          <cell r="A7189">
            <v>65087595</v>
          </cell>
        </row>
        <row r="7190">
          <cell r="A7190">
            <v>65087595</v>
          </cell>
        </row>
        <row r="7191">
          <cell r="A7191">
            <v>65087595</v>
          </cell>
        </row>
        <row r="7192">
          <cell r="A7192">
            <v>65087595</v>
          </cell>
        </row>
        <row r="7193">
          <cell r="A7193">
            <v>65087595</v>
          </cell>
        </row>
        <row r="7194">
          <cell r="A7194">
            <v>65087595</v>
          </cell>
        </row>
        <row r="7195">
          <cell r="A7195">
            <v>65087595</v>
          </cell>
        </row>
        <row r="7196">
          <cell r="A7196">
            <v>65087595</v>
          </cell>
        </row>
        <row r="7197">
          <cell r="A7197">
            <v>65087595</v>
          </cell>
        </row>
        <row r="7198">
          <cell r="A7198">
            <v>65087595</v>
          </cell>
        </row>
        <row r="7199">
          <cell r="A7199">
            <v>65087595</v>
          </cell>
        </row>
        <row r="7200">
          <cell r="A7200">
            <v>65087595</v>
          </cell>
        </row>
        <row r="7201">
          <cell r="A7201">
            <v>65087595</v>
          </cell>
        </row>
        <row r="7202">
          <cell r="A7202">
            <v>65087595</v>
          </cell>
        </row>
        <row r="7203">
          <cell r="A7203">
            <v>65087595</v>
          </cell>
        </row>
        <row r="7204">
          <cell r="A7204">
            <v>65087595</v>
          </cell>
        </row>
        <row r="7205">
          <cell r="A7205">
            <v>65087605</v>
          </cell>
        </row>
        <row r="7206">
          <cell r="A7206">
            <v>65087605</v>
          </cell>
        </row>
        <row r="7207">
          <cell r="A7207">
            <v>65087605</v>
          </cell>
        </row>
        <row r="7208">
          <cell r="A7208">
            <v>65087605</v>
          </cell>
        </row>
        <row r="7209">
          <cell r="A7209">
            <v>65087605</v>
          </cell>
        </row>
        <row r="7210">
          <cell r="A7210">
            <v>65087605</v>
          </cell>
        </row>
        <row r="7211">
          <cell r="A7211">
            <v>65087605</v>
          </cell>
        </row>
        <row r="7212">
          <cell r="A7212">
            <v>65087605</v>
          </cell>
        </row>
        <row r="7213">
          <cell r="A7213">
            <v>65087605</v>
          </cell>
        </row>
        <row r="7214">
          <cell r="A7214">
            <v>65087605</v>
          </cell>
        </row>
        <row r="7215">
          <cell r="A7215">
            <v>65087605</v>
          </cell>
        </row>
        <row r="7216">
          <cell r="A7216">
            <v>65087605</v>
          </cell>
        </row>
        <row r="7217">
          <cell r="A7217">
            <v>65087605</v>
          </cell>
        </row>
        <row r="7218">
          <cell r="A7218">
            <v>65087605</v>
          </cell>
        </row>
        <row r="7219">
          <cell r="A7219">
            <v>65087605</v>
          </cell>
        </row>
        <row r="7220">
          <cell r="A7220">
            <v>65087605</v>
          </cell>
        </row>
        <row r="7221">
          <cell r="A7221">
            <v>65087605</v>
          </cell>
        </row>
        <row r="7222">
          <cell r="A7222">
            <v>65087605</v>
          </cell>
        </row>
        <row r="7223">
          <cell r="A7223">
            <v>65087605</v>
          </cell>
        </row>
        <row r="7224">
          <cell r="A7224">
            <v>65087605</v>
          </cell>
        </row>
        <row r="7225">
          <cell r="A7225">
            <v>65087605</v>
          </cell>
        </row>
        <row r="7226">
          <cell r="A7226">
            <v>65087605</v>
          </cell>
        </row>
        <row r="7227">
          <cell r="A7227">
            <v>65087605</v>
          </cell>
        </row>
        <row r="7228">
          <cell r="A7228">
            <v>65087605</v>
          </cell>
        </row>
        <row r="7229">
          <cell r="A7229">
            <v>65087605</v>
          </cell>
        </row>
        <row r="7230">
          <cell r="A7230">
            <v>65087605</v>
          </cell>
        </row>
        <row r="7231">
          <cell r="A7231">
            <v>65087605</v>
          </cell>
        </row>
        <row r="7232">
          <cell r="A7232">
            <v>65087605</v>
          </cell>
        </row>
        <row r="7233">
          <cell r="A7233">
            <v>65087605</v>
          </cell>
        </row>
        <row r="7234">
          <cell r="A7234">
            <v>65087605</v>
          </cell>
        </row>
        <row r="7235">
          <cell r="A7235">
            <v>65087605</v>
          </cell>
        </row>
        <row r="7236">
          <cell r="A7236">
            <v>65087605</v>
          </cell>
        </row>
        <row r="7237">
          <cell r="A7237">
            <v>65087605</v>
          </cell>
        </row>
        <row r="7238">
          <cell r="A7238">
            <v>65087605</v>
          </cell>
        </row>
        <row r="7239">
          <cell r="A7239">
            <v>65087605</v>
          </cell>
        </row>
        <row r="7240">
          <cell r="A7240">
            <v>65087605</v>
          </cell>
        </row>
        <row r="7241">
          <cell r="A7241">
            <v>65087605</v>
          </cell>
        </row>
        <row r="7242">
          <cell r="A7242">
            <v>65087605</v>
          </cell>
        </row>
        <row r="7243">
          <cell r="A7243">
            <v>65087605</v>
          </cell>
        </row>
        <row r="7244">
          <cell r="A7244">
            <v>65087605</v>
          </cell>
        </row>
        <row r="7245">
          <cell r="A7245">
            <v>65087605</v>
          </cell>
        </row>
        <row r="7246">
          <cell r="A7246">
            <v>65087605</v>
          </cell>
        </row>
        <row r="7247">
          <cell r="A7247">
            <v>65087605</v>
          </cell>
        </row>
        <row r="7248">
          <cell r="A7248">
            <v>65087605</v>
          </cell>
        </row>
        <row r="7249">
          <cell r="A7249">
            <v>65087605</v>
          </cell>
        </row>
        <row r="7250">
          <cell r="A7250">
            <v>65087605</v>
          </cell>
        </row>
        <row r="7251">
          <cell r="A7251">
            <v>65087605</v>
          </cell>
        </row>
        <row r="7252">
          <cell r="A7252">
            <v>65087605</v>
          </cell>
        </row>
        <row r="7253">
          <cell r="A7253">
            <v>65087605</v>
          </cell>
        </row>
        <row r="7254">
          <cell r="A7254">
            <v>65087605</v>
          </cell>
        </row>
        <row r="7255">
          <cell r="A7255">
            <v>65087605</v>
          </cell>
        </row>
        <row r="7256">
          <cell r="A7256">
            <v>65087605</v>
          </cell>
        </row>
        <row r="7257">
          <cell r="A7257">
            <v>65087605</v>
          </cell>
        </row>
        <row r="7258">
          <cell r="A7258">
            <v>65087605</v>
          </cell>
        </row>
        <row r="7259">
          <cell r="A7259">
            <v>65087605</v>
          </cell>
        </row>
        <row r="7260">
          <cell r="A7260">
            <v>65087605</v>
          </cell>
        </row>
        <row r="7261">
          <cell r="A7261">
            <v>65087605</v>
          </cell>
        </row>
        <row r="7262">
          <cell r="A7262">
            <v>65087605</v>
          </cell>
        </row>
        <row r="7263">
          <cell r="A7263">
            <v>65087605</v>
          </cell>
        </row>
        <row r="7264">
          <cell r="A7264">
            <v>65087605</v>
          </cell>
        </row>
        <row r="7265">
          <cell r="A7265">
            <v>65087605</v>
          </cell>
        </row>
        <row r="7266">
          <cell r="A7266">
            <v>65087605</v>
          </cell>
        </row>
        <row r="7267">
          <cell r="A7267">
            <v>65087605</v>
          </cell>
        </row>
        <row r="7268">
          <cell r="A7268">
            <v>65087605</v>
          </cell>
        </row>
        <row r="7269">
          <cell r="A7269">
            <v>65087605</v>
          </cell>
        </row>
        <row r="7270">
          <cell r="A7270">
            <v>65087605</v>
          </cell>
        </row>
        <row r="7271">
          <cell r="A7271">
            <v>65087605</v>
          </cell>
        </row>
        <row r="7272">
          <cell r="A7272">
            <v>65087605</v>
          </cell>
        </row>
        <row r="7273">
          <cell r="A7273">
            <v>65087605</v>
          </cell>
        </row>
        <row r="7274">
          <cell r="A7274">
            <v>65087605</v>
          </cell>
        </row>
        <row r="7275">
          <cell r="A7275">
            <v>65087605</v>
          </cell>
        </row>
        <row r="7276">
          <cell r="A7276">
            <v>65087605</v>
          </cell>
        </row>
        <row r="7277">
          <cell r="A7277">
            <v>65087605</v>
          </cell>
        </row>
        <row r="7278">
          <cell r="A7278">
            <v>65087605</v>
          </cell>
        </row>
        <row r="7279">
          <cell r="A7279">
            <v>65087605</v>
          </cell>
        </row>
        <row r="7280">
          <cell r="A7280">
            <v>65087605</v>
          </cell>
        </row>
        <row r="7281">
          <cell r="A7281">
            <v>65087605</v>
          </cell>
        </row>
        <row r="7282">
          <cell r="A7282">
            <v>65087605</v>
          </cell>
        </row>
        <row r="7283">
          <cell r="A7283">
            <v>65087605</v>
          </cell>
        </row>
        <row r="7284">
          <cell r="A7284">
            <v>65087605</v>
          </cell>
        </row>
        <row r="7285">
          <cell r="A7285">
            <v>65087605</v>
          </cell>
        </row>
        <row r="7286">
          <cell r="A7286">
            <v>65087605</v>
          </cell>
        </row>
        <row r="7287">
          <cell r="A7287">
            <v>65087605</v>
          </cell>
        </row>
        <row r="7288">
          <cell r="A7288">
            <v>65087605</v>
          </cell>
        </row>
        <row r="7289">
          <cell r="A7289">
            <v>65087605</v>
          </cell>
        </row>
        <row r="7290">
          <cell r="A7290">
            <v>65087605</v>
          </cell>
        </row>
        <row r="7291">
          <cell r="A7291">
            <v>65087605</v>
          </cell>
        </row>
        <row r="7292">
          <cell r="A7292">
            <v>65087605</v>
          </cell>
        </row>
        <row r="7293">
          <cell r="A7293">
            <v>65087605</v>
          </cell>
        </row>
        <row r="7294">
          <cell r="A7294">
            <v>65087605</v>
          </cell>
        </row>
        <row r="7295">
          <cell r="A7295">
            <v>65087605</v>
          </cell>
        </row>
        <row r="7296">
          <cell r="A7296">
            <v>65087605</v>
          </cell>
        </row>
        <row r="7297">
          <cell r="A7297">
            <v>65087605</v>
          </cell>
        </row>
        <row r="7298">
          <cell r="A7298">
            <v>65087605</v>
          </cell>
        </row>
        <row r="7299">
          <cell r="A7299">
            <v>65087605</v>
          </cell>
        </row>
        <row r="7300">
          <cell r="A7300">
            <v>65087605</v>
          </cell>
        </row>
        <row r="7301">
          <cell r="A7301">
            <v>65087605</v>
          </cell>
        </row>
        <row r="7302">
          <cell r="A7302">
            <v>65087605</v>
          </cell>
        </row>
        <row r="7303">
          <cell r="A7303">
            <v>65087605</v>
          </cell>
        </row>
        <row r="7304">
          <cell r="A7304">
            <v>65087605</v>
          </cell>
        </row>
        <row r="7305">
          <cell r="A7305">
            <v>65087605</v>
          </cell>
        </row>
        <row r="7306">
          <cell r="A7306">
            <v>65087605</v>
          </cell>
        </row>
        <row r="7307">
          <cell r="A7307">
            <v>65087605</v>
          </cell>
        </row>
        <row r="7308">
          <cell r="A7308">
            <v>65087605</v>
          </cell>
        </row>
        <row r="7309">
          <cell r="A7309">
            <v>65087605</v>
          </cell>
        </row>
        <row r="7310">
          <cell r="A7310">
            <v>65087605</v>
          </cell>
        </row>
        <row r="7311">
          <cell r="A7311">
            <v>65087605</v>
          </cell>
        </row>
        <row r="7312">
          <cell r="A7312">
            <v>65087605</v>
          </cell>
        </row>
        <row r="7313">
          <cell r="A7313">
            <v>65087605</v>
          </cell>
        </row>
        <row r="7314">
          <cell r="A7314">
            <v>65087605</v>
          </cell>
        </row>
        <row r="7315">
          <cell r="A7315">
            <v>65087605</v>
          </cell>
        </row>
        <row r="7316">
          <cell r="A7316">
            <v>65087605</v>
          </cell>
        </row>
        <row r="7317">
          <cell r="A7317">
            <v>65087605</v>
          </cell>
        </row>
        <row r="7318">
          <cell r="A7318">
            <v>65087605</v>
          </cell>
        </row>
        <row r="7319">
          <cell r="A7319">
            <v>65087605</v>
          </cell>
        </row>
        <row r="7320">
          <cell r="A7320">
            <v>65087605</v>
          </cell>
        </row>
        <row r="7321">
          <cell r="A7321">
            <v>65087605</v>
          </cell>
        </row>
        <row r="7322">
          <cell r="A7322">
            <v>65087605</v>
          </cell>
        </row>
        <row r="7323">
          <cell r="A7323">
            <v>65087605</v>
          </cell>
        </row>
        <row r="7324">
          <cell r="A7324">
            <v>65087605</v>
          </cell>
        </row>
        <row r="7325">
          <cell r="A7325">
            <v>65087605</v>
          </cell>
        </row>
        <row r="7326">
          <cell r="A7326">
            <v>65087605</v>
          </cell>
        </row>
        <row r="7327">
          <cell r="A7327">
            <v>65087605</v>
          </cell>
        </row>
        <row r="7328">
          <cell r="A7328">
            <v>65087605</v>
          </cell>
        </row>
        <row r="7329">
          <cell r="A7329">
            <v>65087605</v>
          </cell>
        </row>
        <row r="7330">
          <cell r="A7330">
            <v>65087605</v>
          </cell>
        </row>
        <row r="7331">
          <cell r="A7331">
            <v>65087605</v>
          </cell>
        </row>
        <row r="7332">
          <cell r="A7332">
            <v>65087605</v>
          </cell>
        </row>
        <row r="7333">
          <cell r="A7333">
            <v>65087605</v>
          </cell>
        </row>
        <row r="7334">
          <cell r="A7334">
            <v>65087605</v>
          </cell>
        </row>
        <row r="7335">
          <cell r="A7335">
            <v>65087605</v>
          </cell>
        </row>
        <row r="7336">
          <cell r="A7336">
            <v>65087605</v>
          </cell>
        </row>
        <row r="7337">
          <cell r="A7337">
            <v>65087605</v>
          </cell>
        </row>
        <row r="7338">
          <cell r="A7338">
            <v>65087605</v>
          </cell>
        </row>
        <row r="7339">
          <cell r="A7339">
            <v>65087605</v>
          </cell>
        </row>
        <row r="7340">
          <cell r="A7340">
            <v>65087605</v>
          </cell>
        </row>
        <row r="7341">
          <cell r="A7341">
            <v>65087605</v>
          </cell>
        </row>
        <row r="7342">
          <cell r="A7342">
            <v>65087605</v>
          </cell>
        </row>
        <row r="7343">
          <cell r="A7343">
            <v>65087605</v>
          </cell>
        </row>
        <row r="7344">
          <cell r="A7344">
            <v>65087605</v>
          </cell>
        </row>
        <row r="7345">
          <cell r="A7345">
            <v>65087605</v>
          </cell>
        </row>
        <row r="7346">
          <cell r="A7346">
            <v>65087605</v>
          </cell>
        </row>
        <row r="7347">
          <cell r="A7347">
            <v>65087605</v>
          </cell>
        </row>
        <row r="7348">
          <cell r="A7348">
            <v>65087605</v>
          </cell>
        </row>
        <row r="7349">
          <cell r="A7349">
            <v>65087605</v>
          </cell>
        </row>
        <row r="7350">
          <cell r="A7350">
            <v>65087605</v>
          </cell>
        </row>
        <row r="7351">
          <cell r="A7351">
            <v>65087605</v>
          </cell>
        </row>
        <row r="7352">
          <cell r="A7352">
            <v>65087605</v>
          </cell>
        </row>
        <row r="7353">
          <cell r="A7353">
            <v>65087605</v>
          </cell>
        </row>
        <row r="7354">
          <cell r="A7354">
            <v>65087605</v>
          </cell>
        </row>
        <row r="7355">
          <cell r="A7355">
            <v>65087605</v>
          </cell>
        </row>
        <row r="7356">
          <cell r="A7356">
            <v>65087605</v>
          </cell>
        </row>
        <row r="7357">
          <cell r="A7357">
            <v>65087605</v>
          </cell>
        </row>
        <row r="7358">
          <cell r="A7358">
            <v>65087605</v>
          </cell>
        </row>
        <row r="7359">
          <cell r="A7359">
            <v>65087605</v>
          </cell>
        </row>
        <row r="7360">
          <cell r="A7360">
            <v>65087605</v>
          </cell>
        </row>
        <row r="7361">
          <cell r="A7361">
            <v>65087605</v>
          </cell>
        </row>
        <row r="7362">
          <cell r="A7362">
            <v>65087605</v>
          </cell>
        </row>
        <row r="7363">
          <cell r="A7363">
            <v>65087605</v>
          </cell>
        </row>
        <row r="7364">
          <cell r="A7364">
            <v>65087605</v>
          </cell>
        </row>
        <row r="7365">
          <cell r="A7365">
            <v>65087605</v>
          </cell>
        </row>
        <row r="7366">
          <cell r="A7366">
            <v>65087605</v>
          </cell>
        </row>
        <row r="7367">
          <cell r="A7367">
            <v>65087605</v>
          </cell>
        </row>
        <row r="7368">
          <cell r="A7368">
            <v>65087605</v>
          </cell>
        </row>
        <row r="7369">
          <cell r="A7369">
            <v>65087605</v>
          </cell>
        </row>
        <row r="7370">
          <cell r="A7370">
            <v>65087605</v>
          </cell>
        </row>
        <row r="7371">
          <cell r="A7371">
            <v>65087605</v>
          </cell>
        </row>
        <row r="7372">
          <cell r="A7372">
            <v>65087605</v>
          </cell>
        </row>
        <row r="7373">
          <cell r="A7373">
            <v>65087605</v>
          </cell>
        </row>
        <row r="7374">
          <cell r="A7374">
            <v>65087605</v>
          </cell>
        </row>
        <row r="7375">
          <cell r="A7375">
            <v>65087605</v>
          </cell>
        </row>
        <row r="7376">
          <cell r="A7376">
            <v>65087605</v>
          </cell>
        </row>
        <row r="7377">
          <cell r="A7377">
            <v>65087605</v>
          </cell>
        </row>
        <row r="7378">
          <cell r="A7378">
            <v>65087605</v>
          </cell>
        </row>
        <row r="7379">
          <cell r="A7379">
            <v>65087605</v>
          </cell>
        </row>
        <row r="7380">
          <cell r="A7380">
            <v>65087605</v>
          </cell>
        </row>
        <row r="7381">
          <cell r="A7381">
            <v>65087605</v>
          </cell>
        </row>
        <row r="7382">
          <cell r="A7382">
            <v>65087605</v>
          </cell>
        </row>
        <row r="7383">
          <cell r="A7383">
            <v>65087605</v>
          </cell>
        </row>
        <row r="7384">
          <cell r="A7384">
            <v>65087605</v>
          </cell>
        </row>
        <row r="7385">
          <cell r="A7385">
            <v>65087605</v>
          </cell>
        </row>
        <row r="7386">
          <cell r="A7386">
            <v>65087605</v>
          </cell>
        </row>
        <row r="7387">
          <cell r="A7387">
            <v>65087605</v>
          </cell>
        </row>
        <row r="7388">
          <cell r="A7388">
            <v>65087605</v>
          </cell>
        </row>
        <row r="7389">
          <cell r="A7389">
            <v>65087605</v>
          </cell>
        </row>
        <row r="7390">
          <cell r="A7390">
            <v>65087605</v>
          </cell>
        </row>
        <row r="7391">
          <cell r="A7391">
            <v>65087605</v>
          </cell>
        </row>
        <row r="7392">
          <cell r="A7392">
            <v>65087605</v>
          </cell>
        </row>
        <row r="7393">
          <cell r="A7393">
            <v>65087605</v>
          </cell>
        </row>
        <row r="7394">
          <cell r="A7394">
            <v>65087605</v>
          </cell>
        </row>
        <row r="7395">
          <cell r="A7395">
            <v>65087605</v>
          </cell>
        </row>
        <row r="7396">
          <cell r="A7396">
            <v>65087605</v>
          </cell>
        </row>
        <row r="7397">
          <cell r="A7397">
            <v>65087605</v>
          </cell>
        </row>
        <row r="7398">
          <cell r="A7398">
            <v>65087605</v>
          </cell>
        </row>
        <row r="7399">
          <cell r="A7399">
            <v>65087605</v>
          </cell>
        </row>
        <row r="7400">
          <cell r="A7400">
            <v>65087605</v>
          </cell>
        </row>
        <row r="7401">
          <cell r="A7401">
            <v>65087605</v>
          </cell>
        </row>
        <row r="7402">
          <cell r="A7402">
            <v>65087605</v>
          </cell>
        </row>
        <row r="7403">
          <cell r="A7403">
            <v>65087605</v>
          </cell>
        </row>
        <row r="7404">
          <cell r="A7404">
            <v>65087605</v>
          </cell>
        </row>
        <row r="7405">
          <cell r="A7405">
            <v>65087605</v>
          </cell>
        </row>
        <row r="7406">
          <cell r="A7406">
            <v>65087605</v>
          </cell>
        </row>
        <row r="7407">
          <cell r="A7407">
            <v>65087605</v>
          </cell>
        </row>
        <row r="7408">
          <cell r="A7408">
            <v>65087605</v>
          </cell>
        </row>
        <row r="7409">
          <cell r="A7409">
            <v>65087605</v>
          </cell>
        </row>
        <row r="7410">
          <cell r="A7410">
            <v>65087605</v>
          </cell>
        </row>
        <row r="7411">
          <cell r="A7411">
            <v>65087605</v>
          </cell>
        </row>
        <row r="7412">
          <cell r="A7412">
            <v>65087605</v>
          </cell>
        </row>
        <row r="7413">
          <cell r="A7413">
            <v>65087605</v>
          </cell>
        </row>
        <row r="7414">
          <cell r="A7414">
            <v>65087605</v>
          </cell>
        </row>
        <row r="7415">
          <cell r="A7415">
            <v>65087605</v>
          </cell>
        </row>
        <row r="7416">
          <cell r="A7416">
            <v>65087605</v>
          </cell>
        </row>
        <row r="7417">
          <cell r="A7417">
            <v>65087605</v>
          </cell>
        </row>
        <row r="7418">
          <cell r="A7418">
            <v>65087605</v>
          </cell>
        </row>
        <row r="7419">
          <cell r="A7419">
            <v>65087605</v>
          </cell>
        </row>
        <row r="7420">
          <cell r="A7420">
            <v>65087605</v>
          </cell>
        </row>
        <row r="7421">
          <cell r="A7421">
            <v>65087605</v>
          </cell>
        </row>
        <row r="7422">
          <cell r="A7422">
            <v>65087605</v>
          </cell>
        </row>
        <row r="7423">
          <cell r="A7423">
            <v>65087605</v>
          </cell>
        </row>
        <row r="7424">
          <cell r="A7424">
            <v>65087605</v>
          </cell>
        </row>
        <row r="7425">
          <cell r="A7425">
            <v>65087605</v>
          </cell>
        </row>
        <row r="7426">
          <cell r="A7426">
            <v>65087605</v>
          </cell>
        </row>
        <row r="7427">
          <cell r="A7427">
            <v>65087605</v>
          </cell>
        </row>
        <row r="7428">
          <cell r="A7428">
            <v>65087605</v>
          </cell>
        </row>
        <row r="7429">
          <cell r="A7429">
            <v>65087605</v>
          </cell>
        </row>
        <row r="7430">
          <cell r="A7430">
            <v>65087605</v>
          </cell>
        </row>
        <row r="7431">
          <cell r="A7431">
            <v>65087605</v>
          </cell>
        </row>
        <row r="7432">
          <cell r="A7432">
            <v>65087605</v>
          </cell>
        </row>
        <row r="7433">
          <cell r="A7433">
            <v>65087605</v>
          </cell>
        </row>
        <row r="7434">
          <cell r="A7434">
            <v>65087605</v>
          </cell>
        </row>
        <row r="7435">
          <cell r="A7435">
            <v>65087605</v>
          </cell>
        </row>
        <row r="7436">
          <cell r="A7436">
            <v>65087605</v>
          </cell>
        </row>
        <row r="7437">
          <cell r="A7437">
            <v>65087605</v>
          </cell>
        </row>
        <row r="7438">
          <cell r="A7438">
            <v>65087605</v>
          </cell>
        </row>
        <row r="7439">
          <cell r="A7439">
            <v>65087605</v>
          </cell>
        </row>
        <row r="7440">
          <cell r="A7440">
            <v>65087605</v>
          </cell>
        </row>
        <row r="7441">
          <cell r="A7441">
            <v>65087605</v>
          </cell>
        </row>
        <row r="7442">
          <cell r="A7442">
            <v>65087605</v>
          </cell>
        </row>
        <row r="7443">
          <cell r="A7443">
            <v>65087605</v>
          </cell>
        </row>
        <row r="7444">
          <cell r="A7444">
            <v>65087605</v>
          </cell>
        </row>
        <row r="7445">
          <cell r="A7445">
            <v>65087605</v>
          </cell>
        </row>
        <row r="7446">
          <cell r="A7446">
            <v>65087605</v>
          </cell>
        </row>
        <row r="7447">
          <cell r="A7447">
            <v>65087605</v>
          </cell>
        </row>
        <row r="7448">
          <cell r="A7448">
            <v>65087605</v>
          </cell>
        </row>
        <row r="7449">
          <cell r="A7449">
            <v>65087605</v>
          </cell>
        </row>
        <row r="7450">
          <cell r="A7450">
            <v>65087605</v>
          </cell>
        </row>
        <row r="7451">
          <cell r="A7451">
            <v>65087605</v>
          </cell>
        </row>
        <row r="7452">
          <cell r="A7452">
            <v>65087605</v>
          </cell>
        </row>
        <row r="7453">
          <cell r="A7453">
            <v>65087605</v>
          </cell>
        </row>
        <row r="7454">
          <cell r="A7454">
            <v>65087605</v>
          </cell>
        </row>
        <row r="7455">
          <cell r="A7455">
            <v>65087605</v>
          </cell>
        </row>
        <row r="7456">
          <cell r="A7456">
            <v>65087605</v>
          </cell>
        </row>
        <row r="7457">
          <cell r="A7457">
            <v>65087605</v>
          </cell>
        </row>
        <row r="7458">
          <cell r="A7458">
            <v>65087605</v>
          </cell>
        </row>
        <row r="7459">
          <cell r="A7459">
            <v>65087605</v>
          </cell>
        </row>
        <row r="7460">
          <cell r="A7460">
            <v>65087605</v>
          </cell>
        </row>
        <row r="7461">
          <cell r="A7461">
            <v>65087605</v>
          </cell>
        </row>
        <row r="7462">
          <cell r="A7462">
            <v>65087605</v>
          </cell>
        </row>
        <row r="7463">
          <cell r="A7463">
            <v>65087605</v>
          </cell>
        </row>
        <row r="7464">
          <cell r="A7464">
            <v>65087605</v>
          </cell>
        </row>
        <row r="7465">
          <cell r="A7465">
            <v>65087605</v>
          </cell>
        </row>
        <row r="7466">
          <cell r="A7466">
            <v>65087605</v>
          </cell>
        </row>
        <row r="7467">
          <cell r="A7467">
            <v>65087605</v>
          </cell>
        </row>
        <row r="7468">
          <cell r="A7468">
            <v>65087605</v>
          </cell>
        </row>
        <row r="7469">
          <cell r="A7469">
            <v>65087605</v>
          </cell>
        </row>
        <row r="7470">
          <cell r="A7470">
            <v>65087605</v>
          </cell>
        </row>
        <row r="7471">
          <cell r="A7471">
            <v>65087605</v>
          </cell>
        </row>
        <row r="7472">
          <cell r="A7472">
            <v>65087605</v>
          </cell>
        </row>
        <row r="7473">
          <cell r="A7473">
            <v>65087605</v>
          </cell>
        </row>
        <row r="7474">
          <cell r="A7474">
            <v>65087605</v>
          </cell>
        </row>
        <row r="7475">
          <cell r="A7475">
            <v>65087605</v>
          </cell>
        </row>
        <row r="7476">
          <cell r="A7476">
            <v>65087605</v>
          </cell>
        </row>
        <row r="7477">
          <cell r="A7477">
            <v>65087605</v>
          </cell>
        </row>
        <row r="7478">
          <cell r="A7478">
            <v>65087605</v>
          </cell>
        </row>
        <row r="7479">
          <cell r="A7479">
            <v>65087605</v>
          </cell>
        </row>
        <row r="7480">
          <cell r="A7480">
            <v>65087605</v>
          </cell>
        </row>
        <row r="7481">
          <cell r="A7481">
            <v>65087605</v>
          </cell>
        </row>
        <row r="7482">
          <cell r="A7482">
            <v>65087605</v>
          </cell>
        </row>
        <row r="7483">
          <cell r="A7483">
            <v>65087605</v>
          </cell>
        </row>
        <row r="7484">
          <cell r="A7484">
            <v>65087605</v>
          </cell>
        </row>
        <row r="7485">
          <cell r="A7485">
            <v>65087605</v>
          </cell>
        </row>
        <row r="7486">
          <cell r="A7486">
            <v>65087605</v>
          </cell>
        </row>
        <row r="7487">
          <cell r="A7487">
            <v>65087605</v>
          </cell>
        </row>
        <row r="7488">
          <cell r="A7488">
            <v>65087605</v>
          </cell>
        </row>
        <row r="7489">
          <cell r="A7489">
            <v>65087605</v>
          </cell>
        </row>
        <row r="7490">
          <cell r="A7490">
            <v>65087605</v>
          </cell>
        </row>
        <row r="7491">
          <cell r="A7491">
            <v>65087605</v>
          </cell>
        </row>
        <row r="7492">
          <cell r="A7492">
            <v>65087605</v>
          </cell>
        </row>
        <row r="7493">
          <cell r="A7493">
            <v>65087605</v>
          </cell>
        </row>
        <row r="7494">
          <cell r="A7494">
            <v>65087605</v>
          </cell>
        </row>
        <row r="7495">
          <cell r="A7495">
            <v>65087605</v>
          </cell>
        </row>
        <row r="7496">
          <cell r="A7496">
            <v>65087605</v>
          </cell>
        </row>
        <row r="7497">
          <cell r="A7497">
            <v>65087605</v>
          </cell>
        </row>
        <row r="7498">
          <cell r="A7498">
            <v>65087605</v>
          </cell>
        </row>
        <row r="7499">
          <cell r="A7499">
            <v>65087605</v>
          </cell>
        </row>
        <row r="7500">
          <cell r="A7500">
            <v>65087605</v>
          </cell>
        </row>
        <row r="7501">
          <cell r="A7501">
            <v>65087605</v>
          </cell>
        </row>
        <row r="7502">
          <cell r="A7502">
            <v>65087605</v>
          </cell>
        </row>
        <row r="7503">
          <cell r="A7503">
            <v>65087605</v>
          </cell>
        </row>
        <row r="7504">
          <cell r="A7504">
            <v>65087605</v>
          </cell>
        </row>
        <row r="7505">
          <cell r="A7505">
            <v>65087605</v>
          </cell>
        </row>
        <row r="7506">
          <cell r="A7506">
            <v>65087605</v>
          </cell>
        </row>
        <row r="7507">
          <cell r="A7507">
            <v>65087605</v>
          </cell>
        </row>
        <row r="7508">
          <cell r="A7508">
            <v>65087605</v>
          </cell>
        </row>
        <row r="7509">
          <cell r="A7509">
            <v>65087605</v>
          </cell>
        </row>
        <row r="7510">
          <cell r="A7510">
            <v>65087605</v>
          </cell>
        </row>
        <row r="7511">
          <cell r="A7511">
            <v>65087605</v>
          </cell>
        </row>
        <row r="7512">
          <cell r="A7512">
            <v>65087605</v>
          </cell>
        </row>
        <row r="7513">
          <cell r="A7513">
            <v>65087605</v>
          </cell>
        </row>
        <row r="7514">
          <cell r="A7514">
            <v>65087605</v>
          </cell>
        </row>
        <row r="7515">
          <cell r="A7515">
            <v>65087605</v>
          </cell>
        </row>
        <row r="7516">
          <cell r="A7516">
            <v>65087605</v>
          </cell>
        </row>
        <row r="7517">
          <cell r="A7517">
            <v>65087605</v>
          </cell>
        </row>
        <row r="7518">
          <cell r="A7518">
            <v>65087605</v>
          </cell>
        </row>
        <row r="7519">
          <cell r="A7519">
            <v>65087605</v>
          </cell>
        </row>
        <row r="7520">
          <cell r="A7520">
            <v>65087605</v>
          </cell>
        </row>
        <row r="7521">
          <cell r="A7521">
            <v>65087605</v>
          </cell>
        </row>
        <row r="7522">
          <cell r="A7522">
            <v>65087605</v>
          </cell>
        </row>
        <row r="7523">
          <cell r="A7523">
            <v>65087605</v>
          </cell>
        </row>
        <row r="7524">
          <cell r="A7524">
            <v>65087605</v>
          </cell>
        </row>
        <row r="7525">
          <cell r="A7525">
            <v>65087605</v>
          </cell>
        </row>
        <row r="7526">
          <cell r="A7526">
            <v>65087605</v>
          </cell>
        </row>
        <row r="7527">
          <cell r="A7527">
            <v>65087605</v>
          </cell>
        </row>
        <row r="7528">
          <cell r="A7528">
            <v>65087605</v>
          </cell>
        </row>
        <row r="7529">
          <cell r="A7529">
            <v>65087605</v>
          </cell>
        </row>
        <row r="7530">
          <cell r="A7530">
            <v>65087605</v>
          </cell>
        </row>
        <row r="7531">
          <cell r="A7531">
            <v>65087605</v>
          </cell>
        </row>
        <row r="7532">
          <cell r="A7532">
            <v>65087605</v>
          </cell>
        </row>
        <row r="7533">
          <cell r="A7533">
            <v>65087605</v>
          </cell>
        </row>
        <row r="7534">
          <cell r="A7534">
            <v>65087605</v>
          </cell>
        </row>
        <row r="7535">
          <cell r="A7535">
            <v>65087605</v>
          </cell>
        </row>
        <row r="7536">
          <cell r="A7536">
            <v>65087605</v>
          </cell>
        </row>
        <row r="7537">
          <cell r="A7537">
            <v>65087605</v>
          </cell>
        </row>
        <row r="7538">
          <cell r="A7538">
            <v>65087605</v>
          </cell>
        </row>
        <row r="7539">
          <cell r="A7539">
            <v>65087605</v>
          </cell>
        </row>
        <row r="7540">
          <cell r="A7540">
            <v>65087605</v>
          </cell>
        </row>
        <row r="7541">
          <cell r="A7541">
            <v>65087605</v>
          </cell>
        </row>
        <row r="7542">
          <cell r="A7542">
            <v>65087605</v>
          </cell>
        </row>
        <row r="7543">
          <cell r="A7543">
            <v>65087605</v>
          </cell>
        </row>
        <row r="7544">
          <cell r="A7544">
            <v>65087605</v>
          </cell>
        </row>
        <row r="7545">
          <cell r="A7545">
            <v>65087605</v>
          </cell>
        </row>
        <row r="7546">
          <cell r="A7546">
            <v>65087605</v>
          </cell>
        </row>
        <row r="7547">
          <cell r="A7547">
            <v>65087605</v>
          </cell>
        </row>
        <row r="7548">
          <cell r="A7548">
            <v>65087605</v>
          </cell>
        </row>
        <row r="7549">
          <cell r="A7549">
            <v>65087605</v>
          </cell>
        </row>
        <row r="7550">
          <cell r="A7550">
            <v>65087605</v>
          </cell>
        </row>
        <row r="7551">
          <cell r="A7551">
            <v>65087605</v>
          </cell>
        </row>
        <row r="7552">
          <cell r="A7552">
            <v>65087605</v>
          </cell>
        </row>
        <row r="7553">
          <cell r="A7553">
            <v>65087605</v>
          </cell>
        </row>
        <row r="7554">
          <cell r="A7554">
            <v>65087605</v>
          </cell>
        </row>
        <row r="7555">
          <cell r="A7555">
            <v>65087605</v>
          </cell>
        </row>
        <row r="7556">
          <cell r="A7556">
            <v>65087605</v>
          </cell>
        </row>
        <row r="7557">
          <cell r="A7557">
            <v>65087605</v>
          </cell>
        </row>
        <row r="7558">
          <cell r="A7558">
            <v>65087605</v>
          </cell>
        </row>
        <row r="7559">
          <cell r="A7559">
            <v>65087605</v>
          </cell>
        </row>
        <row r="7560">
          <cell r="A7560">
            <v>65087605</v>
          </cell>
        </row>
        <row r="7561">
          <cell r="A7561">
            <v>65087605</v>
          </cell>
        </row>
        <row r="7562">
          <cell r="A7562">
            <v>65087605</v>
          </cell>
        </row>
        <row r="7563">
          <cell r="A7563">
            <v>65087605</v>
          </cell>
        </row>
        <row r="7564">
          <cell r="A7564">
            <v>65087605</v>
          </cell>
        </row>
        <row r="7565">
          <cell r="A7565">
            <v>65087605</v>
          </cell>
        </row>
        <row r="7566">
          <cell r="A7566">
            <v>65087605</v>
          </cell>
        </row>
        <row r="7567">
          <cell r="A7567">
            <v>65087605</v>
          </cell>
        </row>
        <row r="7568">
          <cell r="A7568">
            <v>65087605</v>
          </cell>
        </row>
        <row r="7569">
          <cell r="A7569">
            <v>65087605</v>
          </cell>
        </row>
        <row r="7570">
          <cell r="A7570">
            <v>65087605</v>
          </cell>
        </row>
        <row r="7571">
          <cell r="A7571">
            <v>65087605</v>
          </cell>
        </row>
        <row r="7572">
          <cell r="A7572">
            <v>65087605</v>
          </cell>
        </row>
        <row r="7573">
          <cell r="A7573">
            <v>65087605</v>
          </cell>
        </row>
        <row r="7574">
          <cell r="A7574">
            <v>65087605</v>
          </cell>
        </row>
        <row r="7575">
          <cell r="A7575">
            <v>65087605</v>
          </cell>
        </row>
        <row r="7576">
          <cell r="A7576">
            <v>65087605</v>
          </cell>
        </row>
        <row r="7577">
          <cell r="A7577">
            <v>65087605</v>
          </cell>
        </row>
        <row r="7578">
          <cell r="A7578">
            <v>65087605</v>
          </cell>
        </row>
        <row r="7579">
          <cell r="A7579">
            <v>65087605</v>
          </cell>
        </row>
        <row r="7580">
          <cell r="A7580">
            <v>65087605</v>
          </cell>
        </row>
        <row r="7581">
          <cell r="A7581">
            <v>65087605</v>
          </cell>
        </row>
        <row r="7582">
          <cell r="A7582">
            <v>65087605</v>
          </cell>
        </row>
        <row r="7583">
          <cell r="A7583">
            <v>65087605</v>
          </cell>
        </row>
        <row r="7584">
          <cell r="A7584">
            <v>65087605</v>
          </cell>
        </row>
        <row r="7585">
          <cell r="A7585">
            <v>65087605</v>
          </cell>
        </row>
        <row r="7586">
          <cell r="A7586">
            <v>65087605</v>
          </cell>
        </row>
        <row r="7587">
          <cell r="A7587">
            <v>65087605</v>
          </cell>
        </row>
        <row r="7588">
          <cell r="A7588">
            <v>65087605</v>
          </cell>
        </row>
        <row r="7589">
          <cell r="A7589">
            <v>65087605</v>
          </cell>
        </row>
        <row r="7590">
          <cell r="A7590">
            <v>65087605</v>
          </cell>
        </row>
        <row r="7591">
          <cell r="A7591">
            <v>65087605</v>
          </cell>
        </row>
        <row r="7592">
          <cell r="A7592">
            <v>65087605</v>
          </cell>
        </row>
        <row r="7593">
          <cell r="A7593">
            <v>65087605</v>
          </cell>
        </row>
        <row r="7594">
          <cell r="A7594">
            <v>65087605</v>
          </cell>
        </row>
        <row r="7595">
          <cell r="A7595">
            <v>65087605</v>
          </cell>
        </row>
        <row r="7596">
          <cell r="A7596">
            <v>65087605</v>
          </cell>
        </row>
        <row r="7597">
          <cell r="A7597">
            <v>65087605</v>
          </cell>
        </row>
        <row r="7598">
          <cell r="A7598">
            <v>65087605</v>
          </cell>
        </row>
        <row r="7599">
          <cell r="A7599">
            <v>65087605</v>
          </cell>
        </row>
        <row r="7600">
          <cell r="A7600">
            <v>65087605</v>
          </cell>
        </row>
        <row r="7601">
          <cell r="A7601">
            <v>65087605</v>
          </cell>
        </row>
        <row r="7602">
          <cell r="A7602">
            <v>65087605</v>
          </cell>
        </row>
        <row r="7603">
          <cell r="A7603">
            <v>65087605</v>
          </cell>
        </row>
        <row r="7604">
          <cell r="A7604">
            <v>65087605</v>
          </cell>
        </row>
        <row r="7605">
          <cell r="A7605">
            <v>65087605</v>
          </cell>
        </row>
        <row r="7606">
          <cell r="A7606">
            <v>65087605</v>
          </cell>
        </row>
        <row r="7607">
          <cell r="A7607">
            <v>65087605</v>
          </cell>
        </row>
        <row r="7608">
          <cell r="A7608">
            <v>65087605</v>
          </cell>
        </row>
        <row r="7609">
          <cell r="A7609">
            <v>65087605</v>
          </cell>
        </row>
        <row r="7610">
          <cell r="A7610">
            <v>65087605</v>
          </cell>
        </row>
        <row r="7611">
          <cell r="A7611">
            <v>65087605</v>
          </cell>
        </row>
        <row r="7612">
          <cell r="A7612">
            <v>65087605</v>
          </cell>
        </row>
        <row r="7613">
          <cell r="A7613">
            <v>65087605</v>
          </cell>
        </row>
        <row r="7614">
          <cell r="A7614">
            <v>65087605</v>
          </cell>
        </row>
        <row r="7615">
          <cell r="A7615">
            <v>65087605</v>
          </cell>
        </row>
        <row r="7616">
          <cell r="A7616">
            <v>65087605</v>
          </cell>
        </row>
        <row r="7617">
          <cell r="A7617">
            <v>65087605</v>
          </cell>
        </row>
        <row r="7618">
          <cell r="A7618">
            <v>65087605</v>
          </cell>
        </row>
        <row r="7619">
          <cell r="A7619">
            <v>65087605</v>
          </cell>
        </row>
        <row r="7620">
          <cell r="A7620">
            <v>65087605</v>
          </cell>
        </row>
        <row r="7621">
          <cell r="A7621">
            <v>65087605</v>
          </cell>
        </row>
        <row r="7622">
          <cell r="A7622">
            <v>65087605</v>
          </cell>
        </row>
        <row r="7623">
          <cell r="A7623">
            <v>65087605</v>
          </cell>
        </row>
        <row r="7624">
          <cell r="A7624">
            <v>65087605</v>
          </cell>
        </row>
        <row r="7625">
          <cell r="A7625">
            <v>65087605</v>
          </cell>
        </row>
        <row r="7626">
          <cell r="A7626">
            <v>65087605</v>
          </cell>
        </row>
        <row r="7627">
          <cell r="A7627">
            <v>65087605</v>
          </cell>
        </row>
        <row r="7628">
          <cell r="A7628">
            <v>65087605</v>
          </cell>
        </row>
        <row r="7629">
          <cell r="A7629">
            <v>65087605</v>
          </cell>
        </row>
        <row r="7630">
          <cell r="A7630">
            <v>65087605</v>
          </cell>
        </row>
        <row r="7631">
          <cell r="A7631">
            <v>65087605</v>
          </cell>
        </row>
        <row r="7632">
          <cell r="A7632">
            <v>65087605</v>
          </cell>
        </row>
        <row r="7633">
          <cell r="A7633">
            <v>65087605</v>
          </cell>
        </row>
        <row r="7634">
          <cell r="A7634">
            <v>65087605</v>
          </cell>
        </row>
        <row r="7635">
          <cell r="A7635">
            <v>65087605</v>
          </cell>
        </row>
        <row r="7636">
          <cell r="A7636">
            <v>65087605</v>
          </cell>
        </row>
        <row r="7637">
          <cell r="A7637">
            <v>65087605</v>
          </cell>
        </row>
        <row r="7638">
          <cell r="A7638">
            <v>65087605</v>
          </cell>
        </row>
        <row r="7639">
          <cell r="A7639">
            <v>65087605</v>
          </cell>
        </row>
        <row r="7640">
          <cell r="A7640">
            <v>65087605</v>
          </cell>
        </row>
        <row r="7641">
          <cell r="A7641">
            <v>65087605</v>
          </cell>
        </row>
        <row r="7642">
          <cell r="A7642">
            <v>65087605</v>
          </cell>
        </row>
        <row r="7643">
          <cell r="A7643">
            <v>65087605</v>
          </cell>
        </row>
        <row r="7644">
          <cell r="A7644">
            <v>65087605</v>
          </cell>
        </row>
        <row r="7645">
          <cell r="A7645">
            <v>65087605</v>
          </cell>
        </row>
        <row r="7646">
          <cell r="A7646">
            <v>65087605</v>
          </cell>
        </row>
        <row r="7647">
          <cell r="A7647">
            <v>65087605</v>
          </cell>
        </row>
        <row r="7648">
          <cell r="A7648">
            <v>65087605</v>
          </cell>
        </row>
        <row r="7649">
          <cell r="A7649">
            <v>65087605</v>
          </cell>
        </row>
        <row r="7650">
          <cell r="A7650">
            <v>65087605</v>
          </cell>
        </row>
        <row r="7651">
          <cell r="A7651">
            <v>65087605</v>
          </cell>
        </row>
        <row r="7652">
          <cell r="A7652">
            <v>65087605</v>
          </cell>
        </row>
        <row r="7653">
          <cell r="A7653">
            <v>65087605</v>
          </cell>
        </row>
        <row r="7654">
          <cell r="A7654">
            <v>65087605</v>
          </cell>
        </row>
        <row r="7655">
          <cell r="A7655">
            <v>65087605</v>
          </cell>
        </row>
        <row r="7656">
          <cell r="A7656">
            <v>65087605</v>
          </cell>
        </row>
        <row r="7657">
          <cell r="A7657">
            <v>65087605</v>
          </cell>
        </row>
        <row r="7658">
          <cell r="A7658">
            <v>65087605</v>
          </cell>
        </row>
        <row r="7659">
          <cell r="A7659">
            <v>65087605</v>
          </cell>
        </row>
        <row r="7660">
          <cell r="A7660">
            <v>65087605</v>
          </cell>
        </row>
        <row r="7661">
          <cell r="A7661">
            <v>65087605</v>
          </cell>
        </row>
        <row r="7662">
          <cell r="A7662">
            <v>65087605</v>
          </cell>
        </row>
        <row r="7663">
          <cell r="A7663">
            <v>65087605</v>
          </cell>
        </row>
        <row r="7664">
          <cell r="A7664">
            <v>65087605</v>
          </cell>
        </row>
        <row r="7665">
          <cell r="A7665">
            <v>65087605</v>
          </cell>
        </row>
        <row r="7666">
          <cell r="A7666">
            <v>65087605</v>
          </cell>
        </row>
        <row r="7667">
          <cell r="A7667">
            <v>65087605</v>
          </cell>
        </row>
        <row r="7668">
          <cell r="A7668">
            <v>65087605</v>
          </cell>
        </row>
        <row r="7669">
          <cell r="A7669">
            <v>65087605</v>
          </cell>
        </row>
        <row r="7670">
          <cell r="A7670">
            <v>65087605</v>
          </cell>
        </row>
        <row r="7671">
          <cell r="A7671">
            <v>65087605</v>
          </cell>
        </row>
        <row r="7672">
          <cell r="A7672">
            <v>65087605</v>
          </cell>
        </row>
        <row r="7673">
          <cell r="A7673">
            <v>65087605</v>
          </cell>
        </row>
        <row r="7674">
          <cell r="A7674">
            <v>65087605</v>
          </cell>
        </row>
        <row r="7675">
          <cell r="A7675">
            <v>65087605</v>
          </cell>
        </row>
        <row r="7676">
          <cell r="A7676">
            <v>65087605</v>
          </cell>
        </row>
        <row r="7677">
          <cell r="A7677">
            <v>65087605</v>
          </cell>
        </row>
        <row r="7678">
          <cell r="A7678">
            <v>65087605</v>
          </cell>
        </row>
        <row r="7679">
          <cell r="A7679">
            <v>65087605</v>
          </cell>
        </row>
        <row r="7680">
          <cell r="A7680">
            <v>65087605</v>
          </cell>
        </row>
        <row r="7681">
          <cell r="A7681">
            <v>65087605</v>
          </cell>
        </row>
        <row r="7682">
          <cell r="A7682">
            <v>65087605</v>
          </cell>
        </row>
        <row r="7683">
          <cell r="A7683">
            <v>65087605</v>
          </cell>
        </row>
        <row r="7684">
          <cell r="A7684">
            <v>65087605</v>
          </cell>
        </row>
        <row r="7685">
          <cell r="A7685">
            <v>65087605</v>
          </cell>
        </row>
        <row r="7686">
          <cell r="A7686">
            <v>65087605</v>
          </cell>
        </row>
        <row r="7687">
          <cell r="A7687">
            <v>65087605</v>
          </cell>
        </row>
        <row r="7688">
          <cell r="A7688">
            <v>65087605</v>
          </cell>
        </row>
        <row r="7689">
          <cell r="A7689">
            <v>65087605</v>
          </cell>
        </row>
        <row r="7690">
          <cell r="A7690">
            <v>65087605</v>
          </cell>
        </row>
        <row r="7691">
          <cell r="A7691">
            <v>65087605</v>
          </cell>
        </row>
        <row r="7692">
          <cell r="A7692">
            <v>65087605</v>
          </cell>
        </row>
        <row r="7693">
          <cell r="A7693">
            <v>65087605</v>
          </cell>
        </row>
        <row r="7694">
          <cell r="A7694">
            <v>65087605</v>
          </cell>
        </row>
        <row r="7695">
          <cell r="A7695">
            <v>65087605</v>
          </cell>
        </row>
        <row r="7696">
          <cell r="A7696">
            <v>65087605</v>
          </cell>
        </row>
        <row r="7697">
          <cell r="A7697">
            <v>65087605</v>
          </cell>
        </row>
        <row r="7698">
          <cell r="A7698">
            <v>65087605</v>
          </cell>
        </row>
        <row r="7699">
          <cell r="A7699">
            <v>65087605</v>
          </cell>
        </row>
        <row r="7700">
          <cell r="A7700">
            <v>65087605</v>
          </cell>
        </row>
        <row r="7701">
          <cell r="A7701">
            <v>65087605</v>
          </cell>
        </row>
        <row r="7702">
          <cell r="A7702">
            <v>65087605</v>
          </cell>
        </row>
        <row r="7703">
          <cell r="A7703">
            <v>65087605</v>
          </cell>
        </row>
        <row r="7704">
          <cell r="A7704">
            <v>65087605</v>
          </cell>
        </row>
        <row r="7705">
          <cell r="A7705">
            <v>65087605</v>
          </cell>
        </row>
        <row r="7706">
          <cell r="A7706">
            <v>65087605</v>
          </cell>
        </row>
        <row r="7707">
          <cell r="A7707">
            <v>65087605</v>
          </cell>
        </row>
        <row r="7708">
          <cell r="A7708">
            <v>65087605</v>
          </cell>
        </row>
        <row r="7709">
          <cell r="A7709">
            <v>65087605</v>
          </cell>
        </row>
        <row r="7710">
          <cell r="A7710">
            <v>65087605</v>
          </cell>
        </row>
        <row r="7711">
          <cell r="A7711">
            <v>65087605</v>
          </cell>
        </row>
        <row r="7712">
          <cell r="A7712">
            <v>65087605</v>
          </cell>
        </row>
        <row r="7713">
          <cell r="A7713">
            <v>65087605</v>
          </cell>
        </row>
        <row r="7714">
          <cell r="A7714">
            <v>65087605</v>
          </cell>
        </row>
        <row r="7715">
          <cell r="A7715">
            <v>65087605</v>
          </cell>
        </row>
        <row r="7716">
          <cell r="A7716">
            <v>65087605</v>
          </cell>
        </row>
        <row r="7717">
          <cell r="A7717">
            <v>65087605</v>
          </cell>
        </row>
        <row r="7718">
          <cell r="A7718">
            <v>65087605</v>
          </cell>
        </row>
        <row r="7719">
          <cell r="A7719">
            <v>65087605</v>
          </cell>
        </row>
        <row r="7720">
          <cell r="A7720">
            <v>65087605</v>
          </cell>
        </row>
        <row r="7721">
          <cell r="A7721">
            <v>65087605</v>
          </cell>
        </row>
        <row r="7722">
          <cell r="A7722">
            <v>65087605</v>
          </cell>
        </row>
        <row r="7723">
          <cell r="A7723">
            <v>65087605</v>
          </cell>
        </row>
        <row r="7724">
          <cell r="A7724">
            <v>65087605</v>
          </cell>
        </row>
        <row r="7725">
          <cell r="A7725">
            <v>65087605</v>
          </cell>
        </row>
        <row r="7726">
          <cell r="A7726">
            <v>65087605</v>
          </cell>
        </row>
        <row r="7727">
          <cell r="A7727">
            <v>65087605</v>
          </cell>
        </row>
        <row r="7728">
          <cell r="A7728">
            <v>65087605</v>
          </cell>
        </row>
        <row r="7729">
          <cell r="A7729">
            <v>65087605</v>
          </cell>
        </row>
        <row r="7730">
          <cell r="A7730">
            <v>65087605</v>
          </cell>
        </row>
        <row r="7731">
          <cell r="A7731">
            <v>65087605</v>
          </cell>
        </row>
        <row r="7732">
          <cell r="A7732">
            <v>65087605</v>
          </cell>
        </row>
        <row r="7733">
          <cell r="A7733">
            <v>65087605</v>
          </cell>
        </row>
        <row r="7734">
          <cell r="A7734">
            <v>65087605</v>
          </cell>
        </row>
        <row r="7735">
          <cell r="A7735">
            <v>65087605</v>
          </cell>
        </row>
        <row r="7736">
          <cell r="A7736">
            <v>65087605</v>
          </cell>
        </row>
        <row r="7737">
          <cell r="A7737">
            <v>65087605</v>
          </cell>
        </row>
        <row r="7738">
          <cell r="A7738">
            <v>65087605</v>
          </cell>
        </row>
        <row r="7739">
          <cell r="A7739">
            <v>65087605</v>
          </cell>
        </row>
        <row r="7740">
          <cell r="A7740">
            <v>65087605</v>
          </cell>
        </row>
        <row r="7741">
          <cell r="A7741">
            <v>65087605</v>
          </cell>
        </row>
        <row r="7742">
          <cell r="A7742">
            <v>65087605</v>
          </cell>
        </row>
        <row r="7743">
          <cell r="A7743">
            <v>65087605</v>
          </cell>
        </row>
        <row r="7744">
          <cell r="A7744">
            <v>65087605</v>
          </cell>
        </row>
        <row r="7745">
          <cell r="A7745">
            <v>65087605</v>
          </cell>
        </row>
        <row r="7746">
          <cell r="A7746">
            <v>65087605</v>
          </cell>
        </row>
        <row r="7747">
          <cell r="A7747">
            <v>65087605</v>
          </cell>
        </row>
        <row r="7748">
          <cell r="A7748">
            <v>65087605</v>
          </cell>
        </row>
        <row r="7749">
          <cell r="A7749">
            <v>65087605</v>
          </cell>
        </row>
        <row r="7750">
          <cell r="A7750">
            <v>65087605</v>
          </cell>
        </row>
        <row r="7751">
          <cell r="A7751">
            <v>65087605</v>
          </cell>
        </row>
        <row r="7752">
          <cell r="A7752">
            <v>65087605</v>
          </cell>
        </row>
        <row r="7753">
          <cell r="A7753">
            <v>65087605</v>
          </cell>
        </row>
        <row r="7754">
          <cell r="A7754">
            <v>65087605</v>
          </cell>
        </row>
        <row r="7755">
          <cell r="A7755">
            <v>65087605</v>
          </cell>
        </row>
        <row r="7756">
          <cell r="A7756">
            <v>65087605</v>
          </cell>
        </row>
        <row r="7757">
          <cell r="A7757">
            <v>65087605</v>
          </cell>
        </row>
        <row r="7758">
          <cell r="A7758">
            <v>65087605</v>
          </cell>
        </row>
        <row r="7759">
          <cell r="A7759">
            <v>65087605</v>
          </cell>
        </row>
        <row r="7760">
          <cell r="A7760">
            <v>65087605</v>
          </cell>
        </row>
        <row r="7761">
          <cell r="A7761">
            <v>65087605</v>
          </cell>
        </row>
        <row r="7762">
          <cell r="A7762">
            <v>65087605</v>
          </cell>
        </row>
        <row r="7763">
          <cell r="A7763">
            <v>65087605</v>
          </cell>
        </row>
        <row r="7764">
          <cell r="A7764">
            <v>65087605</v>
          </cell>
        </row>
        <row r="7765">
          <cell r="A7765">
            <v>65087605</v>
          </cell>
        </row>
        <row r="7766">
          <cell r="A7766">
            <v>65087605</v>
          </cell>
        </row>
        <row r="7767">
          <cell r="A7767">
            <v>65087605</v>
          </cell>
        </row>
        <row r="7768">
          <cell r="A7768">
            <v>65087605</v>
          </cell>
        </row>
        <row r="7769">
          <cell r="A7769">
            <v>65087605</v>
          </cell>
        </row>
        <row r="7770">
          <cell r="A7770">
            <v>65087605</v>
          </cell>
        </row>
        <row r="7771">
          <cell r="A7771">
            <v>65087605</v>
          </cell>
        </row>
        <row r="7772">
          <cell r="A7772">
            <v>65087605</v>
          </cell>
        </row>
        <row r="7773">
          <cell r="A7773">
            <v>65087605</v>
          </cell>
        </row>
        <row r="7774">
          <cell r="A7774">
            <v>65087605</v>
          </cell>
        </row>
        <row r="7775">
          <cell r="A7775">
            <v>65087605</v>
          </cell>
        </row>
        <row r="7776">
          <cell r="A7776">
            <v>65087605</v>
          </cell>
        </row>
        <row r="7777">
          <cell r="A7777">
            <v>65087605</v>
          </cell>
        </row>
        <row r="7778">
          <cell r="A7778">
            <v>65087605</v>
          </cell>
        </row>
        <row r="7779">
          <cell r="A7779">
            <v>65087605</v>
          </cell>
        </row>
        <row r="7780">
          <cell r="A7780">
            <v>65087605</v>
          </cell>
        </row>
        <row r="7781">
          <cell r="A7781">
            <v>65087605</v>
          </cell>
        </row>
        <row r="7782">
          <cell r="A7782">
            <v>65087605</v>
          </cell>
        </row>
        <row r="7783">
          <cell r="A7783">
            <v>65087605</v>
          </cell>
        </row>
        <row r="7784">
          <cell r="A7784">
            <v>65087605</v>
          </cell>
        </row>
        <row r="7785">
          <cell r="A7785">
            <v>65087605</v>
          </cell>
        </row>
        <row r="7786">
          <cell r="A7786">
            <v>65087605</v>
          </cell>
        </row>
        <row r="7787">
          <cell r="A7787">
            <v>65087605</v>
          </cell>
        </row>
        <row r="7788">
          <cell r="A7788">
            <v>65087605</v>
          </cell>
        </row>
        <row r="7789">
          <cell r="A7789">
            <v>65087605</v>
          </cell>
        </row>
        <row r="7790">
          <cell r="A7790">
            <v>65087605</v>
          </cell>
        </row>
        <row r="7791">
          <cell r="A7791">
            <v>65087605</v>
          </cell>
        </row>
        <row r="7792">
          <cell r="A7792">
            <v>65087605</v>
          </cell>
        </row>
        <row r="7793">
          <cell r="A7793">
            <v>65087605</v>
          </cell>
        </row>
        <row r="7794">
          <cell r="A7794">
            <v>65087605</v>
          </cell>
        </row>
        <row r="7795">
          <cell r="A7795">
            <v>65087605</v>
          </cell>
        </row>
        <row r="7796">
          <cell r="A7796">
            <v>65087605</v>
          </cell>
        </row>
        <row r="7797">
          <cell r="A7797">
            <v>65087605</v>
          </cell>
        </row>
        <row r="7798">
          <cell r="A7798">
            <v>65087605</v>
          </cell>
        </row>
        <row r="7799">
          <cell r="A7799">
            <v>65087605</v>
          </cell>
        </row>
        <row r="7800">
          <cell r="A7800">
            <v>65087605</v>
          </cell>
        </row>
        <row r="7801">
          <cell r="A7801">
            <v>65087605</v>
          </cell>
        </row>
        <row r="7802">
          <cell r="A7802">
            <v>65087605</v>
          </cell>
        </row>
        <row r="7803">
          <cell r="A7803">
            <v>65087605</v>
          </cell>
        </row>
        <row r="7804">
          <cell r="A7804">
            <v>65087605</v>
          </cell>
        </row>
        <row r="7805">
          <cell r="A7805">
            <v>65087605</v>
          </cell>
        </row>
        <row r="7806">
          <cell r="A7806">
            <v>65087605</v>
          </cell>
        </row>
        <row r="7807">
          <cell r="A7807">
            <v>65087605</v>
          </cell>
        </row>
        <row r="7808">
          <cell r="A7808">
            <v>65087605</v>
          </cell>
        </row>
        <row r="7809">
          <cell r="A7809">
            <v>65087605</v>
          </cell>
        </row>
        <row r="7810">
          <cell r="A7810">
            <v>65087605</v>
          </cell>
        </row>
        <row r="7811">
          <cell r="A7811">
            <v>65087605</v>
          </cell>
        </row>
        <row r="7812">
          <cell r="A7812">
            <v>65087605</v>
          </cell>
        </row>
        <row r="7813">
          <cell r="A7813">
            <v>65087605</v>
          </cell>
        </row>
        <row r="7814">
          <cell r="A7814">
            <v>65087605</v>
          </cell>
        </row>
        <row r="7815">
          <cell r="A7815">
            <v>65087605</v>
          </cell>
        </row>
        <row r="7816">
          <cell r="A7816">
            <v>65087605</v>
          </cell>
        </row>
        <row r="7817">
          <cell r="A7817">
            <v>65087605</v>
          </cell>
        </row>
        <row r="7818">
          <cell r="A7818">
            <v>65087605</v>
          </cell>
        </row>
        <row r="7819">
          <cell r="A7819">
            <v>65087605</v>
          </cell>
        </row>
        <row r="7820">
          <cell r="A7820">
            <v>65087605</v>
          </cell>
        </row>
        <row r="7821">
          <cell r="A7821">
            <v>65087605</v>
          </cell>
        </row>
        <row r="7822">
          <cell r="A7822">
            <v>65087605</v>
          </cell>
        </row>
        <row r="7823">
          <cell r="A7823">
            <v>65087605</v>
          </cell>
        </row>
        <row r="7824">
          <cell r="A7824">
            <v>65087605</v>
          </cell>
        </row>
        <row r="7825">
          <cell r="A7825">
            <v>65087605</v>
          </cell>
        </row>
        <row r="7826">
          <cell r="A7826">
            <v>65087605</v>
          </cell>
        </row>
        <row r="7827">
          <cell r="A7827">
            <v>65087605</v>
          </cell>
        </row>
        <row r="7828">
          <cell r="A7828">
            <v>65087605</v>
          </cell>
        </row>
        <row r="7829">
          <cell r="A7829">
            <v>65087605</v>
          </cell>
        </row>
        <row r="7830">
          <cell r="A7830">
            <v>65087605</v>
          </cell>
        </row>
        <row r="7831">
          <cell r="A7831">
            <v>65087605</v>
          </cell>
        </row>
        <row r="7832">
          <cell r="A7832">
            <v>65087605</v>
          </cell>
        </row>
        <row r="7833">
          <cell r="A7833">
            <v>65087605</v>
          </cell>
        </row>
        <row r="7834">
          <cell r="A7834">
            <v>65087605</v>
          </cell>
        </row>
        <row r="7835">
          <cell r="A7835">
            <v>65087605</v>
          </cell>
        </row>
        <row r="7836">
          <cell r="A7836">
            <v>65087605</v>
          </cell>
        </row>
        <row r="7837">
          <cell r="A7837">
            <v>65087605</v>
          </cell>
        </row>
        <row r="7838">
          <cell r="A7838">
            <v>65087605</v>
          </cell>
        </row>
        <row r="7839">
          <cell r="A7839">
            <v>65087605</v>
          </cell>
        </row>
        <row r="7840">
          <cell r="A7840">
            <v>65087605</v>
          </cell>
        </row>
        <row r="7841">
          <cell r="A7841">
            <v>65087605</v>
          </cell>
        </row>
        <row r="7842">
          <cell r="A7842">
            <v>65087605</v>
          </cell>
        </row>
        <row r="7843">
          <cell r="A7843">
            <v>65087605</v>
          </cell>
        </row>
        <row r="7844">
          <cell r="A7844">
            <v>65087605</v>
          </cell>
        </row>
        <row r="7845">
          <cell r="A7845">
            <v>65087605</v>
          </cell>
        </row>
        <row r="7846">
          <cell r="A7846">
            <v>65087605</v>
          </cell>
        </row>
        <row r="7847">
          <cell r="A7847">
            <v>65087605</v>
          </cell>
        </row>
        <row r="7848">
          <cell r="A7848">
            <v>65087605</v>
          </cell>
        </row>
        <row r="7849">
          <cell r="A7849">
            <v>65087605</v>
          </cell>
        </row>
        <row r="7850">
          <cell r="A7850">
            <v>65087605</v>
          </cell>
        </row>
        <row r="7851">
          <cell r="A7851">
            <v>65087605</v>
          </cell>
        </row>
        <row r="7852">
          <cell r="A7852">
            <v>65087605</v>
          </cell>
        </row>
        <row r="7853">
          <cell r="A7853">
            <v>65087605</v>
          </cell>
        </row>
        <row r="7854">
          <cell r="A7854">
            <v>65087605</v>
          </cell>
        </row>
        <row r="7855">
          <cell r="A7855">
            <v>65087605</v>
          </cell>
        </row>
        <row r="7856">
          <cell r="A7856">
            <v>65087605</v>
          </cell>
        </row>
        <row r="7857">
          <cell r="A7857">
            <v>65087605</v>
          </cell>
        </row>
        <row r="7858">
          <cell r="A7858">
            <v>65087605</v>
          </cell>
        </row>
        <row r="7859">
          <cell r="A7859">
            <v>65087605</v>
          </cell>
        </row>
        <row r="7860">
          <cell r="A7860">
            <v>65087605</v>
          </cell>
        </row>
        <row r="7861">
          <cell r="A7861">
            <v>65087605</v>
          </cell>
        </row>
        <row r="7862">
          <cell r="A7862">
            <v>65087605</v>
          </cell>
        </row>
        <row r="7863">
          <cell r="A7863">
            <v>65087605</v>
          </cell>
        </row>
        <row r="7864">
          <cell r="A7864">
            <v>65087605</v>
          </cell>
        </row>
        <row r="7865">
          <cell r="A7865">
            <v>65087605</v>
          </cell>
        </row>
        <row r="7866">
          <cell r="A7866">
            <v>65087605</v>
          </cell>
        </row>
        <row r="7867">
          <cell r="A7867">
            <v>65087605</v>
          </cell>
        </row>
        <row r="7868">
          <cell r="A7868">
            <v>65087605</v>
          </cell>
        </row>
        <row r="7869">
          <cell r="A7869">
            <v>65087605</v>
          </cell>
        </row>
        <row r="7870">
          <cell r="A7870">
            <v>65087605</v>
          </cell>
        </row>
        <row r="7871">
          <cell r="A7871">
            <v>65087605</v>
          </cell>
        </row>
        <row r="7872">
          <cell r="A7872">
            <v>65087605</v>
          </cell>
        </row>
        <row r="7873">
          <cell r="A7873">
            <v>65087605</v>
          </cell>
        </row>
        <row r="7874">
          <cell r="A7874">
            <v>65087605</v>
          </cell>
        </row>
        <row r="7875">
          <cell r="A7875">
            <v>65087605</v>
          </cell>
        </row>
        <row r="7876">
          <cell r="A7876">
            <v>65087605</v>
          </cell>
        </row>
        <row r="7877">
          <cell r="A7877">
            <v>65087605</v>
          </cell>
        </row>
        <row r="7878">
          <cell r="A7878">
            <v>65087605</v>
          </cell>
        </row>
        <row r="7879">
          <cell r="A7879">
            <v>65087605</v>
          </cell>
        </row>
        <row r="7880">
          <cell r="A7880">
            <v>65087605</v>
          </cell>
        </row>
        <row r="7881">
          <cell r="A7881">
            <v>65087605</v>
          </cell>
        </row>
        <row r="7882">
          <cell r="A7882">
            <v>65087605</v>
          </cell>
        </row>
        <row r="7883">
          <cell r="A7883">
            <v>65087605</v>
          </cell>
        </row>
        <row r="7884">
          <cell r="A7884">
            <v>65087605</v>
          </cell>
        </row>
        <row r="7885">
          <cell r="A7885">
            <v>65087605</v>
          </cell>
        </row>
        <row r="7886">
          <cell r="A7886">
            <v>65087605</v>
          </cell>
        </row>
        <row r="7887">
          <cell r="A7887">
            <v>65087605</v>
          </cell>
        </row>
        <row r="7888">
          <cell r="A7888">
            <v>65087605</v>
          </cell>
        </row>
        <row r="7889">
          <cell r="A7889">
            <v>65087605</v>
          </cell>
        </row>
        <row r="7890">
          <cell r="A7890">
            <v>65087605</v>
          </cell>
        </row>
        <row r="7891">
          <cell r="A7891">
            <v>65087605</v>
          </cell>
        </row>
        <row r="7892">
          <cell r="A7892">
            <v>65087605</v>
          </cell>
        </row>
        <row r="7893">
          <cell r="A7893">
            <v>65087605</v>
          </cell>
        </row>
        <row r="7894">
          <cell r="A7894">
            <v>65087605</v>
          </cell>
        </row>
        <row r="7895">
          <cell r="A7895">
            <v>65087605</v>
          </cell>
        </row>
        <row r="7896">
          <cell r="A7896">
            <v>65087605</v>
          </cell>
        </row>
        <row r="7897">
          <cell r="A7897">
            <v>65087605</v>
          </cell>
        </row>
        <row r="7898">
          <cell r="A7898">
            <v>65087605</v>
          </cell>
        </row>
        <row r="7899">
          <cell r="A7899">
            <v>65087605</v>
          </cell>
        </row>
        <row r="7900">
          <cell r="A7900">
            <v>65087605</v>
          </cell>
        </row>
        <row r="7901">
          <cell r="A7901">
            <v>65087605</v>
          </cell>
        </row>
        <row r="7902">
          <cell r="A7902">
            <v>65087605</v>
          </cell>
        </row>
        <row r="7903">
          <cell r="A7903">
            <v>65087605</v>
          </cell>
        </row>
        <row r="7904">
          <cell r="A7904">
            <v>65087605</v>
          </cell>
        </row>
        <row r="7905">
          <cell r="A7905">
            <v>65087605</v>
          </cell>
        </row>
        <row r="7906">
          <cell r="A7906">
            <v>65087605</v>
          </cell>
        </row>
        <row r="7907">
          <cell r="A7907">
            <v>65087605</v>
          </cell>
        </row>
        <row r="7908">
          <cell r="A7908">
            <v>65087605</v>
          </cell>
        </row>
        <row r="7909">
          <cell r="A7909">
            <v>65087605</v>
          </cell>
        </row>
        <row r="7910">
          <cell r="A7910">
            <v>65087605</v>
          </cell>
        </row>
        <row r="7911">
          <cell r="A7911">
            <v>65087605</v>
          </cell>
        </row>
        <row r="7912">
          <cell r="A7912">
            <v>65087605</v>
          </cell>
        </row>
        <row r="7913">
          <cell r="A7913">
            <v>65087605</v>
          </cell>
        </row>
        <row r="7914">
          <cell r="A7914">
            <v>65087605</v>
          </cell>
        </row>
        <row r="7915">
          <cell r="A7915">
            <v>65087605</v>
          </cell>
        </row>
        <row r="7916">
          <cell r="A7916">
            <v>65087605</v>
          </cell>
        </row>
        <row r="7917">
          <cell r="A7917">
            <v>65087605</v>
          </cell>
        </row>
        <row r="7918">
          <cell r="A7918">
            <v>65087605</v>
          </cell>
        </row>
        <row r="7919">
          <cell r="A7919">
            <v>65087605</v>
          </cell>
        </row>
        <row r="7920">
          <cell r="A7920">
            <v>65087605</v>
          </cell>
        </row>
        <row r="7921">
          <cell r="A7921">
            <v>65087605</v>
          </cell>
        </row>
        <row r="7922">
          <cell r="A7922">
            <v>65087605</v>
          </cell>
        </row>
        <row r="7923">
          <cell r="A7923">
            <v>65087605</v>
          </cell>
        </row>
        <row r="7924">
          <cell r="A7924">
            <v>65087605</v>
          </cell>
        </row>
        <row r="7925">
          <cell r="A7925">
            <v>65087605</v>
          </cell>
        </row>
        <row r="7926">
          <cell r="A7926">
            <v>65087605</v>
          </cell>
        </row>
        <row r="7927">
          <cell r="A7927">
            <v>65087605</v>
          </cell>
        </row>
        <row r="7928">
          <cell r="A7928">
            <v>65087605</v>
          </cell>
        </row>
        <row r="7929">
          <cell r="A7929">
            <v>65087605</v>
          </cell>
        </row>
        <row r="7930">
          <cell r="A7930">
            <v>65087605</v>
          </cell>
        </row>
        <row r="7931">
          <cell r="A7931">
            <v>65087605</v>
          </cell>
        </row>
        <row r="7932">
          <cell r="A7932">
            <v>65087605</v>
          </cell>
        </row>
        <row r="7933">
          <cell r="A7933">
            <v>65087605</v>
          </cell>
        </row>
        <row r="7934">
          <cell r="A7934">
            <v>65087605</v>
          </cell>
        </row>
        <row r="7935">
          <cell r="A7935">
            <v>65087605</v>
          </cell>
        </row>
        <row r="7936">
          <cell r="A7936">
            <v>65087605</v>
          </cell>
        </row>
        <row r="7937">
          <cell r="A7937">
            <v>65087605</v>
          </cell>
        </row>
        <row r="7938">
          <cell r="A7938">
            <v>65087605</v>
          </cell>
        </row>
        <row r="7939">
          <cell r="A7939">
            <v>65087605</v>
          </cell>
        </row>
        <row r="7940">
          <cell r="A7940">
            <v>65087605</v>
          </cell>
        </row>
        <row r="7941">
          <cell r="A7941">
            <v>65087605</v>
          </cell>
        </row>
        <row r="7942">
          <cell r="A7942">
            <v>65087605</v>
          </cell>
        </row>
        <row r="7943">
          <cell r="A7943">
            <v>65087605</v>
          </cell>
        </row>
        <row r="7944">
          <cell r="A7944">
            <v>65087605</v>
          </cell>
        </row>
        <row r="7945">
          <cell r="A7945">
            <v>65087605</v>
          </cell>
        </row>
        <row r="7946">
          <cell r="A7946">
            <v>65087605</v>
          </cell>
        </row>
        <row r="7947">
          <cell r="A7947">
            <v>65087605</v>
          </cell>
        </row>
        <row r="7948">
          <cell r="A7948">
            <v>65087605</v>
          </cell>
        </row>
        <row r="7949">
          <cell r="A7949">
            <v>65087605</v>
          </cell>
        </row>
        <row r="7950">
          <cell r="A7950">
            <v>65087605</v>
          </cell>
        </row>
        <row r="7951">
          <cell r="A7951">
            <v>65087605</v>
          </cell>
        </row>
        <row r="7952">
          <cell r="A7952">
            <v>65087605</v>
          </cell>
        </row>
        <row r="7953">
          <cell r="A7953">
            <v>65087605</v>
          </cell>
        </row>
        <row r="7954">
          <cell r="A7954">
            <v>65087605</v>
          </cell>
        </row>
        <row r="7955">
          <cell r="A7955">
            <v>65087605</v>
          </cell>
        </row>
        <row r="7956">
          <cell r="A7956">
            <v>65087605</v>
          </cell>
        </row>
        <row r="7957">
          <cell r="A7957">
            <v>65087605</v>
          </cell>
        </row>
        <row r="7958">
          <cell r="A7958">
            <v>65087605</v>
          </cell>
        </row>
        <row r="7959">
          <cell r="A7959">
            <v>65087605</v>
          </cell>
        </row>
        <row r="7960">
          <cell r="A7960">
            <v>65087605</v>
          </cell>
        </row>
        <row r="7961">
          <cell r="A7961">
            <v>65087605</v>
          </cell>
        </row>
        <row r="7962">
          <cell r="A7962">
            <v>65087605</v>
          </cell>
        </row>
        <row r="7963">
          <cell r="A7963">
            <v>65087605</v>
          </cell>
        </row>
        <row r="7964">
          <cell r="A7964">
            <v>65087605</v>
          </cell>
        </row>
        <row r="7965">
          <cell r="A7965">
            <v>65087605</v>
          </cell>
        </row>
        <row r="7966">
          <cell r="A7966">
            <v>65087605</v>
          </cell>
        </row>
        <row r="7967">
          <cell r="A7967">
            <v>65087605</v>
          </cell>
        </row>
        <row r="7968">
          <cell r="A7968">
            <v>65087605</v>
          </cell>
        </row>
        <row r="7969">
          <cell r="A7969">
            <v>65087605</v>
          </cell>
        </row>
        <row r="7970">
          <cell r="A7970">
            <v>65087605</v>
          </cell>
        </row>
        <row r="7971">
          <cell r="A7971">
            <v>65087605</v>
          </cell>
        </row>
        <row r="7972">
          <cell r="A7972">
            <v>65087605</v>
          </cell>
        </row>
        <row r="7973">
          <cell r="A7973">
            <v>65087605</v>
          </cell>
        </row>
        <row r="7974">
          <cell r="A7974">
            <v>65087605</v>
          </cell>
        </row>
        <row r="7975">
          <cell r="A7975">
            <v>65087605</v>
          </cell>
        </row>
        <row r="7976">
          <cell r="A7976">
            <v>65087605</v>
          </cell>
        </row>
        <row r="7977">
          <cell r="A7977">
            <v>65087605</v>
          </cell>
        </row>
        <row r="7978">
          <cell r="A7978">
            <v>65087605</v>
          </cell>
        </row>
        <row r="7979">
          <cell r="A7979">
            <v>65087605</v>
          </cell>
        </row>
        <row r="7980">
          <cell r="A7980">
            <v>65087605</v>
          </cell>
        </row>
        <row r="7981">
          <cell r="A7981">
            <v>65087605</v>
          </cell>
        </row>
        <row r="7982">
          <cell r="A7982">
            <v>65087605</v>
          </cell>
        </row>
        <row r="7983">
          <cell r="A7983">
            <v>65087605</v>
          </cell>
        </row>
        <row r="7984">
          <cell r="A7984">
            <v>65087605</v>
          </cell>
        </row>
        <row r="7985">
          <cell r="A7985">
            <v>65087605</v>
          </cell>
        </row>
        <row r="7986">
          <cell r="A7986">
            <v>65087605</v>
          </cell>
        </row>
        <row r="7987">
          <cell r="A7987">
            <v>65087605</v>
          </cell>
        </row>
        <row r="7988">
          <cell r="A7988">
            <v>65087605</v>
          </cell>
        </row>
        <row r="7989">
          <cell r="A7989">
            <v>65087605</v>
          </cell>
        </row>
        <row r="7990">
          <cell r="A7990">
            <v>65087605</v>
          </cell>
        </row>
        <row r="7991">
          <cell r="A7991">
            <v>65087605</v>
          </cell>
        </row>
        <row r="7992">
          <cell r="A7992">
            <v>65087605</v>
          </cell>
        </row>
        <row r="7993">
          <cell r="A7993">
            <v>65087605</v>
          </cell>
        </row>
        <row r="7994">
          <cell r="A7994">
            <v>65087605</v>
          </cell>
        </row>
        <row r="7995">
          <cell r="A7995">
            <v>65087605</v>
          </cell>
        </row>
        <row r="7996">
          <cell r="A7996">
            <v>65087605</v>
          </cell>
        </row>
        <row r="7997">
          <cell r="A7997">
            <v>65087605</v>
          </cell>
        </row>
        <row r="7998">
          <cell r="A7998">
            <v>65087605</v>
          </cell>
        </row>
        <row r="7999">
          <cell r="A7999">
            <v>65087605</v>
          </cell>
        </row>
        <row r="8000">
          <cell r="A8000">
            <v>65087605</v>
          </cell>
        </row>
        <row r="8001">
          <cell r="A8001">
            <v>65087605</v>
          </cell>
        </row>
        <row r="8002">
          <cell r="A8002">
            <v>65087605</v>
          </cell>
        </row>
        <row r="8003">
          <cell r="A8003">
            <v>65087605</v>
          </cell>
        </row>
        <row r="8004">
          <cell r="A8004">
            <v>65087605</v>
          </cell>
        </row>
        <row r="8005">
          <cell r="A8005">
            <v>65087605</v>
          </cell>
        </row>
        <row r="8006">
          <cell r="A8006">
            <v>65087605</v>
          </cell>
        </row>
        <row r="8007">
          <cell r="A8007">
            <v>65087605</v>
          </cell>
        </row>
        <row r="8008">
          <cell r="A8008">
            <v>65087605</v>
          </cell>
        </row>
        <row r="8009">
          <cell r="A8009">
            <v>65087605</v>
          </cell>
        </row>
        <row r="8010">
          <cell r="A8010">
            <v>65087605</v>
          </cell>
        </row>
        <row r="8011">
          <cell r="A8011">
            <v>65087605</v>
          </cell>
        </row>
        <row r="8012">
          <cell r="A8012">
            <v>65087605</v>
          </cell>
        </row>
        <row r="8013">
          <cell r="A8013">
            <v>65087605</v>
          </cell>
        </row>
        <row r="8014">
          <cell r="A8014">
            <v>65087605</v>
          </cell>
        </row>
        <row r="8015">
          <cell r="A8015">
            <v>65087605</v>
          </cell>
        </row>
        <row r="8016">
          <cell r="A8016">
            <v>65087605</v>
          </cell>
        </row>
        <row r="8017">
          <cell r="A8017">
            <v>65087605</v>
          </cell>
        </row>
        <row r="8018">
          <cell r="A8018">
            <v>65087605</v>
          </cell>
        </row>
        <row r="8019">
          <cell r="A8019">
            <v>65087605</v>
          </cell>
        </row>
        <row r="8020">
          <cell r="A8020">
            <v>65087605</v>
          </cell>
        </row>
        <row r="8021">
          <cell r="A8021">
            <v>65087605</v>
          </cell>
        </row>
        <row r="8022">
          <cell r="A8022">
            <v>65087605</v>
          </cell>
        </row>
        <row r="8023">
          <cell r="A8023">
            <v>65087605</v>
          </cell>
        </row>
        <row r="8024">
          <cell r="A8024">
            <v>65087605</v>
          </cell>
        </row>
        <row r="8025">
          <cell r="A8025">
            <v>65087605</v>
          </cell>
        </row>
        <row r="8026">
          <cell r="A8026">
            <v>65087605</v>
          </cell>
        </row>
        <row r="8027">
          <cell r="A8027">
            <v>65087605</v>
          </cell>
        </row>
        <row r="8028">
          <cell r="A8028">
            <v>65087605</v>
          </cell>
        </row>
        <row r="8029">
          <cell r="A8029">
            <v>65087605</v>
          </cell>
        </row>
        <row r="8030">
          <cell r="A8030">
            <v>65087605</v>
          </cell>
        </row>
        <row r="8031">
          <cell r="A8031">
            <v>65087605</v>
          </cell>
        </row>
        <row r="8032">
          <cell r="A8032">
            <v>65087605</v>
          </cell>
        </row>
        <row r="8033">
          <cell r="A8033">
            <v>65087605</v>
          </cell>
        </row>
        <row r="8034">
          <cell r="A8034">
            <v>65087605</v>
          </cell>
        </row>
        <row r="8035">
          <cell r="A8035">
            <v>65087605</v>
          </cell>
        </row>
        <row r="8036">
          <cell r="A8036">
            <v>65087605</v>
          </cell>
        </row>
        <row r="8037">
          <cell r="A8037">
            <v>65087605</v>
          </cell>
        </row>
        <row r="8038">
          <cell r="A8038">
            <v>65087605</v>
          </cell>
        </row>
        <row r="8039">
          <cell r="A8039">
            <v>65087605</v>
          </cell>
        </row>
        <row r="8040">
          <cell r="A8040">
            <v>65087605</v>
          </cell>
        </row>
        <row r="8041">
          <cell r="A8041">
            <v>65087605</v>
          </cell>
        </row>
        <row r="8042">
          <cell r="A8042">
            <v>65087605</v>
          </cell>
        </row>
        <row r="8043">
          <cell r="A8043">
            <v>65087605</v>
          </cell>
        </row>
        <row r="8044">
          <cell r="A8044">
            <v>65087605</v>
          </cell>
        </row>
        <row r="8045">
          <cell r="A8045">
            <v>65087605</v>
          </cell>
        </row>
        <row r="8046">
          <cell r="A8046">
            <v>65087605</v>
          </cell>
        </row>
        <row r="8047">
          <cell r="A8047">
            <v>65087605</v>
          </cell>
        </row>
        <row r="8048">
          <cell r="A8048">
            <v>65087605</v>
          </cell>
        </row>
        <row r="8049">
          <cell r="A8049">
            <v>65087605</v>
          </cell>
        </row>
        <row r="8050">
          <cell r="A8050">
            <v>65087605</v>
          </cell>
        </row>
        <row r="8051">
          <cell r="A8051">
            <v>65087605</v>
          </cell>
        </row>
        <row r="8052">
          <cell r="A8052">
            <v>65087605</v>
          </cell>
        </row>
        <row r="8053">
          <cell r="A8053">
            <v>65087605</v>
          </cell>
        </row>
        <row r="8054">
          <cell r="A8054">
            <v>65087605</v>
          </cell>
        </row>
        <row r="8055">
          <cell r="A8055">
            <v>65087605</v>
          </cell>
        </row>
        <row r="8056">
          <cell r="A8056">
            <v>65087605</v>
          </cell>
        </row>
        <row r="8057">
          <cell r="A8057">
            <v>65087605</v>
          </cell>
        </row>
        <row r="8058">
          <cell r="A8058">
            <v>65087605</v>
          </cell>
        </row>
        <row r="8059">
          <cell r="A8059">
            <v>65087605</v>
          </cell>
        </row>
        <row r="8060">
          <cell r="A8060">
            <v>65087605</v>
          </cell>
        </row>
        <row r="8061">
          <cell r="A8061">
            <v>65087605</v>
          </cell>
        </row>
        <row r="8062">
          <cell r="A8062">
            <v>65087605</v>
          </cell>
        </row>
        <row r="8063">
          <cell r="A8063">
            <v>65087605</v>
          </cell>
        </row>
        <row r="8064">
          <cell r="A8064">
            <v>65087605</v>
          </cell>
        </row>
        <row r="8065">
          <cell r="A8065">
            <v>65087605</v>
          </cell>
        </row>
        <row r="8066">
          <cell r="A8066">
            <v>65087605</v>
          </cell>
        </row>
        <row r="8067">
          <cell r="A8067">
            <v>65087605</v>
          </cell>
        </row>
        <row r="8068">
          <cell r="A8068">
            <v>65087605</v>
          </cell>
        </row>
        <row r="8069">
          <cell r="A8069">
            <v>65087605</v>
          </cell>
        </row>
        <row r="8070">
          <cell r="A8070">
            <v>65087605</v>
          </cell>
        </row>
        <row r="8071">
          <cell r="A8071">
            <v>65087605</v>
          </cell>
        </row>
        <row r="8072">
          <cell r="A8072">
            <v>65087605</v>
          </cell>
        </row>
        <row r="8073">
          <cell r="A8073">
            <v>65087605</v>
          </cell>
        </row>
        <row r="8074">
          <cell r="A8074">
            <v>65087605</v>
          </cell>
        </row>
        <row r="8075">
          <cell r="A8075">
            <v>65087605</v>
          </cell>
        </row>
        <row r="8076">
          <cell r="A8076">
            <v>65087605</v>
          </cell>
        </row>
        <row r="8077">
          <cell r="A8077">
            <v>65087605</v>
          </cell>
        </row>
        <row r="8078">
          <cell r="A8078">
            <v>65087605</v>
          </cell>
        </row>
        <row r="8079">
          <cell r="A8079">
            <v>65087605</v>
          </cell>
        </row>
        <row r="8080">
          <cell r="A8080">
            <v>65087605</v>
          </cell>
        </row>
        <row r="8081">
          <cell r="A8081">
            <v>65087605</v>
          </cell>
        </row>
        <row r="8082">
          <cell r="A8082">
            <v>65087605</v>
          </cell>
        </row>
        <row r="8083">
          <cell r="A8083">
            <v>65087605</v>
          </cell>
        </row>
        <row r="8084">
          <cell r="A8084">
            <v>65087605</v>
          </cell>
        </row>
        <row r="8085">
          <cell r="A8085">
            <v>65087605</v>
          </cell>
        </row>
        <row r="8086">
          <cell r="A8086">
            <v>65087605</v>
          </cell>
        </row>
        <row r="8087">
          <cell r="A8087">
            <v>65087605</v>
          </cell>
        </row>
        <row r="8088">
          <cell r="A8088">
            <v>65087605</v>
          </cell>
        </row>
        <row r="8089">
          <cell r="A8089">
            <v>65087605</v>
          </cell>
        </row>
        <row r="8090">
          <cell r="A8090">
            <v>65087605</v>
          </cell>
        </row>
        <row r="8091">
          <cell r="A8091">
            <v>65087605</v>
          </cell>
        </row>
        <row r="8092">
          <cell r="A8092">
            <v>65087605</v>
          </cell>
        </row>
        <row r="8093">
          <cell r="A8093">
            <v>65087605</v>
          </cell>
        </row>
        <row r="8094">
          <cell r="A8094">
            <v>65087605</v>
          </cell>
        </row>
        <row r="8095">
          <cell r="A8095">
            <v>65087605</v>
          </cell>
        </row>
        <row r="8096">
          <cell r="A8096">
            <v>65087605</v>
          </cell>
        </row>
        <row r="8097">
          <cell r="A8097">
            <v>65087605</v>
          </cell>
        </row>
        <row r="8098">
          <cell r="A8098">
            <v>65087605</v>
          </cell>
        </row>
        <row r="8099">
          <cell r="A8099">
            <v>65087605</v>
          </cell>
        </row>
        <row r="8100">
          <cell r="A8100">
            <v>65087605</v>
          </cell>
        </row>
        <row r="8101">
          <cell r="A8101">
            <v>65087605</v>
          </cell>
        </row>
        <row r="8102">
          <cell r="A8102">
            <v>65087605</v>
          </cell>
        </row>
        <row r="8103">
          <cell r="A8103">
            <v>65087605</v>
          </cell>
        </row>
        <row r="8104">
          <cell r="A8104">
            <v>65087605</v>
          </cell>
        </row>
        <row r="8105">
          <cell r="A8105">
            <v>65087605</v>
          </cell>
        </row>
        <row r="8106">
          <cell r="A8106">
            <v>65087605</v>
          </cell>
        </row>
        <row r="8107">
          <cell r="A8107">
            <v>65087605</v>
          </cell>
        </row>
        <row r="8108">
          <cell r="A8108">
            <v>65087605</v>
          </cell>
        </row>
        <row r="8109">
          <cell r="A8109">
            <v>65087605</v>
          </cell>
        </row>
        <row r="8110">
          <cell r="A8110">
            <v>65087605</v>
          </cell>
        </row>
        <row r="8111">
          <cell r="A8111">
            <v>65087605</v>
          </cell>
        </row>
        <row r="8112">
          <cell r="A8112">
            <v>65087605</v>
          </cell>
        </row>
        <row r="8113">
          <cell r="A8113">
            <v>65087605</v>
          </cell>
        </row>
        <row r="8114">
          <cell r="A8114">
            <v>65087605</v>
          </cell>
        </row>
        <row r="8115">
          <cell r="A8115">
            <v>65087605</v>
          </cell>
        </row>
        <row r="8116">
          <cell r="A8116">
            <v>65087605</v>
          </cell>
        </row>
        <row r="8117">
          <cell r="A8117">
            <v>65087605</v>
          </cell>
        </row>
        <row r="8118">
          <cell r="A8118">
            <v>65087605</v>
          </cell>
        </row>
        <row r="8119">
          <cell r="A8119">
            <v>65087605</v>
          </cell>
        </row>
        <row r="8120">
          <cell r="A8120">
            <v>65087605</v>
          </cell>
        </row>
        <row r="8121">
          <cell r="A8121">
            <v>65087605</v>
          </cell>
        </row>
        <row r="8122">
          <cell r="A8122">
            <v>65087605</v>
          </cell>
        </row>
        <row r="8123">
          <cell r="A8123">
            <v>65087605</v>
          </cell>
        </row>
        <row r="8124">
          <cell r="A8124">
            <v>65087605</v>
          </cell>
        </row>
        <row r="8125">
          <cell r="A8125">
            <v>65087605</v>
          </cell>
        </row>
        <row r="8126">
          <cell r="A8126">
            <v>65087605</v>
          </cell>
        </row>
        <row r="8127">
          <cell r="A8127">
            <v>65087605</v>
          </cell>
        </row>
        <row r="8128">
          <cell r="A8128">
            <v>65087605</v>
          </cell>
        </row>
        <row r="8129">
          <cell r="A8129">
            <v>65087605</v>
          </cell>
        </row>
        <row r="8130">
          <cell r="A8130">
            <v>65087605</v>
          </cell>
        </row>
        <row r="8131">
          <cell r="A8131">
            <v>65087605</v>
          </cell>
        </row>
        <row r="8132">
          <cell r="A8132">
            <v>65087605</v>
          </cell>
        </row>
        <row r="8133">
          <cell r="A8133">
            <v>65087605</v>
          </cell>
        </row>
        <row r="8134">
          <cell r="A8134">
            <v>65087605</v>
          </cell>
        </row>
        <row r="8135">
          <cell r="A8135">
            <v>65087605</v>
          </cell>
        </row>
        <row r="8136">
          <cell r="A8136">
            <v>65087605</v>
          </cell>
        </row>
        <row r="8137">
          <cell r="A8137">
            <v>65087605</v>
          </cell>
        </row>
        <row r="8138">
          <cell r="A8138">
            <v>65087605</v>
          </cell>
        </row>
        <row r="8139">
          <cell r="A8139">
            <v>65087605</v>
          </cell>
        </row>
        <row r="8140">
          <cell r="A8140">
            <v>65087605</v>
          </cell>
        </row>
        <row r="8141">
          <cell r="A8141">
            <v>65087605</v>
          </cell>
        </row>
        <row r="8142">
          <cell r="A8142">
            <v>65087605</v>
          </cell>
        </row>
        <row r="8143">
          <cell r="A8143">
            <v>65087605</v>
          </cell>
        </row>
        <row r="8144">
          <cell r="A8144">
            <v>65087605</v>
          </cell>
        </row>
        <row r="8145">
          <cell r="A8145">
            <v>65087605</v>
          </cell>
        </row>
        <row r="8146">
          <cell r="A8146">
            <v>65087605</v>
          </cell>
        </row>
        <row r="8147">
          <cell r="A8147">
            <v>65087605</v>
          </cell>
        </row>
        <row r="8148">
          <cell r="A8148">
            <v>65087605</v>
          </cell>
        </row>
        <row r="8149">
          <cell r="A8149">
            <v>65087605</v>
          </cell>
        </row>
        <row r="8150">
          <cell r="A8150">
            <v>65087605</v>
          </cell>
        </row>
        <row r="8151">
          <cell r="A8151">
            <v>65087605</v>
          </cell>
        </row>
        <row r="8152">
          <cell r="A8152">
            <v>65087605</v>
          </cell>
        </row>
        <row r="8153">
          <cell r="A8153">
            <v>65087605</v>
          </cell>
        </row>
        <row r="8154">
          <cell r="A8154">
            <v>65087605</v>
          </cell>
        </row>
        <row r="8155">
          <cell r="A8155">
            <v>65087605</v>
          </cell>
        </row>
        <row r="8156">
          <cell r="A8156">
            <v>65087605</v>
          </cell>
        </row>
        <row r="8157">
          <cell r="A8157">
            <v>65087605</v>
          </cell>
        </row>
        <row r="8158">
          <cell r="A8158">
            <v>65087605</v>
          </cell>
        </row>
        <row r="8159">
          <cell r="A8159">
            <v>65087605</v>
          </cell>
        </row>
        <row r="8160">
          <cell r="A8160">
            <v>65087605</v>
          </cell>
        </row>
        <row r="8161">
          <cell r="A8161">
            <v>65087605</v>
          </cell>
        </row>
        <row r="8162">
          <cell r="A8162">
            <v>65087605</v>
          </cell>
        </row>
        <row r="8163">
          <cell r="A8163">
            <v>65087605</v>
          </cell>
        </row>
        <row r="8164">
          <cell r="A8164">
            <v>65087605</v>
          </cell>
        </row>
        <row r="8165">
          <cell r="A8165">
            <v>65087605</v>
          </cell>
        </row>
        <row r="8166">
          <cell r="A8166">
            <v>65087605</v>
          </cell>
        </row>
        <row r="8167">
          <cell r="A8167">
            <v>65087605</v>
          </cell>
        </row>
        <row r="8168">
          <cell r="A8168">
            <v>65087605</v>
          </cell>
        </row>
        <row r="8169">
          <cell r="A8169">
            <v>65087605</v>
          </cell>
        </row>
        <row r="8170">
          <cell r="A8170">
            <v>65087605</v>
          </cell>
        </row>
        <row r="8171">
          <cell r="A8171">
            <v>65087605</v>
          </cell>
        </row>
        <row r="8172">
          <cell r="A8172">
            <v>65087605</v>
          </cell>
        </row>
        <row r="8173">
          <cell r="A8173">
            <v>65087605</v>
          </cell>
        </row>
        <row r="8174">
          <cell r="A8174">
            <v>65087605</v>
          </cell>
        </row>
        <row r="8175">
          <cell r="A8175">
            <v>65087605</v>
          </cell>
        </row>
        <row r="8176">
          <cell r="A8176">
            <v>65087605</v>
          </cell>
        </row>
        <row r="8177">
          <cell r="A8177">
            <v>65087605</v>
          </cell>
        </row>
        <row r="8178">
          <cell r="A8178">
            <v>65087605</v>
          </cell>
        </row>
        <row r="8179">
          <cell r="A8179">
            <v>65087605</v>
          </cell>
        </row>
        <row r="8180">
          <cell r="A8180">
            <v>65087605</v>
          </cell>
        </row>
        <row r="8181">
          <cell r="A8181">
            <v>65087605</v>
          </cell>
        </row>
        <row r="8182">
          <cell r="A8182">
            <v>65087605</v>
          </cell>
        </row>
        <row r="8183">
          <cell r="A8183">
            <v>65087605</v>
          </cell>
        </row>
        <row r="8184">
          <cell r="A8184">
            <v>65087605</v>
          </cell>
        </row>
        <row r="8185">
          <cell r="A8185">
            <v>65087605</v>
          </cell>
        </row>
        <row r="8186">
          <cell r="A8186">
            <v>65087605</v>
          </cell>
        </row>
        <row r="8187">
          <cell r="A8187">
            <v>65087605</v>
          </cell>
        </row>
        <row r="8188">
          <cell r="A8188">
            <v>65087605</v>
          </cell>
        </row>
        <row r="8189">
          <cell r="A8189">
            <v>65087605</v>
          </cell>
        </row>
        <row r="8190">
          <cell r="A8190">
            <v>65087605</v>
          </cell>
        </row>
        <row r="8191">
          <cell r="A8191">
            <v>65087605</v>
          </cell>
        </row>
        <row r="8192">
          <cell r="A8192">
            <v>65087605</v>
          </cell>
        </row>
        <row r="8193">
          <cell r="A8193">
            <v>65087605</v>
          </cell>
        </row>
        <row r="8194">
          <cell r="A8194">
            <v>65087605</v>
          </cell>
        </row>
        <row r="8195">
          <cell r="A8195">
            <v>65087605</v>
          </cell>
        </row>
        <row r="8196">
          <cell r="A8196">
            <v>65087605</v>
          </cell>
        </row>
        <row r="8197">
          <cell r="A8197">
            <v>65087605</v>
          </cell>
        </row>
        <row r="8198">
          <cell r="A8198">
            <v>65087605</v>
          </cell>
        </row>
        <row r="8199">
          <cell r="A8199">
            <v>65087605</v>
          </cell>
        </row>
        <row r="8200">
          <cell r="A8200">
            <v>65087605</v>
          </cell>
        </row>
        <row r="8201">
          <cell r="A8201">
            <v>65087605</v>
          </cell>
        </row>
        <row r="8202">
          <cell r="A8202">
            <v>65087605</v>
          </cell>
        </row>
        <row r="8203">
          <cell r="A8203">
            <v>65087605</v>
          </cell>
        </row>
        <row r="8204">
          <cell r="A8204">
            <v>65087605</v>
          </cell>
        </row>
        <row r="8205">
          <cell r="A8205">
            <v>65087605</v>
          </cell>
        </row>
        <row r="8206">
          <cell r="A8206">
            <v>65087605</v>
          </cell>
        </row>
        <row r="8207">
          <cell r="A8207">
            <v>65087605</v>
          </cell>
        </row>
        <row r="8208">
          <cell r="A8208">
            <v>65087605</v>
          </cell>
        </row>
        <row r="8209">
          <cell r="A8209">
            <v>65087605</v>
          </cell>
        </row>
        <row r="8210">
          <cell r="A8210">
            <v>65087605</v>
          </cell>
        </row>
        <row r="8211">
          <cell r="A8211">
            <v>65087605</v>
          </cell>
        </row>
        <row r="8212">
          <cell r="A8212">
            <v>65087605</v>
          </cell>
        </row>
        <row r="8213">
          <cell r="A8213">
            <v>65087605</v>
          </cell>
        </row>
        <row r="8214">
          <cell r="A8214">
            <v>65087605</v>
          </cell>
        </row>
        <row r="8215">
          <cell r="A8215">
            <v>65087605</v>
          </cell>
        </row>
        <row r="8216">
          <cell r="A8216">
            <v>65087605</v>
          </cell>
        </row>
        <row r="8217">
          <cell r="A8217">
            <v>65087605</v>
          </cell>
        </row>
        <row r="8218">
          <cell r="A8218">
            <v>65087605</v>
          </cell>
        </row>
        <row r="8219">
          <cell r="A8219">
            <v>65087605</v>
          </cell>
        </row>
        <row r="8220">
          <cell r="A8220">
            <v>65087605</v>
          </cell>
        </row>
        <row r="8221">
          <cell r="A8221">
            <v>65087605</v>
          </cell>
        </row>
        <row r="8222">
          <cell r="A8222">
            <v>65087605</v>
          </cell>
        </row>
        <row r="8223">
          <cell r="A8223">
            <v>65087605</v>
          </cell>
        </row>
        <row r="8224">
          <cell r="A8224">
            <v>65087605</v>
          </cell>
        </row>
        <row r="8225">
          <cell r="A8225">
            <v>65087605</v>
          </cell>
        </row>
        <row r="8226">
          <cell r="A8226">
            <v>65087605</v>
          </cell>
        </row>
        <row r="8227">
          <cell r="A8227">
            <v>65087605</v>
          </cell>
        </row>
        <row r="8228">
          <cell r="A8228">
            <v>65087605</v>
          </cell>
        </row>
        <row r="8229">
          <cell r="A8229">
            <v>65087605</v>
          </cell>
        </row>
        <row r="8230">
          <cell r="A8230">
            <v>65087605</v>
          </cell>
        </row>
        <row r="8231">
          <cell r="A8231">
            <v>65087605</v>
          </cell>
        </row>
        <row r="8232">
          <cell r="A8232">
            <v>65087605</v>
          </cell>
        </row>
        <row r="8233">
          <cell r="A8233">
            <v>65087605</v>
          </cell>
        </row>
        <row r="8234">
          <cell r="A8234">
            <v>65087605</v>
          </cell>
        </row>
        <row r="8235">
          <cell r="A8235">
            <v>65087605</v>
          </cell>
        </row>
        <row r="8236">
          <cell r="A8236">
            <v>65087605</v>
          </cell>
        </row>
        <row r="8237">
          <cell r="A8237">
            <v>65087605</v>
          </cell>
        </row>
        <row r="8238">
          <cell r="A8238">
            <v>65087605</v>
          </cell>
        </row>
        <row r="8239">
          <cell r="A8239">
            <v>65087605</v>
          </cell>
        </row>
        <row r="8240">
          <cell r="A8240">
            <v>65087605</v>
          </cell>
        </row>
        <row r="8241">
          <cell r="A8241">
            <v>65087605</v>
          </cell>
        </row>
        <row r="8242">
          <cell r="A8242">
            <v>65087605</v>
          </cell>
        </row>
        <row r="8243">
          <cell r="A8243">
            <v>65087605</v>
          </cell>
        </row>
        <row r="8244">
          <cell r="A8244">
            <v>65087605</v>
          </cell>
        </row>
        <row r="8245">
          <cell r="A8245">
            <v>65087605</v>
          </cell>
        </row>
        <row r="8246">
          <cell r="A8246">
            <v>65087605</v>
          </cell>
        </row>
        <row r="8247">
          <cell r="A8247">
            <v>65087605</v>
          </cell>
        </row>
        <row r="8248">
          <cell r="A8248">
            <v>65087605</v>
          </cell>
        </row>
        <row r="8249">
          <cell r="A8249">
            <v>65087605</v>
          </cell>
        </row>
        <row r="8250">
          <cell r="A8250">
            <v>65087605</v>
          </cell>
        </row>
        <row r="8251">
          <cell r="A8251">
            <v>65087605</v>
          </cell>
        </row>
        <row r="8252">
          <cell r="A8252">
            <v>65087605</v>
          </cell>
        </row>
        <row r="8253">
          <cell r="A8253">
            <v>65087605</v>
          </cell>
        </row>
        <row r="8254">
          <cell r="A8254">
            <v>65087605</v>
          </cell>
        </row>
        <row r="8255">
          <cell r="A8255">
            <v>65087605</v>
          </cell>
        </row>
        <row r="8256">
          <cell r="A8256">
            <v>65087605</v>
          </cell>
        </row>
        <row r="8257">
          <cell r="A8257">
            <v>65087605</v>
          </cell>
        </row>
        <row r="8258">
          <cell r="A8258">
            <v>65087605</v>
          </cell>
        </row>
        <row r="8259">
          <cell r="A8259">
            <v>65087605</v>
          </cell>
        </row>
        <row r="8260">
          <cell r="A8260">
            <v>65087605</v>
          </cell>
        </row>
        <row r="8261">
          <cell r="A8261">
            <v>65087605</v>
          </cell>
        </row>
        <row r="8262">
          <cell r="A8262">
            <v>65087605</v>
          </cell>
        </row>
        <row r="8263">
          <cell r="A8263">
            <v>65087605</v>
          </cell>
        </row>
        <row r="8264">
          <cell r="A8264">
            <v>65087605</v>
          </cell>
        </row>
        <row r="8265">
          <cell r="A8265">
            <v>65087605</v>
          </cell>
        </row>
        <row r="8266">
          <cell r="A8266">
            <v>65087605</v>
          </cell>
        </row>
        <row r="8267">
          <cell r="A8267">
            <v>65087605</v>
          </cell>
        </row>
        <row r="8268">
          <cell r="A8268">
            <v>65087605</v>
          </cell>
        </row>
        <row r="8269">
          <cell r="A8269">
            <v>65087605</v>
          </cell>
        </row>
        <row r="8270">
          <cell r="A8270">
            <v>65087605</v>
          </cell>
        </row>
        <row r="8271">
          <cell r="A8271">
            <v>65087605</v>
          </cell>
        </row>
        <row r="8272">
          <cell r="A8272">
            <v>65087605</v>
          </cell>
        </row>
        <row r="8273">
          <cell r="A8273">
            <v>65087605</v>
          </cell>
        </row>
        <row r="8274">
          <cell r="A8274">
            <v>65087605</v>
          </cell>
        </row>
        <row r="8275">
          <cell r="A8275">
            <v>65087605</v>
          </cell>
        </row>
        <row r="8276">
          <cell r="A8276">
            <v>65087605</v>
          </cell>
        </row>
        <row r="8277">
          <cell r="A8277">
            <v>65087605</v>
          </cell>
        </row>
        <row r="8278">
          <cell r="A8278">
            <v>65087605</v>
          </cell>
        </row>
        <row r="8279">
          <cell r="A8279">
            <v>65087605</v>
          </cell>
        </row>
        <row r="8280">
          <cell r="A8280">
            <v>65087605</v>
          </cell>
        </row>
        <row r="8281">
          <cell r="A8281">
            <v>65087605</v>
          </cell>
        </row>
        <row r="8282">
          <cell r="A8282">
            <v>65087605</v>
          </cell>
        </row>
        <row r="8283">
          <cell r="A8283">
            <v>65087605</v>
          </cell>
        </row>
        <row r="8284">
          <cell r="A8284">
            <v>65087605</v>
          </cell>
        </row>
        <row r="8285">
          <cell r="A8285">
            <v>65087605</v>
          </cell>
        </row>
        <row r="8286">
          <cell r="A8286">
            <v>65087605</v>
          </cell>
        </row>
        <row r="8287">
          <cell r="A8287">
            <v>65087605</v>
          </cell>
        </row>
        <row r="8288">
          <cell r="A8288">
            <v>65087605</v>
          </cell>
        </row>
        <row r="8289">
          <cell r="A8289">
            <v>65087605</v>
          </cell>
        </row>
        <row r="8290">
          <cell r="A8290">
            <v>65087605</v>
          </cell>
        </row>
        <row r="8291">
          <cell r="A8291">
            <v>65087605</v>
          </cell>
        </row>
        <row r="8292">
          <cell r="A8292">
            <v>65087605</v>
          </cell>
        </row>
        <row r="8293">
          <cell r="A8293">
            <v>65087605</v>
          </cell>
        </row>
        <row r="8294">
          <cell r="A8294">
            <v>65087605</v>
          </cell>
        </row>
        <row r="8295">
          <cell r="A8295">
            <v>65087605</v>
          </cell>
        </row>
        <row r="8296">
          <cell r="A8296">
            <v>65087605</v>
          </cell>
        </row>
        <row r="8297">
          <cell r="A8297">
            <v>65087605</v>
          </cell>
        </row>
        <row r="8298">
          <cell r="A8298">
            <v>65087605</v>
          </cell>
        </row>
        <row r="8299">
          <cell r="A8299">
            <v>65087615</v>
          </cell>
        </row>
        <row r="8300">
          <cell r="A8300">
            <v>65087615</v>
          </cell>
        </row>
        <row r="8301">
          <cell r="A8301">
            <v>65087615</v>
          </cell>
        </row>
        <row r="8302">
          <cell r="A8302">
            <v>65087615</v>
          </cell>
        </row>
        <row r="8303">
          <cell r="A8303">
            <v>65087615</v>
          </cell>
        </row>
        <row r="8304">
          <cell r="A8304">
            <v>65087615</v>
          </cell>
        </row>
        <row r="8305">
          <cell r="A8305">
            <v>65087615</v>
          </cell>
        </row>
        <row r="8306">
          <cell r="A8306">
            <v>65087615</v>
          </cell>
        </row>
        <row r="8307">
          <cell r="A8307">
            <v>65087615</v>
          </cell>
        </row>
        <row r="8308">
          <cell r="A8308">
            <v>65087615</v>
          </cell>
        </row>
        <row r="8309">
          <cell r="A8309">
            <v>65087615</v>
          </cell>
        </row>
        <row r="8310">
          <cell r="A8310">
            <v>65087615</v>
          </cell>
        </row>
        <row r="8311">
          <cell r="A8311">
            <v>65087615</v>
          </cell>
        </row>
        <row r="8312">
          <cell r="A8312">
            <v>65087945</v>
          </cell>
        </row>
        <row r="8313">
          <cell r="A8313">
            <v>65087945</v>
          </cell>
        </row>
        <row r="8314">
          <cell r="A8314">
            <v>65087945</v>
          </cell>
        </row>
        <row r="8315">
          <cell r="A8315">
            <v>65087945</v>
          </cell>
        </row>
        <row r="8316">
          <cell r="A8316">
            <v>65087945</v>
          </cell>
        </row>
        <row r="8317">
          <cell r="A8317">
            <v>65087945</v>
          </cell>
        </row>
        <row r="8318">
          <cell r="A8318">
            <v>65087945</v>
          </cell>
        </row>
        <row r="8319">
          <cell r="A8319">
            <v>65087945</v>
          </cell>
        </row>
        <row r="8320">
          <cell r="A8320">
            <v>65087945</v>
          </cell>
        </row>
        <row r="8321">
          <cell r="A8321">
            <v>65087945</v>
          </cell>
        </row>
        <row r="8322">
          <cell r="A8322">
            <v>65087945</v>
          </cell>
        </row>
        <row r="8323">
          <cell r="A8323">
            <v>65087945</v>
          </cell>
        </row>
        <row r="8324">
          <cell r="A8324">
            <v>65087945</v>
          </cell>
        </row>
        <row r="8325">
          <cell r="A8325">
            <v>65087945</v>
          </cell>
        </row>
        <row r="8326">
          <cell r="A8326">
            <v>65087945</v>
          </cell>
        </row>
        <row r="8327">
          <cell r="A8327">
            <v>65087945</v>
          </cell>
        </row>
        <row r="8328">
          <cell r="A8328">
            <v>65087945</v>
          </cell>
        </row>
        <row r="8329">
          <cell r="A8329">
            <v>65087945</v>
          </cell>
        </row>
        <row r="8330">
          <cell r="A8330">
            <v>65087945</v>
          </cell>
        </row>
        <row r="8331">
          <cell r="A8331">
            <v>65087945</v>
          </cell>
        </row>
        <row r="8332">
          <cell r="A8332">
            <v>65087945</v>
          </cell>
        </row>
        <row r="8333">
          <cell r="A8333">
            <v>65087945</v>
          </cell>
        </row>
        <row r="8334">
          <cell r="A8334">
            <v>65087945</v>
          </cell>
        </row>
        <row r="8335">
          <cell r="A8335">
            <v>65087945</v>
          </cell>
        </row>
        <row r="8336">
          <cell r="A8336">
            <v>65087945</v>
          </cell>
        </row>
        <row r="8337">
          <cell r="A8337">
            <v>65087945</v>
          </cell>
        </row>
        <row r="8338">
          <cell r="A8338">
            <v>65087945</v>
          </cell>
        </row>
        <row r="8339">
          <cell r="A8339">
            <v>65087945</v>
          </cell>
        </row>
        <row r="8340">
          <cell r="A8340">
            <v>65087945</v>
          </cell>
        </row>
        <row r="8341">
          <cell r="A8341">
            <v>65087945</v>
          </cell>
        </row>
        <row r="8342">
          <cell r="A8342">
            <v>65087945</v>
          </cell>
        </row>
        <row r="8343">
          <cell r="A8343">
            <v>65087945</v>
          </cell>
        </row>
        <row r="8344">
          <cell r="A8344">
            <v>65087945</v>
          </cell>
        </row>
        <row r="8345">
          <cell r="A8345">
            <v>65087945</v>
          </cell>
        </row>
        <row r="8346">
          <cell r="A8346">
            <v>65087945</v>
          </cell>
        </row>
        <row r="8347">
          <cell r="A8347">
            <v>65087945</v>
          </cell>
        </row>
        <row r="8348">
          <cell r="A8348">
            <v>65087945</v>
          </cell>
        </row>
        <row r="8349">
          <cell r="A8349">
            <v>65087945</v>
          </cell>
        </row>
        <row r="8350">
          <cell r="A8350">
            <v>65087945</v>
          </cell>
        </row>
        <row r="8351">
          <cell r="A8351">
            <v>65087945</v>
          </cell>
        </row>
        <row r="8352">
          <cell r="A8352">
            <v>65087945</v>
          </cell>
        </row>
        <row r="8353">
          <cell r="A8353">
            <v>65087945</v>
          </cell>
        </row>
        <row r="8354">
          <cell r="A8354">
            <v>65087945</v>
          </cell>
        </row>
        <row r="8355">
          <cell r="A8355">
            <v>65087945</v>
          </cell>
        </row>
        <row r="8356">
          <cell r="A8356">
            <v>65087945</v>
          </cell>
        </row>
        <row r="8357">
          <cell r="A8357">
            <v>65087945</v>
          </cell>
        </row>
        <row r="8358">
          <cell r="A8358">
            <v>65087945</v>
          </cell>
        </row>
        <row r="8359">
          <cell r="A8359">
            <v>65087945</v>
          </cell>
        </row>
        <row r="8360">
          <cell r="A8360">
            <v>65087945</v>
          </cell>
        </row>
        <row r="8361">
          <cell r="A8361">
            <v>65087945</v>
          </cell>
        </row>
        <row r="8362">
          <cell r="A8362">
            <v>65087945</v>
          </cell>
        </row>
        <row r="8363">
          <cell r="A8363">
            <v>65087945</v>
          </cell>
        </row>
        <row r="8364">
          <cell r="A8364">
            <v>65087945</v>
          </cell>
        </row>
        <row r="8365">
          <cell r="A8365">
            <v>65087945</v>
          </cell>
        </row>
        <row r="8366">
          <cell r="A8366">
            <v>65087945</v>
          </cell>
        </row>
        <row r="8367">
          <cell r="A8367">
            <v>65087945</v>
          </cell>
        </row>
        <row r="8368">
          <cell r="A8368">
            <v>65087945</v>
          </cell>
        </row>
        <row r="8369">
          <cell r="A8369">
            <v>65087945</v>
          </cell>
        </row>
        <row r="8370">
          <cell r="A8370">
            <v>65087945</v>
          </cell>
        </row>
        <row r="8371">
          <cell r="A8371">
            <v>65087945</v>
          </cell>
        </row>
        <row r="8372">
          <cell r="A8372">
            <v>65087945</v>
          </cell>
        </row>
        <row r="8373">
          <cell r="A8373">
            <v>65087945</v>
          </cell>
        </row>
        <row r="8374">
          <cell r="A8374">
            <v>65087945</v>
          </cell>
        </row>
        <row r="8375">
          <cell r="A8375">
            <v>65087945</v>
          </cell>
        </row>
        <row r="8376">
          <cell r="A8376">
            <v>65087945</v>
          </cell>
        </row>
        <row r="8377">
          <cell r="A8377">
            <v>65087945</v>
          </cell>
        </row>
        <row r="8378">
          <cell r="A8378">
            <v>65087945</v>
          </cell>
        </row>
        <row r="8379">
          <cell r="A8379">
            <v>65087945</v>
          </cell>
        </row>
        <row r="8380">
          <cell r="A8380">
            <v>65087945</v>
          </cell>
        </row>
        <row r="8381">
          <cell r="A8381">
            <v>65087945</v>
          </cell>
        </row>
        <row r="8382">
          <cell r="A8382">
            <v>65087945</v>
          </cell>
        </row>
        <row r="8383">
          <cell r="A8383">
            <v>65087945</v>
          </cell>
        </row>
        <row r="8384">
          <cell r="A8384">
            <v>65087945</v>
          </cell>
        </row>
        <row r="8385">
          <cell r="A8385">
            <v>65087945</v>
          </cell>
        </row>
        <row r="8386">
          <cell r="A8386">
            <v>65087945</v>
          </cell>
        </row>
        <row r="8387">
          <cell r="A8387">
            <v>65087945</v>
          </cell>
        </row>
        <row r="8388">
          <cell r="A8388">
            <v>65087945</v>
          </cell>
        </row>
        <row r="8389">
          <cell r="A8389">
            <v>65087945</v>
          </cell>
        </row>
        <row r="8390">
          <cell r="A8390">
            <v>65087945</v>
          </cell>
        </row>
        <row r="8391">
          <cell r="A8391">
            <v>65087945</v>
          </cell>
        </row>
        <row r="8392">
          <cell r="A8392">
            <v>65087945</v>
          </cell>
        </row>
        <row r="8393">
          <cell r="A8393">
            <v>65087945</v>
          </cell>
        </row>
        <row r="8394">
          <cell r="A8394">
            <v>65087945</v>
          </cell>
        </row>
        <row r="8395">
          <cell r="A8395">
            <v>65087945</v>
          </cell>
        </row>
        <row r="8396">
          <cell r="A8396">
            <v>65087945</v>
          </cell>
        </row>
        <row r="8397">
          <cell r="A8397">
            <v>65087945</v>
          </cell>
        </row>
        <row r="8398">
          <cell r="A8398">
            <v>65087945</v>
          </cell>
        </row>
        <row r="8399">
          <cell r="A8399">
            <v>65087945</v>
          </cell>
        </row>
        <row r="8400">
          <cell r="A8400">
            <v>65087945</v>
          </cell>
        </row>
        <row r="8401">
          <cell r="A8401">
            <v>65087945</v>
          </cell>
        </row>
        <row r="8402">
          <cell r="A8402">
            <v>65087945</v>
          </cell>
        </row>
        <row r="8403">
          <cell r="A8403">
            <v>65087945</v>
          </cell>
        </row>
        <row r="8404">
          <cell r="A8404">
            <v>65087945</v>
          </cell>
        </row>
        <row r="8405">
          <cell r="A8405">
            <v>65087945</v>
          </cell>
        </row>
        <row r="8406">
          <cell r="A8406">
            <v>65087945</v>
          </cell>
        </row>
        <row r="8407">
          <cell r="A8407">
            <v>65087945</v>
          </cell>
        </row>
        <row r="8408">
          <cell r="A8408">
            <v>65087945</v>
          </cell>
        </row>
        <row r="8409">
          <cell r="A8409">
            <v>65087945</v>
          </cell>
        </row>
        <row r="8410">
          <cell r="A8410">
            <v>65087945</v>
          </cell>
        </row>
        <row r="8411">
          <cell r="A8411">
            <v>65087945</v>
          </cell>
        </row>
        <row r="8412">
          <cell r="A8412">
            <v>65087945</v>
          </cell>
        </row>
        <row r="8413">
          <cell r="A8413">
            <v>65087945</v>
          </cell>
        </row>
        <row r="8414">
          <cell r="A8414">
            <v>65087945</v>
          </cell>
        </row>
        <row r="8415">
          <cell r="A8415">
            <v>65087945</v>
          </cell>
        </row>
        <row r="8416">
          <cell r="A8416">
            <v>65087945</v>
          </cell>
        </row>
        <row r="8417">
          <cell r="A8417">
            <v>65087945</v>
          </cell>
        </row>
        <row r="8418">
          <cell r="A8418">
            <v>65087945</v>
          </cell>
        </row>
        <row r="8419">
          <cell r="A8419">
            <v>65087945</v>
          </cell>
        </row>
        <row r="8420">
          <cell r="A8420">
            <v>65087945</v>
          </cell>
        </row>
        <row r="8421">
          <cell r="A8421">
            <v>65087945</v>
          </cell>
        </row>
        <row r="8422">
          <cell r="A8422">
            <v>65087945</v>
          </cell>
        </row>
        <row r="8423">
          <cell r="A8423">
            <v>65087945</v>
          </cell>
        </row>
        <row r="8424">
          <cell r="A8424">
            <v>65087945</v>
          </cell>
        </row>
        <row r="8425">
          <cell r="A8425">
            <v>65087945</v>
          </cell>
        </row>
        <row r="8426">
          <cell r="A8426">
            <v>65087945</v>
          </cell>
        </row>
        <row r="8427">
          <cell r="A8427">
            <v>65087945</v>
          </cell>
        </row>
        <row r="8428">
          <cell r="A8428">
            <v>65087945</v>
          </cell>
        </row>
        <row r="8429">
          <cell r="A8429">
            <v>65087945</v>
          </cell>
        </row>
        <row r="8430">
          <cell r="A8430">
            <v>65087945</v>
          </cell>
        </row>
        <row r="8431">
          <cell r="A8431">
            <v>65087945</v>
          </cell>
        </row>
        <row r="8432">
          <cell r="A8432">
            <v>65087945</v>
          </cell>
        </row>
        <row r="8433">
          <cell r="A8433">
            <v>65087945</v>
          </cell>
        </row>
        <row r="8434">
          <cell r="A8434">
            <v>65087945</v>
          </cell>
        </row>
        <row r="8435">
          <cell r="A8435">
            <v>65087945</v>
          </cell>
        </row>
        <row r="8436">
          <cell r="A8436">
            <v>65087945</v>
          </cell>
        </row>
        <row r="8437">
          <cell r="A8437">
            <v>65800000</v>
          </cell>
        </row>
        <row r="8438">
          <cell r="A8438">
            <v>65800000</v>
          </cell>
        </row>
        <row r="8439">
          <cell r="A8439">
            <v>65800000</v>
          </cell>
        </row>
        <row r="8440">
          <cell r="A8440">
            <v>65800000</v>
          </cell>
        </row>
        <row r="8441">
          <cell r="A8441">
            <v>65800000</v>
          </cell>
        </row>
        <row r="8442">
          <cell r="A8442">
            <v>65800000</v>
          </cell>
        </row>
        <row r="8443">
          <cell r="A8443">
            <v>65800000</v>
          </cell>
        </row>
        <row r="8444">
          <cell r="A8444">
            <v>65800000</v>
          </cell>
        </row>
        <row r="8445">
          <cell r="A8445">
            <v>65800000</v>
          </cell>
        </row>
        <row r="8446">
          <cell r="A8446">
            <v>65800000</v>
          </cell>
        </row>
        <row r="8447">
          <cell r="A8447">
            <v>65800000</v>
          </cell>
        </row>
        <row r="8448">
          <cell r="A8448">
            <v>65800000</v>
          </cell>
        </row>
        <row r="8449">
          <cell r="A8449">
            <v>65800000</v>
          </cell>
        </row>
        <row r="8450">
          <cell r="A8450">
            <v>65800000</v>
          </cell>
        </row>
        <row r="8451">
          <cell r="A8451">
            <v>65800000</v>
          </cell>
        </row>
        <row r="8452">
          <cell r="A8452">
            <v>65800000</v>
          </cell>
        </row>
        <row r="8453">
          <cell r="A8453">
            <v>65800000</v>
          </cell>
        </row>
        <row r="8454">
          <cell r="A8454">
            <v>65800000</v>
          </cell>
        </row>
        <row r="8455">
          <cell r="A8455">
            <v>65800000</v>
          </cell>
        </row>
        <row r="8456">
          <cell r="A8456">
            <v>65800000</v>
          </cell>
        </row>
        <row r="8457">
          <cell r="A8457">
            <v>65800000</v>
          </cell>
        </row>
        <row r="8458">
          <cell r="A8458">
            <v>65800000</v>
          </cell>
        </row>
        <row r="8459">
          <cell r="A8459">
            <v>65800000</v>
          </cell>
        </row>
        <row r="8460">
          <cell r="A8460">
            <v>65800000</v>
          </cell>
        </row>
        <row r="8461">
          <cell r="A8461">
            <v>65800000</v>
          </cell>
        </row>
        <row r="8462">
          <cell r="A8462">
            <v>65800000</v>
          </cell>
        </row>
        <row r="8463">
          <cell r="A8463">
            <v>65800000</v>
          </cell>
        </row>
        <row r="8464">
          <cell r="A8464">
            <v>65800000</v>
          </cell>
        </row>
        <row r="8465">
          <cell r="A8465">
            <v>65800000</v>
          </cell>
        </row>
        <row r="8466">
          <cell r="A8466">
            <v>65800000</v>
          </cell>
        </row>
        <row r="8467">
          <cell r="A8467">
            <v>65800000</v>
          </cell>
        </row>
        <row r="8468">
          <cell r="A8468">
            <v>65800000</v>
          </cell>
        </row>
        <row r="8469">
          <cell r="A8469">
            <v>65800000</v>
          </cell>
        </row>
        <row r="8470">
          <cell r="A8470">
            <v>65800000</v>
          </cell>
        </row>
        <row r="8471">
          <cell r="A8471">
            <v>65800000</v>
          </cell>
        </row>
        <row r="8472">
          <cell r="A8472">
            <v>65800000</v>
          </cell>
        </row>
        <row r="8473">
          <cell r="A8473">
            <v>65800000</v>
          </cell>
        </row>
        <row r="8474">
          <cell r="A8474">
            <v>65800000</v>
          </cell>
        </row>
        <row r="8475">
          <cell r="A8475">
            <v>65800000</v>
          </cell>
        </row>
        <row r="8476">
          <cell r="A8476">
            <v>65800000</v>
          </cell>
        </row>
        <row r="8477">
          <cell r="A8477">
            <v>65800000</v>
          </cell>
        </row>
        <row r="8478">
          <cell r="A8478">
            <v>65800000</v>
          </cell>
        </row>
        <row r="8479">
          <cell r="A8479">
            <v>65800000</v>
          </cell>
        </row>
        <row r="8480">
          <cell r="A8480">
            <v>65800000</v>
          </cell>
        </row>
        <row r="8481">
          <cell r="A8481">
            <v>65800000</v>
          </cell>
        </row>
        <row r="8482">
          <cell r="A8482">
            <v>65800000</v>
          </cell>
        </row>
        <row r="8483">
          <cell r="A8483">
            <v>65800000</v>
          </cell>
        </row>
        <row r="8484">
          <cell r="A8484">
            <v>65800000</v>
          </cell>
        </row>
        <row r="8485">
          <cell r="A8485">
            <v>65800000</v>
          </cell>
        </row>
        <row r="8486">
          <cell r="A8486">
            <v>65800000</v>
          </cell>
        </row>
        <row r="8487">
          <cell r="A8487">
            <v>65800000</v>
          </cell>
        </row>
        <row r="8488">
          <cell r="A8488">
            <v>65800000</v>
          </cell>
        </row>
        <row r="8489">
          <cell r="A8489">
            <v>65800000</v>
          </cell>
        </row>
        <row r="8490">
          <cell r="A8490">
            <v>65800000</v>
          </cell>
        </row>
        <row r="8491">
          <cell r="A8491">
            <v>65800000</v>
          </cell>
        </row>
        <row r="8492">
          <cell r="A8492">
            <v>65800000</v>
          </cell>
        </row>
        <row r="8493">
          <cell r="A8493">
            <v>65800000</v>
          </cell>
        </row>
        <row r="8494">
          <cell r="A8494">
            <v>65800000</v>
          </cell>
        </row>
        <row r="8495">
          <cell r="A8495">
            <v>65800000</v>
          </cell>
        </row>
        <row r="8496">
          <cell r="A8496">
            <v>65800000</v>
          </cell>
        </row>
        <row r="8497">
          <cell r="A8497">
            <v>65800000</v>
          </cell>
        </row>
        <row r="8498">
          <cell r="A8498">
            <v>65800000</v>
          </cell>
        </row>
        <row r="8499">
          <cell r="A8499">
            <v>65800000</v>
          </cell>
        </row>
        <row r="8500">
          <cell r="A8500">
            <v>65800000</v>
          </cell>
        </row>
        <row r="8501">
          <cell r="A8501">
            <v>65800000</v>
          </cell>
        </row>
        <row r="8502">
          <cell r="A8502">
            <v>65800000</v>
          </cell>
        </row>
        <row r="8503">
          <cell r="A8503">
            <v>65800000</v>
          </cell>
        </row>
        <row r="8504">
          <cell r="A8504">
            <v>65800000</v>
          </cell>
        </row>
        <row r="8505">
          <cell r="A8505">
            <v>65800000</v>
          </cell>
        </row>
        <row r="8506">
          <cell r="A8506">
            <v>65800000</v>
          </cell>
        </row>
        <row r="8507">
          <cell r="A8507">
            <v>65800000</v>
          </cell>
        </row>
        <row r="8508">
          <cell r="A8508">
            <v>65800000</v>
          </cell>
        </row>
        <row r="8509">
          <cell r="A8509">
            <v>65800000</v>
          </cell>
        </row>
        <row r="8510">
          <cell r="A8510">
            <v>65800000</v>
          </cell>
        </row>
        <row r="8511">
          <cell r="A8511">
            <v>65800000</v>
          </cell>
        </row>
        <row r="8512">
          <cell r="A8512">
            <v>65800000</v>
          </cell>
        </row>
        <row r="8513">
          <cell r="A8513">
            <v>65800000</v>
          </cell>
        </row>
        <row r="8514">
          <cell r="A8514">
            <v>65800000</v>
          </cell>
        </row>
        <row r="8515">
          <cell r="A8515">
            <v>65800000</v>
          </cell>
        </row>
        <row r="8516">
          <cell r="A8516">
            <v>65800000</v>
          </cell>
        </row>
        <row r="8517">
          <cell r="A8517">
            <v>65800000</v>
          </cell>
        </row>
        <row r="8518">
          <cell r="A8518">
            <v>65800000</v>
          </cell>
        </row>
        <row r="8519">
          <cell r="A8519">
            <v>65800000</v>
          </cell>
        </row>
        <row r="8520">
          <cell r="A8520">
            <v>65800000</v>
          </cell>
        </row>
        <row r="8521">
          <cell r="A8521">
            <v>65800000</v>
          </cell>
        </row>
        <row r="8522">
          <cell r="A8522">
            <v>65800000</v>
          </cell>
        </row>
        <row r="8523">
          <cell r="A8523">
            <v>65800000</v>
          </cell>
        </row>
        <row r="8524">
          <cell r="A8524">
            <v>65800000</v>
          </cell>
        </row>
        <row r="8525">
          <cell r="A8525">
            <v>65800000</v>
          </cell>
        </row>
        <row r="8526">
          <cell r="A8526">
            <v>65800000</v>
          </cell>
        </row>
        <row r="8527">
          <cell r="A8527">
            <v>65800000</v>
          </cell>
        </row>
        <row r="8528">
          <cell r="A8528">
            <v>65800000</v>
          </cell>
        </row>
        <row r="8529">
          <cell r="A8529">
            <v>65800000</v>
          </cell>
        </row>
        <row r="8530">
          <cell r="A8530">
            <v>65800000</v>
          </cell>
        </row>
        <row r="8531">
          <cell r="A8531">
            <v>65800000</v>
          </cell>
        </row>
        <row r="8532">
          <cell r="A8532">
            <v>65800000</v>
          </cell>
        </row>
        <row r="8533">
          <cell r="A8533">
            <v>65800000</v>
          </cell>
        </row>
        <row r="8534">
          <cell r="A8534">
            <v>65800000</v>
          </cell>
        </row>
        <row r="8535">
          <cell r="A8535">
            <v>65800000</v>
          </cell>
        </row>
        <row r="8536">
          <cell r="A8536">
            <v>65800000</v>
          </cell>
        </row>
        <row r="8537">
          <cell r="A8537">
            <v>65800000</v>
          </cell>
        </row>
        <row r="8538">
          <cell r="A8538">
            <v>65800000</v>
          </cell>
        </row>
        <row r="8539">
          <cell r="A8539">
            <v>65800000</v>
          </cell>
        </row>
        <row r="8540">
          <cell r="A8540">
            <v>65800000</v>
          </cell>
        </row>
        <row r="8541">
          <cell r="A8541">
            <v>65800000</v>
          </cell>
        </row>
        <row r="8542">
          <cell r="A8542">
            <v>65800000</v>
          </cell>
        </row>
        <row r="8543">
          <cell r="A8543">
            <v>65800000</v>
          </cell>
        </row>
        <row r="8544">
          <cell r="A8544">
            <v>65800000</v>
          </cell>
        </row>
        <row r="8545">
          <cell r="A8545">
            <v>65800000</v>
          </cell>
        </row>
        <row r="8546">
          <cell r="A8546">
            <v>65800000</v>
          </cell>
        </row>
        <row r="8547">
          <cell r="A8547">
            <v>65800000</v>
          </cell>
        </row>
        <row r="8548">
          <cell r="A8548">
            <v>65800000</v>
          </cell>
        </row>
        <row r="8549">
          <cell r="A8549">
            <v>65800000</v>
          </cell>
        </row>
        <row r="8550">
          <cell r="A8550">
            <v>65800000</v>
          </cell>
        </row>
        <row r="8551">
          <cell r="A8551">
            <v>65800000</v>
          </cell>
        </row>
        <row r="8552">
          <cell r="A8552">
            <v>65800000</v>
          </cell>
        </row>
        <row r="8553">
          <cell r="A8553">
            <v>65800000</v>
          </cell>
        </row>
        <row r="8554">
          <cell r="A8554">
            <v>65800000</v>
          </cell>
        </row>
        <row r="8555">
          <cell r="A8555">
            <v>65800000</v>
          </cell>
        </row>
        <row r="8556">
          <cell r="A8556">
            <v>65800000</v>
          </cell>
        </row>
        <row r="8557">
          <cell r="A8557">
            <v>65800000</v>
          </cell>
        </row>
        <row r="8558">
          <cell r="A8558">
            <v>65800000</v>
          </cell>
        </row>
        <row r="8559">
          <cell r="A8559">
            <v>65800000</v>
          </cell>
        </row>
        <row r="8560">
          <cell r="A8560">
            <v>65800000</v>
          </cell>
        </row>
        <row r="8561">
          <cell r="A8561">
            <v>65800000</v>
          </cell>
        </row>
        <row r="8562">
          <cell r="A8562">
            <v>65800000</v>
          </cell>
        </row>
        <row r="8563">
          <cell r="A8563">
            <v>65800000</v>
          </cell>
        </row>
        <row r="8564">
          <cell r="A8564">
            <v>65800000</v>
          </cell>
        </row>
        <row r="8565">
          <cell r="A8565">
            <v>65800000</v>
          </cell>
        </row>
        <row r="8566">
          <cell r="A8566">
            <v>65800000</v>
          </cell>
        </row>
        <row r="8567">
          <cell r="A8567">
            <v>65800000</v>
          </cell>
        </row>
        <row r="8568">
          <cell r="A8568">
            <v>65800000</v>
          </cell>
        </row>
        <row r="8569">
          <cell r="A8569">
            <v>65800000</v>
          </cell>
        </row>
        <row r="8570">
          <cell r="A8570">
            <v>65800000</v>
          </cell>
        </row>
        <row r="8571">
          <cell r="A8571">
            <v>65800000</v>
          </cell>
        </row>
        <row r="8572">
          <cell r="A8572">
            <v>65800000</v>
          </cell>
        </row>
        <row r="8573">
          <cell r="A8573">
            <v>65800000</v>
          </cell>
        </row>
        <row r="8574">
          <cell r="A8574">
            <v>65800000</v>
          </cell>
        </row>
        <row r="8575">
          <cell r="A8575">
            <v>65800000</v>
          </cell>
        </row>
        <row r="8576">
          <cell r="A8576">
            <v>65800000</v>
          </cell>
        </row>
        <row r="8577">
          <cell r="A8577">
            <v>65800000</v>
          </cell>
        </row>
        <row r="8578">
          <cell r="A8578">
            <v>65800000</v>
          </cell>
        </row>
        <row r="8579">
          <cell r="A8579">
            <v>65800000</v>
          </cell>
        </row>
        <row r="8580">
          <cell r="A8580">
            <v>65800000</v>
          </cell>
        </row>
        <row r="8581">
          <cell r="A8581">
            <v>65800000</v>
          </cell>
        </row>
        <row r="8582">
          <cell r="A8582">
            <v>65800000</v>
          </cell>
        </row>
        <row r="8583">
          <cell r="A8583">
            <v>65800000</v>
          </cell>
        </row>
        <row r="8584">
          <cell r="A8584">
            <v>65800000</v>
          </cell>
        </row>
        <row r="8585">
          <cell r="A8585">
            <v>65800000</v>
          </cell>
        </row>
        <row r="8586">
          <cell r="A8586">
            <v>65800000</v>
          </cell>
        </row>
        <row r="8587">
          <cell r="A8587">
            <v>65800000</v>
          </cell>
        </row>
        <row r="8588">
          <cell r="A8588">
            <v>65800000</v>
          </cell>
        </row>
        <row r="8589">
          <cell r="A8589">
            <v>65800000</v>
          </cell>
        </row>
        <row r="8590">
          <cell r="A8590">
            <v>65800000</v>
          </cell>
        </row>
        <row r="8591">
          <cell r="A8591">
            <v>65800000</v>
          </cell>
        </row>
        <row r="8592">
          <cell r="A8592">
            <v>65800000</v>
          </cell>
        </row>
        <row r="8593">
          <cell r="A8593">
            <v>65800000</v>
          </cell>
        </row>
        <row r="8594">
          <cell r="A8594">
            <v>65800000</v>
          </cell>
        </row>
        <row r="8595">
          <cell r="A8595">
            <v>65800000</v>
          </cell>
        </row>
        <row r="8596">
          <cell r="A8596">
            <v>65800000</v>
          </cell>
        </row>
        <row r="8597">
          <cell r="A8597">
            <v>65800000</v>
          </cell>
        </row>
        <row r="8598">
          <cell r="A8598">
            <v>65800000</v>
          </cell>
        </row>
        <row r="8599">
          <cell r="A8599">
            <v>65800000</v>
          </cell>
        </row>
        <row r="8600">
          <cell r="A8600">
            <v>65800000</v>
          </cell>
        </row>
        <row r="8601">
          <cell r="A8601">
            <v>65800000</v>
          </cell>
        </row>
        <row r="8602">
          <cell r="A8602">
            <v>65800000</v>
          </cell>
        </row>
        <row r="8603">
          <cell r="A8603">
            <v>65800000</v>
          </cell>
        </row>
        <row r="8604">
          <cell r="A8604">
            <v>65800000</v>
          </cell>
        </row>
        <row r="8605">
          <cell r="A8605">
            <v>65800000</v>
          </cell>
        </row>
        <row r="8606">
          <cell r="A8606">
            <v>65800000</v>
          </cell>
        </row>
        <row r="8607">
          <cell r="A8607">
            <v>65800000</v>
          </cell>
        </row>
        <row r="8608">
          <cell r="A8608">
            <v>65800000</v>
          </cell>
        </row>
        <row r="8609">
          <cell r="A8609">
            <v>65800000</v>
          </cell>
        </row>
        <row r="8610">
          <cell r="A8610">
            <v>65800000</v>
          </cell>
        </row>
        <row r="8611">
          <cell r="A8611">
            <v>65800000</v>
          </cell>
        </row>
        <row r="8612">
          <cell r="A8612">
            <v>65800000</v>
          </cell>
        </row>
        <row r="8613">
          <cell r="A8613">
            <v>65800000</v>
          </cell>
        </row>
        <row r="8614">
          <cell r="A8614">
            <v>65800000</v>
          </cell>
        </row>
        <row r="8615">
          <cell r="A8615">
            <v>65800000</v>
          </cell>
        </row>
        <row r="8616">
          <cell r="A8616">
            <v>65800000</v>
          </cell>
        </row>
        <row r="8617">
          <cell r="A8617">
            <v>65800000</v>
          </cell>
        </row>
        <row r="8618">
          <cell r="A8618">
            <v>65800000</v>
          </cell>
        </row>
        <row r="8619">
          <cell r="A8619">
            <v>65800000</v>
          </cell>
        </row>
        <row r="8620">
          <cell r="A8620">
            <v>65800000</v>
          </cell>
        </row>
        <row r="8621">
          <cell r="A8621">
            <v>65800000</v>
          </cell>
        </row>
        <row r="8622">
          <cell r="A8622">
            <v>65800000</v>
          </cell>
        </row>
        <row r="8623">
          <cell r="A8623">
            <v>65800000</v>
          </cell>
        </row>
        <row r="8624">
          <cell r="A8624">
            <v>65800000</v>
          </cell>
        </row>
        <row r="8625">
          <cell r="A8625">
            <v>65800000</v>
          </cell>
        </row>
        <row r="8626">
          <cell r="A8626">
            <v>65800000</v>
          </cell>
        </row>
        <row r="8627">
          <cell r="A8627">
            <v>65800000</v>
          </cell>
        </row>
        <row r="8628">
          <cell r="A8628">
            <v>65800000</v>
          </cell>
        </row>
        <row r="8629">
          <cell r="A8629">
            <v>65800000</v>
          </cell>
        </row>
        <row r="8630">
          <cell r="A8630">
            <v>65800000</v>
          </cell>
        </row>
        <row r="8631">
          <cell r="A8631">
            <v>65800000</v>
          </cell>
        </row>
        <row r="8632">
          <cell r="A8632">
            <v>65800000</v>
          </cell>
        </row>
        <row r="8633">
          <cell r="A8633">
            <v>65800000</v>
          </cell>
        </row>
        <row r="8634">
          <cell r="A8634">
            <v>65800000</v>
          </cell>
        </row>
        <row r="8635">
          <cell r="A8635">
            <v>65800000</v>
          </cell>
        </row>
        <row r="8636">
          <cell r="A8636">
            <v>65800000</v>
          </cell>
        </row>
        <row r="8637">
          <cell r="A8637">
            <v>65800000</v>
          </cell>
        </row>
        <row r="8638">
          <cell r="A8638">
            <v>65800000</v>
          </cell>
        </row>
        <row r="8639">
          <cell r="A8639">
            <v>65800000</v>
          </cell>
        </row>
        <row r="8640">
          <cell r="A8640">
            <v>65800000</v>
          </cell>
        </row>
        <row r="8641">
          <cell r="A8641">
            <v>65800000</v>
          </cell>
        </row>
        <row r="8642">
          <cell r="A8642">
            <v>65800000</v>
          </cell>
        </row>
        <row r="8643">
          <cell r="A8643">
            <v>65800000</v>
          </cell>
        </row>
        <row r="8644">
          <cell r="A8644">
            <v>65800000</v>
          </cell>
        </row>
        <row r="8645">
          <cell r="A8645">
            <v>65800000</v>
          </cell>
        </row>
        <row r="8646">
          <cell r="A8646">
            <v>65800000</v>
          </cell>
        </row>
        <row r="8647">
          <cell r="A8647">
            <v>65800000</v>
          </cell>
        </row>
        <row r="8648">
          <cell r="A8648">
            <v>65800000</v>
          </cell>
        </row>
        <row r="8649">
          <cell r="A8649">
            <v>65800000</v>
          </cell>
        </row>
        <row r="8650">
          <cell r="A8650">
            <v>65800000</v>
          </cell>
        </row>
        <row r="8651">
          <cell r="A8651">
            <v>65800000</v>
          </cell>
        </row>
        <row r="8652">
          <cell r="A8652">
            <v>65800000</v>
          </cell>
        </row>
        <row r="8653">
          <cell r="A8653">
            <v>65800000</v>
          </cell>
        </row>
        <row r="8654">
          <cell r="A8654">
            <v>65800000</v>
          </cell>
        </row>
        <row r="8655">
          <cell r="A8655">
            <v>65800000</v>
          </cell>
        </row>
        <row r="8656">
          <cell r="A8656">
            <v>65800000</v>
          </cell>
        </row>
        <row r="8657">
          <cell r="A8657">
            <v>65800000</v>
          </cell>
        </row>
        <row r="8658">
          <cell r="A8658">
            <v>65800000</v>
          </cell>
        </row>
        <row r="8659">
          <cell r="A8659">
            <v>65800000</v>
          </cell>
        </row>
        <row r="8660">
          <cell r="A8660">
            <v>65800000</v>
          </cell>
        </row>
        <row r="8661">
          <cell r="A8661">
            <v>65800000</v>
          </cell>
        </row>
        <row r="8662">
          <cell r="A8662">
            <v>65800000</v>
          </cell>
        </row>
        <row r="8663">
          <cell r="A8663">
            <v>65800000</v>
          </cell>
        </row>
        <row r="8664">
          <cell r="A8664">
            <v>65800000</v>
          </cell>
        </row>
        <row r="8665">
          <cell r="A8665">
            <v>65800000</v>
          </cell>
        </row>
        <row r="8666">
          <cell r="A8666">
            <v>65800000</v>
          </cell>
        </row>
        <row r="8667">
          <cell r="A8667">
            <v>65800000</v>
          </cell>
        </row>
        <row r="8668">
          <cell r="A8668">
            <v>65800000</v>
          </cell>
        </row>
        <row r="8669">
          <cell r="A8669">
            <v>65800000</v>
          </cell>
        </row>
        <row r="8670">
          <cell r="A8670">
            <v>65800000</v>
          </cell>
        </row>
        <row r="8671">
          <cell r="A8671">
            <v>65800000</v>
          </cell>
        </row>
        <row r="8672">
          <cell r="A8672">
            <v>65800000</v>
          </cell>
        </row>
        <row r="8673">
          <cell r="A8673">
            <v>65800000</v>
          </cell>
        </row>
        <row r="8674">
          <cell r="A8674">
            <v>65800000</v>
          </cell>
        </row>
        <row r="8675">
          <cell r="A8675">
            <v>65800000</v>
          </cell>
        </row>
        <row r="8676">
          <cell r="A8676">
            <v>65800000</v>
          </cell>
        </row>
        <row r="8677">
          <cell r="A8677">
            <v>65800000</v>
          </cell>
        </row>
        <row r="8678">
          <cell r="A8678">
            <v>65800000</v>
          </cell>
        </row>
        <row r="8679">
          <cell r="A8679">
            <v>65800000</v>
          </cell>
        </row>
        <row r="8680">
          <cell r="A8680">
            <v>65800000</v>
          </cell>
        </row>
        <row r="8681">
          <cell r="A8681">
            <v>65800000</v>
          </cell>
        </row>
        <row r="8682">
          <cell r="A8682">
            <v>65800000</v>
          </cell>
        </row>
        <row r="8683">
          <cell r="A8683">
            <v>65800000</v>
          </cell>
        </row>
        <row r="8684">
          <cell r="A8684">
            <v>65800000</v>
          </cell>
        </row>
        <row r="8685">
          <cell r="A8685">
            <v>65800000</v>
          </cell>
        </row>
        <row r="8686">
          <cell r="A8686">
            <v>65800000</v>
          </cell>
        </row>
        <row r="8687">
          <cell r="A8687">
            <v>65800000</v>
          </cell>
        </row>
        <row r="8688">
          <cell r="A8688">
            <v>65800000</v>
          </cell>
        </row>
        <row r="8689">
          <cell r="A8689">
            <v>65800000</v>
          </cell>
        </row>
        <row r="8690">
          <cell r="A8690">
            <v>65800000</v>
          </cell>
        </row>
        <row r="8691">
          <cell r="A8691">
            <v>65800000</v>
          </cell>
        </row>
        <row r="8692">
          <cell r="A8692">
            <v>65800000</v>
          </cell>
        </row>
        <row r="8693">
          <cell r="A8693">
            <v>65800000</v>
          </cell>
        </row>
        <row r="8694">
          <cell r="A8694">
            <v>65800000</v>
          </cell>
        </row>
        <row r="8695">
          <cell r="A8695">
            <v>65800000</v>
          </cell>
        </row>
        <row r="8696">
          <cell r="A8696">
            <v>65800000</v>
          </cell>
        </row>
        <row r="8697">
          <cell r="A8697">
            <v>65800000</v>
          </cell>
        </row>
        <row r="8698">
          <cell r="A8698">
            <v>65800000</v>
          </cell>
        </row>
        <row r="8699">
          <cell r="A8699">
            <v>65800000</v>
          </cell>
        </row>
        <row r="8700">
          <cell r="A8700">
            <v>65800000</v>
          </cell>
        </row>
        <row r="8701">
          <cell r="A8701">
            <v>65800000</v>
          </cell>
        </row>
        <row r="8702">
          <cell r="A8702">
            <v>65800000</v>
          </cell>
        </row>
        <row r="8703">
          <cell r="A8703">
            <v>65800000</v>
          </cell>
        </row>
        <row r="8704">
          <cell r="A8704">
            <v>65800000</v>
          </cell>
        </row>
        <row r="8705">
          <cell r="A8705">
            <v>65800000</v>
          </cell>
        </row>
        <row r="8706">
          <cell r="A8706">
            <v>65800000</v>
          </cell>
        </row>
        <row r="8707">
          <cell r="A8707">
            <v>65800000</v>
          </cell>
        </row>
        <row r="8708">
          <cell r="A8708">
            <v>65800000</v>
          </cell>
        </row>
        <row r="8709">
          <cell r="A8709">
            <v>65800000</v>
          </cell>
        </row>
        <row r="8710">
          <cell r="A8710">
            <v>65800000</v>
          </cell>
        </row>
        <row r="8711">
          <cell r="A8711">
            <v>65800000</v>
          </cell>
        </row>
        <row r="8712">
          <cell r="A8712">
            <v>65800000</v>
          </cell>
        </row>
        <row r="8713">
          <cell r="A8713">
            <v>65800000</v>
          </cell>
        </row>
        <row r="8714">
          <cell r="A8714">
            <v>65800000</v>
          </cell>
        </row>
        <row r="8715">
          <cell r="A8715">
            <v>65800000</v>
          </cell>
        </row>
        <row r="8716">
          <cell r="A8716">
            <v>65800000</v>
          </cell>
        </row>
        <row r="8717">
          <cell r="A8717">
            <v>65800000</v>
          </cell>
        </row>
        <row r="8718">
          <cell r="A8718">
            <v>65800000</v>
          </cell>
        </row>
        <row r="8719">
          <cell r="A8719">
            <v>65800000</v>
          </cell>
        </row>
        <row r="8720">
          <cell r="A8720">
            <v>65800000</v>
          </cell>
        </row>
        <row r="8721">
          <cell r="A8721">
            <v>65800000</v>
          </cell>
        </row>
        <row r="8722">
          <cell r="A8722">
            <v>65800000</v>
          </cell>
        </row>
        <row r="8723">
          <cell r="A8723">
            <v>65800000</v>
          </cell>
        </row>
        <row r="8724">
          <cell r="A8724">
            <v>65800000</v>
          </cell>
        </row>
        <row r="8725">
          <cell r="A8725">
            <v>65800000</v>
          </cell>
        </row>
        <row r="8726">
          <cell r="A8726">
            <v>65800000</v>
          </cell>
        </row>
        <row r="8727">
          <cell r="A8727">
            <v>65800000</v>
          </cell>
        </row>
        <row r="8728">
          <cell r="A8728">
            <v>65800000</v>
          </cell>
        </row>
        <row r="8729">
          <cell r="A8729">
            <v>65800000</v>
          </cell>
        </row>
        <row r="8730">
          <cell r="A8730">
            <v>65800000</v>
          </cell>
        </row>
        <row r="8731">
          <cell r="A8731">
            <v>65800000</v>
          </cell>
        </row>
        <row r="8732">
          <cell r="A8732">
            <v>65800000</v>
          </cell>
        </row>
        <row r="8733">
          <cell r="A8733">
            <v>65800000</v>
          </cell>
        </row>
        <row r="8734">
          <cell r="A8734">
            <v>65800000</v>
          </cell>
        </row>
        <row r="8735">
          <cell r="A8735">
            <v>65800000</v>
          </cell>
        </row>
        <row r="8736">
          <cell r="A8736">
            <v>65800000</v>
          </cell>
        </row>
        <row r="8737">
          <cell r="A8737">
            <v>65800000</v>
          </cell>
        </row>
        <row r="8738">
          <cell r="A8738">
            <v>65800000</v>
          </cell>
        </row>
        <row r="8739">
          <cell r="A8739">
            <v>65800000</v>
          </cell>
        </row>
        <row r="8740">
          <cell r="A8740">
            <v>65800000</v>
          </cell>
        </row>
        <row r="8741">
          <cell r="A8741">
            <v>65800000</v>
          </cell>
        </row>
        <row r="8742">
          <cell r="A8742">
            <v>65800000</v>
          </cell>
        </row>
        <row r="8743">
          <cell r="A8743">
            <v>65800000</v>
          </cell>
        </row>
        <row r="8744">
          <cell r="A8744">
            <v>65800000</v>
          </cell>
        </row>
        <row r="8745">
          <cell r="A8745">
            <v>65800000</v>
          </cell>
        </row>
        <row r="8746">
          <cell r="A8746">
            <v>65800000</v>
          </cell>
        </row>
        <row r="8747">
          <cell r="A8747">
            <v>65800000</v>
          </cell>
        </row>
        <row r="8748">
          <cell r="A8748">
            <v>65800000</v>
          </cell>
        </row>
        <row r="8749">
          <cell r="A8749">
            <v>65800000</v>
          </cell>
        </row>
        <row r="8750">
          <cell r="A8750">
            <v>65800000</v>
          </cell>
        </row>
        <row r="8751">
          <cell r="A8751">
            <v>65800000</v>
          </cell>
        </row>
        <row r="8752">
          <cell r="A8752">
            <v>65800000</v>
          </cell>
        </row>
        <row r="8753">
          <cell r="A8753">
            <v>65800000</v>
          </cell>
        </row>
        <row r="8754">
          <cell r="A8754">
            <v>65800000</v>
          </cell>
        </row>
        <row r="8755">
          <cell r="A8755">
            <v>65800000</v>
          </cell>
        </row>
        <row r="8756">
          <cell r="A8756">
            <v>65800000</v>
          </cell>
        </row>
        <row r="8757">
          <cell r="A8757">
            <v>65800000</v>
          </cell>
        </row>
        <row r="8758">
          <cell r="A8758">
            <v>65800000</v>
          </cell>
        </row>
        <row r="8759">
          <cell r="A8759">
            <v>65800000</v>
          </cell>
        </row>
        <row r="8760">
          <cell r="A8760">
            <v>65800000</v>
          </cell>
        </row>
        <row r="8761">
          <cell r="A8761">
            <v>65800000</v>
          </cell>
        </row>
        <row r="8762">
          <cell r="A8762">
            <v>65800000</v>
          </cell>
        </row>
        <row r="8763">
          <cell r="A8763">
            <v>65800000</v>
          </cell>
        </row>
        <row r="8764">
          <cell r="A8764">
            <v>65800000</v>
          </cell>
        </row>
        <row r="8765">
          <cell r="A8765">
            <v>65800000</v>
          </cell>
        </row>
        <row r="8766">
          <cell r="A8766">
            <v>65800000</v>
          </cell>
        </row>
        <row r="8767">
          <cell r="A8767">
            <v>65800000</v>
          </cell>
        </row>
        <row r="8768">
          <cell r="A8768">
            <v>65800000</v>
          </cell>
        </row>
        <row r="8769">
          <cell r="A8769">
            <v>65800000</v>
          </cell>
        </row>
        <row r="8770">
          <cell r="A8770">
            <v>65800000</v>
          </cell>
        </row>
        <row r="8771">
          <cell r="A8771">
            <v>65800000</v>
          </cell>
        </row>
        <row r="8772">
          <cell r="A8772">
            <v>65800000</v>
          </cell>
        </row>
        <row r="8773">
          <cell r="A8773">
            <v>65800000</v>
          </cell>
        </row>
        <row r="8774">
          <cell r="A8774">
            <v>65800000</v>
          </cell>
        </row>
        <row r="8775">
          <cell r="A8775">
            <v>65800000</v>
          </cell>
        </row>
        <row r="8776">
          <cell r="A8776">
            <v>65800000</v>
          </cell>
        </row>
        <row r="8777">
          <cell r="A8777">
            <v>65800000</v>
          </cell>
        </row>
        <row r="8778">
          <cell r="A8778">
            <v>65800000</v>
          </cell>
        </row>
        <row r="8779">
          <cell r="A8779">
            <v>65800000</v>
          </cell>
        </row>
        <row r="8780">
          <cell r="A8780">
            <v>65800000</v>
          </cell>
        </row>
        <row r="8781">
          <cell r="A8781">
            <v>65800000</v>
          </cell>
        </row>
        <row r="8782">
          <cell r="A8782">
            <v>65800000</v>
          </cell>
        </row>
        <row r="8783">
          <cell r="A8783">
            <v>65800000</v>
          </cell>
        </row>
        <row r="8784">
          <cell r="A8784">
            <v>65800000</v>
          </cell>
        </row>
        <row r="8785">
          <cell r="A8785">
            <v>65800000</v>
          </cell>
        </row>
        <row r="8786">
          <cell r="A8786">
            <v>65800000</v>
          </cell>
        </row>
        <row r="8787">
          <cell r="A8787">
            <v>65800000</v>
          </cell>
        </row>
        <row r="8788">
          <cell r="A8788">
            <v>65800000</v>
          </cell>
        </row>
        <row r="8789">
          <cell r="A8789">
            <v>65800000</v>
          </cell>
        </row>
        <row r="8790">
          <cell r="A8790">
            <v>65800000</v>
          </cell>
        </row>
        <row r="8791">
          <cell r="A8791">
            <v>65800000</v>
          </cell>
        </row>
        <row r="8792">
          <cell r="A8792">
            <v>65800000</v>
          </cell>
        </row>
        <row r="8793">
          <cell r="A8793">
            <v>65800000</v>
          </cell>
        </row>
        <row r="8794">
          <cell r="A8794">
            <v>65800000</v>
          </cell>
        </row>
        <row r="8795">
          <cell r="A8795">
            <v>65800000</v>
          </cell>
        </row>
        <row r="8796">
          <cell r="A8796">
            <v>65800000</v>
          </cell>
        </row>
        <row r="8797">
          <cell r="A8797">
            <v>65800000</v>
          </cell>
        </row>
        <row r="8798">
          <cell r="A8798">
            <v>65800000</v>
          </cell>
        </row>
        <row r="8799">
          <cell r="A8799">
            <v>65800000</v>
          </cell>
        </row>
        <row r="8800">
          <cell r="A8800">
            <v>65800000</v>
          </cell>
        </row>
        <row r="8801">
          <cell r="A8801">
            <v>65800000</v>
          </cell>
        </row>
        <row r="8802">
          <cell r="A8802">
            <v>65800000</v>
          </cell>
        </row>
        <row r="8803">
          <cell r="A8803">
            <v>65800000</v>
          </cell>
        </row>
        <row r="8804">
          <cell r="A8804">
            <v>65800000</v>
          </cell>
        </row>
        <row r="8805">
          <cell r="A8805">
            <v>65800000</v>
          </cell>
        </row>
        <row r="8806">
          <cell r="A8806">
            <v>65800000</v>
          </cell>
        </row>
        <row r="8807">
          <cell r="A8807">
            <v>65800000</v>
          </cell>
        </row>
        <row r="8808">
          <cell r="A8808">
            <v>65800000</v>
          </cell>
        </row>
        <row r="8809">
          <cell r="A8809">
            <v>65800000</v>
          </cell>
        </row>
        <row r="8810">
          <cell r="A8810">
            <v>65800000</v>
          </cell>
        </row>
        <row r="8811">
          <cell r="A8811">
            <v>65800000</v>
          </cell>
        </row>
        <row r="8812">
          <cell r="A8812">
            <v>65800000</v>
          </cell>
        </row>
        <row r="8813">
          <cell r="A8813">
            <v>65800000</v>
          </cell>
        </row>
        <row r="8814">
          <cell r="A8814">
            <v>65800000</v>
          </cell>
        </row>
        <row r="8815">
          <cell r="A8815">
            <v>65800000</v>
          </cell>
        </row>
        <row r="8816">
          <cell r="A8816">
            <v>65800000</v>
          </cell>
        </row>
        <row r="8817">
          <cell r="A8817">
            <v>65800000</v>
          </cell>
        </row>
        <row r="8818">
          <cell r="A8818">
            <v>65800000</v>
          </cell>
        </row>
        <row r="8819">
          <cell r="A8819">
            <v>65800000</v>
          </cell>
        </row>
        <row r="8820">
          <cell r="A8820">
            <v>65800000</v>
          </cell>
        </row>
        <row r="8821">
          <cell r="A8821">
            <v>65800000</v>
          </cell>
        </row>
        <row r="8822">
          <cell r="A8822">
            <v>65800000</v>
          </cell>
        </row>
        <row r="8823">
          <cell r="A8823">
            <v>65800000</v>
          </cell>
        </row>
        <row r="8824">
          <cell r="A8824">
            <v>65800000</v>
          </cell>
        </row>
        <row r="8825">
          <cell r="A8825">
            <v>65800000</v>
          </cell>
        </row>
        <row r="8826">
          <cell r="A8826">
            <v>65800000</v>
          </cell>
        </row>
        <row r="8827">
          <cell r="A8827">
            <v>65800000</v>
          </cell>
        </row>
        <row r="8828">
          <cell r="A8828">
            <v>65800000</v>
          </cell>
        </row>
        <row r="8829">
          <cell r="A8829">
            <v>65800000</v>
          </cell>
        </row>
        <row r="8830">
          <cell r="A8830">
            <v>65800000</v>
          </cell>
        </row>
        <row r="8831">
          <cell r="A8831">
            <v>65800000</v>
          </cell>
        </row>
        <row r="8832">
          <cell r="A8832">
            <v>65800000</v>
          </cell>
        </row>
        <row r="8833">
          <cell r="A8833">
            <v>65800000</v>
          </cell>
        </row>
        <row r="8834">
          <cell r="A8834">
            <v>65800000</v>
          </cell>
        </row>
        <row r="8835">
          <cell r="A8835">
            <v>65800000</v>
          </cell>
        </row>
        <row r="8836">
          <cell r="A8836">
            <v>65800000</v>
          </cell>
        </row>
        <row r="8837">
          <cell r="A8837">
            <v>65800000</v>
          </cell>
        </row>
        <row r="8838">
          <cell r="A8838">
            <v>65800000</v>
          </cell>
        </row>
        <row r="8839">
          <cell r="A8839">
            <v>65800000</v>
          </cell>
        </row>
        <row r="8840">
          <cell r="A8840">
            <v>65800000</v>
          </cell>
        </row>
        <row r="8841">
          <cell r="A8841">
            <v>65800000</v>
          </cell>
        </row>
        <row r="8842">
          <cell r="A8842">
            <v>65800000</v>
          </cell>
        </row>
        <row r="8843">
          <cell r="A8843">
            <v>65800000</v>
          </cell>
        </row>
        <row r="8844">
          <cell r="A8844">
            <v>65800000</v>
          </cell>
        </row>
        <row r="8845">
          <cell r="A8845">
            <v>65800000</v>
          </cell>
        </row>
        <row r="8846">
          <cell r="A8846">
            <v>65800000</v>
          </cell>
        </row>
        <row r="8847">
          <cell r="A8847">
            <v>65800000</v>
          </cell>
        </row>
        <row r="8848">
          <cell r="A8848">
            <v>65800000</v>
          </cell>
        </row>
        <row r="8849">
          <cell r="A8849">
            <v>65800000</v>
          </cell>
        </row>
        <row r="8850">
          <cell r="A8850">
            <v>65800000</v>
          </cell>
        </row>
        <row r="8851">
          <cell r="A8851">
            <v>65800000</v>
          </cell>
        </row>
        <row r="8852">
          <cell r="A8852">
            <v>65800000</v>
          </cell>
        </row>
        <row r="8853">
          <cell r="A8853">
            <v>65800000</v>
          </cell>
        </row>
        <row r="8854">
          <cell r="A8854">
            <v>65800000</v>
          </cell>
        </row>
        <row r="8855">
          <cell r="A8855">
            <v>65800000</v>
          </cell>
        </row>
        <row r="8856">
          <cell r="A8856">
            <v>65800000</v>
          </cell>
        </row>
        <row r="8857">
          <cell r="A8857">
            <v>65800000</v>
          </cell>
        </row>
        <row r="8858">
          <cell r="A8858">
            <v>65800000</v>
          </cell>
        </row>
        <row r="8859">
          <cell r="A8859">
            <v>65800000</v>
          </cell>
        </row>
        <row r="8860">
          <cell r="A8860">
            <v>65800000</v>
          </cell>
        </row>
        <row r="8861">
          <cell r="A8861">
            <v>65800000</v>
          </cell>
        </row>
        <row r="8862">
          <cell r="A8862">
            <v>65800000</v>
          </cell>
        </row>
        <row r="8863">
          <cell r="A8863">
            <v>65800000</v>
          </cell>
        </row>
        <row r="8864">
          <cell r="A8864">
            <v>65800000</v>
          </cell>
        </row>
        <row r="8865">
          <cell r="A8865">
            <v>65800000</v>
          </cell>
        </row>
        <row r="8866">
          <cell r="A8866">
            <v>65800000</v>
          </cell>
        </row>
        <row r="8867">
          <cell r="A8867">
            <v>65800000</v>
          </cell>
        </row>
        <row r="8868">
          <cell r="A8868">
            <v>65800000</v>
          </cell>
        </row>
        <row r="8869">
          <cell r="A8869">
            <v>65800000</v>
          </cell>
        </row>
        <row r="8870">
          <cell r="A8870">
            <v>65800000</v>
          </cell>
        </row>
        <row r="8871">
          <cell r="A8871">
            <v>65800000</v>
          </cell>
        </row>
        <row r="8872">
          <cell r="A8872">
            <v>65800000</v>
          </cell>
        </row>
        <row r="8873">
          <cell r="A8873">
            <v>65800000</v>
          </cell>
        </row>
        <row r="8874">
          <cell r="A8874">
            <v>65800000</v>
          </cell>
        </row>
        <row r="8875">
          <cell r="A8875">
            <v>65800000</v>
          </cell>
        </row>
        <row r="8876">
          <cell r="A8876">
            <v>65800000</v>
          </cell>
        </row>
        <row r="8877">
          <cell r="A8877">
            <v>65800000</v>
          </cell>
        </row>
        <row r="8878">
          <cell r="A8878">
            <v>65800000</v>
          </cell>
        </row>
        <row r="8879">
          <cell r="A8879">
            <v>65800000</v>
          </cell>
        </row>
        <row r="8880">
          <cell r="A8880">
            <v>65800000</v>
          </cell>
        </row>
        <row r="8881">
          <cell r="A8881">
            <v>65800000</v>
          </cell>
        </row>
        <row r="8882">
          <cell r="A8882">
            <v>65800000</v>
          </cell>
        </row>
        <row r="8883">
          <cell r="A8883">
            <v>65800000</v>
          </cell>
        </row>
        <row r="8884">
          <cell r="A8884">
            <v>65800000</v>
          </cell>
        </row>
        <row r="8885">
          <cell r="A8885">
            <v>65800000</v>
          </cell>
        </row>
        <row r="8886">
          <cell r="A8886">
            <v>65800000</v>
          </cell>
        </row>
        <row r="8887">
          <cell r="A8887">
            <v>65800000</v>
          </cell>
        </row>
        <row r="8888">
          <cell r="A8888">
            <v>65800000</v>
          </cell>
        </row>
        <row r="8889">
          <cell r="A8889">
            <v>65800000</v>
          </cell>
        </row>
        <row r="8890">
          <cell r="A8890">
            <v>65800000</v>
          </cell>
        </row>
        <row r="8891">
          <cell r="A8891">
            <v>65800000</v>
          </cell>
        </row>
        <row r="8892">
          <cell r="A8892">
            <v>65800000</v>
          </cell>
        </row>
        <row r="8893">
          <cell r="A8893">
            <v>65800000</v>
          </cell>
        </row>
        <row r="8894">
          <cell r="A8894">
            <v>65800000</v>
          </cell>
        </row>
        <row r="8895">
          <cell r="A8895">
            <v>65800000</v>
          </cell>
        </row>
        <row r="8896">
          <cell r="A8896">
            <v>65800000</v>
          </cell>
        </row>
        <row r="8897">
          <cell r="A8897">
            <v>65800000</v>
          </cell>
        </row>
        <row r="8898">
          <cell r="A8898">
            <v>65800000</v>
          </cell>
        </row>
        <row r="8899">
          <cell r="A8899">
            <v>65800000</v>
          </cell>
        </row>
        <row r="8900">
          <cell r="A8900">
            <v>65800000</v>
          </cell>
        </row>
        <row r="8901">
          <cell r="A8901">
            <v>65800000</v>
          </cell>
        </row>
        <row r="8902">
          <cell r="A8902">
            <v>65800000</v>
          </cell>
        </row>
        <row r="8903">
          <cell r="A8903">
            <v>65800000</v>
          </cell>
        </row>
        <row r="8904">
          <cell r="A8904">
            <v>65800000</v>
          </cell>
        </row>
        <row r="8905">
          <cell r="A8905">
            <v>65800000</v>
          </cell>
        </row>
        <row r="8906">
          <cell r="A8906">
            <v>65800000</v>
          </cell>
        </row>
        <row r="8907">
          <cell r="A8907">
            <v>65800000</v>
          </cell>
        </row>
        <row r="8908">
          <cell r="A8908">
            <v>65800000</v>
          </cell>
        </row>
        <row r="8909">
          <cell r="A8909">
            <v>65800000</v>
          </cell>
        </row>
        <row r="8910">
          <cell r="A8910">
            <v>65800000</v>
          </cell>
        </row>
        <row r="8911">
          <cell r="A8911">
            <v>65800000</v>
          </cell>
        </row>
        <row r="8912">
          <cell r="A8912">
            <v>65800000</v>
          </cell>
        </row>
        <row r="8913">
          <cell r="A8913">
            <v>65800000</v>
          </cell>
        </row>
        <row r="8914">
          <cell r="A8914">
            <v>65800000</v>
          </cell>
        </row>
        <row r="8915">
          <cell r="A8915">
            <v>65800000</v>
          </cell>
        </row>
        <row r="8916">
          <cell r="A8916">
            <v>65800000</v>
          </cell>
        </row>
        <row r="8917">
          <cell r="A8917">
            <v>65800000</v>
          </cell>
        </row>
        <row r="8918">
          <cell r="A8918">
            <v>65800000</v>
          </cell>
        </row>
        <row r="8919">
          <cell r="A8919">
            <v>65800000</v>
          </cell>
        </row>
        <row r="8920">
          <cell r="A8920">
            <v>65800000</v>
          </cell>
        </row>
        <row r="8921">
          <cell r="A8921">
            <v>65800000</v>
          </cell>
        </row>
        <row r="8922">
          <cell r="A8922">
            <v>65800000</v>
          </cell>
        </row>
        <row r="8923">
          <cell r="A8923">
            <v>65800000</v>
          </cell>
        </row>
        <row r="8924">
          <cell r="A8924">
            <v>65800000</v>
          </cell>
        </row>
        <row r="8925">
          <cell r="A8925">
            <v>65800000</v>
          </cell>
        </row>
        <row r="8926">
          <cell r="A8926">
            <v>65800000</v>
          </cell>
        </row>
        <row r="8927">
          <cell r="A8927">
            <v>65800000</v>
          </cell>
        </row>
        <row r="8928">
          <cell r="A8928">
            <v>65800000</v>
          </cell>
        </row>
        <row r="8929">
          <cell r="A8929">
            <v>65800000</v>
          </cell>
        </row>
        <row r="8930">
          <cell r="A8930">
            <v>65800000</v>
          </cell>
        </row>
        <row r="8931">
          <cell r="A8931">
            <v>65800000</v>
          </cell>
        </row>
        <row r="8932">
          <cell r="A8932">
            <v>65800000</v>
          </cell>
        </row>
        <row r="8933">
          <cell r="A8933">
            <v>65800000</v>
          </cell>
        </row>
        <row r="8934">
          <cell r="A8934">
            <v>65800000</v>
          </cell>
        </row>
        <row r="8935">
          <cell r="A8935">
            <v>65800000</v>
          </cell>
        </row>
        <row r="8936">
          <cell r="A8936">
            <v>65800000</v>
          </cell>
        </row>
        <row r="8937">
          <cell r="A8937">
            <v>65800000</v>
          </cell>
        </row>
        <row r="8938">
          <cell r="A8938">
            <v>65800000</v>
          </cell>
        </row>
        <row r="8939">
          <cell r="A8939">
            <v>65800000</v>
          </cell>
        </row>
        <row r="8940">
          <cell r="A8940">
            <v>65800000</v>
          </cell>
        </row>
        <row r="8941">
          <cell r="A8941">
            <v>65800000</v>
          </cell>
        </row>
        <row r="8942">
          <cell r="A8942">
            <v>65800000</v>
          </cell>
        </row>
        <row r="8943">
          <cell r="A8943">
            <v>65800000</v>
          </cell>
        </row>
        <row r="8944">
          <cell r="A8944">
            <v>65800000</v>
          </cell>
        </row>
        <row r="8945">
          <cell r="A8945">
            <v>65800000</v>
          </cell>
        </row>
        <row r="8946">
          <cell r="A8946">
            <v>65800000</v>
          </cell>
        </row>
        <row r="8947">
          <cell r="A8947">
            <v>65800000</v>
          </cell>
        </row>
        <row r="8948">
          <cell r="A8948">
            <v>65800000</v>
          </cell>
        </row>
        <row r="8949">
          <cell r="A8949">
            <v>65800000</v>
          </cell>
        </row>
        <row r="8950">
          <cell r="A8950">
            <v>65800000</v>
          </cell>
        </row>
        <row r="8951">
          <cell r="A8951">
            <v>65800000</v>
          </cell>
        </row>
        <row r="8952">
          <cell r="A8952">
            <v>65800000</v>
          </cell>
        </row>
        <row r="8953">
          <cell r="A8953">
            <v>65800000</v>
          </cell>
        </row>
        <row r="8954">
          <cell r="A8954">
            <v>65800000</v>
          </cell>
        </row>
        <row r="8955">
          <cell r="A8955">
            <v>65800000</v>
          </cell>
        </row>
        <row r="8956">
          <cell r="A8956">
            <v>65800000</v>
          </cell>
        </row>
        <row r="8957">
          <cell r="A8957">
            <v>65800000</v>
          </cell>
        </row>
        <row r="8958">
          <cell r="A8958">
            <v>65800000</v>
          </cell>
        </row>
        <row r="8959">
          <cell r="A8959">
            <v>65800000</v>
          </cell>
        </row>
        <row r="8960">
          <cell r="A8960">
            <v>65800000</v>
          </cell>
        </row>
        <row r="8961">
          <cell r="A8961">
            <v>65800000</v>
          </cell>
        </row>
        <row r="8962">
          <cell r="A8962">
            <v>65800000</v>
          </cell>
        </row>
        <row r="8963">
          <cell r="A8963">
            <v>65800000</v>
          </cell>
        </row>
        <row r="8964">
          <cell r="A8964">
            <v>65800000</v>
          </cell>
        </row>
        <row r="8965">
          <cell r="A8965">
            <v>65800000</v>
          </cell>
        </row>
        <row r="8966">
          <cell r="A8966">
            <v>65800000</v>
          </cell>
        </row>
        <row r="8967">
          <cell r="A8967">
            <v>65800000</v>
          </cell>
        </row>
        <row r="8968">
          <cell r="A8968">
            <v>65800000</v>
          </cell>
        </row>
        <row r="8969">
          <cell r="A8969">
            <v>65800000</v>
          </cell>
        </row>
        <row r="8970">
          <cell r="A8970">
            <v>65800000</v>
          </cell>
        </row>
        <row r="8971">
          <cell r="A8971">
            <v>65800000</v>
          </cell>
        </row>
        <row r="8972">
          <cell r="A8972">
            <v>65800000</v>
          </cell>
        </row>
        <row r="8973">
          <cell r="A8973">
            <v>65800000</v>
          </cell>
        </row>
        <row r="8974">
          <cell r="A8974">
            <v>65800000</v>
          </cell>
        </row>
        <row r="8975">
          <cell r="A8975">
            <v>65800000</v>
          </cell>
        </row>
        <row r="8976">
          <cell r="A8976">
            <v>65800000</v>
          </cell>
        </row>
        <row r="8977">
          <cell r="A8977">
            <v>65800000</v>
          </cell>
        </row>
        <row r="8978">
          <cell r="A8978">
            <v>65800000</v>
          </cell>
        </row>
        <row r="8979">
          <cell r="A8979">
            <v>65800000</v>
          </cell>
        </row>
        <row r="8980">
          <cell r="A8980">
            <v>65800000</v>
          </cell>
        </row>
        <row r="8981">
          <cell r="A8981">
            <v>65800000</v>
          </cell>
        </row>
        <row r="8982">
          <cell r="A8982">
            <v>65800000</v>
          </cell>
        </row>
        <row r="8983">
          <cell r="A8983">
            <v>65800000</v>
          </cell>
        </row>
        <row r="8984">
          <cell r="A8984">
            <v>65800000</v>
          </cell>
        </row>
        <row r="8985">
          <cell r="A8985">
            <v>65800000</v>
          </cell>
        </row>
        <row r="8986">
          <cell r="A8986">
            <v>65800000</v>
          </cell>
        </row>
        <row r="8987">
          <cell r="A8987">
            <v>65800000</v>
          </cell>
        </row>
        <row r="8988">
          <cell r="A8988">
            <v>65800000</v>
          </cell>
        </row>
        <row r="8989">
          <cell r="A8989">
            <v>65800000</v>
          </cell>
        </row>
        <row r="8990">
          <cell r="A8990">
            <v>65800000</v>
          </cell>
        </row>
        <row r="8991">
          <cell r="A8991">
            <v>65800000</v>
          </cell>
        </row>
        <row r="8992">
          <cell r="A8992">
            <v>65800000</v>
          </cell>
        </row>
        <row r="8993">
          <cell r="A8993">
            <v>65800000</v>
          </cell>
        </row>
        <row r="8994">
          <cell r="A8994">
            <v>65800000</v>
          </cell>
        </row>
        <row r="8995">
          <cell r="A8995">
            <v>65800000</v>
          </cell>
        </row>
        <row r="8996">
          <cell r="A8996">
            <v>65800000</v>
          </cell>
        </row>
        <row r="8997">
          <cell r="A8997">
            <v>65800000</v>
          </cell>
        </row>
        <row r="8998">
          <cell r="A8998">
            <v>65800000</v>
          </cell>
        </row>
        <row r="8999">
          <cell r="A8999">
            <v>65800000</v>
          </cell>
        </row>
        <row r="9000">
          <cell r="A9000">
            <v>65800000</v>
          </cell>
        </row>
        <row r="9001">
          <cell r="A9001">
            <v>65800000</v>
          </cell>
        </row>
        <row r="9002">
          <cell r="A9002">
            <v>65800000</v>
          </cell>
        </row>
        <row r="9003">
          <cell r="A9003">
            <v>65800000</v>
          </cell>
        </row>
        <row r="9004">
          <cell r="A9004">
            <v>65800000</v>
          </cell>
        </row>
        <row r="9005">
          <cell r="A9005">
            <v>65800000</v>
          </cell>
        </row>
        <row r="9006">
          <cell r="A9006">
            <v>65800000</v>
          </cell>
        </row>
        <row r="9007">
          <cell r="A9007">
            <v>65800000</v>
          </cell>
        </row>
        <row r="9008">
          <cell r="A9008">
            <v>65800000</v>
          </cell>
        </row>
        <row r="9009">
          <cell r="A9009">
            <v>65800000</v>
          </cell>
        </row>
        <row r="9010">
          <cell r="A9010">
            <v>65800000</v>
          </cell>
        </row>
        <row r="9011">
          <cell r="A9011">
            <v>65800000</v>
          </cell>
        </row>
        <row r="9012">
          <cell r="A9012">
            <v>65800000</v>
          </cell>
        </row>
        <row r="9013">
          <cell r="A9013">
            <v>65800000</v>
          </cell>
        </row>
        <row r="9014">
          <cell r="A9014">
            <v>65800000</v>
          </cell>
        </row>
        <row r="9015">
          <cell r="A9015">
            <v>65800000</v>
          </cell>
        </row>
        <row r="9016">
          <cell r="A9016">
            <v>65800000</v>
          </cell>
        </row>
        <row r="9017">
          <cell r="A9017">
            <v>65800000</v>
          </cell>
        </row>
        <row r="9018">
          <cell r="A9018">
            <v>65800000</v>
          </cell>
        </row>
        <row r="9019">
          <cell r="A9019">
            <v>65800000</v>
          </cell>
        </row>
        <row r="9020">
          <cell r="A9020">
            <v>65800000</v>
          </cell>
        </row>
        <row r="9021">
          <cell r="A9021">
            <v>65800000</v>
          </cell>
        </row>
        <row r="9022">
          <cell r="A9022">
            <v>65800000</v>
          </cell>
        </row>
        <row r="9023">
          <cell r="A9023">
            <v>65800000</v>
          </cell>
        </row>
        <row r="9024">
          <cell r="A9024">
            <v>65800000</v>
          </cell>
        </row>
        <row r="9025">
          <cell r="A9025">
            <v>65800000</v>
          </cell>
        </row>
        <row r="9026">
          <cell r="A9026">
            <v>65800000</v>
          </cell>
        </row>
        <row r="9027">
          <cell r="A9027">
            <v>65800000</v>
          </cell>
        </row>
        <row r="9028">
          <cell r="A9028">
            <v>65800000</v>
          </cell>
        </row>
        <row r="9029">
          <cell r="A9029">
            <v>65800000</v>
          </cell>
        </row>
        <row r="9030">
          <cell r="A9030">
            <v>65800000</v>
          </cell>
        </row>
        <row r="9031">
          <cell r="A9031">
            <v>65800000</v>
          </cell>
        </row>
        <row r="9032">
          <cell r="A9032">
            <v>65800000</v>
          </cell>
        </row>
        <row r="9033">
          <cell r="A9033">
            <v>65800000</v>
          </cell>
        </row>
        <row r="9034">
          <cell r="A9034">
            <v>65800000</v>
          </cell>
        </row>
        <row r="9035">
          <cell r="A9035">
            <v>65800000</v>
          </cell>
        </row>
        <row r="9036">
          <cell r="A9036">
            <v>65800000</v>
          </cell>
        </row>
        <row r="9037">
          <cell r="A9037">
            <v>65800000</v>
          </cell>
        </row>
        <row r="9038">
          <cell r="A9038">
            <v>65800000</v>
          </cell>
        </row>
        <row r="9039">
          <cell r="A9039">
            <v>65800000</v>
          </cell>
        </row>
        <row r="9040">
          <cell r="A9040">
            <v>65800000</v>
          </cell>
        </row>
        <row r="9041">
          <cell r="A9041">
            <v>65800000</v>
          </cell>
        </row>
        <row r="9042">
          <cell r="A9042">
            <v>65800000</v>
          </cell>
        </row>
        <row r="9043">
          <cell r="A9043">
            <v>65800000</v>
          </cell>
        </row>
        <row r="9044">
          <cell r="A9044">
            <v>65800000</v>
          </cell>
        </row>
        <row r="9045">
          <cell r="A9045">
            <v>65800000</v>
          </cell>
        </row>
        <row r="9046">
          <cell r="A9046">
            <v>65800000</v>
          </cell>
        </row>
        <row r="9047">
          <cell r="A9047">
            <v>65800000</v>
          </cell>
        </row>
        <row r="9048">
          <cell r="A9048">
            <v>65800000</v>
          </cell>
        </row>
        <row r="9049">
          <cell r="A9049">
            <v>65800000</v>
          </cell>
        </row>
        <row r="9050">
          <cell r="A9050">
            <v>65800000</v>
          </cell>
        </row>
        <row r="9051">
          <cell r="A9051">
            <v>65800000</v>
          </cell>
        </row>
        <row r="9052">
          <cell r="A9052">
            <v>65800000</v>
          </cell>
        </row>
        <row r="9053">
          <cell r="A9053">
            <v>65800000</v>
          </cell>
        </row>
        <row r="9054">
          <cell r="A9054">
            <v>65800000</v>
          </cell>
        </row>
        <row r="9055">
          <cell r="A9055">
            <v>65800000</v>
          </cell>
        </row>
        <row r="9056">
          <cell r="A9056">
            <v>65800000</v>
          </cell>
        </row>
        <row r="9057">
          <cell r="A9057">
            <v>65800000</v>
          </cell>
        </row>
        <row r="9058">
          <cell r="A9058">
            <v>65800000</v>
          </cell>
        </row>
        <row r="9059">
          <cell r="A9059">
            <v>65800000</v>
          </cell>
        </row>
        <row r="9060">
          <cell r="A9060">
            <v>65800000</v>
          </cell>
        </row>
        <row r="9061">
          <cell r="A9061">
            <v>65800000</v>
          </cell>
        </row>
        <row r="9062">
          <cell r="A9062">
            <v>65800000</v>
          </cell>
        </row>
        <row r="9063">
          <cell r="A9063">
            <v>65800000</v>
          </cell>
        </row>
        <row r="9064">
          <cell r="A9064">
            <v>65800000</v>
          </cell>
        </row>
        <row r="9065">
          <cell r="A9065">
            <v>65800000</v>
          </cell>
        </row>
        <row r="9066">
          <cell r="A9066">
            <v>65800000</v>
          </cell>
        </row>
        <row r="9067">
          <cell r="A9067">
            <v>65800000</v>
          </cell>
        </row>
        <row r="9068">
          <cell r="A9068">
            <v>65800000</v>
          </cell>
        </row>
        <row r="9069">
          <cell r="A9069">
            <v>65800000</v>
          </cell>
        </row>
        <row r="9070">
          <cell r="A9070">
            <v>65800000</v>
          </cell>
        </row>
        <row r="9071">
          <cell r="A9071">
            <v>65800000</v>
          </cell>
        </row>
        <row r="9072">
          <cell r="A9072">
            <v>65800000</v>
          </cell>
        </row>
        <row r="9073">
          <cell r="A9073">
            <v>65800000</v>
          </cell>
        </row>
        <row r="9074">
          <cell r="A9074">
            <v>65800000</v>
          </cell>
        </row>
        <row r="9075">
          <cell r="A9075">
            <v>65800000</v>
          </cell>
        </row>
        <row r="9076">
          <cell r="A9076">
            <v>65800000</v>
          </cell>
        </row>
        <row r="9077">
          <cell r="A9077">
            <v>65800000</v>
          </cell>
        </row>
        <row r="9078">
          <cell r="A9078">
            <v>65800000</v>
          </cell>
        </row>
        <row r="9079">
          <cell r="A9079">
            <v>65800000</v>
          </cell>
        </row>
        <row r="9080">
          <cell r="A9080">
            <v>65800000</v>
          </cell>
        </row>
        <row r="9081">
          <cell r="A9081">
            <v>65800000</v>
          </cell>
        </row>
        <row r="9082">
          <cell r="A9082">
            <v>65800000</v>
          </cell>
        </row>
        <row r="9083">
          <cell r="A9083">
            <v>65800000</v>
          </cell>
        </row>
        <row r="9084">
          <cell r="A9084">
            <v>65800000</v>
          </cell>
        </row>
        <row r="9085">
          <cell r="A9085">
            <v>65800000</v>
          </cell>
        </row>
        <row r="9086">
          <cell r="A9086">
            <v>65800000</v>
          </cell>
        </row>
        <row r="9087">
          <cell r="A9087">
            <v>65800000</v>
          </cell>
        </row>
        <row r="9088">
          <cell r="A9088">
            <v>65800000</v>
          </cell>
        </row>
        <row r="9089">
          <cell r="A9089">
            <v>65800000</v>
          </cell>
        </row>
        <row r="9090">
          <cell r="A9090">
            <v>65800000</v>
          </cell>
        </row>
        <row r="9091">
          <cell r="A9091">
            <v>65800000</v>
          </cell>
        </row>
        <row r="9092">
          <cell r="A9092">
            <v>65800000</v>
          </cell>
        </row>
        <row r="9093">
          <cell r="A9093">
            <v>65800000</v>
          </cell>
        </row>
        <row r="9094">
          <cell r="A9094">
            <v>65800000</v>
          </cell>
        </row>
        <row r="9095">
          <cell r="A9095">
            <v>65800000</v>
          </cell>
        </row>
        <row r="9096">
          <cell r="A9096">
            <v>65800000</v>
          </cell>
        </row>
        <row r="9097">
          <cell r="A9097">
            <v>65800000</v>
          </cell>
        </row>
        <row r="9098">
          <cell r="A9098">
            <v>65800000</v>
          </cell>
        </row>
        <row r="9099">
          <cell r="A9099">
            <v>65800000</v>
          </cell>
        </row>
        <row r="9100">
          <cell r="A9100">
            <v>65800000</v>
          </cell>
        </row>
        <row r="9101">
          <cell r="A9101">
            <v>65800000</v>
          </cell>
        </row>
        <row r="9102">
          <cell r="A9102">
            <v>65800000</v>
          </cell>
        </row>
        <row r="9103">
          <cell r="A9103">
            <v>65800000</v>
          </cell>
        </row>
        <row r="9104">
          <cell r="A9104">
            <v>65800000</v>
          </cell>
        </row>
        <row r="9105">
          <cell r="A9105">
            <v>65800000</v>
          </cell>
        </row>
        <row r="9106">
          <cell r="A9106">
            <v>65800000</v>
          </cell>
        </row>
        <row r="9107">
          <cell r="A9107">
            <v>65800000</v>
          </cell>
        </row>
        <row r="9108">
          <cell r="A9108">
            <v>65800000</v>
          </cell>
        </row>
        <row r="9109">
          <cell r="A9109">
            <v>65800000</v>
          </cell>
        </row>
        <row r="9110">
          <cell r="A9110">
            <v>65800000</v>
          </cell>
        </row>
        <row r="9111">
          <cell r="A9111">
            <v>65800000</v>
          </cell>
        </row>
        <row r="9112">
          <cell r="A9112">
            <v>65800000</v>
          </cell>
        </row>
        <row r="9113">
          <cell r="A9113">
            <v>65800000</v>
          </cell>
        </row>
        <row r="9114">
          <cell r="A9114">
            <v>65800000</v>
          </cell>
        </row>
        <row r="9115">
          <cell r="A9115">
            <v>65800000</v>
          </cell>
        </row>
        <row r="9116">
          <cell r="A9116">
            <v>65800000</v>
          </cell>
        </row>
        <row r="9117">
          <cell r="A9117">
            <v>65800000</v>
          </cell>
        </row>
        <row r="9118">
          <cell r="A9118">
            <v>65800000</v>
          </cell>
        </row>
        <row r="9119">
          <cell r="A9119">
            <v>65800000</v>
          </cell>
        </row>
        <row r="9120">
          <cell r="A9120">
            <v>65800000</v>
          </cell>
        </row>
        <row r="9121">
          <cell r="A9121">
            <v>65800000</v>
          </cell>
        </row>
        <row r="9122">
          <cell r="A9122">
            <v>65800000</v>
          </cell>
        </row>
        <row r="9123">
          <cell r="A9123">
            <v>65800000</v>
          </cell>
        </row>
        <row r="9124">
          <cell r="A9124">
            <v>65800000</v>
          </cell>
        </row>
        <row r="9125">
          <cell r="A9125">
            <v>65800000</v>
          </cell>
        </row>
        <row r="9126">
          <cell r="A9126">
            <v>65800000</v>
          </cell>
        </row>
        <row r="9127">
          <cell r="A9127">
            <v>65800000</v>
          </cell>
        </row>
        <row r="9128">
          <cell r="A9128">
            <v>65800000</v>
          </cell>
        </row>
        <row r="9129">
          <cell r="A9129">
            <v>65800000</v>
          </cell>
        </row>
        <row r="9130">
          <cell r="A9130">
            <v>65800000</v>
          </cell>
        </row>
        <row r="9131">
          <cell r="A9131">
            <v>65800000</v>
          </cell>
        </row>
        <row r="9132">
          <cell r="A9132">
            <v>65800000</v>
          </cell>
        </row>
        <row r="9133">
          <cell r="A9133">
            <v>65800000</v>
          </cell>
        </row>
        <row r="9134">
          <cell r="A9134">
            <v>65800000</v>
          </cell>
        </row>
        <row r="9135">
          <cell r="A9135">
            <v>65800000</v>
          </cell>
        </row>
        <row r="9136">
          <cell r="A9136">
            <v>65800000</v>
          </cell>
        </row>
        <row r="9137">
          <cell r="A9137">
            <v>65800000</v>
          </cell>
        </row>
        <row r="9138">
          <cell r="A9138">
            <v>65800000</v>
          </cell>
        </row>
        <row r="9139">
          <cell r="A9139">
            <v>65800000</v>
          </cell>
        </row>
        <row r="9140">
          <cell r="A9140">
            <v>65800000</v>
          </cell>
        </row>
        <row r="9141">
          <cell r="A9141">
            <v>65800000</v>
          </cell>
        </row>
        <row r="9142">
          <cell r="A9142">
            <v>65800000</v>
          </cell>
        </row>
        <row r="9143">
          <cell r="A9143">
            <v>65800000</v>
          </cell>
        </row>
        <row r="9144">
          <cell r="A9144">
            <v>65800000</v>
          </cell>
        </row>
        <row r="9145">
          <cell r="A9145">
            <v>65800000</v>
          </cell>
        </row>
        <row r="9146">
          <cell r="A9146">
            <v>65800000</v>
          </cell>
        </row>
        <row r="9147">
          <cell r="A9147">
            <v>65800000</v>
          </cell>
        </row>
        <row r="9148">
          <cell r="A9148">
            <v>65800000</v>
          </cell>
        </row>
        <row r="9149">
          <cell r="A9149">
            <v>65800000</v>
          </cell>
        </row>
        <row r="9150">
          <cell r="A9150">
            <v>65800000</v>
          </cell>
        </row>
        <row r="9151">
          <cell r="A9151">
            <v>65800000</v>
          </cell>
        </row>
        <row r="9152">
          <cell r="A9152">
            <v>65800000</v>
          </cell>
        </row>
        <row r="9153">
          <cell r="A9153">
            <v>65800000</v>
          </cell>
        </row>
        <row r="9154">
          <cell r="A9154">
            <v>65800000</v>
          </cell>
        </row>
        <row r="9155">
          <cell r="A9155">
            <v>65800000</v>
          </cell>
        </row>
        <row r="9156">
          <cell r="A9156">
            <v>65800000</v>
          </cell>
        </row>
        <row r="9157">
          <cell r="A9157">
            <v>65800000</v>
          </cell>
        </row>
        <row r="9158">
          <cell r="A9158">
            <v>65800000</v>
          </cell>
        </row>
        <row r="9159">
          <cell r="A9159">
            <v>65800000</v>
          </cell>
        </row>
        <row r="9160">
          <cell r="A9160">
            <v>65800000</v>
          </cell>
        </row>
        <row r="9161">
          <cell r="A9161">
            <v>65800000</v>
          </cell>
        </row>
        <row r="9162">
          <cell r="A9162">
            <v>65800000</v>
          </cell>
        </row>
        <row r="9163">
          <cell r="A9163">
            <v>65800000</v>
          </cell>
        </row>
        <row r="9164">
          <cell r="A9164">
            <v>65800000</v>
          </cell>
        </row>
        <row r="9165">
          <cell r="A9165">
            <v>65800000</v>
          </cell>
        </row>
        <row r="9166">
          <cell r="A9166">
            <v>65800000</v>
          </cell>
        </row>
        <row r="9167">
          <cell r="A9167">
            <v>65800000</v>
          </cell>
        </row>
        <row r="9168">
          <cell r="A9168">
            <v>65800000</v>
          </cell>
        </row>
        <row r="9169">
          <cell r="A9169">
            <v>65800000</v>
          </cell>
        </row>
        <row r="9170">
          <cell r="A9170">
            <v>65800000</v>
          </cell>
        </row>
        <row r="9171">
          <cell r="A9171">
            <v>65800000</v>
          </cell>
        </row>
        <row r="9172">
          <cell r="A9172">
            <v>65800000</v>
          </cell>
        </row>
        <row r="9173">
          <cell r="A9173">
            <v>65800000</v>
          </cell>
        </row>
        <row r="9174">
          <cell r="A9174">
            <v>65800000</v>
          </cell>
        </row>
        <row r="9175">
          <cell r="A9175">
            <v>65800000</v>
          </cell>
        </row>
        <row r="9176">
          <cell r="A9176">
            <v>65800000</v>
          </cell>
        </row>
        <row r="9177">
          <cell r="A9177">
            <v>65800000</v>
          </cell>
        </row>
        <row r="9178">
          <cell r="A9178">
            <v>65800000</v>
          </cell>
        </row>
        <row r="9179">
          <cell r="A9179">
            <v>65800000</v>
          </cell>
        </row>
        <row r="9180">
          <cell r="A9180">
            <v>65800000</v>
          </cell>
        </row>
        <row r="9181">
          <cell r="A9181">
            <v>65800000</v>
          </cell>
        </row>
        <row r="9182">
          <cell r="A9182">
            <v>65800000</v>
          </cell>
        </row>
        <row r="9183">
          <cell r="A9183">
            <v>65800000</v>
          </cell>
        </row>
        <row r="9184">
          <cell r="A9184">
            <v>65800000</v>
          </cell>
        </row>
        <row r="9185">
          <cell r="A9185">
            <v>65800000</v>
          </cell>
        </row>
        <row r="9186">
          <cell r="A9186">
            <v>65800000</v>
          </cell>
        </row>
        <row r="9187">
          <cell r="A9187">
            <v>65800000</v>
          </cell>
        </row>
        <row r="9188">
          <cell r="A9188">
            <v>65800000</v>
          </cell>
        </row>
        <row r="9189">
          <cell r="A9189">
            <v>65800000</v>
          </cell>
        </row>
        <row r="9190">
          <cell r="A9190">
            <v>65800000</v>
          </cell>
        </row>
        <row r="9191">
          <cell r="A9191">
            <v>65800000</v>
          </cell>
        </row>
        <row r="9192">
          <cell r="A9192">
            <v>65800000</v>
          </cell>
        </row>
        <row r="9193">
          <cell r="A9193">
            <v>65800000</v>
          </cell>
        </row>
        <row r="9194">
          <cell r="A9194">
            <v>65800000</v>
          </cell>
        </row>
        <row r="9195">
          <cell r="A9195">
            <v>65800000</v>
          </cell>
        </row>
        <row r="9196">
          <cell r="A9196">
            <v>65800000</v>
          </cell>
        </row>
        <row r="9197">
          <cell r="A9197">
            <v>65800000</v>
          </cell>
        </row>
        <row r="9198">
          <cell r="A9198">
            <v>65800000</v>
          </cell>
        </row>
        <row r="9199">
          <cell r="A9199">
            <v>65800000</v>
          </cell>
        </row>
        <row r="9200">
          <cell r="A9200">
            <v>65800000</v>
          </cell>
        </row>
        <row r="9201">
          <cell r="A9201">
            <v>65800000</v>
          </cell>
        </row>
        <row r="9202">
          <cell r="A9202">
            <v>65800000</v>
          </cell>
        </row>
        <row r="9203">
          <cell r="A9203">
            <v>65800000</v>
          </cell>
        </row>
        <row r="9204">
          <cell r="A9204">
            <v>65800000</v>
          </cell>
        </row>
        <row r="9205">
          <cell r="A9205">
            <v>65800000</v>
          </cell>
        </row>
        <row r="9206">
          <cell r="A9206">
            <v>65800000</v>
          </cell>
        </row>
        <row r="9207">
          <cell r="A9207">
            <v>65800000</v>
          </cell>
        </row>
        <row r="9208">
          <cell r="A9208">
            <v>65800000</v>
          </cell>
        </row>
        <row r="9209">
          <cell r="A9209">
            <v>65800000</v>
          </cell>
        </row>
        <row r="9210">
          <cell r="A9210">
            <v>65800000</v>
          </cell>
        </row>
        <row r="9211">
          <cell r="A9211">
            <v>65800000</v>
          </cell>
        </row>
        <row r="9212">
          <cell r="A9212">
            <v>65800000</v>
          </cell>
        </row>
        <row r="9213">
          <cell r="A9213">
            <v>65800000</v>
          </cell>
        </row>
        <row r="9214">
          <cell r="A9214">
            <v>65800000</v>
          </cell>
        </row>
        <row r="9215">
          <cell r="A9215">
            <v>65800000</v>
          </cell>
        </row>
        <row r="9216">
          <cell r="A9216">
            <v>65800000</v>
          </cell>
        </row>
        <row r="9217">
          <cell r="A9217">
            <v>65800000</v>
          </cell>
        </row>
        <row r="9218">
          <cell r="A9218">
            <v>65800000</v>
          </cell>
        </row>
        <row r="9219">
          <cell r="A9219">
            <v>65800000</v>
          </cell>
        </row>
        <row r="9220">
          <cell r="A9220">
            <v>65800000</v>
          </cell>
        </row>
        <row r="9221">
          <cell r="A9221">
            <v>65800000</v>
          </cell>
        </row>
        <row r="9222">
          <cell r="A9222">
            <v>65800000</v>
          </cell>
        </row>
        <row r="9223">
          <cell r="A9223">
            <v>65800000</v>
          </cell>
        </row>
        <row r="9224">
          <cell r="A9224">
            <v>65800000</v>
          </cell>
        </row>
        <row r="9225">
          <cell r="A9225">
            <v>65800000</v>
          </cell>
        </row>
        <row r="9226">
          <cell r="A9226">
            <v>65800000</v>
          </cell>
        </row>
        <row r="9227">
          <cell r="A9227">
            <v>65800000</v>
          </cell>
        </row>
        <row r="9228">
          <cell r="A9228">
            <v>65800000</v>
          </cell>
        </row>
        <row r="9229">
          <cell r="A9229">
            <v>65800000</v>
          </cell>
        </row>
        <row r="9230">
          <cell r="A9230">
            <v>65800000</v>
          </cell>
        </row>
        <row r="9231">
          <cell r="A9231">
            <v>65800000</v>
          </cell>
        </row>
        <row r="9232">
          <cell r="A9232">
            <v>65800000</v>
          </cell>
        </row>
        <row r="9233">
          <cell r="A9233">
            <v>65800000</v>
          </cell>
        </row>
        <row r="9234">
          <cell r="A9234">
            <v>65800000</v>
          </cell>
        </row>
        <row r="9235">
          <cell r="A9235">
            <v>65800000</v>
          </cell>
        </row>
        <row r="9236">
          <cell r="A9236">
            <v>65800000</v>
          </cell>
        </row>
        <row r="9237">
          <cell r="A9237">
            <v>65800000</v>
          </cell>
        </row>
        <row r="9238">
          <cell r="A9238">
            <v>65800000</v>
          </cell>
        </row>
        <row r="9239">
          <cell r="A9239">
            <v>65800000</v>
          </cell>
        </row>
        <row r="9240">
          <cell r="A9240">
            <v>65800000</v>
          </cell>
        </row>
        <row r="9241">
          <cell r="A9241">
            <v>65800000</v>
          </cell>
        </row>
        <row r="9242">
          <cell r="A9242">
            <v>65800000</v>
          </cell>
        </row>
        <row r="9243">
          <cell r="A9243">
            <v>65800000</v>
          </cell>
        </row>
        <row r="9244">
          <cell r="A9244">
            <v>65800000</v>
          </cell>
        </row>
        <row r="9245">
          <cell r="A9245">
            <v>65800000</v>
          </cell>
        </row>
        <row r="9246">
          <cell r="A9246">
            <v>65800000</v>
          </cell>
        </row>
        <row r="9247">
          <cell r="A9247">
            <v>65800000</v>
          </cell>
        </row>
        <row r="9248">
          <cell r="A9248">
            <v>65800000</v>
          </cell>
        </row>
        <row r="9249">
          <cell r="A9249">
            <v>65800000</v>
          </cell>
        </row>
        <row r="9250">
          <cell r="A9250">
            <v>65800000</v>
          </cell>
        </row>
        <row r="9251">
          <cell r="A9251">
            <v>65800000</v>
          </cell>
        </row>
        <row r="9252">
          <cell r="A9252">
            <v>65800000</v>
          </cell>
        </row>
        <row r="9253">
          <cell r="A9253">
            <v>65800000</v>
          </cell>
        </row>
        <row r="9254">
          <cell r="A9254">
            <v>65800000</v>
          </cell>
        </row>
        <row r="9255">
          <cell r="A9255">
            <v>65800000</v>
          </cell>
        </row>
        <row r="9256">
          <cell r="A9256">
            <v>65800000</v>
          </cell>
        </row>
        <row r="9257">
          <cell r="A9257">
            <v>65800000</v>
          </cell>
        </row>
        <row r="9258">
          <cell r="A9258">
            <v>65800000</v>
          </cell>
        </row>
        <row r="9259">
          <cell r="A9259">
            <v>65800000</v>
          </cell>
        </row>
        <row r="9260">
          <cell r="A9260">
            <v>65800000</v>
          </cell>
        </row>
        <row r="9261">
          <cell r="A9261">
            <v>65800000</v>
          </cell>
        </row>
        <row r="9262">
          <cell r="A9262">
            <v>65800000</v>
          </cell>
        </row>
        <row r="9263">
          <cell r="A9263">
            <v>65800000</v>
          </cell>
        </row>
        <row r="9264">
          <cell r="A9264">
            <v>65800000</v>
          </cell>
        </row>
        <row r="9265">
          <cell r="A9265">
            <v>65800000</v>
          </cell>
        </row>
        <row r="9266">
          <cell r="A9266">
            <v>65800000</v>
          </cell>
        </row>
        <row r="9267">
          <cell r="A9267">
            <v>65800000</v>
          </cell>
        </row>
        <row r="9268">
          <cell r="A9268">
            <v>65800000</v>
          </cell>
        </row>
        <row r="9269">
          <cell r="A9269">
            <v>65800000</v>
          </cell>
        </row>
        <row r="9270">
          <cell r="A9270">
            <v>65800000</v>
          </cell>
        </row>
        <row r="9271">
          <cell r="A9271">
            <v>65800000</v>
          </cell>
        </row>
        <row r="9272">
          <cell r="A9272">
            <v>65800000</v>
          </cell>
        </row>
        <row r="9273">
          <cell r="A9273">
            <v>65800000</v>
          </cell>
        </row>
        <row r="9274">
          <cell r="A9274">
            <v>65800000</v>
          </cell>
        </row>
        <row r="9275">
          <cell r="A9275">
            <v>65800000</v>
          </cell>
        </row>
        <row r="9276">
          <cell r="A9276">
            <v>65800000</v>
          </cell>
        </row>
        <row r="9277">
          <cell r="A9277">
            <v>65800000</v>
          </cell>
        </row>
        <row r="9278">
          <cell r="A9278">
            <v>65800000</v>
          </cell>
        </row>
        <row r="9279">
          <cell r="A9279">
            <v>65800000</v>
          </cell>
        </row>
        <row r="9280">
          <cell r="A9280">
            <v>65800000</v>
          </cell>
        </row>
        <row r="9281">
          <cell r="A9281">
            <v>65800000</v>
          </cell>
        </row>
        <row r="9282">
          <cell r="A9282">
            <v>65800000</v>
          </cell>
        </row>
        <row r="9283">
          <cell r="A9283">
            <v>65800000</v>
          </cell>
        </row>
        <row r="9284">
          <cell r="A9284">
            <v>65800000</v>
          </cell>
        </row>
        <row r="9285">
          <cell r="A9285">
            <v>65800000</v>
          </cell>
        </row>
        <row r="9286">
          <cell r="A9286">
            <v>65800000</v>
          </cell>
        </row>
        <row r="9287">
          <cell r="A9287">
            <v>65800000</v>
          </cell>
        </row>
        <row r="9288">
          <cell r="A9288">
            <v>65800000</v>
          </cell>
        </row>
        <row r="9289">
          <cell r="A9289">
            <v>65800000</v>
          </cell>
        </row>
        <row r="9290">
          <cell r="A9290">
            <v>65800000</v>
          </cell>
        </row>
        <row r="9291">
          <cell r="A9291">
            <v>65800000</v>
          </cell>
        </row>
        <row r="9292">
          <cell r="A9292">
            <v>65800000</v>
          </cell>
        </row>
        <row r="9293">
          <cell r="A9293">
            <v>65800000</v>
          </cell>
        </row>
        <row r="9294">
          <cell r="A9294">
            <v>65800000</v>
          </cell>
        </row>
        <row r="9295">
          <cell r="A9295">
            <v>65800000</v>
          </cell>
        </row>
        <row r="9296">
          <cell r="A9296">
            <v>65800000</v>
          </cell>
        </row>
        <row r="9297">
          <cell r="A9297">
            <v>65800000</v>
          </cell>
        </row>
        <row r="9298">
          <cell r="A9298">
            <v>65800000</v>
          </cell>
        </row>
        <row r="9299">
          <cell r="A9299">
            <v>65800000</v>
          </cell>
        </row>
        <row r="9300">
          <cell r="A9300">
            <v>65800000</v>
          </cell>
        </row>
        <row r="9301">
          <cell r="A9301">
            <v>65800000</v>
          </cell>
        </row>
        <row r="9302">
          <cell r="A9302">
            <v>65800000</v>
          </cell>
        </row>
        <row r="9303">
          <cell r="A9303">
            <v>65800000</v>
          </cell>
        </row>
        <row r="9304">
          <cell r="A9304">
            <v>65800000</v>
          </cell>
        </row>
        <row r="9305">
          <cell r="A9305">
            <v>65800000</v>
          </cell>
        </row>
        <row r="9306">
          <cell r="A9306">
            <v>65800000</v>
          </cell>
        </row>
        <row r="9307">
          <cell r="A9307">
            <v>65800000</v>
          </cell>
        </row>
        <row r="9308">
          <cell r="A9308">
            <v>65800000</v>
          </cell>
        </row>
        <row r="9309">
          <cell r="A9309">
            <v>65800000</v>
          </cell>
        </row>
        <row r="9310">
          <cell r="A9310">
            <v>65800000</v>
          </cell>
        </row>
        <row r="9311">
          <cell r="A9311">
            <v>65800000</v>
          </cell>
        </row>
        <row r="9312">
          <cell r="A9312">
            <v>65800000</v>
          </cell>
        </row>
        <row r="9313">
          <cell r="A9313">
            <v>65800000</v>
          </cell>
        </row>
        <row r="9314">
          <cell r="A9314">
            <v>65800000</v>
          </cell>
        </row>
        <row r="9315">
          <cell r="A9315">
            <v>65800000</v>
          </cell>
        </row>
        <row r="9316">
          <cell r="A9316">
            <v>65800000</v>
          </cell>
        </row>
        <row r="9317">
          <cell r="A9317">
            <v>65800000</v>
          </cell>
        </row>
        <row r="9318">
          <cell r="A9318">
            <v>65800000</v>
          </cell>
        </row>
        <row r="9319">
          <cell r="A9319">
            <v>65800000</v>
          </cell>
        </row>
        <row r="9320">
          <cell r="A9320">
            <v>65800000</v>
          </cell>
        </row>
        <row r="9321">
          <cell r="A9321">
            <v>65800000</v>
          </cell>
        </row>
        <row r="9322">
          <cell r="A9322">
            <v>65800000</v>
          </cell>
        </row>
        <row r="9323">
          <cell r="A9323">
            <v>65800000</v>
          </cell>
        </row>
        <row r="9324">
          <cell r="A9324">
            <v>65800000</v>
          </cell>
        </row>
        <row r="9325">
          <cell r="A9325">
            <v>65800000</v>
          </cell>
        </row>
        <row r="9326">
          <cell r="A9326">
            <v>65800000</v>
          </cell>
        </row>
        <row r="9327">
          <cell r="A9327">
            <v>65800000</v>
          </cell>
        </row>
        <row r="9328">
          <cell r="A9328">
            <v>65800000</v>
          </cell>
        </row>
        <row r="9329">
          <cell r="A9329">
            <v>65800000</v>
          </cell>
        </row>
        <row r="9330">
          <cell r="A9330">
            <v>65800000</v>
          </cell>
        </row>
        <row r="9331">
          <cell r="A9331">
            <v>65800000</v>
          </cell>
        </row>
        <row r="9332">
          <cell r="A9332">
            <v>65800000</v>
          </cell>
        </row>
        <row r="9333">
          <cell r="A9333">
            <v>65800000</v>
          </cell>
        </row>
        <row r="9334">
          <cell r="A9334">
            <v>65800000</v>
          </cell>
        </row>
        <row r="9335">
          <cell r="A9335">
            <v>65800000</v>
          </cell>
        </row>
        <row r="9336">
          <cell r="A9336">
            <v>65800000</v>
          </cell>
        </row>
        <row r="9337">
          <cell r="A9337">
            <v>65800000</v>
          </cell>
        </row>
        <row r="9338">
          <cell r="A9338">
            <v>65800000</v>
          </cell>
        </row>
        <row r="9339">
          <cell r="A9339">
            <v>65800000</v>
          </cell>
        </row>
        <row r="9340">
          <cell r="A9340">
            <v>65800000</v>
          </cell>
        </row>
        <row r="9341">
          <cell r="A9341">
            <v>65800000</v>
          </cell>
        </row>
        <row r="9342">
          <cell r="A9342">
            <v>65800000</v>
          </cell>
        </row>
        <row r="9343">
          <cell r="A9343">
            <v>65800000</v>
          </cell>
        </row>
        <row r="9344">
          <cell r="A9344">
            <v>65800000</v>
          </cell>
        </row>
        <row r="9345">
          <cell r="A9345">
            <v>65800000</v>
          </cell>
        </row>
        <row r="9346">
          <cell r="A9346">
            <v>65800000</v>
          </cell>
        </row>
        <row r="9347">
          <cell r="A9347">
            <v>65800000</v>
          </cell>
        </row>
        <row r="9348">
          <cell r="A9348">
            <v>65800000</v>
          </cell>
        </row>
        <row r="9349">
          <cell r="A9349">
            <v>65800000</v>
          </cell>
        </row>
        <row r="9350">
          <cell r="A9350">
            <v>65800000</v>
          </cell>
        </row>
        <row r="9351">
          <cell r="A9351">
            <v>65800000</v>
          </cell>
        </row>
        <row r="9352">
          <cell r="A9352">
            <v>65800265</v>
          </cell>
        </row>
        <row r="9353">
          <cell r="A9353">
            <v>65800665</v>
          </cell>
        </row>
        <row r="9354">
          <cell r="A9354">
            <v>65800665</v>
          </cell>
        </row>
        <row r="9355">
          <cell r="A9355">
            <v>65800665</v>
          </cell>
        </row>
        <row r="9356">
          <cell r="A9356">
            <v>65800665</v>
          </cell>
        </row>
        <row r="9357">
          <cell r="A9357">
            <v>65800665</v>
          </cell>
        </row>
        <row r="9358">
          <cell r="A9358">
            <v>65800665</v>
          </cell>
        </row>
        <row r="9359">
          <cell r="A9359">
            <v>65800665</v>
          </cell>
        </row>
        <row r="9360">
          <cell r="A9360">
            <v>65800665</v>
          </cell>
        </row>
        <row r="9361">
          <cell r="A9361">
            <v>65800665</v>
          </cell>
        </row>
        <row r="9362">
          <cell r="A9362">
            <v>65800665</v>
          </cell>
        </row>
        <row r="9363">
          <cell r="A9363">
            <v>65800665</v>
          </cell>
        </row>
        <row r="9364">
          <cell r="A9364">
            <v>65800665</v>
          </cell>
        </row>
        <row r="9365">
          <cell r="A9365">
            <v>65800665</v>
          </cell>
        </row>
        <row r="9366">
          <cell r="A9366">
            <v>65800665</v>
          </cell>
        </row>
        <row r="9367">
          <cell r="A9367">
            <v>65800665</v>
          </cell>
        </row>
        <row r="9368">
          <cell r="A9368">
            <v>65800665</v>
          </cell>
        </row>
        <row r="9369">
          <cell r="A9369">
            <v>65800665</v>
          </cell>
        </row>
        <row r="9370">
          <cell r="A9370">
            <v>65800665</v>
          </cell>
        </row>
        <row r="9371">
          <cell r="A9371">
            <v>65800665</v>
          </cell>
        </row>
        <row r="9372">
          <cell r="A9372">
            <v>65800665</v>
          </cell>
        </row>
        <row r="9373">
          <cell r="A9373">
            <v>65800665</v>
          </cell>
        </row>
        <row r="9374">
          <cell r="A9374">
            <v>65800665</v>
          </cell>
        </row>
        <row r="9375">
          <cell r="A9375">
            <v>65800665</v>
          </cell>
        </row>
        <row r="9376">
          <cell r="A9376">
            <v>65800665</v>
          </cell>
        </row>
        <row r="9377">
          <cell r="A9377">
            <v>65800665</v>
          </cell>
        </row>
        <row r="9378">
          <cell r="A9378">
            <v>65800665</v>
          </cell>
        </row>
        <row r="9379">
          <cell r="A9379">
            <v>65800665</v>
          </cell>
        </row>
        <row r="9380">
          <cell r="A9380">
            <v>65800665</v>
          </cell>
        </row>
        <row r="9381">
          <cell r="A9381">
            <v>65800665</v>
          </cell>
        </row>
        <row r="9382">
          <cell r="A9382">
            <v>65800665</v>
          </cell>
        </row>
        <row r="9383">
          <cell r="A9383">
            <v>65800665</v>
          </cell>
        </row>
        <row r="9384">
          <cell r="A9384">
            <v>65800665</v>
          </cell>
        </row>
        <row r="9385">
          <cell r="A9385">
            <v>65800665</v>
          </cell>
        </row>
        <row r="9386">
          <cell r="A9386">
            <v>65800665</v>
          </cell>
        </row>
        <row r="9387">
          <cell r="A9387">
            <v>65800665</v>
          </cell>
        </row>
        <row r="9388">
          <cell r="A9388">
            <v>65800665</v>
          </cell>
        </row>
        <row r="9389">
          <cell r="A9389">
            <v>65800665</v>
          </cell>
        </row>
        <row r="9390">
          <cell r="A9390">
            <v>65800665</v>
          </cell>
        </row>
        <row r="9391">
          <cell r="A9391">
            <v>65800665</v>
          </cell>
        </row>
        <row r="9392">
          <cell r="A9392">
            <v>65800665</v>
          </cell>
        </row>
        <row r="9393">
          <cell r="A9393">
            <v>65800665</v>
          </cell>
        </row>
        <row r="9394">
          <cell r="A9394">
            <v>65800665</v>
          </cell>
        </row>
        <row r="9395">
          <cell r="A9395">
            <v>65800665</v>
          </cell>
        </row>
        <row r="9396">
          <cell r="A9396">
            <v>65800665</v>
          </cell>
        </row>
        <row r="9397">
          <cell r="A9397">
            <v>65800665</v>
          </cell>
        </row>
        <row r="9398">
          <cell r="A9398">
            <v>65800665</v>
          </cell>
        </row>
        <row r="9399">
          <cell r="A9399">
            <v>65800665</v>
          </cell>
        </row>
        <row r="9400">
          <cell r="A9400">
            <v>65800665</v>
          </cell>
        </row>
        <row r="9401">
          <cell r="A9401">
            <v>65800665</v>
          </cell>
        </row>
        <row r="9402">
          <cell r="A9402">
            <v>65800665</v>
          </cell>
        </row>
        <row r="9403">
          <cell r="A9403">
            <v>65800665</v>
          </cell>
        </row>
        <row r="9404">
          <cell r="A9404">
            <v>65800665</v>
          </cell>
        </row>
        <row r="9405">
          <cell r="A9405">
            <v>65800665</v>
          </cell>
        </row>
        <row r="9406">
          <cell r="A9406">
            <v>65800665</v>
          </cell>
        </row>
        <row r="9407">
          <cell r="A9407">
            <v>65800665</v>
          </cell>
        </row>
        <row r="9408">
          <cell r="A9408">
            <v>65800665</v>
          </cell>
        </row>
        <row r="9409">
          <cell r="A9409">
            <v>65800665</v>
          </cell>
        </row>
        <row r="9410">
          <cell r="A9410">
            <v>65800665</v>
          </cell>
        </row>
        <row r="9411">
          <cell r="A9411">
            <v>65800665</v>
          </cell>
        </row>
        <row r="9412">
          <cell r="A9412">
            <v>65800665</v>
          </cell>
        </row>
        <row r="9413">
          <cell r="A9413">
            <v>65800665</v>
          </cell>
        </row>
        <row r="9414">
          <cell r="A9414">
            <v>65800665</v>
          </cell>
        </row>
        <row r="9415">
          <cell r="A9415">
            <v>65800665</v>
          </cell>
        </row>
        <row r="9416">
          <cell r="A9416">
            <v>65800665</v>
          </cell>
        </row>
        <row r="9417">
          <cell r="A9417">
            <v>65800665</v>
          </cell>
        </row>
        <row r="9418">
          <cell r="A9418">
            <v>65800665</v>
          </cell>
        </row>
        <row r="9419">
          <cell r="A9419">
            <v>65800665</v>
          </cell>
        </row>
        <row r="9420">
          <cell r="A9420">
            <v>65800665</v>
          </cell>
        </row>
        <row r="9421">
          <cell r="A9421">
            <v>65800665</v>
          </cell>
        </row>
        <row r="9422">
          <cell r="A9422">
            <v>65800665</v>
          </cell>
        </row>
        <row r="9423">
          <cell r="A9423">
            <v>65800665</v>
          </cell>
        </row>
        <row r="9424">
          <cell r="A9424">
            <v>65800665</v>
          </cell>
        </row>
        <row r="9425">
          <cell r="A9425">
            <v>65800665</v>
          </cell>
        </row>
        <row r="9426">
          <cell r="A9426">
            <v>65800665</v>
          </cell>
        </row>
        <row r="9427">
          <cell r="A9427">
            <v>65800665</v>
          </cell>
        </row>
        <row r="9428">
          <cell r="A9428">
            <v>65800665</v>
          </cell>
        </row>
        <row r="9429">
          <cell r="A9429">
            <v>65800665</v>
          </cell>
        </row>
        <row r="9430">
          <cell r="A9430">
            <v>65800665</v>
          </cell>
        </row>
        <row r="9431">
          <cell r="A9431">
            <v>65800665</v>
          </cell>
        </row>
        <row r="9432">
          <cell r="A9432">
            <v>65800665</v>
          </cell>
        </row>
        <row r="9433">
          <cell r="A9433">
            <v>65800665</v>
          </cell>
        </row>
        <row r="9434">
          <cell r="A9434">
            <v>65800665</v>
          </cell>
        </row>
        <row r="9435">
          <cell r="A9435">
            <v>65800665</v>
          </cell>
        </row>
        <row r="9436">
          <cell r="A9436">
            <v>65800665</v>
          </cell>
        </row>
        <row r="9437">
          <cell r="A9437">
            <v>65800665</v>
          </cell>
        </row>
        <row r="9438">
          <cell r="A9438">
            <v>65800665</v>
          </cell>
        </row>
        <row r="9439">
          <cell r="A9439">
            <v>65800665</v>
          </cell>
        </row>
        <row r="9440">
          <cell r="A9440">
            <v>65800665</v>
          </cell>
        </row>
        <row r="9441">
          <cell r="A9441">
            <v>65800665</v>
          </cell>
        </row>
        <row r="9442">
          <cell r="A9442">
            <v>65800665</v>
          </cell>
        </row>
        <row r="9443">
          <cell r="A9443">
            <v>65800665</v>
          </cell>
        </row>
        <row r="9444">
          <cell r="A9444">
            <v>65800665</v>
          </cell>
        </row>
        <row r="9445">
          <cell r="A9445">
            <v>65800665</v>
          </cell>
        </row>
        <row r="9446">
          <cell r="A9446">
            <v>65800665</v>
          </cell>
        </row>
        <row r="9447">
          <cell r="A9447">
            <v>65800665</v>
          </cell>
        </row>
        <row r="9448">
          <cell r="A9448">
            <v>65800665</v>
          </cell>
        </row>
        <row r="9449">
          <cell r="A9449">
            <v>65800665</v>
          </cell>
        </row>
        <row r="9450">
          <cell r="A9450">
            <v>65800665</v>
          </cell>
        </row>
        <row r="9451">
          <cell r="A9451">
            <v>65800665</v>
          </cell>
        </row>
        <row r="9452">
          <cell r="A9452">
            <v>65800665</v>
          </cell>
        </row>
        <row r="9453">
          <cell r="A9453">
            <v>65800665</v>
          </cell>
        </row>
        <row r="9454">
          <cell r="A9454">
            <v>65800665</v>
          </cell>
        </row>
        <row r="9455">
          <cell r="A9455">
            <v>65800665</v>
          </cell>
        </row>
        <row r="9456">
          <cell r="A9456">
            <v>65800665</v>
          </cell>
        </row>
        <row r="9457">
          <cell r="A9457">
            <v>65800665</v>
          </cell>
        </row>
        <row r="9458">
          <cell r="A9458">
            <v>65800665</v>
          </cell>
        </row>
        <row r="9459">
          <cell r="A9459">
            <v>65800665</v>
          </cell>
        </row>
        <row r="9460">
          <cell r="A9460">
            <v>65800665</v>
          </cell>
        </row>
        <row r="9461">
          <cell r="A9461">
            <v>65800665</v>
          </cell>
        </row>
        <row r="9462">
          <cell r="A9462">
            <v>65800665</v>
          </cell>
        </row>
        <row r="9463">
          <cell r="A9463">
            <v>65800665</v>
          </cell>
        </row>
        <row r="9464">
          <cell r="A9464">
            <v>65800665</v>
          </cell>
        </row>
        <row r="9465">
          <cell r="A9465">
            <v>65800665</v>
          </cell>
        </row>
        <row r="9466">
          <cell r="A9466">
            <v>65800665</v>
          </cell>
        </row>
        <row r="9467">
          <cell r="A9467">
            <v>65800665</v>
          </cell>
        </row>
        <row r="9468">
          <cell r="A9468">
            <v>65800665</v>
          </cell>
        </row>
        <row r="9469">
          <cell r="A9469">
            <v>65800665</v>
          </cell>
        </row>
        <row r="9470">
          <cell r="A9470">
            <v>65800665</v>
          </cell>
        </row>
        <row r="9471">
          <cell r="A9471">
            <v>65800665</v>
          </cell>
        </row>
        <row r="9472">
          <cell r="A9472">
            <v>65800665</v>
          </cell>
        </row>
        <row r="9473">
          <cell r="A9473">
            <v>65800665</v>
          </cell>
        </row>
        <row r="9474">
          <cell r="A9474">
            <v>65800665</v>
          </cell>
        </row>
        <row r="9475">
          <cell r="A9475">
            <v>65800665</v>
          </cell>
        </row>
        <row r="9476">
          <cell r="A9476">
            <v>65800665</v>
          </cell>
        </row>
        <row r="9477">
          <cell r="A9477">
            <v>65800665</v>
          </cell>
        </row>
        <row r="9478">
          <cell r="A9478">
            <v>65800665</v>
          </cell>
        </row>
        <row r="9479">
          <cell r="A9479">
            <v>65800665</v>
          </cell>
        </row>
        <row r="9480">
          <cell r="A9480">
            <v>65800665</v>
          </cell>
        </row>
        <row r="9481">
          <cell r="A9481">
            <v>65800665</v>
          </cell>
        </row>
        <row r="9482">
          <cell r="A9482">
            <v>65800665</v>
          </cell>
        </row>
        <row r="9483">
          <cell r="A9483">
            <v>65800665</v>
          </cell>
        </row>
        <row r="9484">
          <cell r="A9484">
            <v>65800665</v>
          </cell>
        </row>
        <row r="9485">
          <cell r="A9485">
            <v>65800665</v>
          </cell>
        </row>
        <row r="9486">
          <cell r="A9486">
            <v>65800665</v>
          </cell>
        </row>
        <row r="9487">
          <cell r="A9487">
            <v>65800665</v>
          </cell>
        </row>
        <row r="9488">
          <cell r="A9488">
            <v>65800665</v>
          </cell>
        </row>
        <row r="9489">
          <cell r="A9489">
            <v>65800665</v>
          </cell>
        </row>
        <row r="9490">
          <cell r="A9490">
            <v>65800665</v>
          </cell>
        </row>
        <row r="9491">
          <cell r="A9491">
            <v>65800665</v>
          </cell>
        </row>
        <row r="9492">
          <cell r="A9492">
            <v>65800665</v>
          </cell>
        </row>
        <row r="9493">
          <cell r="A9493">
            <v>65800665</v>
          </cell>
        </row>
        <row r="9494">
          <cell r="A9494">
            <v>65800665</v>
          </cell>
        </row>
        <row r="9495">
          <cell r="A9495">
            <v>65800665</v>
          </cell>
        </row>
        <row r="9496">
          <cell r="A9496">
            <v>65800665</v>
          </cell>
        </row>
        <row r="9497">
          <cell r="A9497">
            <v>65800665</v>
          </cell>
        </row>
        <row r="9498">
          <cell r="A9498">
            <v>65800665</v>
          </cell>
        </row>
        <row r="9499">
          <cell r="A9499">
            <v>65800665</v>
          </cell>
        </row>
        <row r="9500">
          <cell r="A9500">
            <v>65800665</v>
          </cell>
        </row>
        <row r="9501">
          <cell r="A9501">
            <v>65800665</v>
          </cell>
        </row>
        <row r="9502">
          <cell r="A9502">
            <v>65800665</v>
          </cell>
        </row>
        <row r="9503">
          <cell r="A9503">
            <v>65800665</v>
          </cell>
        </row>
        <row r="9504">
          <cell r="A9504">
            <v>65800665</v>
          </cell>
        </row>
        <row r="9505">
          <cell r="A9505">
            <v>65800665</v>
          </cell>
        </row>
        <row r="9506">
          <cell r="A9506">
            <v>65800665</v>
          </cell>
        </row>
        <row r="9507">
          <cell r="A9507">
            <v>65800665</v>
          </cell>
        </row>
        <row r="9508">
          <cell r="A9508">
            <v>65800665</v>
          </cell>
        </row>
        <row r="9509">
          <cell r="A9509">
            <v>65800665</v>
          </cell>
        </row>
        <row r="9510">
          <cell r="A9510">
            <v>65800665</v>
          </cell>
        </row>
        <row r="9511">
          <cell r="A9511">
            <v>65800665</v>
          </cell>
        </row>
        <row r="9512">
          <cell r="A9512">
            <v>65800665</v>
          </cell>
        </row>
        <row r="9513">
          <cell r="A9513">
            <v>65800665</v>
          </cell>
        </row>
        <row r="9514">
          <cell r="A9514">
            <v>65800665</v>
          </cell>
        </row>
        <row r="9515">
          <cell r="A9515">
            <v>65800665</v>
          </cell>
        </row>
        <row r="9516">
          <cell r="A9516">
            <v>65800665</v>
          </cell>
        </row>
        <row r="9517">
          <cell r="A9517">
            <v>65800665</v>
          </cell>
        </row>
        <row r="9518">
          <cell r="A9518">
            <v>65800665</v>
          </cell>
        </row>
        <row r="9519">
          <cell r="A9519">
            <v>65800665</v>
          </cell>
        </row>
        <row r="9520">
          <cell r="A9520">
            <v>65800665</v>
          </cell>
        </row>
        <row r="9521">
          <cell r="A9521">
            <v>65800665</v>
          </cell>
        </row>
        <row r="9522">
          <cell r="A9522">
            <v>65800665</v>
          </cell>
        </row>
        <row r="9523">
          <cell r="A9523">
            <v>65800665</v>
          </cell>
        </row>
        <row r="9524">
          <cell r="A9524">
            <v>65800665</v>
          </cell>
        </row>
        <row r="9525">
          <cell r="A9525">
            <v>65800665</v>
          </cell>
        </row>
        <row r="9526">
          <cell r="A9526">
            <v>65800665</v>
          </cell>
        </row>
        <row r="9527">
          <cell r="A9527">
            <v>65800665</v>
          </cell>
        </row>
        <row r="9528">
          <cell r="A9528">
            <v>65800665</v>
          </cell>
        </row>
        <row r="9529">
          <cell r="A9529">
            <v>65800665</v>
          </cell>
        </row>
        <row r="9530">
          <cell r="A9530">
            <v>65800665</v>
          </cell>
        </row>
        <row r="9531">
          <cell r="A9531">
            <v>65800665</v>
          </cell>
        </row>
        <row r="9532">
          <cell r="A9532">
            <v>65800665</v>
          </cell>
        </row>
        <row r="9533">
          <cell r="A9533">
            <v>65800665</v>
          </cell>
        </row>
        <row r="9534">
          <cell r="A9534">
            <v>65800665</v>
          </cell>
        </row>
        <row r="9535">
          <cell r="A9535">
            <v>65800665</v>
          </cell>
        </row>
        <row r="9536">
          <cell r="A9536">
            <v>65800665</v>
          </cell>
        </row>
        <row r="9537">
          <cell r="A9537">
            <v>65800665</v>
          </cell>
        </row>
        <row r="9538">
          <cell r="A9538">
            <v>65800665</v>
          </cell>
        </row>
        <row r="9539">
          <cell r="A9539">
            <v>65800665</v>
          </cell>
        </row>
        <row r="9540">
          <cell r="A9540">
            <v>65800665</v>
          </cell>
        </row>
        <row r="9541">
          <cell r="A9541">
            <v>65800665</v>
          </cell>
        </row>
        <row r="9542">
          <cell r="A9542">
            <v>65800665</v>
          </cell>
        </row>
        <row r="9543">
          <cell r="A9543">
            <v>65800665</v>
          </cell>
        </row>
        <row r="9544">
          <cell r="A9544">
            <v>65800665</v>
          </cell>
        </row>
        <row r="9545">
          <cell r="A9545">
            <v>65800665</v>
          </cell>
        </row>
        <row r="9546">
          <cell r="A9546">
            <v>65800665</v>
          </cell>
        </row>
        <row r="9547">
          <cell r="A9547">
            <v>65800665</v>
          </cell>
        </row>
        <row r="9548">
          <cell r="A9548">
            <v>65800665</v>
          </cell>
        </row>
        <row r="9549">
          <cell r="A9549">
            <v>65800665</v>
          </cell>
        </row>
        <row r="9550">
          <cell r="A9550">
            <v>65800665</v>
          </cell>
        </row>
        <row r="9551">
          <cell r="A9551">
            <v>65800665</v>
          </cell>
        </row>
        <row r="9552">
          <cell r="A9552">
            <v>65800665</v>
          </cell>
        </row>
        <row r="9553">
          <cell r="A9553">
            <v>65800665</v>
          </cell>
        </row>
        <row r="9554">
          <cell r="A9554">
            <v>65800665</v>
          </cell>
        </row>
        <row r="9555">
          <cell r="A9555">
            <v>65800665</v>
          </cell>
        </row>
        <row r="9556">
          <cell r="A9556">
            <v>65800665</v>
          </cell>
        </row>
        <row r="9557">
          <cell r="A9557">
            <v>65800665</v>
          </cell>
        </row>
        <row r="9558">
          <cell r="A9558">
            <v>65800665</v>
          </cell>
        </row>
        <row r="9559">
          <cell r="A9559">
            <v>65800665</v>
          </cell>
        </row>
        <row r="9560">
          <cell r="A9560">
            <v>65800665</v>
          </cell>
        </row>
        <row r="9561">
          <cell r="A9561">
            <v>65800665</v>
          </cell>
        </row>
        <row r="9562">
          <cell r="A9562">
            <v>65800665</v>
          </cell>
        </row>
        <row r="9563">
          <cell r="A9563">
            <v>65800665</v>
          </cell>
        </row>
        <row r="9564">
          <cell r="A9564">
            <v>65800665</v>
          </cell>
        </row>
        <row r="9565">
          <cell r="A9565">
            <v>65800665</v>
          </cell>
        </row>
        <row r="9566">
          <cell r="A9566">
            <v>65800665</v>
          </cell>
        </row>
        <row r="9567">
          <cell r="A9567">
            <v>65800665</v>
          </cell>
        </row>
        <row r="9568">
          <cell r="A9568">
            <v>65800665</v>
          </cell>
        </row>
        <row r="9569">
          <cell r="A9569">
            <v>65800665</v>
          </cell>
        </row>
        <row r="9570">
          <cell r="A9570">
            <v>65800665</v>
          </cell>
        </row>
        <row r="9571">
          <cell r="A9571">
            <v>65800665</v>
          </cell>
        </row>
        <row r="9572">
          <cell r="A9572">
            <v>65800665</v>
          </cell>
        </row>
        <row r="9573">
          <cell r="A9573">
            <v>65800665</v>
          </cell>
        </row>
        <row r="9574">
          <cell r="A9574">
            <v>65800665</v>
          </cell>
        </row>
        <row r="9575">
          <cell r="A9575">
            <v>65800665</v>
          </cell>
        </row>
        <row r="9576">
          <cell r="A9576">
            <v>65800665</v>
          </cell>
        </row>
        <row r="9577">
          <cell r="A9577">
            <v>65800665</v>
          </cell>
        </row>
        <row r="9578">
          <cell r="A9578">
            <v>65800665</v>
          </cell>
        </row>
        <row r="9579">
          <cell r="A9579">
            <v>65800665</v>
          </cell>
        </row>
        <row r="9580">
          <cell r="A9580">
            <v>65800665</v>
          </cell>
        </row>
        <row r="9581">
          <cell r="A9581">
            <v>65800665</v>
          </cell>
        </row>
        <row r="9582">
          <cell r="A9582">
            <v>65800665</v>
          </cell>
        </row>
        <row r="9583">
          <cell r="A9583">
            <v>65800665</v>
          </cell>
        </row>
        <row r="9584">
          <cell r="A9584">
            <v>65800665</v>
          </cell>
        </row>
        <row r="9585">
          <cell r="A9585">
            <v>65800665</v>
          </cell>
        </row>
        <row r="9586">
          <cell r="A9586">
            <v>65800665</v>
          </cell>
        </row>
        <row r="9587">
          <cell r="A9587">
            <v>65800665</v>
          </cell>
        </row>
        <row r="9588">
          <cell r="A9588">
            <v>65800665</v>
          </cell>
        </row>
        <row r="9589">
          <cell r="A9589">
            <v>65800665</v>
          </cell>
        </row>
        <row r="9590">
          <cell r="A9590">
            <v>65800665</v>
          </cell>
        </row>
        <row r="9591">
          <cell r="A9591">
            <v>65800665</v>
          </cell>
        </row>
        <row r="9592">
          <cell r="A9592">
            <v>65800665</v>
          </cell>
        </row>
        <row r="9593">
          <cell r="A9593">
            <v>65800665</v>
          </cell>
        </row>
        <row r="9594">
          <cell r="A9594">
            <v>65800665</v>
          </cell>
        </row>
        <row r="9595">
          <cell r="A9595">
            <v>65800665</v>
          </cell>
        </row>
        <row r="9596">
          <cell r="A9596">
            <v>65800665</v>
          </cell>
        </row>
        <row r="9597">
          <cell r="A9597">
            <v>65800665</v>
          </cell>
        </row>
        <row r="9598">
          <cell r="A9598">
            <v>65800665</v>
          </cell>
        </row>
        <row r="9599">
          <cell r="A9599">
            <v>65800665</v>
          </cell>
        </row>
        <row r="9600">
          <cell r="A9600">
            <v>65800665</v>
          </cell>
        </row>
        <row r="9601">
          <cell r="A9601">
            <v>65800665</v>
          </cell>
        </row>
        <row r="9602">
          <cell r="A9602">
            <v>65800665</v>
          </cell>
        </row>
        <row r="9603">
          <cell r="A9603">
            <v>65800665</v>
          </cell>
        </row>
        <row r="9604">
          <cell r="A9604">
            <v>65800665</v>
          </cell>
        </row>
        <row r="9605">
          <cell r="A9605">
            <v>65800665</v>
          </cell>
        </row>
        <row r="9606">
          <cell r="A9606">
            <v>65800665</v>
          </cell>
        </row>
        <row r="9607">
          <cell r="A9607">
            <v>65800665</v>
          </cell>
        </row>
        <row r="9608">
          <cell r="A9608">
            <v>65800665</v>
          </cell>
        </row>
        <row r="9609">
          <cell r="A9609">
            <v>65800665</v>
          </cell>
        </row>
        <row r="9610">
          <cell r="A9610">
            <v>65800665</v>
          </cell>
        </row>
        <row r="9611">
          <cell r="A9611">
            <v>65800665</v>
          </cell>
        </row>
        <row r="9612">
          <cell r="A9612">
            <v>65800665</v>
          </cell>
        </row>
        <row r="9613">
          <cell r="A9613">
            <v>65800665</v>
          </cell>
        </row>
        <row r="9614">
          <cell r="A9614">
            <v>65800665</v>
          </cell>
        </row>
        <row r="9615">
          <cell r="A9615">
            <v>65800665</v>
          </cell>
        </row>
        <row r="9616">
          <cell r="A9616">
            <v>65800665</v>
          </cell>
        </row>
        <row r="9617">
          <cell r="A9617">
            <v>65800665</v>
          </cell>
        </row>
        <row r="9618">
          <cell r="A9618">
            <v>65800665</v>
          </cell>
        </row>
        <row r="9619">
          <cell r="A9619">
            <v>65800665</v>
          </cell>
        </row>
        <row r="9620">
          <cell r="A9620">
            <v>65800665</v>
          </cell>
        </row>
        <row r="9621">
          <cell r="A9621">
            <v>65800665</v>
          </cell>
        </row>
        <row r="9622">
          <cell r="A9622">
            <v>65800665</v>
          </cell>
        </row>
        <row r="9623">
          <cell r="A9623">
            <v>65800665</v>
          </cell>
        </row>
        <row r="9624">
          <cell r="A9624">
            <v>65800665</v>
          </cell>
        </row>
        <row r="9625">
          <cell r="A9625">
            <v>65800665</v>
          </cell>
        </row>
        <row r="9626">
          <cell r="A9626">
            <v>65800665</v>
          </cell>
        </row>
        <row r="9627">
          <cell r="A9627">
            <v>65800665</v>
          </cell>
        </row>
        <row r="9628">
          <cell r="A9628">
            <v>65800665</v>
          </cell>
        </row>
        <row r="9629">
          <cell r="A9629">
            <v>65800665</v>
          </cell>
        </row>
        <row r="9630">
          <cell r="A9630">
            <v>65800665</v>
          </cell>
        </row>
        <row r="9631">
          <cell r="A9631">
            <v>65800665</v>
          </cell>
        </row>
        <row r="9632">
          <cell r="A9632">
            <v>65800665</v>
          </cell>
        </row>
        <row r="9633">
          <cell r="A9633">
            <v>65800665</v>
          </cell>
        </row>
        <row r="9634">
          <cell r="A9634">
            <v>65800665</v>
          </cell>
        </row>
        <row r="9635">
          <cell r="A9635">
            <v>65800665</v>
          </cell>
        </row>
        <row r="9636">
          <cell r="A9636">
            <v>65800665</v>
          </cell>
        </row>
        <row r="9637">
          <cell r="A9637">
            <v>65800665</v>
          </cell>
        </row>
        <row r="9638">
          <cell r="A9638">
            <v>65800665</v>
          </cell>
        </row>
        <row r="9639">
          <cell r="A9639">
            <v>65800665</v>
          </cell>
        </row>
        <row r="9640">
          <cell r="A9640">
            <v>65800665</v>
          </cell>
        </row>
        <row r="9641">
          <cell r="A9641">
            <v>65800665</v>
          </cell>
        </row>
        <row r="9642">
          <cell r="A9642">
            <v>65800665</v>
          </cell>
        </row>
        <row r="9643">
          <cell r="A9643">
            <v>65800665</v>
          </cell>
        </row>
        <row r="9644">
          <cell r="A9644">
            <v>65800665</v>
          </cell>
        </row>
        <row r="9645">
          <cell r="A9645">
            <v>65800665</v>
          </cell>
        </row>
        <row r="9646">
          <cell r="A9646">
            <v>65800665</v>
          </cell>
        </row>
        <row r="9647">
          <cell r="A9647">
            <v>65800665</v>
          </cell>
        </row>
        <row r="9648">
          <cell r="A9648">
            <v>65800665</v>
          </cell>
        </row>
        <row r="9649">
          <cell r="A9649">
            <v>65800665</v>
          </cell>
        </row>
        <row r="9650">
          <cell r="A9650">
            <v>65800665</v>
          </cell>
        </row>
        <row r="9651">
          <cell r="A9651">
            <v>65800665</v>
          </cell>
        </row>
        <row r="9652">
          <cell r="A9652">
            <v>65800665</v>
          </cell>
        </row>
        <row r="9653">
          <cell r="A9653">
            <v>65800665</v>
          </cell>
        </row>
        <row r="9654">
          <cell r="A9654">
            <v>65800665</v>
          </cell>
        </row>
        <row r="9655">
          <cell r="A9655">
            <v>65800665</v>
          </cell>
        </row>
        <row r="9656">
          <cell r="A9656">
            <v>65800665</v>
          </cell>
        </row>
        <row r="9657">
          <cell r="A9657">
            <v>65800665</v>
          </cell>
        </row>
        <row r="9658">
          <cell r="A9658">
            <v>65800665</v>
          </cell>
        </row>
        <row r="9659">
          <cell r="A9659">
            <v>65800665</v>
          </cell>
        </row>
        <row r="9660">
          <cell r="A9660">
            <v>65800665</v>
          </cell>
        </row>
        <row r="9661">
          <cell r="A9661">
            <v>65800665</v>
          </cell>
        </row>
        <row r="9662">
          <cell r="A9662">
            <v>65800665</v>
          </cell>
        </row>
        <row r="9663">
          <cell r="A9663">
            <v>65800665</v>
          </cell>
        </row>
        <row r="9664">
          <cell r="A9664">
            <v>65800665</v>
          </cell>
        </row>
        <row r="9665">
          <cell r="A9665">
            <v>65800665</v>
          </cell>
        </row>
        <row r="9666">
          <cell r="A9666">
            <v>65800665</v>
          </cell>
        </row>
        <row r="9667">
          <cell r="A9667">
            <v>65800665</v>
          </cell>
        </row>
        <row r="9668">
          <cell r="A9668">
            <v>65800665</v>
          </cell>
        </row>
        <row r="9669">
          <cell r="A9669">
            <v>65801465</v>
          </cell>
        </row>
        <row r="9670">
          <cell r="A9670">
            <v>65801465</v>
          </cell>
        </row>
        <row r="9671">
          <cell r="A9671">
            <v>65801465</v>
          </cell>
        </row>
        <row r="9672">
          <cell r="A9672">
            <v>65801465</v>
          </cell>
        </row>
        <row r="9673">
          <cell r="A9673">
            <v>65801465</v>
          </cell>
        </row>
        <row r="9674">
          <cell r="A9674">
            <v>65801465</v>
          </cell>
        </row>
        <row r="9675">
          <cell r="A9675">
            <v>65801465</v>
          </cell>
        </row>
        <row r="9676">
          <cell r="A9676">
            <v>65801465</v>
          </cell>
        </row>
        <row r="9677">
          <cell r="A9677">
            <v>65801465</v>
          </cell>
        </row>
        <row r="9678">
          <cell r="A9678">
            <v>65801465</v>
          </cell>
        </row>
        <row r="9679">
          <cell r="A9679">
            <v>65801465</v>
          </cell>
        </row>
        <row r="9680">
          <cell r="A9680">
            <v>65801465</v>
          </cell>
        </row>
        <row r="9681">
          <cell r="A9681">
            <v>65801465</v>
          </cell>
        </row>
        <row r="9682">
          <cell r="A9682">
            <v>65801465</v>
          </cell>
        </row>
        <row r="9683">
          <cell r="A9683">
            <v>65801465</v>
          </cell>
        </row>
        <row r="9684">
          <cell r="A9684">
            <v>65801465</v>
          </cell>
        </row>
        <row r="9685">
          <cell r="A9685">
            <v>65801465</v>
          </cell>
        </row>
        <row r="9686">
          <cell r="A9686">
            <v>65801465</v>
          </cell>
        </row>
        <row r="9687">
          <cell r="A9687">
            <v>65801465</v>
          </cell>
        </row>
        <row r="9688">
          <cell r="A9688">
            <v>65801465</v>
          </cell>
        </row>
        <row r="9689">
          <cell r="A9689">
            <v>65801465</v>
          </cell>
        </row>
        <row r="9690">
          <cell r="A9690">
            <v>65801465</v>
          </cell>
        </row>
        <row r="9691">
          <cell r="A9691">
            <v>65801465</v>
          </cell>
        </row>
        <row r="9692">
          <cell r="A9692">
            <v>65801465</v>
          </cell>
        </row>
        <row r="9693">
          <cell r="A9693">
            <v>65801465</v>
          </cell>
        </row>
        <row r="9694">
          <cell r="A9694">
            <v>65801465</v>
          </cell>
        </row>
        <row r="9695">
          <cell r="A9695">
            <v>65801465</v>
          </cell>
        </row>
        <row r="9696">
          <cell r="A9696">
            <v>65801465</v>
          </cell>
        </row>
        <row r="9697">
          <cell r="A9697">
            <v>65801465</v>
          </cell>
        </row>
        <row r="9698">
          <cell r="A9698">
            <v>65801465</v>
          </cell>
        </row>
        <row r="9699">
          <cell r="A9699">
            <v>65801465</v>
          </cell>
        </row>
        <row r="9700">
          <cell r="A9700">
            <v>65801465</v>
          </cell>
        </row>
        <row r="9701">
          <cell r="A9701">
            <v>65801465</v>
          </cell>
        </row>
        <row r="9702">
          <cell r="A9702">
            <v>65801465</v>
          </cell>
        </row>
        <row r="9703">
          <cell r="A9703">
            <v>65801465</v>
          </cell>
        </row>
        <row r="9704">
          <cell r="A9704">
            <v>65801465</v>
          </cell>
        </row>
        <row r="9705">
          <cell r="A9705">
            <v>65801465</v>
          </cell>
        </row>
        <row r="9706">
          <cell r="A9706">
            <v>65801465</v>
          </cell>
        </row>
        <row r="9707">
          <cell r="A9707">
            <v>65801465</v>
          </cell>
        </row>
        <row r="9708">
          <cell r="A9708">
            <v>65801465</v>
          </cell>
        </row>
        <row r="9709">
          <cell r="A9709">
            <v>65801465</v>
          </cell>
        </row>
        <row r="9710">
          <cell r="A9710">
            <v>65801465</v>
          </cell>
        </row>
        <row r="9711">
          <cell r="A9711">
            <v>65801465</v>
          </cell>
        </row>
        <row r="9712">
          <cell r="A9712">
            <v>65801465</v>
          </cell>
        </row>
        <row r="9713">
          <cell r="A9713">
            <v>65801465</v>
          </cell>
        </row>
        <row r="9714">
          <cell r="A9714">
            <v>65801465</v>
          </cell>
        </row>
        <row r="9715">
          <cell r="A9715">
            <v>65801465</v>
          </cell>
        </row>
        <row r="9716">
          <cell r="A9716">
            <v>65801465</v>
          </cell>
        </row>
        <row r="9717">
          <cell r="A9717">
            <v>65801465</v>
          </cell>
        </row>
        <row r="9718">
          <cell r="A9718">
            <v>65801465</v>
          </cell>
        </row>
        <row r="9719">
          <cell r="A9719">
            <v>65801465</v>
          </cell>
        </row>
        <row r="9720">
          <cell r="A9720">
            <v>65801465</v>
          </cell>
        </row>
        <row r="9721">
          <cell r="A9721">
            <v>65801465</v>
          </cell>
        </row>
        <row r="9722">
          <cell r="A9722">
            <v>65801465</v>
          </cell>
        </row>
        <row r="9723">
          <cell r="A9723">
            <v>65801465</v>
          </cell>
        </row>
        <row r="9724">
          <cell r="A9724">
            <v>65801465</v>
          </cell>
        </row>
        <row r="9725">
          <cell r="A9725">
            <v>65801465</v>
          </cell>
        </row>
        <row r="9726">
          <cell r="A9726">
            <v>65801465</v>
          </cell>
        </row>
        <row r="9727">
          <cell r="A9727">
            <v>65801465</v>
          </cell>
        </row>
        <row r="9728">
          <cell r="A9728">
            <v>65801465</v>
          </cell>
        </row>
        <row r="9729">
          <cell r="A9729">
            <v>65804000</v>
          </cell>
        </row>
        <row r="9730">
          <cell r="A9730">
            <v>65804000</v>
          </cell>
        </row>
        <row r="9731">
          <cell r="A9731">
            <v>65804000</v>
          </cell>
        </row>
        <row r="9732">
          <cell r="A9732">
            <v>65804000</v>
          </cell>
        </row>
        <row r="9733">
          <cell r="A9733">
            <v>65804000</v>
          </cell>
        </row>
        <row r="9734">
          <cell r="A9734">
            <v>65804000</v>
          </cell>
        </row>
        <row r="9735">
          <cell r="A9735">
            <v>65804000</v>
          </cell>
        </row>
        <row r="9736">
          <cell r="A9736">
            <v>65804000</v>
          </cell>
        </row>
        <row r="9737">
          <cell r="A9737">
            <v>65804000</v>
          </cell>
        </row>
        <row r="9738">
          <cell r="A9738">
            <v>65804000</v>
          </cell>
        </row>
        <row r="9739">
          <cell r="A9739">
            <v>65804000</v>
          </cell>
        </row>
        <row r="9740">
          <cell r="A9740">
            <v>65804000</v>
          </cell>
        </row>
        <row r="9741">
          <cell r="A9741">
            <v>65804000</v>
          </cell>
        </row>
        <row r="9742">
          <cell r="A9742">
            <v>65804000</v>
          </cell>
        </row>
        <row r="9743">
          <cell r="A9743">
            <v>65804000</v>
          </cell>
        </row>
        <row r="9744">
          <cell r="A9744">
            <v>65804000</v>
          </cell>
        </row>
        <row r="9745">
          <cell r="A9745">
            <v>65804000</v>
          </cell>
        </row>
        <row r="9746">
          <cell r="A9746">
            <v>65804000</v>
          </cell>
        </row>
        <row r="9747">
          <cell r="A9747">
            <v>65804000</v>
          </cell>
        </row>
        <row r="9748">
          <cell r="A9748">
            <v>65804000</v>
          </cell>
        </row>
        <row r="9749">
          <cell r="A9749">
            <v>65804000</v>
          </cell>
        </row>
        <row r="9750">
          <cell r="A9750">
            <v>65804000</v>
          </cell>
        </row>
        <row r="9751">
          <cell r="A9751">
            <v>65804000</v>
          </cell>
        </row>
        <row r="9752">
          <cell r="A9752">
            <v>65804000</v>
          </cell>
        </row>
        <row r="9753">
          <cell r="A9753">
            <v>65804000</v>
          </cell>
        </row>
        <row r="9754">
          <cell r="A9754">
            <v>65804000</v>
          </cell>
        </row>
        <row r="9755">
          <cell r="A9755">
            <v>65804000</v>
          </cell>
        </row>
        <row r="9756">
          <cell r="A9756">
            <v>65804000</v>
          </cell>
        </row>
        <row r="9757">
          <cell r="A9757">
            <v>65804000</v>
          </cell>
        </row>
        <row r="9758">
          <cell r="A9758">
            <v>65804000</v>
          </cell>
        </row>
        <row r="9759">
          <cell r="A9759">
            <v>65804000</v>
          </cell>
        </row>
        <row r="9760">
          <cell r="A9760">
            <v>65804000</v>
          </cell>
        </row>
        <row r="9761">
          <cell r="A9761">
            <v>65804000</v>
          </cell>
        </row>
        <row r="9762">
          <cell r="A9762">
            <v>65804000</v>
          </cell>
        </row>
        <row r="9763">
          <cell r="A9763">
            <v>65804000</v>
          </cell>
        </row>
        <row r="9764">
          <cell r="A9764">
            <v>65804000</v>
          </cell>
        </row>
        <row r="9765">
          <cell r="A9765">
            <v>65804000</v>
          </cell>
        </row>
        <row r="9766">
          <cell r="A9766">
            <v>65804000</v>
          </cell>
        </row>
        <row r="9767">
          <cell r="A9767">
            <v>65804000</v>
          </cell>
        </row>
        <row r="9768">
          <cell r="A9768">
            <v>65804000</v>
          </cell>
        </row>
        <row r="9769">
          <cell r="A9769">
            <v>65804000</v>
          </cell>
        </row>
        <row r="9770">
          <cell r="A9770">
            <v>65804000</v>
          </cell>
        </row>
        <row r="9771">
          <cell r="A9771">
            <v>65804000</v>
          </cell>
        </row>
        <row r="9772">
          <cell r="A9772">
            <v>65804000</v>
          </cell>
        </row>
        <row r="9773">
          <cell r="A9773">
            <v>65804000</v>
          </cell>
        </row>
        <row r="9774">
          <cell r="A9774">
            <v>65804000</v>
          </cell>
        </row>
        <row r="9775">
          <cell r="A9775">
            <v>65804000</v>
          </cell>
        </row>
        <row r="9776">
          <cell r="A9776">
            <v>65804000</v>
          </cell>
        </row>
        <row r="9777">
          <cell r="A9777">
            <v>65804000</v>
          </cell>
        </row>
        <row r="9778">
          <cell r="A9778">
            <v>65804000</v>
          </cell>
        </row>
        <row r="9779">
          <cell r="A9779">
            <v>65804000</v>
          </cell>
        </row>
        <row r="9780">
          <cell r="A9780">
            <v>65804000</v>
          </cell>
        </row>
        <row r="9781">
          <cell r="A9781">
            <v>65804000</v>
          </cell>
        </row>
        <row r="9782">
          <cell r="A9782">
            <v>65804000</v>
          </cell>
        </row>
        <row r="9783">
          <cell r="A9783">
            <v>65804000</v>
          </cell>
        </row>
        <row r="9784">
          <cell r="A9784">
            <v>65804000</v>
          </cell>
        </row>
        <row r="9785">
          <cell r="A9785">
            <v>65804000</v>
          </cell>
        </row>
        <row r="9786">
          <cell r="A9786">
            <v>65804000</v>
          </cell>
        </row>
        <row r="9787">
          <cell r="A9787">
            <v>65804000</v>
          </cell>
        </row>
        <row r="9788">
          <cell r="A9788">
            <v>65804000</v>
          </cell>
        </row>
        <row r="9789">
          <cell r="A9789">
            <v>65804000</v>
          </cell>
        </row>
        <row r="9790">
          <cell r="A9790">
            <v>65804000</v>
          </cell>
        </row>
        <row r="9791">
          <cell r="A9791">
            <v>65804000</v>
          </cell>
        </row>
        <row r="9792">
          <cell r="A9792">
            <v>65804000</v>
          </cell>
        </row>
        <row r="9793">
          <cell r="A9793">
            <v>65804000</v>
          </cell>
        </row>
        <row r="9794">
          <cell r="A9794">
            <v>65804000</v>
          </cell>
        </row>
        <row r="9795">
          <cell r="A9795">
            <v>65804000</v>
          </cell>
        </row>
        <row r="9796">
          <cell r="A9796">
            <v>65804000</v>
          </cell>
        </row>
        <row r="9797">
          <cell r="A9797">
            <v>65804000</v>
          </cell>
        </row>
        <row r="9798">
          <cell r="A9798">
            <v>65804000</v>
          </cell>
        </row>
        <row r="9799">
          <cell r="A9799">
            <v>65804000</v>
          </cell>
        </row>
        <row r="9800">
          <cell r="A9800">
            <v>65804000</v>
          </cell>
        </row>
        <row r="9801">
          <cell r="A9801">
            <v>65804000</v>
          </cell>
        </row>
        <row r="9802">
          <cell r="A9802">
            <v>65804000</v>
          </cell>
        </row>
        <row r="9803">
          <cell r="A9803">
            <v>65804000</v>
          </cell>
        </row>
        <row r="9804">
          <cell r="A9804">
            <v>65804000</v>
          </cell>
        </row>
        <row r="9805">
          <cell r="A9805">
            <v>65804000</v>
          </cell>
        </row>
        <row r="9806">
          <cell r="A9806">
            <v>65804000</v>
          </cell>
        </row>
        <row r="9807">
          <cell r="A9807">
            <v>65804000</v>
          </cell>
        </row>
        <row r="9808">
          <cell r="A9808">
            <v>65804000</v>
          </cell>
        </row>
        <row r="9809">
          <cell r="A9809">
            <v>65804000</v>
          </cell>
        </row>
        <row r="9810">
          <cell r="A9810">
            <v>65804000</v>
          </cell>
        </row>
        <row r="9811">
          <cell r="A9811">
            <v>65804000</v>
          </cell>
        </row>
        <row r="9812">
          <cell r="A9812">
            <v>65804000</v>
          </cell>
        </row>
        <row r="9813">
          <cell r="A9813">
            <v>65804000</v>
          </cell>
        </row>
        <row r="9814">
          <cell r="A9814">
            <v>65804000</v>
          </cell>
        </row>
        <row r="9815">
          <cell r="A9815">
            <v>65804000</v>
          </cell>
        </row>
        <row r="9816">
          <cell r="A9816">
            <v>65804000</v>
          </cell>
        </row>
        <row r="9817">
          <cell r="A9817">
            <v>65804000</v>
          </cell>
        </row>
        <row r="9818">
          <cell r="A9818">
            <v>65804000</v>
          </cell>
        </row>
        <row r="9819">
          <cell r="A9819">
            <v>65804000</v>
          </cell>
        </row>
        <row r="9820">
          <cell r="A9820">
            <v>65804000</v>
          </cell>
        </row>
        <row r="9821">
          <cell r="A9821">
            <v>65804000</v>
          </cell>
        </row>
        <row r="9822">
          <cell r="A9822">
            <v>65804000</v>
          </cell>
        </row>
        <row r="9823">
          <cell r="A9823">
            <v>65804000</v>
          </cell>
        </row>
        <row r="9824">
          <cell r="A9824">
            <v>65804000</v>
          </cell>
        </row>
        <row r="9825">
          <cell r="A9825">
            <v>65804000</v>
          </cell>
        </row>
        <row r="9826">
          <cell r="A9826">
            <v>65804000</v>
          </cell>
        </row>
        <row r="9827">
          <cell r="A9827">
            <v>65804000</v>
          </cell>
        </row>
        <row r="9828">
          <cell r="A9828">
            <v>65804000</v>
          </cell>
        </row>
        <row r="9829">
          <cell r="A9829">
            <v>65804000</v>
          </cell>
        </row>
        <row r="9830">
          <cell r="A9830">
            <v>65804000</v>
          </cell>
        </row>
        <row r="9831">
          <cell r="A9831">
            <v>65804000</v>
          </cell>
        </row>
        <row r="9832">
          <cell r="A9832">
            <v>65804000</v>
          </cell>
        </row>
        <row r="9833">
          <cell r="A9833">
            <v>65804000</v>
          </cell>
        </row>
        <row r="9834">
          <cell r="A9834">
            <v>65804000</v>
          </cell>
        </row>
        <row r="9835">
          <cell r="A9835">
            <v>65804000</v>
          </cell>
        </row>
        <row r="9836">
          <cell r="A9836">
            <v>65804000</v>
          </cell>
        </row>
        <row r="9837">
          <cell r="A9837">
            <v>65804000</v>
          </cell>
        </row>
        <row r="9838">
          <cell r="A9838">
            <v>65804000</v>
          </cell>
        </row>
        <row r="9839">
          <cell r="A9839">
            <v>65804000</v>
          </cell>
        </row>
        <row r="9840">
          <cell r="A9840">
            <v>65804000</v>
          </cell>
        </row>
        <row r="9841">
          <cell r="A9841">
            <v>65804000</v>
          </cell>
        </row>
        <row r="9842">
          <cell r="A9842">
            <v>65804000</v>
          </cell>
        </row>
        <row r="9843">
          <cell r="A9843">
            <v>65804000</v>
          </cell>
        </row>
        <row r="9844">
          <cell r="A9844">
            <v>65804000</v>
          </cell>
        </row>
        <row r="9845">
          <cell r="A9845">
            <v>65804000</v>
          </cell>
        </row>
        <row r="9846">
          <cell r="A9846">
            <v>65804000</v>
          </cell>
        </row>
        <row r="9847">
          <cell r="A9847">
            <v>65804000</v>
          </cell>
        </row>
        <row r="9848">
          <cell r="A9848">
            <v>65804000</v>
          </cell>
        </row>
        <row r="9849">
          <cell r="A9849">
            <v>65804000</v>
          </cell>
        </row>
        <row r="9850">
          <cell r="A9850">
            <v>65804000</v>
          </cell>
        </row>
        <row r="9851">
          <cell r="A9851">
            <v>65804000</v>
          </cell>
        </row>
        <row r="9852">
          <cell r="A9852">
            <v>65804000</v>
          </cell>
        </row>
        <row r="9853">
          <cell r="A9853">
            <v>65804000</v>
          </cell>
        </row>
        <row r="9854">
          <cell r="A9854">
            <v>65804000</v>
          </cell>
        </row>
        <row r="9855">
          <cell r="A9855">
            <v>65804000</v>
          </cell>
        </row>
        <row r="9856">
          <cell r="A9856">
            <v>65804000</v>
          </cell>
        </row>
        <row r="9857">
          <cell r="A9857">
            <v>65804000</v>
          </cell>
        </row>
        <row r="9858">
          <cell r="A9858">
            <v>65804000</v>
          </cell>
        </row>
        <row r="9859">
          <cell r="A9859">
            <v>65804000</v>
          </cell>
        </row>
        <row r="9860">
          <cell r="A9860">
            <v>65804000</v>
          </cell>
        </row>
        <row r="9861">
          <cell r="A9861">
            <v>65804000</v>
          </cell>
        </row>
        <row r="9862">
          <cell r="A9862">
            <v>65804000</v>
          </cell>
        </row>
        <row r="9863">
          <cell r="A9863">
            <v>65804000</v>
          </cell>
        </row>
        <row r="9864">
          <cell r="A9864">
            <v>65804000</v>
          </cell>
        </row>
        <row r="9865">
          <cell r="A9865">
            <v>65804000</v>
          </cell>
        </row>
        <row r="9866">
          <cell r="A9866">
            <v>65804000</v>
          </cell>
        </row>
        <row r="9867">
          <cell r="A9867">
            <v>65804000</v>
          </cell>
        </row>
        <row r="9868">
          <cell r="A9868">
            <v>65804000</v>
          </cell>
        </row>
        <row r="9869">
          <cell r="A9869">
            <v>65804000</v>
          </cell>
        </row>
        <row r="9870">
          <cell r="A9870">
            <v>65804000</v>
          </cell>
        </row>
        <row r="9871">
          <cell r="A9871">
            <v>65804000</v>
          </cell>
        </row>
        <row r="9872">
          <cell r="A9872">
            <v>65804000</v>
          </cell>
        </row>
        <row r="9873">
          <cell r="A9873">
            <v>65804000</v>
          </cell>
        </row>
        <row r="9874">
          <cell r="A9874">
            <v>65804000</v>
          </cell>
        </row>
        <row r="9875">
          <cell r="A9875">
            <v>65804000</v>
          </cell>
        </row>
        <row r="9876">
          <cell r="A9876">
            <v>65804000</v>
          </cell>
        </row>
        <row r="9877">
          <cell r="A9877">
            <v>65804000</v>
          </cell>
        </row>
        <row r="9878">
          <cell r="A9878">
            <v>65804000</v>
          </cell>
        </row>
        <row r="9879">
          <cell r="A9879">
            <v>65804000</v>
          </cell>
        </row>
        <row r="9880">
          <cell r="A9880">
            <v>65804000</v>
          </cell>
        </row>
        <row r="9881">
          <cell r="A9881">
            <v>65804000</v>
          </cell>
        </row>
        <row r="9882">
          <cell r="A9882">
            <v>65804000</v>
          </cell>
        </row>
        <row r="9883">
          <cell r="A9883">
            <v>65804000</v>
          </cell>
        </row>
        <row r="9884">
          <cell r="A9884">
            <v>65804000</v>
          </cell>
        </row>
        <row r="9885">
          <cell r="A9885">
            <v>65804000</v>
          </cell>
        </row>
        <row r="9886">
          <cell r="A9886">
            <v>65804000</v>
          </cell>
        </row>
        <row r="9887">
          <cell r="A9887">
            <v>65804000</v>
          </cell>
        </row>
        <row r="9888">
          <cell r="A9888">
            <v>65804000</v>
          </cell>
        </row>
        <row r="9889">
          <cell r="A9889">
            <v>65804000</v>
          </cell>
        </row>
        <row r="9890">
          <cell r="A9890">
            <v>65804000</v>
          </cell>
        </row>
        <row r="9891">
          <cell r="A9891">
            <v>65804000</v>
          </cell>
        </row>
        <row r="9892">
          <cell r="A9892">
            <v>65804000</v>
          </cell>
        </row>
        <row r="9893">
          <cell r="A9893">
            <v>65804000</v>
          </cell>
        </row>
        <row r="9894">
          <cell r="A9894">
            <v>65804000</v>
          </cell>
        </row>
        <row r="9895">
          <cell r="A9895">
            <v>65804000</v>
          </cell>
        </row>
        <row r="9896">
          <cell r="A9896">
            <v>65804000</v>
          </cell>
        </row>
        <row r="9897">
          <cell r="A9897">
            <v>65804000</v>
          </cell>
        </row>
        <row r="9898">
          <cell r="A9898">
            <v>65804000</v>
          </cell>
        </row>
        <row r="9899">
          <cell r="A9899">
            <v>65804000</v>
          </cell>
        </row>
        <row r="9900">
          <cell r="A9900">
            <v>65804000</v>
          </cell>
        </row>
        <row r="9901">
          <cell r="A9901">
            <v>65804000</v>
          </cell>
        </row>
        <row r="9902">
          <cell r="A9902">
            <v>65804000</v>
          </cell>
        </row>
        <row r="9903">
          <cell r="A9903">
            <v>65804000</v>
          </cell>
        </row>
        <row r="9904">
          <cell r="A9904">
            <v>65804000</v>
          </cell>
        </row>
        <row r="9905">
          <cell r="A9905">
            <v>65804000</v>
          </cell>
        </row>
        <row r="9906">
          <cell r="A9906">
            <v>65804000</v>
          </cell>
        </row>
        <row r="9907">
          <cell r="A9907">
            <v>65804000</v>
          </cell>
        </row>
        <row r="9908">
          <cell r="A9908">
            <v>65806565</v>
          </cell>
        </row>
        <row r="9909">
          <cell r="A9909">
            <v>65806565</v>
          </cell>
        </row>
        <row r="9910">
          <cell r="A9910">
            <v>65806565</v>
          </cell>
        </row>
        <row r="9911">
          <cell r="A9911">
            <v>65806565</v>
          </cell>
        </row>
        <row r="9912">
          <cell r="A9912">
            <v>65806565</v>
          </cell>
        </row>
        <row r="9913">
          <cell r="A9913">
            <v>65806565</v>
          </cell>
        </row>
        <row r="9914">
          <cell r="A9914">
            <v>65806565</v>
          </cell>
        </row>
        <row r="9915">
          <cell r="A9915">
            <v>65806565</v>
          </cell>
        </row>
        <row r="9916">
          <cell r="A9916">
            <v>65806565</v>
          </cell>
        </row>
        <row r="9917">
          <cell r="A9917">
            <v>65806565</v>
          </cell>
        </row>
        <row r="9918">
          <cell r="A9918">
            <v>65806565</v>
          </cell>
        </row>
        <row r="9919">
          <cell r="A9919">
            <v>65806565</v>
          </cell>
        </row>
        <row r="9920">
          <cell r="A9920">
            <v>65806565</v>
          </cell>
        </row>
        <row r="9921">
          <cell r="A9921">
            <v>65806565</v>
          </cell>
        </row>
        <row r="9922">
          <cell r="A9922">
            <v>65806565</v>
          </cell>
        </row>
        <row r="9923">
          <cell r="A9923">
            <v>65806565</v>
          </cell>
        </row>
        <row r="9924">
          <cell r="A9924">
            <v>65806565</v>
          </cell>
        </row>
        <row r="9925">
          <cell r="A9925">
            <v>65806565</v>
          </cell>
        </row>
        <row r="9926">
          <cell r="A9926">
            <v>65806565</v>
          </cell>
        </row>
        <row r="9927">
          <cell r="A9927">
            <v>65806565</v>
          </cell>
        </row>
        <row r="9928">
          <cell r="A9928">
            <v>65806565</v>
          </cell>
        </row>
        <row r="9929">
          <cell r="A9929">
            <v>65806565</v>
          </cell>
        </row>
        <row r="9930">
          <cell r="A9930">
            <v>65806565</v>
          </cell>
        </row>
        <row r="9931">
          <cell r="A9931">
            <v>65806565</v>
          </cell>
        </row>
        <row r="9932">
          <cell r="A9932">
            <v>65806565</v>
          </cell>
        </row>
        <row r="9933">
          <cell r="A9933">
            <v>65806565</v>
          </cell>
        </row>
        <row r="9934">
          <cell r="A9934">
            <v>65806565</v>
          </cell>
        </row>
        <row r="9935">
          <cell r="A9935">
            <v>65806565</v>
          </cell>
        </row>
        <row r="9936">
          <cell r="A9936">
            <v>65806565</v>
          </cell>
        </row>
        <row r="9937">
          <cell r="A9937">
            <v>65806565</v>
          </cell>
        </row>
        <row r="9938">
          <cell r="A9938">
            <v>65806565</v>
          </cell>
        </row>
        <row r="9939">
          <cell r="A9939">
            <v>65806565</v>
          </cell>
        </row>
        <row r="9940">
          <cell r="A9940">
            <v>65806565</v>
          </cell>
        </row>
        <row r="9941">
          <cell r="A9941">
            <v>65806565</v>
          </cell>
        </row>
        <row r="9942">
          <cell r="A9942">
            <v>65806565</v>
          </cell>
        </row>
        <row r="9943">
          <cell r="A9943">
            <v>65806565</v>
          </cell>
        </row>
        <row r="9944">
          <cell r="A9944">
            <v>65806565</v>
          </cell>
        </row>
        <row r="9945">
          <cell r="A9945">
            <v>65806565</v>
          </cell>
        </row>
        <row r="9946">
          <cell r="A9946">
            <v>65806565</v>
          </cell>
        </row>
        <row r="9947">
          <cell r="A9947">
            <v>65806565</v>
          </cell>
        </row>
        <row r="9948">
          <cell r="A9948">
            <v>65806565</v>
          </cell>
        </row>
        <row r="9949">
          <cell r="A9949">
            <v>65806565</v>
          </cell>
        </row>
        <row r="9950">
          <cell r="A9950">
            <v>65806565</v>
          </cell>
        </row>
        <row r="9951">
          <cell r="A9951">
            <v>65806565</v>
          </cell>
        </row>
        <row r="9952">
          <cell r="A9952">
            <v>65806565</v>
          </cell>
        </row>
        <row r="9953">
          <cell r="A9953">
            <v>65806565</v>
          </cell>
        </row>
        <row r="9954">
          <cell r="A9954">
            <v>65806565</v>
          </cell>
        </row>
        <row r="9955">
          <cell r="A9955">
            <v>65806565</v>
          </cell>
        </row>
        <row r="9956">
          <cell r="A9956">
            <v>65806565</v>
          </cell>
        </row>
        <row r="9957">
          <cell r="A9957">
            <v>65806565</v>
          </cell>
        </row>
        <row r="9958">
          <cell r="A9958">
            <v>65806565</v>
          </cell>
        </row>
        <row r="9959">
          <cell r="A9959">
            <v>65806565</v>
          </cell>
        </row>
        <row r="9960">
          <cell r="A9960">
            <v>65806565</v>
          </cell>
        </row>
        <row r="9961">
          <cell r="A9961">
            <v>65806565</v>
          </cell>
        </row>
        <row r="9962">
          <cell r="A9962">
            <v>65806565</v>
          </cell>
        </row>
        <row r="9963">
          <cell r="A9963">
            <v>65806565</v>
          </cell>
        </row>
        <row r="9964">
          <cell r="A9964">
            <v>65806565</v>
          </cell>
        </row>
        <row r="9965">
          <cell r="A9965">
            <v>65806565</v>
          </cell>
        </row>
        <row r="9966">
          <cell r="A9966">
            <v>65806565</v>
          </cell>
        </row>
        <row r="9967">
          <cell r="A9967">
            <v>65806565</v>
          </cell>
        </row>
        <row r="9968">
          <cell r="A9968">
            <v>65806565</v>
          </cell>
        </row>
        <row r="9969">
          <cell r="A9969">
            <v>65806565</v>
          </cell>
        </row>
        <row r="9970">
          <cell r="A9970">
            <v>65806565</v>
          </cell>
        </row>
        <row r="9971">
          <cell r="A9971">
            <v>65806565</v>
          </cell>
        </row>
        <row r="9972">
          <cell r="A9972">
            <v>65806565</v>
          </cell>
        </row>
        <row r="9973">
          <cell r="A9973">
            <v>65806565</v>
          </cell>
        </row>
        <row r="9974">
          <cell r="A9974">
            <v>65806565</v>
          </cell>
        </row>
        <row r="9975">
          <cell r="A9975">
            <v>65806565</v>
          </cell>
        </row>
        <row r="9976">
          <cell r="A9976">
            <v>65806565</v>
          </cell>
        </row>
        <row r="9977">
          <cell r="A9977">
            <v>65806565</v>
          </cell>
        </row>
        <row r="9978">
          <cell r="A9978">
            <v>65806565</v>
          </cell>
        </row>
        <row r="9979">
          <cell r="A9979">
            <v>65806565</v>
          </cell>
        </row>
        <row r="9980">
          <cell r="A9980">
            <v>65806565</v>
          </cell>
        </row>
        <row r="9981">
          <cell r="A9981">
            <v>65806565</v>
          </cell>
        </row>
        <row r="9982">
          <cell r="A9982">
            <v>65806565</v>
          </cell>
        </row>
        <row r="9983">
          <cell r="A9983">
            <v>65806565</v>
          </cell>
        </row>
        <row r="9984">
          <cell r="A9984">
            <v>65806565</v>
          </cell>
        </row>
        <row r="9985">
          <cell r="A9985">
            <v>65806565</v>
          </cell>
        </row>
        <row r="9986">
          <cell r="A9986">
            <v>65806565</v>
          </cell>
        </row>
        <row r="9987">
          <cell r="A9987">
            <v>65806565</v>
          </cell>
        </row>
        <row r="9988">
          <cell r="A9988">
            <v>65806565</v>
          </cell>
        </row>
        <row r="9989">
          <cell r="A9989">
            <v>65806565</v>
          </cell>
        </row>
        <row r="9990">
          <cell r="A9990">
            <v>65806565</v>
          </cell>
        </row>
        <row r="9991">
          <cell r="A9991">
            <v>65806565</v>
          </cell>
        </row>
        <row r="9992">
          <cell r="A9992">
            <v>65806565</v>
          </cell>
        </row>
        <row r="9993">
          <cell r="A9993">
            <v>65806565</v>
          </cell>
        </row>
        <row r="9994">
          <cell r="A9994">
            <v>65806565</v>
          </cell>
        </row>
        <row r="9995">
          <cell r="A9995">
            <v>65806565</v>
          </cell>
        </row>
        <row r="9996">
          <cell r="A9996">
            <v>65806565</v>
          </cell>
        </row>
        <row r="9997">
          <cell r="A9997">
            <v>65806565</v>
          </cell>
        </row>
        <row r="9998">
          <cell r="A9998">
            <v>65806565</v>
          </cell>
        </row>
        <row r="9999">
          <cell r="A9999">
            <v>65806565</v>
          </cell>
        </row>
        <row r="10000">
          <cell r="A10000">
            <v>65806565</v>
          </cell>
        </row>
        <row r="10001">
          <cell r="A10001">
            <v>65806565</v>
          </cell>
        </row>
        <row r="10002">
          <cell r="A10002">
            <v>65806565</v>
          </cell>
        </row>
        <row r="10003">
          <cell r="A10003">
            <v>65806565</v>
          </cell>
        </row>
        <row r="10004">
          <cell r="A10004">
            <v>65806565</v>
          </cell>
        </row>
        <row r="10005">
          <cell r="A10005">
            <v>65806565</v>
          </cell>
        </row>
        <row r="10006">
          <cell r="A10006">
            <v>65806765</v>
          </cell>
        </row>
        <row r="10007">
          <cell r="A10007">
            <v>65806765</v>
          </cell>
        </row>
        <row r="10008">
          <cell r="A10008">
            <v>65806765</v>
          </cell>
        </row>
        <row r="10009">
          <cell r="A10009">
            <v>65806765</v>
          </cell>
        </row>
        <row r="10010">
          <cell r="A10010">
            <v>65806765</v>
          </cell>
        </row>
        <row r="10011">
          <cell r="A10011">
            <v>65806765</v>
          </cell>
        </row>
        <row r="10012">
          <cell r="A10012">
            <v>65806765</v>
          </cell>
        </row>
        <row r="10013">
          <cell r="A10013">
            <v>65806765</v>
          </cell>
        </row>
        <row r="10014">
          <cell r="A10014">
            <v>65806765</v>
          </cell>
        </row>
        <row r="10015">
          <cell r="A10015">
            <v>65806765</v>
          </cell>
        </row>
        <row r="10016">
          <cell r="A10016">
            <v>65806765</v>
          </cell>
        </row>
        <row r="10017">
          <cell r="A10017">
            <v>65806765</v>
          </cell>
        </row>
        <row r="10018">
          <cell r="A10018">
            <v>65806765</v>
          </cell>
        </row>
        <row r="10019">
          <cell r="A10019">
            <v>65806765</v>
          </cell>
        </row>
        <row r="10020">
          <cell r="A10020">
            <v>65806765</v>
          </cell>
        </row>
        <row r="10021">
          <cell r="A10021">
            <v>65806765</v>
          </cell>
        </row>
        <row r="10022">
          <cell r="A10022">
            <v>65806765</v>
          </cell>
        </row>
        <row r="10023">
          <cell r="A10023">
            <v>65806765</v>
          </cell>
        </row>
        <row r="10024">
          <cell r="A10024">
            <v>65806765</v>
          </cell>
        </row>
        <row r="10025">
          <cell r="A10025">
            <v>65806765</v>
          </cell>
        </row>
        <row r="10026">
          <cell r="A10026">
            <v>65806765</v>
          </cell>
        </row>
        <row r="10027">
          <cell r="A10027">
            <v>65806765</v>
          </cell>
        </row>
        <row r="10028">
          <cell r="A10028">
            <v>65806765</v>
          </cell>
        </row>
        <row r="10029">
          <cell r="A10029">
            <v>65806765</v>
          </cell>
        </row>
        <row r="10030">
          <cell r="A10030">
            <v>65806765</v>
          </cell>
        </row>
        <row r="10031">
          <cell r="A10031">
            <v>65806765</v>
          </cell>
        </row>
        <row r="10032">
          <cell r="A10032">
            <v>65806765</v>
          </cell>
        </row>
        <row r="10033">
          <cell r="A10033">
            <v>65806765</v>
          </cell>
        </row>
        <row r="10034">
          <cell r="A10034">
            <v>65806765</v>
          </cell>
        </row>
        <row r="10035">
          <cell r="A10035">
            <v>65806765</v>
          </cell>
        </row>
        <row r="10036">
          <cell r="A10036">
            <v>65806765</v>
          </cell>
        </row>
        <row r="10037">
          <cell r="A10037">
            <v>65806765</v>
          </cell>
        </row>
        <row r="10038">
          <cell r="A10038">
            <v>65806765</v>
          </cell>
        </row>
        <row r="10039">
          <cell r="A10039">
            <v>65806765</v>
          </cell>
        </row>
        <row r="10040">
          <cell r="A10040">
            <v>65806765</v>
          </cell>
        </row>
        <row r="10041">
          <cell r="A10041">
            <v>65806765</v>
          </cell>
        </row>
        <row r="10042">
          <cell r="A10042">
            <v>65806765</v>
          </cell>
        </row>
        <row r="10043">
          <cell r="A10043">
            <v>65806765</v>
          </cell>
        </row>
        <row r="10044">
          <cell r="A10044">
            <v>65806765</v>
          </cell>
        </row>
        <row r="10045">
          <cell r="A10045">
            <v>65806765</v>
          </cell>
        </row>
        <row r="10046">
          <cell r="A10046">
            <v>65806765</v>
          </cell>
        </row>
        <row r="10047">
          <cell r="A10047">
            <v>65806765</v>
          </cell>
        </row>
        <row r="10048">
          <cell r="A10048">
            <v>65806765</v>
          </cell>
        </row>
        <row r="10049">
          <cell r="A10049">
            <v>65806765</v>
          </cell>
        </row>
        <row r="10050">
          <cell r="A10050">
            <v>65806765</v>
          </cell>
        </row>
        <row r="10051">
          <cell r="A10051">
            <v>65806765</v>
          </cell>
        </row>
        <row r="10052">
          <cell r="A10052">
            <v>65806765</v>
          </cell>
        </row>
        <row r="10053">
          <cell r="A10053">
            <v>65806765</v>
          </cell>
        </row>
        <row r="10054">
          <cell r="A10054">
            <v>65806765</v>
          </cell>
        </row>
        <row r="10055">
          <cell r="A10055">
            <v>65806765</v>
          </cell>
        </row>
        <row r="10056">
          <cell r="A10056">
            <v>65806765</v>
          </cell>
        </row>
        <row r="10057">
          <cell r="A10057">
            <v>65806765</v>
          </cell>
        </row>
        <row r="10058">
          <cell r="A10058">
            <v>65806765</v>
          </cell>
        </row>
        <row r="10059">
          <cell r="A10059">
            <v>65806765</v>
          </cell>
        </row>
        <row r="10060">
          <cell r="A10060">
            <v>65806765</v>
          </cell>
        </row>
        <row r="10061">
          <cell r="A10061">
            <v>65806765</v>
          </cell>
        </row>
        <row r="10062">
          <cell r="A10062">
            <v>65806765</v>
          </cell>
        </row>
        <row r="10063">
          <cell r="A10063">
            <v>65806765</v>
          </cell>
        </row>
        <row r="10064">
          <cell r="A10064">
            <v>65806765</v>
          </cell>
        </row>
        <row r="10065">
          <cell r="A10065">
            <v>65806765</v>
          </cell>
        </row>
        <row r="10066">
          <cell r="A10066">
            <v>65806765</v>
          </cell>
        </row>
        <row r="10067">
          <cell r="A10067">
            <v>65806765</v>
          </cell>
        </row>
        <row r="10068">
          <cell r="A10068">
            <v>65806765</v>
          </cell>
        </row>
        <row r="10069">
          <cell r="A10069">
            <v>65806765</v>
          </cell>
        </row>
        <row r="10070">
          <cell r="A10070">
            <v>65806765</v>
          </cell>
        </row>
        <row r="10071">
          <cell r="A10071">
            <v>65806765</v>
          </cell>
        </row>
        <row r="10072">
          <cell r="A10072">
            <v>65806765</v>
          </cell>
        </row>
        <row r="10073">
          <cell r="A10073">
            <v>65806765</v>
          </cell>
        </row>
        <row r="10074">
          <cell r="A10074">
            <v>65806765</v>
          </cell>
        </row>
        <row r="10075">
          <cell r="A10075">
            <v>65806765</v>
          </cell>
        </row>
        <row r="10076">
          <cell r="A10076">
            <v>65806765</v>
          </cell>
        </row>
        <row r="10077">
          <cell r="A10077">
            <v>65806765</v>
          </cell>
        </row>
        <row r="10078">
          <cell r="A10078">
            <v>65806765</v>
          </cell>
        </row>
        <row r="10079">
          <cell r="A10079">
            <v>65806765</v>
          </cell>
        </row>
        <row r="10080">
          <cell r="A10080">
            <v>65806765</v>
          </cell>
        </row>
        <row r="10081">
          <cell r="A10081">
            <v>65806765</v>
          </cell>
        </row>
        <row r="10082">
          <cell r="A10082">
            <v>65806765</v>
          </cell>
        </row>
        <row r="10083">
          <cell r="A10083">
            <v>65806765</v>
          </cell>
        </row>
        <row r="10084">
          <cell r="A10084">
            <v>65806765</v>
          </cell>
        </row>
        <row r="10085">
          <cell r="A10085">
            <v>65806765</v>
          </cell>
        </row>
        <row r="10086">
          <cell r="A10086">
            <v>65806765</v>
          </cell>
        </row>
        <row r="10087">
          <cell r="A10087">
            <v>65806765</v>
          </cell>
        </row>
        <row r="10088">
          <cell r="A10088">
            <v>65806765</v>
          </cell>
        </row>
        <row r="10089">
          <cell r="A10089">
            <v>65806765</v>
          </cell>
        </row>
        <row r="10090">
          <cell r="A10090">
            <v>65806765</v>
          </cell>
        </row>
        <row r="10091">
          <cell r="A10091">
            <v>65806765</v>
          </cell>
        </row>
        <row r="10092">
          <cell r="A10092">
            <v>65806765</v>
          </cell>
        </row>
        <row r="10093">
          <cell r="A10093">
            <v>65808000</v>
          </cell>
        </row>
        <row r="10094">
          <cell r="A10094">
            <v>65808000</v>
          </cell>
        </row>
        <row r="10095">
          <cell r="A10095">
            <v>65808000</v>
          </cell>
        </row>
        <row r="10096">
          <cell r="A10096">
            <v>65808000</v>
          </cell>
        </row>
        <row r="10097">
          <cell r="A10097">
            <v>65808000</v>
          </cell>
        </row>
        <row r="10098">
          <cell r="A10098">
            <v>65808000</v>
          </cell>
        </row>
        <row r="10099">
          <cell r="A10099">
            <v>65808000</v>
          </cell>
        </row>
        <row r="10100">
          <cell r="A10100">
            <v>65808000</v>
          </cell>
        </row>
        <row r="10101">
          <cell r="A10101">
            <v>65808000</v>
          </cell>
        </row>
        <row r="10102">
          <cell r="A10102">
            <v>65808000</v>
          </cell>
        </row>
        <row r="10103">
          <cell r="A10103">
            <v>65808000</v>
          </cell>
        </row>
        <row r="10104">
          <cell r="A10104">
            <v>65808000</v>
          </cell>
        </row>
        <row r="10105">
          <cell r="A10105">
            <v>65808000</v>
          </cell>
        </row>
        <row r="10106">
          <cell r="A10106">
            <v>65808000</v>
          </cell>
        </row>
        <row r="10107">
          <cell r="A10107">
            <v>65808000</v>
          </cell>
        </row>
        <row r="10108">
          <cell r="A10108">
            <v>65808000</v>
          </cell>
        </row>
        <row r="10109">
          <cell r="A10109">
            <v>65808000</v>
          </cell>
        </row>
        <row r="10110">
          <cell r="A10110">
            <v>65808000</v>
          </cell>
        </row>
        <row r="10111">
          <cell r="A10111">
            <v>65808000</v>
          </cell>
        </row>
        <row r="10112">
          <cell r="A10112">
            <v>65808000</v>
          </cell>
        </row>
        <row r="10113">
          <cell r="A10113">
            <v>65808000</v>
          </cell>
        </row>
        <row r="10114">
          <cell r="A10114">
            <v>65808000</v>
          </cell>
        </row>
        <row r="10115">
          <cell r="A10115">
            <v>65808000</v>
          </cell>
        </row>
        <row r="10116">
          <cell r="A10116">
            <v>65808000</v>
          </cell>
        </row>
        <row r="10117">
          <cell r="A10117">
            <v>65808000</v>
          </cell>
        </row>
        <row r="10118">
          <cell r="A10118">
            <v>65808000</v>
          </cell>
        </row>
        <row r="10119">
          <cell r="A10119">
            <v>65808000</v>
          </cell>
        </row>
        <row r="10120">
          <cell r="A10120">
            <v>65808000</v>
          </cell>
        </row>
        <row r="10121">
          <cell r="A10121">
            <v>65808000</v>
          </cell>
        </row>
        <row r="10122">
          <cell r="A10122">
            <v>65808000</v>
          </cell>
        </row>
        <row r="10123">
          <cell r="A10123">
            <v>65808000</v>
          </cell>
        </row>
        <row r="10124">
          <cell r="A10124">
            <v>65808000</v>
          </cell>
        </row>
        <row r="10125">
          <cell r="A10125">
            <v>65808000</v>
          </cell>
        </row>
        <row r="10126">
          <cell r="A10126">
            <v>65808000</v>
          </cell>
        </row>
        <row r="10127">
          <cell r="A10127">
            <v>65808000</v>
          </cell>
        </row>
        <row r="10128">
          <cell r="A10128">
            <v>65808000</v>
          </cell>
        </row>
        <row r="10129">
          <cell r="A10129">
            <v>65808000</v>
          </cell>
        </row>
        <row r="10130">
          <cell r="A10130">
            <v>65808000</v>
          </cell>
        </row>
        <row r="10131">
          <cell r="A10131">
            <v>65808000</v>
          </cell>
        </row>
        <row r="10132">
          <cell r="A10132">
            <v>65808000</v>
          </cell>
        </row>
        <row r="10133">
          <cell r="A10133">
            <v>65808000</v>
          </cell>
        </row>
        <row r="10134">
          <cell r="A10134">
            <v>65808000</v>
          </cell>
        </row>
        <row r="10135">
          <cell r="A10135">
            <v>65808000</v>
          </cell>
        </row>
        <row r="10136">
          <cell r="A10136">
            <v>65808000</v>
          </cell>
        </row>
        <row r="10137">
          <cell r="A10137">
            <v>65808000</v>
          </cell>
        </row>
        <row r="10138">
          <cell r="A10138">
            <v>65808000</v>
          </cell>
        </row>
        <row r="10139">
          <cell r="A10139">
            <v>65808000</v>
          </cell>
        </row>
        <row r="10140">
          <cell r="A10140">
            <v>65808000</v>
          </cell>
        </row>
        <row r="10141">
          <cell r="A10141">
            <v>65808000</v>
          </cell>
        </row>
        <row r="10142">
          <cell r="A10142">
            <v>65808000</v>
          </cell>
        </row>
        <row r="10143">
          <cell r="A10143">
            <v>65808000</v>
          </cell>
        </row>
        <row r="10144">
          <cell r="A10144">
            <v>65808000</v>
          </cell>
        </row>
        <row r="10145">
          <cell r="A10145">
            <v>65808000</v>
          </cell>
        </row>
        <row r="10146">
          <cell r="A10146">
            <v>65808000</v>
          </cell>
        </row>
        <row r="10147">
          <cell r="A10147">
            <v>65808000</v>
          </cell>
        </row>
        <row r="10148">
          <cell r="A10148">
            <v>65808000</v>
          </cell>
        </row>
        <row r="10149">
          <cell r="A10149">
            <v>65808000</v>
          </cell>
        </row>
        <row r="10150">
          <cell r="A10150">
            <v>65808000</v>
          </cell>
        </row>
        <row r="10151">
          <cell r="A10151">
            <v>65808000</v>
          </cell>
        </row>
        <row r="10152">
          <cell r="A10152">
            <v>65808000</v>
          </cell>
        </row>
        <row r="10153">
          <cell r="A10153">
            <v>65808000</v>
          </cell>
        </row>
        <row r="10154">
          <cell r="A10154">
            <v>65808000</v>
          </cell>
        </row>
        <row r="10155">
          <cell r="A10155">
            <v>65808000</v>
          </cell>
        </row>
        <row r="10156">
          <cell r="A10156">
            <v>65808000</v>
          </cell>
        </row>
        <row r="10157">
          <cell r="A10157">
            <v>65808000</v>
          </cell>
        </row>
        <row r="10158">
          <cell r="A10158">
            <v>65808000</v>
          </cell>
        </row>
        <row r="10159">
          <cell r="A10159">
            <v>65808000</v>
          </cell>
        </row>
        <row r="10160">
          <cell r="A10160">
            <v>65808000</v>
          </cell>
        </row>
        <row r="10161">
          <cell r="A10161">
            <v>65808000</v>
          </cell>
        </row>
        <row r="10162">
          <cell r="A10162">
            <v>65808000</v>
          </cell>
        </row>
        <row r="10163">
          <cell r="A10163">
            <v>65808000</v>
          </cell>
        </row>
        <row r="10164">
          <cell r="A10164">
            <v>65808000</v>
          </cell>
        </row>
        <row r="10165">
          <cell r="A10165">
            <v>65808000</v>
          </cell>
        </row>
        <row r="10166">
          <cell r="A10166">
            <v>65808000</v>
          </cell>
        </row>
        <row r="10167">
          <cell r="A10167">
            <v>65808000</v>
          </cell>
        </row>
        <row r="10168">
          <cell r="A10168">
            <v>65808000</v>
          </cell>
        </row>
        <row r="10169">
          <cell r="A10169">
            <v>65808000</v>
          </cell>
        </row>
        <row r="10170">
          <cell r="A10170">
            <v>65808000</v>
          </cell>
        </row>
        <row r="10171">
          <cell r="A10171">
            <v>65808000</v>
          </cell>
        </row>
        <row r="10172">
          <cell r="A10172">
            <v>65808000</v>
          </cell>
        </row>
        <row r="10173">
          <cell r="A10173">
            <v>65808000</v>
          </cell>
        </row>
        <row r="10174">
          <cell r="A10174">
            <v>65808000</v>
          </cell>
        </row>
        <row r="10175">
          <cell r="A10175">
            <v>65808000</v>
          </cell>
        </row>
        <row r="10176">
          <cell r="A10176">
            <v>65808000</v>
          </cell>
        </row>
        <row r="10177">
          <cell r="A10177">
            <v>65808000</v>
          </cell>
        </row>
        <row r="10178">
          <cell r="A10178">
            <v>65808000</v>
          </cell>
        </row>
        <row r="10179">
          <cell r="A10179">
            <v>65808000</v>
          </cell>
        </row>
        <row r="10180">
          <cell r="A10180">
            <v>65808000</v>
          </cell>
        </row>
        <row r="10181">
          <cell r="A10181">
            <v>65808000</v>
          </cell>
        </row>
        <row r="10182">
          <cell r="A10182">
            <v>65808000</v>
          </cell>
        </row>
        <row r="10183">
          <cell r="A10183">
            <v>65808000</v>
          </cell>
        </row>
        <row r="10184">
          <cell r="A10184">
            <v>65808000</v>
          </cell>
        </row>
        <row r="10185">
          <cell r="A10185">
            <v>65808000</v>
          </cell>
        </row>
        <row r="10186">
          <cell r="A10186">
            <v>65808000</v>
          </cell>
        </row>
        <row r="10187">
          <cell r="A10187">
            <v>65808000</v>
          </cell>
        </row>
        <row r="10188">
          <cell r="A10188">
            <v>65808000</v>
          </cell>
        </row>
        <row r="10189">
          <cell r="A10189">
            <v>65808000</v>
          </cell>
        </row>
        <row r="10190">
          <cell r="A10190">
            <v>65808000</v>
          </cell>
        </row>
        <row r="10191">
          <cell r="A10191">
            <v>65808000</v>
          </cell>
        </row>
        <row r="10192">
          <cell r="A10192">
            <v>65808000</v>
          </cell>
        </row>
        <row r="10193">
          <cell r="A10193">
            <v>65808000</v>
          </cell>
        </row>
        <row r="10194">
          <cell r="A10194">
            <v>65808000</v>
          </cell>
        </row>
        <row r="10195">
          <cell r="A10195">
            <v>65808000</v>
          </cell>
        </row>
        <row r="10196">
          <cell r="A10196">
            <v>65808000</v>
          </cell>
        </row>
        <row r="10197">
          <cell r="A10197">
            <v>65808000</v>
          </cell>
        </row>
        <row r="10198">
          <cell r="A10198">
            <v>65808000</v>
          </cell>
        </row>
        <row r="10199">
          <cell r="A10199">
            <v>65808000</v>
          </cell>
        </row>
        <row r="10200">
          <cell r="A10200">
            <v>65808000</v>
          </cell>
        </row>
        <row r="10201">
          <cell r="A10201">
            <v>65808000</v>
          </cell>
        </row>
        <row r="10202">
          <cell r="A10202">
            <v>65808000</v>
          </cell>
        </row>
        <row r="10203">
          <cell r="A10203">
            <v>65808000</v>
          </cell>
        </row>
        <row r="10204">
          <cell r="A10204">
            <v>65808000</v>
          </cell>
        </row>
        <row r="10205">
          <cell r="A10205">
            <v>65808000</v>
          </cell>
        </row>
        <row r="10206">
          <cell r="A10206">
            <v>65808000</v>
          </cell>
        </row>
        <row r="10207">
          <cell r="A10207">
            <v>65808000</v>
          </cell>
        </row>
        <row r="10208">
          <cell r="A10208">
            <v>65808000</v>
          </cell>
        </row>
        <row r="10209">
          <cell r="A10209">
            <v>65808000</v>
          </cell>
        </row>
        <row r="10210">
          <cell r="A10210">
            <v>65808000</v>
          </cell>
        </row>
        <row r="10211">
          <cell r="A10211">
            <v>65808000</v>
          </cell>
        </row>
        <row r="10212">
          <cell r="A10212">
            <v>65808000</v>
          </cell>
        </row>
        <row r="10213">
          <cell r="A10213">
            <v>65808000</v>
          </cell>
        </row>
        <row r="10214">
          <cell r="A10214">
            <v>65808000</v>
          </cell>
        </row>
        <row r="10215">
          <cell r="A10215">
            <v>65808000</v>
          </cell>
        </row>
        <row r="10216">
          <cell r="A10216">
            <v>65808000</v>
          </cell>
        </row>
        <row r="10217">
          <cell r="A10217">
            <v>65808000</v>
          </cell>
        </row>
        <row r="10218">
          <cell r="A10218">
            <v>65808000</v>
          </cell>
        </row>
        <row r="10219">
          <cell r="A10219">
            <v>65808000</v>
          </cell>
        </row>
        <row r="10220">
          <cell r="A10220">
            <v>65808000</v>
          </cell>
        </row>
        <row r="10221">
          <cell r="A10221">
            <v>65808000</v>
          </cell>
        </row>
        <row r="10222">
          <cell r="A10222">
            <v>65808000</v>
          </cell>
        </row>
        <row r="10223">
          <cell r="A10223">
            <v>65808000</v>
          </cell>
        </row>
        <row r="10224">
          <cell r="A10224">
            <v>65808000</v>
          </cell>
        </row>
        <row r="10225">
          <cell r="A10225">
            <v>65808000</v>
          </cell>
        </row>
        <row r="10226">
          <cell r="A10226">
            <v>65808000</v>
          </cell>
        </row>
        <row r="10227">
          <cell r="A10227">
            <v>65808000</v>
          </cell>
        </row>
        <row r="10228">
          <cell r="A10228">
            <v>65808000</v>
          </cell>
        </row>
        <row r="10229">
          <cell r="A10229">
            <v>65808000</v>
          </cell>
        </row>
        <row r="10230">
          <cell r="A10230">
            <v>65808000</v>
          </cell>
        </row>
        <row r="10231">
          <cell r="A10231">
            <v>65808000</v>
          </cell>
        </row>
        <row r="10232">
          <cell r="A10232">
            <v>65808000</v>
          </cell>
        </row>
        <row r="10233">
          <cell r="A10233">
            <v>65808000</v>
          </cell>
        </row>
        <row r="10234">
          <cell r="A10234">
            <v>65808000</v>
          </cell>
        </row>
        <row r="10235">
          <cell r="A10235">
            <v>65808000</v>
          </cell>
        </row>
        <row r="10236">
          <cell r="A10236">
            <v>65808000</v>
          </cell>
        </row>
        <row r="10237">
          <cell r="A10237">
            <v>65808000</v>
          </cell>
        </row>
        <row r="10238">
          <cell r="A10238">
            <v>65808000</v>
          </cell>
        </row>
        <row r="10239">
          <cell r="A10239">
            <v>65808000</v>
          </cell>
        </row>
        <row r="10240">
          <cell r="A10240">
            <v>65808000</v>
          </cell>
        </row>
        <row r="10241">
          <cell r="A10241">
            <v>65808000</v>
          </cell>
        </row>
        <row r="10242">
          <cell r="A10242">
            <v>65808000</v>
          </cell>
        </row>
        <row r="10243">
          <cell r="A10243">
            <v>65808000</v>
          </cell>
        </row>
        <row r="10244">
          <cell r="A10244">
            <v>65808000</v>
          </cell>
        </row>
        <row r="10245">
          <cell r="A10245">
            <v>65808000</v>
          </cell>
        </row>
        <row r="10246">
          <cell r="A10246">
            <v>65808000</v>
          </cell>
        </row>
        <row r="10247">
          <cell r="A10247">
            <v>65808000</v>
          </cell>
        </row>
        <row r="10248">
          <cell r="A10248">
            <v>65808000</v>
          </cell>
        </row>
        <row r="10249">
          <cell r="A10249">
            <v>65808000</v>
          </cell>
        </row>
        <row r="10250">
          <cell r="A10250">
            <v>65808000</v>
          </cell>
        </row>
        <row r="10251">
          <cell r="A10251">
            <v>65808000</v>
          </cell>
        </row>
        <row r="10252">
          <cell r="A10252">
            <v>65808000</v>
          </cell>
        </row>
        <row r="10253">
          <cell r="A10253">
            <v>65808000</v>
          </cell>
        </row>
        <row r="10254">
          <cell r="A10254">
            <v>65808000</v>
          </cell>
        </row>
        <row r="10255">
          <cell r="A10255">
            <v>65808000</v>
          </cell>
        </row>
        <row r="10256">
          <cell r="A10256">
            <v>65808000</v>
          </cell>
        </row>
        <row r="10257">
          <cell r="A10257">
            <v>65808000</v>
          </cell>
        </row>
        <row r="10258">
          <cell r="A10258">
            <v>65808000</v>
          </cell>
        </row>
        <row r="10259">
          <cell r="A10259">
            <v>65808000</v>
          </cell>
        </row>
        <row r="10260">
          <cell r="A10260">
            <v>65808000</v>
          </cell>
        </row>
        <row r="10261">
          <cell r="A10261">
            <v>65808000</v>
          </cell>
        </row>
        <row r="10262">
          <cell r="A10262">
            <v>65808000</v>
          </cell>
        </row>
        <row r="10263">
          <cell r="A10263">
            <v>65808000</v>
          </cell>
        </row>
        <row r="10264">
          <cell r="A10264">
            <v>65808000</v>
          </cell>
        </row>
        <row r="10265">
          <cell r="A10265">
            <v>65808000</v>
          </cell>
        </row>
        <row r="10266">
          <cell r="A10266">
            <v>65808000</v>
          </cell>
        </row>
        <row r="10267">
          <cell r="A10267">
            <v>65808000</v>
          </cell>
        </row>
        <row r="10268">
          <cell r="A10268">
            <v>65808000</v>
          </cell>
        </row>
        <row r="10269">
          <cell r="A10269">
            <v>65808000</v>
          </cell>
        </row>
        <row r="10270">
          <cell r="A10270">
            <v>65808000</v>
          </cell>
        </row>
        <row r="10271">
          <cell r="A10271">
            <v>65808000</v>
          </cell>
        </row>
        <row r="10272">
          <cell r="A10272">
            <v>65808000</v>
          </cell>
        </row>
        <row r="10273">
          <cell r="A10273">
            <v>65808000</v>
          </cell>
        </row>
        <row r="10274">
          <cell r="A10274">
            <v>65808000</v>
          </cell>
        </row>
        <row r="10275">
          <cell r="A10275">
            <v>65808000</v>
          </cell>
        </row>
        <row r="10276">
          <cell r="A10276">
            <v>65808000</v>
          </cell>
        </row>
        <row r="10277">
          <cell r="A10277">
            <v>65808000</v>
          </cell>
        </row>
        <row r="10278">
          <cell r="A10278">
            <v>65808000</v>
          </cell>
        </row>
        <row r="10279">
          <cell r="A10279">
            <v>65808000</v>
          </cell>
        </row>
        <row r="10280">
          <cell r="A10280">
            <v>65808000</v>
          </cell>
        </row>
        <row r="10281">
          <cell r="A10281">
            <v>65808000</v>
          </cell>
        </row>
        <row r="10282">
          <cell r="A10282">
            <v>65808000</v>
          </cell>
        </row>
        <row r="10283">
          <cell r="A10283">
            <v>65808000</v>
          </cell>
        </row>
        <row r="10284">
          <cell r="A10284">
            <v>65808000</v>
          </cell>
        </row>
        <row r="10285">
          <cell r="A10285">
            <v>65808000</v>
          </cell>
        </row>
        <row r="10286">
          <cell r="A10286">
            <v>65808000</v>
          </cell>
        </row>
        <row r="10287">
          <cell r="A10287">
            <v>65808000</v>
          </cell>
        </row>
        <row r="10288">
          <cell r="A10288">
            <v>65808000</v>
          </cell>
        </row>
        <row r="10289">
          <cell r="A10289">
            <v>65808000</v>
          </cell>
        </row>
        <row r="10290">
          <cell r="A10290">
            <v>65808000</v>
          </cell>
        </row>
        <row r="10291">
          <cell r="A10291">
            <v>65808000</v>
          </cell>
        </row>
        <row r="10292">
          <cell r="A10292">
            <v>65808000</v>
          </cell>
        </row>
        <row r="10293">
          <cell r="A10293">
            <v>65808000</v>
          </cell>
        </row>
        <row r="10294">
          <cell r="A10294">
            <v>65808000</v>
          </cell>
        </row>
        <row r="10295">
          <cell r="A10295">
            <v>65808000</v>
          </cell>
        </row>
        <row r="10296">
          <cell r="A10296">
            <v>65808000</v>
          </cell>
        </row>
        <row r="10297">
          <cell r="A10297">
            <v>65808000</v>
          </cell>
        </row>
        <row r="10298">
          <cell r="A10298">
            <v>65808000</v>
          </cell>
        </row>
        <row r="10299">
          <cell r="A10299">
            <v>65808000</v>
          </cell>
        </row>
        <row r="10300">
          <cell r="A10300">
            <v>65808000</v>
          </cell>
        </row>
        <row r="10301">
          <cell r="A10301">
            <v>65808000</v>
          </cell>
        </row>
        <row r="10302">
          <cell r="A10302">
            <v>65808000</v>
          </cell>
        </row>
        <row r="10303">
          <cell r="A10303">
            <v>65808000</v>
          </cell>
        </row>
        <row r="10304">
          <cell r="A10304">
            <v>65808000</v>
          </cell>
        </row>
        <row r="10305">
          <cell r="A10305">
            <v>65808000</v>
          </cell>
        </row>
        <row r="10306">
          <cell r="A10306">
            <v>65808000</v>
          </cell>
        </row>
        <row r="10307">
          <cell r="A10307">
            <v>65808000</v>
          </cell>
        </row>
        <row r="10308">
          <cell r="A10308">
            <v>65808000</v>
          </cell>
        </row>
        <row r="10309">
          <cell r="A10309">
            <v>65808000</v>
          </cell>
        </row>
        <row r="10310">
          <cell r="A10310">
            <v>65808000</v>
          </cell>
        </row>
        <row r="10311">
          <cell r="A10311">
            <v>65808000</v>
          </cell>
        </row>
        <row r="10312">
          <cell r="A10312">
            <v>65808000</v>
          </cell>
        </row>
        <row r="10313">
          <cell r="A10313">
            <v>65808000</v>
          </cell>
        </row>
        <row r="10314">
          <cell r="A10314">
            <v>65808000</v>
          </cell>
        </row>
        <row r="10315">
          <cell r="A10315">
            <v>65808000</v>
          </cell>
        </row>
        <row r="10316">
          <cell r="A10316">
            <v>65808000</v>
          </cell>
        </row>
        <row r="10317">
          <cell r="A10317">
            <v>65808000</v>
          </cell>
        </row>
        <row r="10318">
          <cell r="A10318">
            <v>65808000</v>
          </cell>
        </row>
        <row r="10319">
          <cell r="A10319">
            <v>65808000</v>
          </cell>
        </row>
        <row r="10320">
          <cell r="A10320">
            <v>65808000</v>
          </cell>
        </row>
        <row r="10321">
          <cell r="A10321">
            <v>65808000</v>
          </cell>
        </row>
        <row r="10322">
          <cell r="A10322">
            <v>65808000</v>
          </cell>
        </row>
        <row r="10323">
          <cell r="A10323">
            <v>65808000</v>
          </cell>
        </row>
        <row r="10324">
          <cell r="A10324">
            <v>65808000</v>
          </cell>
        </row>
        <row r="10325">
          <cell r="A10325">
            <v>65808000</v>
          </cell>
        </row>
        <row r="10326">
          <cell r="A10326">
            <v>65808000</v>
          </cell>
        </row>
        <row r="10327">
          <cell r="A10327">
            <v>65808000</v>
          </cell>
        </row>
        <row r="10328">
          <cell r="A10328">
            <v>65808000</v>
          </cell>
        </row>
        <row r="10329">
          <cell r="A10329">
            <v>65808000</v>
          </cell>
        </row>
        <row r="10330">
          <cell r="A10330">
            <v>65808000</v>
          </cell>
        </row>
        <row r="10331">
          <cell r="A10331">
            <v>65808000</v>
          </cell>
        </row>
        <row r="10332">
          <cell r="A10332">
            <v>65808000</v>
          </cell>
        </row>
        <row r="10333">
          <cell r="A10333">
            <v>65808000</v>
          </cell>
        </row>
        <row r="10334">
          <cell r="A10334">
            <v>65808000</v>
          </cell>
        </row>
        <row r="10335">
          <cell r="A10335">
            <v>65808000</v>
          </cell>
        </row>
        <row r="10336">
          <cell r="A10336">
            <v>65808000</v>
          </cell>
        </row>
        <row r="10337">
          <cell r="A10337">
            <v>65808000</v>
          </cell>
        </row>
        <row r="10338">
          <cell r="A10338">
            <v>65808000</v>
          </cell>
        </row>
        <row r="10339">
          <cell r="A10339">
            <v>65808000</v>
          </cell>
        </row>
        <row r="10340">
          <cell r="A10340">
            <v>65808000</v>
          </cell>
        </row>
        <row r="10341">
          <cell r="A10341">
            <v>65808000</v>
          </cell>
        </row>
        <row r="10342">
          <cell r="A10342">
            <v>65808000</v>
          </cell>
        </row>
        <row r="10343">
          <cell r="A10343">
            <v>65808000</v>
          </cell>
        </row>
        <row r="10344">
          <cell r="A10344">
            <v>65808000</v>
          </cell>
        </row>
        <row r="10345">
          <cell r="A10345">
            <v>65808000</v>
          </cell>
        </row>
        <row r="10346">
          <cell r="A10346">
            <v>65808000</v>
          </cell>
        </row>
        <row r="10347">
          <cell r="A10347">
            <v>65808000</v>
          </cell>
        </row>
        <row r="10348">
          <cell r="A10348">
            <v>65808000</v>
          </cell>
        </row>
        <row r="10349">
          <cell r="A10349">
            <v>65808000</v>
          </cell>
        </row>
        <row r="10350">
          <cell r="A10350">
            <v>65808000</v>
          </cell>
        </row>
        <row r="10351">
          <cell r="A10351">
            <v>65808000</v>
          </cell>
        </row>
        <row r="10352">
          <cell r="A10352">
            <v>65808000</v>
          </cell>
        </row>
        <row r="10353">
          <cell r="A10353">
            <v>65808000</v>
          </cell>
        </row>
        <row r="10354">
          <cell r="A10354">
            <v>65808000</v>
          </cell>
        </row>
        <row r="10355">
          <cell r="A10355">
            <v>65808000</v>
          </cell>
        </row>
        <row r="10356">
          <cell r="A10356">
            <v>65808000</v>
          </cell>
        </row>
        <row r="10357">
          <cell r="A10357">
            <v>65808000</v>
          </cell>
        </row>
        <row r="10358">
          <cell r="A10358">
            <v>65808000</v>
          </cell>
        </row>
        <row r="10359">
          <cell r="A10359">
            <v>65808000</v>
          </cell>
        </row>
        <row r="10360">
          <cell r="A10360">
            <v>65808000</v>
          </cell>
        </row>
        <row r="10361">
          <cell r="A10361">
            <v>65808000</v>
          </cell>
        </row>
        <row r="10362">
          <cell r="A10362">
            <v>65808000</v>
          </cell>
        </row>
        <row r="10363">
          <cell r="A10363">
            <v>65808000</v>
          </cell>
        </row>
        <row r="10364">
          <cell r="A10364">
            <v>65808000</v>
          </cell>
        </row>
        <row r="10365">
          <cell r="A10365">
            <v>65808000</v>
          </cell>
        </row>
        <row r="10366">
          <cell r="A10366">
            <v>65808000</v>
          </cell>
        </row>
        <row r="10367">
          <cell r="A10367">
            <v>65808000</v>
          </cell>
        </row>
        <row r="10368">
          <cell r="A10368">
            <v>65808000</v>
          </cell>
        </row>
        <row r="10369">
          <cell r="A10369">
            <v>65808000</v>
          </cell>
        </row>
        <row r="10370">
          <cell r="A10370">
            <v>65808000</v>
          </cell>
        </row>
        <row r="10371">
          <cell r="A10371">
            <v>65808000</v>
          </cell>
        </row>
        <row r="10372">
          <cell r="A10372">
            <v>65808000</v>
          </cell>
        </row>
        <row r="10373">
          <cell r="A10373">
            <v>65808000</v>
          </cell>
        </row>
        <row r="10374">
          <cell r="A10374">
            <v>65808000</v>
          </cell>
        </row>
        <row r="10375">
          <cell r="A10375">
            <v>65808000</v>
          </cell>
        </row>
        <row r="10376">
          <cell r="A10376">
            <v>65808000</v>
          </cell>
        </row>
        <row r="10377">
          <cell r="A10377">
            <v>65808000</v>
          </cell>
        </row>
        <row r="10378">
          <cell r="A10378">
            <v>65808000</v>
          </cell>
        </row>
        <row r="10379">
          <cell r="A10379">
            <v>65808000</v>
          </cell>
        </row>
        <row r="10380">
          <cell r="A10380">
            <v>65808000</v>
          </cell>
        </row>
        <row r="10381">
          <cell r="A10381">
            <v>65808000</v>
          </cell>
        </row>
        <row r="10382">
          <cell r="A10382">
            <v>65808000</v>
          </cell>
        </row>
        <row r="10383">
          <cell r="A10383">
            <v>65808000</v>
          </cell>
        </row>
        <row r="10384">
          <cell r="A10384">
            <v>65808000</v>
          </cell>
        </row>
        <row r="10385">
          <cell r="A10385">
            <v>65808000</v>
          </cell>
        </row>
        <row r="10386">
          <cell r="A10386">
            <v>65808000</v>
          </cell>
        </row>
        <row r="10387">
          <cell r="A10387">
            <v>65808000</v>
          </cell>
        </row>
        <row r="10388">
          <cell r="A10388">
            <v>65808000</v>
          </cell>
        </row>
        <row r="10389">
          <cell r="A10389">
            <v>65808000</v>
          </cell>
        </row>
        <row r="10390">
          <cell r="A10390">
            <v>65808000</v>
          </cell>
        </row>
        <row r="10391">
          <cell r="A10391">
            <v>65808000</v>
          </cell>
        </row>
        <row r="10392">
          <cell r="A10392">
            <v>65808000</v>
          </cell>
        </row>
        <row r="10393">
          <cell r="A10393">
            <v>65808000</v>
          </cell>
        </row>
        <row r="10394">
          <cell r="A10394">
            <v>65808000</v>
          </cell>
        </row>
        <row r="10395">
          <cell r="A10395">
            <v>65808000</v>
          </cell>
        </row>
        <row r="10396">
          <cell r="A10396">
            <v>65808000</v>
          </cell>
        </row>
        <row r="10397">
          <cell r="A10397">
            <v>65808000</v>
          </cell>
        </row>
        <row r="10398">
          <cell r="A10398">
            <v>65808000</v>
          </cell>
        </row>
        <row r="10399">
          <cell r="A10399">
            <v>65808000</v>
          </cell>
        </row>
        <row r="10400">
          <cell r="A10400">
            <v>65808000</v>
          </cell>
        </row>
        <row r="10401">
          <cell r="A10401">
            <v>65808000</v>
          </cell>
        </row>
        <row r="10402">
          <cell r="A10402">
            <v>65808000</v>
          </cell>
        </row>
        <row r="10403">
          <cell r="A10403">
            <v>65808000</v>
          </cell>
        </row>
        <row r="10404">
          <cell r="A10404">
            <v>65808000</v>
          </cell>
        </row>
        <row r="10405">
          <cell r="A10405">
            <v>65808000</v>
          </cell>
        </row>
        <row r="10406">
          <cell r="A10406">
            <v>65808000</v>
          </cell>
        </row>
        <row r="10407">
          <cell r="A10407">
            <v>65808000</v>
          </cell>
        </row>
        <row r="10408">
          <cell r="A10408">
            <v>65808000</v>
          </cell>
        </row>
        <row r="10409">
          <cell r="A10409">
            <v>65808000</v>
          </cell>
        </row>
        <row r="10410">
          <cell r="A10410">
            <v>65808000</v>
          </cell>
        </row>
        <row r="10411">
          <cell r="A10411">
            <v>65808000</v>
          </cell>
        </row>
        <row r="10412">
          <cell r="A10412">
            <v>65808000</v>
          </cell>
        </row>
        <row r="10413">
          <cell r="A10413">
            <v>65808000</v>
          </cell>
        </row>
        <row r="10414">
          <cell r="A10414">
            <v>65808000</v>
          </cell>
        </row>
        <row r="10415">
          <cell r="A10415">
            <v>65808000</v>
          </cell>
        </row>
        <row r="10416">
          <cell r="A10416">
            <v>65808000</v>
          </cell>
        </row>
        <row r="10417">
          <cell r="A10417">
            <v>65808000</v>
          </cell>
        </row>
        <row r="10418">
          <cell r="A10418">
            <v>65808000</v>
          </cell>
        </row>
        <row r="10419">
          <cell r="A10419">
            <v>65808000</v>
          </cell>
        </row>
        <row r="10420">
          <cell r="A10420">
            <v>65808000</v>
          </cell>
        </row>
        <row r="10421">
          <cell r="A10421">
            <v>65808000</v>
          </cell>
        </row>
        <row r="10422">
          <cell r="A10422">
            <v>65808000</v>
          </cell>
        </row>
        <row r="10423">
          <cell r="A10423">
            <v>65808000</v>
          </cell>
        </row>
        <row r="10424">
          <cell r="A10424">
            <v>65808000</v>
          </cell>
        </row>
        <row r="10425">
          <cell r="A10425">
            <v>65808000</v>
          </cell>
        </row>
        <row r="10426">
          <cell r="A10426">
            <v>65808000</v>
          </cell>
        </row>
        <row r="10427">
          <cell r="A10427">
            <v>65808000</v>
          </cell>
        </row>
        <row r="10428">
          <cell r="A10428">
            <v>65808000</v>
          </cell>
        </row>
        <row r="10429">
          <cell r="A10429">
            <v>65808000</v>
          </cell>
        </row>
        <row r="10430">
          <cell r="A10430">
            <v>65808000</v>
          </cell>
        </row>
        <row r="10431">
          <cell r="A10431">
            <v>65808000</v>
          </cell>
        </row>
        <row r="10432">
          <cell r="A10432">
            <v>65808000</v>
          </cell>
        </row>
        <row r="10433">
          <cell r="A10433">
            <v>65808000</v>
          </cell>
        </row>
        <row r="10434">
          <cell r="A10434">
            <v>65808000</v>
          </cell>
        </row>
        <row r="10435">
          <cell r="A10435">
            <v>65808000</v>
          </cell>
        </row>
        <row r="10436">
          <cell r="A10436">
            <v>65808000</v>
          </cell>
        </row>
        <row r="10437">
          <cell r="A10437">
            <v>65808000</v>
          </cell>
        </row>
        <row r="10438">
          <cell r="A10438">
            <v>65808000</v>
          </cell>
        </row>
        <row r="10439">
          <cell r="A10439">
            <v>65808000</v>
          </cell>
        </row>
        <row r="10440">
          <cell r="A10440">
            <v>65808000</v>
          </cell>
        </row>
        <row r="10441">
          <cell r="A10441">
            <v>65808000</v>
          </cell>
        </row>
        <row r="10442">
          <cell r="A10442">
            <v>65808000</v>
          </cell>
        </row>
        <row r="10443">
          <cell r="A10443">
            <v>65808000</v>
          </cell>
        </row>
        <row r="10444">
          <cell r="A10444">
            <v>65808000</v>
          </cell>
        </row>
        <row r="10445">
          <cell r="A10445">
            <v>65808000</v>
          </cell>
        </row>
        <row r="10446">
          <cell r="A10446">
            <v>65808000</v>
          </cell>
        </row>
        <row r="10447">
          <cell r="A10447">
            <v>65808000</v>
          </cell>
        </row>
        <row r="10448">
          <cell r="A10448">
            <v>65808000</v>
          </cell>
        </row>
        <row r="10449">
          <cell r="A10449">
            <v>65808000</v>
          </cell>
        </row>
        <row r="10450">
          <cell r="A10450">
            <v>65808000</v>
          </cell>
        </row>
        <row r="10451">
          <cell r="A10451">
            <v>65808000</v>
          </cell>
        </row>
        <row r="10452">
          <cell r="A10452">
            <v>65808000</v>
          </cell>
        </row>
        <row r="10453">
          <cell r="A10453">
            <v>65808000</v>
          </cell>
        </row>
        <row r="10454">
          <cell r="A10454">
            <v>65808000</v>
          </cell>
        </row>
        <row r="10455">
          <cell r="A10455">
            <v>65808000</v>
          </cell>
        </row>
        <row r="10456">
          <cell r="A10456">
            <v>65808000</v>
          </cell>
        </row>
        <row r="10457">
          <cell r="A10457">
            <v>65808000</v>
          </cell>
        </row>
        <row r="10458">
          <cell r="A10458">
            <v>65808000</v>
          </cell>
        </row>
        <row r="10459">
          <cell r="A10459">
            <v>65808000</v>
          </cell>
        </row>
        <row r="10460">
          <cell r="A10460">
            <v>65808000</v>
          </cell>
        </row>
        <row r="10461">
          <cell r="A10461">
            <v>65808000</v>
          </cell>
        </row>
        <row r="10462">
          <cell r="A10462">
            <v>65808000</v>
          </cell>
        </row>
        <row r="10463">
          <cell r="A10463">
            <v>65808000</v>
          </cell>
        </row>
        <row r="10464">
          <cell r="A10464">
            <v>65808000</v>
          </cell>
        </row>
        <row r="10465">
          <cell r="A10465">
            <v>65808000</v>
          </cell>
        </row>
        <row r="10466">
          <cell r="A10466">
            <v>65808000</v>
          </cell>
        </row>
        <row r="10467">
          <cell r="A10467">
            <v>65808000</v>
          </cell>
        </row>
        <row r="10468">
          <cell r="A10468">
            <v>65808000</v>
          </cell>
        </row>
        <row r="10469">
          <cell r="A10469">
            <v>65808000</v>
          </cell>
        </row>
        <row r="10470">
          <cell r="A10470">
            <v>65808000</v>
          </cell>
        </row>
        <row r="10471">
          <cell r="A10471">
            <v>65808000</v>
          </cell>
        </row>
        <row r="10472">
          <cell r="A10472">
            <v>65808000</v>
          </cell>
        </row>
        <row r="10473">
          <cell r="A10473">
            <v>65808000</v>
          </cell>
        </row>
        <row r="10474">
          <cell r="A10474">
            <v>65808265</v>
          </cell>
        </row>
        <row r="10475">
          <cell r="A10475">
            <v>65808265</v>
          </cell>
        </row>
        <row r="10476">
          <cell r="A10476">
            <v>65810265</v>
          </cell>
        </row>
        <row r="10477">
          <cell r="A10477">
            <v>65810265</v>
          </cell>
        </row>
        <row r="10478">
          <cell r="A10478">
            <v>65810265</v>
          </cell>
        </row>
        <row r="10479">
          <cell r="A10479">
            <v>65810265</v>
          </cell>
        </row>
        <row r="10480">
          <cell r="A10480">
            <v>65810265</v>
          </cell>
        </row>
        <row r="10481">
          <cell r="A10481">
            <v>65810265</v>
          </cell>
        </row>
        <row r="10482">
          <cell r="A10482">
            <v>65810265</v>
          </cell>
        </row>
        <row r="10483">
          <cell r="A10483">
            <v>65810265</v>
          </cell>
        </row>
        <row r="10484">
          <cell r="A10484">
            <v>65810265</v>
          </cell>
        </row>
        <row r="10485">
          <cell r="A10485">
            <v>65810265</v>
          </cell>
        </row>
        <row r="10486">
          <cell r="A10486">
            <v>65810265</v>
          </cell>
        </row>
        <row r="10487">
          <cell r="A10487">
            <v>65810265</v>
          </cell>
        </row>
        <row r="10488">
          <cell r="A10488">
            <v>65810265</v>
          </cell>
        </row>
        <row r="10489">
          <cell r="A10489">
            <v>65810265</v>
          </cell>
        </row>
        <row r="10490">
          <cell r="A10490">
            <v>65810265</v>
          </cell>
        </row>
        <row r="10491">
          <cell r="A10491">
            <v>65810265</v>
          </cell>
        </row>
        <row r="10492">
          <cell r="A10492">
            <v>65810265</v>
          </cell>
        </row>
        <row r="10493">
          <cell r="A10493">
            <v>65810265</v>
          </cell>
        </row>
        <row r="10494">
          <cell r="A10494">
            <v>65810265</v>
          </cell>
        </row>
        <row r="10495">
          <cell r="A10495">
            <v>65810265</v>
          </cell>
        </row>
        <row r="10496">
          <cell r="A10496">
            <v>65810265</v>
          </cell>
        </row>
        <row r="10497">
          <cell r="A10497">
            <v>65810265</v>
          </cell>
        </row>
        <row r="10498">
          <cell r="A10498">
            <v>65810265</v>
          </cell>
        </row>
        <row r="10499">
          <cell r="A10499">
            <v>65810265</v>
          </cell>
        </row>
        <row r="10500">
          <cell r="A10500">
            <v>65810265</v>
          </cell>
        </row>
        <row r="10501">
          <cell r="A10501">
            <v>65810265</v>
          </cell>
        </row>
        <row r="10502">
          <cell r="A10502">
            <v>65810265</v>
          </cell>
        </row>
        <row r="10503">
          <cell r="A10503">
            <v>65810265</v>
          </cell>
        </row>
        <row r="10504">
          <cell r="A10504">
            <v>65810265</v>
          </cell>
        </row>
        <row r="10505">
          <cell r="A10505">
            <v>65810265</v>
          </cell>
        </row>
        <row r="10506">
          <cell r="A10506">
            <v>65810265</v>
          </cell>
        </row>
        <row r="10507">
          <cell r="A10507">
            <v>65810265</v>
          </cell>
        </row>
        <row r="10508">
          <cell r="A10508">
            <v>65810265</v>
          </cell>
        </row>
        <row r="10509">
          <cell r="A10509">
            <v>65810265</v>
          </cell>
        </row>
        <row r="10510">
          <cell r="A10510">
            <v>65810265</v>
          </cell>
        </row>
        <row r="10511">
          <cell r="A10511">
            <v>65810265</v>
          </cell>
        </row>
        <row r="10512">
          <cell r="A10512">
            <v>65810265</v>
          </cell>
        </row>
        <row r="10513">
          <cell r="A10513">
            <v>65810265</v>
          </cell>
        </row>
        <row r="10514">
          <cell r="A10514">
            <v>65810265</v>
          </cell>
        </row>
        <row r="10515">
          <cell r="A10515">
            <v>65810265</v>
          </cell>
        </row>
        <row r="10516">
          <cell r="A10516">
            <v>65810265</v>
          </cell>
        </row>
        <row r="10517">
          <cell r="A10517">
            <v>65810265</v>
          </cell>
        </row>
        <row r="10518">
          <cell r="A10518">
            <v>65810265</v>
          </cell>
        </row>
        <row r="10519">
          <cell r="A10519">
            <v>65810265</v>
          </cell>
        </row>
        <row r="10520">
          <cell r="A10520">
            <v>65810265</v>
          </cell>
        </row>
        <row r="10521">
          <cell r="A10521">
            <v>65810265</v>
          </cell>
        </row>
        <row r="10522">
          <cell r="A10522">
            <v>65810265</v>
          </cell>
        </row>
        <row r="10523">
          <cell r="A10523">
            <v>65810265</v>
          </cell>
        </row>
        <row r="10524">
          <cell r="A10524">
            <v>65810265</v>
          </cell>
        </row>
        <row r="10525">
          <cell r="A10525">
            <v>65810265</v>
          </cell>
        </row>
        <row r="10526">
          <cell r="A10526">
            <v>65810265</v>
          </cell>
        </row>
        <row r="10527">
          <cell r="A10527">
            <v>65810265</v>
          </cell>
        </row>
        <row r="10528">
          <cell r="A10528">
            <v>65810265</v>
          </cell>
        </row>
        <row r="10529">
          <cell r="A10529">
            <v>65810265</v>
          </cell>
        </row>
        <row r="10530">
          <cell r="A10530">
            <v>65810265</v>
          </cell>
        </row>
        <row r="10531">
          <cell r="A10531">
            <v>65810265</v>
          </cell>
        </row>
        <row r="10532">
          <cell r="A10532">
            <v>65814000</v>
          </cell>
        </row>
        <row r="10533">
          <cell r="A10533">
            <v>65814000</v>
          </cell>
        </row>
        <row r="10534">
          <cell r="A10534">
            <v>65814000</v>
          </cell>
        </row>
        <row r="10535">
          <cell r="A10535">
            <v>65814000</v>
          </cell>
        </row>
        <row r="10536">
          <cell r="A10536">
            <v>65814000</v>
          </cell>
        </row>
        <row r="10537">
          <cell r="A10537">
            <v>65814000</v>
          </cell>
        </row>
        <row r="10538">
          <cell r="A10538">
            <v>65814000</v>
          </cell>
        </row>
        <row r="10539">
          <cell r="A10539">
            <v>65814000</v>
          </cell>
        </row>
        <row r="10540">
          <cell r="A10540">
            <v>65814000</v>
          </cell>
        </row>
        <row r="10541">
          <cell r="A10541">
            <v>65814000</v>
          </cell>
        </row>
        <row r="10542">
          <cell r="A10542">
            <v>65814000</v>
          </cell>
        </row>
        <row r="10543">
          <cell r="A10543">
            <v>65814000</v>
          </cell>
        </row>
        <row r="10544">
          <cell r="A10544">
            <v>65814000</v>
          </cell>
        </row>
        <row r="10545">
          <cell r="A10545">
            <v>65814000</v>
          </cell>
        </row>
        <row r="10546">
          <cell r="A10546">
            <v>65814000</v>
          </cell>
        </row>
        <row r="10547">
          <cell r="A10547">
            <v>65814000</v>
          </cell>
        </row>
        <row r="10548">
          <cell r="A10548">
            <v>65814000</v>
          </cell>
        </row>
        <row r="10549">
          <cell r="A10549">
            <v>65814000</v>
          </cell>
        </row>
        <row r="10550">
          <cell r="A10550">
            <v>65814000</v>
          </cell>
        </row>
        <row r="10551">
          <cell r="A10551">
            <v>65814000</v>
          </cell>
        </row>
        <row r="10552">
          <cell r="A10552">
            <v>65814000</v>
          </cell>
        </row>
        <row r="10553">
          <cell r="A10553">
            <v>65814000</v>
          </cell>
        </row>
        <row r="10554">
          <cell r="A10554">
            <v>65814000</v>
          </cell>
        </row>
        <row r="10555">
          <cell r="A10555">
            <v>65814000</v>
          </cell>
        </row>
        <row r="10556">
          <cell r="A10556">
            <v>65814000</v>
          </cell>
        </row>
        <row r="10557">
          <cell r="A10557">
            <v>65814000</v>
          </cell>
        </row>
        <row r="10558">
          <cell r="A10558">
            <v>65814000</v>
          </cell>
        </row>
        <row r="10559">
          <cell r="A10559">
            <v>65814000</v>
          </cell>
        </row>
        <row r="10560">
          <cell r="A10560">
            <v>65814000</v>
          </cell>
        </row>
        <row r="10561">
          <cell r="A10561">
            <v>65814000</v>
          </cell>
        </row>
        <row r="10562">
          <cell r="A10562">
            <v>65814000</v>
          </cell>
        </row>
        <row r="10563">
          <cell r="A10563">
            <v>65814000</v>
          </cell>
        </row>
        <row r="10564">
          <cell r="A10564">
            <v>65814000</v>
          </cell>
        </row>
        <row r="10565">
          <cell r="A10565">
            <v>65814000</v>
          </cell>
        </row>
        <row r="10566">
          <cell r="A10566">
            <v>65814000</v>
          </cell>
        </row>
        <row r="10567">
          <cell r="A10567">
            <v>65814000</v>
          </cell>
        </row>
        <row r="10568">
          <cell r="A10568">
            <v>65814000</v>
          </cell>
        </row>
        <row r="10569">
          <cell r="A10569">
            <v>65814000</v>
          </cell>
        </row>
        <row r="10570">
          <cell r="A10570">
            <v>65814000</v>
          </cell>
        </row>
        <row r="10571">
          <cell r="A10571">
            <v>65814000</v>
          </cell>
        </row>
        <row r="10572">
          <cell r="A10572">
            <v>65814000</v>
          </cell>
        </row>
        <row r="10573">
          <cell r="A10573">
            <v>65814000</v>
          </cell>
        </row>
        <row r="10574">
          <cell r="A10574">
            <v>65814000</v>
          </cell>
        </row>
        <row r="10575">
          <cell r="A10575">
            <v>65814000</v>
          </cell>
        </row>
        <row r="10576">
          <cell r="A10576">
            <v>65814000</v>
          </cell>
        </row>
        <row r="10577">
          <cell r="A10577">
            <v>65814000</v>
          </cell>
        </row>
        <row r="10578">
          <cell r="A10578">
            <v>65814000</v>
          </cell>
        </row>
        <row r="10579">
          <cell r="A10579">
            <v>65814000</v>
          </cell>
        </row>
        <row r="10580">
          <cell r="A10580">
            <v>65814000</v>
          </cell>
        </row>
        <row r="10581">
          <cell r="A10581">
            <v>65814000</v>
          </cell>
        </row>
        <row r="10582">
          <cell r="A10582">
            <v>65814000</v>
          </cell>
        </row>
        <row r="10583">
          <cell r="A10583">
            <v>65814000</v>
          </cell>
        </row>
        <row r="10584">
          <cell r="A10584">
            <v>65814000</v>
          </cell>
        </row>
        <row r="10585">
          <cell r="A10585">
            <v>65814000</v>
          </cell>
        </row>
        <row r="10586">
          <cell r="A10586">
            <v>65814000</v>
          </cell>
        </row>
        <row r="10587">
          <cell r="A10587">
            <v>65814000</v>
          </cell>
        </row>
        <row r="10588">
          <cell r="A10588">
            <v>65814000</v>
          </cell>
        </row>
        <row r="10589">
          <cell r="A10589">
            <v>65814000</v>
          </cell>
        </row>
        <row r="10590">
          <cell r="A10590">
            <v>65814000</v>
          </cell>
        </row>
        <row r="10591">
          <cell r="A10591">
            <v>65814000</v>
          </cell>
        </row>
        <row r="10592">
          <cell r="A10592">
            <v>65814000</v>
          </cell>
        </row>
        <row r="10593">
          <cell r="A10593">
            <v>65814000</v>
          </cell>
        </row>
        <row r="10594">
          <cell r="A10594">
            <v>65814000</v>
          </cell>
        </row>
        <row r="10595">
          <cell r="A10595">
            <v>65814000</v>
          </cell>
        </row>
        <row r="10596">
          <cell r="A10596">
            <v>65814000</v>
          </cell>
        </row>
        <row r="10597">
          <cell r="A10597">
            <v>65814000</v>
          </cell>
        </row>
        <row r="10598">
          <cell r="A10598">
            <v>65814000</v>
          </cell>
        </row>
        <row r="10599">
          <cell r="A10599">
            <v>65814000</v>
          </cell>
        </row>
        <row r="10600">
          <cell r="A10600">
            <v>65814000</v>
          </cell>
        </row>
        <row r="10601">
          <cell r="A10601">
            <v>65814000</v>
          </cell>
        </row>
        <row r="10602">
          <cell r="A10602">
            <v>65814000</v>
          </cell>
        </row>
        <row r="10603">
          <cell r="A10603">
            <v>65814000</v>
          </cell>
        </row>
        <row r="10604">
          <cell r="A10604">
            <v>65814000</v>
          </cell>
        </row>
        <row r="10605">
          <cell r="A10605">
            <v>65814000</v>
          </cell>
        </row>
        <row r="10606">
          <cell r="A10606">
            <v>65814000</v>
          </cell>
        </row>
        <row r="10607">
          <cell r="A10607">
            <v>65814000</v>
          </cell>
        </row>
        <row r="10608">
          <cell r="A10608">
            <v>65814000</v>
          </cell>
        </row>
        <row r="10609">
          <cell r="A10609">
            <v>65814000</v>
          </cell>
        </row>
        <row r="10610">
          <cell r="A10610">
            <v>65814000</v>
          </cell>
        </row>
        <row r="10611">
          <cell r="A10611">
            <v>65814000</v>
          </cell>
        </row>
        <row r="10612">
          <cell r="A10612">
            <v>65814000</v>
          </cell>
        </row>
        <row r="10613">
          <cell r="A10613">
            <v>65814000</v>
          </cell>
        </row>
        <row r="10614">
          <cell r="A10614">
            <v>65814000</v>
          </cell>
        </row>
        <row r="10615">
          <cell r="A10615">
            <v>65814000</v>
          </cell>
        </row>
        <row r="10616">
          <cell r="A10616">
            <v>65814000</v>
          </cell>
        </row>
        <row r="10617">
          <cell r="A10617">
            <v>65814000</v>
          </cell>
        </row>
        <row r="10618">
          <cell r="A10618">
            <v>65814000</v>
          </cell>
        </row>
        <row r="10619">
          <cell r="A10619">
            <v>65814000</v>
          </cell>
        </row>
        <row r="10620">
          <cell r="A10620">
            <v>65814000</v>
          </cell>
        </row>
        <row r="10621">
          <cell r="A10621">
            <v>65814000</v>
          </cell>
        </row>
        <row r="10622">
          <cell r="A10622">
            <v>65814000</v>
          </cell>
        </row>
        <row r="10623">
          <cell r="A10623">
            <v>65814000</v>
          </cell>
        </row>
        <row r="10624">
          <cell r="A10624">
            <v>65814000</v>
          </cell>
        </row>
        <row r="10625">
          <cell r="A10625">
            <v>65814000</v>
          </cell>
        </row>
        <row r="10626">
          <cell r="A10626">
            <v>65814000</v>
          </cell>
        </row>
        <row r="10627">
          <cell r="A10627">
            <v>65814000</v>
          </cell>
        </row>
        <row r="10628">
          <cell r="A10628">
            <v>65814000</v>
          </cell>
        </row>
        <row r="10629">
          <cell r="A10629">
            <v>65814000</v>
          </cell>
        </row>
        <row r="10630">
          <cell r="A10630">
            <v>65814000</v>
          </cell>
        </row>
        <row r="10631">
          <cell r="A10631">
            <v>65814000</v>
          </cell>
        </row>
        <row r="10632">
          <cell r="A10632">
            <v>65814000</v>
          </cell>
        </row>
        <row r="10633">
          <cell r="A10633">
            <v>65814000</v>
          </cell>
        </row>
        <row r="10634">
          <cell r="A10634">
            <v>65814000</v>
          </cell>
        </row>
        <row r="10635">
          <cell r="A10635">
            <v>65814000</v>
          </cell>
        </row>
        <row r="10636">
          <cell r="A10636">
            <v>65814000</v>
          </cell>
        </row>
        <row r="10637">
          <cell r="A10637">
            <v>65814000</v>
          </cell>
        </row>
        <row r="10638">
          <cell r="A10638">
            <v>65814000</v>
          </cell>
        </row>
        <row r="10639">
          <cell r="A10639">
            <v>65814000</v>
          </cell>
        </row>
        <row r="10640">
          <cell r="A10640">
            <v>65814000</v>
          </cell>
        </row>
        <row r="10641">
          <cell r="A10641">
            <v>65814000</v>
          </cell>
        </row>
        <row r="10642">
          <cell r="A10642">
            <v>65814000</v>
          </cell>
        </row>
        <row r="10643">
          <cell r="A10643">
            <v>65814000</v>
          </cell>
        </row>
        <row r="10644">
          <cell r="A10644">
            <v>65814000</v>
          </cell>
        </row>
        <row r="10645">
          <cell r="A10645">
            <v>65814000</v>
          </cell>
        </row>
        <row r="10646">
          <cell r="A10646">
            <v>65814000</v>
          </cell>
        </row>
        <row r="10647">
          <cell r="A10647">
            <v>65814000</v>
          </cell>
        </row>
        <row r="10648">
          <cell r="A10648">
            <v>65814000</v>
          </cell>
        </row>
        <row r="10649">
          <cell r="A10649">
            <v>65814000</v>
          </cell>
        </row>
        <row r="10650">
          <cell r="A10650">
            <v>65814000</v>
          </cell>
        </row>
        <row r="10651">
          <cell r="A10651">
            <v>65814000</v>
          </cell>
        </row>
        <row r="10652">
          <cell r="A10652">
            <v>65814000</v>
          </cell>
        </row>
        <row r="10653">
          <cell r="A10653">
            <v>65814000</v>
          </cell>
        </row>
        <row r="10654">
          <cell r="A10654">
            <v>65814000</v>
          </cell>
        </row>
        <row r="10655">
          <cell r="A10655">
            <v>65814000</v>
          </cell>
        </row>
        <row r="10656">
          <cell r="A10656">
            <v>65814000</v>
          </cell>
        </row>
        <row r="10657">
          <cell r="A10657">
            <v>65814000</v>
          </cell>
        </row>
        <row r="10658">
          <cell r="A10658">
            <v>65814000</v>
          </cell>
        </row>
        <row r="10659">
          <cell r="A10659">
            <v>65814000</v>
          </cell>
        </row>
        <row r="10660">
          <cell r="A10660">
            <v>65814000</v>
          </cell>
        </row>
        <row r="10661">
          <cell r="A10661">
            <v>65814000</v>
          </cell>
        </row>
        <row r="10662">
          <cell r="A10662">
            <v>65814000</v>
          </cell>
        </row>
        <row r="10663">
          <cell r="A10663">
            <v>65814000</v>
          </cell>
        </row>
        <row r="10664">
          <cell r="A10664">
            <v>65814000</v>
          </cell>
        </row>
        <row r="10665">
          <cell r="A10665">
            <v>65814000</v>
          </cell>
        </row>
        <row r="10666">
          <cell r="A10666">
            <v>65814000</v>
          </cell>
        </row>
        <row r="10667">
          <cell r="A10667">
            <v>65814000</v>
          </cell>
        </row>
        <row r="10668">
          <cell r="A10668">
            <v>65814000</v>
          </cell>
        </row>
        <row r="10669">
          <cell r="A10669">
            <v>65814000</v>
          </cell>
        </row>
        <row r="10670">
          <cell r="A10670">
            <v>65814000</v>
          </cell>
        </row>
        <row r="10671">
          <cell r="A10671">
            <v>65814000</v>
          </cell>
        </row>
        <row r="10672">
          <cell r="A10672">
            <v>65814000</v>
          </cell>
        </row>
        <row r="10673">
          <cell r="A10673">
            <v>65814000</v>
          </cell>
        </row>
        <row r="10674">
          <cell r="A10674">
            <v>65814000</v>
          </cell>
        </row>
        <row r="10675">
          <cell r="A10675">
            <v>65814000</v>
          </cell>
        </row>
        <row r="10676">
          <cell r="A10676">
            <v>65814000</v>
          </cell>
        </row>
        <row r="10677">
          <cell r="A10677">
            <v>65814000</v>
          </cell>
        </row>
        <row r="10678">
          <cell r="A10678">
            <v>65814000</v>
          </cell>
        </row>
        <row r="10679">
          <cell r="A10679">
            <v>65814000</v>
          </cell>
        </row>
        <row r="10680">
          <cell r="A10680">
            <v>65814000</v>
          </cell>
        </row>
        <row r="10681">
          <cell r="A10681">
            <v>65814000</v>
          </cell>
        </row>
        <row r="10682">
          <cell r="A10682">
            <v>65814000</v>
          </cell>
        </row>
        <row r="10683">
          <cell r="A10683">
            <v>65814000</v>
          </cell>
        </row>
        <row r="10684">
          <cell r="A10684">
            <v>65814000</v>
          </cell>
        </row>
        <row r="10685">
          <cell r="A10685">
            <v>65814000</v>
          </cell>
        </row>
        <row r="10686">
          <cell r="A10686">
            <v>65814000</v>
          </cell>
        </row>
        <row r="10687">
          <cell r="A10687">
            <v>65814000</v>
          </cell>
        </row>
        <row r="10688">
          <cell r="A10688">
            <v>65814000</v>
          </cell>
        </row>
        <row r="10689">
          <cell r="A10689">
            <v>65814000</v>
          </cell>
        </row>
        <row r="10690">
          <cell r="A10690">
            <v>65814000</v>
          </cell>
        </row>
        <row r="10691">
          <cell r="A10691">
            <v>65814000</v>
          </cell>
        </row>
        <row r="10692">
          <cell r="A10692">
            <v>65814000</v>
          </cell>
        </row>
        <row r="10693">
          <cell r="A10693">
            <v>65814000</v>
          </cell>
        </row>
        <row r="10694">
          <cell r="A10694">
            <v>65814000</v>
          </cell>
        </row>
        <row r="10695">
          <cell r="A10695">
            <v>65814000</v>
          </cell>
        </row>
        <row r="10696">
          <cell r="A10696">
            <v>65814000</v>
          </cell>
        </row>
        <row r="10697">
          <cell r="A10697">
            <v>65814000</v>
          </cell>
        </row>
        <row r="10698">
          <cell r="A10698">
            <v>65814000</v>
          </cell>
        </row>
        <row r="10699">
          <cell r="A10699">
            <v>65814000</v>
          </cell>
        </row>
        <row r="10700">
          <cell r="A10700">
            <v>65814000</v>
          </cell>
        </row>
        <row r="10701">
          <cell r="A10701">
            <v>65814000</v>
          </cell>
        </row>
        <row r="10702">
          <cell r="A10702">
            <v>65814000</v>
          </cell>
        </row>
        <row r="10703">
          <cell r="A10703">
            <v>65814000</v>
          </cell>
        </row>
        <row r="10704">
          <cell r="A10704">
            <v>65815265</v>
          </cell>
        </row>
        <row r="10705">
          <cell r="A10705">
            <v>65815265</v>
          </cell>
        </row>
        <row r="10706">
          <cell r="A10706">
            <v>65816305</v>
          </cell>
        </row>
        <row r="10707">
          <cell r="A10707">
            <v>65816305</v>
          </cell>
        </row>
        <row r="10708">
          <cell r="A10708">
            <v>65816305</v>
          </cell>
        </row>
        <row r="10709">
          <cell r="A10709">
            <v>65816305</v>
          </cell>
        </row>
        <row r="10710">
          <cell r="A10710">
            <v>65816305</v>
          </cell>
        </row>
        <row r="10711">
          <cell r="A10711">
            <v>65816305</v>
          </cell>
        </row>
        <row r="10712">
          <cell r="A10712">
            <v>65816305</v>
          </cell>
        </row>
        <row r="10713">
          <cell r="A10713">
            <v>65816305</v>
          </cell>
        </row>
        <row r="10714">
          <cell r="A10714">
            <v>65816305</v>
          </cell>
        </row>
        <row r="10715">
          <cell r="A10715">
            <v>65816305</v>
          </cell>
        </row>
        <row r="10716">
          <cell r="A10716">
            <v>65816305</v>
          </cell>
        </row>
        <row r="10717">
          <cell r="A10717">
            <v>65816305</v>
          </cell>
        </row>
        <row r="10718">
          <cell r="A10718">
            <v>65816305</v>
          </cell>
        </row>
        <row r="10719">
          <cell r="A10719">
            <v>65816305</v>
          </cell>
        </row>
        <row r="10720">
          <cell r="A10720">
            <v>65816305</v>
          </cell>
        </row>
        <row r="10721">
          <cell r="A10721">
            <v>65816305</v>
          </cell>
        </row>
        <row r="10722">
          <cell r="A10722">
            <v>65816305</v>
          </cell>
        </row>
        <row r="10723">
          <cell r="A10723">
            <v>65816305</v>
          </cell>
        </row>
        <row r="10724">
          <cell r="A10724">
            <v>65816305</v>
          </cell>
        </row>
        <row r="10725">
          <cell r="A10725">
            <v>65816305</v>
          </cell>
        </row>
        <row r="10726">
          <cell r="A10726">
            <v>65816305</v>
          </cell>
        </row>
        <row r="10727">
          <cell r="A10727">
            <v>65816305</v>
          </cell>
        </row>
        <row r="10728">
          <cell r="A10728">
            <v>65816305</v>
          </cell>
        </row>
        <row r="10729">
          <cell r="A10729">
            <v>65816305</v>
          </cell>
        </row>
        <row r="10730">
          <cell r="A10730">
            <v>65816305</v>
          </cell>
        </row>
        <row r="10731">
          <cell r="A10731">
            <v>65816305</v>
          </cell>
        </row>
        <row r="10732">
          <cell r="A10732">
            <v>65816305</v>
          </cell>
        </row>
        <row r="10733">
          <cell r="A10733">
            <v>65816305</v>
          </cell>
        </row>
        <row r="10734">
          <cell r="A10734">
            <v>65816305</v>
          </cell>
        </row>
        <row r="10735">
          <cell r="A10735">
            <v>65816405</v>
          </cell>
        </row>
        <row r="10736">
          <cell r="A10736">
            <v>65816405</v>
          </cell>
        </row>
        <row r="10737">
          <cell r="A10737">
            <v>65816405</v>
          </cell>
        </row>
        <row r="10738">
          <cell r="A10738">
            <v>65816405</v>
          </cell>
        </row>
        <row r="10739">
          <cell r="A10739">
            <v>65816405</v>
          </cell>
        </row>
        <row r="10740">
          <cell r="A10740">
            <v>65816405</v>
          </cell>
        </row>
        <row r="10741">
          <cell r="A10741">
            <v>65816405</v>
          </cell>
        </row>
        <row r="10742">
          <cell r="A10742">
            <v>65816405</v>
          </cell>
        </row>
        <row r="10743">
          <cell r="A10743">
            <v>65816405</v>
          </cell>
        </row>
        <row r="10744">
          <cell r="A10744">
            <v>65816405</v>
          </cell>
        </row>
        <row r="10745">
          <cell r="A10745">
            <v>65816405</v>
          </cell>
        </row>
        <row r="10746">
          <cell r="A10746">
            <v>65816405</v>
          </cell>
        </row>
        <row r="10747">
          <cell r="A10747">
            <v>65816405</v>
          </cell>
        </row>
        <row r="10748">
          <cell r="A10748">
            <v>65816405</v>
          </cell>
        </row>
        <row r="10749">
          <cell r="A10749">
            <v>65816405</v>
          </cell>
        </row>
        <row r="10750">
          <cell r="A10750">
            <v>65816405</v>
          </cell>
        </row>
        <row r="10751">
          <cell r="A10751">
            <v>65816405</v>
          </cell>
        </row>
        <row r="10752">
          <cell r="A10752">
            <v>65816405</v>
          </cell>
        </row>
        <row r="10753">
          <cell r="A10753">
            <v>65816405</v>
          </cell>
        </row>
        <row r="10754">
          <cell r="A10754">
            <v>65816405</v>
          </cell>
        </row>
        <row r="10755">
          <cell r="A10755">
            <v>65816405</v>
          </cell>
        </row>
        <row r="10756">
          <cell r="A10756">
            <v>65816405</v>
          </cell>
        </row>
        <row r="10757">
          <cell r="A10757">
            <v>65816405</v>
          </cell>
        </row>
        <row r="10758">
          <cell r="A10758">
            <v>65816405</v>
          </cell>
        </row>
        <row r="10759">
          <cell r="A10759">
            <v>65816405</v>
          </cell>
        </row>
        <row r="10760">
          <cell r="A10760">
            <v>65816405</v>
          </cell>
        </row>
        <row r="10761">
          <cell r="A10761">
            <v>65816405</v>
          </cell>
        </row>
        <row r="10762">
          <cell r="A10762">
            <v>65816405</v>
          </cell>
        </row>
        <row r="10763">
          <cell r="A10763">
            <v>65816405</v>
          </cell>
        </row>
        <row r="10764">
          <cell r="A10764">
            <v>65816405</v>
          </cell>
        </row>
        <row r="10765">
          <cell r="A10765">
            <v>65816405</v>
          </cell>
        </row>
        <row r="10766">
          <cell r="A10766">
            <v>65816405</v>
          </cell>
        </row>
        <row r="10767">
          <cell r="A10767">
            <v>65816405</v>
          </cell>
        </row>
        <row r="10768">
          <cell r="A10768">
            <v>65816405</v>
          </cell>
        </row>
        <row r="10769">
          <cell r="A10769">
            <v>65816405</v>
          </cell>
        </row>
        <row r="10770">
          <cell r="A10770">
            <v>65816405</v>
          </cell>
        </row>
        <row r="10771">
          <cell r="A10771">
            <v>65816405</v>
          </cell>
        </row>
        <row r="10772">
          <cell r="A10772">
            <v>65816405</v>
          </cell>
        </row>
        <row r="10773">
          <cell r="A10773">
            <v>65816405</v>
          </cell>
        </row>
        <row r="10774">
          <cell r="A10774">
            <v>65816405</v>
          </cell>
        </row>
        <row r="10775">
          <cell r="A10775">
            <v>65816405</v>
          </cell>
        </row>
        <row r="10776">
          <cell r="A10776">
            <v>65816405</v>
          </cell>
        </row>
        <row r="10777">
          <cell r="A10777">
            <v>65816405</v>
          </cell>
        </row>
        <row r="10778">
          <cell r="A10778">
            <v>65816405</v>
          </cell>
        </row>
        <row r="10779">
          <cell r="A10779">
            <v>65816405</v>
          </cell>
        </row>
        <row r="10780">
          <cell r="A10780">
            <v>65816405</v>
          </cell>
        </row>
        <row r="10781">
          <cell r="A10781">
            <v>65816405</v>
          </cell>
        </row>
        <row r="10782">
          <cell r="A10782">
            <v>65816405</v>
          </cell>
        </row>
        <row r="10783">
          <cell r="A10783">
            <v>65816405</v>
          </cell>
        </row>
        <row r="10784">
          <cell r="A10784">
            <v>65816405</v>
          </cell>
        </row>
        <row r="10785">
          <cell r="A10785">
            <v>65816405</v>
          </cell>
        </row>
        <row r="10786">
          <cell r="A10786">
            <v>65816405</v>
          </cell>
        </row>
        <row r="10787">
          <cell r="A10787">
            <v>65816405</v>
          </cell>
        </row>
        <row r="10788">
          <cell r="A10788">
            <v>65816405</v>
          </cell>
        </row>
        <row r="10789">
          <cell r="A10789">
            <v>65816405</v>
          </cell>
        </row>
        <row r="10790">
          <cell r="A10790">
            <v>65816405</v>
          </cell>
        </row>
        <row r="10791">
          <cell r="A10791">
            <v>65816405</v>
          </cell>
        </row>
        <row r="10792">
          <cell r="A10792">
            <v>65816405</v>
          </cell>
        </row>
        <row r="10793">
          <cell r="A10793">
            <v>65816405</v>
          </cell>
        </row>
        <row r="10794">
          <cell r="A10794">
            <v>65816405</v>
          </cell>
        </row>
        <row r="10795">
          <cell r="A10795">
            <v>65816405</v>
          </cell>
        </row>
        <row r="10796">
          <cell r="A10796">
            <v>65816405</v>
          </cell>
        </row>
        <row r="10797">
          <cell r="A10797">
            <v>65816405</v>
          </cell>
        </row>
        <row r="10798">
          <cell r="A10798">
            <v>65816405</v>
          </cell>
        </row>
        <row r="10799">
          <cell r="A10799">
            <v>65816405</v>
          </cell>
        </row>
        <row r="10800">
          <cell r="A10800">
            <v>65816405</v>
          </cell>
        </row>
        <row r="10801">
          <cell r="A10801">
            <v>65816405</v>
          </cell>
        </row>
        <row r="10802">
          <cell r="A10802">
            <v>65816405</v>
          </cell>
        </row>
        <row r="10803">
          <cell r="A10803">
            <v>65816405</v>
          </cell>
        </row>
        <row r="10804">
          <cell r="A10804">
            <v>65816405</v>
          </cell>
        </row>
        <row r="10805">
          <cell r="A10805">
            <v>65816405</v>
          </cell>
        </row>
        <row r="10806">
          <cell r="A10806">
            <v>65816405</v>
          </cell>
        </row>
        <row r="10807">
          <cell r="A10807">
            <v>65816405</v>
          </cell>
        </row>
        <row r="10808">
          <cell r="A10808">
            <v>65816405</v>
          </cell>
        </row>
        <row r="10809">
          <cell r="A10809">
            <v>65816405</v>
          </cell>
        </row>
        <row r="10810">
          <cell r="A10810">
            <v>65816405</v>
          </cell>
        </row>
        <row r="10811">
          <cell r="A10811">
            <v>65816405</v>
          </cell>
        </row>
        <row r="10812">
          <cell r="A10812">
            <v>65816405</v>
          </cell>
        </row>
        <row r="10813">
          <cell r="A10813">
            <v>65816405</v>
          </cell>
        </row>
        <row r="10814">
          <cell r="A10814">
            <v>65816405</v>
          </cell>
        </row>
        <row r="10815">
          <cell r="A10815">
            <v>65816405</v>
          </cell>
        </row>
        <row r="10816">
          <cell r="A10816">
            <v>65816405</v>
          </cell>
        </row>
        <row r="10817">
          <cell r="A10817">
            <v>65816405</v>
          </cell>
        </row>
        <row r="10818">
          <cell r="A10818">
            <v>65816405</v>
          </cell>
        </row>
        <row r="10819">
          <cell r="A10819">
            <v>65816405</v>
          </cell>
        </row>
        <row r="10820">
          <cell r="A10820">
            <v>65816405</v>
          </cell>
        </row>
        <row r="10821">
          <cell r="A10821">
            <v>65816405</v>
          </cell>
        </row>
        <row r="10822">
          <cell r="A10822">
            <v>65816405</v>
          </cell>
        </row>
        <row r="10823">
          <cell r="A10823">
            <v>65816405</v>
          </cell>
        </row>
        <row r="10824">
          <cell r="A10824">
            <v>65816405</v>
          </cell>
        </row>
        <row r="10825">
          <cell r="A10825">
            <v>65816405</v>
          </cell>
        </row>
        <row r="10826">
          <cell r="A10826">
            <v>65816405</v>
          </cell>
        </row>
        <row r="10827">
          <cell r="A10827">
            <v>65816405</v>
          </cell>
        </row>
        <row r="10828">
          <cell r="A10828">
            <v>65816405</v>
          </cell>
        </row>
        <row r="10829">
          <cell r="A10829">
            <v>65816405</v>
          </cell>
        </row>
        <row r="10830">
          <cell r="A10830">
            <v>65816405</v>
          </cell>
        </row>
        <row r="10831">
          <cell r="A10831">
            <v>65816405</v>
          </cell>
        </row>
        <row r="10832">
          <cell r="A10832">
            <v>65816405</v>
          </cell>
        </row>
        <row r="10833">
          <cell r="A10833">
            <v>65816405</v>
          </cell>
        </row>
        <row r="10834">
          <cell r="A10834">
            <v>65816405</v>
          </cell>
        </row>
        <row r="10835">
          <cell r="A10835">
            <v>65816405</v>
          </cell>
        </row>
        <row r="10836">
          <cell r="A10836">
            <v>65816405</v>
          </cell>
        </row>
        <row r="10837">
          <cell r="A10837">
            <v>65816405</v>
          </cell>
        </row>
        <row r="10838">
          <cell r="A10838">
            <v>65816405</v>
          </cell>
        </row>
        <row r="10839">
          <cell r="A10839">
            <v>65816405</v>
          </cell>
        </row>
        <row r="10840">
          <cell r="A10840">
            <v>65816405</v>
          </cell>
        </row>
        <row r="10841">
          <cell r="A10841">
            <v>65816405</v>
          </cell>
        </row>
        <row r="10842">
          <cell r="A10842">
            <v>65816405</v>
          </cell>
        </row>
        <row r="10843">
          <cell r="A10843">
            <v>65816405</v>
          </cell>
        </row>
        <row r="10844">
          <cell r="A10844">
            <v>65816405</v>
          </cell>
        </row>
        <row r="10845">
          <cell r="A10845">
            <v>65816405</v>
          </cell>
        </row>
        <row r="10846">
          <cell r="A10846">
            <v>65816405</v>
          </cell>
        </row>
        <row r="10847">
          <cell r="A10847">
            <v>65816405</v>
          </cell>
        </row>
        <row r="10848">
          <cell r="A10848">
            <v>65816405</v>
          </cell>
        </row>
        <row r="10849">
          <cell r="A10849">
            <v>65816405</v>
          </cell>
        </row>
        <row r="10850">
          <cell r="A10850">
            <v>65816405</v>
          </cell>
        </row>
        <row r="10851">
          <cell r="A10851">
            <v>65816405</v>
          </cell>
        </row>
        <row r="10852">
          <cell r="A10852">
            <v>65816405</v>
          </cell>
        </row>
        <row r="10853">
          <cell r="A10853">
            <v>65816405</v>
          </cell>
        </row>
        <row r="10854">
          <cell r="A10854">
            <v>65816405</v>
          </cell>
        </row>
        <row r="10855">
          <cell r="A10855">
            <v>65816405</v>
          </cell>
        </row>
        <row r="10856">
          <cell r="A10856">
            <v>65816405</v>
          </cell>
        </row>
        <row r="10857">
          <cell r="A10857">
            <v>65816405</v>
          </cell>
        </row>
        <row r="10858">
          <cell r="A10858">
            <v>65863000</v>
          </cell>
        </row>
        <row r="10859">
          <cell r="A10859">
            <v>65863000</v>
          </cell>
        </row>
        <row r="10860">
          <cell r="A10860">
            <v>65863000</v>
          </cell>
        </row>
        <row r="10861">
          <cell r="A10861">
            <v>65863000</v>
          </cell>
        </row>
        <row r="10862">
          <cell r="A10862">
            <v>65863000</v>
          </cell>
        </row>
        <row r="10863">
          <cell r="A10863">
            <v>65863000</v>
          </cell>
        </row>
        <row r="10864">
          <cell r="A10864">
            <v>65863000</v>
          </cell>
        </row>
        <row r="10865">
          <cell r="A10865">
            <v>65863000</v>
          </cell>
        </row>
        <row r="10866">
          <cell r="A10866">
            <v>65863000</v>
          </cell>
        </row>
        <row r="10867">
          <cell r="A10867">
            <v>65863000</v>
          </cell>
        </row>
        <row r="10868">
          <cell r="A10868">
            <v>65863000</v>
          </cell>
        </row>
        <row r="10869">
          <cell r="A10869">
            <v>65863000</v>
          </cell>
        </row>
        <row r="10870">
          <cell r="A10870">
            <v>65863000</v>
          </cell>
        </row>
        <row r="10871">
          <cell r="A10871">
            <v>65863000</v>
          </cell>
        </row>
        <row r="10872">
          <cell r="A10872">
            <v>65863000</v>
          </cell>
        </row>
        <row r="10873">
          <cell r="A10873">
            <v>65863000</v>
          </cell>
        </row>
        <row r="10874">
          <cell r="A10874">
            <v>65863000</v>
          </cell>
        </row>
        <row r="10875">
          <cell r="A10875">
            <v>65863000</v>
          </cell>
        </row>
        <row r="10876">
          <cell r="A10876">
            <v>65863000</v>
          </cell>
        </row>
        <row r="10877">
          <cell r="A10877">
            <v>65863000</v>
          </cell>
        </row>
        <row r="10878">
          <cell r="A10878">
            <v>65863000</v>
          </cell>
        </row>
        <row r="10879">
          <cell r="A10879">
            <v>65863000</v>
          </cell>
        </row>
        <row r="10880">
          <cell r="A10880">
            <v>65863000</v>
          </cell>
        </row>
        <row r="10881">
          <cell r="A10881">
            <v>65863000</v>
          </cell>
        </row>
        <row r="10882">
          <cell r="A10882">
            <v>65863000</v>
          </cell>
        </row>
        <row r="10883">
          <cell r="A10883">
            <v>65863000</v>
          </cell>
        </row>
        <row r="10884">
          <cell r="A10884">
            <v>65863000</v>
          </cell>
        </row>
        <row r="10885">
          <cell r="A10885">
            <v>65863000</v>
          </cell>
        </row>
        <row r="10886">
          <cell r="A10886">
            <v>65863000</v>
          </cell>
        </row>
        <row r="10887">
          <cell r="A10887">
            <v>65863000</v>
          </cell>
        </row>
        <row r="10888">
          <cell r="A10888">
            <v>65863000</v>
          </cell>
        </row>
        <row r="10889">
          <cell r="A10889">
            <v>65863000</v>
          </cell>
        </row>
        <row r="10890">
          <cell r="A10890">
            <v>65863000</v>
          </cell>
        </row>
        <row r="10891">
          <cell r="A10891">
            <v>65863000</v>
          </cell>
        </row>
        <row r="10892">
          <cell r="A10892">
            <v>65863000</v>
          </cell>
        </row>
        <row r="10893">
          <cell r="A10893">
            <v>65863000</v>
          </cell>
        </row>
        <row r="10894">
          <cell r="A10894">
            <v>65863000</v>
          </cell>
        </row>
        <row r="10895">
          <cell r="A10895">
            <v>65863000</v>
          </cell>
        </row>
        <row r="10896">
          <cell r="A10896">
            <v>65863000</v>
          </cell>
        </row>
        <row r="10897">
          <cell r="A10897">
            <v>65863000</v>
          </cell>
        </row>
        <row r="10898">
          <cell r="A10898">
            <v>65863000</v>
          </cell>
        </row>
        <row r="10899">
          <cell r="A10899">
            <v>65863000</v>
          </cell>
        </row>
        <row r="10900">
          <cell r="A10900">
            <v>65863000</v>
          </cell>
        </row>
        <row r="10901">
          <cell r="A10901">
            <v>65863000</v>
          </cell>
        </row>
        <row r="10902">
          <cell r="A10902">
            <v>65863000</v>
          </cell>
        </row>
        <row r="10903">
          <cell r="A10903">
            <v>65863000</v>
          </cell>
        </row>
        <row r="10904">
          <cell r="A10904">
            <v>65863000</v>
          </cell>
        </row>
        <row r="10905">
          <cell r="A10905">
            <v>65863000</v>
          </cell>
        </row>
        <row r="10906">
          <cell r="A10906">
            <v>65863000</v>
          </cell>
        </row>
        <row r="10907">
          <cell r="A10907">
            <v>65863000</v>
          </cell>
        </row>
        <row r="10908">
          <cell r="A10908">
            <v>65863000</v>
          </cell>
        </row>
        <row r="10909">
          <cell r="A10909">
            <v>65863000</v>
          </cell>
        </row>
        <row r="10910">
          <cell r="A10910">
            <v>65863000</v>
          </cell>
        </row>
        <row r="10911">
          <cell r="A10911">
            <v>65863000</v>
          </cell>
        </row>
        <row r="10912">
          <cell r="A10912">
            <v>65863000</v>
          </cell>
        </row>
        <row r="10913">
          <cell r="A10913">
            <v>65863000</v>
          </cell>
        </row>
        <row r="10914">
          <cell r="A10914">
            <v>65863000</v>
          </cell>
        </row>
        <row r="10915">
          <cell r="A10915">
            <v>65863000</v>
          </cell>
        </row>
        <row r="10916">
          <cell r="A10916">
            <v>65863000</v>
          </cell>
        </row>
        <row r="10917">
          <cell r="A10917">
            <v>65863000</v>
          </cell>
        </row>
        <row r="10918">
          <cell r="A10918">
            <v>65863000</v>
          </cell>
        </row>
        <row r="10919">
          <cell r="A10919">
            <v>65863000</v>
          </cell>
        </row>
        <row r="10920">
          <cell r="A10920">
            <v>65863000</v>
          </cell>
        </row>
        <row r="10921">
          <cell r="A10921">
            <v>65863000</v>
          </cell>
        </row>
        <row r="10922">
          <cell r="A10922">
            <v>65863000</v>
          </cell>
        </row>
        <row r="10923">
          <cell r="A10923">
            <v>65863000</v>
          </cell>
        </row>
        <row r="10924">
          <cell r="A10924">
            <v>65863000</v>
          </cell>
        </row>
        <row r="10925">
          <cell r="A10925">
            <v>65863000</v>
          </cell>
        </row>
        <row r="10926">
          <cell r="A10926">
            <v>65863000</v>
          </cell>
        </row>
        <row r="10927">
          <cell r="A10927">
            <v>65863000</v>
          </cell>
        </row>
        <row r="10928">
          <cell r="A10928">
            <v>65863000</v>
          </cell>
        </row>
        <row r="10929">
          <cell r="A10929">
            <v>65863000</v>
          </cell>
        </row>
        <row r="10930">
          <cell r="A10930">
            <v>65863000</v>
          </cell>
        </row>
        <row r="10931">
          <cell r="A10931">
            <v>65863000</v>
          </cell>
        </row>
        <row r="10932">
          <cell r="A10932">
            <v>65863000</v>
          </cell>
        </row>
        <row r="10933">
          <cell r="A10933">
            <v>65863000</v>
          </cell>
        </row>
        <row r="10934">
          <cell r="A10934">
            <v>65863000</v>
          </cell>
        </row>
        <row r="10935">
          <cell r="A10935">
            <v>65863000</v>
          </cell>
        </row>
        <row r="10936">
          <cell r="A10936">
            <v>65863000</v>
          </cell>
        </row>
        <row r="10937">
          <cell r="A10937">
            <v>65863000</v>
          </cell>
        </row>
        <row r="10938">
          <cell r="A10938">
            <v>65863000</v>
          </cell>
        </row>
        <row r="10939">
          <cell r="A10939">
            <v>65863000</v>
          </cell>
        </row>
        <row r="10940">
          <cell r="A10940">
            <v>65863000</v>
          </cell>
        </row>
        <row r="10941">
          <cell r="A10941">
            <v>65863000</v>
          </cell>
        </row>
        <row r="10942">
          <cell r="A10942">
            <v>65863000</v>
          </cell>
        </row>
        <row r="10943">
          <cell r="A10943">
            <v>65863000</v>
          </cell>
        </row>
        <row r="10944">
          <cell r="A10944">
            <v>65863000</v>
          </cell>
        </row>
        <row r="10945">
          <cell r="A10945">
            <v>65863000</v>
          </cell>
        </row>
        <row r="10946">
          <cell r="A10946">
            <v>65863000</v>
          </cell>
        </row>
        <row r="10947">
          <cell r="A10947">
            <v>65863000</v>
          </cell>
        </row>
        <row r="10948">
          <cell r="A10948">
            <v>65863000</v>
          </cell>
        </row>
        <row r="10949">
          <cell r="A10949">
            <v>65863000</v>
          </cell>
        </row>
        <row r="10950">
          <cell r="A10950">
            <v>65863000</v>
          </cell>
        </row>
        <row r="10951">
          <cell r="A10951">
            <v>65863000</v>
          </cell>
        </row>
        <row r="10952">
          <cell r="A10952">
            <v>65863000</v>
          </cell>
        </row>
        <row r="10953">
          <cell r="A10953">
            <v>65863000</v>
          </cell>
        </row>
        <row r="10954">
          <cell r="A10954">
            <v>65863000</v>
          </cell>
        </row>
        <row r="10955">
          <cell r="A10955">
            <v>65863000</v>
          </cell>
        </row>
        <row r="10956">
          <cell r="A10956">
            <v>65863000</v>
          </cell>
        </row>
        <row r="10957">
          <cell r="A10957">
            <v>65863000</v>
          </cell>
        </row>
        <row r="10958">
          <cell r="A10958">
            <v>65863000</v>
          </cell>
        </row>
        <row r="10959">
          <cell r="A10959">
            <v>65863000</v>
          </cell>
        </row>
        <row r="10960">
          <cell r="A10960">
            <v>65863000</v>
          </cell>
        </row>
        <row r="10961">
          <cell r="A10961">
            <v>65863000</v>
          </cell>
        </row>
        <row r="10962">
          <cell r="A10962">
            <v>65863000</v>
          </cell>
        </row>
        <row r="10963">
          <cell r="A10963">
            <v>65863000</v>
          </cell>
        </row>
        <row r="10964">
          <cell r="A10964">
            <v>65863000</v>
          </cell>
        </row>
        <row r="10965">
          <cell r="A10965">
            <v>65863000</v>
          </cell>
        </row>
        <row r="10966">
          <cell r="A10966">
            <v>65863000</v>
          </cell>
        </row>
        <row r="10967">
          <cell r="A10967">
            <v>65863000</v>
          </cell>
        </row>
        <row r="10968">
          <cell r="A10968">
            <v>65863000</v>
          </cell>
        </row>
        <row r="10969">
          <cell r="A10969">
            <v>65863000</v>
          </cell>
        </row>
        <row r="10970">
          <cell r="A10970">
            <v>65863000</v>
          </cell>
        </row>
        <row r="10971">
          <cell r="A10971">
            <v>65863000</v>
          </cell>
        </row>
        <row r="10972">
          <cell r="A10972">
            <v>65863000</v>
          </cell>
        </row>
        <row r="10973">
          <cell r="A10973">
            <v>65863000</v>
          </cell>
        </row>
        <row r="10974">
          <cell r="A10974">
            <v>65863000</v>
          </cell>
        </row>
        <row r="10975">
          <cell r="A10975">
            <v>65863000</v>
          </cell>
        </row>
        <row r="10976">
          <cell r="A10976">
            <v>65863000</v>
          </cell>
        </row>
        <row r="10977">
          <cell r="A10977">
            <v>65863000</v>
          </cell>
        </row>
        <row r="10978">
          <cell r="A10978">
            <v>65863000</v>
          </cell>
        </row>
        <row r="10979">
          <cell r="A10979">
            <v>65863000</v>
          </cell>
        </row>
        <row r="10980">
          <cell r="A10980">
            <v>65863000</v>
          </cell>
        </row>
        <row r="10981">
          <cell r="A10981">
            <v>65863000</v>
          </cell>
        </row>
        <row r="10982">
          <cell r="A10982">
            <v>65863000</v>
          </cell>
        </row>
        <row r="10983">
          <cell r="A10983">
            <v>65863000</v>
          </cell>
        </row>
        <row r="10984">
          <cell r="A10984">
            <v>65863000</v>
          </cell>
        </row>
        <row r="10985">
          <cell r="A10985">
            <v>65863000</v>
          </cell>
        </row>
        <row r="10986">
          <cell r="A10986">
            <v>65863000</v>
          </cell>
        </row>
        <row r="10987">
          <cell r="A10987">
            <v>65863000</v>
          </cell>
        </row>
        <row r="10988">
          <cell r="A10988">
            <v>65863000</v>
          </cell>
        </row>
        <row r="10989">
          <cell r="A10989">
            <v>65863000</v>
          </cell>
        </row>
        <row r="10990">
          <cell r="A10990">
            <v>65863000</v>
          </cell>
        </row>
        <row r="10991">
          <cell r="A10991">
            <v>65863000</v>
          </cell>
        </row>
        <row r="10992">
          <cell r="A10992">
            <v>65863000</v>
          </cell>
        </row>
        <row r="10993">
          <cell r="A10993">
            <v>65863000</v>
          </cell>
        </row>
        <row r="10994">
          <cell r="A10994">
            <v>65863000</v>
          </cell>
        </row>
        <row r="10995">
          <cell r="A10995">
            <v>65863000</v>
          </cell>
        </row>
        <row r="10996">
          <cell r="A10996">
            <v>65863000</v>
          </cell>
        </row>
        <row r="10997">
          <cell r="A10997">
            <v>65863000</v>
          </cell>
        </row>
        <row r="10998">
          <cell r="A10998">
            <v>65863000</v>
          </cell>
        </row>
        <row r="10999">
          <cell r="A10999">
            <v>65863000</v>
          </cell>
        </row>
        <row r="11000">
          <cell r="A11000">
            <v>65863000</v>
          </cell>
        </row>
        <row r="11001">
          <cell r="A11001">
            <v>65863000</v>
          </cell>
        </row>
        <row r="11002">
          <cell r="A11002">
            <v>65863000</v>
          </cell>
        </row>
        <row r="11003">
          <cell r="A11003">
            <v>65863000</v>
          </cell>
        </row>
        <row r="11004">
          <cell r="A11004">
            <v>65863000</v>
          </cell>
        </row>
        <row r="11005">
          <cell r="A11005">
            <v>65863000</v>
          </cell>
        </row>
        <row r="11006">
          <cell r="A11006">
            <v>65863000</v>
          </cell>
        </row>
        <row r="11007">
          <cell r="A11007">
            <v>65863000</v>
          </cell>
        </row>
        <row r="11008">
          <cell r="A11008">
            <v>65863000</v>
          </cell>
        </row>
        <row r="11009">
          <cell r="A11009">
            <v>65863000</v>
          </cell>
        </row>
        <row r="11010">
          <cell r="A11010">
            <v>65863000</v>
          </cell>
        </row>
        <row r="11011">
          <cell r="A11011">
            <v>65863000</v>
          </cell>
        </row>
        <row r="11012">
          <cell r="A11012">
            <v>65863000</v>
          </cell>
        </row>
        <row r="11013">
          <cell r="A11013">
            <v>65863000</v>
          </cell>
        </row>
        <row r="11014">
          <cell r="A11014">
            <v>65863000</v>
          </cell>
        </row>
        <row r="11015">
          <cell r="A11015">
            <v>65863000</v>
          </cell>
        </row>
        <row r="11016">
          <cell r="A11016">
            <v>65863000</v>
          </cell>
        </row>
        <row r="11017">
          <cell r="A11017">
            <v>65863000</v>
          </cell>
        </row>
        <row r="11018">
          <cell r="A11018">
            <v>65863000</v>
          </cell>
        </row>
        <row r="11019">
          <cell r="A11019">
            <v>65863000</v>
          </cell>
        </row>
        <row r="11020">
          <cell r="A11020">
            <v>65863000</v>
          </cell>
        </row>
        <row r="11021">
          <cell r="A11021">
            <v>65863000</v>
          </cell>
        </row>
        <row r="11022">
          <cell r="A11022">
            <v>65863000</v>
          </cell>
        </row>
        <row r="11023">
          <cell r="A11023">
            <v>65863000</v>
          </cell>
        </row>
        <row r="11024">
          <cell r="A11024">
            <v>65863000</v>
          </cell>
        </row>
        <row r="11025">
          <cell r="A11025">
            <v>65863000</v>
          </cell>
        </row>
        <row r="11026">
          <cell r="A11026">
            <v>65863000</v>
          </cell>
        </row>
        <row r="11027">
          <cell r="A11027">
            <v>65863000</v>
          </cell>
        </row>
        <row r="11028">
          <cell r="A11028">
            <v>65863000</v>
          </cell>
        </row>
        <row r="11029">
          <cell r="A11029">
            <v>65863000</v>
          </cell>
        </row>
        <row r="11030">
          <cell r="A11030">
            <v>65863000</v>
          </cell>
        </row>
        <row r="11031">
          <cell r="A11031">
            <v>65863000</v>
          </cell>
        </row>
        <row r="11032">
          <cell r="A11032">
            <v>65863000</v>
          </cell>
        </row>
        <row r="11033">
          <cell r="A11033">
            <v>65863000</v>
          </cell>
        </row>
        <row r="11034">
          <cell r="A11034">
            <v>65863000</v>
          </cell>
        </row>
        <row r="11035">
          <cell r="A11035">
            <v>65863000</v>
          </cell>
        </row>
        <row r="11036">
          <cell r="A11036">
            <v>65863000</v>
          </cell>
        </row>
        <row r="11037">
          <cell r="A11037">
            <v>65863000</v>
          </cell>
        </row>
        <row r="11038">
          <cell r="A11038">
            <v>65863000</v>
          </cell>
        </row>
        <row r="11039">
          <cell r="A11039">
            <v>65863000</v>
          </cell>
        </row>
        <row r="11040">
          <cell r="A11040">
            <v>65863000</v>
          </cell>
        </row>
        <row r="11041">
          <cell r="A11041">
            <v>65863000</v>
          </cell>
        </row>
        <row r="11042">
          <cell r="A11042">
            <v>65863000</v>
          </cell>
        </row>
        <row r="11043">
          <cell r="A11043">
            <v>65863000</v>
          </cell>
        </row>
        <row r="11044">
          <cell r="A11044">
            <v>65863000</v>
          </cell>
        </row>
        <row r="11045">
          <cell r="A11045">
            <v>65863000</v>
          </cell>
        </row>
        <row r="11046">
          <cell r="A11046">
            <v>65863000</v>
          </cell>
        </row>
        <row r="11047">
          <cell r="A11047">
            <v>65863000</v>
          </cell>
        </row>
        <row r="11048">
          <cell r="A11048">
            <v>65863000</v>
          </cell>
        </row>
        <row r="11049">
          <cell r="A11049">
            <v>65863000</v>
          </cell>
        </row>
        <row r="11050">
          <cell r="A11050">
            <v>65863000</v>
          </cell>
        </row>
        <row r="11051">
          <cell r="A11051">
            <v>65863000</v>
          </cell>
        </row>
        <row r="11052">
          <cell r="A11052">
            <v>65863000</v>
          </cell>
        </row>
        <row r="11053">
          <cell r="A11053">
            <v>65863000</v>
          </cell>
        </row>
        <row r="11054">
          <cell r="A11054">
            <v>65863000</v>
          </cell>
        </row>
        <row r="11055">
          <cell r="A11055">
            <v>65863000</v>
          </cell>
        </row>
        <row r="11056">
          <cell r="A11056">
            <v>65863000</v>
          </cell>
        </row>
        <row r="11057">
          <cell r="A11057">
            <v>65863000</v>
          </cell>
        </row>
        <row r="11058">
          <cell r="A11058">
            <v>65863000</v>
          </cell>
        </row>
        <row r="11059">
          <cell r="A11059">
            <v>65863000</v>
          </cell>
        </row>
        <row r="11060">
          <cell r="A11060">
            <v>65863000</v>
          </cell>
        </row>
        <row r="11061">
          <cell r="A11061">
            <v>65863000</v>
          </cell>
        </row>
        <row r="11062">
          <cell r="A11062">
            <v>65863000</v>
          </cell>
        </row>
        <row r="11063">
          <cell r="A11063">
            <v>65863000</v>
          </cell>
        </row>
        <row r="11064">
          <cell r="A11064">
            <v>65863000</v>
          </cell>
        </row>
        <row r="11065">
          <cell r="A11065">
            <v>65863000</v>
          </cell>
        </row>
        <row r="11066">
          <cell r="A11066">
            <v>65863000</v>
          </cell>
        </row>
        <row r="11067">
          <cell r="A11067">
            <v>65863000</v>
          </cell>
        </row>
        <row r="11068">
          <cell r="A11068">
            <v>65863000</v>
          </cell>
        </row>
        <row r="11069">
          <cell r="A11069">
            <v>65863000</v>
          </cell>
        </row>
        <row r="11070">
          <cell r="A11070">
            <v>65863000</v>
          </cell>
        </row>
        <row r="11071">
          <cell r="A11071">
            <v>65863000</v>
          </cell>
        </row>
        <row r="11072">
          <cell r="A11072">
            <v>65863000</v>
          </cell>
        </row>
        <row r="11073">
          <cell r="A11073">
            <v>65863000</v>
          </cell>
        </row>
        <row r="11074">
          <cell r="A11074">
            <v>65863000</v>
          </cell>
        </row>
        <row r="11075">
          <cell r="A11075">
            <v>65863000</v>
          </cell>
        </row>
        <row r="11076">
          <cell r="A11076">
            <v>65863000</v>
          </cell>
        </row>
        <row r="11077">
          <cell r="A11077">
            <v>65863000</v>
          </cell>
        </row>
        <row r="11078">
          <cell r="A11078">
            <v>65863000</v>
          </cell>
        </row>
        <row r="11079">
          <cell r="A11079">
            <v>65863000</v>
          </cell>
        </row>
        <row r="11080">
          <cell r="A11080">
            <v>65863000</v>
          </cell>
        </row>
        <row r="11081">
          <cell r="A11081">
            <v>65863000</v>
          </cell>
        </row>
        <row r="11082">
          <cell r="A11082">
            <v>65863000</v>
          </cell>
        </row>
        <row r="11083">
          <cell r="A11083">
            <v>65863000</v>
          </cell>
        </row>
        <row r="11084">
          <cell r="A11084">
            <v>65863000</v>
          </cell>
        </row>
        <row r="11085">
          <cell r="A11085">
            <v>65863000</v>
          </cell>
        </row>
        <row r="11086">
          <cell r="A11086">
            <v>65863000</v>
          </cell>
        </row>
        <row r="11087">
          <cell r="A11087">
            <v>65863000</v>
          </cell>
        </row>
        <row r="11088">
          <cell r="A11088">
            <v>65863000</v>
          </cell>
        </row>
        <row r="11089">
          <cell r="A11089">
            <v>65863000</v>
          </cell>
        </row>
        <row r="11090">
          <cell r="A11090">
            <v>65863000</v>
          </cell>
        </row>
        <row r="11091">
          <cell r="A11091">
            <v>65863000</v>
          </cell>
        </row>
        <row r="11092">
          <cell r="A11092">
            <v>65863000</v>
          </cell>
        </row>
        <row r="11093">
          <cell r="A11093">
            <v>65863000</v>
          </cell>
        </row>
        <row r="11094">
          <cell r="A11094">
            <v>65863000</v>
          </cell>
        </row>
        <row r="11095">
          <cell r="A11095">
            <v>65863000</v>
          </cell>
        </row>
        <row r="11096">
          <cell r="A11096">
            <v>65863000</v>
          </cell>
        </row>
        <row r="11097">
          <cell r="A11097">
            <v>65863000</v>
          </cell>
        </row>
        <row r="11098">
          <cell r="A11098">
            <v>65863000</v>
          </cell>
        </row>
        <row r="11099">
          <cell r="A11099">
            <v>65863000</v>
          </cell>
        </row>
        <row r="11100">
          <cell r="A11100">
            <v>65863000</v>
          </cell>
        </row>
        <row r="11101">
          <cell r="A11101">
            <v>65863000</v>
          </cell>
        </row>
        <row r="11102">
          <cell r="A11102">
            <v>65863000</v>
          </cell>
        </row>
        <row r="11103">
          <cell r="A11103">
            <v>65863000</v>
          </cell>
        </row>
        <row r="11104">
          <cell r="A11104">
            <v>65863000</v>
          </cell>
        </row>
        <row r="11105">
          <cell r="A11105">
            <v>65863000</v>
          </cell>
        </row>
        <row r="11106">
          <cell r="A11106">
            <v>65863000</v>
          </cell>
        </row>
        <row r="11107">
          <cell r="A11107">
            <v>65863000</v>
          </cell>
        </row>
        <row r="11108">
          <cell r="A11108">
            <v>65863000</v>
          </cell>
        </row>
        <row r="11109">
          <cell r="A11109">
            <v>65863000</v>
          </cell>
        </row>
        <row r="11110">
          <cell r="A11110">
            <v>65863000</v>
          </cell>
        </row>
        <row r="11111">
          <cell r="A11111">
            <v>65863000</v>
          </cell>
        </row>
        <row r="11112">
          <cell r="A11112">
            <v>65863000</v>
          </cell>
        </row>
        <row r="11113">
          <cell r="A11113">
            <v>65863000</v>
          </cell>
        </row>
        <row r="11114">
          <cell r="A11114">
            <v>65863000</v>
          </cell>
        </row>
        <row r="11115">
          <cell r="A11115">
            <v>65863000</v>
          </cell>
        </row>
        <row r="11116">
          <cell r="A11116">
            <v>65863000</v>
          </cell>
        </row>
        <row r="11117">
          <cell r="A11117">
            <v>65863000</v>
          </cell>
        </row>
        <row r="11118">
          <cell r="A11118">
            <v>65863000</v>
          </cell>
        </row>
        <row r="11119">
          <cell r="A11119">
            <v>65863000</v>
          </cell>
        </row>
        <row r="11120">
          <cell r="A11120">
            <v>65863000</v>
          </cell>
        </row>
        <row r="11121">
          <cell r="A11121">
            <v>65863000</v>
          </cell>
        </row>
        <row r="11122">
          <cell r="A11122">
            <v>65863000</v>
          </cell>
        </row>
        <row r="11123">
          <cell r="A11123">
            <v>65863000</v>
          </cell>
        </row>
        <row r="11124">
          <cell r="A11124">
            <v>65863000</v>
          </cell>
        </row>
        <row r="11125">
          <cell r="A11125">
            <v>65863000</v>
          </cell>
        </row>
        <row r="11126">
          <cell r="A11126">
            <v>65863000</v>
          </cell>
        </row>
        <row r="11127">
          <cell r="A11127">
            <v>65863000</v>
          </cell>
        </row>
        <row r="11128">
          <cell r="A11128">
            <v>65863000</v>
          </cell>
        </row>
        <row r="11129">
          <cell r="A11129">
            <v>65863000</v>
          </cell>
        </row>
        <row r="11130">
          <cell r="A11130">
            <v>65863000</v>
          </cell>
        </row>
        <row r="11131">
          <cell r="A11131">
            <v>65863000</v>
          </cell>
        </row>
        <row r="11132">
          <cell r="A11132">
            <v>65863000</v>
          </cell>
        </row>
        <row r="11133">
          <cell r="A11133">
            <v>65863000</v>
          </cell>
        </row>
        <row r="11134">
          <cell r="A11134">
            <v>65863000</v>
          </cell>
        </row>
        <row r="11135">
          <cell r="A11135">
            <v>65863000</v>
          </cell>
        </row>
        <row r="11136">
          <cell r="A11136">
            <v>65863000</v>
          </cell>
        </row>
        <row r="11137">
          <cell r="A11137">
            <v>65863000</v>
          </cell>
        </row>
        <row r="11138">
          <cell r="A11138">
            <v>65863000</v>
          </cell>
        </row>
        <row r="11139">
          <cell r="A11139">
            <v>65863000</v>
          </cell>
        </row>
        <row r="11140">
          <cell r="A11140">
            <v>65863000</v>
          </cell>
        </row>
        <row r="11141">
          <cell r="A11141">
            <v>65863000</v>
          </cell>
        </row>
        <row r="11142">
          <cell r="A11142">
            <v>65863000</v>
          </cell>
        </row>
        <row r="11143">
          <cell r="A11143">
            <v>65863000</v>
          </cell>
        </row>
        <row r="11144">
          <cell r="A11144">
            <v>65863000</v>
          </cell>
        </row>
        <row r="11145">
          <cell r="A11145">
            <v>65863000</v>
          </cell>
        </row>
        <row r="11146">
          <cell r="A11146">
            <v>65863000</v>
          </cell>
        </row>
        <row r="11147">
          <cell r="A11147">
            <v>65863000</v>
          </cell>
        </row>
        <row r="11148">
          <cell r="A11148">
            <v>65863000</v>
          </cell>
        </row>
        <row r="11149">
          <cell r="A11149">
            <v>65863000</v>
          </cell>
        </row>
        <row r="11150">
          <cell r="A11150">
            <v>65863000</v>
          </cell>
        </row>
        <row r="11151">
          <cell r="A11151">
            <v>65863000</v>
          </cell>
        </row>
        <row r="11152">
          <cell r="A11152">
            <v>65863000</v>
          </cell>
        </row>
        <row r="11153">
          <cell r="A11153">
            <v>65863000</v>
          </cell>
        </row>
        <row r="11154">
          <cell r="A11154">
            <v>65863000</v>
          </cell>
        </row>
        <row r="11155">
          <cell r="A11155">
            <v>65863000</v>
          </cell>
        </row>
        <row r="11156">
          <cell r="A11156">
            <v>65863000</v>
          </cell>
        </row>
        <row r="11157">
          <cell r="A11157">
            <v>65863000</v>
          </cell>
        </row>
        <row r="11158">
          <cell r="A11158">
            <v>65863000</v>
          </cell>
        </row>
        <row r="11159">
          <cell r="A11159">
            <v>65863000</v>
          </cell>
        </row>
        <row r="11160">
          <cell r="A11160">
            <v>65863000</v>
          </cell>
        </row>
        <row r="11161">
          <cell r="A11161">
            <v>65863000</v>
          </cell>
        </row>
        <row r="11162">
          <cell r="A11162">
            <v>65863000</v>
          </cell>
        </row>
        <row r="11163">
          <cell r="A11163">
            <v>65863000</v>
          </cell>
        </row>
        <row r="11164">
          <cell r="A11164">
            <v>65863000</v>
          </cell>
        </row>
        <row r="11165">
          <cell r="A11165">
            <v>65863000</v>
          </cell>
        </row>
        <row r="11166">
          <cell r="A11166">
            <v>65863000</v>
          </cell>
        </row>
        <row r="11167">
          <cell r="A11167">
            <v>65863000</v>
          </cell>
        </row>
        <row r="11168">
          <cell r="A11168">
            <v>65863000</v>
          </cell>
        </row>
        <row r="11169">
          <cell r="A11169">
            <v>65863000</v>
          </cell>
        </row>
        <row r="11170">
          <cell r="A11170">
            <v>65863000</v>
          </cell>
        </row>
        <row r="11171">
          <cell r="A11171">
            <v>65863000</v>
          </cell>
        </row>
        <row r="11172">
          <cell r="A11172">
            <v>65871000</v>
          </cell>
        </row>
        <row r="11173">
          <cell r="A11173">
            <v>65871000</v>
          </cell>
        </row>
        <row r="11174">
          <cell r="A11174">
            <v>65871000</v>
          </cell>
        </row>
        <row r="11175">
          <cell r="A11175">
            <v>65871000</v>
          </cell>
        </row>
        <row r="11176">
          <cell r="A11176">
            <v>65871000</v>
          </cell>
        </row>
        <row r="11177">
          <cell r="A11177">
            <v>65871000</v>
          </cell>
        </row>
        <row r="11178">
          <cell r="A11178">
            <v>65871000</v>
          </cell>
        </row>
        <row r="11179">
          <cell r="A11179">
            <v>65871000</v>
          </cell>
        </row>
        <row r="11180">
          <cell r="A11180">
            <v>65871000</v>
          </cell>
        </row>
        <row r="11181">
          <cell r="A11181">
            <v>65871000</v>
          </cell>
        </row>
        <row r="11182">
          <cell r="A11182">
            <v>65871000</v>
          </cell>
        </row>
        <row r="11183">
          <cell r="A11183">
            <v>65871000</v>
          </cell>
        </row>
        <row r="11184">
          <cell r="A11184">
            <v>65871000</v>
          </cell>
        </row>
        <row r="11185">
          <cell r="A11185">
            <v>65871000</v>
          </cell>
        </row>
        <row r="11186">
          <cell r="A11186">
            <v>65871000</v>
          </cell>
        </row>
        <row r="11187">
          <cell r="A11187">
            <v>65871000</v>
          </cell>
        </row>
        <row r="11188">
          <cell r="A11188">
            <v>65871000</v>
          </cell>
        </row>
        <row r="11189">
          <cell r="A11189">
            <v>65871000</v>
          </cell>
        </row>
        <row r="11190">
          <cell r="A11190">
            <v>65871000</v>
          </cell>
        </row>
        <row r="11191">
          <cell r="A11191">
            <v>65871000</v>
          </cell>
        </row>
        <row r="11192">
          <cell r="A11192">
            <v>65871000</v>
          </cell>
        </row>
        <row r="11193">
          <cell r="A11193">
            <v>65871000</v>
          </cell>
        </row>
        <row r="11194">
          <cell r="A11194">
            <v>65871000</v>
          </cell>
        </row>
        <row r="11195">
          <cell r="A11195">
            <v>65871000</v>
          </cell>
        </row>
        <row r="11196">
          <cell r="A11196">
            <v>65871000</v>
          </cell>
        </row>
        <row r="11197">
          <cell r="A11197">
            <v>65871000</v>
          </cell>
        </row>
        <row r="11198">
          <cell r="A11198">
            <v>65871000</v>
          </cell>
        </row>
        <row r="11199">
          <cell r="A11199">
            <v>65871000</v>
          </cell>
        </row>
        <row r="11200">
          <cell r="A11200">
            <v>65871000</v>
          </cell>
        </row>
        <row r="11201">
          <cell r="A11201">
            <v>65871000</v>
          </cell>
        </row>
        <row r="11202">
          <cell r="A11202">
            <v>65871000</v>
          </cell>
        </row>
        <row r="11203">
          <cell r="A11203">
            <v>65871000</v>
          </cell>
        </row>
        <row r="11204">
          <cell r="A11204">
            <v>65871000</v>
          </cell>
        </row>
        <row r="11205">
          <cell r="A11205">
            <v>65871000</v>
          </cell>
        </row>
        <row r="11206">
          <cell r="A11206">
            <v>65871010</v>
          </cell>
        </row>
        <row r="11207">
          <cell r="A11207">
            <v>65871010</v>
          </cell>
        </row>
        <row r="11208">
          <cell r="A11208">
            <v>65871010</v>
          </cell>
        </row>
        <row r="11209">
          <cell r="A11209">
            <v>65871025</v>
          </cell>
        </row>
        <row r="11210">
          <cell r="A11210">
            <v>65871025</v>
          </cell>
        </row>
        <row r="11211">
          <cell r="A11211">
            <v>65871025</v>
          </cell>
        </row>
        <row r="11212">
          <cell r="A11212">
            <v>65871025</v>
          </cell>
        </row>
        <row r="11213">
          <cell r="A11213">
            <v>65871025</v>
          </cell>
        </row>
        <row r="11214">
          <cell r="A11214">
            <v>65871025</v>
          </cell>
        </row>
        <row r="11215">
          <cell r="A11215">
            <v>65871025</v>
          </cell>
        </row>
        <row r="11216">
          <cell r="A11216">
            <v>65871025</v>
          </cell>
        </row>
        <row r="11217">
          <cell r="A11217">
            <v>65871025</v>
          </cell>
        </row>
        <row r="11218">
          <cell r="A11218">
            <v>65871025</v>
          </cell>
        </row>
        <row r="11219">
          <cell r="A11219">
            <v>65871025</v>
          </cell>
        </row>
        <row r="11220">
          <cell r="A11220">
            <v>65871025</v>
          </cell>
        </row>
        <row r="11221">
          <cell r="A11221">
            <v>65871025</v>
          </cell>
        </row>
        <row r="11222">
          <cell r="A11222">
            <v>65871025</v>
          </cell>
        </row>
        <row r="11223">
          <cell r="A11223">
            <v>65871025</v>
          </cell>
        </row>
        <row r="11224">
          <cell r="A11224">
            <v>65871025</v>
          </cell>
        </row>
        <row r="11225">
          <cell r="A11225">
            <v>65871025</v>
          </cell>
        </row>
        <row r="11226">
          <cell r="A11226">
            <v>65871025</v>
          </cell>
        </row>
        <row r="11227">
          <cell r="A11227">
            <v>65871025</v>
          </cell>
        </row>
        <row r="11228">
          <cell r="A11228">
            <v>65871025</v>
          </cell>
        </row>
        <row r="11229">
          <cell r="A11229">
            <v>65871025</v>
          </cell>
        </row>
        <row r="11230">
          <cell r="A11230">
            <v>65871025</v>
          </cell>
        </row>
        <row r="11231">
          <cell r="A11231">
            <v>65871025</v>
          </cell>
        </row>
        <row r="11232">
          <cell r="A11232">
            <v>65871025</v>
          </cell>
        </row>
        <row r="11233">
          <cell r="A11233">
            <v>65871025</v>
          </cell>
        </row>
        <row r="11234">
          <cell r="A11234">
            <v>65871025</v>
          </cell>
        </row>
        <row r="11235">
          <cell r="A11235">
            <v>65871025</v>
          </cell>
        </row>
        <row r="11236">
          <cell r="A11236">
            <v>65871025</v>
          </cell>
        </row>
        <row r="11237">
          <cell r="A11237">
            <v>65871025</v>
          </cell>
        </row>
        <row r="11238">
          <cell r="A11238">
            <v>65871025</v>
          </cell>
        </row>
      </sheetData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cy Page"/>
      <sheetName val="Hedges"/>
      <sheetName val="ASSUMPTIONS"/>
      <sheetName val="Page 8"/>
      <sheetName val="Proposed Page 2b"/>
      <sheetName val="Page 9"/>
      <sheetName val="SCENGEN"/>
      <sheetName val="DIV HQ 01 AOP"/>
      <sheetName val="Set-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mt Summary"/>
      <sheetName val="Sales &amp; Margins"/>
      <sheetName val="Income Stmt"/>
      <sheetName val="Forecast 99"/>
      <sheetName val="Sales Reconciliation"/>
      <sheetName val="OCOS "/>
      <sheetName val="OCOS  (2)"/>
      <sheetName val="OCOS Summary"/>
      <sheetName val="Parts Target"/>
      <sheetName val="Parts EOC"/>
      <sheetName val="Key Metrics"/>
      <sheetName val="Summary"/>
      <sheetName val="COPS - 2000AOP Ver 3"/>
      <sheetName val="SN2000"/>
      <sheetName val="SNMarkup"/>
      <sheetName val="S-N Alloc Calc"/>
      <sheetName val="Debtors"/>
      <sheetName val="Payables"/>
      <sheetName val="Inventory"/>
      <sheetName val="Corp Admin Fee"/>
      <sheetName val="Interest"/>
      <sheetName val="Interest2"/>
      <sheetName val="Parts"/>
      <sheetName val="Headcount (2)"/>
      <sheetName val="Headcount"/>
      <sheetName val="Income Stmt Recon"/>
      <sheetName val="LRBF vs AOP"/>
      <sheetName val="STF-3 vs AOP"/>
      <sheetName val="LRBF vs AOP Summary"/>
      <sheetName val="Sales &amp; Margin by Mon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AOP"/>
      <sheetName val="Summary Current Interlocking"/>
      <sheetName val="EUR"/>
      <sheetName val="STG"/>
      <sheetName val="USD"/>
      <sheetName val="NLG"/>
      <sheetName val="AUD"/>
      <sheetName val="BRL"/>
      <sheetName val="HKD"/>
      <sheetName val="CNY"/>
      <sheetName val="RMB"/>
      <sheetName val="HK"/>
      <sheetName val="Sheet1"/>
    </sheetNames>
    <sheetDataSet>
      <sheetData sheetId="0" refreshError="1"/>
      <sheetData sheetId="1" refreshError="1"/>
      <sheetData sheetId="2" refreshError="1">
        <row r="1">
          <cell r="R1">
            <v>2</v>
          </cell>
        </row>
        <row r="5">
          <cell r="A5" t="str">
            <v>1st February 2018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Month vs Plan"/>
      <sheetName val="YTD vs Plan"/>
      <sheetName val="YTD vs Prior"/>
      <sheetName val="Quarter vs Plan"/>
      <sheetName val="Quarter vs Prior YR"/>
      <sheetName val="Qtr 3 vs Qtr 2"/>
      <sheetName val="P&amp;L"/>
    </sheetNames>
    <sheetDataSet>
      <sheetData sheetId="0" refreshError="1">
        <row r="238">
          <cell r="H238" t="str">
            <v>MARCH  1997  ANALYSIS</v>
          </cell>
        </row>
        <row r="239">
          <cell r="H239" t="str">
            <v>UPDATE UNITS includes overlay</v>
          </cell>
          <cell r="I239" t="str">
            <v>HYSTER</v>
          </cell>
          <cell r="J239" t="str">
            <v>$/UNIT</v>
          </cell>
          <cell r="L239" t="str">
            <v>MARGIN</v>
          </cell>
        </row>
        <row r="240">
          <cell r="H240">
            <v>191</v>
          </cell>
          <cell r="I240">
            <v>-8.7850000000000001</v>
          </cell>
          <cell r="J240">
            <v>-45994.764397905754</v>
          </cell>
          <cell r="K240" t="str">
            <v>act current</v>
          </cell>
          <cell r="L240">
            <v>0.17404667046101308</v>
          </cell>
        </row>
        <row r="241">
          <cell r="H241">
            <v>-183</v>
          </cell>
          <cell r="I241">
            <v>0</v>
          </cell>
          <cell r="J241">
            <v>0</v>
          </cell>
          <cell r="K241" t="str">
            <v>act ytd</v>
          </cell>
          <cell r="L241" t="e">
            <v>#DIV/0!</v>
          </cell>
        </row>
        <row r="242">
          <cell r="H242">
            <v>-183</v>
          </cell>
          <cell r="I242">
            <v>0</v>
          </cell>
          <cell r="J242">
            <v>0</v>
          </cell>
          <cell r="K242" t="str">
            <v>qtr act</v>
          </cell>
          <cell r="L242" t="e">
            <v>#DIV/0!</v>
          </cell>
        </row>
        <row r="243">
          <cell r="H243">
            <v>179</v>
          </cell>
          <cell r="I243">
            <v>0</v>
          </cell>
          <cell r="J243">
            <v>0</v>
          </cell>
          <cell r="K243" t="str">
            <v>qtr prior</v>
          </cell>
          <cell r="L243" t="e">
            <v>#DIV/0!</v>
          </cell>
        </row>
        <row r="244">
          <cell r="H244">
            <v>179</v>
          </cell>
          <cell r="I244">
            <v>0</v>
          </cell>
          <cell r="J244">
            <v>0</v>
          </cell>
          <cell r="K244" t="str">
            <v>ytd prior</v>
          </cell>
          <cell r="L244" t="e">
            <v>#DIV/0!</v>
          </cell>
        </row>
        <row r="245">
          <cell r="H245">
            <v>204</v>
          </cell>
          <cell r="I245">
            <v>0</v>
          </cell>
          <cell r="J245">
            <v>0</v>
          </cell>
          <cell r="K245" t="str">
            <v>current prior</v>
          </cell>
          <cell r="L245" t="e">
            <v>#DIV/0!</v>
          </cell>
        </row>
        <row r="246">
          <cell r="I246" t="str">
            <v>YALE</v>
          </cell>
          <cell r="J246" t="str">
            <v>$/UNIT</v>
          </cell>
          <cell r="L246" t="str">
            <v>MARGIN</v>
          </cell>
        </row>
        <row r="247">
          <cell r="H247">
            <v>402</v>
          </cell>
          <cell r="I247">
            <v>-10.224</v>
          </cell>
          <cell r="J247">
            <v>-25432.835820895521</v>
          </cell>
          <cell r="K247" t="str">
            <v>act current</v>
          </cell>
          <cell r="L247">
            <v>0.16960093896713616</v>
          </cell>
        </row>
        <row r="248">
          <cell r="H248">
            <v>-75</v>
          </cell>
          <cell r="I248">
            <v>0</v>
          </cell>
          <cell r="J248">
            <v>0</v>
          </cell>
          <cell r="K248" t="str">
            <v>act ytd</v>
          </cell>
          <cell r="L248" t="e">
            <v>#DIV/0!</v>
          </cell>
        </row>
        <row r="249">
          <cell r="H249">
            <v>-75</v>
          </cell>
          <cell r="I249">
            <v>0</v>
          </cell>
          <cell r="J249">
            <v>0</v>
          </cell>
          <cell r="K249" t="str">
            <v>qtr act</v>
          </cell>
          <cell r="L249" t="e">
            <v>#DIV/0!</v>
          </cell>
        </row>
        <row r="250">
          <cell r="H250">
            <v>721</v>
          </cell>
          <cell r="I250">
            <v>0</v>
          </cell>
          <cell r="J250">
            <v>0</v>
          </cell>
          <cell r="K250" t="str">
            <v>qtr prior</v>
          </cell>
          <cell r="L250" t="e">
            <v>#DIV/0!</v>
          </cell>
        </row>
        <row r="251">
          <cell r="H251">
            <v>721</v>
          </cell>
          <cell r="I251">
            <v>0</v>
          </cell>
          <cell r="J251">
            <v>0</v>
          </cell>
          <cell r="K251" t="str">
            <v>ytd prior</v>
          </cell>
          <cell r="L251" t="e">
            <v>#DIV/0!</v>
          </cell>
        </row>
        <row r="252">
          <cell r="H252">
            <v>352</v>
          </cell>
          <cell r="I252">
            <v>0</v>
          </cell>
          <cell r="J252">
            <v>0</v>
          </cell>
          <cell r="K252" t="str">
            <v>current prior</v>
          </cell>
          <cell r="L252" t="e">
            <v>#DIV/0!</v>
          </cell>
        </row>
        <row r="254">
          <cell r="J254" t="str">
            <v>CURRENT</v>
          </cell>
          <cell r="K254" t="str">
            <v>Full-Year</v>
          </cell>
          <cell r="L254" t="str">
            <v>Prior</v>
          </cell>
        </row>
        <row r="255">
          <cell r="I255" t="str">
            <v>96 Plan Hyster</v>
          </cell>
          <cell r="J255">
            <v>17.399999999999999</v>
          </cell>
          <cell r="K255">
            <v>17</v>
          </cell>
          <cell r="L255">
            <v>18.8</v>
          </cell>
        </row>
        <row r="256">
          <cell r="I256" t="str">
            <v>96 Plan Yale</v>
          </cell>
          <cell r="J256">
            <v>15.3</v>
          </cell>
          <cell r="K256">
            <v>16.3</v>
          </cell>
          <cell r="L256">
            <v>14.6</v>
          </cell>
        </row>
        <row r="257">
          <cell r="I257" t="str">
            <v>H</v>
          </cell>
          <cell r="J257">
            <v>21855</v>
          </cell>
          <cell r="K257">
            <v>21270</v>
          </cell>
          <cell r="L257">
            <v>20253</v>
          </cell>
        </row>
        <row r="258">
          <cell r="I258" t="str">
            <v>Y</v>
          </cell>
          <cell r="J258">
            <v>13185</v>
          </cell>
          <cell r="K258">
            <v>13604</v>
          </cell>
          <cell r="L258">
            <v>12933</v>
          </cell>
        </row>
        <row r="259">
          <cell r="J259" t="str">
            <v>updated 03/96</v>
          </cell>
          <cell r="K259" t="str">
            <v>updated 03/96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verall"/>
      <sheetName val="Utilev"/>
      <sheetName val="Marketsize"/>
      <sheetName val="Marketshare"/>
      <sheetName val="Shipment-A"/>
      <sheetName val="Classes by shipment-A"/>
      <sheetName val="Shipment-E"/>
      <sheetName val="Classes by shipment-E"/>
      <sheetName val="shipment-est"/>
      <sheetName val="2012 STF"/>
      <sheetName val="2014 AOP by serial-F"/>
      <sheetName val="Business performance"/>
      <sheetName val="Performance for CM"/>
      <sheetName val="P&amp;L for YTD"/>
      <sheetName val="Absorption"/>
      <sheetName val="Inv. data colle.&amp;inv AP budget"/>
      <sheetName val="working capital-E"/>
      <sheetName val="working capital-A"/>
      <sheetName val="WC"/>
      <sheetName val="working capital 2014 AOP"/>
      <sheetName val="working capital 2014 STF"/>
      <sheetName val="Data base for P&amp;L"/>
      <sheetName val="Oppos &amp; Risk"/>
      <sheetName val="Backlog"/>
      <sheetName val="booking-est"/>
      <sheetName val="Booking &amp; Shipment External"/>
      <sheetName val="warr."/>
      <sheetName val="Dealer qty record"/>
    </sheetNames>
    <sheetDataSet>
      <sheetData sheetId="0" refreshError="1">
        <row r="8">
          <cell r="B8">
            <v>6.1451000000000002</v>
          </cell>
        </row>
        <row r="9">
          <cell r="B9">
            <v>1.3813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COST"/>
      <sheetName val="R9604"/>
      <sheetName val="Actual"/>
      <sheetName val="AOP"/>
      <sheetName val="FDC Check"/>
      <sheetName val="Sheet1"/>
      <sheetName val="Brazil no abc's"/>
      <sheetName val="Input"/>
      <sheetName val="Table"/>
      <sheetName val="SAP DOWNLOAD"/>
      <sheetName val="CurMonth vs Plan"/>
      <sheetName val="FY IS Variance Report"/>
      <sheetName val="Q1 IS Variance Report"/>
      <sheetName val="sets"/>
      <sheetName val="EUR"/>
      <sheetName val="Division - Total"/>
      <sheetName val="Manufacturing Data"/>
      <sheetName val="SHIP"/>
      <sheetName val="Working Capital Days"/>
      <sheetName val="040"/>
      <sheetName val="Shipments 2011"/>
      <sheetName val="INPUT OTHER"/>
    </sheetNames>
    <definedNames>
      <definedName name="PRINTHC"/>
      <definedName name="PRINTPROD"/>
      <definedName name="PRTP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Tabelle1"/>
      <sheetName val="Cash Flow Report"/>
      <sheetName val="saphiddenvaluecache"/>
      <sheetName val="saphiddenbackup"/>
      <sheetName val="saphiddenpivotdefinition"/>
      <sheetName val="sapactivexlhiddensheet"/>
    </sheetNames>
    <sheetDataSet>
      <sheetData sheetId="0"/>
      <sheetData sheetId="1">
        <row r="17">
          <cell r="A17" t="str">
            <v>CF0010</v>
          </cell>
          <cell r="B17" t="str">
            <v>Net Income (Loss)</v>
          </cell>
          <cell r="F17">
            <v>731863.32</v>
          </cell>
          <cell r="G17">
            <v>773115.85</v>
          </cell>
          <cell r="H17">
            <v>-148954.01999999999</v>
          </cell>
          <cell r="I17">
            <v>1238417.1100000001</v>
          </cell>
          <cell r="J17">
            <v>488716.75</v>
          </cell>
          <cell r="K17">
            <v>-465359.96</v>
          </cell>
          <cell r="L17">
            <v>673365.86</v>
          </cell>
          <cell r="M17">
            <v>483493.36</v>
          </cell>
          <cell r="N17">
            <v>349574.26</v>
          </cell>
          <cell r="O17">
            <v>291134.12</v>
          </cell>
          <cell r="P17">
            <v>928715.41</v>
          </cell>
          <cell r="Q17">
            <v>102680.51</v>
          </cell>
          <cell r="R17">
            <v>5446762.5700000003</v>
          </cell>
          <cell r="T17">
            <v>5446762.5700000003</v>
          </cell>
        </row>
        <row r="18">
          <cell r="A18" t="str">
            <v>CF0015</v>
          </cell>
          <cell r="B18" t="str">
            <v>Cum Effect of Change in Actg, net of tax</v>
          </cell>
        </row>
        <row r="19">
          <cell r="A19" t="str">
            <v>CF0020</v>
          </cell>
          <cell r="B19" t="str">
            <v>Depreciation &amp; Amort.</v>
          </cell>
          <cell r="F19">
            <v>163860.72</v>
          </cell>
          <cell r="G19">
            <v>169189.51</v>
          </cell>
          <cell r="H19">
            <v>179707.07</v>
          </cell>
          <cell r="I19">
            <v>173604.58</v>
          </cell>
          <cell r="J19">
            <v>182527.27</v>
          </cell>
          <cell r="K19">
            <v>170610.5</v>
          </cell>
          <cell r="L19">
            <v>177174.81</v>
          </cell>
          <cell r="M19">
            <v>178127.73</v>
          </cell>
          <cell r="N19">
            <v>309633.78999999998</v>
          </cell>
          <cell r="O19">
            <v>61751.35</v>
          </cell>
          <cell r="P19">
            <v>185692.58</v>
          </cell>
          <cell r="Q19">
            <v>185692.56</v>
          </cell>
          <cell r="R19">
            <v>2137572.4700000002</v>
          </cell>
          <cell r="T19">
            <v>2137572.4700000002</v>
          </cell>
        </row>
        <row r="20">
          <cell r="A20" t="str">
            <v>CF0021</v>
          </cell>
          <cell r="B20" t="str">
            <v>Def'd Fin Costs-A/D amort.</v>
          </cell>
        </row>
        <row r="21">
          <cell r="A21" t="str">
            <v>CF0025</v>
          </cell>
          <cell r="B21" t="str">
            <v>Gain/Loss on Sale of Assets</v>
          </cell>
          <cell r="F21">
            <v>-9294.0400000000009</v>
          </cell>
          <cell r="G21">
            <v>-7405.85</v>
          </cell>
          <cell r="H21">
            <v>961.99</v>
          </cell>
          <cell r="I21">
            <v>-440.76</v>
          </cell>
          <cell r="J21">
            <v>-6887.22</v>
          </cell>
          <cell r="K21">
            <v>-19452.86</v>
          </cell>
          <cell r="L21">
            <v>-4025.45</v>
          </cell>
          <cell r="M21">
            <v>-433.46</v>
          </cell>
          <cell r="N21">
            <v>-869.21</v>
          </cell>
          <cell r="R21">
            <v>-47846.86</v>
          </cell>
          <cell r="T21">
            <v>-47846.86</v>
          </cell>
        </row>
        <row r="22">
          <cell r="A22" t="str">
            <v>CF0030</v>
          </cell>
          <cell r="B22" t="str">
            <v>Deferred Income Taxes</v>
          </cell>
          <cell r="F22">
            <v>1735.5</v>
          </cell>
          <cell r="G22">
            <v>1942.8</v>
          </cell>
          <cell r="H22">
            <v>5611.35</v>
          </cell>
          <cell r="I22">
            <v>985.8</v>
          </cell>
          <cell r="J22">
            <v>2235.6</v>
          </cell>
          <cell r="K22">
            <v>1085.29</v>
          </cell>
          <cell r="L22">
            <v>798.3</v>
          </cell>
          <cell r="M22">
            <v>822.6</v>
          </cell>
          <cell r="N22">
            <v>1444.89</v>
          </cell>
          <cell r="O22">
            <v>222.33</v>
          </cell>
          <cell r="P22">
            <v>787</v>
          </cell>
          <cell r="Q22">
            <v>880.22</v>
          </cell>
          <cell r="R22">
            <v>18551.68</v>
          </cell>
          <cell r="T22">
            <v>18551.68</v>
          </cell>
        </row>
        <row r="23">
          <cell r="A23" t="str">
            <v>CF0040</v>
          </cell>
          <cell r="B23" t="str">
            <v>Reserve for Self Insurance.</v>
          </cell>
        </row>
        <row r="24">
          <cell r="A24" t="str">
            <v>CF0050</v>
          </cell>
          <cell r="B24" t="str">
            <v>Inc from Equity Investments</v>
          </cell>
        </row>
        <row r="25">
          <cell r="A25" t="str">
            <v>CF0060</v>
          </cell>
          <cell r="B25" t="str">
            <v>Accrued Restructure Costs</v>
          </cell>
        </row>
        <row r="26">
          <cell r="A26" t="str">
            <v>CF0070</v>
          </cell>
          <cell r="B26" t="str">
            <v>Reserve for Retiree Medical</v>
          </cell>
        </row>
        <row r="27">
          <cell r="A27" t="str">
            <v>CF0080</v>
          </cell>
          <cell r="B27" t="str">
            <v>Deferred Pension Obliga</v>
          </cell>
        </row>
        <row r="28">
          <cell r="A28" t="str">
            <v>CF0090</v>
          </cell>
          <cell r="B28" t="str">
            <v>Deferred Compensati</v>
          </cell>
          <cell r="F28">
            <v>9959.4599999999991</v>
          </cell>
          <cell r="G28">
            <v>10000.41</v>
          </cell>
          <cell r="H28">
            <v>170.2</v>
          </cell>
          <cell r="I28">
            <v>12599.73</v>
          </cell>
          <cell r="J28">
            <v>10162.91</v>
          </cell>
          <cell r="K28">
            <v>23605.16</v>
          </cell>
          <cell r="L28">
            <v>15806.93</v>
          </cell>
          <cell r="M28">
            <v>12158.3</v>
          </cell>
          <cell r="N28">
            <v>18348.55</v>
          </cell>
          <cell r="O28">
            <v>11696.84</v>
          </cell>
          <cell r="P28">
            <v>14190.09</v>
          </cell>
          <cell r="Q28">
            <v>14190.09</v>
          </cell>
          <cell r="R28">
            <v>152888.67000000001</v>
          </cell>
          <cell r="T28">
            <v>152888.67000000001</v>
          </cell>
        </row>
        <row r="29">
          <cell r="A29" t="str">
            <v>CF0093</v>
          </cell>
          <cell r="B29" t="str">
            <v>Minority Interest Earnings</v>
          </cell>
        </row>
        <row r="30">
          <cell r="A30" t="str">
            <v>CF0094</v>
          </cell>
          <cell r="B30" t="str">
            <v xml:space="preserve"> Other Non-Current Asset</v>
          </cell>
          <cell r="F30">
            <v>81914.850000000006</v>
          </cell>
          <cell r="G30">
            <v>86510.01</v>
          </cell>
          <cell r="H30">
            <v>88625.15</v>
          </cell>
          <cell r="I30">
            <v>85838.05</v>
          </cell>
          <cell r="J30">
            <v>85943.13</v>
          </cell>
          <cell r="K30">
            <v>90708.47</v>
          </cell>
          <cell r="L30">
            <v>86210.54</v>
          </cell>
          <cell r="M30">
            <v>89610.34</v>
          </cell>
          <cell r="N30">
            <v>88733.94</v>
          </cell>
          <cell r="O30">
            <v>89443.43</v>
          </cell>
          <cell r="P30">
            <v>90159.39</v>
          </cell>
          <cell r="Q30">
            <v>90880.67</v>
          </cell>
          <cell r="R30">
            <v>1054577.97</v>
          </cell>
          <cell r="T30">
            <v>1054577.97</v>
          </cell>
        </row>
        <row r="31">
          <cell r="A31" t="str">
            <v>CF0096</v>
          </cell>
          <cell r="B31" t="str">
            <v>Other Non-Current Liabilities</v>
          </cell>
          <cell r="F31">
            <v>-10309.64</v>
          </cell>
          <cell r="G31">
            <v>7702.84</v>
          </cell>
          <cell r="H31">
            <v>-1525.38</v>
          </cell>
          <cell r="I31">
            <v>-11223.53</v>
          </cell>
          <cell r="J31">
            <v>-10587.48</v>
          </cell>
          <cell r="K31">
            <v>24085.56</v>
          </cell>
          <cell r="L31">
            <v>-2573.0100000000002</v>
          </cell>
          <cell r="M31">
            <v>11753.14</v>
          </cell>
          <cell r="N31">
            <v>11385.58</v>
          </cell>
          <cell r="O31">
            <v>-16631.580000000002</v>
          </cell>
          <cell r="P31">
            <v>-2623</v>
          </cell>
          <cell r="Q31">
            <v>-1860</v>
          </cell>
          <cell r="R31">
            <v>-2406.5</v>
          </cell>
          <cell r="T31">
            <v>-2406.5</v>
          </cell>
        </row>
        <row r="32">
          <cell r="A32" t="str">
            <v>CF0095</v>
          </cell>
          <cell r="B32" t="str">
            <v>Other Changes</v>
          </cell>
          <cell r="F32">
            <v>-6561.11</v>
          </cell>
          <cell r="G32">
            <v>-2473.91</v>
          </cell>
          <cell r="H32">
            <v>6281.92</v>
          </cell>
          <cell r="I32">
            <v>-203.99</v>
          </cell>
          <cell r="J32">
            <v>12346.72</v>
          </cell>
          <cell r="K32">
            <v>-9139.91</v>
          </cell>
          <cell r="L32">
            <v>-6544.98</v>
          </cell>
          <cell r="M32">
            <v>4104.1000000000004</v>
          </cell>
          <cell r="N32">
            <v>-2242.85</v>
          </cell>
          <cell r="O32">
            <v>2242.85</v>
          </cell>
          <cell r="R32">
            <v>-2191.16</v>
          </cell>
          <cell r="T32">
            <v>-2191.16</v>
          </cell>
        </row>
        <row r="33">
          <cell r="A33" t="str">
            <v>CF0099</v>
          </cell>
          <cell r="B33" t="str">
            <v>Total</v>
          </cell>
          <cell r="F33">
            <v>963169.06</v>
          </cell>
          <cell r="G33">
            <v>1038581.66</v>
          </cell>
          <cell r="H33">
            <v>130878.28</v>
          </cell>
          <cell r="I33">
            <v>1499576.99</v>
          </cell>
          <cell r="J33">
            <v>764457.68</v>
          </cell>
          <cell r="K33">
            <v>-183857.75</v>
          </cell>
          <cell r="L33">
            <v>940213</v>
          </cell>
          <cell r="M33">
            <v>779636.11</v>
          </cell>
          <cell r="N33">
            <v>776008.95</v>
          </cell>
          <cell r="O33">
            <v>439859.34</v>
          </cell>
          <cell r="P33">
            <v>1216921.47</v>
          </cell>
          <cell r="Q33">
            <v>392464.05</v>
          </cell>
          <cell r="R33">
            <v>8757908.8399999999</v>
          </cell>
          <cell r="T33">
            <v>8757908.8399999999</v>
          </cell>
        </row>
        <row r="34">
          <cell r="A34" t="str">
            <v>CF0100</v>
          </cell>
          <cell r="B34" t="str">
            <v>Accounts Receivable</v>
          </cell>
          <cell r="F34">
            <v>-370070.6</v>
          </cell>
          <cell r="G34">
            <v>1082735.03</v>
          </cell>
          <cell r="H34">
            <v>4484423.6900000004</v>
          </cell>
          <cell r="I34">
            <v>-4734629.0999999996</v>
          </cell>
          <cell r="J34">
            <v>750464.82</v>
          </cell>
          <cell r="K34">
            <v>4135735.51</v>
          </cell>
          <cell r="L34">
            <v>-2157562.94</v>
          </cell>
          <cell r="M34">
            <v>1413572.69</v>
          </cell>
          <cell r="N34">
            <v>-1089700.08</v>
          </cell>
          <cell r="O34">
            <v>-3187099.64</v>
          </cell>
          <cell r="P34">
            <v>-4143687.92</v>
          </cell>
          <cell r="Q34">
            <v>1003259.47</v>
          </cell>
          <cell r="R34">
            <v>-2812559.07</v>
          </cell>
          <cell r="T34">
            <v>-2812559.07</v>
          </cell>
        </row>
        <row r="35">
          <cell r="A35" t="str">
            <v>CF0102</v>
          </cell>
          <cell r="B35" t="str">
            <v>Affiliate Receivables</v>
          </cell>
          <cell r="F35">
            <v>2707264.03</v>
          </cell>
          <cell r="G35">
            <v>5315.74</v>
          </cell>
          <cell r="H35">
            <v>-83955.11</v>
          </cell>
          <cell r="I35">
            <v>34180.86</v>
          </cell>
          <cell r="J35">
            <v>-124461.58</v>
          </cell>
          <cell r="K35">
            <v>103098.93</v>
          </cell>
          <cell r="L35">
            <v>61760.01</v>
          </cell>
          <cell r="M35">
            <v>-49055.5</v>
          </cell>
          <cell r="N35">
            <v>33552.93</v>
          </cell>
          <cell r="O35">
            <v>-19098.78</v>
          </cell>
          <cell r="Q35">
            <v>-912000</v>
          </cell>
          <cell r="R35">
            <v>1756601.53</v>
          </cell>
          <cell r="T35">
            <v>1756601.53</v>
          </cell>
        </row>
        <row r="36">
          <cell r="A36" t="str">
            <v>CF0105</v>
          </cell>
          <cell r="B36" t="str">
            <v>Accounts Receivable Sold</v>
          </cell>
        </row>
        <row r="37">
          <cell r="A37" t="str">
            <v>CF0110</v>
          </cell>
          <cell r="B37" t="str">
            <v>Inventories</v>
          </cell>
          <cell r="F37">
            <v>1217326.25</v>
          </cell>
          <cell r="G37">
            <v>1836360.79</v>
          </cell>
          <cell r="H37">
            <v>-2351395.11</v>
          </cell>
          <cell r="I37">
            <v>1424991.07</v>
          </cell>
          <cell r="J37">
            <v>-6641455.1100000003</v>
          </cell>
          <cell r="K37">
            <v>68612.039999999994</v>
          </cell>
          <cell r="L37">
            <v>3151519.44</v>
          </cell>
          <cell r="M37">
            <v>3807966.09</v>
          </cell>
          <cell r="N37">
            <v>-588869.68000000005</v>
          </cell>
          <cell r="O37">
            <v>-2538013.38</v>
          </cell>
          <cell r="P37">
            <v>1780315.19</v>
          </cell>
          <cell r="Q37">
            <v>1145363.75</v>
          </cell>
          <cell r="R37">
            <v>2312721.34</v>
          </cell>
          <cell r="T37">
            <v>2312721.34</v>
          </cell>
        </row>
        <row r="38">
          <cell r="A38" t="str">
            <v>CF0120</v>
          </cell>
          <cell r="B38" t="str">
            <v>Prepaid Expenses</v>
          </cell>
          <cell r="F38">
            <v>473376.16</v>
          </cell>
          <cell r="G38">
            <v>-260782.06</v>
          </cell>
          <cell r="H38">
            <v>90947.31</v>
          </cell>
          <cell r="I38">
            <v>135663.6</v>
          </cell>
          <cell r="J38">
            <v>15037.85</v>
          </cell>
          <cell r="K38">
            <v>19541.259999999998</v>
          </cell>
          <cell r="L38">
            <v>102207.03999999999</v>
          </cell>
          <cell r="M38">
            <v>39566.410000000003</v>
          </cell>
          <cell r="N38">
            <v>-13947.41</v>
          </cell>
          <cell r="O38">
            <v>48488.24</v>
          </cell>
          <cell r="P38">
            <v>30741.06</v>
          </cell>
          <cell r="Q38">
            <v>34326.449999999997</v>
          </cell>
          <cell r="R38">
            <v>715165.91</v>
          </cell>
          <cell r="T38">
            <v>715165.91</v>
          </cell>
        </row>
        <row r="39">
          <cell r="A39" t="str">
            <v>CF0130</v>
          </cell>
          <cell r="B39" t="str">
            <v>Accounts Payable</v>
          </cell>
          <cell r="F39">
            <v>-1662231.72</v>
          </cell>
          <cell r="G39">
            <v>924024.51</v>
          </cell>
          <cell r="H39">
            <v>-1788792.52</v>
          </cell>
          <cell r="I39">
            <v>115489.07</v>
          </cell>
          <cell r="J39">
            <v>1212491.73</v>
          </cell>
          <cell r="K39">
            <v>394216.64</v>
          </cell>
          <cell r="L39">
            <v>557166.15</v>
          </cell>
          <cell r="M39">
            <v>279801.71000000002</v>
          </cell>
          <cell r="N39">
            <v>-1437470.83</v>
          </cell>
          <cell r="O39">
            <v>1092603.22</v>
          </cell>
          <cell r="P39">
            <v>1493652.4</v>
          </cell>
          <cell r="Q39">
            <v>-471079.98</v>
          </cell>
          <cell r="R39">
            <v>709870.38</v>
          </cell>
          <cell r="T39">
            <v>709870.38</v>
          </cell>
        </row>
        <row r="40">
          <cell r="A40" t="str">
            <v>CF0132</v>
          </cell>
          <cell r="B40" t="str">
            <v>Affiliate Payables</v>
          </cell>
          <cell r="F40">
            <v>-2546211.5099999998</v>
          </cell>
          <cell r="G40">
            <v>1459638.67</v>
          </cell>
          <cell r="H40">
            <v>3836371.32</v>
          </cell>
          <cell r="I40">
            <v>-1302372.24</v>
          </cell>
          <cell r="J40">
            <v>5740215.7300000004</v>
          </cell>
          <cell r="K40">
            <v>-1061551.3799999999</v>
          </cell>
          <cell r="L40">
            <v>-3448203.75</v>
          </cell>
          <cell r="M40">
            <v>-647072.09</v>
          </cell>
          <cell r="N40">
            <v>-1855652.09</v>
          </cell>
          <cell r="O40">
            <v>1035021.23</v>
          </cell>
          <cell r="P40">
            <v>2610016.54</v>
          </cell>
          <cell r="Q40">
            <v>-2358106.58</v>
          </cell>
          <cell r="R40">
            <v>1462093.85</v>
          </cell>
          <cell r="T40">
            <v>1462093.85</v>
          </cell>
        </row>
        <row r="41">
          <cell r="A41" t="str">
            <v>CF0135</v>
          </cell>
          <cell r="B41" t="str">
            <v>AR AP NACCO Industries</v>
          </cell>
        </row>
        <row r="42">
          <cell r="A42" t="str">
            <v>CF0140</v>
          </cell>
          <cell r="B42" t="str">
            <v>Accrued Expenses</v>
          </cell>
          <cell r="F42">
            <v>446812.49</v>
          </cell>
          <cell r="G42">
            <v>-223503.55</v>
          </cell>
          <cell r="H42">
            <v>-1416575.91</v>
          </cell>
          <cell r="I42">
            <v>506683.47</v>
          </cell>
          <cell r="J42">
            <v>-1034398.41</v>
          </cell>
          <cell r="K42">
            <v>927334.21</v>
          </cell>
          <cell r="L42">
            <v>771595.95</v>
          </cell>
          <cell r="M42">
            <v>-1467207.01</v>
          </cell>
          <cell r="N42">
            <v>-125888.99</v>
          </cell>
          <cell r="O42">
            <v>236238.45</v>
          </cell>
          <cell r="P42">
            <v>-18787.61</v>
          </cell>
          <cell r="Q42">
            <v>29517.81</v>
          </cell>
          <cell r="R42">
            <v>-1368179.1</v>
          </cell>
          <cell r="T42">
            <v>-1368179.1</v>
          </cell>
        </row>
        <row r="43">
          <cell r="A43" t="str">
            <v>CF0145</v>
          </cell>
          <cell r="B43" t="str">
            <v>Intercompany NACCO Taxes</v>
          </cell>
        </row>
        <row r="44">
          <cell r="A44" t="str">
            <v>CF0150</v>
          </cell>
          <cell r="B44" t="str">
            <v>Accrued Income taxes</v>
          </cell>
        </row>
        <row r="45">
          <cell r="A45" t="str">
            <v>CF0199</v>
          </cell>
          <cell r="B45" t="str">
            <v>Total Operating Activities</v>
          </cell>
          <cell r="F45">
            <v>1229434.1599999999</v>
          </cell>
          <cell r="G45">
            <v>5862370.79</v>
          </cell>
          <cell r="H45">
            <v>2901901.95</v>
          </cell>
          <cell r="I45">
            <v>-2320416.2799999998</v>
          </cell>
          <cell r="J45">
            <v>682352.71</v>
          </cell>
          <cell r="K45">
            <v>4403129.46</v>
          </cell>
          <cell r="L45">
            <v>-21305.1</v>
          </cell>
          <cell r="M45">
            <v>4157208.41</v>
          </cell>
          <cell r="N45">
            <v>-4301967.2</v>
          </cell>
          <cell r="O45">
            <v>-2892001.32</v>
          </cell>
          <cell r="P45">
            <v>2969171.13</v>
          </cell>
          <cell r="Q45">
            <v>-1136255.03</v>
          </cell>
          <cell r="R45">
            <v>11533623.68</v>
          </cell>
          <cell r="T45">
            <v>11533623.68</v>
          </cell>
        </row>
        <row r="46">
          <cell r="A46" t="str">
            <v>CF0200</v>
          </cell>
          <cell r="B46" t="str">
            <v>Expenditures for Plant &amp; Equip</v>
          </cell>
          <cell r="F46">
            <v>-160817.44</v>
          </cell>
          <cell r="G46">
            <v>-32103.48</v>
          </cell>
          <cell r="H46">
            <v>-64389.97</v>
          </cell>
          <cell r="I46">
            <v>-1447.07</v>
          </cell>
          <cell r="J46">
            <v>-5625.64</v>
          </cell>
          <cell r="K46">
            <v>-136316.97</v>
          </cell>
          <cell r="L46">
            <v>-22144.59</v>
          </cell>
          <cell r="M46">
            <v>-10888.26</v>
          </cell>
          <cell r="N46">
            <v>-14974.25</v>
          </cell>
          <cell r="O46">
            <v>-15421.74</v>
          </cell>
          <cell r="Q46">
            <v>-285000</v>
          </cell>
          <cell r="R46">
            <v>-749129.41</v>
          </cell>
          <cell r="T46">
            <v>-749129.41</v>
          </cell>
        </row>
        <row r="47">
          <cell r="A47" t="str">
            <v>CF0205</v>
          </cell>
          <cell r="B47" t="str">
            <v>Expenditures for Rental Fleet</v>
          </cell>
          <cell r="F47">
            <v>-0.01</v>
          </cell>
          <cell r="G47">
            <v>-2106.96</v>
          </cell>
          <cell r="H47">
            <v>0.01</v>
          </cell>
          <cell r="I47">
            <v>-17221.48</v>
          </cell>
          <cell r="J47">
            <v>-695997.92</v>
          </cell>
          <cell r="K47">
            <v>-96778.17</v>
          </cell>
          <cell r="L47">
            <v>-28257.54</v>
          </cell>
          <cell r="M47">
            <v>-8663.44</v>
          </cell>
          <cell r="N47">
            <v>-53438.07</v>
          </cell>
          <cell r="O47">
            <v>53438.07</v>
          </cell>
          <cell r="R47">
            <v>-849025.51</v>
          </cell>
          <cell r="T47">
            <v>-849025.51</v>
          </cell>
        </row>
        <row r="48">
          <cell r="A48" t="str">
            <v>CF0210</v>
          </cell>
          <cell r="B48" t="str">
            <v>Sales of Plant &amp; Equip</v>
          </cell>
          <cell r="G48">
            <v>309.97000000000003</v>
          </cell>
          <cell r="H48">
            <v>3713.15</v>
          </cell>
          <cell r="J48">
            <v>0.02</v>
          </cell>
          <cell r="M48">
            <v>-0.01</v>
          </cell>
          <cell r="O48">
            <v>869.21</v>
          </cell>
          <cell r="R48">
            <v>4892.34</v>
          </cell>
          <cell r="T48">
            <v>4892.34</v>
          </cell>
        </row>
        <row r="49">
          <cell r="A49" t="str">
            <v>CF0215</v>
          </cell>
          <cell r="B49" t="str">
            <v>Sales of Rental Fleet</v>
          </cell>
          <cell r="F49">
            <v>9294.0400000000009</v>
          </cell>
          <cell r="G49">
            <v>7095.88</v>
          </cell>
          <cell r="I49">
            <v>440.76</v>
          </cell>
          <cell r="J49">
            <v>6887.2</v>
          </cell>
          <cell r="K49">
            <v>19452.86</v>
          </cell>
          <cell r="L49">
            <v>4025.45</v>
          </cell>
          <cell r="M49">
            <v>433.47</v>
          </cell>
          <cell r="N49">
            <v>869.21</v>
          </cell>
          <cell r="O49">
            <v>-869.21</v>
          </cell>
          <cell r="R49">
            <v>47629.66</v>
          </cell>
          <cell r="T49">
            <v>47629.66</v>
          </cell>
        </row>
        <row r="50">
          <cell r="A50" t="str">
            <v>CF0220</v>
          </cell>
          <cell r="B50" t="str">
            <v>Capital Grants Received</v>
          </cell>
        </row>
        <row r="51">
          <cell r="A51" t="str">
            <v>CF0230</v>
          </cell>
          <cell r="B51" t="str">
            <v>Net Proceeds - Assets Held for Sale</v>
          </cell>
        </row>
        <row r="52">
          <cell r="A52" t="str">
            <v>CF0240</v>
          </cell>
          <cell r="B52" t="str">
            <v>Other Changes-Assets Held for Sale</v>
          </cell>
        </row>
        <row r="53">
          <cell r="A53" t="str">
            <v>CF0250</v>
          </cell>
          <cell r="B53" t="str">
            <v>Investment in Affiliates</v>
          </cell>
          <cell r="H53">
            <v>-0.42</v>
          </cell>
          <cell r="R53">
            <v>-0.42</v>
          </cell>
          <cell r="T53">
            <v>-0.42</v>
          </cell>
        </row>
        <row r="54">
          <cell r="A54" t="str">
            <v>CF0251</v>
          </cell>
          <cell r="B54" t="str">
            <v>Proceeds from Unconsol Affiliate</v>
          </cell>
        </row>
        <row r="55">
          <cell r="A55" t="str">
            <v>CF0255</v>
          </cell>
          <cell r="B55" t="str">
            <v>New Investment/Acquisition</v>
          </cell>
        </row>
        <row r="56">
          <cell r="A56" t="str">
            <v>CF0260</v>
          </cell>
          <cell r="B56" t="str">
            <v>Other Investing Transactions</v>
          </cell>
        </row>
        <row r="57">
          <cell r="A57" t="str">
            <v>CF0270</v>
          </cell>
          <cell r="B57" t="str">
            <v>Other PP&amp;E s/b "0"</v>
          </cell>
          <cell r="O57">
            <v>0.01</v>
          </cell>
          <cell r="R57">
            <v>0.01</v>
          </cell>
          <cell r="T57">
            <v>0.01</v>
          </cell>
        </row>
        <row r="58">
          <cell r="A58" t="str">
            <v>CF0299</v>
          </cell>
          <cell r="B58" t="str">
            <v>Total Investing Activity</v>
          </cell>
          <cell r="F58">
            <v>-151523.41</v>
          </cell>
          <cell r="G58">
            <v>-26804.59</v>
          </cell>
          <cell r="H58">
            <v>-60677.23</v>
          </cell>
          <cell r="I58">
            <v>-18227.79</v>
          </cell>
          <cell r="J58">
            <v>-694736.34</v>
          </cell>
          <cell r="K58">
            <v>-213642.28</v>
          </cell>
          <cell r="L58">
            <v>-46376.68</v>
          </cell>
          <cell r="M58">
            <v>-19118.240000000002</v>
          </cell>
          <cell r="N58">
            <v>-67543.11</v>
          </cell>
          <cell r="O58">
            <v>38016.339999999997</v>
          </cell>
          <cell r="Q58">
            <v>-285000</v>
          </cell>
          <cell r="R58">
            <v>-1545633.33</v>
          </cell>
          <cell r="T58">
            <v>-1545633.33</v>
          </cell>
        </row>
        <row r="59">
          <cell r="A59" t="str">
            <v>CF0300</v>
          </cell>
          <cell r="B59" t="str">
            <v>Total Cash Flow Before Financing</v>
          </cell>
          <cell r="F59">
            <v>1077910.75</v>
          </cell>
          <cell r="G59">
            <v>5835566.2000000002</v>
          </cell>
          <cell r="H59">
            <v>2841224.72</v>
          </cell>
          <cell r="I59">
            <v>-2338644.0699999998</v>
          </cell>
          <cell r="J59">
            <v>-12383.63</v>
          </cell>
          <cell r="K59">
            <v>4189487.18</v>
          </cell>
          <cell r="L59">
            <v>-67681.78</v>
          </cell>
          <cell r="M59">
            <v>4138090.17</v>
          </cell>
          <cell r="N59">
            <v>-4369510.3099999996</v>
          </cell>
          <cell r="O59">
            <v>-2853984.98</v>
          </cell>
          <cell r="P59">
            <v>2969171.12</v>
          </cell>
          <cell r="Q59">
            <v>-1421255.02</v>
          </cell>
          <cell r="R59">
            <v>9987990.3499999996</v>
          </cell>
          <cell r="T59">
            <v>9987990.3499999996</v>
          </cell>
        </row>
        <row r="60">
          <cell r="A60" t="str">
            <v>CF0405</v>
          </cell>
          <cell r="B60" t="str">
            <v>Additions to Debt</v>
          </cell>
          <cell r="O60">
            <v>-0.03</v>
          </cell>
          <cell r="P60">
            <v>0.01</v>
          </cell>
          <cell r="R60">
            <v>-0.02</v>
          </cell>
          <cell r="T60">
            <v>-0.02</v>
          </cell>
        </row>
        <row r="61">
          <cell r="A61" t="str">
            <v>CF0415</v>
          </cell>
          <cell r="B61" t="str">
            <v>Reductions to Debt</v>
          </cell>
          <cell r="F61">
            <v>-9862.3700000000008</v>
          </cell>
          <cell r="G61">
            <v>-11007.63</v>
          </cell>
          <cell r="H61">
            <v>-10504.87</v>
          </cell>
          <cell r="I61">
            <v>-10095.49</v>
          </cell>
          <cell r="J61">
            <v>-17636.05</v>
          </cell>
          <cell r="K61">
            <v>-9461.8700000000008</v>
          </cell>
          <cell r="L61">
            <v>-9991.59</v>
          </cell>
          <cell r="M61">
            <v>-10384.34</v>
          </cell>
          <cell r="N61">
            <v>-10281.49</v>
          </cell>
          <cell r="O61">
            <v>10281.6</v>
          </cell>
          <cell r="P61">
            <v>0.03</v>
          </cell>
          <cell r="Q61">
            <v>0.03</v>
          </cell>
          <cell r="R61">
            <v>-88944.04</v>
          </cell>
          <cell r="T61">
            <v>-88944.04</v>
          </cell>
        </row>
        <row r="62">
          <cell r="A62" t="str">
            <v>CF0400</v>
          </cell>
          <cell r="B62" t="str">
            <v>Additions to L-T Obligations</v>
          </cell>
        </row>
        <row r="63">
          <cell r="A63" t="str">
            <v>CF0410</v>
          </cell>
          <cell r="B63" t="str">
            <v>Reductions to L-T Obligations</v>
          </cell>
        </row>
        <row r="64">
          <cell r="A64" t="str">
            <v>CF0420</v>
          </cell>
          <cell r="B64" t="str">
            <v>Current Maturity - L-T Obligations</v>
          </cell>
        </row>
        <row r="65">
          <cell r="A65" t="str">
            <v>CF0430</v>
          </cell>
          <cell r="B65" t="str">
            <v>Inc/(Dec) S-T Debt</v>
          </cell>
        </row>
        <row r="66">
          <cell r="A66" t="str">
            <v>CF0433</v>
          </cell>
          <cell r="B66" t="str">
            <v>Capital Grants Received-curr year</v>
          </cell>
        </row>
        <row r="67">
          <cell r="A67" t="str">
            <v>CF0435</v>
          </cell>
          <cell r="B67" t="str">
            <v>Working Capital Financing</v>
          </cell>
        </row>
        <row r="68">
          <cell r="A68" t="str">
            <v>CF0440</v>
          </cell>
          <cell r="B68" t="str">
            <v>Affiliate NR,NP</v>
          </cell>
          <cell r="F68">
            <v>-5084888.9800000004</v>
          </cell>
          <cell r="G68">
            <v>20.09</v>
          </cell>
          <cell r="H68">
            <v>-2165758.7799999998</v>
          </cell>
          <cell r="I68">
            <v>-50.99</v>
          </cell>
          <cell r="J68">
            <v>-2083547.84</v>
          </cell>
          <cell r="K68">
            <v>1947729.25</v>
          </cell>
          <cell r="L68">
            <v>-3061050.04</v>
          </cell>
          <cell r="M68">
            <v>22.5</v>
          </cell>
          <cell r="N68">
            <v>21.13</v>
          </cell>
          <cell r="O68">
            <v>-20.13</v>
          </cell>
          <cell r="R68">
            <v>-10447523.789999999</v>
          </cell>
          <cell r="T68">
            <v>-10447523.789999999</v>
          </cell>
        </row>
        <row r="69">
          <cell r="A69" t="str">
            <v>CF0445</v>
          </cell>
          <cell r="B69" t="str">
            <v>Interco NACCO Industries NR,NP</v>
          </cell>
        </row>
        <row r="70">
          <cell r="A70" t="str">
            <v>CF0450</v>
          </cell>
          <cell r="B70" t="str">
            <v>Deferred Financing Fees</v>
          </cell>
        </row>
        <row r="71">
          <cell r="A71" t="str">
            <v>CF0455</v>
          </cell>
          <cell r="B71" t="str">
            <v>Minority Interest</v>
          </cell>
        </row>
        <row r="72">
          <cell r="A72" t="str">
            <v>CF0460</v>
          </cell>
          <cell r="B72" t="str">
            <v>Cash Dividend Paid</v>
          </cell>
        </row>
        <row r="73">
          <cell r="A73" t="str">
            <v>CF0470</v>
          </cell>
          <cell r="B73" t="str">
            <v>Corporate Debt Allocation</v>
          </cell>
          <cell r="F73">
            <v>-33958.42</v>
          </cell>
          <cell r="G73">
            <v>-116871.18</v>
          </cell>
          <cell r="H73">
            <v>-296676.15000000002</v>
          </cell>
          <cell r="I73">
            <v>-116390.16</v>
          </cell>
          <cell r="J73">
            <v>-128976.75</v>
          </cell>
          <cell r="K73">
            <v>-290639.61</v>
          </cell>
          <cell r="L73">
            <v>-171210.2</v>
          </cell>
          <cell r="M73">
            <v>-423163.39</v>
          </cell>
          <cell r="N73">
            <v>-341000.11</v>
          </cell>
          <cell r="O73">
            <v>-269944.5</v>
          </cell>
          <cell r="P73">
            <v>-200248.43</v>
          </cell>
          <cell r="Q73">
            <v>776319.91</v>
          </cell>
          <cell r="R73">
            <v>-1612758.99</v>
          </cell>
          <cell r="T73">
            <v>-1612758.99</v>
          </cell>
        </row>
        <row r="74">
          <cell r="A74" t="str">
            <v>CF0478</v>
          </cell>
          <cell r="B74" t="str">
            <v>Inc/(Dec) Revolving Credit</v>
          </cell>
          <cell r="F74">
            <v>675250.2</v>
          </cell>
          <cell r="G74">
            <v>-675250.2</v>
          </cell>
          <cell r="O74">
            <v>0.01</v>
          </cell>
          <cell r="R74">
            <v>0.01</v>
          </cell>
          <cell r="T74">
            <v>0.01</v>
          </cell>
        </row>
        <row r="75">
          <cell r="A75" t="str">
            <v>CF0480</v>
          </cell>
          <cell r="B75" t="str">
            <v>Other Equity Changes</v>
          </cell>
          <cell r="F75">
            <v>0.06</v>
          </cell>
          <cell r="G75">
            <v>-0.08</v>
          </cell>
          <cell r="H75">
            <v>0.42</v>
          </cell>
          <cell r="I75">
            <v>0.01</v>
          </cell>
          <cell r="L75">
            <v>7.0000000000000007E-2</v>
          </cell>
          <cell r="R75">
            <v>0.48</v>
          </cell>
          <cell r="T75">
            <v>0.48</v>
          </cell>
        </row>
        <row r="76">
          <cell r="A76" t="str">
            <v>CF0499</v>
          </cell>
          <cell r="B76" t="str">
            <v>Total Financing Activity</v>
          </cell>
          <cell r="F76">
            <v>-4453459.51</v>
          </cell>
          <cell r="G76">
            <v>-803109</v>
          </cell>
          <cell r="H76">
            <v>-2472939.38</v>
          </cell>
          <cell r="I76">
            <v>-126536.63</v>
          </cell>
          <cell r="J76">
            <v>-2230160.64</v>
          </cell>
          <cell r="K76">
            <v>1647627.77</v>
          </cell>
          <cell r="L76">
            <v>-3242251.76</v>
          </cell>
          <cell r="M76">
            <v>-433525.23</v>
          </cell>
          <cell r="N76">
            <v>-351260.47</v>
          </cell>
          <cell r="O76">
            <v>-259683.05</v>
          </cell>
          <cell r="P76">
            <v>-200248.39</v>
          </cell>
          <cell r="Q76">
            <v>776319.94</v>
          </cell>
          <cell r="R76">
            <v>-12149226.35</v>
          </cell>
          <cell r="T76">
            <v>-12149226.35</v>
          </cell>
        </row>
        <row r="77">
          <cell r="A77" t="str">
            <v>CF0500</v>
          </cell>
          <cell r="B77" t="str">
            <v>Exchange Rate Change Cash</v>
          </cell>
          <cell r="F77">
            <v>114974.78</v>
          </cell>
          <cell r="G77">
            <v>84807.75</v>
          </cell>
          <cell r="H77">
            <v>-299488.53999999998</v>
          </cell>
          <cell r="I77">
            <v>18494.240000000002</v>
          </cell>
          <cell r="J77">
            <v>-186337.83</v>
          </cell>
          <cell r="K77">
            <v>411069.93</v>
          </cell>
          <cell r="L77">
            <v>182087.67999999999</v>
          </cell>
          <cell r="M77">
            <v>-167879.2</v>
          </cell>
          <cell r="N77">
            <v>46101.68</v>
          </cell>
          <cell r="O77">
            <v>-46101.68</v>
          </cell>
          <cell r="R77">
            <v>157728.81</v>
          </cell>
          <cell r="T77">
            <v>157728.81</v>
          </cell>
        </row>
        <row r="78">
          <cell r="A78" t="str">
            <v>CF0600</v>
          </cell>
          <cell r="B78" t="str">
            <v>Increase (Decrease) for Period</v>
          </cell>
          <cell r="F78">
            <v>-3260573.98</v>
          </cell>
          <cell r="G78">
            <v>5117264.95</v>
          </cell>
          <cell r="H78">
            <v>68796.800000000003</v>
          </cell>
          <cell r="I78">
            <v>-2446686.46</v>
          </cell>
          <cell r="J78">
            <v>-2428882.1</v>
          </cell>
          <cell r="K78">
            <v>6248184.8799999999</v>
          </cell>
          <cell r="L78">
            <v>-3127845.86</v>
          </cell>
          <cell r="M78">
            <v>3536685.74</v>
          </cell>
          <cell r="N78">
            <v>-4674669.0999999996</v>
          </cell>
          <cell r="O78">
            <v>-3159769.71</v>
          </cell>
          <cell r="P78">
            <v>2768922.73</v>
          </cell>
          <cell r="Q78">
            <v>-644935.07999999996</v>
          </cell>
          <cell r="R78">
            <v>-2003507.19</v>
          </cell>
          <cell r="T78">
            <v>-2003507.19</v>
          </cell>
        </row>
        <row r="79">
          <cell r="A79" t="str">
            <v>CF0610</v>
          </cell>
          <cell r="B79" t="str">
            <v>Balance-Beg. of Period</v>
          </cell>
          <cell r="F79">
            <v>5909610.3600000003</v>
          </cell>
          <cell r="R79">
            <v>5909610.3600000003</v>
          </cell>
          <cell r="T79">
            <v>5909610.3600000003</v>
          </cell>
        </row>
        <row r="80">
          <cell r="A80" t="str">
            <v>CF0699</v>
          </cell>
          <cell r="B80" t="str">
            <v>Balance-End of Period</v>
          </cell>
          <cell r="F80">
            <v>2649036.38</v>
          </cell>
          <cell r="G80">
            <v>5117264.95</v>
          </cell>
          <cell r="H80">
            <v>68796.800000000003</v>
          </cell>
          <cell r="I80">
            <v>-2446686.46</v>
          </cell>
          <cell r="J80">
            <v>-2428882.1</v>
          </cell>
          <cell r="K80">
            <v>6248184.8799999999</v>
          </cell>
          <cell r="L80">
            <v>-3127845.86</v>
          </cell>
          <cell r="M80">
            <v>3536685.74</v>
          </cell>
          <cell r="N80">
            <v>-4674669.0999999996</v>
          </cell>
          <cell r="O80">
            <v>-3159769.72</v>
          </cell>
          <cell r="P80">
            <v>2768922.73</v>
          </cell>
          <cell r="Q80">
            <v>-644935.07999999996</v>
          </cell>
          <cell r="R80">
            <v>3906103.16</v>
          </cell>
          <cell r="T80">
            <v>3906103.16</v>
          </cell>
        </row>
        <row r="85">
          <cell r="A85" t="str">
            <v>Matrix name:</v>
          </cell>
          <cell r="B85" t="str">
            <v>Check_Figures</v>
          </cell>
        </row>
        <row r="86">
          <cell r="A86" t="str">
            <v>Aspect:</v>
          </cell>
          <cell r="B86" t="str">
            <v>CS</v>
          </cell>
          <cell r="C86" t="str">
            <v>CS: SAP Consolidation</v>
          </cell>
        </row>
        <row r="87">
          <cell r="A87" t="str">
            <v>Scaling factor:</v>
          </cell>
          <cell r="B87">
            <v>1</v>
          </cell>
          <cell r="E87" t="str">
            <v>Prior Year</v>
          </cell>
        </row>
        <row r="88">
          <cell r="A88" t="str">
            <v>User:</v>
          </cell>
          <cell r="B88" t="str">
            <v>FSPHANT1</v>
          </cell>
          <cell r="D88" t="str">
            <v>Cons Group</v>
          </cell>
          <cell r="E88" t="str">
            <v>APNFN</v>
          </cell>
          <cell r="F88" t="str">
            <v>APNFN</v>
          </cell>
          <cell r="G88" t="str">
            <v>APNFN</v>
          </cell>
          <cell r="H88" t="str">
            <v>APNFN</v>
          </cell>
          <cell r="I88" t="str">
            <v>APNFN</v>
          </cell>
          <cell r="J88" t="str">
            <v>APNFN</v>
          </cell>
          <cell r="K88" t="str">
            <v>APNFN</v>
          </cell>
          <cell r="L88" t="str">
            <v>APNFN</v>
          </cell>
          <cell r="M88" t="str">
            <v>APNFN</v>
          </cell>
          <cell r="N88" t="str">
            <v>APNFN</v>
          </cell>
          <cell r="O88" t="str">
            <v>APNFN</v>
          </cell>
          <cell r="P88" t="str">
            <v>APNFN</v>
          </cell>
          <cell r="Q88" t="str">
            <v>APNFN</v>
          </cell>
          <cell r="R88" t="str">
            <v>APNFN</v>
          </cell>
          <cell r="T88" t="str">
            <v>APNFN</v>
          </cell>
        </row>
        <row r="89">
          <cell r="A89" t="str">
            <v>Last refresh:</v>
          </cell>
          <cell r="B89" t="str">
            <v>19/11/2012 4:34:00 PM</v>
          </cell>
          <cell r="D89" t="str">
            <v>Cons Unit</v>
          </cell>
        </row>
        <row r="90">
          <cell r="A90" t="str">
            <v>Dimension :</v>
          </cell>
          <cell r="B90" t="str">
            <v>03</v>
          </cell>
          <cell r="C90" t="str">
            <v>NMHG Managerial Dimension</v>
          </cell>
          <cell r="D90" t="str">
            <v>Version</v>
          </cell>
          <cell r="E90">
            <v>223</v>
          </cell>
          <cell r="F90">
            <v>223</v>
          </cell>
          <cell r="G90">
            <v>223</v>
          </cell>
          <cell r="H90">
            <v>223</v>
          </cell>
          <cell r="I90">
            <v>223</v>
          </cell>
          <cell r="J90">
            <v>223</v>
          </cell>
          <cell r="K90">
            <v>223</v>
          </cell>
          <cell r="L90">
            <v>223</v>
          </cell>
          <cell r="M90">
            <v>223</v>
          </cell>
          <cell r="N90">
            <v>223</v>
          </cell>
          <cell r="O90">
            <v>223</v>
          </cell>
          <cell r="P90">
            <v>223</v>
          </cell>
          <cell r="Q90">
            <v>223</v>
          </cell>
          <cell r="R90">
            <v>223</v>
          </cell>
          <cell r="T90">
            <v>223</v>
          </cell>
        </row>
        <row r="91">
          <cell r="D91" t="str">
            <v>Fiscal Year</v>
          </cell>
          <cell r="E91">
            <v>2012</v>
          </cell>
          <cell r="F91">
            <v>2012</v>
          </cell>
          <cell r="G91">
            <v>2012</v>
          </cell>
          <cell r="H91">
            <v>2012</v>
          </cell>
          <cell r="I91">
            <v>2012</v>
          </cell>
          <cell r="J91">
            <v>2012</v>
          </cell>
          <cell r="K91">
            <v>2012</v>
          </cell>
          <cell r="L91">
            <v>2012</v>
          </cell>
          <cell r="M91">
            <v>2012</v>
          </cell>
          <cell r="N91">
            <v>2012</v>
          </cell>
          <cell r="O91">
            <v>2012</v>
          </cell>
          <cell r="P91">
            <v>2012</v>
          </cell>
          <cell r="Q91">
            <v>2012</v>
          </cell>
          <cell r="R91">
            <v>2012</v>
          </cell>
          <cell r="T91">
            <v>2012</v>
          </cell>
        </row>
        <row r="92">
          <cell r="D92" t="str">
            <v>Period</v>
          </cell>
          <cell r="E92">
            <v>0</v>
          </cell>
          <cell r="F92">
            <v>1</v>
          </cell>
          <cell r="G92">
            <v>2</v>
          </cell>
          <cell r="H92">
            <v>3</v>
          </cell>
          <cell r="I92">
            <v>4</v>
          </cell>
          <cell r="J92">
            <v>5</v>
          </cell>
          <cell r="K92">
            <v>6</v>
          </cell>
          <cell r="L92">
            <v>7</v>
          </cell>
          <cell r="M92">
            <v>8</v>
          </cell>
          <cell r="N92">
            <v>9</v>
          </cell>
          <cell r="O92">
            <v>10</v>
          </cell>
          <cell r="P92">
            <v>11</v>
          </cell>
          <cell r="Q92">
            <v>12</v>
          </cell>
          <cell r="R92">
            <v>12</v>
          </cell>
          <cell r="T92">
            <v>12</v>
          </cell>
        </row>
        <row r="93">
          <cell r="D93" t="str">
            <v>Key Figure</v>
          </cell>
          <cell r="E93" t="str">
            <v>CV GC PD</v>
          </cell>
          <cell r="F93" t="str">
            <v>CV GC PD</v>
          </cell>
          <cell r="G93" t="str">
            <v>CV GC PD</v>
          </cell>
          <cell r="H93" t="str">
            <v>CV GC PD</v>
          </cell>
          <cell r="I93" t="str">
            <v>CV GC PD</v>
          </cell>
          <cell r="J93" t="str">
            <v>CV GC PD</v>
          </cell>
          <cell r="K93" t="str">
            <v>CV GC PD</v>
          </cell>
          <cell r="L93" t="str">
            <v>CV GC PD</v>
          </cell>
          <cell r="M93" t="str">
            <v>CV GC PD</v>
          </cell>
          <cell r="N93" t="str">
            <v>CV GC PD</v>
          </cell>
          <cell r="O93" t="str">
            <v>CV GC PD</v>
          </cell>
          <cell r="P93" t="str">
            <v>CV GC PD</v>
          </cell>
          <cell r="Q93" t="str">
            <v>CV GC PD</v>
          </cell>
          <cell r="R93" t="str">
            <v>CV GC PD</v>
          </cell>
          <cell r="T93" t="str">
            <v>CV GC PD</v>
          </cell>
        </row>
        <row r="94">
          <cell r="D94" t="str">
            <v>Posting Level</v>
          </cell>
          <cell r="E94" t="str">
            <v>PL_00_TO_30</v>
          </cell>
          <cell r="F94" t="str">
            <v>PL_00_TO_30</v>
          </cell>
          <cell r="G94" t="str">
            <v>PL_00_TO_30</v>
          </cell>
          <cell r="H94" t="str">
            <v>PL_00_TO_30</v>
          </cell>
          <cell r="I94" t="str">
            <v>PL_00_TO_30</v>
          </cell>
          <cell r="J94" t="str">
            <v>PL_00_TO_30</v>
          </cell>
          <cell r="K94" t="str">
            <v>PL_00_TO_30</v>
          </cell>
          <cell r="L94" t="str">
            <v>PL_00_TO_30</v>
          </cell>
          <cell r="M94" t="str">
            <v>PL_00_TO_30</v>
          </cell>
          <cell r="N94" t="str">
            <v>PL_00_TO_30</v>
          </cell>
          <cell r="O94" t="str">
            <v>PL_00_TO_30</v>
          </cell>
          <cell r="P94" t="str">
            <v>PL_00_TO_30</v>
          </cell>
          <cell r="Q94" t="str">
            <v>PL_00_TO_30</v>
          </cell>
          <cell r="R94" t="str">
            <v>PL_00_TO_30</v>
          </cell>
          <cell r="T94" t="str">
            <v>PL_00_TO_30</v>
          </cell>
        </row>
        <row r="96">
          <cell r="A96" t="str">
            <v>4000001</v>
          </cell>
          <cell r="B96" t="str">
            <v>Net Income Totals Node</v>
          </cell>
          <cell r="F96">
            <v>-731863.32</v>
          </cell>
          <cell r="G96">
            <v>-773115.85</v>
          </cell>
          <cell r="H96">
            <v>148954.01999999999</v>
          </cell>
          <cell r="I96">
            <v>-1238417.1100000001</v>
          </cell>
          <cell r="J96">
            <v>-488716.75</v>
          </cell>
          <cell r="K96">
            <v>465359.96</v>
          </cell>
          <cell r="L96">
            <v>-673365.86</v>
          </cell>
          <cell r="M96">
            <v>-483493.36</v>
          </cell>
          <cell r="N96">
            <v>-349574.26</v>
          </cell>
          <cell r="O96">
            <v>-291134.12</v>
          </cell>
          <cell r="P96">
            <v>-928715.41</v>
          </cell>
          <cell r="Q96">
            <v>-102680.51</v>
          </cell>
          <cell r="R96">
            <v>-102680.51</v>
          </cell>
          <cell r="T96">
            <v>-102680.51</v>
          </cell>
        </row>
        <row r="97">
          <cell r="A97" t="str">
            <v>11001</v>
          </cell>
          <cell r="B97" t="str">
            <v>Cash &amp; Cash Equivalents</v>
          </cell>
          <cell r="E97">
            <v>5909610.3600000003</v>
          </cell>
          <cell r="F97">
            <v>-3260573.98</v>
          </cell>
          <cell r="G97">
            <v>5117264.95</v>
          </cell>
          <cell r="H97">
            <v>68796.800000000003</v>
          </cell>
          <cell r="I97">
            <v>-2446686.46</v>
          </cell>
          <cell r="J97">
            <v>-2428882.1</v>
          </cell>
          <cell r="K97">
            <v>6248184.8799999999</v>
          </cell>
          <cell r="L97">
            <v>-3127845.86</v>
          </cell>
          <cell r="M97">
            <v>3536685.74</v>
          </cell>
          <cell r="N97">
            <v>-4674669.0999999996</v>
          </cell>
          <cell r="O97">
            <v>-3159769.72</v>
          </cell>
          <cell r="P97">
            <v>2768922.73</v>
          </cell>
          <cell r="Q97">
            <v>-644935.07999999996</v>
          </cell>
          <cell r="R97">
            <v>-644935.07999999996</v>
          </cell>
          <cell r="T97">
            <v>-644935.07999999996</v>
          </cell>
        </row>
        <row r="100">
          <cell r="A100" t="str">
            <v>Ending Cash Balance</v>
          </cell>
        </row>
        <row r="101">
          <cell r="A101" t="str">
            <v>Matrix name:</v>
          </cell>
          <cell r="B101" t="str">
            <v>BalanceSheet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S 2006"/>
      <sheetName val="MEXICO 2006"/>
      <sheetName val="BRAZIL 2006"/>
      <sheetName val="INT 2006"/>
      <sheetName val="AP Natl Fleet"/>
      <sheetName val="AUS 2006"/>
      <sheetName val="RETAIL 2006"/>
      <sheetName val="MDPTS,%'S,PERQ,PTS"/>
      <sheetName val="FINAL PAYOUT % 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 Cost Summary"/>
      <sheetName val="Utilization Summary"/>
      <sheetName val="Headcount"/>
      <sheetName val="Inventory"/>
      <sheetName val="Capital Spending"/>
      <sheetName val="IRV Fixed Assett Impairment"/>
      <sheetName val="One-Time Expenditures"/>
      <sheetName val="Consolidated Conversion Cost"/>
      <sheetName val="Craigavon"/>
      <sheetName val="Irvine"/>
      <sheetName val="Timing of Benefits"/>
      <sheetName val="Cashflow"/>
      <sheetName val="Trucks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L1">
            <v>1.54928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Sheet1"/>
      <sheetName val="Overview"/>
      <sheetName val="WCTrend"/>
      <sheetName val="Summary"/>
      <sheetName val="Sum-SHFL"/>
      <sheetName val="Sum-JAPIC PDC"/>
      <sheetName val="Database-&gt;"/>
      <sheetName val="Trd-Pay"/>
      <sheetName val="Trd-Coll"/>
      <sheetName val="Exp-Pay"/>
      <sheetName val="CapEx"/>
      <sheetName val="JAPICPDC--&gt;"/>
      <sheetName val="Inv Transfer"/>
      <sheetName val="Revenue"/>
      <sheetName val="Capital"/>
      <sheetName val="Parts Rev"/>
      <sheetName val="Phasing Rate"/>
      <sheetName val="Operation Cost"/>
      <sheetName val="J_PDC_AOP"/>
      <sheetName val="SHFL--&gt;"/>
      <sheetName val="LRFF"/>
      <sheetName val="DownCase"/>
      <sheetName val="ExpLRFF"/>
      <sheetName val="LRFFship"/>
      <sheetName val="ExpAOP"/>
      <sheetName val="BS2020"/>
      <sheetName val="PL2020"/>
      <sheetName val="PL2019"/>
      <sheetName val="PLAOP"/>
      <sheetName val="BSAOP"/>
      <sheetName val="2019Co"/>
      <sheetName val="COA"/>
      <sheetName val="CCtr"/>
      <sheetName val="PCs"/>
      <sheetName val="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>
            <v>6.9614599999999998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Americas Market"/>
      <sheetName val="Bookings-Shipment-Unfilled"/>
      <sheetName val="Net Price Change"/>
      <sheetName val="Unit Sales Analysis"/>
      <sheetName val="Conversion Cost"/>
      <sheetName val="Manufacturing Data"/>
      <sheetName val="Standard Cost Change "/>
      <sheetName val="Currency M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Whl-Qtrly Comparative"/>
      <sheetName val="Whl-IS Qtr or Yr vs STF&amp;AOP"/>
      <sheetName val="Whl-IS by Division-Q3"/>
      <sheetName val="Whl-IS Qtr EOC Q3"/>
      <sheetName val="Whl-CF vsSTF&amp;AOP-Q3"/>
      <sheetName val="Whl-IS FY STF vs AOP"/>
      <sheetName val="Whl-IS by Division-FY"/>
      <sheetName val="Whl-IS STF vs AOP EOC FY"/>
      <sheetName val="Whl-CF vsSTF&amp;AOP-FY"/>
      <sheetName val="Pages after tab not used in Q1"/>
      <sheetName val="Whl-IS by Division-FY STF1A"/>
      <sheetName val="Whl-IS STF vs STF EOC FY"/>
      <sheetName val="Whl-IS Qtr or Yr vs STF&amp;AOP (2)"/>
      <sheetName val="Whl-AOP Qtrly Comparative "/>
      <sheetName val="Whl-IS FY AOPvs PY"/>
      <sheetName val="Whl-AOP IS by Division-FY"/>
      <sheetName val="Whl-IS Qtr EOC Full Year vs STF"/>
      <sheetName val="Cash Flow"/>
      <sheetName val="Chart2"/>
      <sheetName val="Whl-CF AOPvsSTF&amp;AOP-FY"/>
      <sheetName val="Whl-IS Qtr EOC Full Year vs AOP"/>
      <sheetName val="Whl-CF Q_Y vsSTF&amp;AOP"/>
      <sheetName val="Whl-IS Qtr or Yr vs AOP"/>
      <sheetName val="Whl-Detail CF Q or Y vsSTF&amp;AOP"/>
      <sheetName val="Whl-KeyFinStat Q &amp; Y vsSTF&amp;AOP"/>
      <sheetName val="Whl Results"/>
      <sheetName val="Whl-Detail CF Q_Y vsSTF&amp;AOP"/>
    </sheetNames>
    <sheetDataSet>
      <sheetData sheetId="0" refreshError="1">
        <row r="25">
          <cell r="G25" t="str">
            <v>Header</v>
          </cell>
        </row>
        <row r="26">
          <cell r="G26" t="str">
            <v>Actual</v>
          </cell>
          <cell r="H26" t="str">
            <v>Actual</v>
          </cell>
        </row>
        <row r="27">
          <cell r="G27" t="str">
            <v>Prior Forecast</v>
          </cell>
          <cell r="H27" t="str">
            <v>P-Fcst</v>
          </cell>
        </row>
        <row r="28">
          <cell r="G28" t="str">
            <v>Forecast</v>
          </cell>
          <cell r="H28" t="str">
            <v>Forecast</v>
          </cell>
        </row>
        <row r="29">
          <cell r="G29" t="str">
            <v>Plan</v>
          </cell>
          <cell r="H29" t="str">
            <v>Plan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_FINCLS"/>
      <sheetName val="Set-Up"/>
      <sheetName val="Tabelle1"/>
      <sheetName val="060"/>
      <sheetName val="FDC Check"/>
      <sheetName val="CurMonth vs Plan"/>
      <sheetName val="Table"/>
      <sheetName val="Conversion Cost"/>
      <sheetName val="Income Statement Detail"/>
      <sheetName val="Trucks2002"/>
      <sheetName val="BS_UNITS"/>
      <sheetName val="Inc_Stat"/>
    </sheetNames>
    <definedNames>
      <definedName name="Intercompany_Transfers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_OTHER"/>
      <sheetName val="SAP DOWNLOAD"/>
    </sheetNames>
    <definedNames>
      <definedName name="IS_Analysis"/>
    </definedNames>
    <sheetDataSet>
      <sheetData sheetId="0" refreshError="1"/>
      <sheetData sheetId="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物料"/>
    </sheetNames>
    <sheetDataSet>
      <sheetData sheetId="0" refreshError="1">
        <row r="4">
          <cell r="A4" t="str">
            <v>5101.1000</v>
          </cell>
          <cell r="B4" t="str">
            <v>units</v>
          </cell>
        </row>
        <row r="5">
          <cell r="A5" t="str">
            <v>5101.2000</v>
          </cell>
          <cell r="B5" t="str">
            <v>parts</v>
          </cell>
        </row>
        <row r="6">
          <cell r="A6" t="str">
            <v>5101.2001</v>
          </cell>
          <cell r="B6" t="str">
            <v>parts</v>
          </cell>
        </row>
        <row r="7">
          <cell r="A7" t="str">
            <v>5101.2100</v>
          </cell>
          <cell r="B7" t="str">
            <v>parts</v>
          </cell>
        </row>
        <row r="8">
          <cell r="A8" t="str">
            <v>5101.2200</v>
          </cell>
          <cell r="B8" t="str">
            <v>sold alone</v>
          </cell>
        </row>
        <row r="9">
          <cell r="A9" t="str">
            <v>5101.2300</v>
          </cell>
          <cell r="B9" t="str">
            <v>sold alone</v>
          </cell>
        </row>
        <row r="10">
          <cell r="A10" t="str">
            <v>5101.3000</v>
          </cell>
          <cell r="B10" t="str">
            <v>export</v>
          </cell>
        </row>
        <row r="11">
          <cell r="A11" t="str">
            <v>5101.4000</v>
          </cell>
          <cell r="B11" t="str">
            <v>rental</v>
          </cell>
        </row>
        <row r="12">
          <cell r="A12" t="str">
            <v>5101.4100</v>
          </cell>
          <cell r="B12" t="str">
            <v>rental</v>
          </cell>
        </row>
        <row r="13">
          <cell r="A13" t="str">
            <v>5101.5000</v>
          </cell>
          <cell r="B13" t="str">
            <v>service</v>
          </cell>
        </row>
        <row r="14">
          <cell r="A14" t="str">
            <v>5101.5100</v>
          </cell>
          <cell r="B14" t="str">
            <v>来料加工</v>
          </cell>
        </row>
        <row r="15">
          <cell r="A15" t="str">
            <v>5101.5200</v>
          </cell>
          <cell r="B15" t="str">
            <v>discounts</v>
          </cell>
        </row>
        <row r="16">
          <cell r="A16" t="str">
            <v>5101.5998</v>
          </cell>
          <cell r="B16" t="str">
            <v>units</v>
          </cell>
        </row>
        <row r="17">
          <cell r="A17" t="str">
            <v>5101.5999</v>
          </cell>
          <cell r="B17" t="str">
            <v>commision</v>
          </cell>
        </row>
      </sheetData>
      <sheetData sheetId="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明细分类账2"/>
      <sheetName val="JV明细分类账"/>
      <sheetName val="HK明细分类账"/>
      <sheetName val="gruou Material"/>
      <sheetName val="DEBT LEVELS_CONSOLIDATED"/>
      <sheetName val="Input"/>
      <sheetName val="CurMonth vs Plan"/>
      <sheetName val="AOP by Cntry"/>
      <sheetName val="TOTALSHys"/>
      <sheetName val="TOTALSYal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5101.1000</v>
          </cell>
          <cell r="B1" t="str">
            <v>units</v>
          </cell>
        </row>
        <row r="2">
          <cell r="A2" t="str">
            <v>5101.2000</v>
          </cell>
          <cell r="B2" t="str">
            <v>parts</v>
          </cell>
        </row>
        <row r="3">
          <cell r="A3" t="str">
            <v>5101.2001</v>
          </cell>
          <cell r="B3" t="str">
            <v>parts</v>
          </cell>
        </row>
        <row r="4">
          <cell r="A4" t="str">
            <v>5101.2100</v>
          </cell>
          <cell r="B4" t="str">
            <v>pallet</v>
          </cell>
        </row>
        <row r="5">
          <cell r="A5" t="str">
            <v>5101.2200</v>
          </cell>
          <cell r="B5" t="str">
            <v>sold alone</v>
          </cell>
        </row>
        <row r="6">
          <cell r="A6" t="str">
            <v>5101.2300</v>
          </cell>
          <cell r="B6" t="str">
            <v>sold alone</v>
          </cell>
        </row>
        <row r="7">
          <cell r="A7" t="str">
            <v>5101.3000</v>
          </cell>
          <cell r="B7" t="str">
            <v>export</v>
          </cell>
        </row>
        <row r="8">
          <cell r="A8" t="str">
            <v>5101.4000</v>
          </cell>
          <cell r="B8" t="str">
            <v>rental</v>
          </cell>
        </row>
        <row r="9">
          <cell r="A9" t="str">
            <v>5101.4100</v>
          </cell>
          <cell r="B9" t="str">
            <v>rental</v>
          </cell>
        </row>
        <row r="10">
          <cell r="A10" t="str">
            <v>5101.5000</v>
          </cell>
          <cell r="B10" t="str">
            <v>service</v>
          </cell>
        </row>
        <row r="11">
          <cell r="A11" t="str">
            <v>5101.5001</v>
          </cell>
          <cell r="B11" t="str">
            <v>service</v>
          </cell>
        </row>
        <row r="12">
          <cell r="A12" t="str">
            <v>5101.5100</v>
          </cell>
          <cell r="B12" t="str">
            <v>来料加工</v>
          </cell>
        </row>
        <row r="13">
          <cell r="A13" t="str">
            <v>5101.5200</v>
          </cell>
          <cell r="B13" t="str">
            <v>discounts</v>
          </cell>
        </row>
        <row r="14">
          <cell r="A14" t="str">
            <v>5101.5998</v>
          </cell>
          <cell r="B14" t="str">
            <v>units</v>
          </cell>
        </row>
        <row r="15">
          <cell r="A15" t="str">
            <v>5101.5999</v>
          </cell>
          <cell r="B15" t="str">
            <v>commision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  <sheetName val="CCOST"/>
      <sheetName val="Trucks2002"/>
      <sheetName val="Xmsn2002"/>
      <sheetName val="Cylinders2002"/>
      <sheetName val="Recovery"/>
      <sheetName val="Trucks AOP"/>
      <sheetName val="Xmsn AOP"/>
      <sheetName val="Cyl AOP"/>
      <sheetName val="START UP"/>
      <sheetName val="Cyl2002"/>
      <sheetName val="Manufacturing Data"/>
      <sheetName val="Hedges"/>
    </sheetNames>
    <sheetDataSet>
      <sheetData sheetId="0" refreshError="1"/>
      <sheetData sheetId="1" refreshError="1"/>
      <sheetData sheetId="2" refreshError="1">
        <row r="7">
          <cell r="C7">
            <v>6.9695971924800002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Danone Danone"/>
    </sheetNames>
    <sheetDataSet>
      <sheetData sheetId="0" refreshError="1">
        <row r="15">
          <cell r="B15" t="str">
            <v>He Wen Juan</v>
          </cell>
          <cell r="C15" t="str">
            <v>Shanghai Danone Yogurt</v>
          </cell>
          <cell r="D15" t="str">
            <v>Administration Manager</v>
          </cell>
          <cell r="G15" t="str">
            <v>na</v>
          </cell>
          <cell r="H15">
            <v>34578</v>
          </cell>
          <cell r="I15">
            <v>5</v>
          </cell>
          <cell r="J15" t="str">
            <v>RMB</v>
          </cell>
          <cell r="K15" t="str">
            <v>na</v>
          </cell>
          <cell r="L15" t="str">
            <v>PRC</v>
          </cell>
        </row>
        <row r="16">
          <cell r="B16" t="str">
            <v>Yin Chuan Shen</v>
          </cell>
          <cell r="C16" t="str">
            <v>Shanghai Danone Yogurt</v>
          </cell>
          <cell r="D16" t="str">
            <v>Purchasing Manager</v>
          </cell>
          <cell r="E16">
            <v>393</v>
          </cell>
          <cell r="F16">
            <v>16</v>
          </cell>
          <cell r="G16" t="str">
            <v>na</v>
          </cell>
          <cell r="H16">
            <v>34048</v>
          </cell>
          <cell r="I16">
            <v>5</v>
          </cell>
          <cell r="J16" t="str">
            <v>RMB</v>
          </cell>
          <cell r="K16" t="str">
            <v>na</v>
          </cell>
          <cell r="L16" t="str">
            <v>PRC</v>
          </cell>
        </row>
        <row r="17">
          <cell r="B17" t="str">
            <v>Daisy Xu</v>
          </cell>
          <cell r="C17" t="str">
            <v>Shanghai Danone Yogurt</v>
          </cell>
          <cell r="D17" t="str">
            <v>Product Development Manager</v>
          </cell>
          <cell r="E17">
            <v>342</v>
          </cell>
          <cell r="F17">
            <v>15</v>
          </cell>
          <cell r="G17" t="str">
            <v>na</v>
          </cell>
          <cell r="H17">
            <v>34547</v>
          </cell>
          <cell r="I17">
            <v>0.58333333333333337</v>
          </cell>
          <cell r="J17" t="str">
            <v>RMB</v>
          </cell>
          <cell r="K17" t="str">
            <v>na</v>
          </cell>
          <cell r="L17" t="str">
            <v>PRC</v>
          </cell>
        </row>
        <row r="18">
          <cell r="B18" t="str">
            <v>Jimi Xu</v>
          </cell>
          <cell r="C18" t="str">
            <v>Shanghai Danone Yogurt</v>
          </cell>
          <cell r="D18" t="str">
            <v>Management Trainee</v>
          </cell>
          <cell r="H18">
            <v>36495</v>
          </cell>
          <cell r="I18">
            <v>8.3333333333333329E-2</v>
          </cell>
          <cell r="J18" t="str">
            <v>RMB</v>
          </cell>
          <cell r="K18" t="str">
            <v>na</v>
          </cell>
          <cell r="L18" t="str">
            <v>PRC</v>
          </cell>
        </row>
        <row r="19">
          <cell r="B19" t="str">
            <v>Ian Tang</v>
          </cell>
          <cell r="C19" t="str">
            <v>Shanghai Danone Yogurt</v>
          </cell>
          <cell r="D19" t="str">
            <v>Senior Product Manager</v>
          </cell>
          <cell r="H19">
            <v>36251</v>
          </cell>
          <cell r="I19">
            <v>0.75</v>
          </cell>
          <cell r="J19" t="str">
            <v>RMB</v>
          </cell>
          <cell r="K19" t="str">
            <v>na</v>
          </cell>
          <cell r="L19" t="str">
            <v>PRC/HK</v>
          </cell>
        </row>
        <row r="20">
          <cell r="B20" t="str">
            <v>Wang Song Tao</v>
          </cell>
          <cell r="C20" t="str">
            <v>Shanghai Danone Yogurt</v>
          </cell>
          <cell r="H20">
            <v>34425</v>
          </cell>
          <cell r="I20">
            <v>5.75</v>
          </cell>
          <cell r="J20" t="str">
            <v>RMB</v>
          </cell>
          <cell r="K20" t="str">
            <v>na</v>
          </cell>
          <cell r="L20" t="str">
            <v>PRC</v>
          </cell>
        </row>
      </sheetData>
      <sheetData sheetId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WW Retail Variances"/>
    </sheetNames>
    <sheetDataSet>
      <sheetData sheetId="0" refreshError="1">
        <row r="6">
          <cell r="B6" t="str">
            <v>Y</v>
          </cell>
        </row>
      </sheetData>
      <sheetData sheetId="1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T for Analysis Work"/>
      <sheetName val="P.T Wages Cost by GL Acct"/>
      <sheetName val="P.T Headcount by Dept"/>
      <sheetName val="P.T Dept Wage Costs"/>
      <sheetName val="Employee Monthly Budget"/>
      <sheetName val="Employee Annual Costs"/>
      <sheetName val="Data Input Payroll Info"/>
      <sheetName val="P.T Headcount by Month"/>
      <sheetName val="Headcount by Month"/>
      <sheetName val="Dept Names &amp; Assumption"/>
      <sheetName val="Payroll Headcount 2005"/>
      <sheetName val="Wholesale Employees"/>
      <sheetName val="Preserved Amts"/>
      <sheetName val="Ques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ummary"/>
      <sheetName val="Purchases"/>
      <sheetName val="Parts"/>
      <sheetName val="By_Customer"/>
      <sheetName val="By_Customer_GST_AUD"/>
      <sheetName val="EXTERNAL ACC - AUG EXCL. AAL"/>
      <sheetName val="Details"/>
      <sheetName val="PT"/>
      <sheetName val="Left to Forecast"/>
      <sheetName val="Lead time "/>
      <sheetName val="PT (LRFF)"/>
      <sheetName val="Left to Forecast LRFF"/>
      <sheetName val="Part Actual"/>
      <sheetName val="AR term"/>
      <sheetName val="Pt Payable"/>
      <sheetName val="S_ALR_87012083"/>
      <sheetName val="Sheet2"/>
      <sheetName val="Bookings"/>
      <sheetName val="Shipments"/>
    </sheetNames>
    <sheetDataSet>
      <sheetData sheetId="0"/>
      <sheetData sheetId="1">
        <row r="30">
          <cell r="AD30">
            <v>36254331.747127511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CUBE:</v>
          </cell>
        </row>
        <row r="2">
          <cell r="A2" t="str">
            <v>test_asia_pacific_2:division</v>
          </cell>
        </row>
        <row r="3">
          <cell r="A3" t="str">
            <v>test_asia_pacific_2:base_opt</v>
          </cell>
        </row>
        <row r="4">
          <cell r="A4" t="str">
            <v>test_asia_pacific_2:vers</v>
          </cell>
        </row>
        <row r="5">
          <cell r="A5" t="str">
            <v>test_asia_pacific_2:currency</v>
          </cell>
        </row>
        <row r="6">
          <cell r="A6" t="str">
            <v>test_asia_pacific_2:shipment</v>
          </cell>
        </row>
        <row r="7">
          <cell r="A7">
            <v>0</v>
          </cell>
        </row>
        <row r="8">
          <cell r="A8">
            <v>0</v>
          </cell>
        </row>
        <row r="9">
          <cell r="A9" t="str">
            <v>Invoice mth</v>
          </cell>
          <cell r="B9" t="str">
            <v>Brand</v>
          </cell>
          <cell r="C9" t="str">
            <v>Country</v>
          </cell>
          <cell r="D9" t="str">
            <v>Built plant</v>
          </cell>
          <cell r="E9" t="str">
            <v>Series</v>
          </cell>
          <cell r="F9" t="str">
            <v>Quantity</v>
          </cell>
          <cell r="G9" t="str">
            <v>Extended List</v>
          </cell>
          <cell r="H9" t="str">
            <v>Extended Discount</v>
          </cell>
          <cell r="I9" t="str">
            <v>Extended Net</v>
          </cell>
          <cell r="J9" t="str">
            <v>Extended Cost</v>
          </cell>
          <cell r="K9" t="str">
            <v>Extended StdMargin</v>
          </cell>
          <cell r="L9" t="str">
            <v>Ext_Std_Margin_%</v>
          </cell>
          <cell r="M9" t="str">
            <v>Invoice date</v>
          </cell>
          <cell r="N9" t="str">
            <v>Gross Sales</v>
          </cell>
          <cell r="O9" t="str">
            <v>Cost</v>
          </cell>
          <cell r="P9" t="str">
            <v>Margin</v>
          </cell>
          <cell r="Q9" t="str">
            <v>Match Lead Time</v>
          </cell>
          <cell r="R9" t="str">
            <v>Production</v>
          </cell>
          <cell r="S9" t="str">
            <v>Delivery</v>
          </cell>
          <cell r="T9" t="str">
            <v>Purchase Mth</v>
          </cell>
          <cell r="U9" t="str">
            <v>Booking Mth</v>
          </cell>
          <cell r="V9" t="str">
            <v>Dealer</v>
          </cell>
          <cell r="W9" t="str">
            <v>AR Term</v>
          </cell>
          <cell r="X9" t="str">
            <v>AR Amount incl GST (AUD)</v>
          </cell>
          <cell r="Y9" t="str">
            <v>Due month</v>
          </cell>
          <cell r="Z9" t="str">
            <v>Class</v>
          </cell>
          <cell r="AA9" t="str">
            <v>Freight $</v>
          </cell>
          <cell r="AB9" t="str">
            <v>Duty%</v>
          </cell>
          <cell r="AC9" t="str">
            <v>Warranty%</v>
          </cell>
          <cell r="AD9" t="str">
            <v>Material Cost $</v>
          </cell>
          <cell r="AE9" t="str">
            <v>Duty $</v>
          </cell>
          <cell r="AF9" t="str">
            <v>Warranty $</v>
          </cell>
          <cell r="AG9" t="str">
            <v>MatchSeries table</v>
          </cell>
          <cell r="AH9" t="str">
            <v>spare</v>
          </cell>
        </row>
        <row r="10">
          <cell r="A10" t="str">
            <v>2014.01</v>
          </cell>
        </row>
        <row r="11">
          <cell r="A11" t="str">
            <v>2014.02</v>
          </cell>
        </row>
        <row r="12">
          <cell r="A12" t="str">
            <v>2014.03</v>
          </cell>
        </row>
        <row r="13">
          <cell r="A13" t="str">
            <v>2014.04</v>
          </cell>
        </row>
        <row r="14">
          <cell r="A14" t="str">
            <v>2014.05</v>
          </cell>
        </row>
        <row r="15">
          <cell r="A15" t="str">
            <v>2014.06</v>
          </cell>
        </row>
        <row r="16">
          <cell r="A16" t="str">
            <v>2014.07</v>
          </cell>
        </row>
        <row r="17">
          <cell r="A17" t="str">
            <v>2014.08</v>
          </cell>
        </row>
        <row r="18">
          <cell r="A18" t="str">
            <v>2014.09</v>
          </cell>
        </row>
        <row r="19">
          <cell r="A19" t="str">
            <v>2014.10</v>
          </cell>
        </row>
        <row r="20">
          <cell r="A20" t="str">
            <v>2014.11</v>
          </cell>
        </row>
        <row r="21">
          <cell r="A21" t="str">
            <v>2014.11</v>
          </cell>
        </row>
        <row r="22">
          <cell r="A22" t="str">
            <v>2014.11</v>
          </cell>
        </row>
        <row r="23">
          <cell r="A23" t="str">
            <v>2014.11</v>
          </cell>
        </row>
        <row r="24">
          <cell r="A24" t="str">
            <v>2014.11</v>
          </cell>
        </row>
        <row r="25">
          <cell r="A25" t="str">
            <v>2014.11</v>
          </cell>
        </row>
        <row r="26">
          <cell r="A26" t="str">
            <v>2014.11</v>
          </cell>
        </row>
        <row r="27">
          <cell r="A27" t="str">
            <v>2014.11</v>
          </cell>
        </row>
        <row r="28">
          <cell r="A28" t="str">
            <v>2014.11</v>
          </cell>
        </row>
        <row r="29">
          <cell r="A29" t="str">
            <v>2014.11</v>
          </cell>
        </row>
        <row r="30">
          <cell r="A30" t="str">
            <v>2014.11</v>
          </cell>
        </row>
        <row r="31">
          <cell r="A31" t="str">
            <v>2014.11</v>
          </cell>
        </row>
        <row r="32">
          <cell r="A32" t="str">
            <v>2014.11</v>
          </cell>
        </row>
        <row r="33">
          <cell r="A33" t="str">
            <v>2014.12</v>
          </cell>
        </row>
        <row r="34">
          <cell r="A34" t="str">
            <v>2014.12</v>
          </cell>
        </row>
        <row r="35">
          <cell r="A35" t="str">
            <v>2014.12</v>
          </cell>
        </row>
        <row r="36">
          <cell r="A36" t="str">
            <v>2014.12</v>
          </cell>
        </row>
        <row r="37">
          <cell r="A37" t="str">
            <v>2014.12</v>
          </cell>
        </row>
        <row r="38">
          <cell r="A38" t="str">
            <v>2014.12</v>
          </cell>
        </row>
        <row r="39">
          <cell r="A39" t="str">
            <v>2014.12</v>
          </cell>
        </row>
        <row r="40">
          <cell r="A40" t="str">
            <v>2014.12</v>
          </cell>
        </row>
        <row r="41">
          <cell r="A41" t="str">
            <v>2014.12</v>
          </cell>
        </row>
        <row r="42">
          <cell r="A42" t="str">
            <v>2014.12</v>
          </cell>
        </row>
        <row r="43">
          <cell r="A43" t="str">
            <v>2014.12</v>
          </cell>
        </row>
        <row r="44">
          <cell r="A44" t="str">
            <v>2014.12</v>
          </cell>
        </row>
        <row r="45">
          <cell r="A45" t="str">
            <v>2014.12</v>
          </cell>
        </row>
        <row r="46">
          <cell r="A46" t="str">
            <v>2014.12</v>
          </cell>
        </row>
        <row r="47">
          <cell r="A47" t="str">
            <v>2014.12</v>
          </cell>
        </row>
        <row r="48">
          <cell r="A48" t="str">
            <v>2014.12</v>
          </cell>
        </row>
        <row r="49">
          <cell r="A49" t="str">
            <v>2014.12</v>
          </cell>
        </row>
        <row r="50">
          <cell r="A50" t="str">
            <v>2014.12</v>
          </cell>
        </row>
        <row r="51">
          <cell r="A51" t="str">
            <v>2014.12</v>
          </cell>
        </row>
        <row r="52">
          <cell r="A52" t="str">
            <v>2014.12</v>
          </cell>
        </row>
        <row r="53">
          <cell r="A53" t="str">
            <v>2014.12</v>
          </cell>
        </row>
        <row r="54">
          <cell r="A54" t="str">
            <v>2014.12</v>
          </cell>
        </row>
        <row r="55">
          <cell r="A55" t="str">
            <v>2014.12</v>
          </cell>
        </row>
        <row r="56">
          <cell r="A56" t="str">
            <v>2014.12</v>
          </cell>
        </row>
        <row r="57">
          <cell r="A57" t="str">
            <v>2014.12</v>
          </cell>
        </row>
        <row r="58">
          <cell r="A58" t="str">
            <v>2014.12</v>
          </cell>
        </row>
        <row r="59">
          <cell r="A59" t="str">
            <v>2014.12</v>
          </cell>
        </row>
        <row r="60">
          <cell r="A60" t="str">
            <v>2014.12</v>
          </cell>
        </row>
        <row r="61">
          <cell r="A61" t="str">
            <v>2014.12</v>
          </cell>
        </row>
        <row r="62">
          <cell r="A62" t="str">
            <v>2014.12</v>
          </cell>
        </row>
        <row r="63">
          <cell r="A63" t="str">
            <v>2014.12</v>
          </cell>
        </row>
        <row r="64">
          <cell r="A64" t="str">
            <v>2014.12</v>
          </cell>
        </row>
        <row r="65">
          <cell r="A65" t="str">
            <v>2014.12</v>
          </cell>
        </row>
        <row r="66">
          <cell r="A66" t="str">
            <v>2014.12</v>
          </cell>
        </row>
        <row r="67">
          <cell r="A67" t="str">
            <v>2014.12</v>
          </cell>
        </row>
        <row r="68">
          <cell r="A68" t="str">
            <v>2014.12</v>
          </cell>
        </row>
        <row r="69">
          <cell r="A69" t="str">
            <v>2014.12</v>
          </cell>
        </row>
        <row r="70">
          <cell r="A70" t="str">
            <v>2014.12</v>
          </cell>
        </row>
        <row r="71">
          <cell r="A71" t="str">
            <v>2014.12</v>
          </cell>
        </row>
        <row r="72">
          <cell r="A72" t="str">
            <v>2014.12</v>
          </cell>
        </row>
        <row r="73">
          <cell r="A73" t="str">
            <v>2014.12</v>
          </cell>
        </row>
        <row r="74">
          <cell r="A74" t="str">
            <v>2014.12</v>
          </cell>
        </row>
        <row r="75">
          <cell r="A75" t="str">
            <v>2014.12</v>
          </cell>
        </row>
        <row r="76">
          <cell r="A76" t="str">
            <v>2014.12</v>
          </cell>
        </row>
        <row r="77">
          <cell r="A77" t="str">
            <v>2014.12</v>
          </cell>
        </row>
        <row r="78">
          <cell r="A78" t="str">
            <v>2014.12</v>
          </cell>
        </row>
        <row r="79">
          <cell r="A79" t="str">
            <v>2014.12</v>
          </cell>
        </row>
        <row r="80">
          <cell r="A80" t="str">
            <v>2014.12</v>
          </cell>
        </row>
        <row r="81">
          <cell r="A81" t="str">
            <v>2014.12</v>
          </cell>
        </row>
        <row r="82">
          <cell r="A82" t="str">
            <v>2014.12</v>
          </cell>
        </row>
        <row r="83">
          <cell r="A83" t="str">
            <v>2014.12</v>
          </cell>
        </row>
        <row r="84">
          <cell r="A84" t="str">
            <v>2014.12</v>
          </cell>
        </row>
        <row r="85">
          <cell r="A85" t="str">
            <v>2014.12</v>
          </cell>
        </row>
        <row r="86">
          <cell r="A86" t="str">
            <v>2014.12</v>
          </cell>
        </row>
        <row r="87">
          <cell r="A87" t="str">
            <v>2014.12</v>
          </cell>
        </row>
        <row r="88">
          <cell r="A88" t="str">
            <v>2014.12</v>
          </cell>
        </row>
        <row r="89">
          <cell r="A89" t="str">
            <v>2014.12</v>
          </cell>
        </row>
        <row r="90">
          <cell r="A90" t="str">
            <v>2014.12</v>
          </cell>
        </row>
        <row r="91">
          <cell r="A91" t="str">
            <v>2014.12</v>
          </cell>
        </row>
        <row r="92">
          <cell r="A92" t="str">
            <v>2014.12</v>
          </cell>
        </row>
        <row r="93">
          <cell r="A93" t="str">
            <v>2014.12</v>
          </cell>
        </row>
        <row r="94">
          <cell r="A94" t="str">
            <v>2014.12</v>
          </cell>
        </row>
        <row r="95">
          <cell r="A95" t="str">
            <v>2014.12</v>
          </cell>
        </row>
        <row r="96">
          <cell r="A96" t="str">
            <v>2014.12</v>
          </cell>
        </row>
        <row r="97">
          <cell r="A97" t="str">
            <v>2014.12</v>
          </cell>
        </row>
        <row r="98">
          <cell r="A98" t="str">
            <v>2014.12</v>
          </cell>
        </row>
        <row r="99">
          <cell r="A99" t="str">
            <v>2014.12</v>
          </cell>
        </row>
        <row r="100">
          <cell r="A100" t="str">
            <v>2014.12</v>
          </cell>
        </row>
        <row r="101">
          <cell r="A101" t="str">
            <v>2014.12</v>
          </cell>
        </row>
        <row r="102">
          <cell r="A102" t="str">
            <v>2014.12</v>
          </cell>
        </row>
        <row r="103">
          <cell r="A103" t="str">
            <v>2014.12</v>
          </cell>
        </row>
        <row r="104">
          <cell r="A104" t="str">
            <v>2014.12</v>
          </cell>
        </row>
        <row r="105">
          <cell r="A105" t="str">
            <v>2014.12</v>
          </cell>
        </row>
        <row r="106">
          <cell r="A106" t="str">
            <v>2014.12</v>
          </cell>
        </row>
        <row r="107">
          <cell r="A107" t="str">
            <v>2014.12</v>
          </cell>
        </row>
        <row r="108">
          <cell r="A108" t="str">
            <v>2014.12</v>
          </cell>
        </row>
        <row r="109">
          <cell r="A109" t="str">
            <v>2014.12</v>
          </cell>
        </row>
        <row r="110">
          <cell r="A110" t="str">
            <v>2014.12</v>
          </cell>
        </row>
        <row r="111">
          <cell r="A111" t="str">
            <v>2014.12</v>
          </cell>
        </row>
        <row r="112">
          <cell r="A112" t="str">
            <v>2014.12</v>
          </cell>
        </row>
        <row r="113">
          <cell r="A113">
            <v>0</v>
          </cell>
        </row>
        <row r="114">
          <cell r="A114">
            <v>0</v>
          </cell>
        </row>
        <row r="115">
          <cell r="A115">
            <v>0</v>
          </cell>
        </row>
        <row r="116">
          <cell r="A116">
            <v>0</v>
          </cell>
        </row>
        <row r="117">
          <cell r="A117">
            <v>0</v>
          </cell>
        </row>
        <row r="118">
          <cell r="A118">
            <v>0</v>
          </cell>
        </row>
        <row r="119">
          <cell r="A119">
            <v>0</v>
          </cell>
        </row>
        <row r="120">
          <cell r="A120">
            <v>0</v>
          </cell>
        </row>
        <row r="121">
          <cell r="A121">
            <v>0</v>
          </cell>
        </row>
        <row r="122">
          <cell r="A122">
            <v>0</v>
          </cell>
        </row>
        <row r="123">
          <cell r="A123">
            <v>0</v>
          </cell>
        </row>
        <row r="124">
          <cell r="A124">
            <v>0</v>
          </cell>
        </row>
        <row r="125">
          <cell r="A125">
            <v>0</v>
          </cell>
        </row>
        <row r="126">
          <cell r="A126">
            <v>0</v>
          </cell>
        </row>
        <row r="127">
          <cell r="A127">
            <v>0</v>
          </cell>
        </row>
        <row r="128">
          <cell r="A128">
            <v>0</v>
          </cell>
        </row>
        <row r="129">
          <cell r="A129">
            <v>0</v>
          </cell>
        </row>
        <row r="130">
          <cell r="A130">
            <v>0</v>
          </cell>
        </row>
        <row r="131">
          <cell r="A131">
            <v>0</v>
          </cell>
        </row>
        <row r="132">
          <cell r="A132">
            <v>0</v>
          </cell>
        </row>
        <row r="133">
          <cell r="A133">
            <v>0</v>
          </cell>
        </row>
        <row r="134">
          <cell r="A134">
            <v>0</v>
          </cell>
        </row>
        <row r="135">
          <cell r="A135">
            <v>0</v>
          </cell>
        </row>
        <row r="136">
          <cell r="A136">
            <v>0</v>
          </cell>
        </row>
        <row r="137">
          <cell r="A137">
            <v>0</v>
          </cell>
        </row>
        <row r="138">
          <cell r="A138">
            <v>0</v>
          </cell>
        </row>
        <row r="139">
          <cell r="A139">
            <v>0</v>
          </cell>
        </row>
        <row r="140">
          <cell r="A140">
            <v>0</v>
          </cell>
        </row>
        <row r="141">
          <cell r="A141">
            <v>0</v>
          </cell>
        </row>
        <row r="142">
          <cell r="A142">
            <v>0</v>
          </cell>
        </row>
        <row r="143">
          <cell r="A143">
            <v>0</v>
          </cell>
        </row>
        <row r="144">
          <cell r="A144">
            <v>0</v>
          </cell>
        </row>
        <row r="145">
          <cell r="A145">
            <v>0</v>
          </cell>
        </row>
        <row r="146">
          <cell r="A146">
            <v>0</v>
          </cell>
        </row>
        <row r="147">
          <cell r="A147">
            <v>0</v>
          </cell>
        </row>
        <row r="148">
          <cell r="A148">
            <v>0</v>
          </cell>
        </row>
        <row r="149">
          <cell r="A149">
            <v>0</v>
          </cell>
        </row>
        <row r="150">
          <cell r="A150">
            <v>0</v>
          </cell>
        </row>
        <row r="151">
          <cell r="A151">
            <v>0</v>
          </cell>
        </row>
        <row r="152">
          <cell r="A152">
            <v>0</v>
          </cell>
        </row>
        <row r="153">
          <cell r="A153">
            <v>0</v>
          </cell>
        </row>
        <row r="154">
          <cell r="A154">
            <v>0</v>
          </cell>
        </row>
        <row r="155">
          <cell r="A155">
            <v>0</v>
          </cell>
        </row>
        <row r="156">
          <cell r="A156">
            <v>0</v>
          </cell>
        </row>
        <row r="157">
          <cell r="A157">
            <v>0</v>
          </cell>
        </row>
        <row r="158">
          <cell r="A158">
            <v>0</v>
          </cell>
        </row>
        <row r="159">
          <cell r="A159">
            <v>0</v>
          </cell>
        </row>
        <row r="160">
          <cell r="A160">
            <v>0</v>
          </cell>
        </row>
        <row r="161">
          <cell r="A161">
            <v>0</v>
          </cell>
        </row>
        <row r="162">
          <cell r="A162">
            <v>0</v>
          </cell>
        </row>
        <row r="163">
          <cell r="A163">
            <v>0</v>
          </cell>
        </row>
        <row r="164">
          <cell r="A164">
            <v>0</v>
          </cell>
        </row>
        <row r="165">
          <cell r="A165">
            <v>0</v>
          </cell>
        </row>
        <row r="166">
          <cell r="A166">
            <v>0</v>
          </cell>
        </row>
        <row r="167">
          <cell r="A167">
            <v>0</v>
          </cell>
        </row>
        <row r="168">
          <cell r="A168">
            <v>0</v>
          </cell>
        </row>
        <row r="169">
          <cell r="A169">
            <v>0</v>
          </cell>
        </row>
        <row r="170">
          <cell r="A170">
            <v>0</v>
          </cell>
        </row>
        <row r="171">
          <cell r="A171">
            <v>0</v>
          </cell>
        </row>
        <row r="172">
          <cell r="A172">
            <v>0</v>
          </cell>
        </row>
        <row r="173">
          <cell r="A173">
            <v>0</v>
          </cell>
        </row>
        <row r="174">
          <cell r="A174">
            <v>0</v>
          </cell>
        </row>
        <row r="175">
          <cell r="A175">
            <v>0</v>
          </cell>
        </row>
        <row r="176">
          <cell r="A176">
            <v>0</v>
          </cell>
        </row>
        <row r="177">
          <cell r="A177">
            <v>0</v>
          </cell>
        </row>
        <row r="178">
          <cell r="A178">
            <v>0</v>
          </cell>
        </row>
        <row r="179">
          <cell r="A179">
            <v>0</v>
          </cell>
        </row>
        <row r="180">
          <cell r="A180">
            <v>0</v>
          </cell>
        </row>
        <row r="181">
          <cell r="A181">
            <v>0</v>
          </cell>
        </row>
        <row r="182">
          <cell r="A182">
            <v>0</v>
          </cell>
        </row>
        <row r="183">
          <cell r="A183">
            <v>0</v>
          </cell>
        </row>
        <row r="184">
          <cell r="A184">
            <v>0</v>
          </cell>
        </row>
        <row r="185">
          <cell r="A185">
            <v>0</v>
          </cell>
        </row>
        <row r="186">
          <cell r="A186">
            <v>0</v>
          </cell>
        </row>
        <row r="187">
          <cell r="A187">
            <v>0</v>
          </cell>
        </row>
        <row r="188">
          <cell r="A188">
            <v>0</v>
          </cell>
        </row>
        <row r="189">
          <cell r="A189">
            <v>0</v>
          </cell>
        </row>
        <row r="190">
          <cell r="A190">
            <v>0</v>
          </cell>
        </row>
        <row r="191">
          <cell r="A191">
            <v>0</v>
          </cell>
        </row>
        <row r="192">
          <cell r="A192">
            <v>0</v>
          </cell>
        </row>
        <row r="193">
          <cell r="A193">
            <v>0</v>
          </cell>
        </row>
        <row r="194">
          <cell r="A194">
            <v>0</v>
          </cell>
        </row>
        <row r="195">
          <cell r="A195">
            <v>0</v>
          </cell>
        </row>
        <row r="196">
          <cell r="A196">
            <v>0</v>
          </cell>
        </row>
        <row r="197">
          <cell r="A197">
            <v>0</v>
          </cell>
        </row>
        <row r="198">
          <cell r="A198">
            <v>0</v>
          </cell>
        </row>
        <row r="199">
          <cell r="A199">
            <v>0</v>
          </cell>
        </row>
        <row r="200">
          <cell r="A200">
            <v>0</v>
          </cell>
        </row>
        <row r="201">
          <cell r="A201">
            <v>0</v>
          </cell>
        </row>
        <row r="202">
          <cell r="A202">
            <v>0</v>
          </cell>
        </row>
        <row r="203">
          <cell r="A203">
            <v>0</v>
          </cell>
        </row>
        <row r="204">
          <cell r="A204">
            <v>0</v>
          </cell>
        </row>
        <row r="205">
          <cell r="A205">
            <v>0</v>
          </cell>
        </row>
        <row r="206">
          <cell r="A206">
            <v>0</v>
          </cell>
        </row>
        <row r="207">
          <cell r="A207">
            <v>0</v>
          </cell>
        </row>
        <row r="208">
          <cell r="A208">
            <v>0</v>
          </cell>
        </row>
        <row r="209">
          <cell r="A209">
            <v>0</v>
          </cell>
        </row>
        <row r="210">
          <cell r="A210">
            <v>0</v>
          </cell>
        </row>
        <row r="211">
          <cell r="A211">
            <v>0</v>
          </cell>
        </row>
        <row r="212">
          <cell r="A212">
            <v>0</v>
          </cell>
        </row>
        <row r="213">
          <cell r="A213">
            <v>0</v>
          </cell>
        </row>
        <row r="214">
          <cell r="A214">
            <v>0</v>
          </cell>
        </row>
        <row r="215">
          <cell r="A215">
            <v>0</v>
          </cell>
        </row>
        <row r="216">
          <cell r="A216">
            <v>0</v>
          </cell>
        </row>
        <row r="217">
          <cell r="A217">
            <v>0</v>
          </cell>
        </row>
        <row r="218">
          <cell r="A218">
            <v>0</v>
          </cell>
        </row>
        <row r="219">
          <cell r="A219">
            <v>0</v>
          </cell>
        </row>
        <row r="220">
          <cell r="A220">
            <v>0</v>
          </cell>
        </row>
        <row r="221">
          <cell r="A221">
            <v>0</v>
          </cell>
        </row>
        <row r="222">
          <cell r="A222">
            <v>0</v>
          </cell>
        </row>
        <row r="223">
          <cell r="A223">
            <v>0</v>
          </cell>
        </row>
        <row r="224">
          <cell r="A224">
            <v>0</v>
          </cell>
        </row>
        <row r="225">
          <cell r="A225">
            <v>0</v>
          </cell>
        </row>
        <row r="226">
          <cell r="A226">
            <v>0</v>
          </cell>
        </row>
        <row r="227">
          <cell r="A227">
            <v>0</v>
          </cell>
        </row>
        <row r="228">
          <cell r="A228">
            <v>0</v>
          </cell>
        </row>
        <row r="229">
          <cell r="A229">
            <v>0</v>
          </cell>
        </row>
        <row r="230">
          <cell r="A230">
            <v>0</v>
          </cell>
        </row>
        <row r="231">
          <cell r="A231">
            <v>0</v>
          </cell>
        </row>
        <row r="232">
          <cell r="A232">
            <v>0</v>
          </cell>
        </row>
        <row r="233">
          <cell r="A233">
            <v>0</v>
          </cell>
        </row>
        <row r="234">
          <cell r="A234">
            <v>0</v>
          </cell>
        </row>
        <row r="235">
          <cell r="A235">
            <v>0</v>
          </cell>
        </row>
        <row r="236">
          <cell r="A236">
            <v>0</v>
          </cell>
        </row>
        <row r="237">
          <cell r="A237">
            <v>0</v>
          </cell>
        </row>
        <row r="238">
          <cell r="A238">
            <v>0</v>
          </cell>
        </row>
        <row r="239">
          <cell r="A239">
            <v>0</v>
          </cell>
        </row>
        <row r="240">
          <cell r="A240">
            <v>0</v>
          </cell>
        </row>
        <row r="241">
          <cell r="A241">
            <v>0</v>
          </cell>
        </row>
        <row r="242">
          <cell r="A242">
            <v>0</v>
          </cell>
        </row>
        <row r="243">
          <cell r="A243">
            <v>0</v>
          </cell>
        </row>
        <row r="244">
          <cell r="A244">
            <v>0</v>
          </cell>
        </row>
        <row r="245">
          <cell r="A245">
            <v>0</v>
          </cell>
        </row>
        <row r="246">
          <cell r="A246">
            <v>0</v>
          </cell>
        </row>
        <row r="247">
          <cell r="A247">
            <v>0</v>
          </cell>
        </row>
        <row r="248">
          <cell r="A248">
            <v>0</v>
          </cell>
        </row>
        <row r="249">
          <cell r="A249">
            <v>0</v>
          </cell>
        </row>
        <row r="250">
          <cell r="A250">
            <v>0</v>
          </cell>
        </row>
        <row r="251">
          <cell r="A251">
            <v>0</v>
          </cell>
        </row>
        <row r="252">
          <cell r="A252">
            <v>0</v>
          </cell>
        </row>
        <row r="253">
          <cell r="A253">
            <v>0</v>
          </cell>
        </row>
        <row r="254">
          <cell r="A254">
            <v>0</v>
          </cell>
        </row>
        <row r="255">
          <cell r="A255">
            <v>0</v>
          </cell>
        </row>
        <row r="256">
          <cell r="A256">
            <v>0</v>
          </cell>
        </row>
        <row r="257">
          <cell r="A257">
            <v>0</v>
          </cell>
        </row>
        <row r="258">
          <cell r="A258">
            <v>0</v>
          </cell>
        </row>
        <row r="259">
          <cell r="A259">
            <v>0</v>
          </cell>
        </row>
        <row r="260">
          <cell r="A260">
            <v>0</v>
          </cell>
        </row>
        <row r="261">
          <cell r="A261">
            <v>0</v>
          </cell>
        </row>
        <row r="262">
          <cell r="A262">
            <v>0</v>
          </cell>
        </row>
        <row r="263">
          <cell r="A263">
            <v>0</v>
          </cell>
        </row>
        <row r="264">
          <cell r="A264">
            <v>0</v>
          </cell>
        </row>
        <row r="265">
          <cell r="A265">
            <v>0</v>
          </cell>
        </row>
        <row r="266">
          <cell r="A266">
            <v>0</v>
          </cell>
        </row>
        <row r="267">
          <cell r="A267">
            <v>0</v>
          </cell>
        </row>
        <row r="268">
          <cell r="A268">
            <v>0</v>
          </cell>
        </row>
        <row r="269">
          <cell r="A269">
            <v>0</v>
          </cell>
        </row>
        <row r="270">
          <cell r="A270">
            <v>0</v>
          </cell>
        </row>
        <row r="271">
          <cell r="A271">
            <v>0</v>
          </cell>
        </row>
        <row r="272">
          <cell r="A272">
            <v>0</v>
          </cell>
        </row>
        <row r="273">
          <cell r="A273">
            <v>0</v>
          </cell>
        </row>
        <row r="274">
          <cell r="A274">
            <v>0</v>
          </cell>
        </row>
        <row r="275">
          <cell r="A275">
            <v>0</v>
          </cell>
        </row>
        <row r="276">
          <cell r="A276">
            <v>0</v>
          </cell>
        </row>
        <row r="277">
          <cell r="A277">
            <v>0</v>
          </cell>
        </row>
        <row r="278">
          <cell r="A278">
            <v>0</v>
          </cell>
        </row>
        <row r="279">
          <cell r="A279">
            <v>0</v>
          </cell>
        </row>
        <row r="280">
          <cell r="A280">
            <v>0</v>
          </cell>
        </row>
        <row r="281">
          <cell r="A281">
            <v>0</v>
          </cell>
        </row>
        <row r="282">
          <cell r="A282">
            <v>0</v>
          </cell>
        </row>
        <row r="283">
          <cell r="A283">
            <v>0</v>
          </cell>
        </row>
        <row r="284">
          <cell r="A284">
            <v>0</v>
          </cell>
        </row>
        <row r="285">
          <cell r="A285">
            <v>0</v>
          </cell>
        </row>
        <row r="286">
          <cell r="A286">
            <v>0</v>
          </cell>
        </row>
        <row r="287">
          <cell r="A287">
            <v>0</v>
          </cell>
        </row>
        <row r="288">
          <cell r="A288">
            <v>0</v>
          </cell>
        </row>
        <row r="289">
          <cell r="A289">
            <v>0</v>
          </cell>
        </row>
        <row r="290">
          <cell r="A290">
            <v>0</v>
          </cell>
        </row>
        <row r="291">
          <cell r="A291">
            <v>0</v>
          </cell>
        </row>
        <row r="292">
          <cell r="A292">
            <v>0</v>
          </cell>
        </row>
        <row r="293">
          <cell r="A293">
            <v>0</v>
          </cell>
        </row>
        <row r="294">
          <cell r="A294">
            <v>0</v>
          </cell>
        </row>
        <row r="295">
          <cell r="A295">
            <v>0</v>
          </cell>
        </row>
        <row r="296">
          <cell r="A296">
            <v>0</v>
          </cell>
        </row>
        <row r="297">
          <cell r="A297">
            <v>0</v>
          </cell>
        </row>
        <row r="298">
          <cell r="A298">
            <v>0</v>
          </cell>
        </row>
        <row r="299">
          <cell r="A299">
            <v>0</v>
          </cell>
        </row>
        <row r="300">
          <cell r="A300">
            <v>0</v>
          </cell>
        </row>
        <row r="301">
          <cell r="A301">
            <v>0</v>
          </cell>
        </row>
        <row r="302">
          <cell r="A302">
            <v>0</v>
          </cell>
        </row>
        <row r="303">
          <cell r="A303">
            <v>0</v>
          </cell>
        </row>
        <row r="304">
          <cell r="A304">
            <v>0</v>
          </cell>
        </row>
        <row r="305">
          <cell r="A305">
            <v>0</v>
          </cell>
        </row>
        <row r="306">
          <cell r="A306">
            <v>0</v>
          </cell>
        </row>
        <row r="307">
          <cell r="A307">
            <v>0</v>
          </cell>
        </row>
        <row r="308">
          <cell r="A308">
            <v>0</v>
          </cell>
        </row>
        <row r="309">
          <cell r="A309">
            <v>0</v>
          </cell>
        </row>
        <row r="310">
          <cell r="A310">
            <v>0</v>
          </cell>
        </row>
        <row r="311">
          <cell r="A311">
            <v>0</v>
          </cell>
        </row>
        <row r="312">
          <cell r="A312">
            <v>0</v>
          </cell>
        </row>
        <row r="313">
          <cell r="A313">
            <v>0</v>
          </cell>
        </row>
        <row r="314">
          <cell r="A314">
            <v>0</v>
          </cell>
        </row>
        <row r="315">
          <cell r="A315">
            <v>0</v>
          </cell>
        </row>
        <row r="316">
          <cell r="A316">
            <v>0</v>
          </cell>
        </row>
        <row r="317">
          <cell r="A317">
            <v>0</v>
          </cell>
        </row>
        <row r="318">
          <cell r="A318">
            <v>0</v>
          </cell>
        </row>
        <row r="319">
          <cell r="A319">
            <v>0</v>
          </cell>
        </row>
        <row r="320">
          <cell r="A320">
            <v>0</v>
          </cell>
        </row>
        <row r="321">
          <cell r="A321">
            <v>0</v>
          </cell>
        </row>
        <row r="322">
          <cell r="A322">
            <v>0</v>
          </cell>
        </row>
        <row r="323">
          <cell r="A323">
            <v>0</v>
          </cell>
        </row>
        <row r="324">
          <cell r="A324">
            <v>0</v>
          </cell>
        </row>
        <row r="325">
          <cell r="A325">
            <v>0</v>
          </cell>
        </row>
        <row r="326">
          <cell r="A326">
            <v>0</v>
          </cell>
        </row>
        <row r="327">
          <cell r="A327">
            <v>0</v>
          </cell>
        </row>
        <row r="328">
          <cell r="A328">
            <v>0</v>
          </cell>
        </row>
        <row r="329">
          <cell r="A329">
            <v>0</v>
          </cell>
        </row>
        <row r="330">
          <cell r="A330">
            <v>0</v>
          </cell>
        </row>
        <row r="331">
          <cell r="A331">
            <v>0</v>
          </cell>
        </row>
        <row r="332">
          <cell r="A332">
            <v>0</v>
          </cell>
        </row>
        <row r="333">
          <cell r="A333">
            <v>0</v>
          </cell>
        </row>
        <row r="334">
          <cell r="A334">
            <v>0</v>
          </cell>
        </row>
        <row r="335">
          <cell r="A335">
            <v>0</v>
          </cell>
        </row>
        <row r="336">
          <cell r="A336">
            <v>0</v>
          </cell>
        </row>
        <row r="337">
          <cell r="A337">
            <v>0</v>
          </cell>
        </row>
        <row r="338">
          <cell r="A338">
            <v>0</v>
          </cell>
        </row>
        <row r="339">
          <cell r="A339">
            <v>0</v>
          </cell>
        </row>
        <row r="340">
          <cell r="A340">
            <v>0</v>
          </cell>
        </row>
        <row r="341">
          <cell r="A341">
            <v>0</v>
          </cell>
        </row>
        <row r="342">
          <cell r="A342">
            <v>0</v>
          </cell>
        </row>
        <row r="343">
          <cell r="A343">
            <v>0</v>
          </cell>
        </row>
        <row r="344">
          <cell r="A344">
            <v>0</v>
          </cell>
        </row>
        <row r="345">
          <cell r="A345">
            <v>0</v>
          </cell>
        </row>
        <row r="346">
          <cell r="A346">
            <v>0</v>
          </cell>
        </row>
        <row r="347">
          <cell r="A347">
            <v>0</v>
          </cell>
        </row>
        <row r="348">
          <cell r="A348">
            <v>0</v>
          </cell>
        </row>
        <row r="349">
          <cell r="A349">
            <v>0</v>
          </cell>
        </row>
        <row r="350">
          <cell r="A350">
            <v>0</v>
          </cell>
        </row>
        <row r="351">
          <cell r="A351">
            <v>0</v>
          </cell>
        </row>
        <row r="352">
          <cell r="A352">
            <v>0</v>
          </cell>
        </row>
        <row r="353">
          <cell r="A353">
            <v>0</v>
          </cell>
        </row>
        <row r="354">
          <cell r="A354">
            <v>0</v>
          </cell>
        </row>
        <row r="355">
          <cell r="A355">
            <v>0</v>
          </cell>
        </row>
        <row r="356">
          <cell r="A356">
            <v>0</v>
          </cell>
        </row>
        <row r="357">
          <cell r="A357">
            <v>0</v>
          </cell>
        </row>
        <row r="358">
          <cell r="A358">
            <v>0</v>
          </cell>
        </row>
        <row r="359">
          <cell r="A359">
            <v>0</v>
          </cell>
        </row>
        <row r="360">
          <cell r="A360">
            <v>0</v>
          </cell>
        </row>
        <row r="361">
          <cell r="A361">
            <v>0</v>
          </cell>
        </row>
        <row r="362">
          <cell r="A362">
            <v>0</v>
          </cell>
        </row>
        <row r="363">
          <cell r="A363">
            <v>0</v>
          </cell>
        </row>
        <row r="364">
          <cell r="A364">
            <v>0</v>
          </cell>
        </row>
        <row r="365">
          <cell r="A365">
            <v>0</v>
          </cell>
        </row>
        <row r="366">
          <cell r="A366">
            <v>0</v>
          </cell>
        </row>
        <row r="367">
          <cell r="A367">
            <v>0</v>
          </cell>
        </row>
        <row r="368">
          <cell r="A368">
            <v>0</v>
          </cell>
        </row>
        <row r="369">
          <cell r="A369">
            <v>0</v>
          </cell>
        </row>
        <row r="370">
          <cell r="A370">
            <v>0</v>
          </cell>
        </row>
        <row r="371">
          <cell r="A371">
            <v>0</v>
          </cell>
        </row>
        <row r="372">
          <cell r="A372">
            <v>0</v>
          </cell>
        </row>
        <row r="373">
          <cell r="A373">
            <v>0</v>
          </cell>
        </row>
        <row r="374">
          <cell r="A374">
            <v>0</v>
          </cell>
        </row>
        <row r="375">
          <cell r="A375">
            <v>0</v>
          </cell>
        </row>
        <row r="376">
          <cell r="A376">
            <v>0</v>
          </cell>
        </row>
        <row r="377">
          <cell r="A377">
            <v>0</v>
          </cell>
        </row>
        <row r="378">
          <cell r="A378">
            <v>0</v>
          </cell>
        </row>
        <row r="379">
          <cell r="A379">
            <v>0</v>
          </cell>
        </row>
        <row r="380">
          <cell r="A380">
            <v>0</v>
          </cell>
        </row>
        <row r="381">
          <cell r="A381">
            <v>0</v>
          </cell>
        </row>
        <row r="382">
          <cell r="A382">
            <v>0</v>
          </cell>
        </row>
        <row r="383">
          <cell r="A383">
            <v>0</v>
          </cell>
        </row>
        <row r="384">
          <cell r="A384">
            <v>0</v>
          </cell>
        </row>
        <row r="385">
          <cell r="A385">
            <v>0</v>
          </cell>
        </row>
        <row r="386">
          <cell r="A386">
            <v>0</v>
          </cell>
        </row>
        <row r="387">
          <cell r="A387">
            <v>0</v>
          </cell>
        </row>
        <row r="388">
          <cell r="A388">
            <v>0</v>
          </cell>
        </row>
        <row r="389">
          <cell r="A389">
            <v>0</v>
          </cell>
        </row>
        <row r="390">
          <cell r="A390">
            <v>0</v>
          </cell>
        </row>
        <row r="391">
          <cell r="A391">
            <v>0</v>
          </cell>
        </row>
        <row r="392">
          <cell r="A392">
            <v>0</v>
          </cell>
        </row>
        <row r="393">
          <cell r="A393">
            <v>0</v>
          </cell>
        </row>
        <row r="394">
          <cell r="A394">
            <v>0</v>
          </cell>
        </row>
        <row r="395">
          <cell r="A395">
            <v>0</v>
          </cell>
        </row>
        <row r="396">
          <cell r="A396">
            <v>0</v>
          </cell>
        </row>
        <row r="397">
          <cell r="A397">
            <v>0</v>
          </cell>
        </row>
        <row r="398">
          <cell r="A398">
            <v>0</v>
          </cell>
        </row>
        <row r="399">
          <cell r="A399">
            <v>0</v>
          </cell>
        </row>
        <row r="400">
          <cell r="A400">
            <v>0</v>
          </cell>
        </row>
        <row r="401">
          <cell r="A401">
            <v>0</v>
          </cell>
        </row>
        <row r="402">
          <cell r="A402">
            <v>0</v>
          </cell>
        </row>
        <row r="403">
          <cell r="A403">
            <v>0</v>
          </cell>
        </row>
        <row r="404">
          <cell r="A404">
            <v>0</v>
          </cell>
        </row>
        <row r="405">
          <cell r="A405">
            <v>0</v>
          </cell>
        </row>
        <row r="406">
          <cell r="A406">
            <v>0</v>
          </cell>
        </row>
        <row r="407">
          <cell r="A407">
            <v>0</v>
          </cell>
        </row>
        <row r="408">
          <cell r="A408">
            <v>0</v>
          </cell>
        </row>
        <row r="409">
          <cell r="A409">
            <v>0</v>
          </cell>
        </row>
        <row r="410">
          <cell r="A410">
            <v>0</v>
          </cell>
        </row>
        <row r="411">
          <cell r="A411">
            <v>0</v>
          </cell>
        </row>
        <row r="412">
          <cell r="A412">
            <v>0</v>
          </cell>
        </row>
        <row r="413">
          <cell r="A413">
            <v>0</v>
          </cell>
        </row>
        <row r="414">
          <cell r="A414">
            <v>0</v>
          </cell>
        </row>
        <row r="415">
          <cell r="A415">
            <v>0</v>
          </cell>
        </row>
        <row r="416">
          <cell r="A416">
            <v>0</v>
          </cell>
        </row>
        <row r="417">
          <cell r="A417">
            <v>0</v>
          </cell>
        </row>
        <row r="418">
          <cell r="A418">
            <v>0</v>
          </cell>
        </row>
        <row r="419">
          <cell r="A419">
            <v>0</v>
          </cell>
        </row>
        <row r="420">
          <cell r="A420">
            <v>0</v>
          </cell>
        </row>
        <row r="421">
          <cell r="A421">
            <v>0</v>
          </cell>
        </row>
        <row r="422">
          <cell r="A422">
            <v>0</v>
          </cell>
        </row>
        <row r="423">
          <cell r="A423">
            <v>0</v>
          </cell>
        </row>
        <row r="424">
          <cell r="A424">
            <v>0</v>
          </cell>
        </row>
        <row r="425">
          <cell r="A425">
            <v>0</v>
          </cell>
        </row>
        <row r="426">
          <cell r="A426">
            <v>0</v>
          </cell>
        </row>
        <row r="427">
          <cell r="A427">
            <v>0</v>
          </cell>
        </row>
        <row r="428">
          <cell r="A428">
            <v>0</v>
          </cell>
        </row>
        <row r="429">
          <cell r="A429">
            <v>0</v>
          </cell>
        </row>
        <row r="430">
          <cell r="A430">
            <v>0</v>
          </cell>
        </row>
        <row r="431">
          <cell r="A431">
            <v>0</v>
          </cell>
        </row>
        <row r="432">
          <cell r="A432">
            <v>0</v>
          </cell>
        </row>
        <row r="433">
          <cell r="A433">
            <v>0</v>
          </cell>
        </row>
        <row r="434">
          <cell r="A434">
            <v>0</v>
          </cell>
        </row>
        <row r="435">
          <cell r="A435">
            <v>0</v>
          </cell>
        </row>
        <row r="436">
          <cell r="A436">
            <v>0</v>
          </cell>
        </row>
        <row r="437">
          <cell r="A437">
            <v>0</v>
          </cell>
        </row>
        <row r="438">
          <cell r="A438">
            <v>0</v>
          </cell>
        </row>
        <row r="439">
          <cell r="A439">
            <v>0</v>
          </cell>
        </row>
        <row r="440">
          <cell r="A440">
            <v>0</v>
          </cell>
        </row>
        <row r="441">
          <cell r="A441">
            <v>0</v>
          </cell>
        </row>
        <row r="442">
          <cell r="A442">
            <v>0</v>
          </cell>
        </row>
        <row r="443">
          <cell r="A443">
            <v>0</v>
          </cell>
        </row>
        <row r="444">
          <cell r="A444">
            <v>0</v>
          </cell>
        </row>
        <row r="445">
          <cell r="A445">
            <v>0</v>
          </cell>
        </row>
        <row r="446">
          <cell r="A446">
            <v>0</v>
          </cell>
        </row>
        <row r="447">
          <cell r="A447">
            <v>0</v>
          </cell>
        </row>
        <row r="448">
          <cell r="A448">
            <v>0</v>
          </cell>
        </row>
        <row r="449">
          <cell r="A449">
            <v>0</v>
          </cell>
        </row>
        <row r="450">
          <cell r="A450">
            <v>0</v>
          </cell>
        </row>
        <row r="451">
          <cell r="A451">
            <v>0</v>
          </cell>
        </row>
        <row r="452">
          <cell r="A452">
            <v>0</v>
          </cell>
        </row>
        <row r="453">
          <cell r="A453">
            <v>0</v>
          </cell>
        </row>
        <row r="454">
          <cell r="A454">
            <v>0</v>
          </cell>
        </row>
        <row r="455">
          <cell r="A455">
            <v>0</v>
          </cell>
        </row>
        <row r="456">
          <cell r="A456">
            <v>0</v>
          </cell>
        </row>
        <row r="457">
          <cell r="A457">
            <v>0</v>
          </cell>
        </row>
        <row r="458">
          <cell r="A458">
            <v>0</v>
          </cell>
        </row>
        <row r="459">
          <cell r="A459">
            <v>0</v>
          </cell>
        </row>
        <row r="460">
          <cell r="A460">
            <v>0</v>
          </cell>
        </row>
        <row r="461">
          <cell r="A461">
            <v>0</v>
          </cell>
        </row>
        <row r="462">
          <cell r="A462">
            <v>0</v>
          </cell>
        </row>
        <row r="463">
          <cell r="A463">
            <v>0</v>
          </cell>
        </row>
        <row r="464">
          <cell r="A464">
            <v>0</v>
          </cell>
        </row>
        <row r="465">
          <cell r="A465">
            <v>0</v>
          </cell>
        </row>
        <row r="466">
          <cell r="A466">
            <v>0</v>
          </cell>
        </row>
        <row r="467">
          <cell r="A467">
            <v>0</v>
          </cell>
        </row>
        <row r="468">
          <cell r="A468">
            <v>0</v>
          </cell>
        </row>
        <row r="469">
          <cell r="A469">
            <v>0</v>
          </cell>
        </row>
        <row r="470">
          <cell r="A470">
            <v>0</v>
          </cell>
        </row>
        <row r="471">
          <cell r="A471">
            <v>0</v>
          </cell>
        </row>
        <row r="472">
          <cell r="A472">
            <v>0</v>
          </cell>
        </row>
        <row r="473">
          <cell r="A473">
            <v>0</v>
          </cell>
        </row>
        <row r="474">
          <cell r="A474">
            <v>0</v>
          </cell>
        </row>
        <row r="475">
          <cell r="A475">
            <v>0</v>
          </cell>
        </row>
        <row r="476">
          <cell r="A476">
            <v>0</v>
          </cell>
        </row>
        <row r="477">
          <cell r="A477">
            <v>0</v>
          </cell>
        </row>
        <row r="478">
          <cell r="A478">
            <v>0</v>
          </cell>
        </row>
        <row r="479">
          <cell r="A479">
            <v>0</v>
          </cell>
        </row>
        <row r="480">
          <cell r="A480">
            <v>0</v>
          </cell>
        </row>
        <row r="481">
          <cell r="A481">
            <v>0</v>
          </cell>
        </row>
        <row r="482">
          <cell r="A482">
            <v>0</v>
          </cell>
        </row>
        <row r="483">
          <cell r="A483">
            <v>0</v>
          </cell>
        </row>
        <row r="484">
          <cell r="A484">
            <v>0</v>
          </cell>
        </row>
        <row r="485">
          <cell r="A485">
            <v>0</v>
          </cell>
        </row>
        <row r="486">
          <cell r="A486">
            <v>0</v>
          </cell>
        </row>
        <row r="487">
          <cell r="A487">
            <v>0</v>
          </cell>
        </row>
        <row r="488">
          <cell r="A488">
            <v>0</v>
          </cell>
        </row>
        <row r="489">
          <cell r="A489">
            <v>0</v>
          </cell>
        </row>
        <row r="490">
          <cell r="A490">
            <v>0</v>
          </cell>
        </row>
        <row r="491">
          <cell r="A491">
            <v>0</v>
          </cell>
        </row>
        <row r="492">
          <cell r="A492">
            <v>0</v>
          </cell>
        </row>
        <row r="493">
          <cell r="A493">
            <v>0</v>
          </cell>
        </row>
        <row r="494">
          <cell r="A494">
            <v>0</v>
          </cell>
        </row>
        <row r="495">
          <cell r="A495">
            <v>0</v>
          </cell>
        </row>
        <row r="496">
          <cell r="A496">
            <v>0</v>
          </cell>
        </row>
        <row r="497">
          <cell r="A497">
            <v>0</v>
          </cell>
        </row>
        <row r="498">
          <cell r="A498">
            <v>0</v>
          </cell>
        </row>
        <row r="499">
          <cell r="A499">
            <v>0</v>
          </cell>
        </row>
        <row r="500">
          <cell r="A500">
            <v>0</v>
          </cell>
        </row>
        <row r="501">
          <cell r="A501">
            <v>0</v>
          </cell>
        </row>
        <row r="502">
          <cell r="A502">
            <v>0</v>
          </cell>
        </row>
        <row r="503">
          <cell r="A503">
            <v>0</v>
          </cell>
        </row>
        <row r="504">
          <cell r="A504">
            <v>0</v>
          </cell>
        </row>
        <row r="505">
          <cell r="A505">
            <v>0</v>
          </cell>
        </row>
        <row r="506">
          <cell r="A506">
            <v>0</v>
          </cell>
        </row>
        <row r="507">
          <cell r="A507">
            <v>0</v>
          </cell>
        </row>
        <row r="508">
          <cell r="A508">
            <v>0</v>
          </cell>
        </row>
        <row r="509">
          <cell r="A509">
            <v>0</v>
          </cell>
        </row>
        <row r="510">
          <cell r="A510">
            <v>0</v>
          </cell>
        </row>
        <row r="511">
          <cell r="A511">
            <v>0</v>
          </cell>
        </row>
        <row r="512">
          <cell r="A512">
            <v>0</v>
          </cell>
        </row>
        <row r="513">
          <cell r="A513">
            <v>0</v>
          </cell>
        </row>
        <row r="514">
          <cell r="A514">
            <v>0</v>
          </cell>
        </row>
        <row r="515">
          <cell r="A515">
            <v>0</v>
          </cell>
        </row>
        <row r="516">
          <cell r="A516">
            <v>0</v>
          </cell>
        </row>
        <row r="517">
          <cell r="A517">
            <v>0</v>
          </cell>
        </row>
        <row r="518">
          <cell r="A518">
            <v>0</v>
          </cell>
        </row>
        <row r="519">
          <cell r="A519">
            <v>0</v>
          </cell>
        </row>
        <row r="520">
          <cell r="A520">
            <v>0</v>
          </cell>
        </row>
        <row r="521">
          <cell r="A521">
            <v>0</v>
          </cell>
        </row>
        <row r="522">
          <cell r="A522">
            <v>0</v>
          </cell>
        </row>
        <row r="523">
          <cell r="A523">
            <v>0</v>
          </cell>
        </row>
        <row r="524">
          <cell r="A524">
            <v>0</v>
          </cell>
        </row>
        <row r="525">
          <cell r="A525">
            <v>0</v>
          </cell>
        </row>
        <row r="526">
          <cell r="A526">
            <v>0</v>
          </cell>
        </row>
        <row r="527">
          <cell r="A527">
            <v>0</v>
          </cell>
        </row>
        <row r="528">
          <cell r="A528">
            <v>0</v>
          </cell>
        </row>
        <row r="529">
          <cell r="A529">
            <v>0</v>
          </cell>
        </row>
        <row r="530">
          <cell r="A530">
            <v>0</v>
          </cell>
        </row>
        <row r="531">
          <cell r="A531">
            <v>0</v>
          </cell>
        </row>
        <row r="532">
          <cell r="A532">
            <v>0</v>
          </cell>
        </row>
        <row r="533">
          <cell r="A533">
            <v>0</v>
          </cell>
        </row>
        <row r="534">
          <cell r="A534">
            <v>0</v>
          </cell>
        </row>
        <row r="535">
          <cell r="A535">
            <v>0</v>
          </cell>
        </row>
        <row r="536">
          <cell r="A536">
            <v>0</v>
          </cell>
        </row>
        <row r="537">
          <cell r="A537">
            <v>0</v>
          </cell>
        </row>
        <row r="538">
          <cell r="A538">
            <v>0</v>
          </cell>
        </row>
        <row r="539">
          <cell r="A539">
            <v>0</v>
          </cell>
        </row>
        <row r="540">
          <cell r="A540">
            <v>0</v>
          </cell>
        </row>
        <row r="541">
          <cell r="A541">
            <v>0</v>
          </cell>
        </row>
        <row r="542">
          <cell r="A542">
            <v>0</v>
          </cell>
        </row>
        <row r="543">
          <cell r="A543">
            <v>0</v>
          </cell>
        </row>
        <row r="544">
          <cell r="A544">
            <v>0</v>
          </cell>
        </row>
        <row r="545">
          <cell r="A545">
            <v>0</v>
          </cell>
        </row>
        <row r="546">
          <cell r="A546">
            <v>0</v>
          </cell>
        </row>
        <row r="547">
          <cell r="A547">
            <v>0</v>
          </cell>
        </row>
        <row r="548">
          <cell r="A548">
            <v>0</v>
          </cell>
        </row>
        <row r="549">
          <cell r="A549">
            <v>0</v>
          </cell>
        </row>
        <row r="550">
          <cell r="A550">
            <v>0</v>
          </cell>
        </row>
        <row r="551">
          <cell r="A551">
            <v>0</v>
          </cell>
        </row>
        <row r="552">
          <cell r="A552">
            <v>0</v>
          </cell>
        </row>
        <row r="553">
          <cell r="A553">
            <v>0</v>
          </cell>
        </row>
        <row r="554">
          <cell r="A554">
            <v>0</v>
          </cell>
        </row>
        <row r="555">
          <cell r="A555">
            <v>0</v>
          </cell>
        </row>
        <row r="556">
          <cell r="A556">
            <v>0</v>
          </cell>
        </row>
        <row r="557">
          <cell r="A557">
            <v>0</v>
          </cell>
        </row>
        <row r="558">
          <cell r="A558">
            <v>0</v>
          </cell>
        </row>
        <row r="559">
          <cell r="A559">
            <v>0</v>
          </cell>
        </row>
        <row r="560">
          <cell r="A560">
            <v>0</v>
          </cell>
        </row>
        <row r="561">
          <cell r="A561">
            <v>0</v>
          </cell>
        </row>
        <row r="562">
          <cell r="A562">
            <v>0</v>
          </cell>
        </row>
        <row r="563">
          <cell r="A563">
            <v>0</v>
          </cell>
        </row>
        <row r="564">
          <cell r="A564">
            <v>0</v>
          </cell>
        </row>
        <row r="565">
          <cell r="A565">
            <v>0</v>
          </cell>
        </row>
        <row r="566">
          <cell r="A566">
            <v>0</v>
          </cell>
        </row>
        <row r="567">
          <cell r="A567">
            <v>0</v>
          </cell>
        </row>
        <row r="568">
          <cell r="A568">
            <v>0</v>
          </cell>
        </row>
        <row r="569">
          <cell r="A569">
            <v>0</v>
          </cell>
        </row>
        <row r="570">
          <cell r="A570">
            <v>0</v>
          </cell>
        </row>
        <row r="571">
          <cell r="A571">
            <v>0</v>
          </cell>
        </row>
        <row r="572">
          <cell r="A572">
            <v>0</v>
          </cell>
        </row>
        <row r="573">
          <cell r="A573">
            <v>0</v>
          </cell>
        </row>
        <row r="574">
          <cell r="A574">
            <v>0</v>
          </cell>
        </row>
        <row r="575">
          <cell r="A575">
            <v>0</v>
          </cell>
        </row>
        <row r="576">
          <cell r="A576">
            <v>0</v>
          </cell>
        </row>
        <row r="577">
          <cell r="A577">
            <v>0</v>
          </cell>
        </row>
        <row r="578">
          <cell r="A578">
            <v>0</v>
          </cell>
        </row>
        <row r="579">
          <cell r="A579">
            <v>0</v>
          </cell>
        </row>
        <row r="580">
          <cell r="A580">
            <v>0</v>
          </cell>
        </row>
        <row r="581">
          <cell r="A581">
            <v>0</v>
          </cell>
        </row>
        <row r="582">
          <cell r="A582">
            <v>0</v>
          </cell>
        </row>
        <row r="583">
          <cell r="A583">
            <v>0</v>
          </cell>
        </row>
        <row r="584">
          <cell r="A584">
            <v>0</v>
          </cell>
        </row>
        <row r="585">
          <cell r="A585">
            <v>0</v>
          </cell>
        </row>
        <row r="586">
          <cell r="A586">
            <v>0</v>
          </cell>
        </row>
        <row r="587">
          <cell r="A587">
            <v>0</v>
          </cell>
        </row>
        <row r="588">
          <cell r="A588">
            <v>0</v>
          </cell>
        </row>
        <row r="589">
          <cell r="A589">
            <v>0</v>
          </cell>
        </row>
        <row r="590">
          <cell r="A590">
            <v>0</v>
          </cell>
        </row>
        <row r="591">
          <cell r="A591">
            <v>0</v>
          </cell>
        </row>
        <row r="592">
          <cell r="A592">
            <v>0</v>
          </cell>
        </row>
        <row r="593">
          <cell r="A593">
            <v>0</v>
          </cell>
        </row>
        <row r="594">
          <cell r="A594">
            <v>0</v>
          </cell>
        </row>
        <row r="595">
          <cell r="A595">
            <v>0</v>
          </cell>
        </row>
        <row r="596">
          <cell r="A596">
            <v>0</v>
          </cell>
        </row>
        <row r="597">
          <cell r="A597">
            <v>0</v>
          </cell>
        </row>
        <row r="598">
          <cell r="A598">
            <v>0</v>
          </cell>
        </row>
        <row r="599">
          <cell r="A599">
            <v>0</v>
          </cell>
        </row>
        <row r="600">
          <cell r="A600">
            <v>0</v>
          </cell>
        </row>
        <row r="601">
          <cell r="A601">
            <v>0</v>
          </cell>
        </row>
        <row r="602">
          <cell r="A602">
            <v>0</v>
          </cell>
        </row>
        <row r="603">
          <cell r="A603">
            <v>0</v>
          </cell>
        </row>
        <row r="604">
          <cell r="A604">
            <v>0</v>
          </cell>
        </row>
        <row r="605">
          <cell r="A605">
            <v>0</v>
          </cell>
        </row>
        <row r="606">
          <cell r="A606">
            <v>0</v>
          </cell>
        </row>
        <row r="607">
          <cell r="A607">
            <v>0</v>
          </cell>
        </row>
        <row r="608">
          <cell r="A608">
            <v>0</v>
          </cell>
        </row>
        <row r="609">
          <cell r="A609">
            <v>0</v>
          </cell>
        </row>
        <row r="610">
          <cell r="A610">
            <v>0</v>
          </cell>
        </row>
        <row r="611">
          <cell r="A611">
            <v>0</v>
          </cell>
        </row>
        <row r="612">
          <cell r="A612">
            <v>0</v>
          </cell>
        </row>
        <row r="613">
          <cell r="A613">
            <v>0</v>
          </cell>
        </row>
        <row r="614">
          <cell r="A614">
            <v>0</v>
          </cell>
        </row>
        <row r="615">
          <cell r="A615">
            <v>0</v>
          </cell>
        </row>
        <row r="616">
          <cell r="A616">
            <v>0</v>
          </cell>
        </row>
        <row r="617">
          <cell r="A617">
            <v>0</v>
          </cell>
        </row>
        <row r="618">
          <cell r="A618">
            <v>0</v>
          </cell>
        </row>
        <row r="619">
          <cell r="A619">
            <v>0</v>
          </cell>
        </row>
        <row r="620">
          <cell r="A620">
            <v>0</v>
          </cell>
        </row>
        <row r="621">
          <cell r="A621">
            <v>0</v>
          </cell>
        </row>
        <row r="622">
          <cell r="A622">
            <v>0</v>
          </cell>
        </row>
        <row r="623">
          <cell r="A623">
            <v>0</v>
          </cell>
        </row>
        <row r="624">
          <cell r="A624">
            <v>0</v>
          </cell>
        </row>
        <row r="625">
          <cell r="A625">
            <v>0</v>
          </cell>
        </row>
        <row r="626">
          <cell r="A626">
            <v>0</v>
          </cell>
        </row>
        <row r="627">
          <cell r="A627">
            <v>0</v>
          </cell>
        </row>
        <row r="628">
          <cell r="A628">
            <v>0</v>
          </cell>
        </row>
        <row r="629">
          <cell r="A629">
            <v>0</v>
          </cell>
        </row>
        <row r="630">
          <cell r="A630">
            <v>0</v>
          </cell>
        </row>
        <row r="631">
          <cell r="A631">
            <v>0</v>
          </cell>
        </row>
        <row r="632">
          <cell r="A632">
            <v>0</v>
          </cell>
        </row>
        <row r="633">
          <cell r="A633">
            <v>0</v>
          </cell>
        </row>
        <row r="634">
          <cell r="A634">
            <v>0</v>
          </cell>
        </row>
        <row r="635">
          <cell r="A635">
            <v>0</v>
          </cell>
        </row>
        <row r="636">
          <cell r="A636">
            <v>0</v>
          </cell>
        </row>
        <row r="637">
          <cell r="A637">
            <v>0</v>
          </cell>
        </row>
        <row r="638">
          <cell r="A638">
            <v>0</v>
          </cell>
        </row>
        <row r="639">
          <cell r="A639">
            <v>0</v>
          </cell>
        </row>
        <row r="640">
          <cell r="A640">
            <v>0</v>
          </cell>
        </row>
        <row r="641">
          <cell r="A641">
            <v>0</v>
          </cell>
        </row>
        <row r="642">
          <cell r="A642">
            <v>0</v>
          </cell>
        </row>
        <row r="643">
          <cell r="A643">
            <v>0</v>
          </cell>
        </row>
        <row r="644">
          <cell r="A644">
            <v>0</v>
          </cell>
        </row>
        <row r="645">
          <cell r="A645">
            <v>0</v>
          </cell>
        </row>
        <row r="646">
          <cell r="A646">
            <v>0</v>
          </cell>
        </row>
        <row r="647">
          <cell r="A647">
            <v>0</v>
          </cell>
        </row>
        <row r="648">
          <cell r="A648">
            <v>0</v>
          </cell>
        </row>
        <row r="649">
          <cell r="A649">
            <v>0</v>
          </cell>
        </row>
        <row r="650">
          <cell r="A650">
            <v>0</v>
          </cell>
        </row>
        <row r="651">
          <cell r="A651">
            <v>0</v>
          </cell>
        </row>
        <row r="652">
          <cell r="A652">
            <v>0</v>
          </cell>
        </row>
        <row r="653">
          <cell r="A653">
            <v>0</v>
          </cell>
        </row>
        <row r="654">
          <cell r="A654">
            <v>0</v>
          </cell>
        </row>
        <row r="655">
          <cell r="A655">
            <v>0</v>
          </cell>
        </row>
        <row r="656">
          <cell r="A656">
            <v>0</v>
          </cell>
        </row>
        <row r="657">
          <cell r="A657">
            <v>0</v>
          </cell>
        </row>
        <row r="658">
          <cell r="A658">
            <v>0</v>
          </cell>
        </row>
        <row r="659">
          <cell r="A659">
            <v>0</v>
          </cell>
        </row>
        <row r="660">
          <cell r="A660">
            <v>0</v>
          </cell>
        </row>
        <row r="661">
          <cell r="A661">
            <v>0</v>
          </cell>
        </row>
        <row r="662">
          <cell r="A662">
            <v>0</v>
          </cell>
        </row>
        <row r="663">
          <cell r="A663">
            <v>0</v>
          </cell>
        </row>
        <row r="664">
          <cell r="A664">
            <v>0</v>
          </cell>
        </row>
        <row r="665">
          <cell r="A665">
            <v>0</v>
          </cell>
        </row>
        <row r="666">
          <cell r="A666">
            <v>0</v>
          </cell>
        </row>
        <row r="667">
          <cell r="A667">
            <v>0</v>
          </cell>
        </row>
        <row r="668">
          <cell r="A668">
            <v>0</v>
          </cell>
        </row>
        <row r="669">
          <cell r="A669">
            <v>0</v>
          </cell>
        </row>
        <row r="670">
          <cell r="A670">
            <v>0</v>
          </cell>
        </row>
        <row r="671">
          <cell r="A671">
            <v>0</v>
          </cell>
        </row>
        <row r="672">
          <cell r="A672">
            <v>0</v>
          </cell>
        </row>
        <row r="673">
          <cell r="A673">
            <v>0</v>
          </cell>
        </row>
        <row r="674">
          <cell r="A674">
            <v>0</v>
          </cell>
        </row>
        <row r="675">
          <cell r="A675">
            <v>0</v>
          </cell>
        </row>
        <row r="676">
          <cell r="A676">
            <v>0</v>
          </cell>
        </row>
        <row r="677">
          <cell r="A677">
            <v>0</v>
          </cell>
        </row>
        <row r="678">
          <cell r="A678">
            <v>0</v>
          </cell>
        </row>
        <row r="679">
          <cell r="A679">
            <v>0</v>
          </cell>
        </row>
        <row r="680">
          <cell r="A680">
            <v>0</v>
          </cell>
        </row>
        <row r="681">
          <cell r="A681">
            <v>0</v>
          </cell>
        </row>
        <row r="682">
          <cell r="A682">
            <v>0</v>
          </cell>
        </row>
        <row r="683">
          <cell r="A683">
            <v>0</v>
          </cell>
        </row>
        <row r="684">
          <cell r="A684">
            <v>0</v>
          </cell>
        </row>
        <row r="685">
          <cell r="A685">
            <v>0</v>
          </cell>
        </row>
        <row r="686">
          <cell r="A686">
            <v>0</v>
          </cell>
        </row>
        <row r="687">
          <cell r="A687">
            <v>0</v>
          </cell>
        </row>
        <row r="688">
          <cell r="A688">
            <v>0</v>
          </cell>
        </row>
        <row r="689">
          <cell r="A689">
            <v>0</v>
          </cell>
        </row>
        <row r="690">
          <cell r="A690">
            <v>0</v>
          </cell>
        </row>
        <row r="691">
          <cell r="A691">
            <v>0</v>
          </cell>
        </row>
        <row r="692">
          <cell r="A692">
            <v>0</v>
          </cell>
        </row>
        <row r="693">
          <cell r="A693">
            <v>0</v>
          </cell>
        </row>
        <row r="694">
          <cell r="A694">
            <v>0</v>
          </cell>
        </row>
        <row r="695">
          <cell r="A695">
            <v>0</v>
          </cell>
        </row>
        <row r="696">
          <cell r="A696">
            <v>0</v>
          </cell>
        </row>
        <row r="697">
          <cell r="A697">
            <v>0</v>
          </cell>
        </row>
        <row r="698">
          <cell r="A698">
            <v>0</v>
          </cell>
        </row>
        <row r="699">
          <cell r="A699">
            <v>0</v>
          </cell>
        </row>
        <row r="700">
          <cell r="A700">
            <v>0</v>
          </cell>
        </row>
        <row r="701">
          <cell r="A701">
            <v>0</v>
          </cell>
        </row>
        <row r="702">
          <cell r="A702">
            <v>0</v>
          </cell>
        </row>
        <row r="703">
          <cell r="A703">
            <v>0</v>
          </cell>
        </row>
        <row r="704">
          <cell r="A704">
            <v>0</v>
          </cell>
        </row>
        <row r="705">
          <cell r="A705">
            <v>0</v>
          </cell>
        </row>
        <row r="706">
          <cell r="A706">
            <v>0</v>
          </cell>
        </row>
        <row r="707">
          <cell r="A707">
            <v>0</v>
          </cell>
        </row>
        <row r="708">
          <cell r="A708">
            <v>0</v>
          </cell>
        </row>
        <row r="709">
          <cell r="A709">
            <v>0</v>
          </cell>
        </row>
        <row r="710">
          <cell r="A710">
            <v>0</v>
          </cell>
        </row>
        <row r="711">
          <cell r="A711">
            <v>0</v>
          </cell>
        </row>
        <row r="712">
          <cell r="A712">
            <v>0</v>
          </cell>
        </row>
        <row r="713">
          <cell r="A713">
            <v>0</v>
          </cell>
        </row>
        <row r="714">
          <cell r="A714">
            <v>0</v>
          </cell>
        </row>
        <row r="715">
          <cell r="A715">
            <v>0</v>
          </cell>
        </row>
        <row r="716">
          <cell r="A716">
            <v>0</v>
          </cell>
        </row>
        <row r="717">
          <cell r="A717">
            <v>0</v>
          </cell>
        </row>
        <row r="718">
          <cell r="A718">
            <v>0</v>
          </cell>
        </row>
        <row r="719">
          <cell r="A719">
            <v>0</v>
          </cell>
        </row>
        <row r="720">
          <cell r="A720">
            <v>0</v>
          </cell>
        </row>
        <row r="721">
          <cell r="A721">
            <v>0</v>
          </cell>
        </row>
        <row r="722">
          <cell r="A722">
            <v>0</v>
          </cell>
        </row>
        <row r="723">
          <cell r="A723">
            <v>0</v>
          </cell>
        </row>
        <row r="724">
          <cell r="A724">
            <v>0</v>
          </cell>
        </row>
        <row r="725">
          <cell r="A725">
            <v>0</v>
          </cell>
        </row>
        <row r="726">
          <cell r="A726">
            <v>0</v>
          </cell>
        </row>
        <row r="727">
          <cell r="A727">
            <v>0</v>
          </cell>
        </row>
        <row r="728">
          <cell r="A728">
            <v>0</v>
          </cell>
        </row>
        <row r="729">
          <cell r="A729">
            <v>0</v>
          </cell>
        </row>
        <row r="730">
          <cell r="A730">
            <v>0</v>
          </cell>
        </row>
        <row r="731">
          <cell r="A731">
            <v>0</v>
          </cell>
        </row>
        <row r="732">
          <cell r="A732">
            <v>0</v>
          </cell>
        </row>
        <row r="733">
          <cell r="A733">
            <v>0</v>
          </cell>
        </row>
        <row r="734">
          <cell r="A734">
            <v>0</v>
          </cell>
        </row>
        <row r="735">
          <cell r="A735">
            <v>0</v>
          </cell>
        </row>
        <row r="736">
          <cell r="A736">
            <v>0</v>
          </cell>
        </row>
        <row r="737">
          <cell r="A737">
            <v>0</v>
          </cell>
        </row>
        <row r="738">
          <cell r="A738">
            <v>0</v>
          </cell>
        </row>
        <row r="739">
          <cell r="A739">
            <v>0</v>
          </cell>
        </row>
        <row r="740">
          <cell r="A740">
            <v>0</v>
          </cell>
        </row>
        <row r="741">
          <cell r="A741">
            <v>0</v>
          </cell>
        </row>
        <row r="742">
          <cell r="A742">
            <v>0</v>
          </cell>
        </row>
        <row r="743">
          <cell r="A743">
            <v>0</v>
          </cell>
        </row>
        <row r="744">
          <cell r="A744">
            <v>0</v>
          </cell>
        </row>
        <row r="745">
          <cell r="A745">
            <v>0</v>
          </cell>
        </row>
        <row r="746">
          <cell r="A746">
            <v>0</v>
          </cell>
        </row>
        <row r="747">
          <cell r="A747">
            <v>0</v>
          </cell>
        </row>
        <row r="748">
          <cell r="A748">
            <v>0</v>
          </cell>
        </row>
        <row r="749">
          <cell r="A749">
            <v>0</v>
          </cell>
        </row>
        <row r="750">
          <cell r="A750">
            <v>0</v>
          </cell>
        </row>
        <row r="751">
          <cell r="A751">
            <v>0</v>
          </cell>
        </row>
        <row r="752">
          <cell r="A752">
            <v>0</v>
          </cell>
        </row>
        <row r="753">
          <cell r="A753">
            <v>0</v>
          </cell>
        </row>
        <row r="754">
          <cell r="A754">
            <v>0</v>
          </cell>
        </row>
        <row r="755">
          <cell r="A755">
            <v>0</v>
          </cell>
        </row>
        <row r="756">
          <cell r="A756">
            <v>0</v>
          </cell>
        </row>
        <row r="757">
          <cell r="A757">
            <v>0</v>
          </cell>
        </row>
        <row r="758">
          <cell r="A758">
            <v>0</v>
          </cell>
        </row>
        <row r="759">
          <cell r="A759">
            <v>0</v>
          </cell>
        </row>
        <row r="760">
          <cell r="A760">
            <v>0</v>
          </cell>
        </row>
        <row r="761">
          <cell r="A761">
            <v>0</v>
          </cell>
        </row>
        <row r="762">
          <cell r="A762">
            <v>0</v>
          </cell>
        </row>
        <row r="763">
          <cell r="A763">
            <v>0</v>
          </cell>
        </row>
        <row r="764">
          <cell r="A764">
            <v>0</v>
          </cell>
        </row>
        <row r="765">
          <cell r="A765">
            <v>0</v>
          </cell>
        </row>
        <row r="766">
          <cell r="A766">
            <v>0</v>
          </cell>
        </row>
        <row r="767">
          <cell r="A767">
            <v>0</v>
          </cell>
        </row>
        <row r="768">
          <cell r="A768">
            <v>0</v>
          </cell>
        </row>
        <row r="769">
          <cell r="A769">
            <v>0</v>
          </cell>
        </row>
        <row r="770">
          <cell r="A770">
            <v>0</v>
          </cell>
        </row>
        <row r="771">
          <cell r="A771">
            <v>0</v>
          </cell>
        </row>
        <row r="772">
          <cell r="A772">
            <v>0</v>
          </cell>
        </row>
        <row r="773">
          <cell r="A773">
            <v>0</v>
          </cell>
        </row>
        <row r="774">
          <cell r="A774">
            <v>0</v>
          </cell>
        </row>
        <row r="775">
          <cell r="A775">
            <v>0</v>
          </cell>
        </row>
        <row r="776">
          <cell r="A776">
            <v>0</v>
          </cell>
        </row>
        <row r="777">
          <cell r="A777">
            <v>0</v>
          </cell>
        </row>
        <row r="778">
          <cell r="A778">
            <v>0</v>
          </cell>
        </row>
        <row r="779">
          <cell r="A779">
            <v>0</v>
          </cell>
        </row>
        <row r="780">
          <cell r="A780">
            <v>0</v>
          </cell>
        </row>
        <row r="781">
          <cell r="A781">
            <v>0</v>
          </cell>
        </row>
        <row r="782">
          <cell r="A782">
            <v>0</v>
          </cell>
        </row>
        <row r="783">
          <cell r="A783">
            <v>0</v>
          </cell>
        </row>
        <row r="784">
          <cell r="A784">
            <v>0</v>
          </cell>
        </row>
        <row r="785">
          <cell r="A785">
            <v>0</v>
          </cell>
        </row>
        <row r="786">
          <cell r="A786">
            <v>0</v>
          </cell>
        </row>
        <row r="787">
          <cell r="A787">
            <v>0</v>
          </cell>
        </row>
        <row r="788">
          <cell r="A788">
            <v>0</v>
          </cell>
        </row>
        <row r="789">
          <cell r="A789">
            <v>0</v>
          </cell>
        </row>
        <row r="790">
          <cell r="A790">
            <v>0</v>
          </cell>
        </row>
        <row r="791">
          <cell r="A791">
            <v>0</v>
          </cell>
        </row>
        <row r="792">
          <cell r="A792">
            <v>0</v>
          </cell>
        </row>
        <row r="793">
          <cell r="A793">
            <v>0</v>
          </cell>
        </row>
        <row r="794">
          <cell r="A794">
            <v>0</v>
          </cell>
        </row>
        <row r="795">
          <cell r="A795">
            <v>0</v>
          </cell>
        </row>
        <row r="796">
          <cell r="A796">
            <v>0</v>
          </cell>
        </row>
        <row r="797">
          <cell r="A797">
            <v>0</v>
          </cell>
        </row>
        <row r="798">
          <cell r="A798">
            <v>0</v>
          </cell>
        </row>
        <row r="799">
          <cell r="A799">
            <v>0</v>
          </cell>
        </row>
        <row r="800">
          <cell r="A800">
            <v>0</v>
          </cell>
        </row>
        <row r="801">
          <cell r="A801">
            <v>0</v>
          </cell>
        </row>
        <row r="802">
          <cell r="A802">
            <v>0</v>
          </cell>
        </row>
        <row r="803">
          <cell r="A803">
            <v>0</v>
          </cell>
        </row>
        <row r="804">
          <cell r="A804">
            <v>0</v>
          </cell>
        </row>
        <row r="805">
          <cell r="A805">
            <v>0</v>
          </cell>
        </row>
        <row r="806">
          <cell r="A806">
            <v>0</v>
          </cell>
        </row>
        <row r="807">
          <cell r="A807">
            <v>0</v>
          </cell>
        </row>
        <row r="808">
          <cell r="A808">
            <v>0</v>
          </cell>
        </row>
        <row r="809">
          <cell r="A809">
            <v>0</v>
          </cell>
        </row>
        <row r="810">
          <cell r="A810">
            <v>0</v>
          </cell>
        </row>
        <row r="811">
          <cell r="A811">
            <v>0</v>
          </cell>
        </row>
        <row r="812">
          <cell r="A812">
            <v>0</v>
          </cell>
        </row>
        <row r="813">
          <cell r="A813">
            <v>0</v>
          </cell>
        </row>
        <row r="814">
          <cell r="A814">
            <v>0</v>
          </cell>
        </row>
        <row r="815">
          <cell r="A815">
            <v>0</v>
          </cell>
        </row>
        <row r="816">
          <cell r="A816">
            <v>0</v>
          </cell>
        </row>
        <row r="817">
          <cell r="A817">
            <v>0</v>
          </cell>
        </row>
        <row r="818">
          <cell r="A818">
            <v>0</v>
          </cell>
        </row>
        <row r="819">
          <cell r="A819">
            <v>0</v>
          </cell>
        </row>
        <row r="820">
          <cell r="A820">
            <v>0</v>
          </cell>
        </row>
        <row r="821">
          <cell r="A821">
            <v>0</v>
          </cell>
        </row>
        <row r="822">
          <cell r="A822">
            <v>0</v>
          </cell>
        </row>
        <row r="823">
          <cell r="A823">
            <v>0</v>
          </cell>
        </row>
        <row r="824">
          <cell r="A824">
            <v>0</v>
          </cell>
        </row>
        <row r="825">
          <cell r="A825">
            <v>0</v>
          </cell>
        </row>
        <row r="826">
          <cell r="A826">
            <v>0</v>
          </cell>
        </row>
        <row r="827">
          <cell r="A827">
            <v>0</v>
          </cell>
        </row>
        <row r="828">
          <cell r="A828">
            <v>0</v>
          </cell>
        </row>
        <row r="829">
          <cell r="A829">
            <v>0</v>
          </cell>
        </row>
        <row r="830">
          <cell r="A830">
            <v>0</v>
          </cell>
        </row>
        <row r="831">
          <cell r="A831">
            <v>0</v>
          </cell>
        </row>
        <row r="832">
          <cell r="A832">
            <v>0</v>
          </cell>
        </row>
        <row r="833">
          <cell r="A833">
            <v>0</v>
          </cell>
        </row>
        <row r="834">
          <cell r="A834">
            <v>0</v>
          </cell>
        </row>
        <row r="835">
          <cell r="A835">
            <v>0</v>
          </cell>
        </row>
        <row r="836">
          <cell r="A836">
            <v>0</v>
          </cell>
        </row>
        <row r="837">
          <cell r="A837">
            <v>0</v>
          </cell>
        </row>
        <row r="838">
          <cell r="A838">
            <v>0</v>
          </cell>
        </row>
        <row r="839">
          <cell r="A839">
            <v>0</v>
          </cell>
        </row>
        <row r="840">
          <cell r="A840">
            <v>0</v>
          </cell>
        </row>
        <row r="841">
          <cell r="A841">
            <v>0</v>
          </cell>
        </row>
        <row r="842">
          <cell r="A842">
            <v>0</v>
          </cell>
        </row>
        <row r="843">
          <cell r="A843">
            <v>0</v>
          </cell>
        </row>
        <row r="844">
          <cell r="A844">
            <v>0</v>
          </cell>
        </row>
        <row r="845">
          <cell r="A845">
            <v>0</v>
          </cell>
        </row>
        <row r="846">
          <cell r="A846">
            <v>0</v>
          </cell>
        </row>
        <row r="847">
          <cell r="A847">
            <v>0</v>
          </cell>
        </row>
        <row r="848">
          <cell r="A848">
            <v>0</v>
          </cell>
        </row>
        <row r="849">
          <cell r="A849">
            <v>0</v>
          </cell>
        </row>
        <row r="850">
          <cell r="A850">
            <v>0</v>
          </cell>
        </row>
        <row r="851">
          <cell r="A851">
            <v>0</v>
          </cell>
        </row>
        <row r="852">
          <cell r="A852">
            <v>0</v>
          </cell>
        </row>
        <row r="853">
          <cell r="A853">
            <v>0</v>
          </cell>
        </row>
        <row r="854">
          <cell r="A854">
            <v>0</v>
          </cell>
        </row>
        <row r="855">
          <cell r="A855">
            <v>0</v>
          </cell>
        </row>
        <row r="856">
          <cell r="A856">
            <v>0</v>
          </cell>
        </row>
        <row r="857">
          <cell r="A857">
            <v>0</v>
          </cell>
        </row>
        <row r="858">
          <cell r="A858">
            <v>0</v>
          </cell>
        </row>
        <row r="859">
          <cell r="A859">
            <v>0</v>
          </cell>
        </row>
        <row r="860">
          <cell r="A860">
            <v>0</v>
          </cell>
        </row>
        <row r="861">
          <cell r="A861">
            <v>0</v>
          </cell>
        </row>
        <row r="862">
          <cell r="A862">
            <v>0</v>
          </cell>
        </row>
        <row r="863">
          <cell r="A863">
            <v>0</v>
          </cell>
        </row>
        <row r="864">
          <cell r="A864">
            <v>0</v>
          </cell>
        </row>
        <row r="865">
          <cell r="A865">
            <v>0</v>
          </cell>
        </row>
        <row r="866">
          <cell r="A866">
            <v>0</v>
          </cell>
        </row>
        <row r="867">
          <cell r="A867">
            <v>0</v>
          </cell>
        </row>
        <row r="868">
          <cell r="A868">
            <v>0</v>
          </cell>
        </row>
        <row r="869">
          <cell r="A869">
            <v>0</v>
          </cell>
        </row>
        <row r="870">
          <cell r="A870">
            <v>0</v>
          </cell>
        </row>
        <row r="871">
          <cell r="A871">
            <v>0</v>
          </cell>
        </row>
        <row r="872">
          <cell r="A872">
            <v>0</v>
          </cell>
        </row>
        <row r="873">
          <cell r="A873">
            <v>0</v>
          </cell>
        </row>
        <row r="874">
          <cell r="A874">
            <v>0</v>
          </cell>
        </row>
        <row r="875">
          <cell r="A875">
            <v>0</v>
          </cell>
        </row>
        <row r="876">
          <cell r="A876">
            <v>0</v>
          </cell>
        </row>
        <row r="877">
          <cell r="A877">
            <v>0</v>
          </cell>
        </row>
        <row r="878">
          <cell r="A878">
            <v>0</v>
          </cell>
        </row>
        <row r="879">
          <cell r="A879">
            <v>0</v>
          </cell>
        </row>
        <row r="880">
          <cell r="A880">
            <v>0</v>
          </cell>
        </row>
        <row r="881">
          <cell r="A881">
            <v>0</v>
          </cell>
        </row>
        <row r="882">
          <cell r="A882">
            <v>0</v>
          </cell>
        </row>
        <row r="883">
          <cell r="A883">
            <v>0</v>
          </cell>
        </row>
        <row r="884">
          <cell r="A884">
            <v>0</v>
          </cell>
        </row>
        <row r="885">
          <cell r="A885">
            <v>0</v>
          </cell>
        </row>
        <row r="886">
          <cell r="A886">
            <v>0</v>
          </cell>
        </row>
        <row r="887">
          <cell r="A887">
            <v>0</v>
          </cell>
        </row>
        <row r="888">
          <cell r="A888">
            <v>0</v>
          </cell>
        </row>
        <row r="889">
          <cell r="A889">
            <v>0</v>
          </cell>
        </row>
        <row r="890">
          <cell r="A890">
            <v>0</v>
          </cell>
        </row>
        <row r="891">
          <cell r="A891">
            <v>0</v>
          </cell>
        </row>
        <row r="892">
          <cell r="A892">
            <v>0</v>
          </cell>
        </row>
        <row r="893">
          <cell r="A893">
            <v>0</v>
          </cell>
        </row>
        <row r="894">
          <cell r="A894">
            <v>0</v>
          </cell>
        </row>
        <row r="895">
          <cell r="A895">
            <v>0</v>
          </cell>
        </row>
        <row r="896">
          <cell r="A896">
            <v>0</v>
          </cell>
        </row>
        <row r="897">
          <cell r="A897">
            <v>0</v>
          </cell>
        </row>
        <row r="898">
          <cell r="A898">
            <v>0</v>
          </cell>
        </row>
        <row r="899">
          <cell r="A899">
            <v>0</v>
          </cell>
        </row>
        <row r="900">
          <cell r="A900">
            <v>0</v>
          </cell>
        </row>
        <row r="901">
          <cell r="A901">
            <v>0</v>
          </cell>
        </row>
        <row r="902">
          <cell r="A902">
            <v>0</v>
          </cell>
        </row>
        <row r="903">
          <cell r="A903">
            <v>0</v>
          </cell>
        </row>
        <row r="904">
          <cell r="A904">
            <v>0</v>
          </cell>
        </row>
        <row r="905">
          <cell r="A905">
            <v>0</v>
          </cell>
        </row>
        <row r="906">
          <cell r="A906">
            <v>0</v>
          </cell>
        </row>
        <row r="907">
          <cell r="A907">
            <v>0</v>
          </cell>
        </row>
        <row r="908">
          <cell r="A908">
            <v>0</v>
          </cell>
        </row>
        <row r="909">
          <cell r="A909">
            <v>0</v>
          </cell>
        </row>
        <row r="910">
          <cell r="A910">
            <v>0</v>
          </cell>
        </row>
        <row r="911">
          <cell r="A911">
            <v>0</v>
          </cell>
        </row>
        <row r="912">
          <cell r="A912">
            <v>0</v>
          </cell>
        </row>
        <row r="913">
          <cell r="A913">
            <v>0</v>
          </cell>
        </row>
        <row r="914">
          <cell r="A914">
            <v>0</v>
          </cell>
        </row>
        <row r="915">
          <cell r="A915">
            <v>0</v>
          </cell>
        </row>
        <row r="916">
          <cell r="A916">
            <v>0</v>
          </cell>
        </row>
        <row r="917">
          <cell r="A917">
            <v>0</v>
          </cell>
        </row>
        <row r="918">
          <cell r="A918">
            <v>0</v>
          </cell>
        </row>
        <row r="919">
          <cell r="A919">
            <v>0</v>
          </cell>
        </row>
        <row r="920">
          <cell r="A920">
            <v>0</v>
          </cell>
        </row>
        <row r="921">
          <cell r="A921">
            <v>0</v>
          </cell>
        </row>
        <row r="922">
          <cell r="A922">
            <v>0</v>
          </cell>
        </row>
        <row r="923">
          <cell r="A923">
            <v>0</v>
          </cell>
        </row>
        <row r="924">
          <cell r="A924">
            <v>0</v>
          </cell>
        </row>
        <row r="925">
          <cell r="A925">
            <v>0</v>
          </cell>
        </row>
        <row r="926">
          <cell r="A926">
            <v>0</v>
          </cell>
        </row>
        <row r="927">
          <cell r="A927">
            <v>0</v>
          </cell>
        </row>
        <row r="928">
          <cell r="A928">
            <v>0</v>
          </cell>
        </row>
        <row r="929">
          <cell r="A929">
            <v>0</v>
          </cell>
        </row>
        <row r="930">
          <cell r="A930">
            <v>0</v>
          </cell>
        </row>
        <row r="931">
          <cell r="A931">
            <v>0</v>
          </cell>
        </row>
        <row r="932">
          <cell r="A932">
            <v>0</v>
          </cell>
        </row>
        <row r="933">
          <cell r="A933">
            <v>0</v>
          </cell>
        </row>
        <row r="934">
          <cell r="A934">
            <v>0</v>
          </cell>
        </row>
        <row r="935">
          <cell r="A935">
            <v>0</v>
          </cell>
        </row>
        <row r="936">
          <cell r="A936">
            <v>0</v>
          </cell>
        </row>
        <row r="937">
          <cell r="A937">
            <v>0</v>
          </cell>
        </row>
        <row r="938">
          <cell r="A938">
            <v>0</v>
          </cell>
        </row>
        <row r="939">
          <cell r="A939">
            <v>0</v>
          </cell>
        </row>
        <row r="940">
          <cell r="A940">
            <v>0</v>
          </cell>
        </row>
        <row r="941">
          <cell r="A941">
            <v>0</v>
          </cell>
        </row>
        <row r="942">
          <cell r="A942">
            <v>0</v>
          </cell>
        </row>
        <row r="943">
          <cell r="A943">
            <v>0</v>
          </cell>
        </row>
        <row r="944">
          <cell r="A944">
            <v>0</v>
          </cell>
        </row>
        <row r="945">
          <cell r="A945">
            <v>0</v>
          </cell>
        </row>
        <row r="946">
          <cell r="A946">
            <v>0</v>
          </cell>
        </row>
        <row r="947">
          <cell r="A947">
            <v>0</v>
          </cell>
        </row>
        <row r="948">
          <cell r="A948">
            <v>0</v>
          </cell>
        </row>
        <row r="949">
          <cell r="A949">
            <v>0</v>
          </cell>
        </row>
        <row r="950">
          <cell r="A950">
            <v>0</v>
          </cell>
        </row>
        <row r="951">
          <cell r="A951">
            <v>0</v>
          </cell>
        </row>
        <row r="952">
          <cell r="A952">
            <v>0</v>
          </cell>
        </row>
        <row r="953">
          <cell r="A953">
            <v>0</v>
          </cell>
        </row>
        <row r="954">
          <cell r="A954">
            <v>0</v>
          </cell>
        </row>
        <row r="955">
          <cell r="A955">
            <v>0</v>
          </cell>
        </row>
        <row r="956">
          <cell r="A956">
            <v>0</v>
          </cell>
        </row>
        <row r="957">
          <cell r="A957">
            <v>0</v>
          </cell>
        </row>
        <row r="958">
          <cell r="A958">
            <v>0</v>
          </cell>
        </row>
        <row r="959">
          <cell r="A959">
            <v>0</v>
          </cell>
        </row>
        <row r="960">
          <cell r="A960">
            <v>0</v>
          </cell>
        </row>
        <row r="961">
          <cell r="A961">
            <v>0</v>
          </cell>
        </row>
        <row r="962">
          <cell r="A962">
            <v>0</v>
          </cell>
        </row>
        <row r="963">
          <cell r="A963">
            <v>0</v>
          </cell>
        </row>
        <row r="964">
          <cell r="A964">
            <v>0</v>
          </cell>
        </row>
        <row r="965">
          <cell r="A965">
            <v>0</v>
          </cell>
        </row>
        <row r="966">
          <cell r="A966">
            <v>0</v>
          </cell>
        </row>
        <row r="967">
          <cell r="A967">
            <v>0</v>
          </cell>
        </row>
        <row r="968">
          <cell r="A968">
            <v>0</v>
          </cell>
        </row>
        <row r="969">
          <cell r="A969">
            <v>0</v>
          </cell>
        </row>
        <row r="970">
          <cell r="A970">
            <v>0</v>
          </cell>
        </row>
        <row r="971">
          <cell r="A971">
            <v>0</v>
          </cell>
        </row>
        <row r="972">
          <cell r="A972">
            <v>0</v>
          </cell>
        </row>
        <row r="973">
          <cell r="A973">
            <v>0</v>
          </cell>
        </row>
        <row r="974">
          <cell r="A974">
            <v>0</v>
          </cell>
        </row>
        <row r="975">
          <cell r="A975">
            <v>0</v>
          </cell>
        </row>
        <row r="976">
          <cell r="A976">
            <v>0</v>
          </cell>
        </row>
        <row r="977">
          <cell r="A977">
            <v>0</v>
          </cell>
        </row>
        <row r="978">
          <cell r="A978">
            <v>0</v>
          </cell>
        </row>
        <row r="979">
          <cell r="A979">
            <v>0</v>
          </cell>
        </row>
        <row r="980">
          <cell r="A980">
            <v>0</v>
          </cell>
        </row>
        <row r="981">
          <cell r="A981">
            <v>0</v>
          </cell>
        </row>
        <row r="982">
          <cell r="A982">
            <v>0</v>
          </cell>
        </row>
        <row r="983">
          <cell r="A983">
            <v>0</v>
          </cell>
        </row>
        <row r="984">
          <cell r="A984">
            <v>0</v>
          </cell>
        </row>
        <row r="985">
          <cell r="A985">
            <v>0</v>
          </cell>
        </row>
        <row r="986">
          <cell r="A986">
            <v>0</v>
          </cell>
        </row>
        <row r="987">
          <cell r="A987">
            <v>0</v>
          </cell>
        </row>
        <row r="988">
          <cell r="A988">
            <v>0</v>
          </cell>
        </row>
        <row r="989">
          <cell r="A989">
            <v>0</v>
          </cell>
        </row>
        <row r="990">
          <cell r="A990">
            <v>0</v>
          </cell>
        </row>
        <row r="991">
          <cell r="A991">
            <v>0</v>
          </cell>
        </row>
        <row r="992">
          <cell r="A992">
            <v>0</v>
          </cell>
        </row>
        <row r="993">
          <cell r="A993">
            <v>0</v>
          </cell>
        </row>
        <row r="994">
          <cell r="A994">
            <v>0</v>
          </cell>
        </row>
        <row r="995">
          <cell r="A995">
            <v>0</v>
          </cell>
        </row>
        <row r="996">
          <cell r="A996">
            <v>0</v>
          </cell>
        </row>
        <row r="997">
          <cell r="A997">
            <v>0</v>
          </cell>
        </row>
        <row r="998">
          <cell r="A998">
            <v>0</v>
          </cell>
        </row>
        <row r="999">
          <cell r="A999">
            <v>0</v>
          </cell>
        </row>
        <row r="1000">
          <cell r="A1000">
            <v>0</v>
          </cell>
        </row>
        <row r="1001">
          <cell r="A1001">
            <v>0</v>
          </cell>
        </row>
        <row r="1002">
          <cell r="A1002">
            <v>0</v>
          </cell>
        </row>
        <row r="1003">
          <cell r="A1003">
            <v>0</v>
          </cell>
        </row>
        <row r="1004">
          <cell r="A1004">
            <v>0</v>
          </cell>
        </row>
        <row r="1005">
          <cell r="A1005">
            <v>0</v>
          </cell>
        </row>
        <row r="1006">
          <cell r="A1006">
            <v>0</v>
          </cell>
        </row>
        <row r="1007">
          <cell r="A1007">
            <v>0</v>
          </cell>
        </row>
        <row r="1008">
          <cell r="A1008">
            <v>0</v>
          </cell>
        </row>
        <row r="1009">
          <cell r="A1009">
            <v>0</v>
          </cell>
        </row>
        <row r="1010">
          <cell r="A1010">
            <v>0</v>
          </cell>
        </row>
        <row r="1011">
          <cell r="A1011">
            <v>0</v>
          </cell>
        </row>
        <row r="1012">
          <cell r="A1012">
            <v>0</v>
          </cell>
        </row>
        <row r="1013">
          <cell r="A1013">
            <v>0</v>
          </cell>
        </row>
        <row r="1014">
          <cell r="A1014">
            <v>0</v>
          </cell>
        </row>
        <row r="1015">
          <cell r="A1015">
            <v>0</v>
          </cell>
        </row>
        <row r="1016">
          <cell r="A1016">
            <v>0</v>
          </cell>
        </row>
        <row r="1017">
          <cell r="A1017">
            <v>0</v>
          </cell>
        </row>
        <row r="1018">
          <cell r="A1018">
            <v>0</v>
          </cell>
        </row>
        <row r="1019">
          <cell r="A1019">
            <v>0</v>
          </cell>
        </row>
        <row r="1020">
          <cell r="A1020">
            <v>0</v>
          </cell>
        </row>
        <row r="1021">
          <cell r="A1021">
            <v>0</v>
          </cell>
        </row>
        <row r="1022">
          <cell r="A1022">
            <v>0</v>
          </cell>
        </row>
        <row r="1023">
          <cell r="A1023">
            <v>0</v>
          </cell>
        </row>
        <row r="1024">
          <cell r="A1024">
            <v>0</v>
          </cell>
        </row>
        <row r="1025">
          <cell r="A1025">
            <v>0</v>
          </cell>
        </row>
        <row r="1026">
          <cell r="A1026">
            <v>0</v>
          </cell>
        </row>
        <row r="1027">
          <cell r="A1027">
            <v>0</v>
          </cell>
        </row>
        <row r="1028">
          <cell r="A1028">
            <v>0</v>
          </cell>
        </row>
        <row r="1029">
          <cell r="A1029">
            <v>0</v>
          </cell>
        </row>
        <row r="1030">
          <cell r="A1030">
            <v>0</v>
          </cell>
        </row>
        <row r="1031">
          <cell r="A1031">
            <v>0</v>
          </cell>
        </row>
        <row r="1032">
          <cell r="A1032">
            <v>0</v>
          </cell>
        </row>
        <row r="1033">
          <cell r="A1033">
            <v>0</v>
          </cell>
        </row>
        <row r="1034">
          <cell r="A1034">
            <v>0</v>
          </cell>
        </row>
        <row r="1035">
          <cell r="A1035">
            <v>0</v>
          </cell>
        </row>
        <row r="1036">
          <cell r="A1036">
            <v>0</v>
          </cell>
        </row>
        <row r="1037">
          <cell r="A1037">
            <v>0</v>
          </cell>
        </row>
        <row r="1038">
          <cell r="A1038">
            <v>0</v>
          </cell>
        </row>
        <row r="1039">
          <cell r="A1039">
            <v>0</v>
          </cell>
        </row>
        <row r="1040">
          <cell r="A1040">
            <v>0</v>
          </cell>
        </row>
        <row r="1041">
          <cell r="A1041">
            <v>0</v>
          </cell>
        </row>
        <row r="1042">
          <cell r="A1042">
            <v>0</v>
          </cell>
        </row>
        <row r="1043">
          <cell r="A1043">
            <v>0</v>
          </cell>
        </row>
        <row r="1044">
          <cell r="A1044">
            <v>0</v>
          </cell>
        </row>
        <row r="1045">
          <cell r="A1045">
            <v>0</v>
          </cell>
        </row>
        <row r="1046">
          <cell r="A1046">
            <v>0</v>
          </cell>
        </row>
        <row r="1047">
          <cell r="A1047">
            <v>0</v>
          </cell>
        </row>
        <row r="1048">
          <cell r="A1048">
            <v>0</v>
          </cell>
        </row>
        <row r="1049">
          <cell r="A1049">
            <v>0</v>
          </cell>
        </row>
        <row r="1050">
          <cell r="A1050">
            <v>0</v>
          </cell>
        </row>
        <row r="1051">
          <cell r="A1051">
            <v>0</v>
          </cell>
        </row>
        <row r="1052">
          <cell r="A1052">
            <v>0</v>
          </cell>
        </row>
        <row r="1053">
          <cell r="A1053">
            <v>0</v>
          </cell>
        </row>
        <row r="1054">
          <cell r="A1054">
            <v>0</v>
          </cell>
        </row>
        <row r="1055">
          <cell r="A1055">
            <v>0</v>
          </cell>
        </row>
        <row r="1056">
          <cell r="A1056">
            <v>0</v>
          </cell>
        </row>
        <row r="1057">
          <cell r="A1057">
            <v>0</v>
          </cell>
        </row>
        <row r="1058">
          <cell r="A1058">
            <v>0</v>
          </cell>
        </row>
        <row r="1059">
          <cell r="A1059">
            <v>0</v>
          </cell>
        </row>
        <row r="1060">
          <cell r="A1060">
            <v>0</v>
          </cell>
        </row>
        <row r="1061">
          <cell r="A1061">
            <v>0</v>
          </cell>
        </row>
        <row r="1062">
          <cell r="A1062">
            <v>0</v>
          </cell>
        </row>
        <row r="1063">
          <cell r="A1063">
            <v>0</v>
          </cell>
        </row>
        <row r="1064">
          <cell r="A1064">
            <v>0</v>
          </cell>
        </row>
        <row r="1065">
          <cell r="A1065">
            <v>0</v>
          </cell>
        </row>
        <row r="1066">
          <cell r="A1066">
            <v>0</v>
          </cell>
        </row>
        <row r="1067">
          <cell r="A1067">
            <v>0</v>
          </cell>
        </row>
        <row r="1068">
          <cell r="A1068">
            <v>0</v>
          </cell>
        </row>
        <row r="1069">
          <cell r="A1069">
            <v>0</v>
          </cell>
        </row>
        <row r="1070">
          <cell r="A1070">
            <v>0</v>
          </cell>
        </row>
        <row r="1071">
          <cell r="A1071">
            <v>0</v>
          </cell>
        </row>
        <row r="1072">
          <cell r="A1072">
            <v>0</v>
          </cell>
        </row>
        <row r="1073">
          <cell r="A1073">
            <v>0</v>
          </cell>
        </row>
        <row r="1074">
          <cell r="A1074">
            <v>0</v>
          </cell>
        </row>
        <row r="1075">
          <cell r="A1075">
            <v>0</v>
          </cell>
        </row>
        <row r="1076">
          <cell r="A1076">
            <v>0</v>
          </cell>
        </row>
        <row r="1077">
          <cell r="A1077">
            <v>0</v>
          </cell>
        </row>
        <row r="1078">
          <cell r="A1078">
            <v>0</v>
          </cell>
        </row>
        <row r="1079">
          <cell r="A1079">
            <v>0</v>
          </cell>
        </row>
        <row r="1080">
          <cell r="A1080">
            <v>0</v>
          </cell>
        </row>
        <row r="1081">
          <cell r="A1081">
            <v>0</v>
          </cell>
        </row>
        <row r="1082">
          <cell r="A1082">
            <v>0</v>
          </cell>
        </row>
        <row r="1083">
          <cell r="A1083">
            <v>0</v>
          </cell>
        </row>
        <row r="1084">
          <cell r="A1084">
            <v>0</v>
          </cell>
        </row>
        <row r="1085">
          <cell r="A1085">
            <v>0</v>
          </cell>
        </row>
        <row r="1086">
          <cell r="A1086">
            <v>0</v>
          </cell>
        </row>
        <row r="1087">
          <cell r="A1087">
            <v>0</v>
          </cell>
        </row>
        <row r="1088">
          <cell r="A1088">
            <v>0</v>
          </cell>
        </row>
        <row r="1089">
          <cell r="A1089">
            <v>0</v>
          </cell>
        </row>
        <row r="1090">
          <cell r="A1090">
            <v>0</v>
          </cell>
        </row>
        <row r="1091">
          <cell r="A1091">
            <v>0</v>
          </cell>
        </row>
        <row r="1092">
          <cell r="A1092">
            <v>0</v>
          </cell>
        </row>
        <row r="1093">
          <cell r="A1093">
            <v>0</v>
          </cell>
        </row>
        <row r="1094">
          <cell r="A1094">
            <v>0</v>
          </cell>
        </row>
        <row r="1095">
          <cell r="A1095">
            <v>0</v>
          </cell>
        </row>
        <row r="1096">
          <cell r="A1096">
            <v>0</v>
          </cell>
        </row>
        <row r="1097">
          <cell r="A1097">
            <v>0</v>
          </cell>
        </row>
        <row r="1098">
          <cell r="A1098">
            <v>0</v>
          </cell>
        </row>
        <row r="1099">
          <cell r="A1099">
            <v>0</v>
          </cell>
        </row>
        <row r="1100">
          <cell r="A1100">
            <v>0</v>
          </cell>
        </row>
        <row r="1101">
          <cell r="A1101">
            <v>0</v>
          </cell>
        </row>
        <row r="1102">
          <cell r="A1102">
            <v>0</v>
          </cell>
        </row>
        <row r="1103">
          <cell r="A1103">
            <v>0</v>
          </cell>
        </row>
        <row r="1104">
          <cell r="A1104">
            <v>0</v>
          </cell>
        </row>
        <row r="1105">
          <cell r="A1105">
            <v>0</v>
          </cell>
        </row>
        <row r="1106">
          <cell r="A1106">
            <v>0</v>
          </cell>
        </row>
        <row r="1107">
          <cell r="A1107">
            <v>0</v>
          </cell>
        </row>
        <row r="1108">
          <cell r="A1108">
            <v>0</v>
          </cell>
        </row>
        <row r="1109">
          <cell r="A1109">
            <v>0</v>
          </cell>
        </row>
        <row r="1110">
          <cell r="A1110">
            <v>0</v>
          </cell>
        </row>
        <row r="1111">
          <cell r="A1111">
            <v>0</v>
          </cell>
        </row>
        <row r="1112">
          <cell r="A1112">
            <v>0</v>
          </cell>
        </row>
        <row r="1113">
          <cell r="A1113">
            <v>0</v>
          </cell>
        </row>
        <row r="1114">
          <cell r="A1114">
            <v>0</v>
          </cell>
        </row>
        <row r="1115">
          <cell r="A1115">
            <v>0</v>
          </cell>
        </row>
        <row r="1116">
          <cell r="A1116">
            <v>0</v>
          </cell>
        </row>
        <row r="1117">
          <cell r="A1117">
            <v>0</v>
          </cell>
        </row>
        <row r="1118">
          <cell r="A1118">
            <v>0</v>
          </cell>
        </row>
        <row r="1119">
          <cell r="A1119">
            <v>0</v>
          </cell>
        </row>
        <row r="1120">
          <cell r="A1120">
            <v>0</v>
          </cell>
        </row>
        <row r="1121">
          <cell r="A1121">
            <v>0</v>
          </cell>
        </row>
        <row r="1122">
          <cell r="A1122">
            <v>0</v>
          </cell>
        </row>
        <row r="1123">
          <cell r="A1123">
            <v>0</v>
          </cell>
        </row>
        <row r="1124">
          <cell r="A1124">
            <v>0</v>
          </cell>
        </row>
        <row r="1125">
          <cell r="A1125">
            <v>0</v>
          </cell>
        </row>
        <row r="1126">
          <cell r="A1126">
            <v>0</v>
          </cell>
        </row>
        <row r="1127">
          <cell r="A1127">
            <v>0</v>
          </cell>
        </row>
        <row r="1128">
          <cell r="A1128">
            <v>0</v>
          </cell>
        </row>
        <row r="1129">
          <cell r="A1129">
            <v>0</v>
          </cell>
        </row>
        <row r="1130">
          <cell r="A1130">
            <v>0</v>
          </cell>
        </row>
        <row r="1131">
          <cell r="A1131">
            <v>0</v>
          </cell>
        </row>
        <row r="1132">
          <cell r="A1132">
            <v>0</v>
          </cell>
        </row>
        <row r="1133">
          <cell r="A1133">
            <v>0</v>
          </cell>
        </row>
        <row r="1134">
          <cell r="A1134">
            <v>0</v>
          </cell>
        </row>
        <row r="1135">
          <cell r="A1135">
            <v>0</v>
          </cell>
        </row>
        <row r="1136">
          <cell r="A1136">
            <v>0</v>
          </cell>
        </row>
        <row r="1137">
          <cell r="A1137">
            <v>0</v>
          </cell>
        </row>
        <row r="1138">
          <cell r="A1138">
            <v>0</v>
          </cell>
        </row>
        <row r="1139">
          <cell r="A1139">
            <v>0</v>
          </cell>
        </row>
        <row r="1140">
          <cell r="A1140">
            <v>0</v>
          </cell>
        </row>
        <row r="1141">
          <cell r="A1141">
            <v>0</v>
          </cell>
        </row>
        <row r="1142">
          <cell r="A1142">
            <v>0</v>
          </cell>
        </row>
        <row r="1143">
          <cell r="A1143">
            <v>0</v>
          </cell>
        </row>
        <row r="1144">
          <cell r="A1144">
            <v>0</v>
          </cell>
        </row>
        <row r="1145">
          <cell r="A1145">
            <v>0</v>
          </cell>
        </row>
        <row r="1146">
          <cell r="A1146">
            <v>0</v>
          </cell>
        </row>
        <row r="1147">
          <cell r="A1147">
            <v>0</v>
          </cell>
        </row>
        <row r="1148">
          <cell r="A1148">
            <v>0</v>
          </cell>
        </row>
        <row r="1149">
          <cell r="A1149">
            <v>0</v>
          </cell>
        </row>
        <row r="1150">
          <cell r="A1150">
            <v>0</v>
          </cell>
        </row>
        <row r="1151">
          <cell r="A1151">
            <v>0</v>
          </cell>
        </row>
        <row r="1152">
          <cell r="A1152">
            <v>0</v>
          </cell>
        </row>
        <row r="1153">
          <cell r="A1153">
            <v>0</v>
          </cell>
        </row>
        <row r="1154">
          <cell r="A1154">
            <v>0</v>
          </cell>
        </row>
        <row r="1155">
          <cell r="A1155">
            <v>0</v>
          </cell>
        </row>
        <row r="1156">
          <cell r="A1156">
            <v>0</v>
          </cell>
        </row>
        <row r="1157">
          <cell r="A1157">
            <v>0</v>
          </cell>
        </row>
        <row r="1158">
          <cell r="A1158">
            <v>0</v>
          </cell>
        </row>
        <row r="1159">
          <cell r="A1159">
            <v>0</v>
          </cell>
        </row>
        <row r="1160">
          <cell r="A1160">
            <v>0</v>
          </cell>
        </row>
        <row r="1161">
          <cell r="A1161">
            <v>0</v>
          </cell>
        </row>
        <row r="1162">
          <cell r="A1162">
            <v>0</v>
          </cell>
        </row>
        <row r="1163">
          <cell r="A1163">
            <v>0</v>
          </cell>
        </row>
        <row r="1164">
          <cell r="A1164">
            <v>0</v>
          </cell>
        </row>
        <row r="1165">
          <cell r="A1165">
            <v>0</v>
          </cell>
        </row>
        <row r="1166">
          <cell r="A1166">
            <v>0</v>
          </cell>
        </row>
        <row r="1167">
          <cell r="A1167">
            <v>0</v>
          </cell>
        </row>
        <row r="1168">
          <cell r="A1168">
            <v>0</v>
          </cell>
        </row>
        <row r="1169">
          <cell r="A1169">
            <v>0</v>
          </cell>
        </row>
        <row r="1170">
          <cell r="A1170">
            <v>0</v>
          </cell>
        </row>
        <row r="1171">
          <cell r="A1171">
            <v>0</v>
          </cell>
        </row>
        <row r="1172">
          <cell r="A1172">
            <v>0</v>
          </cell>
        </row>
        <row r="1173">
          <cell r="A1173">
            <v>0</v>
          </cell>
        </row>
        <row r="1174">
          <cell r="A1174">
            <v>0</v>
          </cell>
        </row>
        <row r="1175">
          <cell r="A1175">
            <v>0</v>
          </cell>
        </row>
        <row r="1176">
          <cell r="A1176">
            <v>0</v>
          </cell>
        </row>
        <row r="1177">
          <cell r="A1177">
            <v>0</v>
          </cell>
        </row>
        <row r="1178">
          <cell r="A1178">
            <v>0</v>
          </cell>
        </row>
        <row r="1179">
          <cell r="A1179">
            <v>0</v>
          </cell>
        </row>
        <row r="1180">
          <cell r="A1180">
            <v>0</v>
          </cell>
        </row>
        <row r="1181">
          <cell r="A1181">
            <v>0</v>
          </cell>
        </row>
        <row r="1182">
          <cell r="A1182">
            <v>0</v>
          </cell>
        </row>
        <row r="1183">
          <cell r="A1183">
            <v>0</v>
          </cell>
        </row>
        <row r="1184">
          <cell r="A1184">
            <v>0</v>
          </cell>
        </row>
        <row r="1185">
          <cell r="A1185">
            <v>0</v>
          </cell>
        </row>
        <row r="1186">
          <cell r="A1186">
            <v>0</v>
          </cell>
        </row>
        <row r="1187">
          <cell r="A1187">
            <v>0</v>
          </cell>
        </row>
        <row r="1188">
          <cell r="A1188">
            <v>0</v>
          </cell>
        </row>
        <row r="1189">
          <cell r="A1189">
            <v>0</v>
          </cell>
        </row>
        <row r="1190">
          <cell r="A1190">
            <v>0</v>
          </cell>
        </row>
        <row r="1191">
          <cell r="A1191">
            <v>0</v>
          </cell>
        </row>
        <row r="1192">
          <cell r="A1192">
            <v>0</v>
          </cell>
        </row>
        <row r="1193">
          <cell r="A1193">
            <v>0</v>
          </cell>
        </row>
        <row r="1194">
          <cell r="A1194">
            <v>0</v>
          </cell>
        </row>
        <row r="1195">
          <cell r="A1195">
            <v>0</v>
          </cell>
        </row>
        <row r="1196">
          <cell r="A1196">
            <v>0</v>
          </cell>
        </row>
        <row r="1197">
          <cell r="A1197">
            <v>0</v>
          </cell>
        </row>
        <row r="1198">
          <cell r="A1198">
            <v>0</v>
          </cell>
        </row>
        <row r="1199">
          <cell r="A1199">
            <v>0</v>
          </cell>
        </row>
        <row r="1200">
          <cell r="A1200">
            <v>0</v>
          </cell>
        </row>
        <row r="1201">
          <cell r="A1201">
            <v>0</v>
          </cell>
        </row>
        <row r="1202">
          <cell r="A1202">
            <v>0</v>
          </cell>
        </row>
        <row r="1203">
          <cell r="A1203">
            <v>0</v>
          </cell>
        </row>
        <row r="1204">
          <cell r="A1204">
            <v>0</v>
          </cell>
        </row>
        <row r="1205">
          <cell r="A1205">
            <v>0</v>
          </cell>
        </row>
        <row r="1206">
          <cell r="A1206">
            <v>0</v>
          </cell>
        </row>
        <row r="1207">
          <cell r="A1207">
            <v>0</v>
          </cell>
        </row>
        <row r="1208">
          <cell r="A1208">
            <v>0</v>
          </cell>
        </row>
        <row r="1209">
          <cell r="A1209">
            <v>0</v>
          </cell>
        </row>
        <row r="1210">
          <cell r="A1210">
            <v>0</v>
          </cell>
        </row>
        <row r="1211">
          <cell r="A1211">
            <v>0</v>
          </cell>
        </row>
        <row r="1212">
          <cell r="A1212">
            <v>0</v>
          </cell>
        </row>
        <row r="1213">
          <cell r="A1213">
            <v>0</v>
          </cell>
        </row>
        <row r="1214">
          <cell r="A1214">
            <v>0</v>
          </cell>
        </row>
        <row r="1215">
          <cell r="A1215">
            <v>0</v>
          </cell>
        </row>
        <row r="1216">
          <cell r="A1216">
            <v>0</v>
          </cell>
        </row>
        <row r="1217">
          <cell r="A1217">
            <v>0</v>
          </cell>
        </row>
        <row r="1218">
          <cell r="A1218">
            <v>0</v>
          </cell>
        </row>
        <row r="1219">
          <cell r="A1219">
            <v>0</v>
          </cell>
        </row>
        <row r="1220">
          <cell r="A1220">
            <v>0</v>
          </cell>
        </row>
        <row r="1221">
          <cell r="A1221">
            <v>0</v>
          </cell>
        </row>
        <row r="1222">
          <cell r="A1222">
            <v>0</v>
          </cell>
        </row>
        <row r="1223">
          <cell r="A1223">
            <v>0</v>
          </cell>
        </row>
        <row r="1224">
          <cell r="A1224">
            <v>0</v>
          </cell>
        </row>
        <row r="1225">
          <cell r="A1225">
            <v>0</v>
          </cell>
        </row>
        <row r="1226">
          <cell r="A1226">
            <v>0</v>
          </cell>
        </row>
        <row r="1227">
          <cell r="A1227">
            <v>0</v>
          </cell>
        </row>
        <row r="1228">
          <cell r="A1228">
            <v>0</v>
          </cell>
        </row>
        <row r="1229">
          <cell r="A1229">
            <v>0</v>
          </cell>
        </row>
        <row r="1230">
          <cell r="A1230">
            <v>0</v>
          </cell>
        </row>
        <row r="1231">
          <cell r="A1231">
            <v>0</v>
          </cell>
        </row>
        <row r="1232">
          <cell r="A1232">
            <v>0</v>
          </cell>
        </row>
        <row r="1233">
          <cell r="A1233">
            <v>0</v>
          </cell>
        </row>
        <row r="1234">
          <cell r="A1234">
            <v>0</v>
          </cell>
        </row>
        <row r="1235">
          <cell r="A1235">
            <v>0</v>
          </cell>
        </row>
        <row r="1236">
          <cell r="A1236">
            <v>0</v>
          </cell>
        </row>
        <row r="1237">
          <cell r="A1237">
            <v>0</v>
          </cell>
        </row>
        <row r="1238">
          <cell r="A1238">
            <v>0</v>
          </cell>
        </row>
        <row r="1239">
          <cell r="A1239">
            <v>0</v>
          </cell>
        </row>
        <row r="1240">
          <cell r="A1240">
            <v>0</v>
          </cell>
        </row>
        <row r="1241">
          <cell r="A1241">
            <v>0</v>
          </cell>
        </row>
        <row r="1242">
          <cell r="A1242">
            <v>0</v>
          </cell>
        </row>
        <row r="1243">
          <cell r="A1243">
            <v>0</v>
          </cell>
        </row>
        <row r="1244">
          <cell r="A1244">
            <v>0</v>
          </cell>
        </row>
        <row r="1245">
          <cell r="A1245">
            <v>0</v>
          </cell>
        </row>
        <row r="1246">
          <cell r="A1246">
            <v>0</v>
          </cell>
        </row>
        <row r="1247">
          <cell r="A1247">
            <v>0</v>
          </cell>
        </row>
        <row r="1248">
          <cell r="A1248">
            <v>0</v>
          </cell>
        </row>
        <row r="1249">
          <cell r="A1249">
            <v>0</v>
          </cell>
        </row>
        <row r="1250">
          <cell r="A1250">
            <v>0</v>
          </cell>
        </row>
        <row r="1251">
          <cell r="A1251">
            <v>0</v>
          </cell>
        </row>
        <row r="1252">
          <cell r="A1252">
            <v>0</v>
          </cell>
        </row>
        <row r="1253">
          <cell r="A1253">
            <v>0</v>
          </cell>
        </row>
        <row r="1254">
          <cell r="A1254">
            <v>0</v>
          </cell>
        </row>
        <row r="1255">
          <cell r="A1255">
            <v>0</v>
          </cell>
        </row>
        <row r="1256">
          <cell r="A1256">
            <v>0</v>
          </cell>
        </row>
        <row r="1257">
          <cell r="A1257">
            <v>0</v>
          </cell>
        </row>
        <row r="1258">
          <cell r="A1258">
            <v>0</v>
          </cell>
        </row>
        <row r="1259">
          <cell r="A1259">
            <v>0</v>
          </cell>
        </row>
        <row r="1260">
          <cell r="A1260">
            <v>0</v>
          </cell>
        </row>
        <row r="1261">
          <cell r="A1261">
            <v>0</v>
          </cell>
        </row>
        <row r="1262">
          <cell r="A1262">
            <v>0</v>
          </cell>
        </row>
        <row r="1263">
          <cell r="A1263">
            <v>0</v>
          </cell>
        </row>
        <row r="1264">
          <cell r="A1264">
            <v>0</v>
          </cell>
        </row>
        <row r="1265">
          <cell r="A1265">
            <v>0</v>
          </cell>
        </row>
        <row r="1266">
          <cell r="A1266">
            <v>0</v>
          </cell>
        </row>
        <row r="1267">
          <cell r="A1267">
            <v>0</v>
          </cell>
        </row>
        <row r="1268">
          <cell r="A1268">
            <v>0</v>
          </cell>
        </row>
        <row r="1269">
          <cell r="A1269">
            <v>0</v>
          </cell>
        </row>
        <row r="1270">
          <cell r="A1270">
            <v>0</v>
          </cell>
        </row>
        <row r="1271">
          <cell r="A1271">
            <v>0</v>
          </cell>
        </row>
        <row r="1272">
          <cell r="A1272">
            <v>0</v>
          </cell>
        </row>
        <row r="1273">
          <cell r="A1273">
            <v>0</v>
          </cell>
        </row>
        <row r="1274">
          <cell r="A1274">
            <v>0</v>
          </cell>
        </row>
        <row r="1275">
          <cell r="A1275">
            <v>0</v>
          </cell>
        </row>
        <row r="1276">
          <cell r="A1276">
            <v>0</v>
          </cell>
        </row>
        <row r="1277">
          <cell r="A1277">
            <v>0</v>
          </cell>
        </row>
        <row r="1278">
          <cell r="A1278">
            <v>0</v>
          </cell>
        </row>
        <row r="1279">
          <cell r="A1279">
            <v>0</v>
          </cell>
        </row>
        <row r="1280">
          <cell r="A1280">
            <v>0</v>
          </cell>
        </row>
        <row r="1281">
          <cell r="A1281">
            <v>0</v>
          </cell>
        </row>
        <row r="1282">
          <cell r="A1282">
            <v>0</v>
          </cell>
        </row>
      </sheetData>
      <sheetData sheetId="10"/>
      <sheetData sheetId="11"/>
      <sheetData sheetId="12">
        <row r="1">
          <cell r="A1" t="str">
            <v>CUBE:</v>
          </cell>
        </row>
        <row r="2">
          <cell r="A2" t="str">
            <v>test_asia_pacific_2:division</v>
          </cell>
        </row>
        <row r="3">
          <cell r="A3" t="str">
            <v>test_asia_pacific_2:base_opt</v>
          </cell>
        </row>
        <row r="4">
          <cell r="A4" t="str">
            <v>test_asia_pacific_2:vers</v>
          </cell>
        </row>
        <row r="5">
          <cell r="A5" t="str">
            <v>test_asia_pacific_2:currency</v>
          </cell>
        </row>
        <row r="6">
          <cell r="A6" t="str">
            <v>test_asia_pacific_2:shipment</v>
          </cell>
        </row>
        <row r="7">
          <cell r="A7">
            <v>0</v>
          </cell>
        </row>
        <row r="8">
          <cell r="A8">
            <v>0</v>
          </cell>
        </row>
        <row r="9">
          <cell r="A9" t="str">
            <v>Invoice mth</v>
          </cell>
          <cell r="B9" t="str">
            <v>Brand</v>
          </cell>
          <cell r="C9" t="str">
            <v>Country</v>
          </cell>
          <cell r="D9" t="str">
            <v>Built plant</v>
          </cell>
          <cell r="E9" t="str">
            <v>Series</v>
          </cell>
          <cell r="F9" t="str">
            <v>Quantity</v>
          </cell>
          <cell r="G9" t="str">
            <v>Extended List</v>
          </cell>
          <cell r="H9" t="str">
            <v>Extended Discount</v>
          </cell>
          <cell r="I9" t="str">
            <v>Extended Net</v>
          </cell>
          <cell r="J9" t="str">
            <v>Extended Cost</v>
          </cell>
          <cell r="K9" t="str">
            <v>Extended StdMargin</v>
          </cell>
          <cell r="L9" t="str">
            <v>Ext_Std_Margin_%</v>
          </cell>
          <cell r="M9" t="str">
            <v>Invoice date</v>
          </cell>
          <cell r="N9" t="str">
            <v>Gross Sales</v>
          </cell>
          <cell r="O9" t="str">
            <v>Cost</v>
          </cell>
          <cell r="P9" t="str">
            <v>Margin</v>
          </cell>
          <cell r="Q9" t="str">
            <v>Match Lead Time</v>
          </cell>
          <cell r="R9" t="str">
            <v>Production</v>
          </cell>
          <cell r="S9" t="str">
            <v>Delivery</v>
          </cell>
          <cell r="T9" t="str">
            <v>Purchase Mth</v>
          </cell>
          <cell r="U9" t="str">
            <v>Booking Mth</v>
          </cell>
          <cell r="V9" t="str">
            <v>Dealer</v>
          </cell>
          <cell r="W9" t="str">
            <v>AR Term</v>
          </cell>
          <cell r="X9" t="str">
            <v>AR Amount incl GST (AUD)</v>
          </cell>
          <cell r="Y9" t="str">
            <v>Due month</v>
          </cell>
          <cell r="Z9" t="str">
            <v>Class</v>
          </cell>
          <cell r="AA9" t="str">
            <v>Freight $</v>
          </cell>
          <cell r="AB9" t="str">
            <v>Duty%</v>
          </cell>
          <cell r="AC9" t="str">
            <v>Warranty%</v>
          </cell>
          <cell r="AD9" t="str">
            <v>Material Cost $</v>
          </cell>
          <cell r="AE9" t="str">
            <v>Duty $</v>
          </cell>
          <cell r="AF9" t="str">
            <v>Warranty $</v>
          </cell>
          <cell r="AG9" t="str">
            <v>MatchSeries table</v>
          </cell>
          <cell r="AH9" t="str">
            <v>Region</v>
          </cell>
          <cell r="AI9" t="str">
            <v>spare</v>
          </cell>
        </row>
        <row r="10">
          <cell r="A10" t="str">
            <v>2015.01</v>
          </cell>
        </row>
        <row r="11">
          <cell r="A11" t="str">
            <v>2015.01</v>
          </cell>
        </row>
        <row r="12">
          <cell r="A12" t="str">
            <v>2015.01</v>
          </cell>
        </row>
        <row r="13">
          <cell r="A13" t="str">
            <v>2015.01</v>
          </cell>
        </row>
        <row r="14">
          <cell r="A14" t="str">
            <v>2015.01</v>
          </cell>
        </row>
        <row r="15">
          <cell r="A15" t="str">
            <v>2015.01</v>
          </cell>
        </row>
        <row r="16">
          <cell r="A16" t="str">
            <v>2015.01</v>
          </cell>
        </row>
        <row r="17">
          <cell r="A17" t="str">
            <v>2015.01</v>
          </cell>
        </row>
        <row r="18">
          <cell r="A18" t="str">
            <v>2015.01</v>
          </cell>
        </row>
        <row r="19">
          <cell r="A19" t="str">
            <v>2015.01</v>
          </cell>
        </row>
        <row r="20">
          <cell r="A20" t="str">
            <v>2015.01</v>
          </cell>
        </row>
        <row r="21">
          <cell r="A21" t="str">
            <v>2015.01</v>
          </cell>
        </row>
        <row r="22">
          <cell r="A22" t="str">
            <v>2015.01</v>
          </cell>
        </row>
        <row r="23">
          <cell r="A23" t="str">
            <v>2015.01</v>
          </cell>
        </row>
        <row r="24">
          <cell r="A24" t="str">
            <v>2015.01</v>
          </cell>
        </row>
        <row r="25">
          <cell r="A25" t="str">
            <v>2015.01</v>
          </cell>
        </row>
        <row r="26">
          <cell r="A26" t="str">
            <v>2015.01</v>
          </cell>
        </row>
        <row r="27">
          <cell r="A27" t="str">
            <v>2015.01</v>
          </cell>
        </row>
        <row r="28">
          <cell r="A28" t="str">
            <v>2015.01</v>
          </cell>
        </row>
        <row r="29">
          <cell r="A29" t="str">
            <v>2015.01</v>
          </cell>
        </row>
        <row r="30">
          <cell r="A30" t="str">
            <v>2015.01</v>
          </cell>
        </row>
        <row r="31">
          <cell r="A31" t="str">
            <v>2015.01</v>
          </cell>
        </row>
        <row r="32">
          <cell r="A32" t="str">
            <v>2015.01</v>
          </cell>
        </row>
        <row r="33">
          <cell r="A33" t="str">
            <v>2015.01</v>
          </cell>
        </row>
        <row r="34">
          <cell r="A34" t="str">
            <v>2015.01</v>
          </cell>
        </row>
        <row r="35">
          <cell r="A35" t="str">
            <v>2015.01</v>
          </cell>
        </row>
        <row r="36">
          <cell r="A36" t="str">
            <v>2015.01</v>
          </cell>
        </row>
        <row r="37">
          <cell r="A37" t="str">
            <v>2015.01</v>
          </cell>
        </row>
        <row r="38">
          <cell r="A38" t="str">
            <v>2015.01</v>
          </cell>
        </row>
        <row r="39">
          <cell r="A39" t="str">
            <v>2015.01</v>
          </cell>
        </row>
        <row r="40">
          <cell r="A40" t="str">
            <v>2015.01</v>
          </cell>
        </row>
        <row r="41">
          <cell r="A41" t="str">
            <v>2015.01</v>
          </cell>
        </row>
        <row r="42">
          <cell r="A42" t="str">
            <v>2015.01</v>
          </cell>
        </row>
        <row r="43">
          <cell r="A43" t="str">
            <v>2015.01</v>
          </cell>
        </row>
        <row r="44">
          <cell r="A44" t="str">
            <v>2015.01</v>
          </cell>
        </row>
        <row r="45">
          <cell r="A45" t="str">
            <v>2015.01</v>
          </cell>
        </row>
        <row r="46">
          <cell r="A46" t="str">
            <v>2015.01</v>
          </cell>
        </row>
        <row r="47">
          <cell r="A47" t="str">
            <v>2015.01</v>
          </cell>
        </row>
        <row r="48">
          <cell r="A48" t="str">
            <v>2015.01</v>
          </cell>
        </row>
        <row r="49">
          <cell r="A49" t="str">
            <v>2015.01</v>
          </cell>
        </row>
        <row r="50">
          <cell r="A50" t="str">
            <v>2015.01</v>
          </cell>
        </row>
        <row r="51">
          <cell r="A51" t="str">
            <v>2015.01</v>
          </cell>
        </row>
        <row r="52">
          <cell r="A52" t="str">
            <v>2015.01</v>
          </cell>
        </row>
        <row r="53">
          <cell r="A53" t="str">
            <v>2015.01</v>
          </cell>
        </row>
        <row r="54">
          <cell r="A54" t="str">
            <v>2015.01</v>
          </cell>
        </row>
        <row r="55">
          <cell r="A55" t="str">
            <v>2015.01</v>
          </cell>
        </row>
        <row r="56">
          <cell r="A56" t="str">
            <v>2015.01</v>
          </cell>
        </row>
        <row r="57">
          <cell r="A57" t="str">
            <v>2015.01</v>
          </cell>
        </row>
        <row r="58">
          <cell r="A58" t="str">
            <v>2015.01</v>
          </cell>
        </row>
        <row r="59">
          <cell r="A59" t="str">
            <v>2015.01</v>
          </cell>
        </row>
        <row r="60">
          <cell r="A60" t="str">
            <v>2015.01</v>
          </cell>
        </row>
        <row r="61">
          <cell r="A61" t="str">
            <v>2015.01</v>
          </cell>
        </row>
        <row r="62">
          <cell r="A62" t="str">
            <v>2015.01</v>
          </cell>
        </row>
        <row r="63">
          <cell r="A63" t="str">
            <v>2015.01</v>
          </cell>
        </row>
        <row r="64">
          <cell r="A64" t="str">
            <v>2015.01</v>
          </cell>
        </row>
        <row r="65">
          <cell r="A65" t="str">
            <v>2015.01</v>
          </cell>
        </row>
        <row r="66">
          <cell r="A66" t="str">
            <v>2015.01</v>
          </cell>
        </row>
        <row r="67">
          <cell r="A67" t="str">
            <v>2015.01</v>
          </cell>
        </row>
        <row r="68">
          <cell r="A68" t="str">
            <v>2015.01</v>
          </cell>
        </row>
        <row r="69">
          <cell r="A69" t="str">
            <v>2015.01</v>
          </cell>
        </row>
        <row r="70">
          <cell r="A70" t="str">
            <v>2015.01</v>
          </cell>
        </row>
        <row r="71">
          <cell r="A71" t="str">
            <v>2015.01</v>
          </cell>
        </row>
        <row r="72">
          <cell r="A72" t="str">
            <v>2015.01</v>
          </cell>
        </row>
        <row r="73">
          <cell r="A73" t="str">
            <v>2015.01</v>
          </cell>
        </row>
        <row r="74">
          <cell r="A74" t="str">
            <v>2015.01</v>
          </cell>
        </row>
        <row r="75">
          <cell r="A75" t="str">
            <v>2015.01</v>
          </cell>
        </row>
        <row r="76">
          <cell r="A76" t="str">
            <v>2015.01</v>
          </cell>
        </row>
        <row r="77">
          <cell r="A77" t="str">
            <v>2015.01</v>
          </cell>
        </row>
        <row r="78">
          <cell r="A78" t="str">
            <v>2015.01</v>
          </cell>
        </row>
        <row r="79">
          <cell r="A79" t="str">
            <v>2015.01</v>
          </cell>
        </row>
        <row r="80">
          <cell r="A80" t="str">
            <v>2015.01</v>
          </cell>
        </row>
        <row r="81">
          <cell r="A81" t="str">
            <v>2015.01</v>
          </cell>
        </row>
        <row r="82">
          <cell r="A82" t="str">
            <v>2015.01</v>
          </cell>
        </row>
        <row r="83">
          <cell r="A83" t="str">
            <v>2015.01</v>
          </cell>
        </row>
        <row r="84">
          <cell r="A84" t="str">
            <v>2015.01</v>
          </cell>
        </row>
        <row r="85">
          <cell r="A85" t="str">
            <v>2015.01</v>
          </cell>
        </row>
        <row r="86">
          <cell r="A86" t="str">
            <v>2015.01</v>
          </cell>
        </row>
        <row r="87">
          <cell r="A87" t="str">
            <v>2015.01</v>
          </cell>
        </row>
        <row r="88">
          <cell r="A88" t="str">
            <v>2015.01</v>
          </cell>
        </row>
        <row r="89">
          <cell r="A89" t="str">
            <v>2015.01</v>
          </cell>
        </row>
        <row r="90">
          <cell r="A90" t="str">
            <v>2015.01</v>
          </cell>
        </row>
        <row r="91">
          <cell r="A91" t="str">
            <v>2015.01</v>
          </cell>
        </row>
        <row r="92">
          <cell r="A92" t="str">
            <v>2015.01</v>
          </cell>
        </row>
        <row r="93">
          <cell r="A93" t="str">
            <v>2015.01</v>
          </cell>
        </row>
        <row r="94">
          <cell r="A94" t="str">
            <v>2015.01</v>
          </cell>
        </row>
        <row r="95">
          <cell r="A95" t="str">
            <v>2015.01</v>
          </cell>
        </row>
        <row r="96">
          <cell r="A96" t="str">
            <v>2015.01</v>
          </cell>
        </row>
        <row r="97">
          <cell r="A97" t="str">
            <v>2015.01</v>
          </cell>
        </row>
        <row r="98">
          <cell r="A98" t="str">
            <v>2015.01</v>
          </cell>
        </row>
        <row r="99">
          <cell r="A99" t="str">
            <v>2015.01</v>
          </cell>
        </row>
        <row r="100">
          <cell r="A100" t="str">
            <v>2015.01</v>
          </cell>
        </row>
        <row r="101">
          <cell r="A101" t="str">
            <v>2015.01</v>
          </cell>
        </row>
        <row r="102">
          <cell r="A102" t="str">
            <v>2015.01</v>
          </cell>
        </row>
        <row r="103">
          <cell r="A103" t="str">
            <v>2015.01</v>
          </cell>
        </row>
        <row r="104">
          <cell r="A104" t="str">
            <v>2015.01</v>
          </cell>
        </row>
        <row r="105">
          <cell r="A105" t="str">
            <v>2015.01</v>
          </cell>
        </row>
        <row r="106">
          <cell r="A106" t="str">
            <v>2015.01</v>
          </cell>
        </row>
        <row r="107">
          <cell r="A107" t="str">
            <v>2015.01</v>
          </cell>
        </row>
        <row r="108">
          <cell r="A108" t="str">
            <v>2015.01</v>
          </cell>
        </row>
        <row r="109">
          <cell r="A109" t="str">
            <v>2015.01</v>
          </cell>
        </row>
        <row r="110">
          <cell r="A110" t="str">
            <v>2015.01</v>
          </cell>
        </row>
        <row r="111">
          <cell r="A111" t="str">
            <v>2015.01</v>
          </cell>
        </row>
        <row r="112">
          <cell r="A112" t="str">
            <v>2015.01</v>
          </cell>
        </row>
        <row r="113">
          <cell r="A113" t="str">
            <v>2015.01</v>
          </cell>
        </row>
        <row r="114">
          <cell r="A114" t="str">
            <v>2015.01</v>
          </cell>
        </row>
        <row r="115">
          <cell r="A115" t="str">
            <v>2015.01</v>
          </cell>
        </row>
        <row r="116">
          <cell r="A116" t="str">
            <v>2015.01</v>
          </cell>
        </row>
        <row r="117">
          <cell r="A117" t="str">
            <v>2015.01</v>
          </cell>
        </row>
        <row r="118">
          <cell r="A118" t="str">
            <v>2015.01</v>
          </cell>
        </row>
        <row r="119">
          <cell r="A119" t="str">
            <v>2015.01</v>
          </cell>
        </row>
        <row r="120">
          <cell r="A120" t="str">
            <v>2015.01</v>
          </cell>
        </row>
        <row r="121">
          <cell r="A121" t="str">
            <v>2015.01</v>
          </cell>
        </row>
        <row r="122">
          <cell r="A122" t="str">
            <v>2015.01</v>
          </cell>
        </row>
        <row r="123">
          <cell r="A123" t="str">
            <v>2015.01</v>
          </cell>
        </row>
        <row r="124">
          <cell r="A124" t="str">
            <v>2015.01</v>
          </cell>
        </row>
        <row r="125">
          <cell r="A125" t="str">
            <v>2015.01</v>
          </cell>
        </row>
        <row r="126">
          <cell r="A126" t="str">
            <v>2015.01</v>
          </cell>
        </row>
        <row r="127">
          <cell r="A127" t="str">
            <v>2015.01</v>
          </cell>
        </row>
        <row r="128">
          <cell r="A128" t="str">
            <v>2015.01</v>
          </cell>
        </row>
        <row r="129">
          <cell r="A129" t="str">
            <v>2015.01</v>
          </cell>
        </row>
        <row r="130">
          <cell r="A130" t="str">
            <v>2015.01</v>
          </cell>
        </row>
        <row r="131">
          <cell r="A131" t="str">
            <v>2015.01</v>
          </cell>
        </row>
        <row r="132">
          <cell r="A132" t="str">
            <v>2015.01</v>
          </cell>
        </row>
        <row r="133">
          <cell r="A133" t="str">
            <v>2015.02</v>
          </cell>
        </row>
        <row r="134">
          <cell r="A134" t="str">
            <v>2015.02</v>
          </cell>
        </row>
        <row r="135">
          <cell r="A135" t="str">
            <v>2015.02</v>
          </cell>
        </row>
        <row r="136">
          <cell r="A136" t="str">
            <v>2015.02</v>
          </cell>
        </row>
        <row r="137">
          <cell r="A137" t="str">
            <v>2015.02</v>
          </cell>
        </row>
        <row r="138">
          <cell r="A138" t="str">
            <v>2015.02</v>
          </cell>
        </row>
        <row r="139">
          <cell r="A139" t="str">
            <v>2015.02</v>
          </cell>
        </row>
        <row r="140">
          <cell r="A140" t="str">
            <v>2015.02</v>
          </cell>
        </row>
        <row r="141">
          <cell r="A141" t="str">
            <v>2015.02</v>
          </cell>
        </row>
        <row r="142">
          <cell r="A142" t="str">
            <v>2015.02</v>
          </cell>
        </row>
        <row r="143">
          <cell r="A143" t="str">
            <v>2015.02</v>
          </cell>
        </row>
        <row r="144">
          <cell r="A144" t="str">
            <v>2015.02</v>
          </cell>
        </row>
        <row r="145">
          <cell r="A145" t="str">
            <v>2015.02</v>
          </cell>
        </row>
        <row r="146">
          <cell r="A146" t="str">
            <v>2015.02</v>
          </cell>
        </row>
        <row r="147">
          <cell r="A147" t="str">
            <v>2015.02</v>
          </cell>
        </row>
        <row r="148">
          <cell r="A148" t="str">
            <v>2015.02</v>
          </cell>
        </row>
        <row r="149">
          <cell r="A149" t="str">
            <v>2015.02</v>
          </cell>
        </row>
        <row r="150">
          <cell r="A150" t="str">
            <v>2015.02</v>
          </cell>
        </row>
        <row r="151">
          <cell r="A151" t="str">
            <v>2015.02</v>
          </cell>
        </row>
        <row r="152">
          <cell r="A152" t="str">
            <v>2015.02</v>
          </cell>
        </row>
        <row r="153">
          <cell r="A153" t="str">
            <v>2015.02</v>
          </cell>
        </row>
        <row r="154">
          <cell r="A154" t="str">
            <v>2015.02</v>
          </cell>
        </row>
        <row r="155">
          <cell r="A155" t="str">
            <v>2015.02</v>
          </cell>
        </row>
        <row r="156">
          <cell r="A156" t="str">
            <v>2015.02</v>
          </cell>
        </row>
        <row r="157">
          <cell r="A157" t="str">
            <v>2015.02</v>
          </cell>
        </row>
        <row r="158">
          <cell r="A158" t="str">
            <v>2015.02</v>
          </cell>
        </row>
        <row r="159">
          <cell r="A159" t="str">
            <v>2015.02</v>
          </cell>
        </row>
        <row r="160">
          <cell r="A160" t="str">
            <v>2015.02</v>
          </cell>
        </row>
        <row r="161">
          <cell r="A161" t="str">
            <v>2015.02</v>
          </cell>
        </row>
        <row r="162">
          <cell r="A162" t="str">
            <v>2015.02</v>
          </cell>
        </row>
        <row r="163">
          <cell r="A163" t="str">
            <v>2015.02</v>
          </cell>
        </row>
        <row r="164">
          <cell r="A164" t="str">
            <v>2015.02</v>
          </cell>
        </row>
        <row r="165">
          <cell r="A165" t="str">
            <v>2015.02</v>
          </cell>
        </row>
        <row r="166">
          <cell r="A166" t="str">
            <v>2015.02</v>
          </cell>
        </row>
        <row r="167">
          <cell r="A167" t="str">
            <v>2015.02</v>
          </cell>
        </row>
        <row r="168">
          <cell r="A168" t="str">
            <v>2015.02</v>
          </cell>
        </row>
        <row r="169">
          <cell r="A169" t="str">
            <v>2015.02</v>
          </cell>
        </row>
        <row r="170">
          <cell r="A170" t="str">
            <v>2015.02</v>
          </cell>
        </row>
        <row r="171">
          <cell r="A171" t="str">
            <v>2015.02</v>
          </cell>
        </row>
        <row r="172">
          <cell r="A172" t="str">
            <v>2015.02</v>
          </cell>
        </row>
        <row r="173">
          <cell r="A173" t="str">
            <v>2015.02</v>
          </cell>
        </row>
        <row r="174">
          <cell r="A174" t="str">
            <v>2015.02</v>
          </cell>
        </row>
        <row r="175">
          <cell r="A175" t="str">
            <v>2015.02</v>
          </cell>
        </row>
        <row r="176">
          <cell r="A176" t="str">
            <v>2015.02</v>
          </cell>
        </row>
        <row r="177">
          <cell r="A177" t="str">
            <v>2015.02</v>
          </cell>
        </row>
        <row r="178">
          <cell r="A178" t="str">
            <v>2015.02</v>
          </cell>
        </row>
        <row r="179">
          <cell r="A179" t="str">
            <v>2015.02</v>
          </cell>
        </row>
        <row r="180">
          <cell r="A180" t="str">
            <v>2015.02</v>
          </cell>
        </row>
        <row r="181">
          <cell r="A181" t="str">
            <v>2015.02</v>
          </cell>
        </row>
        <row r="182">
          <cell r="A182" t="str">
            <v>2015.02</v>
          </cell>
        </row>
        <row r="183">
          <cell r="A183" t="str">
            <v>2015.02</v>
          </cell>
        </row>
        <row r="184">
          <cell r="A184" t="str">
            <v>2015.02</v>
          </cell>
        </row>
        <row r="185">
          <cell r="A185" t="str">
            <v>2015.02</v>
          </cell>
        </row>
        <row r="186">
          <cell r="A186" t="str">
            <v>2015.02</v>
          </cell>
        </row>
        <row r="187">
          <cell r="A187" t="str">
            <v>2015.02</v>
          </cell>
        </row>
        <row r="188">
          <cell r="A188" t="str">
            <v>2015.02</v>
          </cell>
        </row>
        <row r="189">
          <cell r="A189" t="str">
            <v>2015.02</v>
          </cell>
        </row>
        <row r="190">
          <cell r="A190" t="str">
            <v>2015.02</v>
          </cell>
        </row>
        <row r="191">
          <cell r="A191" t="str">
            <v>2015.02</v>
          </cell>
        </row>
        <row r="192">
          <cell r="A192" t="str">
            <v>2015.02</v>
          </cell>
        </row>
        <row r="193">
          <cell r="A193" t="str">
            <v>2015.02</v>
          </cell>
        </row>
        <row r="194">
          <cell r="A194" t="str">
            <v>2015.02</v>
          </cell>
        </row>
        <row r="195">
          <cell r="A195" t="str">
            <v>2015.02</v>
          </cell>
        </row>
        <row r="196">
          <cell r="A196" t="str">
            <v>2015.02</v>
          </cell>
        </row>
        <row r="197">
          <cell r="A197" t="str">
            <v>2015.02</v>
          </cell>
        </row>
        <row r="198">
          <cell r="A198" t="str">
            <v>2015.02</v>
          </cell>
        </row>
        <row r="199">
          <cell r="A199" t="str">
            <v>2015.02</v>
          </cell>
        </row>
        <row r="200">
          <cell r="A200" t="str">
            <v>2015.02</v>
          </cell>
        </row>
        <row r="201">
          <cell r="A201" t="str">
            <v>2015.02</v>
          </cell>
        </row>
        <row r="202">
          <cell r="A202" t="str">
            <v>2015.02</v>
          </cell>
        </row>
        <row r="203">
          <cell r="A203" t="str">
            <v>2015.02</v>
          </cell>
        </row>
        <row r="204">
          <cell r="A204" t="str">
            <v>2015.02</v>
          </cell>
        </row>
        <row r="205">
          <cell r="A205" t="str">
            <v>2015.02</v>
          </cell>
        </row>
        <row r="206">
          <cell r="A206" t="str">
            <v>2015.02</v>
          </cell>
        </row>
        <row r="207">
          <cell r="A207" t="str">
            <v>2015.02</v>
          </cell>
        </row>
        <row r="208">
          <cell r="A208" t="str">
            <v>2015.02</v>
          </cell>
        </row>
        <row r="209">
          <cell r="A209" t="str">
            <v>2015.02</v>
          </cell>
        </row>
        <row r="210">
          <cell r="A210" t="str">
            <v>2015.02</v>
          </cell>
        </row>
        <row r="211">
          <cell r="A211" t="str">
            <v>2015.02</v>
          </cell>
        </row>
        <row r="212">
          <cell r="A212" t="str">
            <v>2015.02</v>
          </cell>
        </row>
        <row r="213">
          <cell r="A213" t="str">
            <v>2015.02</v>
          </cell>
        </row>
        <row r="214">
          <cell r="A214" t="str">
            <v>2015.02</v>
          </cell>
        </row>
        <row r="215">
          <cell r="A215" t="str">
            <v>2015.02</v>
          </cell>
        </row>
        <row r="216">
          <cell r="A216" t="str">
            <v>2015.02</v>
          </cell>
        </row>
        <row r="217">
          <cell r="A217" t="str">
            <v>2015.02</v>
          </cell>
        </row>
        <row r="218">
          <cell r="A218" t="str">
            <v>2015.02</v>
          </cell>
        </row>
        <row r="219">
          <cell r="A219" t="str">
            <v>2015.02</v>
          </cell>
        </row>
        <row r="220">
          <cell r="A220" t="str">
            <v>2015.02</v>
          </cell>
        </row>
        <row r="221">
          <cell r="A221" t="str">
            <v>2015.02</v>
          </cell>
        </row>
        <row r="222">
          <cell r="A222" t="str">
            <v>2015.02</v>
          </cell>
        </row>
        <row r="223">
          <cell r="A223" t="str">
            <v>2015.02</v>
          </cell>
        </row>
        <row r="224">
          <cell r="A224" t="str">
            <v>2015.02</v>
          </cell>
        </row>
        <row r="225">
          <cell r="A225" t="str">
            <v>2015.02</v>
          </cell>
        </row>
        <row r="226">
          <cell r="A226" t="str">
            <v>2015.02</v>
          </cell>
        </row>
        <row r="227">
          <cell r="A227" t="str">
            <v>2015.02</v>
          </cell>
        </row>
        <row r="228">
          <cell r="A228" t="str">
            <v>2015.02</v>
          </cell>
        </row>
        <row r="229">
          <cell r="A229" t="str">
            <v>2015.02</v>
          </cell>
        </row>
        <row r="230">
          <cell r="A230" t="str">
            <v>2015.02</v>
          </cell>
        </row>
        <row r="231">
          <cell r="A231" t="str">
            <v>2015.02</v>
          </cell>
        </row>
        <row r="232">
          <cell r="A232" t="str">
            <v>2015.02</v>
          </cell>
        </row>
        <row r="233">
          <cell r="A233" t="str">
            <v>2015.02</v>
          </cell>
        </row>
        <row r="234">
          <cell r="A234" t="str">
            <v>2015.02</v>
          </cell>
        </row>
        <row r="235">
          <cell r="A235" t="str">
            <v>2015.02</v>
          </cell>
        </row>
        <row r="236">
          <cell r="A236" t="str">
            <v>2015.02</v>
          </cell>
        </row>
        <row r="237">
          <cell r="A237" t="str">
            <v>2015.02</v>
          </cell>
        </row>
        <row r="238">
          <cell r="A238" t="str">
            <v>2015.02</v>
          </cell>
        </row>
        <row r="239">
          <cell r="A239" t="str">
            <v>2015.02</v>
          </cell>
        </row>
        <row r="240">
          <cell r="A240" t="str">
            <v>2015.02</v>
          </cell>
        </row>
        <row r="241">
          <cell r="A241" t="str">
            <v>2015.02</v>
          </cell>
        </row>
        <row r="242">
          <cell r="A242" t="str">
            <v>2015.02</v>
          </cell>
        </row>
        <row r="243">
          <cell r="A243" t="str">
            <v>2015.02</v>
          </cell>
        </row>
        <row r="244">
          <cell r="A244" t="str">
            <v>2015.02</v>
          </cell>
        </row>
        <row r="245">
          <cell r="A245" t="str">
            <v>2015.02</v>
          </cell>
        </row>
        <row r="246">
          <cell r="A246" t="str">
            <v>2015.02</v>
          </cell>
        </row>
        <row r="247">
          <cell r="A247" t="str">
            <v>2015.02</v>
          </cell>
        </row>
        <row r="248">
          <cell r="A248" t="str">
            <v>2015.02</v>
          </cell>
        </row>
        <row r="249">
          <cell r="A249" t="str">
            <v>2015.02</v>
          </cell>
        </row>
        <row r="250">
          <cell r="A250" t="str">
            <v>2015.02</v>
          </cell>
        </row>
        <row r="251">
          <cell r="A251" t="str">
            <v>2015.02</v>
          </cell>
        </row>
        <row r="252">
          <cell r="A252" t="str">
            <v>2015.02</v>
          </cell>
        </row>
        <row r="253">
          <cell r="A253" t="str">
            <v>2015.02</v>
          </cell>
        </row>
        <row r="254">
          <cell r="A254" t="str">
            <v>2015.02</v>
          </cell>
        </row>
        <row r="255">
          <cell r="A255" t="str">
            <v>2015.02</v>
          </cell>
        </row>
        <row r="256">
          <cell r="A256" t="str">
            <v>2015.02</v>
          </cell>
        </row>
        <row r="257">
          <cell r="A257" t="str">
            <v>2015.02</v>
          </cell>
        </row>
        <row r="258">
          <cell r="A258" t="str">
            <v>2015.02</v>
          </cell>
        </row>
        <row r="259">
          <cell r="A259" t="str">
            <v>2015.02</v>
          </cell>
        </row>
        <row r="260">
          <cell r="A260" t="str">
            <v>2015.02</v>
          </cell>
        </row>
        <row r="261">
          <cell r="A261" t="str">
            <v>2015.02</v>
          </cell>
        </row>
        <row r="262">
          <cell r="A262" t="str">
            <v>2015.02</v>
          </cell>
        </row>
        <row r="263">
          <cell r="A263" t="str">
            <v>2015.02</v>
          </cell>
        </row>
        <row r="264">
          <cell r="A264" t="str">
            <v>2015.02</v>
          </cell>
        </row>
        <row r="265">
          <cell r="A265" t="str">
            <v>2015.02</v>
          </cell>
        </row>
        <row r="266">
          <cell r="A266" t="str">
            <v>2015.02</v>
          </cell>
        </row>
        <row r="267">
          <cell r="A267" t="str">
            <v>2015.03</v>
          </cell>
        </row>
        <row r="268">
          <cell r="A268" t="str">
            <v>2015.03</v>
          </cell>
        </row>
        <row r="269">
          <cell r="A269" t="str">
            <v>2015.03</v>
          </cell>
        </row>
        <row r="270">
          <cell r="A270" t="str">
            <v>2015.03</v>
          </cell>
        </row>
        <row r="271">
          <cell r="A271" t="str">
            <v>2015.03</v>
          </cell>
        </row>
        <row r="272">
          <cell r="A272" t="str">
            <v>2015.03</v>
          </cell>
        </row>
        <row r="273">
          <cell r="A273" t="str">
            <v>2015.03</v>
          </cell>
        </row>
        <row r="274">
          <cell r="A274" t="str">
            <v>2015.03</v>
          </cell>
        </row>
        <row r="275">
          <cell r="A275" t="str">
            <v>2015.03</v>
          </cell>
        </row>
        <row r="276">
          <cell r="A276" t="str">
            <v>2015.03</v>
          </cell>
        </row>
        <row r="277">
          <cell r="A277" t="str">
            <v>2015.03</v>
          </cell>
        </row>
        <row r="278">
          <cell r="A278" t="str">
            <v>2015.03</v>
          </cell>
        </row>
        <row r="279">
          <cell r="A279" t="str">
            <v>2015.03</v>
          </cell>
        </row>
        <row r="280">
          <cell r="A280" t="str">
            <v>2015.03</v>
          </cell>
        </row>
        <row r="281">
          <cell r="A281" t="str">
            <v>2015.03</v>
          </cell>
        </row>
        <row r="282">
          <cell r="A282" t="str">
            <v>2015.03</v>
          </cell>
        </row>
        <row r="283">
          <cell r="A283" t="str">
            <v>2015.03</v>
          </cell>
        </row>
        <row r="284">
          <cell r="A284" t="str">
            <v>2015.03</v>
          </cell>
        </row>
        <row r="285">
          <cell r="A285" t="str">
            <v>2015.03</v>
          </cell>
        </row>
        <row r="286">
          <cell r="A286" t="str">
            <v>2015.03</v>
          </cell>
        </row>
        <row r="287">
          <cell r="A287" t="str">
            <v>2015.03</v>
          </cell>
        </row>
        <row r="288">
          <cell r="A288" t="str">
            <v>2015.03</v>
          </cell>
        </row>
        <row r="289">
          <cell r="A289" t="str">
            <v>2015.03</v>
          </cell>
        </row>
        <row r="290">
          <cell r="A290" t="str">
            <v>2015.03</v>
          </cell>
        </row>
        <row r="291">
          <cell r="A291" t="str">
            <v>2015.03</v>
          </cell>
        </row>
        <row r="292">
          <cell r="A292" t="str">
            <v>2015.03</v>
          </cell>
        </row>
        <row r="293">
          <cell r="A293" t="str">
            <v>2015.03</v>
          </cell>
        </row>
        <row r="294">
          <cell r="A294" t="str">
            <v>2015.03</v>
          </cell>
        </row>
        <row r="295">
          <cell r="A295" t="str">
            <v>2015.03</v>
          </cell>
        </row>
        <row r="296">
          <cell r="A296" t="str">
            <v>2015.03</v>
          </cell>
        </row>
        <row r="297">
          <cell r="A297" t="str">
            <v>2015.03</v>
          </cell>
        </row>
        <row r="298">
          <cell r="A298" t="str">
            <v>2015.03</v>
          </cell>
        </row>
        <row r="299">
          <cell r="A299" t="str">
            <v>2015.03</v>
          </cell>
        </row>
        <row r="300">
          <cell r="A300" t="str">
            <v>2015.03</v>
          </cell>
        </row>
        <row r="301">
          <cell r="A301" t="str">
            <v>2015.03</v>
          </cell>
        </row>
        <row r="302">
          <cell r="A302" t="str">
            <v>2015.03</v>
          </cell>
        </row>
        <row r="303">
          <cell r="A303" t="str">
            <v>2015.03</v>
          </cell>
        </row>
        <row r="304">
          <cell r="A304" t="str">
            <v>2015.03</v>
          </cell>
        </row>
        <row r="305">
          <cell r="A305" t="str">
            <v>2015.03</v>
          </cell>
        </row>
        <row r="306">
          <cell r="A306" t="str">
            <v>2015.03</v>
          </cell>
        </row>
        <row r="307">
          <cell r="A307" t="str">
            <v>2015.03</v>
          </cell>
        </row>
        <row r="308">
          <cell r="A308" t="str">
            <v>2015.03</v>
          </cell>
        </row>
        <row r="309">
          <cell r="A309" t="str">
            <v>2015.03</v>
          </cell>
        </row>
        <row r="310">
          <cell r="A310" t="str">
            <v>2015.03</v>
          </cell>
        </row>
        <row r="311">
          <cell r="A311" t="str">
            <v>2015.03</v>
          </cell>
        </row>
        <row r="312">
          <cell r="A312" t="str">
            <v>2015.03</v>
          </cell>
        </row>
        <row r="313">
          <cell r="A313" t="str">
            <v>2015.03</v>
          </cell>
        </row>
        <row r="314">
          <cell r="A314" t="str">
            <v>2015.03</v>
          </cell>
        </row>
        <row r="315">
          <cell r="A315" t="str">
            <v>2015.03</v>
          </cell>
        </row>
        <row r="316">
          <cell r="A316" t="str">
            <v>2015.03</v>
          </cell>
        </row>
        <row r="317">
          <cell r="A317" t="str">
            <v>2015.03</v>
          </cell>
        </row>
        <row r="318">
          <cell r="A318" t="str">
            <v>2015.03</v>
          </cell>
        </row>
        <row r="319">
          <cell r="A319" t="str">
            <v>2015.03</v>
          </cell>
        </row>
        <row r="320">
          <cell r="A320" t="str">
            <v>2015.03</v>
          </cell>
        </row>
        <row r="321">
          <cell r="A321" t="str">
            <v>2015.03</v>
          </cell>
        </row>
        <row r="322">
          <cell r="A322" t="str">
            <v>2015.03</v>
          </cell>
        </row>
        <row r="323">
          <cell r="A323" t="str">
            <v>2015.03</v>
          </cell>
        </row>
        <row r="324">
          <cell r="A324" t="str">
            <v>2015.03</v>
          </cell>
        </row>
        <row r="325">
          <cell r="A325" t="str">
            <v>2015.03</v>
          </cell>
        </row>
        <row r="326">
          <cell r="A326" t="str">
            <v>2015.03</v>
          </cell>
        </row>
        <row r="327">
          <cell r="A327" t="str">
            <v>2015.03</v>
          </cell>
        </row>
        <row r="328">
          <cell r="A328" t="str">
            <v>2015.03</v>
          </cell>
        </row>
        <row r="329">
          <cell r="A329" t="str">
            <v>2015.03</v>
          </cell>
        </row>
        <row r="330">
          <cell r="A330" t="str">
            <v>2015.03</v>
          </cell>
        </row>
        <row r="331">
          <cell r="A331" t="str">
            <v>2015.03</v>
          </cell>
        </row>
        <row r="332">
          <cell r="A332" t="str">
            <v>2015.03</v>
          </cell>
        </row>
        <row r="333">
          <cell r="A333" t="str">
            <v>2015.03</v>
          </cell>
        </row>
        <row r="334">
          <cell r="A334" t="str">
            <v>2015.03</v>
          </cell>
        </row>
        <row r="335">
          <cell r="A335" t="str">
            <v>2015.03</v>
          </cell>
        </row>
        <row r="336">
          <cell r="A336" t="str">
            <v>2015.03</v>
          </cell>
        </row>
        <row r="337">
          <cell r="A337" t="str">
            <v>2015.03</v>
          </cell>
        </row>
        <row r="338">
          <cell r="A338" t="str">
            <v>2015.03</v>
          </cell>
        </row>
        <row r="339">
          <cell r="A339" t="str">
            <v>2015.03</v>
          </cell>
        </row>
        <row r="340">
          <cell r="A340" t="str">
            <v>2015.03</v>
          </cell>
        </row>
        <row r="341">
          <cell r="A341" t="str">
            <v>2015.03</v>
          </cell>
        </row>
        <row r="342">
          <cell r="A342" t="str">
            <v>2015.03</v>
          </cell>
        </row>
        <row r="343">
          <cell r="A343" t="str">
            <v>2015.03</v>
          </cell>
        </row>
        <row r="344">
          <cell r="A344" t="str">
            <v>2015.03</v>
          </cell>
        </row>
        <row r="345">
          <cell r="A345" t="str">
            <v>2015.03</v>
          </cell>
        </row>
        <row r="346">
          <cell r="A346" t="str">
            <v>2015.03</v>
          </cell>
        </row>
        <row r="347">
          <cell r="A347" t="str">
            <v>2015.03</v>
          </cell>
        </row>
        <row r="348">
          <cell r="A348" t="str">
            <v>2015.03</v>
          </cell>
        </row>
        <row r="349">
          <cell r="A349" t="str">
            <v>2015.03</v>
          </cell>
        </row>
        <row r="350">
          <cell r="A350" t="str">
            <v>2015.03</v>
          </cell>
        </row>
        <row r="351">
          <cell r="A351" t="str">
            <v>2015.03</v>
          </cell>
        </row>
        <row r="352">
          <cell r="A352" t="str">
            <v>2015.03</v>
          </cell>
        </row>
        <row r="353">
          <cell r="A353" t="str">
            <v>2015.03</v>
          </cell>
        </row>
        <row r="354">
          <cell r="A354" t="str">
            <v>2015.03</v>
          </cell>
        </row>
        <row r="355">
          <cell r="A355" t="str">
            <v>2015.03</v>
          </cell>
        </row>
        <row r="356">
          <cell r="A356" t="str">
            <v>2015.03</v>
          </cell>
        </row>
        <row r="357">
          <cell r="A357" t="str">
            <v>2015.03</v>
          </cell>
        </row>
        <row r="358">
          <cell r="A358" t="str">
            <v>2015.03</v>
          </cell>
        </row>
        <row r="359">
          <cell r="A359" t="str">
            <v>2015.03</v>
          </cell>
        </row>
        <row r="360">
          <cell r="A360" t="str">
            <v>2015.03</v>
          </cell>
        </row>
        <row r="361">
          <cell r="A361" t="str">
            <v>2015.03</v>
          </cell>
        </row>
        <row r="362">
          <cell r="A362" t="str">
            <v>2015.03</v>
          </cell>
        </row>
        <row r="363">
          <cell r="A363" t="str">
            <v>2015.03</v>
          </cell>
        </row>
        <row r="364">
          <cell r="A364" t="str">
            <v>2015.03</v>
          </cell>
        </row>
        <row r="365">
          <cell r="A365" t="str">
            <v>2015.03</v>
          </cell>
        </row>
        <row r="366">
          <cell r="A366" t="str">
            <v>2015.03</v>
          </cell>
        </row>
        <row r="367">
          <cell r="A367" t="str">
            <v>2015.03</v>
          </cell>
        </row>
        <row r="368">
          <cell r="A368" t="str">
            <v>2015.03</v>
          </cell>
        </row>
        <row r="369">
          <cell r="A369" t="str">
            <v>2015.03</v>
          </cell>
        </row>
        <row r="370">
          <cell r="A370" t="str">
            <v>2015.03</v>
          </cell>
        </row>
        <row r="371">
          <cell r="A371" t="str">
            <v>2015.03</v>
          </cell>
        </row>
        <row r="372">
          <cell r="A372" t="str">
            <v>2015.03</v>
          </cell>
        </row>
        <row r="373">
          <cell r="A373" t="str">
            <v>2015.03</v>
          </cell>
        </row>
        <row r="374">
          <cell r="A374" t="str">
            <v>2015.03</v>
          </cell>
        </row>
        <row r="375">
          <cell r="A375" t="str">
            <v>2015.03</v>
          </cell>
        </row>
        <row r="376">
          <cell r="A376" t="str">
            <v>2015.03</v>
          </cell>
        </row>
        <row r="377">
          <cell r="A377" t="str">
            <v>2015.03</v>
          </cell>
        </row>
        <row r="378">
          <cell r="A378" t="str">
            <v>2015.03</v>
          </cell>
        </row>
        <row r="379">
          <cell r="A379" t="str">
            <v>2015.03</v>
          </cell>
        </row>
        <row r="380">
          <cell r="A380" t="str">
            <v>2015.03</v>
          </cell>
        </row>
        <row r="381">
          <cell r="A381" t="str">
            <v>2015.03</v>
          </cell>
        </row>
        <row r="382">
          <cell r="A382" t="str">
            <v>2015.03</v>
          </cell>
        </row>
        <row r="383">
          <cell r="A383" t="str">
            <v>2015.03</v>
          </cell>
        </row>
        <row r="384">
          <cell r="A384" t="str">
            <v>2015.03</v>
          </cell>
        </row>
        <row r="385">
          <cell r="A385" t="str">
            <v>2015.03</v>
          </cell>
        </row>
        <row r="386">
          <cell r="A386" t="str">
            <v>2015.03</v>
          </cell>
        </row>
        <row r="387">
          <cell r="A387" t="str">
            <v>2015.03</v>
          </cell>
        </row>
        <row r="388">
          <cell r="A388" t="str">
            <v>2015.03</v>
          </cell>
        </row>
        <row r="389">
          <cell r="A389" t="str">
            <v>2015.03</v>
          </cell>
        </row>
        <row r="390">
          <cell r="A390" t="str">
            <v>2015.03</v>
          </cell>
        </row>
        <row r="391">
          <cell r="A391" t="str">
            <v>2015.03</v>
          </cell>
        </row>
        <row r="392">
          <cell r="A392" t="str">
            <v>2015.03</v>
          </cell>
        </row>
        <row r="393">
          <cell r="A393" t="str">
            <v>2015.03</v>
          </cell>
        </row>
        <row r="394">
          <cell r="A394" t="str">
            <v>2015.03</v>
          </cell>
        </row>
        <row r="395">
          <cell r="A395" t="str">
            <v>2015.03</v>
          </cell>
        </row>
        <row r="396">
          <cell r="A396" t="str">
            <v>2015.03</v>
          </cell>
        </row>
        <row r="397">
          <cell r="A397" t="str">
            <v>2015.03</v>
          </cell>
        </row>
        <row r="398">
          <cell r="A398" t="str">
            <v>2015.03</v>
          </cell>
        </row>
        <row r="399">
          <cell r="A399" t="str">
            <v>2015.04</v>
          </cell>
        </row>
        <row r="400">
          <cell r="A400" t="str">
            <v>2015.04</v>
          </cell>
        </row>
        <row r="401">
          <cell r="A401" t="str">
            <v>2015.04</v>
          </cell>
        </row>
        <row r="402">
          <cell r="A402" t="str">
            <v>2015.04</v>
          </cell>
        </row>
        <row r="403">
          <cell r="A403" t="str">
            <v>2015.04</v>
          </cell>
        </row>
        <row r="404">
          <cell r="A404" t="str">
            <v>2015.04</v>
          </cell>
        </row>
        <row r="405">
          <cell r="A405" t="str">
            <v>2015.04</v>
          </cell>
        </row>
        <row r="406">
          <cell r="A406" t="str">
            <v>2015.04</v>
          </cell>
        </row>
        <row r="407">
          <cell r="A407" t="str">
            <v>2015.04</v>
          </cell>
        </row>
        <row r="408">
          <cell r="A408" t="str">
            <v>2015.04</v>
          </cell>
        </row>
        <row r="409">
          <cell r="A409" t="str">
            <v>2015.04</v>
          </cell>
        </row>
        <row r="410">
          <cell r="A410" t="str">
            <v>2015.04</v>
          </cell>
        </row>
        <row r="411">
          <cell r="A411" t="str">
            <v>2015.04</v>
          </cell>
        </row>
        <row r="412">
          <cell r="A412" t="str">
            <v>2015.04</v>
          </cell>
        </row>
        <row r="413">
          <cell r="A413" t="str">
            <v>2015.04</v>
          </cell>
        </row>
        <row r="414">
          <cell r="A414" t="str">
            <v>2015.04</v>
          </cell>
        </row>
        <row r="415">
          <cell r="A415" t="str">
            <v>2015.04</v>
          </cell>
        </row>
        <row r="416">
          <cell r="A416" t="str">
            <v>2015.04</v>
          </cell>
        </row>
        <row r="417">
          <cell r="A417" t="str">
            <v>2015.04</v>
          </cell>
        </row>
        <row r="418">
          <cell r="A418" t="str">
            <v>2015.04</v>
          </cell>
        </row>
        <row r="419">
          <cell r="A419" t="str">
            <v>2015.04</v>
          </cell>
        </row>
        <row r="420">
          <cell r="A420" t="str">
            <v>2015.04</v>
          </cell>
        </row>
        <row r="421">
          <cell r="A421" t="str">
            <v>2015.04</v>
          </cell>
        </row>
        <row r="422">
          <cell r="A422" t="str">
            <v>2015.04</v>
          </cell>
        </row>
        <row r="423">
          <cell r="A423" t="str">
            <v>2015.04</v>
          </cell>
        </row>
        <row r="424">
          <cell r="A424" t="str">
            <v>2015.04</v>
          </cell>
        </row>
        <row r="425">
          <cell r="A425" t="str">
            <v>2015.04</v>
          </cell>
        </row>
        <row r="426">
          <cell r="A426" t="str">
            <v>2015.04</v>
          </cell>
        </row>
        <row r="427">
          <cell r="A427" t="str">
            <v>2015.04</v>
          </cell>
        </row>
        <row r="428">
          <cell r="A428" t="str">
            <v>2015.04</v>
          </cell>
        </row>
        <row r="429">
          <cell r="A429" t="str">
            <v>2015.04</v>
          </cell>
        </row>
        <row r="430">
          <cell r="A430" t="str">
            <v>2015.04</v>
          </cell>
        </row>
        <row r="431">
          <cell r="A431" t="str">
            <v>2015.04</v>
          </cell>
        </row>
        <row r="432">
          <cell r="A432" t="str">
            <v>2015.04</v>
          </cell>
        </row>
        <row r="433">
          <cell r="A433" t="str">
            <v>2015.04</v>
          </cell>
        </row>
        <row r="434">
          <cell r="A434" t="str">
            <v>2015.04</v>
          </cell>
        </row>
        <row r="435">
          <cell r="A435" t="str">
            <v>2015.04</v>
          </cell>
        </row>
        <row r="436">
          <cell r="A436" t="str">
            <v>2015.04</v>
          </cell>
        </row>
        <row r="437">
          <cell r="A437" t="str">
            <v>2015.04</v>
          </cell>
        </row>
        <row r="438">
          <cell r="A438" t="str">
            <v>2015.04</v>
          </cell>
        </row>
        <row r="439">
          <cell r="A439" t="str">
            <v>2015.04</v>
          </cell>
        </row>
        <row r="440">
          <cell r="A440" t="str">
            <v>2015.04</v>
          </cell>
        </row>
        <row r="441">
          <cell r="A441" t="str">
            <v>2015.04</v>
          </cell>
        </row>
        <row r="442">
          <cell r="A442" t="str">
            <v>2015.04</v>
          </cell>
        </row>
        <row r="443">
          <cell r="A443" t="str">
            <v>2015.04</v>
          </cell>
        </row>
        <row r="444">
          <cell r="A444" t="str">
            <v>2015.04</v>
          </cell>
        </row>
        <row r="445">
          <cell r="A445" t="str">
            <v>2015.04</v>
          </cell>
        </row>
        <row r="446">
          <cell r="A446" t="str">
            <v>2015.04</v>
          </cell>
        </row>
        <row r="447">
          <cell r="A447" t="str">
            <v>2015.04</v>
          </cell>
        </row>
        <row r="448">
          <cell r="A448" t="str">
            <v>2015.04</v>
          </cell>
        </row>
        <row r="449">
          <cell r="A449" t="str">
            <v>2015.04</v>
          </cell>
        </row>
        <row r="450">
          <cell r="A450" t="str">
            <v>2015.04</v>
          </cell>
        </row>
        <row r="451">
          <cell r="A451" t="str">
            <v>2015.04</v>
          </cell>
        </row>
        <row r="452">
          <cell r="A452" t="str">
            <v>2015.04</v>
          </cell>
        </row>
        <row r="453">
          <cell r="A453" t="str">
            <v>2015.04</v>
          </cell>
        </row>
        <row r="454">
          <cell r="A454" t="str">
            <v>2015.04</v>
          </cell>
        </row>
        <row r="455">
          <cell r="A455" t="str">
            <v>2015.04</v>
          </cell>
        </row>
        <row r="456">
          <cell r="A456" t="str">
            <v>2015.04</v>
          </cell>
        </row>
        <row r="457">
          <cell r="A457" t="str">
            <v>2015.04</v>
          </cell>
        </row>
        <row r="458">
          <cell r="A458" t="str">
            <v>2015.04</v>
          </cell>
        </row>
        <row r="459">
          <cell r="A459" t="str">
            <v>2015.04</v>
          </cell>
        </row>
        <row r="460">
          <cell r="A460" t="str">
            <v>2015.04</v>
          </cell>
        </row>
        <row r="461">
          <cell r="A461" t="str">
            <v>2015.04</v>
          </cell>
        </row>
        <row r="462">
          <cell r="A462" t="str">
            <v>2015.04</v>
          </cell>
        </row>
        <row r="463">
          <cell r="A463" t="str">
            <v>2015.04</v>
          </cell>
        </row>
        <row r="464">
          <cell r="A464" t="str">
            <v>2015.04</v>
          </cell>
        </row>
        <row r="465">
          <cell r="A465" t="str">
            <v>2015.04</v>
          </cell>
        </row>
        <row r="466">
          <cell r="A466" t="str">
            <v>2015.04</v>
          </cell>
        </row>
        <row r="467">
          <cell r="A467" t="str">
            <v>2015.04</v>
          </cell>
        </row>
        <row r="468">
          <cell r="A468" t="str">
            <v>2015.04</v>
          </cell>
        </row>
        <row r="469">
          <cell r="A469" t="str">
            <v>2015.04</v>
          </cell>
        </row>
        <row r="470">
          <cell r="A470" t="str">
            <v>2015.04</v>
          </cell>
        </row>
        <row r="471">
          <cell r="A471" t="str">
            <v>2015.04</v>
          </cell>
        </row>
        <row r="472">
          <cell r="A472" t="str">
            <v>2015.04</v>
          </cell>
        </row>
        <row r="473">
          <cell r="A473" t="str">
            <v>2015.04</v>
          </cell>
        </row>
        <row r="474">
          <cell r="A474" t="str">
            <v>2015.04</v>
          </cell>
        </row>
        <row r="475">
          <cell r="A475" t="str">
            <v>2015.04</v>
          </cell>
        </row>
        <row r="476">
          <cell r="A476" t="str">
            <v>2015.04</v>
          </cell>
        </row>
        <row r="477">
          <cell r="A477" t="str">
            <v>2015.04</v>
          </cell>
        </row>
        <row r="478">
          <cell r="A478" t="str">
            <v>2015.04</v>
          </cell>
        </row>
        <row r="479">
          <cell r="A479" t="str">
            <v>2015.04</v>
          </cell>
        </row>
        <row r="480">
          <cell r="A480" t="str">
            <v>2015.04</v>
          </cell>
        </row>
        <row r="481">
          <cell r="A481" t="str">
            <v>2015.04</v>
          </cell>
        </row>
        <row r="482">
          <cell r="A482" t="str">
            <v>2015.04</v>
          </cell>
        </row>
        <row r="483">
          <cell r="A483" t="str">
            <v>2015.04</v>
          </cell>
        </row>
        <row r="484">
          <cell r="A484" t="str">
            <v>2015.04</v>
          </cell>
        </row>
        <row r="485">
          <cell r="A485" t="str">
            <v>2015.04</v>
          </cell>
        </row>
        <row r="486">
          <cell r="A486" t="str">
            <v>2015.04</v>
          </cell>
        </row>
        <row r="487">
          <cell r="A487" t="str">
            <v>2015.04</v>
          </cell>
        </row>
        <row r="488">
          <cell r="A488" t="str">
            <v>2015.04</v>
          </cell>
        </row>
        <row r="489">
          <cell r="A489" t="str">
            <v>2015.04</v>
          </cell>
        </row>
        <row r="490">
          <cell r="A490" t="str">
            <v>2015.04</v>
          </cell>
        </row>
        <row r="491">
          <cell r="A491" t="str">
            <v>2015.04</v>
          </cell>
        </row>
        <row r="492">
          <cell r="A492" t="str">
            <v>2015.04</v>
          </cell>
        </row>
        <row r="493">
          <cell r="A493" t="str">
            <v>2015.04</v>
          </cell>
        </row>
        <row r="494">
          <cell r="A494" t="str">
            <v>2015.04</v>
          </cell>
        </row>
        <row r="495">
          <cell r="A495" t="str">
            <v>2015.04</v>
          </cell>
        </row>
        <row r="496">
          <cell r="A496" t="str">
            <v>2015.04</v>
          </cell>
        </row>
        <row r="497">
          <cell r="A497" t="str">
            <v>2015.04</v>
          </cell>
        </row>
        <row r="498">
          <cell r="A498" t="str">
            <v>2015.04</v>
          </cell>
        </row>
        <row r="499">
          <cell r="A499" t="str">
            <v>2015.04</v>
          </cell>
        </row>
        <row r="500">
          <cell r="A500" t="str">
            <v>2015.04</v>
          </cell>
        </row>
        <row r="501">
          <cell r="A501" t="str">
            <v>2015.04</v>
          </cell>
        </row>
        <row r="502">
          <cell r="A502" t="str">
            <v>2015.04</v>
          </cell>
        </row>
        <row r="503">
          <cell r="A503" t="str">
            <v>2015.04</v>
          </cell>
        </row>
        <row r="504">
          <cell r="A504" t="str">
            <v>2015.04</v>
          </cell>
        </row>
        <row r="505">
          <cell r="A505" t="str">
            <v>2015.04</v>
          </cell>
        </row>
        <row r="506">
          <cell r="A506" t="str">
            <v>2015.04</v>
          </cell>
        </row>
        <row r="507">
          <cell r="A507" t="str">
            <v>2015.04</v>
          </cell>
        </row>
        <row r="508">
          <cell r="A508" t="str">
            <v>2015.04</v>
          </cell>
        </row>
        <row r="509">
          <cell r="A509" t="str">
            <v>2015.04</v>
          </cell>
        </row>
        <row r="510">
          <cell r="A510" t="str">
            <v>2015.04</v>
          </cell>
        </row>
        <row r="511">
          <cell r="A511" t="str">
            <v>2015.04</v>
          </cell>
        </row>
        <row r="512">
          <cell r="A512" t="str">
            <v>2015.04</v>
          </cell>
        </row>
        <row r="513">
          <cell r="A513" t="str">
            <v>2015.04</v>
          </cell>
        </row>
        <row r="514">
          <cell r="A514" t="str">
            <v>2015.04</v>
          </cell>
        </row>
        <row r="515">
          <cell r="A515" t="str">
            <v>2015.04</v>
          </cell>
        </row>
        <row r="516">
          <cell r="A516" t="str">
            <v>2015.04</v>
          </cell>
        </row>
        <row r="517">
          <cell r="A517" t="str">
            <v>2015.04</v>
          </cell>
        </row>
        <row r="518">
          <cell r="A518" t="str">
            <v>2015.04</v>
          </cell>
        </row>
        <row r="519">
          <cell r="A519" t="str">
            <v>2015.04</v>
          </cell>
        </row>
        <row r="520">
          <cell r="A520" t="str">
            <v>2015.04</v>
          </cell>
        </row>
        <row r="521">
          <cell r="A521" t="str">
            <v>2015.04</v>
          </cell>
        </row>
        <row r="522">
          <cell r="A522" t="str">
            <v>2015.04</v>
          </cell>
        </row>
        <row r="523">
          <cell r="A523" t="str">
            <v>2015.04</v>
          </cell>
        </row>
        <row r="524">
          <cell r="A524" t="str">
            <v>2015.04</v>
          </cell>
        </row>
        <row r="525">
          <cell r="A525" t="str">
            <v>2015.04</v>
          </cell>
        </row>
        <row r="526">
          <cell r="A526" t="str">
            <v>2015.04</v>
          </cell>
        </row>
        <row r="527">
          <cell r="A527" t="str">
            <v>2015.04</v>
          </cell>
        </row>
        <row r="528">
          <cell r="A528" t="str">
            <v>2015.04</v>
          </cell>
        </row>
        <row r="529">
          <cell r="A529" t="str">
            <v>2015.04</v>
          </cell>
        </row>
        <row r="530">
          <cell r="A530" t="str">
            <v>2015.05</v>
          </cell>
        </row>
        <row r="531">
          <cell r="A531" t="str">
            <v>2015.05</v>
          </cell>
        </row>
        <row r="532">
          <cell r="A532" t="str">
            <v>2015.05</v>
          </cell>
        </row>
        <row r="533">
          <cell r="A533" t="str">
            <v>2015.05</v>
          </cell>
        </row>
        <row r="534">
          <cell r="A534" t="str">
            <v>2015.05</v>
          </cell>
        </row>
        <row r="535">
          <cell r="A535" t="str">
            <v>2015.05</v>
          </cell>
        </row>
        <row r="536">
          <cell r="A536" t="str">
            <v>2015.05</v>
          </cell>
        </row>
        <row r="537">
          <cell r="A537" t="str">
            <v>2015.05</v>
          </cell>
        </row>
        <row r="538">
          <cell r="A538" t="str">
            <v>2015.05</v>
          </cell>
        </row>
        <row r="539">
          <cell r="A539" t="str">
            <v>2015.05</v>
          </cell>
        </row>
        <row r="540">
          <cell r="A540" t="str">
            <v>2015.05</v>
          </cell>
        </row>
        <row r="541">
          <cell r="A541" t="str">
            <v>2015.05</v>
          </cell>
        </row>
        <row r="542">
          <cell r="A542" t="str">
            <v>2015.05</v>
          </cell>
        </row>
        <row r="543">
          <cell r="A543" t="str">
            <v>2015.05</v>
          </cell>
        </row>
        <row r="544">
          <cell r="A544" t="str">
            <v>2015.05</v>
          </cell>
        </row>
        <row r="545">
          <cell r="A545" t="str">
            <v>2015.05</v>
          </cell>
        </row>
        <row r="546">
          <cell r="A546" t="str">
            <v>2015.05</v>
          </cell>
        </row>
        <row r="547">
          <cell r="A547" t="str">
            <v>2015.05</v>
          </cell>
        </row>
        <row r="548">
          <cell r="A548" t="str">
            <v>2015.05</v>
          </cell>
        </row>
        <row r="549">
          <cell r="A549" t="str">
            <v>2015.05</v>
          </cell>
        </row>
        <row r="550">
          <cell r="A550" t="str">
            <v>2015.05</v>
          </cell>
        </row>
        <row r="551">
          <cell r="A551" t="str">
            <v>2015.05</v>
          </cell>
        </row>
        <row r="552">
          <cell r="A552" t="str">
            <v>2015.05</v>
          </cell>
        </row>
        <row r="553">
          <cell r="A553" t="str">
            <v>2015.05</v>
          </cell>
        </row>
        <row r="554">
          <cell r="A554" t="str">
            <v>2015.05</v>
          </cell>
        </row>
        <row r="555">
          <cell r="A555" t="str">
            <v>2015.05</v>
          </cell>
        </row>
        <row r="556">
          <cell r="A556" t="str">
            <v>2015.05</v>
          </cell>
        </row>
        <row r="557">
          <cell r="A557" t="str">
            <v>2015.05</v>
          </cell>
        </row>
        <row r="558">
          <cell r="A558" t="str">
            <v>2015.05</v>
          </cell>
        </row>
        <row r="559">
          <cell r="A559" t="str">
            <v>2015.05</v>
          </cell>
        </row>
        <row r="560">
          <cell r="A560" t="str">
            <v>2015.05</v>
          </cell>
        </row>
        <row r="561">
          <cell r="A561" t="str">
            <v>2015.05</v>
          </cell>
        </row>
        <row r="562">
          <cell r="A562" t="str">
            <v>2015.05</v>
          </cell>
        </row>
        <row r="563">
          <cell r="A563" t="str">
            <v>2015.05</v>
          </cell>
        </row>
        <row r="564">
          <cell r="A564" t="str">
            <v>2015.05</v>
          </cell>
        </row>
        <row r="565">
          <cell r="A565" t="str">
            <v>2015.05</v>
          </cell>
        </row>
        <row r="566">
          <cell r="A566" t="str">
            <v>2015.05</v>
          </cell>
        </row>
        <row r="567">
          <cell r="A567" t="str">
            <v>2015.05</v>
          </cell>
        </row>
        <row r="568">
          <cell r="A568" t="str">
            <v>2015.05</v>
          </cell>
        </row>
        <row r="569">
          <cell r="A569" t="str">
            <v>2015.05</v>
          </cell>
        </row>
        <row r="570">
          <cell r="A570" t="str">
            <v>2015.05</v>
          </cell>
        </row>
        <row r="571">
          <cell r="A571" t="str">
            <v>2015.05</v>
          </cell>
        </row>
        <row r="572">
          <cell r="A572" t="str">
            <v>2015.05</v>
          </cell>
        </row>
        <row r="573">
          <cell r="A573" t="str">
            <v>2015.05</v>
          </cell>
        </row>
        <row r="574">
          <cell r="A574" t="str">
            <v>2015.05</v>
          </cell>
        </row>
        <row r="575">
          <cell r="A575" t="str">
            <v>2015.05</v>
          </cell>
        </row>
        <row r="576">
          <cell r="A576" t="str">
            <v>2015.05</v>
          </cell>
        </row>
        <row r="577">
          <cell r="A577" t="str">
            <v>2015.05</v>
          </cell>
        </row>
        <row r="578">
          <cell r="A578" t="str">
            <v>2015.05</v>
          </cell>
        </row>
        <row r="579">
          <cell r="A579" t="str">
            <v>2015.05</v>
          </cell>
        </row>
        <row r="580">
          <cell r="A580" t="str">
            <v>2015.05</v>
          </cell>
        </row>
        <row r="581">
          <cell r="A581" t="str">
            <v>2015.05</v>
          </cell>
        </row>
        <row r="582">
          <cell r="A582" t="str">
            <v>2015.05</v>
          </cell>
        </row>
        <row r="583">
          <cell r="A583" t="str">
            <v>2015.05</v>
          </cell>
        </row>
        <row r="584">
          <cell r="A584" t="str">
            <v>2015.05</v>
          </cell>
        </row>
        <row r="585">
          <cell r="A585" t="str">
            <v>2015.05</v>
          </cell>
        </row>
        <row r="586">
          <cell r="A586" t="str">
            <v>2015.05</v>
          </cell>
        </row>
        <row r="587">
          <cell r="A587" t="str">
            <v>2015.05</v>
          </cell>
        </row>
        <row r="588">
          <cell r="A588" t="str">
            <v>2015.05</v>
          </cell>
        </row>
        <row r="589">
          <cell r="A589" t="str">
            <v>2015.05</v>
          </cell>
        </row>
        <row r="590">
          <cell r="A590" t="str">
            <v>2015.05</v>
          </cell>
        </row>
        <row r="591">
          <cell r="A591" t="str">
            <v>2015.05</v>
          </cell>
        </row>
        <row r="592">
          <cell r="A592" t="str">
            <v>2015.05</v>
          </cell>
        </row>
        <row r="593">
          <cell r="A593" t="str">
            <v>2015.05</v>
          </cell>
        </row>
        <row r="594">
          <cell r="A594" t="str">
            <v>2015.05</v>
          </cell>
        </row>
        <row r="595">
          <cell r="A595" t="str">
            <v>2015.05</v>
          </cell>
        </row>
        <row r="596">
          <cell r="A596" t="str">
            <v>2015.05</v>
          </cell>
        </row>
        <row r="597">
          <cell r="A597" t="str">
            <v>2015.05</v>
          </cell>
        </row>
        <row r="598">
          <cell r="A598" t="str">
            <v>2015.05</v>
          </cell>
        </row>
        <row r="599">
          <cell r="A599" t="str">
            <v>2015.05</v>
          </cell>
        </row>
        <row r="600">
          <cell r="A600" t="str">
            <v>2015.05</v>
          </cell>
        </row>
        <row r="601">
          <cell r="A601" t="str">
            <v>2015.05</v>
          </cell>
        </row>
        <row r="602">
          <cell r="A602" t="str">
            <v>2015.05</v>
          </cell>
        </row>
        <row r="603">
          <cell r="A603" t="str">
            <v>2015.05</v>
          </cell>
        </row>
        <row r="604">
          <cell r="A604" t="str">
            <v>2015.05</v>
          </cell>
        </row>
        <row r="605">
          <cell r="A605" t="str">
            <v>2015.05</v>
          </cell>
        </row>
        <row r="606">
          <cell r="A606" t="str">
            <v>2015.05</v>
          </cell>
        </row>
        <row r="607">
          <cell r="A607" t="str">
            <v>2015.05</v>
          </cell>
        </row>
        <row r="608">
          <cell r="A608" t="str">
            <v>2015.05</v>
          </cell>
        </row>
        <row r="609">
          <cell r="A609" t="str">
            <v>2015.05</v>
          </cell>
        </row>
        <row r="610">
          <cell r="A610" t="str">
            <v>2015.05</v>
          </cell>
        </row>
        <row r="611">
          <cell r="A611" t="str">
            <v>2015.05</v>
          </cell>
        </row>
        <row r="612">
          <cell r="A612" t="str">
            <v>2015.05</v>
          </cell>
        </row>
        <row r="613">
          <cell r="A613" t="str">
            <v>2015.05</v>
          </cell>
        </row>
        <row r="614">
          <cell r="A614" t="str">
            <v>2015.05</v>
          </cell>
        </row>
        <row r="615">
          <cell r="A615" t="str">
            <v>2015.05</v>
          </cell>
        </row>
        <row r="616">
          <cell r="A616" t="str">
            <v>2015.05</v>
          </cell>
        </row>
        <row r="617">
          <cell r="A617" t="str">
            <v>2015.05</v>
          </cell>
        </row>
        <row r="618">
          <cell r="A618" t="str">
            <v>2015.05</v>
          </cell>
        </row>
        <row r="619">
          <cell r="A619" t="str">
            <v>2015.05</v>
          </cell>
        </row>
        <row r="620">
          <cell r="A620" t="str">
            <v>2015.05</v>
          </cell>
        </row>
        <row r="621">
          <cell r="A621" t="str">
            <v>2015.05</v>
          </cell>
        </row>
        <row r="622">
          <cell r="A622" t="str">
            <v>2015.05</v>
          </cell>
        </row>
        <row r="623">
          <cell r="A623" t="str">
            <v>2015.05</v>
          </cell>
        </row>
        <row r="624">
          <cell r="A624" t="str">
            <v>2015.05</v>
          </cell>
        </row>
        <row r="625">
          <cell r="A625" t="str">
            <v>2015.05</v>
          </cell>
        </row>
        <row r="626">
          <cell r="A626" t="str">
            <v>2015.05</v>
          </cell>
        </row>
        <row r="627">
          <cell r="A627" t="str">
            <v>2015.05</v>
          </cell>
        </row>
        <row r="628">
          <cell r="A628" t="str">
            <v>2015.05</v>
          </cell>
        </row>
        <row r="629">
          <cell r="A629" t="str">
            <v>2015.05</v>
          </cell>
        </row>
        <row r="630">
          <cell r="A630" t="str">
            <v>2015.05</v>
          </cell>
        </row>
        <row r="631">
          <cell r="A631" t="str">
            <v>2015.05</v>
          </cell>
        </row>
        <row r="632">
          <cell r="A632" t="str">
            <v>2015.05</v>
          </cell>
        </row>
        <row r="633">
          <cell r="A633" t="str">
            <v>2015.05</v>
          </cell>
        </row>
        <row r="634">
          <cell r="A634" t="str">
            <v>2015.05</v>
          </cell>
        </row>
        <row r="635">
          <cell r="A635" t="str">
            <v>2015.05</v>
          </cell>
        </row>
        <row r="636">
          <cell r="A636" t="str">
            <v>2015.05</v>
          </cell>
        </row>
        <row r="637">
          <cell r="A637" t="str">
            <v>2015.05</v>
          </cell>
        </row>
        <row r="638">
          <cell r="A638" t="str">
            <v>2015.05</v>
          </cell>
        </row>
        <row r="639">
          <cell r="A639" t="str">
            <v>2015.05</v>
          </cell>
        </row>
        <row r="640">
          <cell r="A640" t="str">
            <v>2015.05</v>
          </cell>
        </row>
        <row r="641">
          <cell r="A641" t="str">
            <v>2015.05</v>
          </cell>
        </row>
        <row r="642">
          <cell r="A642" t="str">
            <v>2015.05</v>
          </cell>
        </row>
        <row r="643">
          <cell r="A643" t="str">
            <v>2015.05</v>
          </cell>
        </row>
        <row r="644">
          <cell r="A644" t="str">
            <v>2015.05</v>
          </cell>
        </row>
        <row r="645">
          <cell r="A645" t="str">
            <v>2015.05</v>
          </cell>
        </row>
        <row r="646">
          <cell r="A646" t="str">
            <v>2015.05</v>
          </cell>
        </row>
        <row r="647">
          <cell r="A647" t="str">
            <v>2015.05</v>
          </cell>
        </row>
        <row r="648">
          <cell r="A648" t="str">
            <v>2015.05</v>
          </cell>
        </row>
        <row r="649">
          <cell r="A649" t="str">
            <v>2015.05</v>
          </cell>
        </row>
        <row r="650">
          <cell r="A650" t="str">
            <v>2015.05</v>
          </cell>
        </row>
        <row r="651">
          <cell r="A651" t="str">
            <v>2015.05</v>
          </cell>
        </row>
        <row r="652">
          <cell r="A652" t="str">
            <v>2015.05</v>
          </cell>
        </row>
        <row r="653">
          <cell r="A653" t="str">
            <v>2015.05</v>
          </cell>
        </row>
        <row r="654">
          <cell r="A654" t="str">
            <v>2015.05</v>
          </cell>
        </row>
        <row r="655">
          <cell r="A655" t="str">
            <v>2015.05</v>
          </cell>
        </row>
        <row r="656">
          <cell r="A656" t="str">
            <v>2015.05</v>
          </cell>
        </row>
        <row r="657">
          <cell r="A657" t="str">
            <v>2015.05</v>
          </cell>
        </row>
        <row r="658">
          <cell r="A658" t="str">
            <v>2015.05</v>
          </cell>
        </row>
        <row r="659">
          <cell r="A659" t="str">
            <v>2015.05</v>
          </cell>
        </row>
        <row r="660">
          <cell r="A660" t="str">
            <v>2015.05</v>
          </cell>
        </row>
        <row r="661">
          <cell r="A661" t="str">
            <v>2015.05</v>
          </cell>
        </row>
        <row r="662">
          <cell r="A662" t="str">
            <v>2015.05</v>
          </cell>
        </row>
        <row r="663">
          <cell r="A663" t="str">
            <v>2015.05</v>
          </cell>
        </row>
        <row r="664">
          <cell r="A664" t="str">
            <v>2015.05</v>
          </cell>
        </row>
        <row r="665">
          <cell r="A665" t="str">
            <v>2015.05</v>
          </cell>
        </row>
        <row r="666">
          <cell r="A666" t="str">
            <v>2015.05</v>
          </cell>
        </row>
        <row r="667">
          <cell r="A667" t="str">
            <v>2015.05</v>
          </cell>
        </row>
        <row r="668">
          <cell r="A668" t="str">
            <v>2015.05</v>
          </cell>
        </row>
        <row r="669">
          <cell r="A669" t="str">
            <v>2015.05</v>
          </cell>
        </row>
        <row r="670">
          <cell r="A670" t="str">
            <v>2015.05</v>
          </cell>
        </row>
        <row r="671">
          <cell r="A671" t="str">
            <v>2015.06</v>
          </cell>
        </row>
        <row r="672">
          <cell r="A672" t="str">
            <v>2015.06</v>
          </cell>
        </row>
        <row r="673">
          <cell r="A673" t="str">
            <v>2015.06</v>
          </cell>
        </row>
        <row r="674">
          <cell r="A674" t="str">
            <v>2015.06</v>
          </cell>
        </row>
        <row r="675">
          <cell r="A675" t="str">
            <v>2015.06</v>
          </cell>
        </row>
        <row r="676">
          <cell r="A676" t="str">
            <v>2015.06</v>
          </cell>
        </row>
        <row r="677">
          <cell r="A677" t="str">
            <v>2015.06</v>
          </cell>
        </row>
        <row r="678">
          <cell r="A678" t="str">
            <v>2015.06</v>
          </cell>
        </row>
        <row r="679">
          <cell r="A679" t="str">
            <v>2015.06</v>
          </cell>
        </row>
        <row r="680">
          <cell r="A680" t="str">
            <v>2015.06</v>
          </cell>
        </row>
        <row r="681">
          <cell r="A681" t="str">
            <v>2015.06</v>
          </cell>
        </row>
        <row r="682">
          <cell r="A682" t="str">
            <v>2015.06</v>
          </cell>
        </row>
        <row r="683">
          <cell r="A683" t="str">
            <v>2015.06</v>
          </cell>
        </row>
        <row r="684">
          <cell r="A684" t="str">
            <v>2015.06</v>
          </cell>
        </row>
        <row r="685">
          <cell r="A685" t="str">
            <v>2015.06</v>
          </cell>
        </row>
        <row r="686">
          <cell r="A686" t="str">
            <v>2015.06</v>
          </cell>
        </row>
        <row r="687">
          <cell r="A687" t="str">
            <v>2015.06</v>
          </cell>
        </row>
        <row r="688">
          <cell r="A688" t="str">
            <v>2015.06</v>
          </cell>
        </row>
        <row r="689">
          <cell r="A689" t="str">
            <v>2015.06</v>
          </cell>
        </row>
        <row r="690">
          <cell r="A690" t="str">
            <v>2015.06</v>
          </cell>
        </row>
        <row r="691">
          <cell r="A691" t="str">
            <v>2015.06</v>
          </cell>
        </row>
        <row r="692">
          <cell r="A692" t="str">
            <v>2015.06</v>
          </cell>
        </row>
        <row r="693">
          <cell r="A693" t="str">
            <v>2015.06</v>
          </cell>
        </row>
        <row r="694">
          <cell r="A694" t="str">
            <v>2015.06</v>
          </cell>
        </row>
        <row r="695">
          <cell r="A695" t="str">
            <v>2015.06</v>
          </cell>
        </row>
        <row r="696">
          <cell r="A696" t="str">
            <v>2015.06</v>
          </cell>
        </row>
        <row r="697">
          <cell r="A697" t="str">
            <v>2015.06</v>
          </cell>
        </row>
        <row r="698">
          <cell r="A698" t="str">
            <v>2015.06</v>
          </cell>
        </row>
        <row r="699">
          <cell r="A699" t="str">
            <v>2015.06</v>
          </cell>
        </row>
        <row r="700">
          <cell r="A700" t="str">
            <v>2015.06</v>
          </cell>
        </row>
        <row r="701">
          <cell r="A701" t="str">
            <v>2015.06</v>
          </cell>
        </row>
        <row r="702">
          <cell r="A702" t="str">
            <v>2015.06</v>
          </cell>
        </row>
        <row r="703">
          <cell r="A703" t="str">
            <v>2015.06</v>
          </cell>
        </row>
        <row r="704">
          <cell r="A704" t="str">
            <v>2015.06</v>
          </cell>
        </row>
        <row r="705">
          <cell r="A705" t="str">
            <v>2015.06</v>
          </cell>
        </row>
        <row r="706">
          <cell r="A706" t="str">
            <v>2015.06</v>
          </cell>
        </row>
        <row r="707">
          <cell r="A707" t="str">
            <v>2015.06</v>
          </cell>
        </row>
        <row r="708">
          <cell r="A708" t="str">
            <v>2015.06</v>
          </cell>
        </row>
        <row r="709">
          <cell r="A709" t="str">
            <v>2015.06</v>
          </cell>
        </row>
        <row r="710">
          <cell r="A710" t="str">
            <v>2015.06</v>
          </cell>
        </row>
        <row r="711">
          <cell r="A711" t="str">
            <v>2015.06</v>
          </cell>
        </row>
        <row r="712">
          <cell r="A712" t="str">
            <v>2015.06</v>
          </cell>
        </row>
        <row r="713">
          <cell r="A713" t="str">
            <v>2015.06</v>
          </cell>
        </row>
        <row r="714">
          <cell r="A714" t="str">
            <v>2015.06</v>
          </cell>
        </row>
        <row r="715">
          <cell r="A715" t="str">
            <v>2015.06</v>
          </cell>
        </row>
        <row r="716">
          <cell r="A716" t="str">
            <v>2015.06</v>
          </cell>
        </row>
        <row r="717">
          <cell r="A717" t="str">
            <v>2015.06</v>
          </cell>
        </row>
        <row r="718">
          <cell r="A718" t="str">
            <v>2015.06</v>
          </cell>
        </row>
        <row r="719">
          <cell r="A719" t="str">
            <v>2015.06</v>
          </cell>
        </row>
        <row r="720">
          <cell r="A720" t="str">
            <v>2015.06</v>
          </cell>
        </row>
        <row r="721">
          <cell r="A721" t="str">
            <v>2015.06</v>
          </cell>
        </row>
        <row r="722">
          <cell r="A722" t="str">
            <v>2015.06</v>
          </cell>
        </row>
        <row r="723">
          <cell r="A723" t="str">
            <v>2015.06</v>
          </cell>
        </row>
        <row r="724">
          <cell r="A724" t="str">
            <v>2015.06</v>
          </cell>
        </row>
        <row r="725">
          <cell r="A725" t="str">
            <v>2015.06</v>
          </cell>
        </row>
        <row r="726">
          <cell r="A726" t="str">
            <v>2015.06</v>
          </cell>
        </row>
        <row r="727">
          <cell r="A727" t="str">
            <v>2015.06</v>
          </cell>
        </row>
        <row r="728">
          <cell r="A728" t="str">
            <v>2015.06</v>
          </cell>
        </row>
        <row r="729">
          <cell r="A729" t="str">
            <v>2015.06</v>
          </cell>
        </row>
        <row r="730">
          <cell r="A730" t="str">
            <v>2015.06</v>
          </cell>
        </row>
        <row r="731">
          <cell r="A731" t="str">
            <v>2015.06</v>
          </cell>
        </row>
        <row r="732">
          <cell r="A732" t="str">
            <v>2015.06</v>
          </cell>
        </row>
        <row r="733">
          <cell r="A733" t="str">
            <v>2015.06</v>
          </cell>
        </row>
        <row r="734">
          <cell r="A734" t="str">
            <v>2015.06</v>
          </cell>
        </row>
        <row r="735">
          <cell r="A735" t="str">
            <v>2015.06</v>
          </cell>
        </row>
        <row r="736">
          <cell r="A736" t="str">
            <v>2015.06</v>
          </cell>
        </row>
        <row r="737">
          <cell r="A737" t="str">
            <v>2015.06</v>
          </cell>
        </row>
        <row r="738">
          <cell r="A738" t="str">
            <v>2015.06</v>
          </cell>
        </row>
        <row r="739">
          <cell r="A739" t="str">
            <v>2015.06</v>
          </cell>
        </row>
        <row r="740">
          <cell r="A740" t="str">
            <v>2015.06</v>
          </cell>
        </row>
        <row r="741">
          <cell r="A741" t="str">
            <v>2015.06</v>
          </cell>
        </row>
        <row r="742">
          <cell r="A742" t="str">
            <v>2015.06</v>
          </cell>
        </row>
        <row r="743">
          <cell r="A743" t="str">
            <v>2015.06</v>
          </cell>
        </row>
        <row r="744">
          <cell r="A744" t="str">
            <v>2015.06</v>
          </cell>
        </row>
        <row r="745">
          <cell r="A745" t="str">
            <v>2015.06</v>
          </cell>
        </row>
        <row r="746">
          <cell r="A746" t="str">
            <v>2015.06</v>
          </cell>
        </row>
        <row r="747">
          <cell r="A747" t="str">
            <v>2015.06</v>
          </cell>
        </row>
        <row r="748">
          <cell r="A748" t="str">
            <v>2015.06</v>
          </cell>
        </row>
        <row r="749">
          <cell r="A749" t="str">
            <v>2015.06</v>
          </cell>
        </row>
        <row r="750">
          <cell r="A750" t="str">
            <v>2015.06</v>
          </cell>
        </row>
        <row r="751">
          <cell r="A751" t="str">
            <v>2015.06</v>
          </cell>
        </row>
        <row r="752">
          <cell r="A752" t="str">
            <v>2015.06</v>
          </cell>
        </row>
        <row r="753">
          <cell r="A753" t="str">
            <v>2015.06</v>
          </cell>
        </row>
        <row r="754">
          <cell r="A754" t="str">
            <v>2015.06</v>
          </cell>
        </row>
        <row r="755">
          <cell r="A755" t="str">
            <v>2015.06</v>
          </cell>
        </row>
        <row r="756">
          <cell r="A756" t="str">
            <v>2015.06</v>
          </cell>
        </row>
        <row r="757">
          <cell r="A757" t="str">
            <v>2015.06</v>
          </cell>
        </row>
        <row r="758">
          <cell r="A758" t="str">
            <v>2015.06</v>
          </cell>
        </row>
        <row r="759">
          <cell r="A759" t="str">
            <v>2015.06</v>
          </cell>
        </row>
        <row r="760">
          <cell r="A760" t="str">
            <v>2015.06</v>
          </cell>
        </row>
        <row r="761">
          <cell r="A761" t="str">
            <v>2015.06</v>
          </cell>
        </row>
        <row r="762">
          <cell r="A762" t="str">
            <v>2015.06</v>
          </cell>
        </row>
        <row r="763">
          <cell r="A763" t="str">
            <v>2015.06</v>
          </cell>
        </row>
        <row r="764">
          <cell r="A764" t="str">
            <v>2015.06</v>
          </cell>
        </row>
        <row r="765">
          <cell r="A765" t="str">
            <v>2015.06</v>
          </cell>
        </row>
        <row r="766">
          <cell r="A766" t="str">
            <v>2015.06</v>
          </cell>
        </row>
        <row r="767">
          <cell r="A767" t="str">
            <v>2015.06</v>
          </cell>
        </row>
        <row r="768">
          <cell r="A768" t="str">
            <v>2015.06</v>
          </cell>
        </row>
        <row r="769">
          <cell r="A769" t="str">
            <v>2015.06</v>
          </cell>
        </row>
        <row r="770">
          <cell r="A770" t="str">
            <v>2015.06</v>
          </cell>
        </row>
        <row r="771">
          <cell r="A771" t="str">
            <v>2015.06</v>
          </cell>
        </row>
        <row r="772">
          <cell r="A772" t="str">
            <v>2015.06</v>
          </cell>
        </row>
        <row r="773">
          <cell r="A773" t="str">
            <v>2015.06</v>
          </cell>
        </row>
        <row r="774">
          <cell r="A774" t="str">
            <v>2015.06</v>
          </cell>
        </row>
        <row r="775">
          <cell r="A775" t="str">
            <v>2015.06</v>
          </cell>
        </row>
        <row r="776">
          <cell r="A776" t="str">
            <v>2015.06</v>
          </cell>
        </row>
        <row r="777">
          <cell r="A777" t="str">
            <v>2015.06</v>
          </cell>
        </row>
        <row r="778">
          <cell r="A778" t="str">
            <v>2015.06</v>
          </cell>
        </row>
        <row r="779">
          <cell r="A779" t="str">
            <v>2015.06</v>
          </cell>
        </row>
        <row r="780">
          <cell r="A780" t="str">
            <v>2015.06</v>
          </cell>
        </row>
        <row r="781">
          <cell r="A781" t="str">
            <v>2015.06</v>
          </cell>
        </row>
        <row r="782">
          <cell r="A782" t="str">
            <v>2015.06</v>
          </cell>
        </row>
        <row r="783">
          <cell r="A783" t="str">
            <v>2015.06</v>
          </cell>
        </row>
        <row r="784">
          <cell r="A784" t="str">
            <v>2015.06</v>
          </cell>
        </row>
        <row r="785">
          <cell r="A785" t="str">
            <v>2015.06</v>
          </cell>
        </row>
        <row r="786">
          <cell r="A786" t="str">
            <v>2015.06</v>
          </cell>
        </row>
        <row r="787">
          <cell r="A787" t="str">
            <v>2015.06</v>
          </cell>
        </row>
        <row r="788">
          <cell r="A788" t="str">
            <v>2015.06</v>
          </cell>
        </row>
        <row r="789">
          <cell r="A789" t="str">
            <v>2015.06</v>
          </cell>
        </row>
        <row r="790">
          <cell r="A790" t="str">
            <v>2015.06</v>
          </cell>
        </row>
        <row r="791">
          <cell r="A791" t="str">
            <v>2015.06</v>
          </cell>
        </row>
        <row r="792">
          <cell r="A792" t="str">
            <v>2015.06</v>
          </cell>
        </row>
        <row r="793">
          <cell r="A793" t="str">
            <v>2015.06</v>
          </cell>
        </row>
        <row r="794">
          <cell r="A794" t="str">
            <v>2015.06</v>
          </cell>
        </row>
        <row r="795">
          <cell r="A795" t="str">
            <v>2015.06</v>
          </cell>
        </row>
        <row r="796">
          <cell r="A796" t="str">
            <v>2015.06</v>
          </cell>
        </row>
        <row r="797">
          <cell r="A797" t="str">
            <v>2015.06</v>
          </cell>
        </row>
        <row r="798">
          <cell r="A798" t="str">
            <v>2015.06</v>
          </cell>
        </row>
        <row r="799">
          <cell r="A799" t="str">
            <v>2015.06</v>
          </cell>
        </row>
        <row r="800">
          <cell r="A800" t="str">
            <v>2015.06</v>
          </cell>
        </row>
        <row r="801">
          <cell r="A801" t="str">
            <v>2015.06</v>
          </cell>
        </row>
        <row r="802">
          <cell r="A802" t="str">
            <v>2015.06</v>
          </cell>
        </row>
        <row r="803">
          <cell r="A803" t="str">
            <v>2015.06</v>
          </cell>
        </row>
        <row r="804">
          <cell r="A804" t="str">
            <v>2015.06</v>
          </cell>
        </row>
        <row r="805">
          <cell r="A805" t="str">
            <v>2015.06</v>
          </cell>
        </row>
        <row r="806">
          <cell r="A806" t="str">
            <v>2015.06</v>
          </cell>
        </row>
        <row r="807">
          <cell r="A807" t="str">
            <v>2015.06</v>
          </cell>
        </row>
        <row r="808">
          <cell r="A808" t="str">
            <v>2015.06</v>
          </cell>
        </row>
        <row r="809">
          <cell r="A809" t="str">
            <v>2015.06</v>
          </cell>
        </row>
        <row r="810">
          <cell r="A810" t="str">
            <v>2015.06</v>
          </cell>
        </row>
        <row r="811">
          <cell r="A811" t="str">
            <v>2015.06</v>
          </cell>
        </row>
        <row r="812">
          <cell r="A812" t="str">
            <v>2015.06</v>
          </cell>
        </row>
        <row r="813">
          <cell r="A813" t="str">
            <v>2015.06</v>
          </cell>
        </row>
        <row r="814">
          <cell r="A814" t="str">
            <v>2015.06</v>
          </cell>
        </row>
        <row r="815">
          <cell r="A815" t="str">
            <v>2015.06</v>
          </cell>
        </row>
        <row r="816">
          <cell r="A816" t="str">
            <v>2015.06</v>
          </cell>
        </row>
        <row r="817">
          <cell r="A817" t="str">
            <v>2015.07</v>
          </cell>
        </row>
        <row r="818">
          <cell r="A818" t="str">
            <v>2015.07</v>
          </cell>
        </row>
        <row r="819">
          <cell r="A819" t="str">
            <v>2015.07</v>
          </cell>
        </row>
        <row r="820">
          <cell r="A820" t="str">
            <v>2015.07</v>
          </cell>
        </row>
        <row r="821">
          <cell r="A821" t="str">
            <v>2015.07</v>
          </cell>
        </row>
        <row r="822">
          <cell r="A822" t="str">
            <v>2015.07</v>
          </cell>
        </row>
        <row r="823">
          <cell r="A823" t="str">
            <v>2015.07</v>
          </cell>
        </row>
        <row r="824">
          <cell r="A824" t="str">
            <v>2015.07</v>
          </cell>
        </row>
        <row r="825">
          <cell r="A825" t="str">
            <v>2015.07</v>
          </cell>
        </row>
        <row r="826">
          <cell r="A826" t="str">
            <v>2015.07</v>
          </cell>
        </row>
        <row r="827">
          <cell r="A827" t="str">
            <v>2015.07</v>
          </cell>
        </row>
        <row r="828">
          <cell r="A828" t="str">
            <v>2015.07</v>
          </cell>
        </row>
        <row r="829">
          <cell r="A829" t="str">
            <v>2015.07</v>
          </cell>
        </row>
        <row r="830">
          <cell r="A830" t="str">
            <v>2015.07</v>
          </cell>
        </row>
        <row r="831">
          <cell r="A831" t="str">
            <v>2015.07</v>
          </cell>
        </row>
        <row r="832">
          <cell r="A832" t="str">
            <v>2015.07</v>
          </cell>
        </row>
        <row r="833">
          <cell r="A833" t="str">
            <v>2015.07</v>
          </cell>
        </row>
        <row r="834">
          <cell r="A834" t="str">
            <v>2015.07</v>
          </cell>
        </row>
        <row r="835">
          <cell r="A835" t="str">
            <v>2015.07</v>
          </cell>
        </row>
        <row r="836">
          <cell r="A836" t="str">
            <v>2015.07</v>
          </cell>
        </row>
        <row r="837">
          <cell r="A837" t="str">
            <v>2015.07</v>
          </cell>
        </row>
        <row r="838">
          <cell r="A838" t="str">
            <v>2015.07</v>
          </cell>
        </row>
        <row r="839">
          <cell r="A839" t="str">
            <v>2015.07</v>
          </cell>
        </row>
        <row r="840">
          <cell r="A840" t="str">
            <v>2015.07</v>
          </cell>
        </row>
        <row r="841">
          <cell r="A841" t="str">
            <v>2015.07</v>
          </cell>
        </row>
        <row r="842">
          <cell r="A842" t="str">
            <v>2015.07</v>
          </cell>
        </row>
        <row r="843">
          <cell r="A843" t="str">
            <v>2015.07</v>
          </cell>
        </row>
        <row r="844">
          <cell r="A844" t="str">
            <v>2015.07</v>
          </cell>
        </row>
        <row r="845">
          <cell r="A845" t="str">
            <v>2015.07</v>
          </cell>
        </row>
        <row r="846">
          <cell r="A846" t="str">
            <v>2015.07</v>
          </cell>
        </row>
        <row r="847">
          <cell r="A847" t="str">
            <v>2015.07</v>
          </cell>
        </row>
        <row r="848">
          <cell r="A848" t="str">
            <v>2015.07</v>
          </cell>
        </row>
        <row r="849">
          <cell r="A849" t="str">
            <v>2015.07</v>
          </cell>
        </row>
        <row r="850">
          <cell r="A850" t="str">
            <v>2015.07</v>
          </cell>
        </row>
        <row r="851">
          <cell r="A851" t="str">
            <v>2015.07</v>
          </cell>
        </row>
        <row r="852">
          <cell r="A852" t="str">
            <v>2015.07</v>
          </cell>
        </row>
        <row r="853">
          <cell r="A853" t="str">
            <v>2015.07</v>
          </cell>
        </row>
        <row r="854">
          <cell r="A854" t="str">
            <v>2015.07</v>
          </cell>
        </row>
        <row r="855">
          <cell r="A855" t="str">
            <v>2015.07</v>
          </cell>
        </row>
        <row r="856">
          <cell r="A856" t="str">
            <v>2015.07</v>
          </cell>
        </row>
        <row r="857">
          <cell r="A857" t="str">
            <v>2015.07</v>
          </cell>
        </row>
        <row r="858">
          <cell r="A858" t="str">
            <v>2015.07</v>
          </cell>
        </row>
        <row r="859">
          <cell r="A859" t="str">
            <v>2015.07</v>
          </cell>
        </row>
        <row r="860">
          <cell r="A860" t="str">
            <v>2015.07</v>
          </cell>
        </row>
        <row r="861">
          <cell r="A861" t="str">
            <v>2015.07</v>
          </cell>
        </row>
        <row r="862">
          <cell r="A862" t="str">
            <v>2015.07</v>
          </cell>
        </row>
        <row r="863">
          <cell r="A863" t="str">
            <v>2015.07</v>
          </cell>
        </row>
        <row r="864">
          <cell r="A864" t="str">
            <v>2015.07</v>
          </cell>
        </row>
        <row r="865">
          <cell r="A865" t="str">
            <v>2015.07</v>
          </cell>
        </row>
        <row r="866">
          <cell r="A866" t="str">
            <v>2015.07</v>
          </cell>
        </row>
        <row r="867">
          <cell r="A867" t="str">
            <v>2015.07</v>
          </cell>
        </row>
        <row r="868">
          <cell r="A868" t="str">
            <v>2015.07</v>
          </cell>
        </row>
        <row r="869">
          <cell r="A869" t="str">
            <v>2015.07</v>
          </cell>
        </row>
        <row r="870">
          <cell r="A870" t="str">
            <v>2015.07</v>
          </cell>
        </row>
        <row r="871">
          <cell r="A871" t="str">
            <v>2015.07</v>
          </cell>
        </row>
        <row r="872">
          <cell r="A872" t="str">
            <v>2015.07</v>
          </cell>
        </row>
        <row r="873">
          <cell r="A873" t="str">
            <v>2015.07</v>
          </cell>
        </row>
        <row r="874">
          <cell r="A874" t="str">
            <v>2015.07</v>
          </cell>
        </row>
        <row r="875">
          <cell r="A875" t="str">
            <v>2015.07</v>
          </cell>
        </row>
        <row r="876">
          <cell r="A876" t="str">
            <v>2015.07</v>
          </cell>
        </row>
        <row r="877">
          <cell r="A877" t="str">
            <v>2015.07</v>
          </cell>
        </row>
        <row r="878">
          <cell r="A878" t="str">
            <v>2015.07</v>
          </cell>
        </row>
        <row r="879">
          <cell r="A879" t="str">
            <v>2015.07</v>
          </cell>
        </row>
        <row r="880">
          <cell r="A880" t="str">
            <v>2015.07</v>
          </cell>
        </row>
        <row r="881">
          <cell r="A881" t="str">
            <v>2015.07</v>
          </cell>
        </row>
        <row r="882">
          <cell r="A882" t="str">
            <v>2015.07</v>
          </cell>
        </row>
        <row r="883">
          <cell r="A883" t="str">
            <v>2015.07</v>
          </cell>
        </row>
        <row r="884">
          <cell r="A884" t="str">
            <v>2015.07</v>
          </cell>
        </row>
        <row r="885">
          <cell r="A885" t="str">
            <v>2015.07</v>
          </cell>
        </row>
        <row r="886">
          <cell r="A886" t="str">
            <v>2015.07</v>
          </cell>
        </row>
        <row r="887">
          <cell r="A887" t="str">
            <v>2015.07</v>
          </cell>
        </row>
        <row r="888">
          <cell r="A888" t="str">
            <v>2015.07</v>
          </cell>
        </row>
        <row r="889">
          <cell r="A889" t="str">
            <v>2015.07</v>
          </cell>
        </row>
        <row r="890">
          <cell r="A890" t="str">
            <v>2015.07</v>
          </cell>
        </row>
        <row r="891">
          <cell r="A891" t="str">
            <v>2015.07</v>
          </cell>
        </row>
        <row r="892">
          <cell r="A892" t="str">
            <v>2015.07</v>
          </cell>
        </row>
        <row r="893">
          <cell r="A893" t="str">
            <v>2015.07</v>
          </cell>
        </row>
        <row r="894">
          <cell r="A894" t="str">
            <v>2015.07</v>
          </cell>
        </row>
        <row r="895">
          <cell r="A895" t="str">
            <v>2015.07</v>
          </cell>
        </row>
        <row r="896">
          <cell r="A896" t="str">
            <v>2015.07</v>
          </cell>
        </row>
        <row r="897">
          <cell r="A897" t="str">
            <v>2015.07</v>
          </cell>
        </row>
        <row r="898">
          <cell r="A898" t="str">
            <v>2015.07</v>
          </cell>
        </row>
        <row r="899">
          <cell r="A899" t="str">
            <v>2015.07</v>
          </cell>
        </row>
        <row r="900">
          <cell r="A900" t="str">
            <v>2015.07</v>
          </cell>
        </row>
        <row r="901">
          <cell r="A901" t="str">
            <v>2015.07</v>
          </cell>
        </row>
        <row r="902">
          <cell r="A902" t="str">
            <v>2015.07</v>
          </cell>
        </row>
        <row r="903">
          <cell r="A903" t="str">
            <v>2015.07</v>
          </cell>
        </row>
        <row r="904">
          <cell r="A904" t="str">
            <v>2015.07</v>
          </cell>
        </row>
        <row r="905">
          <cell r="A905" t="str">
            <v>2015.07</v>
          </cell>
        </row>
        <row r="906">
          <cell r="A906" t="str">
            <v>2015.07</v>
          </cell>
        </row>
        <row r="907">
          <cell r="A907" t="str">
            <v>2015.07</v>
          </cell>
        </row>
        <row r="908">
          <cell r="A908" t="str">
            <v>2015.07</v>
          </cell>
        </row>
        <row r="909">
          <cell r="A909" t="str">
            <v>2015.07</v>
          </cell>
        </row>
        <row r="910">
          <cell r="A910" t="str">
            <v>2015.07</v>
          </cell>
        </row>
        <row r="911">
          <cell r="A911" t="str">
            <v>2015.07</v>
          </cell>
        </row>
        <row r="912">
          <cell r="A912" t="str">
            <v>2015.07</v>
          </cell>
        </row>
        <row r="913">
          <cell r="A913" t="str">
            <v>2015.07</v>
          </cell>
        </row>
        <row r="914">
          <cell r="A914" t="str">
            <v>2015.07</v>
          </cell>
        </row>
        <row r="915">
          <cell r="A915" t="str">
            <v>2015.07</v>
          </cell>
        </row>
        <row r="916">
          <cell r="A916" t="str">
            <v>2015.07</v>
          </cell>
        </row>
        <row r="917">
          <cell r="A917" t="str">
            <v>2015.07</v>
          </cell>
        </row>
        <row r="918">
          <cell r="A918" t="str">
            <v>2015.07</v>
          </cell>
        </row>
        <row r="919">
          <cell r="A919" t="str">
            <v>2015.07</v>
          </cell>
        </row>
        <row r="920">
          <cell r="A920" t="str">
            <v>2015.07</v>
          </cell>
        </row>
        <row r="921">
          <cell r="A921" t="str">
            <v>2015.07</v>
          </cell>
        </row>
        <row r="922">
          <cell r="A922" t="str">
            <v>2015.07</v>
          </cell>
        </row>
        <row r="923">
          <cell r="A923" t="str">
            <v>2015.07</v>
          </cell>
        </row>
        <row r="924">
          <cell r="A924" t="str">
            <v>2015.07</v>
          </cell>
        </row>
        <row r="925">
          <cell r="A925" t="str">
            <v>2015.07</v>
          </cell>
        </row>
        <row r="926">
          <cell r="A926" t="str">
            <v>2015.07</v>
          </cell>
        </row>
        <row r="927">
          <cell r="A927" t="str">
            <v>2015.07</v>
          </cell>
        </row>
        <row r="928">
          <cell r="A928" t="str">
            <v>2015.07</v>
          </cell>
        </row>
        <row r="929">
          <cell r="A929" t="str">
            <v>2015.07</v>
          </cell>
        </row>
        <row r="930">
          <cell r="A930" t="str">
            <v>2015.07</v>
          </cell>
        </row>
        <row r="931">
          <cell r="A931" t="str">
            <v>2015.07</v>
          </cell>
        </row>
        <row r="932">
          <cell r="A932" t="str">
            <v>2015.07</v>
          </cell>
        </row>
        <row r="933">
          <cell r="A933" t="str">
            <v>2015.07</v>
          </cell>
        </row>
        <row r="934">
          <cell r="A934" t="str">
            <v>2015.07</v>
          </cell>
        </row>
        <row r="935">
          <cell r="A935" t="str">
            <v>2015.07</v>
          </cell>
        </row>
        <row r="936">
          <cell r="A936" t="str">
            <v>2015.07</v>
          </cell>
        </row>
        <row r="937">
          <cell r="A937" t="str">
            <v>2015.07</v>
          </cell>
        </row>
        <row r="938">
          <cell r="A938" t="str">
            <v>2015.07</v>
          </cell>
        </row>
        <row r="939">
          <cell r="A939" t="str">
            <v>2015.07</v>
          </cell>
        </row>
        <row r="940">
          <cell r="A940" t="str">
            <v>2015.07</v>
          </cell>
        </row>
        <row r="941">
          <cell r="A941" t="str">
            <v>2015.07</v>
          </cell>
        </row>
        <row r="942">
          <cell r="A942" t="str">
            <v>2015.07</v>
          </cell>
        </row>
        <row r="943">
          <cell r="A943" t="str">
            <v>2015.07</v>
          </cell>
        </row>
        <row r="944">
          <cell r="A944" t="str">
            <v>2015.07</v>
          </cell>
        </row>
        <row r="945">
          <cell r="A945" t="str">
            <v>2015.07</v>
          </cell>
        </row>
        <row r="946">
          <cell r="A946" t="str">
            <v>2015.07</v>
          </cell>
        </row>
        <row r="947">
          <cell r="A947" t="str">
            <v>2015.07</v>
          </cell>
        </row>
        <row r="948">
          <cell r="A948" t="str">
            <v>2015.07</v>
          </cell>
        </row>
        <row r="949">
          <cell r="A949" t="str">
            <v>2015.07</v>
          </cell>
        </row>
        <row r="950">
          <cell r="A950" t="str">
            <v>2015.07</v>
          </cell>
        </row>
        <row r="951">
          <cell r="A951" t="str">
            <v>2015.07</v>
          </cell>
        </row>
        <row r="952">
          <cell r="A952" t="str">
            <v>2015.07</v>
          </cell>
        </row>
        <row r="953">
          <cell r="A953" t="str">
            <v>2015.07</v>
          </cell>
        </row>
        <row r="954">
          <cell r="A954" t="str">
            <v>2015.07</v>
          </cell>
        </row>
        <row r="955">
          <cell r="A955" t="str">
            <v>2015.07</v>
          </cell>
        </row>
        <row r="956">
          <cell r="A956" t="str">
            <v>2015.07</v>
          </cell>
        </row>
        <row r="957">
          <cell r="A957" t="str">
            <v>2015.07</v>
          </cell>
        </row>
        <row r="958">
          <cell r="A958" t="str">
            <v>2015.07</v>
          </cell>
        </row>
        <row r="959">
          <cell r="A959" t="str">
            <v>2015.07</v>
          </cell>
        </row>
        <row r="960">
          <cell r="A960" t="str">
            <v>2015.07</v>
          </cell>
        </row>
        <row r="961">
          <cell r="A961" t="str">
            <v>2015.07</v>
          </cell>
        </row>
        <row r="962">
          <cell r="A962" t="str">
            <v>2015.07</v>
          </cell>
        </row>
        <row r="963">
          <cell r="A963" t="str">
            <v>2015.07</v>
          </cell>
        </row>
        <row r="964">
          <cell r="A964" t="str">
            <v>2015.07</v>
          </cell>
        </row>
        <row r="965">
          <cell r="A965" t="str">
            <v>2015.07</v>
          </cell>
        </row>
        <row r="966">
          <cell r="A966" t="str">
            <v>2015.07</v>
          </cell>
        </row>
        <row r="967">
          <cell r="A967" t="str">
            <v>2015.08</v>
          </cell>
        </row>
        <row r="968">
          <cell r="A968" t="str">
            <v>2015.08</v>
          </cell>
        </row>
        <row r="969">
          <cell r="A969" t="str">
            <v>2015.08</v>
          </cell>
        </row>
        <row r="970">
          <cell r="A970" t="str">
            <v>2015.08</v>
          </cell>
        </row>
        <row r="971">
          <cell r="A971" t="str">
            <v>2015.08</v>
          </cell>
        </row>
        <row r="972">
          <cell r="A972" t="str">
            <v>2015.08</v>
          </cell>
        </row>
        <row r="973">
          <cell r="A973" t="str">
            <v>2015.08</v>
          </cell>
        </row>
        <row r="974">
          <cell r="A974" t="str">
            <v>2015.08</v>
          </cell>
        </row>
        <row r="975">
          <cell r="A975" t="str">
            <v>2015.08</v>
          </cell>
        </row>
        <row r="976">
          <cell r="A976" t="str">
            <v>2015.08</v>
          </cell>
        </row>
        <row r="977">
          <cell r="A977" t="str">
            <v>2015.08</v>
          </cell>
        </row>
        <row r="978">
          <cell r="A978" t="str">
            <v>2015.08</v>
          </cell>
        </row>
        <row r="979">
          <cell r="A979" t="str">
            <v>2015.08</v>
          </cell>
        </row>
        <row r="980">
          <cell r="A980" t="str">
            <v>2015.08</v>
          </cell>
        </row>
        <row r="981">
          <cell r="A981" t="str">
            <v>2015.08</v>
          </cell>
        </row>
        <row r="982">
          <cell r="A982" t="str">
            <v>2015.08</v>
          </cell>
        </row>
        <row r="983">
          <cell r="A983" t="str">
            <v>2015.08</v>
          </cell>
        </row>
        <row r="984">
          <cell r="A984" t="str">
            <v>2015.08</v>
          </cell>
        </row>
        <row r="985">
          <cell r="A985" t="str">
            <v>2015.08</v>
          </cell>
        </row>
        <row r="986">
          <cell r="A986" t="str">
            <v>2015.08</v>
          </cell>
        </row>
        <row r="987">
          <cell r="A987" t="str">
            <v>2015.08</v>
          </cell>
        </row>
        <row r="988">
          <cell r="A988" t="str">
            <v>2015.08</v>
          </cell>
        </row>
        <row r="989">
          <cell r="A989" t="str">
            <v>2015.08</v>
          </cell>
        </row>
        <row r="990">
          <cell r="A990" t="str">
            <v>2015.08</v>
          </cell>
        </row>
        <row r="991">
          <cell r="A991" t="str">
            <v>2015.08</v>
          </cell>
        </row>
        <row r="992">
          <cell r="A992" t="str">
            <v>2015.08</v>
          </cell>
        </row>
        <row r="993">
          <cell r="A993" t="str">
            <v>2015.08</v>
          </cell>
        </row>
        <row r="994">
          <cell r="A994" t="str">
            <v>2015.08</v>
          </cell>
        </row>
        <row r="995">
          <cell r="A995" t="str">
            <v>2015.08</v>
          </cell>
        </row>
        <row r="996">
          <cell r="A996" t="str">
            <v>2015.08</v>
          </cell>
        </row>
        <row r="997">
          <cell r="A997" t="str">
            <v>2015.08</v>
          </cell>
        </row>
        <row r="998">
          <cell r="A998" t="str">
            <v>2015.08</v>
          </cell>
        </row>
        <row r="999">
          <cell r="A999" t="str">
            <v>2015.08</v>
          </cell>
        </row>
        <row r="1000">
          <cell r="A1000" t="str">
            <v>2015.08</v>
          </cell>
        </row>
        <row r="1001">
          <cell r="A1001" t="str">
            <v>2015.08</v>
          </cell>
        </row>
        <row r="1002">
          <cell r="A1002" t="str">
            <v>2015.08</v>
          </cell>
        </row>
        <row r="1003">
          <cell r="A1003" t="str">
            <v>2015.08</v>
          </cell>
        </row>
        <row r="1004">
          <cell r="A1004" t="str">
            <v>2015.08</v>
          </cell>
        </row>
        <row r="1005">
          <cell r="A1005" t="str">
            <v>2015.08</v>
          </cell>
        </row>
        <row r="1006">
          <cell r="A1006" t="str">
            <v>2015.08</v>
          </cell>
        </row>
        <row r="1007">
          <cell r="A1007" t="str">
            <v>2015.08</v>
          </cell>
        </row>
        <row r="1008">
          <cell r="A1008" t="str">
            <v>2015.08</v>
          </cell>
        </row>
        <row r="1009">
          <cell r="A1009" t="str">
            <v>2015.08</v>
          </cell>
        </row>
        <row r="1010">
          <cell r="A1010" t="str">
            <v>2015.08</v>
          </cell>
        </row>
        <row r="1011">
          <cell r="A1011" t="str">
            <v>2015.08</v>
          </cell>
        </row>
        <row r="1012">
          <cell r="A1012" t="str">
            <v>2015.08</v>
          </cell>
        </row>
        <row r="1013">
          <cell r="A1013" t="str">
            <v>2015.08</v>
          </cell>
        </row>
        <row r="1014">
          <cell r="A1014" t="str">
            <v>2015.08</v>
          </cell>
        </row>
        <row r="1015">
          <cell r="A1015" t="str">
            <v>2015.08</v>
          </cell>
        </row>
        <row r="1016">
          <cell r="A1016" t="str">
            <v>2015.08</v>
          </cell>
        </row>
        <row r="1017">
          <cell r="A1017" t="str">
            <v>2015.08</v>
          </cell>
        </row>
        <row r="1018">
          <cell r="A1018" t="str">
            <v>2015.08</v>
          </cell>
        </row>
        <row r="1019">
          <cell r="A1019" t="str">
            <v>2015.08</v>
          </cell>
        </row>
        <row r="1020">
          <cell r="A1020" t="str">
            <v>2015.08</v>
          </cell>
        </row>
        <row r="1021">
          <cell r="A1021" t="str">
            <v>2015.08</v>
          </cell>
        </row>
        <row r="1022">
          <cell r="A1022" t="str">
            <v>2015.08</v>
          </cell>
        </row>
        <row r="1023">
          <cell r="A1023" t="str">
            <v>2015.08</v>
          </cell>
        </row>
        <row r="1024">
          <cell r="A1024" t="str">
            <v>2015.08</v>
          </cell>
        </row>
        <row r="1025">
          <cell r="A1025" t="str">
            <v>2015.08</v>
          </cell>
        </row>
        <row r="1026">
          <cell r="A1026" t="str">
            <v>2015.08</v>
          </cell>
        </row>
        <row r="1027">
          <cell r="A1027" t="str">
            <v>2015.08</v>
          </cell>
        </row>
        <row r="1028">
          <cell r="A1028" t="str">
            <v>2015.08</v>
          </cell>
        </row>
        <row r="1029">
          <cell r="A1029" t="str">
            <v>2015.08</v>
          </cell>
        </row>
        <row r="1030">
          <cell r="A1030" t="str">
            <v>2015.08</v>
          </cell>
        </row>
        <row r="1031">
          <cell r="A1031" t="str">
            <v>2015.08</v>
          </cell>
        </row>
        <row r="1032">
          <cell r="A1032" t="str">
            <v>2015.08</v>
          </cell>
        </row>
        <row r="1033">
          <cell r="A1033" t="str">
            <v>2015.08</v>
          </cell>
        </row>
        <row r="1034">
          <cell r="A1034" t="str">
            <v>2015.08</v>
          </cell>
        </row>
        <row r="1035">
          <cell r="A1035" t="str">
            <v>2015.08</v>
          </cell>
        </row>
        <row r="1036">
          <cell r="A1036" t="str">
            <v>2015.08</v>
          </cell>
        </row>
        <row r="1037">
          <cell r="A1037" t="str">
            <v>2015.08</v>
          </cell>
        </row>
        <row r="1038">
          <cell r="A1038" t="str">
            <v>2015.08</v>
          </cell>
        </row>
        <row r="1039">
          <cell r="A1039" t="str">
            <v>2015.08</v>
          </cell>
        </row>
        <row r="1040">
          <cell r="A1040" t="str">
            <v>2015.08</v>
          </cell>
        </row>
        <row r="1041">
          <cell r="A1041" t="str">
            <v>2015.08</v>
          </cell>
        </row>
        <row r="1042">
          <cell r="A1042" t="str">
            <v>2015.08</v>
          </cell>
        </row>
        <row r="1043">
          <cell r="A1043" t="str">
            <v>2015.08</v>
          </cell>
        </row>
        <row r="1044">
          <cell r="A1044" t="str">
            <v>2015.08</v>
          </cell>
        </row>
        <row r="1045">
          <cell r="A1045" t="str">
            <v>2015.08</v>
          </cell>
        </row>
        <row r="1046">
          <cell r="A1046" t="str">
            <v>2015.08</v>
          </cell>
        </row>
        <row r="1047">
          <cell r="A1047" t="str">
            <v>2015.08</v>
          </cell>
        </row>
        <row r="1048">
          <cell r="A1048" t="str">
            <v>2015.08</v>
          </cell>
        </row>
        <row r="1049">
          <cell r="A1049" t="str">
            <v>2015.08</v>
          </cell>
        </row>
        <row r="1050">
          <cell r="A1050" t="str">
            <v>2015.08</v>
          </cell>
        </row>
        <row r="1051">
          <cell r="A1051" t="str">
            <v>2015.08</v>
          </cell>
        </row>
        <row r="1052">
          <cell r="A1052" t="str">
            <v>2015.08</v>
          </cell>
        </row>
        <row r="1053">
          <cell r="A1053" t="str">
            <v>2015.08</v>
          </cell>
        </row>
        <row r="1054">
          <cell r="A1054" t="str">
            <v>2015.08</v>
          </cell>
        </row>
        <row r="1055">
          <cell r="A1055" t="str">
            <v>2015.08</v>
          </cell>
        </row>
        <row r="1056">
          <cell r="A1056" t="str">
            <v>2015.08</v>
          </cell>
        </row>
        <row r="1057">
          <cell r="A1057" t="str">
            <v>2015.08</v>
          </cell>
        </row>
        <row r="1058">
          <cell r="A1058" t="str">
            <v>2015.08</v>
          </cell>
        </row>
        <row r="1059">
          <cell r="A1059" t="str">
            <v>2015.08</v>
          </cell>
        </row>
        <row r="1060">
          <cell r="A1060" t="str">
            <v>2015.08</v>
          </cell>
        </row>
        <row r="1061">
          <cell r="A1061" t="str">
            <v>2015.08</v>
          </cell>
        </row>
        <row r="1062">
          <cell r="A1062" t="str">
            <v>2015.08</v>
          </cell>
        </row>
        <row r="1063">
          <cell r="A1063" t="str">
            <v>2015.08</v>
          </cell>
        </row>
        <row r="1064">
          <cell r="A1064" t="str">
            <v>2015.08</v>
          </cell>
        </row>
        <row r="1065">
          <cell r="A1065" t="str">
            <v>2015.08</v>
          </cell>
        </row>
        <row r="1066">
          <cell r="A1066" t="str">
            <v>2015.08</v>
          </cell>
        </row>
        <row r="1067">
          <cell r="A1067" t="str">
            <v>2015.08</v>
          </cell>
        </row>
        <row r="1068">
          <cell r="A1068" t="str">
            <v>2015.08</v>
          </cell>
        </row>
        <row r="1069">
          <cell r="A1069" t="str">
            <v>2015.08</v>
          </cell>
        </row>
        <row r="1070">
          <cell r="A1070" t="str">
            <v>2015.08</v>
          </cell>
        </row>
        <row r="1071">
          <cell r="A1071" t="str">
            <v>2015.08</v>
          </cell>
        </row>
        <row r="1072">
          <cell r="A1072" t="str">
            <v>2015.08</v>
          </cell>
        </row>
        <row r="1073">
          <cell r="A1073" t="str">
            <v>2015.08</v>
          </cell>
        </row>
        <row r="1074">
          <cell r="A1074" t="str">
            <v>2015.08</v>
          </cell>
        </row>
        <row r="1075">
          <cell r="A1075" t="str">
            <v>2015.08</v>
          </cell>
        </row>
        <row r="1076">
          <cell r="A1076" t="str">
            <v>2015.08</v>
          </cell>
        </row>
        <row r="1077">
          <cell r="A1077" t="str">
            <v>2015.08</v>
          </cell>
        </row>
        <row r="1078">
          <cell r="A1078" t="str">
            <v>2015.08</v>
          </cell>
        </row>
        <row r="1079">
          <cell r="A1079" t="str">
            <v>2015.08</v>
          </cell>
        </row>
        <row r="1080">
          <cell r="A1080" t="str">
            <v>2015.08</v>
          </cell>
        </row>
        <row r="1081">
          <cell r="A1081" t="str">
            <v>2015.08</v>
          </cell>
        </row>
        <row r="1082">
          <cell r="A1082" t="str">
            <v>2015.08</v>
          </cell>
        </row>
        <row r="1083">
          <cell r="A1083" t="str">
            <v>2015.08</v>
          </cell>
        </row>
        <row r="1084">
          <cell r="A1084" t="str">
            <v>2015.08</v>
          </cell>
        </row>
        <row r="1085">
          <cell r="A1085" t="str">
            <v>2015.08</v>
          </cell>
        </row>
        <row r="1086">
          <cell r="A1086" t="str">
            <v>2015.08</v>
          </cell>
        </row>
        <row r="1087">
          <cell r="A1087" t="str">
            <v>2015.08</v>
          </cell>
        </row>
        <row r="1088">
          <cell r="A1088" t="str">
            <v>2015.08</v>
          </cell>
        </row>
        <row r="1089">
          <cell r="A1089" t="str">
            <v>2015.08</v>
          </cell>
        </row>
        <row r="1090">
          <cell r="A1090" t="str">
            <v>2015.08</v>
          </cell>
        </row>
        <row r="1091">
          <cell r="A1091" t="str">
            <v>2015.08</v>
          </cell>
        </row>
        <row r="1092">
          <cell r="A1092" t="str">
            <v>2015.08</v>
          </cell>
        </row>
        <row r="1093">
          <cell r="A1093" t="str">
            <v>2015.08</v>
          </cell>
        </row>
        <row r="1094">
          <cell r="A1094" t="str">
            <v>2015.08</v>
          </cell>
        </row>
        <row r="1095">
          <cell r="A1095" t="str">
            <v>2015.08</v>
          </cell>
        </row>
        <row r="1096">
          <cell r="A1096" t="str">
            <v>2015.08</v>
          </cell>
        </row>
        <row r="1097">
          <cell r="A1097" t="str">
            <v>2015.08</v>
          </cell>
        </row>
        <row r="1098">
          <cell r="A1098" t="str">
            <v>2015.08</v>
          </cell>
        </row>
        <row r="1099">
          <cell r="A1099" t="str">
            <v>2015.08</v>
          </cell>
        </row>
        <row r="1100">
          <cell r="A1100" t="str">
            <v>2015.08</v>
          </cell>
        </row>
        <row r="1101">
          <cell r="A1101" t="str">
            <v>2015.08</v>
          </cell>
        </row>
        <row r="1102">
          <cell r="A1102" t="str">
            <v>2015.08</v>
          </cell>
        </row>
        <row r="1103">
          <cell r="A1103" t="str">
            <v>2015.08</v>
          </cell>
        </row>
        <row r="1104">
          <cell r="A1104" t="str">
            <v>2015.08</v>
          </cell>
        </row>
        <row r="1105">
          <cell r="A1105" t="str">
            <v>2015.08</v>
          </cell>
        </row>
        <row r="1106">
          <cell r="A1106" t="str">
            <v>2015.08</v>
          </cell>
        </row>
        <row r="1107">
          <cell r="A1107" t="str">
            <v>2015.08</v>
          </cell>
        </row>
        <row r="1108">
          <cell r="A1108" t="str">
            <v>2015.08</v>
          </cell>
        </row>
        <row r="1109">
          <cell r="A1109" t="str">
            <v>2015.08</v>
          </cell>
        </row>
        <row r="1110">
          <cell r="A1110" t="str">
            <v>2015.08</v>
          </cell>
        </row>
        <row r="1111">
          <cell r="A1111" t="str">
            <v>2015.08</v>
          </cell>
        </row>
        <row r="1112">
          <cell r="A1112" t="str">
            <v>2015.08</v>
          </cell>
        </row>
        <row r="1113">
          <cell r="A1113" t="str">
            <v>2015.08</v>
          </cell>
        </row>
        <row r="1114">
          <cell r="A1114" t="str">
            <v>2015.08</v>
          </cell>
        </row>
        <row r="1115">
          <cell r="A1115" t="str">
            <v>2015.08</v>
          </cell>
        </row>
        <row r="1116">
          <cell r="A1116" t="str">
            <v>2015.08</v>
          </cell>
        </row>
        <row r="1117">
          <cell r="A1117" t="str">
            <v>2015.08</v>
          </cell>
        </row>
        <row r="1118">
          <cell r="A1118" t="str">
            <v>2015.08</v>
          </cell>
        </row>
        <row r="1119">
          <cell r="A1119" t="str">
            <v>2015.08</v>
          </cell>
        </row>
        <row r="1120">
          <cell r="A1120" t="str">
            <v>2015.08</v>
          </cell>
        </row>
        <row r="1121">
          <cell r="A1121" t="str">
            <v>2015.08</v>
          </cell>
        </row>
        <row r="1122">
          <cell r="A1122" t="str">
            <v>2015.08</v>
          </cell>
        </row>
        <row r="1123">
          <cell r="A1123" t="str">
            <v>2015.08</v>
          </cell>
        </row>
        <row r="1124">
          <cell r="A1124" t="str">
            <v>2015.08</v>
          </cell>
        </row>
        <row r="1125">
          <cell r="A1125" t="str">
            <v>2015.08</v>
          </cell>
        </row>
        <row r="1126">
          <cell r="A1126" t="str">
            <v>2015.09</v>
          </cell>
        </row>
        <row r="1127">
          <cell r="A1127" t="str">
            <v>2015.09</v>
          </cell>
        </row>
        <row r="1128">
          <cell r="A1128" t="str">
            <v>2015.09</v>
          </cell>
        </row>
        <row r="1129">
          <cell r="A1129" t="str">
            <v>2015.09</v>
          </cell>
        </row>
        <row r="1130">
          <cell r="A1130" t="str">
            <v>2015.09</v>
          </cell>
        </row>
        <row r="1131">
          <cell r="A1131" t="str">
            <v>2015.09</v>
          </cell>
        </row>
        <row r="1132">
          <cell r="A1132" t="str">
            <v>2015.09</v>
          </cell>
        </row>
        <row r="1133">
          <cell r="A1133" t="str">
            <v>2015.09</v>
          </cell>
        </row>
        <row r="1134">
          <cell r="A1134" t="str">
            <v>2015.09</v>
          </cell>
        </row>
        <row r="1135">
          <cell r="A1135" t="str">
            <v>2015.09</v>
          </cell>
        </row>
        <row r="1136">
          <cell r="A1136" t="str">
            <v>2015.09</v>
          </cell>
        </row>
        <row r="1137">
          <cell r="A1137" t="str">
            <v>2015.09</v>
          </cell>
        </row>
        <row r="1138">
          <cell r="A1138" t="str">
            <v>2015.09</v>
          </cell>
        </row>
        <row r="1139">
          <cell r="A1139" t="str">
            <v>2015.09</v>
          </cell>
        </row>
        <row r="1140">
          <cell r="A1140" t="str">
            <v>2015.09</v>
          </cell>
        </row>
        <row r="1141">
          <cell r="A1141" t="str">
            <v>2015.09</v>
          </cell>
        </row>
        <row r="1142">
          <cell r="A1142" t="str">
            <v>2015.09</v>
          </cell>
        </row>
        <row r="1143">
          <cell r="A1143" t="str">
            <v>2015.09</v>
          </cell>
        </row>
        <row r="1144">
          <cell r="A1144" t="str">
            <v>2015.09</v>
          </cell>
        </row>
        <row r="1145">
          <cell r="A1145" t="str">
            <v>2015.09</v>
          </cell>
        </row>
        <row r="1146">
          <cell r="A1146" t="str">
            <v>2015.09</v>
          </cell>
        </row>
        <row r="1147">
          <cell r="A1147" t="str">
            <v>2015.09</v>
          </cell>
        </row>
        <row r="1148">
          <cell r="A1148" t="str">
            <v>2015.09</v>
          </cell>
        </row>
        <row r="1149">
          <cell r="A1149" t="str">
            <v>2015.09</v>
          </cell>
        </row>
        <row r="1150">
          <cell r="A1150" t="str">
            <v>2015.09</v>
          </cell>
        </row>
        <row r="1151">
          <cell r="A1151" t="str">
            <v>2015.09</v>
          </cell>
        </row>
        <row r="1152">
          <cell r="A1152" t="str">
            <v>2015.09</v>
          </cell>
        </row>
        <row r="1153">
          <cell r="A1153" t="str">
            <v>2015.09</v>
          </cell>
        </row>
        <row r="1154">
          <cell r="A1154" t="str">
            <v>2015.09</v>
          </cell>
        </row>
        <row r="1155">
          <cell r="A1155" t="str">
            <v>2015.09</v>
          </cell>
        </row>
        <row r="1156">
          <cell r="A1156" t="str">
            <v>2015.09</v>
          </cell>
        </row>
        <row r="1157">
          <cell r="A1157" t="str">
            <v>2015.09</v>
          </cell>
        </row>
        <row r="1158">
          <cell r="A1158" t="str">
            <v>2015.09</v>
          </cell>
        </row>
        <row r="1159">
          <cell r="A1159" t="str">
            <v>2015.09</v>
          </cell>
        </row>
        <row r="1160">
          <cell r="A1160" t="str">
            <v>2015.09</v>
          </cell>
        </row>
        <row r="1161">
          <cell r="A1161" t="str">
            <v>2015.09</v>
          </cell>
        </row>
        <row r="1162">
          <cell r="A1162" t="str">
            <v>2015.09</v>
          </cell>
        </row>
        <row r="1163">
          <cell r="A1163" t="str">
            <v>2015.09</v>
          </cell>
        </row>
        <row r="1164">
          <cell r="A1164" t="str">
            <v>2015.09</v>
          </cell>
        </row>
        <row r="1165">
          <cell r="A1165" t="str">
            <v>2015.09</v>
          </cell>
        </row>
        <row r="1166">
          <cell r="A1166" t="str">
            <v>2015.09</v>
          </cell>
        </row>
        <row r="1167">
          <cell r="A1167" t="str">
            <v>2015.09</v>
          </cell>
        </row>
        <row r="1168">
          <cell r="A1168" t="str">
            <v>2015.09</v>
          </cell>
        </row>
        <row r="1169">
          <cell r="A1169" t="str">
            <v>2015.09</v>
          </cell>
        </row>
        <row r="1170">
          <cell r="A1170" t="str">
            <v>2015.09</v>
          </cell>
        </row>
        <row r="1171">
          <cell r="A1171" t="str">
            <v>2015.09</v>
          </cell>
        </row>
        <row r="1172">
          <cell r="A1172" t="str">
            <v>2015.09</v>
          </cell>
        </row>
        <row r="1173">
          <cell r="A1173" t="str">
            <v>2015.09</v>
          </cell>
        </row>
        <row r="1174">
          <cell r="A1174" t="str">
            <v>2015.09</v>
          </cell>
        </row>
        <row r="1175">
          <cell r="A1175" t="str">
            <v>2015.09</v>
          </cell>
        </row>
        <row r="1176">
          <cell r="A1176" t="str">
            <v>2015.09</v>
          </cell>
        </row>
        <row r="1177">
          <cell r="A1177" t="str">
            <v>2015.09</v>
          </cell>
        </row>
        <row r="1178">
          <cell r="A1178" t="str">
            <v>2015.09</v>
          </cell>
        </row>
        <row r="1179">
          <cell r="A1179" t="str">
            <v>2015.09</v>
          </cell>
        </row>
        <row r="1180">
          <cell r="A1180" t="str">
            <v>2015.09</v>
          </cell>
        </row>
        <row r="1181">
          <cell r="A1181" t="str">
            <v>2015.09</v>
          </cell>
        </row>
        <row r="1182">
          <cell r="A1182" t="str">
            <v>2015.09</v>
          </cell>
        </row>
        <row r="1183">
          <cell r="A1183" t="str">
            <v>2015.09</v>
          </cell>
        </row>
        <row r="1184">
          <cell r="A1184" t="str">
            <v>2015.09</v>
          </cell>
        </row>
        <row r="1185">
          <cell r="A1185" t="str">
            <v>2015.09</v>
          </cell>
        </row>
        <row r="1186">
          <cell r="A1186" t="str">
            <v>2015.09</v>
          </cell>
        </row>
        <row r="1187">
          <cell r="A1187" t="str">
            <v>2015.09</v>
          </cell>
        </row>
        <row r="1188">
          <cell r="A1188" t="str">
            <v>2015.09</v>
          </cell>
        </row>
        <row r="1189">
          <cell r="A1189" t="str">
            <v>2015.09</v>
          </cell>
        </row>
        <row r="1190">
          <cell r="A1190" t="str">
            <v>2015.09</v>
          </cell>
        </row>
        <row r="1191">
          <cell r="A1191" t="str">
            <v>2015.09</v>
          </cell>
        </row>
        <row r="1192">
          <cell r="A1192" t="str">
            <v>2015.09</v>
          </cell>
        </row>
        <row r="1193">
          <cell r="A1193" t="str">
            <v>2015.09</v>
          </cell>
        </row>
        <row r="1194">
          <cell r="A1194" t="str">
            <v>2015.09</v>
          </cell>
        </row>
        <row r="1195">
          <cell r="A1195" t="str">
            <v>2015.09</v>
          </cell>
        </row>
        <row r="1196">
          <cell r="A1196" t="str">
            <v>2015.09</v>
          </cell>
        </row>
        <row r="1197">
          <cell r="A1197" t="str">
            <v>2015.09</v>
          </cell>
        </row>
        <row r="1198">
          <cell r="A1198" t="str">
            <v>2015.09</v>
          </cell>
        </row>
        <row r="1199">
          <cell r="A1199" t="str">
            <v>2015.09</v>
          </cell>
        </row>
        <row r="1200">
          <cell r="A1200" t="str">
            <v>2015.09</v>
          </cell>
        </row>
        <row r="1201">
          <cell r="A1201" t="str">
            <v>2015.09</v>
          </cell>
        </row>
        <row r="1202">
          <cell r="A1202" t="str">
            <v>2015.09</v>
          </cell>
        </row>
        <row r="1203">
          <cell r="A1203" t="str">
            <v>2015.09</v>
          </cell>
        </row>
        <row r="1204">
          <cell r="A1204" t="str">
            <v>2015.09</v>
          </cell>
        </row>
        <row r="1205">
          <cell r="A1205" t="str">
            <v>2015.09</v>
          </cell>
        </row>
        <row r="1206">
          <cell r="A1206" t="str">
            <v>2015.09</v>
          </cell>
        </row>
        <row r="1207">
          <cell r="A1207" t="str">
            <v>2015.09</v>
          </cell>
        </row>
        <row r="1208">
          <cell r="A1208" t="str">
            <v>2015.09</v>
          </cell>
        </row>
        <row r="1209">
          <cell r="A1209" t="str">
            <v>2015.09</v>
          </cell>
        </row>
        <row r="1210">
          <cell r="A1210" t="str">
            <v>2015.09</v>
          </cell>
        </row>
        <row r="1211">
          <cell r="A1211" t="str">
            <v>2015.09</v>
          </cell>
        </row>
        <row r="1212">
          <cell r="A1212" t="str">
            <v>2015.09</v>
          </cell>
        </row>
        <row r="1213">
          <cell r="A1213" t="str">
            <v>2015.09</v>
          </cell>
        </row>
        <row r="1214">
          <cell r="A1214" t="str">
            <v>2015.09</v>
          </cell>
        </row>
        <row r="1215">
          <cell r="A1215" t="str">
            <v>2015.09</v>
          </cell>
        </row>
        <row r="1216">
          <cell r="A1216" t="str">
            <v>2015.09</v>
          </cell>
        </row>
        <row r="1217">
          <cell r="A1217" t="str">
            <v>2015.09</v>
          </cell>
        </row>
        <row r="1218">
          <cell r="A1218" t="str">
            <v>2015.09</v>
          </cell>
        </row>
        <row r="1219">
          <cell r="A1219" t="str">
            <v>2015.09</v>
          </cell>
        </row>
        <row r="1220">
          <cell r="A1220" t="str">
            <v>2015.09</v>
          </cell>
        </row>
        <row r="1221">
          <cell r="A1221" t="str">
            <v>2015.09</v>
          </cell>
        </row>
        <row r="1222">
          <cell r="A1222" t="str">
            <v>2015.09</v>
          </cell>
        </row>
        <row r="1223">
          <cell r="A1223" t="str">
            <v>2015.09</v>
          </cell>
        </row>
        <row r="1224">
          <cell r="A1224" t="str">
            <v>2015.09</v>
          </cell>
        </row>
        <row r="1225">
          <cell r="A1225" t="str">
            <v>2015.09</v>
          </cell>
        </row>
        <row r="1226">
          <cell r="A1226" t="str">
            <v>2015.09</v>
          </cell>
        </row>
        <row r="1227">
          <cell r="A1227" t="str">
            <v>2015.09</v>
          </cell>
        </row>
        <row r="1228">
          <cell r="A1228" t="str">
            <v>2015.09</v>
          </cell>
        </row>
        <row r="1229">
          <cell r="A1229" t="str">
            <v>2015.09</v>
          </cell>
        </row>
        <row r="1230">
          <cell r="A1230" t="str">
            <v>2015.09</v>
          </cell>
        </row>
        <row r="1231">
          <cell r="A1231" t="str">
            <v>2015.09</v>
          </cell>
        </row>
        <row r="1232">
          <cell r="A1232" t="str">
            <v>2015.09</v>
          </cell>
        </row>
        <row r="1233">
          <cell r="A1233" t="str">
            <v>2015.09</v>
          </cell>
        </row>
        <row r="1234">
          <cell r="A1234" t="str">
            <v>2015.09</v>
          </cell>
        </row>
        <row r="1235">
          <cell r="A1235" t="str">
            <v>2015.09</v>
          </cell>
        </row>
        <row r="1236">
          <cell r="A1236" t="str">
            <v>2015.09</v>
          </cell>
        </row>
        <row r="1237">
          <cell r="A1237" t="str">
            <v>2015.09</v>
          </cell>
        </row>
        <row r="1238">
          <cell r="A1238" t="str">
            <v>2015.09</v>
          </cell>
        </row>
        <row r="1239">
          <cell r="A1239" t="str">
            <v>2015.09</v>
          </cell>
        </row>
        <row r="1240">
          <cell r="A1240" t="str">
            <v>2015.09</v>
          </cell>
        </row>
        <row r="1241">
          <cell r="A1241" t="str">
            <v>2015.09</v>
          </cell>
        </row>
        <row r="1242">
          <cell r="A1242" t="str">
            <v>2015.09</v>
          </cell>
        </row>
        <row r="1243">
          <cell r="A1243" t="str">
            <v>2015.09</v>
          </cell>
        </row>
        <row r="1244">
          <cell r="A1244" t="str">
            <v>2015.09</v>
          </cell>
        </row>
        <row r="1245">
          <cell r="A1245" t="str">
            <v>2015.09</v>
          </cell>
        </row>
        <row r="1246">
          <cell r="A1246" t="str">
            <v>2015.09</v>
          </cell>
        </row>
        <row r="1247">
          <cell r="A1247" t="str">
            <v>2015.09</v>
          </cell>
        </row>
        <row r="1248">
          <cell r="A1248" t="str">
            <v>2015.09</v>
          </cell>
        </row>
        <row r="1249">
          <cell r="A1249" t="str">
            <v>2015.09</v>
          </cell>
        </row>
        <row r="1250">
          <cell r="A1250" t="str">
            <v>2015.09</v>
          </cell>
        </row>
        <row r="1251">
          <cell r="A1251" t="str">
            <v>2015.09</v>
          </cell>
        </row>
        <row r="1252">
          <cell r="A1252" t="str">
            <v>2015.09</v>
          </cell>
        </row>
        <row r="1253">
          <cell r="A1253" t="str">
            <v>2015.09</v>
          </cell>
        </row>
        <row r="1254">
          <cell r="A1254" t="str">
            <v>2015.09</v>
          </cell>
        </row>
        <row r="1255">
          <cell r="A1255" t="str">
            <v>2015.09</v>
          </cell>
        </row>
        <row r="1256">
          <cell r="A1256" t="str">
            <v>2015.09</v>
          </cell>
        </row>
        <row r="1257">
          <cell r="A1257" t="str">
            <v>2015.09</v>
          </cell>
        </row>
        <row r="1258">
          <cell r="A1258" t="str">
            <v>2015.09</v>
          </cell>
        </row>
        <row r="1259">
          <cell r="A1259" t="str">
            <v>2015.09</v>
          </cell>
        </row>
        <row r="1260">
          <cell r="A1260" t="str">
            <v>2015.09</v>
          </cell>
        </row>
        <row r="1261">
          <cell r="A1261" t="str">
            <v>2015.09</v>
          </cell>
        </row>
        <row r="1262">
          <cell r="A1262" t="str">
            <v>2015.09</v>
          </cell>
        </row>
        <row r="1263">
          <cell r="A1263" t="str">
            <v>2015.09</v>
          </cell>
        </row>
        <row r="1264">
          <cell r="A1264" t="str">
            <v>2015.09</v>
          </cell>
        </row>
        <row r="1265">
          <cell r="A1265" t="str">
            <v>2015.09</v>
          </cell>
        </row>
        <row r="1266">
          <cell r="A1266" t="str">
            <v>2015.09</v>
          </cell>
        </row>
        <row r="1267">
          <cell r="A1267" t="str">
            <v>2015.09</v>
          </cell>
        </row>
        <row r="1268">
          <cell r="A1268" t="str">
            <v>2015.09</v>
          </cell>
        </row>
        <row r="1269">
          <cell r="A1269" t="str">
            <v>2015.09</v>
          </cell>
        </row>
        <row r="1270">
          <cell r="A1270" t="str">
            <v>2015.09</v>
          </cell>
        </row>
        <row r="1271">
          <cell r="A1271" t="str">
            <v>2015.09</v>
          </cell>
        </row>
        <row r="1272">
          <cell r="A1272" t="str">
            <v>2015.09</v>
          </cell>
        </row>
        <row r="1273">
          <cell r="A1273" t="str">
            <v>2015.09</v>
          </cell>
        </row>
        <row r="1274">
          <cell r="A1274" t="str">
            <v>2015.09</v>
          </cell>
        </row>
        <row r="1275">
          <cell r="A1275" t="str">
            <v>2015.09</v>
          </cell>
        </row>
        <row r="1276">
          <cell r="A1276" t="str">
            <v>2015.09</v>
          </cell>
        </row>
        <row r="1277">
          <cell r="A1277" t="str">
            <v>2015.09</v>
          </cell>
        </row>
        <row r="1278">
          <cell r="A1278" t="str">
            <v>2015.09</v>
          </cell>
        </row>
        <row r="1279">
          <cell r="A1279" t="str">
            <v>2015.10</v>
          </cell>
        </row>
        <row r="1280">
          <cell r="A1280" t="str">
            <v>2015.10</v>
          </cell>
        </row>
        <row r="1281">
          <cell r="A1281" t="str">
            <v>2015.10</v>
          </cell>
        </row>
        <row r="1282">
          <cell r="A1282" t="str">
            <v>2015.10</v>
          </cell>
        </row>
        <row r="1283">
          <cell r="A1283" t="str">
            <v>2015.10</v>
          </cell>
        </row>
        <row r="1284">
          <cell r="A1284" t="str">
            <v>2015.10</v>
          </cell>
        </row>
        <row r="1285">
          <cell r="A1285" t="str">
            <v>2015.10</v>
          </cell>
        </row>
        <row r="1286">
          <cell r="A1286" t="str">
            <v>2015.10</v>
          </cell>
        </row>
        <row r="1287">
          <cell r="A1287" t="str">
            <v>2015.10</v>
          </cell>
        </row>
        <row r="1288">
          <cell r="A1288" t="str">
            <v>2015.10</v>
          </cell>
        </row>
        <row r="1289">
          <cell r="A1289" t="str">
            <v>2015.10</v>
          </cell>
        </row>
        <row r="1290">
          <cell r="A1290" t="str">
            <v>2015.10</v>
          </cell>
        </row>
        <row r="1291">
          <cell r="A1291" t="str">
            <v>2015.10</v>
          </cell>
        </row>
        <row r="1292">
          <cell r="A1292" t="str">
            <v>2015.10</v>
          </cell>
        </row>
        <row r="1293">
          <cell r="A1293" t="str">
            <v>2015.10</v>
          </cell>
        </row>
        <row r="1294">
          <cell r="A1294" t="str">
            <v>2015.10</v>
          </cell>
        </row>
        <row r="1295">
          <cell r="A1295" t="str">
            <v>2015.10</v>
          </cell>
        </row>
        <row r="1296">
          <cell r="A1296" t="str">
            <v>2015.10</v>
          </cell>
        </row>
        <row r="1297">
          <cell r="A1297" t="str">
            <v>2015.10</v>
          </cell>
        </row>
        <row r="1298">
          <cell r="A1298" t="str">
            <v>2015.10</v>
          </cell>
        </row>
        <row r="1299">
          <cell r="A1299" t="str">
            <v>2015.10</v>
          </cell>
        </row>
        <row r="1300">
          <cell r="A1300" t="str">
            <v>2015.10</v>
          </cell>
        </row>
        <row r="1301">
          <cell r="A1301" t="str">
            <v>2015.10</v>
          </cell>
        </row>
        <row r="1302">
          <cell r="A1302" t="str">
            <v>2015.10</v>
          </cell>
        </row>
        <row r="1303">
          <cell r="A1303" t="str">
            <v>2015.10</v>
          </cell>
        </row>
        <row r="1304">
          <cell r="A1304" t="str">
            <v>2015.10</v>
          </cell>
        </row>
        <row r="1305">
          <cell r="A1305" t="str">
            <v>2015.10</v>
          </cell>
        </row>
        <row r="1306">
          <cell r="A1306" t="str">
            <v>2015.10</v>
          </cell>
        </row>
        <row r="1307">
          <cell r="A1307" t="str">
            <v>2015.10</v>
          </cell>
        </row>
        <row r="1308">
          <cell r="A1308" t="str">
            <v>2015.10</v>
          </cell>
        </row>
        <row r="1309">
          <cell r="A1309" t="str">
            <v>2015.10</v>
          </cell>
        </row>
        <row r="1310">
          <cell r="A1310" t="str">
            <v>2015.10</v>
          </cell>
        </row>
        <row r="1311">
          <cell r="A1311" t="str">
            <v>2015.10</v>
          </cell>
        </row>
        <row r="1312">
          <cell r="A1312" t="str">
            <v>2015.10</v>
          </cell>
        </row>
        <row r="1313">
          <cell r="A1313" t="str">
            <v>2015.10</v>
          </cell>
        </row>
        <row r="1314">
          <cell r="A1314" t="str">
            <v>2015.10</v>
          </cell>
        </row>
        <row r="1315">
          <cell r="A1315" t="str">
            <v>2015.10</v>
          </cell>
        </row>
        <row r="1316">
          <cell r="A1316" t="str">
            <v>2015.10</v>
          </cell>
        </row>
        <row r="1317">
          <cell r="A1317" t="str">
            <v>2015.10</v>
          </cell>
        </row>
        <row r="1318">
          <cell r="A1318" t="str">
            <v>2015.10</v>
          </cell>
        </row>
        <row r="1319">
          <cell r="A1319" t="str">
            <v>2015.10</v>
          </cell>
        </row>
        <row r="1320">
          <cell r="A1320" t="str">
            <v>2015.10</v>
          </cell>
        </row>
        <row r="1321">
          <cell r="A1321" t="str">
            <v>2015.10</v>
          </cell>
        </row>
        <row r="1322">
          <cell r="A1322" t="str">
            <v>2015.10</v>
          </cell>
        </row>
        <row r="1323">
          <cell r="A1323" t="str">
            <v>2015.10</v>
          </cell>
        </row>
        <row r="1324">
          <cell r="A1324" t="str">
            <v>2015.10</v>
          </cell>
        </row>
        <row r="1325">
          <cell r="A1325" t="str">
            <v>2015.10</v>
          </cell>
        </row>
        <row r="1326">
          <cell r="A1326" t="str">
            <v>2015.10</v>
          </cell>
        </row>
        <row r="1327">
          <cell r="A1327" t="str">
            <v>2015.10</v>
          </cell>
        </row>
        <row r="1328">
          <cell r="A1328" t="str">
            <v>2015.10</v>
          </cell>
        </row>
        <row r="1329">
          <cell r="A1329" t="str">
            <v>2015.10</v>
          </cell>
        </row>
        <row r="1330">
          <cell r="A1330" t="str">
            <v>2015.10</v>
          </cell>
        </row>
        <row r="1331">
          <cell r="A1331" t="str">
            <v>2015.10</v>
          </cell>
        </row>
        <row r="1332">
          <cell r="A1332" t="str">
            <v>2015.10</v>
          </cell>
        </row>
        <row r="1333">
          <cell r="A1333" t="str">
            <v>2015.10</v>
          </cell>
        </row>
        <row r="1334">
          <cell r="A1334" t="str">
            <v>2015.10</v>
          </cell>
        </row>
        <row r="1335">
          <cell r="A1335" t="str">
            <v>2015.10</v>
          </cell>
        </row>
        <row r="1336">
          <cell r="A1336" t="str">
            <v>2015.10</v>
          </cell>
        </row>
        <row r="1337">
          <cell r="A1337" t="str">
            <v>2015.10</v>
          </cell>
        </row>
        <row r="1338">
          <cell r="A1338" t="str">
            <v>2015.10</v>
          </cell>
        </row>
        <row r="1339">
          <cell r="A1339" t="str">
            <v>2015.10</v>
          </cell>
        </row>
        <row r="1340">
          <cell r="A1340" t="str">
            <v>2015.10</v>
          </cell>
        </row>
        <row r="1341">
          <cell r="A1341" t="str">
            <v>2015.10</v>
          </cell>
        </row>
        <row r="1342">
          <cell r="A1342" t="str">
            <v>2015.10</v>
          </cell>
        </row>
        <row r="1343">
          <cell r="A1343" t="str">
            <v>2015.10</v>
          </cell>
        </row>
        <row r="1344">
          <cell r="A1344" t="str">
            <v>2015.10</v>
          </cell>
        </row>
        <row r="1345">
          <cell r="A1345" t="str">
            <v>2015.10</v>
          </cell>
        </row>
        <row r="1346">
          <cell r="A1346" t="str">
            <v>2015.10</v>
          </cell>
        </row>
        <row r="1347">
          <cell r="A1347" t="str">
            <v>2015.10</v>
          </cell>
        </row>
        <row r="1348">
          <cell r="A1348" t="str">
            <v>2015.10</v>
          </cell>
        </row>
        <row r="1349">
          <cell r="A1349" t="str">
            <v>2015.10</v>
          </cell>
        </row>
        <row r="1350">
          <cell r="A1350" t="str">
            <v>2015.10</v>
          </cell>
        </row>
        <row r="1351">
          <cell r="A1351" t="str">
            <v>2015.10</v>
          </cell>
        </row>
        <row r="1352">
          <cell r="A1352" t="str">
            <v>2015.10</v>
          </cell>
        </row>
        <row r="1353">
          <cell r="A1353" t="str">
            <v>2015.10</v>
          </cell>
        </row>
        <row r="1354">
          <cell r="A1354" t="str">
            <v>2015.10</v>
          </cell>
        </row>
        <row r="1355">
          <cell r="A1355" t="str">
            <v>2015.10</v>
          </cell>
        </row>
        <row r="1356">
          <cell r="A1356" t="str">
            <v>2015.10</v>
          </cell>
        </row>
        <row r="1357">
          <cell r="A1357" t="str">
            <v>2015.10</v>
          </cell>
        </row>
        <row r="1358">
          <cell r="A1358" t="str">
            <v>2015.10</v>
          </cell>
        </row>
        <row r="1359">
          <cell r="A1359" t="str">
            <v>2015.10</v>
          </cell>
        </row>
        <row r="1360">
          <cell r="A1360" t="str">
            <v>2015.10</v>
          </cell>
        </row>
        <row r="1361">
          <cell r="A1361" t="str">
            <v>2015.10</v>
          </cell>
        </row>
        <row r="1362">
          <cell r="A1362" t="str">
            <v>2015.10</v>
          </cell>
        </row>
        <row r="1363">
          <cell r="A1363" t="str">
            <v>2015.10</v>
          </cell>
        </row>
        <row r="1364">
          <cell r="A1364" t="str">
            <v>2015.10</v>
          </cell>
        </row>
        <row r="1365">
          <cell r="A1365" t="str">
            <v>2015.10</v>
          </cell>
        </row>
        <row r="1366">
          <cell r="A1366" t="str">
            <v>2015.10</v>
          </cell>
        </row>
        <row r="1367">
          <cell r="A1367" t="str">
            <v>2015.10</v>
          </cell>
        </row>
        <row r="1368">
          <cell r="A1368" t="str">
            <v>2015.10</v>
          </cell>
        </row>
        <row r="1369">
          <cell r="A1369" t="str">
            <v>2015.10</v>
          </cell>
        </row>
        <row r="1370">
          <cell r="A1370" t="str">
            <v>2015.10</v>
          </cell>
        </row>
        <row r="1371">
          <cell r="A1371" t="str">
            <v>2015.10</v>
          </cell>
        </row>
        <row r="1372">
          <cell r="A1372" t="str">
            <v>2015.10</v>
          </cell>
        </row>
        <row r="1373">
          <cell r="A1373" t="str">
            <v>2015.10</v>
          </cell>
        </row>
        <row r="1374">
          <cell r="A1374" t="str">
            <v>2015.10</v>
          </cell>
        </row>
        <row r="1375">
          <cell r="A1375" t="str">
            <v>2015.10</v>
          </cell>
        </row>
        <row r="1376">
          <cell r="A1376" t="str">
            <v>2015.10</v>
          </cell>
        </row>
        <row r="1377">
          <cell r="A1377" t="str">
            <v>2015.10</v>
          </cell>
        </row>
        <row r="1378">
          <cell r="A1378" t="str">
            <v>2015.10</v>
          </cell>
        </row>
        <row r="1379">
          <cell r="A1379" t="str">
            <v>2015.10</v>
          </cell>
        </row>
        <row r="1380">
          <cell r="A1380" t="str">
            <v>2015.10</v>
          </cell>
        </row>
        <row r="1381">
          <cell r="A1381" t="str">
            <v>2015.10</v>
          </cell>
        </row>
        <row r="1382">
          <cell r="A1382" t="str">
            <v>2015.10</v>
          </cell>
        </row>
        <row r="1383">
          <cell r="A1383" t="str">
            <v>2015.10</v>
          </cell>
        </row>
        <row r="1384">
          <cell r="A1384" t="str">
            <v>2015.10</v>
          </cell>
        </row>
        <row r="1385">
          <cell r="A1385" t="str">
            <v>2015.10</v>
          </cell>
        </row>
        <row r="1386">
          <cell r="A1386" t="str">
            <v>2015.10</v>
          </cell>
        </row>
        <row r="1387">
          <cell r="A1387" t="str">
            <v>2015.10</v>
          </cell>
        </row>
        <row r="1388">
          <cell r="A1388" t="str">
            <v>2015.10</v>
          </cell>
        </row>
        <row r="1389">
          <cell r="A1389" t="str">
            <v>2015.10</v>
          </cell>
        </row>
        <row r="1390">
          <cell r="A1390" t="str">
            <v>2015.10</v>
          </cell>
        </row>
        <row r="1391">
          <cell r="A1391" t="str">
            <v>2015.10</v>
          </cell>
        </row>
        <row r="1392">
          <cell r="A1392" t="str">
            <v>2015.10</v>
          </cell>
        </row>
        <row r="1393">
          <cell r="A1393" t="str">
            <v>2015.10</v>
          </cell>
        </row>
        <row r="1394">
          <cell r="A1394" t="str">
            <v>2015.10</v>
          </cell>
        </row>
        <row r="1395">
          <cell r="A1395" t="str">
            <v>2015.10</v>
          </cell>
        </row>
        <row r="1396">
          <cell r="A1396" t="str">
            <v>2015.10</v>
          </cell>
        </row>
        <row r="1397">
          <cell r="A1397" t="str">
            <v>2015.10</v>
          </cell>
        </row>
        <row r="1398">
          <cell r="A1398" t="str">
            <v>2015.10</v>
          </cell>
        </row>
        <row r="1399">
          <cell r="A1399" t="str">
            <v>2015.10</v>
          </cell>
        </row>
        <row r="1400">
          <cell r="A1400" t="str">
            <v>2015.10</v>
          </cell>
        </row>
        <row r="1401">
          <cell r="A1401" t="str">
            <v>2015.10</v>
          </cell>
        </row>
        <row r="1402">
          <cell r="A1402" t="str">
            <v>2015.10</v>
          </cell>
        </row>
        <row r="1403">
          <cell r="A1403" t="str">
            <v>2015.10</v>
          </cell>
        </row>
        <row r="1404">
          <cell r="A1404" t="str">
            <v>2015.10</v>
          </cell>
        </row>
        <row r="1405">
          <cell r="A1405" t="str">
            <v>2015.10</v>
          </cell>
        </row>
        <row r="1406">
          <cell r="A1406" t="str">
            <v>2015.10</v>
          </cell>
        </row>
        <row r="1407">
          <cell r="A1407" t="str">
            <v>2015.10</v>
          </cell>
        </row>
        <row r="1408">
          <cell r="A1408" t="str">
            <v>2015.10</v>
          </cell>
        </row>
        <row r="1409">
          <cell r="A1409" t="str">
            <v>2015.10</v>
          </cell>
        </row>
        <row r="1410">
          <cell r="A1410" t="str">
            <v>2015.10</v>
          </cell>
        </row>
        <row r="1411">
          <cell r="A1411" t="str">
            <v>2015.10</v>
          </cell>
        </row>
        <row r="1412">
          <cell r="A1412" t="str">
            <v>2015.10</v>
          </cell>
        </row>
        <row r="1413">
          <cell r="A1413" t="str">
            <v>2015.10</v>
          </cell>
        </row>
        <row r="1414">
          <cell r="A1414" t="str">
            <v>2015.10</v>
          </cell>
        </row>
        <row r="1415">
          <cell r="A1415" t="str">
            <v>2015.10</v>
          </cell>
        </row>
        <row r="1416">
          <cell r="A1416" t="str">
            <v>2015.10</v>
          </cell>
        </row>
        <row r="1417">
          <cell r="A1417" t="str">
            <v>2015.10</v>
          </cell>
        </row>
        <row r="1418">
          <cell r="A1418" t="str">
            <v>2015.10</v>
          </cell>
        </row>
        <row r="1419">
          <cell r="A1419" t="str">
            <v>2015.10</v>
          </cell>
        </row>
        <row r="1420">
          <cell r="A1420" t="str">
            <v>2015.10</v>
          </cell>
        </row>
        <row r="1421">
          <cell r="A1421" t="str">
            <v>2015.10</v>
          </cell>
        </row>
        <row r="1422">
          <cell r="A1422" t="str">
            <v>2015.10</v>
          </cell>
        </row>
        <row r="1423">
          <cell r="A1423" t="str">
            <v>2015.10</v>
          </cell>
        </row>
        <row r="1424">
          <cell r="A1424" t="str">
            <v>2015.10</v>
          </cell>
        </row>
        <row r="1425">
          <cell r="A1425" t="str">
            <v>2015.10</v>
          </cell>
        </row>
        <row r="1426">
          <cell r="A1426" t="str">
            <v>2015.10</v>
          </cell>
        </row>
        <row r="1427">
          <cell r="A1427" t="str">
            <v>2015.10</v>
          </cell>
        </row>
        <row r="1428">
          <cell r="A1428" t="str">
            <v>2015.10</v>
          </cell>
        </row>
        <row r="1429">
          <cell r="A1429" t="str">
            <v>2015.10</v>
          </cell>
        </row>
        <row r="1430">
          <cell r="A1430" t="str">
            <v>2015.10</v>
          </cell>
        </row>
        <row r="1431">
          <cell r="A1431" t="str">
            <v>2015.10</v>
          </cell>
        </row>
        <row r="1432">
          <cell r="A1432" t="str">
            <v>2015.10</v>
          </cell>
        </row>
        <row r="1433">
          <cell r="A1433" t="str">
            <v>2015.10</v>
          </cell>
        </row>
        <row r="1434">
          <cell r="A1434" t="str">
            <v>2015.10</v>
          </cell>
        </row>
        <row r="1435">
          <cell r="A1435" t="str">
            <v>2015.10</v>
          </cell>
        </row>
        <row r="1436">
          <cell r="A1436" t="str">
            <v>2015.10</v>
          </cell>
        </row>
        <row r="1437">
          <cell r="A1437" t="str">
            <v>2015.10</v>
          </cell>
        </row>
        <row r="1438">
          <cell r="A1438" t="str">
            <v>2015.10</v>
          </cell>
        </row>
        <row r="1439">
          <cell r="A1439" t="str">
            <v>2015.10</v>
          </cell>
        </row>
        <row r="1440">
          <cell r="A1440" t="str">
            <v>2015.10</v>
          </cell>
        </row>
        <row r="1441">
          <cell r="A1441" t="str">
            <v>2015.11</v>
          </cell>
        </row>
        <row r="1442">
          <cell r="A1442" t="str">
            <v>2015.11</v>
          </cell>
        </row>
        <row r="1443">
          <cell r="A1443" t="str">
            <v>2015.11</v>
          </cell>
        </row>
        <row r="1444">
          <cell r="A1444" t="str">
            <v>2015.11</v>
          </cell>
        </row>
        <row r="1445">
          <cell r="A1445" t="str">
            <v>2015.11</v>
          </cell>
        </row>
        <row r="1446">
          <cell r="A1446" t="str">
            <v>2015.11</v>
          </cell>
        </row>
        <row r="1447">
          <cell r="A1447" t="str">
            <v>2015.11</v>
          </cell>
        </row>
        <row r="1448">
          <cell r="A1448" t="str">
            <v>2015.11</v>
          </cell>
        </row>
        <row r="1449">
          <cell r="A1449" t="str">
            <v>2015.11</v>
          </cell>
        </row>
        <row r="1450">
          <cell r="A1450" t="str">
            <v>2015.11</v>
          </cell>
        </row>
        <row r="1451">
          <cell r="A1451" t="str">
            <v>2015.11</v>
          </cell>
        </row>
        <row r="1452">
          <cell r="A1452" t="str">
            <v>2015.11</v>
          </cell>
        </row>
        <row r="1453">
          <cell r="A1453" t="str">
            <v>2015.11</v>
          </cell>
        </row>
        <row r="1454">
          <cell r="A1454" t="str">
            <v>2015.11</v>
          </cell>
        </row>
        <row r="1455">
          <cell r="A1455" t="str">
            <v>2015.11</v>
          </cell>
        </row>
        <row r="1456">
          <cell r="A1456" t="str">
            <v>2015.11</v>
          </cell>
        </row>
        <row r="1457">
          <cell r="A1457" t="str">
            <v>2015.11</v>
          </cell>
        </row>
        <row r="1458">
          <cell r="A1458" t="str">
            <v>2015.11</v>
          </cell>
        </row>
        <row r="1459">
          <cell r="A1459" t="str">
            <v>2015.11</v>
          </cell>
        </row>
        <row r="1460">
          <cell r="A1460" t="str">
            <v>2015.11</v>
          </cell>
        </row>
        <row r="1461">
          <cell r="A1461" t="str">
            <v>2015.11</v>
          </cell>
        </row>
        <row r="1462">
          <cell r="A1462" t="str">
            <v>2015.11</v>
          </cell>
        </row>
        <row r="1463">
          <cell r="A1463" t="str">
            <v>2015.11</v>
          </cell>
        </row>
        <row r="1464">
          <cell r="A1464" t="str">
            <v>2015.11</v>
          </cell>
        </row>
        <row r="1465">
          <cell r="A1465" t="str">
            <v>2015.11</v>
          </cell>
        </row>
        <row r="1466">
          <cell r="A1466" t="str">
            <v>2015.11</v>
          </cell>
        </row>
        <row r="1467">
          <cell r="A1467" t="str">
            <v>2015.11</v>
          </cell>
        </row>
        <row r="1468">
          <cell r="A1468" t="str">
            <v>2015.11</v>
          </cell>
        </row>
        <row r="1469">
          <cell r="A1469" t="str">
            <v>2015.11</v>
          </cell>
        </row>
        <row r="1470">
          <cell r="A1470" t="str">
            <v>2015.11</v>
          </cell>
        </row>
        <row r="1471">
          <cell r="A1471" t="str">
            <v>2015.11</v>
          </cell>
        </row>
        <row r="1472">
          <cell r="A1472" t="str">
            <v>2015.11</v>
          </cell>
        </row>
        <row r="1473">
          <cell r="A1473" t="str">
            <v>2015.11</v>
          </cell>
        </row>
        <row r="1474">
          <cell r="A1474" t="str">
            <v>2015.11</v>
          </cell>
        </row>
        <row r="1475">
          <cell r="A1475" t="str">
            <v>2015.11</v>
          </cell>
        </row>
        <row r="1476">
          <cell r="A1476" t="str">
            <v>2015.11</v>
          </cell>
        </row>
        <row r="1477">
          <cell r="A1477" t="str">
            <v>2015.11</v>
          </cell>
        </row>
        <row r="1478">
          <cell r="A1478" t="str">
            <v>2015.11</v>
          </cell>
        </row>
        <row r="1479">
          <cell r="A1479" t="str">
            <v>2015.11</v>
          </cell>
        </row>
        <row r="1480">
          <cell r="A1480" t="str">
            <v>2015.11</v>
          </cell>
        </row>
        <row r="1481">
          <cell r="A1481" t="str">
            <v>2015.11</v>
          </cell>
        </row>
        <row r="1482">
          <cell r="A1482" t="str">
            <v>2015.11</v>
          </cell>
        </row>
        <row r="1483">
          <cell r="A1483" t="str">
            <v>2015.11</v>
          </cell>
        </row>
        <row r="1484">
          <cell r="A1484" t="str">
            <v>2015.11</v>
          </cell>
        </row>
        <row r="1485">
          <cell r="A1485" t="str">
            <v>2015.11</v>
          </cell>
        </row>
        <row r="1486">
          <cell r="A1486" t="str">
            <v>2015.11</v>
          </cell>
        </row>
        <row r="1487">
          <cell r="A1487" t="str">
            <v>2015.11</v>
          </cell>
        </row>
        <row r="1488">
          <cell r="A1488" t="str">
            <v>2015.11</v>
          </cell>
        </row>
        <row r="1489">
          <cell r="A1489" t="str">
            <v>2015.11</v>
          </cell>
        </row>
        <row r="1490">
          <cell r="A1490" t="str">
            <v>2015.11</v>
          </cell>
        </row>
        <row r="1491">
          <cell r="A1491" t="str">
            <v>2015.11</v>
          </cell>
        </row>
        <row r="1492">
          <cell r="A1492" t="str">
            <v>2015.11</v>
          </cell>
        </row>
        <row r="1493">
          <cell r="A1493" t="str">
            <v>2015.11</v>
          </cell>
        </row>
        <row r="1494">
          <cell r="A1494" t="str">
            <v>2015.11</v>
          </cell>
        </row>
        <row r="1495">
          <cell r="A1495" t="str">
            <v>2015.11</v>
          </cell>
        </row>
        <row r="1496">
          <cell r="A1496" t="str">
            <v>2015.11</v>
          </cell>
        </row>
        <row r="1497">
          <cell r="A1497" t="str">
            <v>2015.11</v>
          </cell>
        </row>
        <row r="1498">
          <cell r="A1498" t="str">
            <v>2015.11</v>
          </cell>
        </row>
        <row r="1499">
          <cell r="A1499" t="str">
            <v>2015.11</v>
          </cell>
        </row>
        <row r="1500">
          <cell r="A1500" t="str">
            <v>2015.11</v>
          </cell>
        </row>
        <row r="1501">
          <cell r="A1501" t="str">
            <v>2015.11</v>
          </cell>
        </row>
        <row r="1502">
          <cell r="A1502" t="str">
            <v>2015.11</v>
          </cell>
        </row>
        <row r="1503">
          <cell r="A1503" t="str">
            <v>2015.11</v>
          </cell>
        </row>
        <row r="1504">
          <cell r="A1504" t="str">
            <v>2015.11</v>
          </cell>
        </row>
        <row r="1505">
          <cell r="A1505" t="str">
            <v>2015.11</v>
          </cell>
        </row>
        <row r="1506">
          <cell r="A1506" t="str">
            <v>2015.11</v>
          </cell>
        </row>
        <row r="1507">
          <cell r="A1507" t="str">
            <v>2015.11</v>
          </cell>
        </row>
        <row r="1508">
          <cell r="A1508" t="str">
            <v>2015.11</v>
          </cell>
        </row>
        <row r="1509">
          <cell r="A1509" t="str">
            <v>2015.11</v>
          </cell>
        </row>
        <row r="1510">
          <cell r="A1510" t="str">
            <v>2015.11</v>
          </cell>
        </row>
        <row r="1511">
          <cell r="A1511" t="str">
            <v>2015.11</v>
          </cell>
        </row>
        <row r="1512">
          <cell r="A1512" t="str">
            <v>2015.11</v>
          </cell>
        </row>
        <row r="1513">
          <cell r="A1513" t="str">
            <v>2015.11</v>
          </cell>
        </row>
        <row r="1514">
          <cell r="A1514" t="str">
            <v>2015.11</v>
          </cell>
        </row>
        <row r="1515">
          <cell r="A1515" t="str">
            <v>2015.11</v>
          </cell>
        </row>
        <row r="1516">
          <cell r="A1516" t="str">
            <v>2015.11</v>
          </cell>
        </row>
        <row r="1517">
          <cell r="A1517" t="str">
            <v>2015.11</v>
          </cell>
        </row>
        <row r="1518">
          <cell r="A1518" t="str">
            <v>2015.11</v>
          </cell>
        </row>
        <row r="1519">
          <cell r="A1519" t="str">
            <v>2015.11</v>
          </cell>
        </row>
        <row r="1520">
          <cell r="A1520" t="str">
            <v>2015.11</v>
          </cell>
        </row>
        <row r="1521">
          <cell r="A1521" t="str">
            <v>2015.11</v>
          </cell>
        </row>
        <row r="1522">
          <cell r="A1522" t="str">
            <v>2015.11</v>
          </cell>
        </row>
        <row r="1523">
          <cell r="A1523" t="str">
            <v>2015.11</v>
          </cell>
        </row>
        <row r="1524">
          <cell r="A1524" t="str">
            <v>2015.11</v>
          </cell>
        </row>
        <row r="1525">
          <cell r="A1525" t="str">
            <v>2015.11</v>
          </cell>
        </row>
        <row r="1526">
          <cell r="A1526" t="str">
            <v>2015.11</v>
          </cell>
        </row>
        <row r="1527">
          <cell r="A1527" t="str">
            <v>2015.11</v>
          </cell>
        </row>
        <row r="1528">
          <cell r="A1528" t="str">
            <v>2015.11</v>
          </cell>
        </row>
        <row r="1529">
          <cell r="A1529" t="str">
            <v>2015.11</v>
          </cell>
        </row>
        <row r="1530">
          <cell r="A1530" t="str">
            <v>2015.11</v>
          </cell>
        </row>
        <row r="1531">
          <cell r="A1531" t="str">
            <v>2015.11</v>
          </cell>
        </row>
        <row r="1532">
          <cell r="A1532" t="str">
            <v>2015.11</v>
          </cell>
        </row>
        <row r="1533">
          <cell r="A1533" t="str">
            <v>2015.11</v>
          </cell>
        </row>
        <row r="1534">
          <cell r="A1534" t="str">
            <v>2015.11</v>
          </cell>
        </row>
        <row r="1535">
          <cell r="A1535" t="str">
            <v>2015.11</v>
          </cell>
        </row>
        <row r="1536">
          <cell r="A1536" t="str">
            <v>2015.11</v>
          </cell>
        </row>
        <row r="1537">
          <cell r="A1537" t="str">
            <v>2015.11</v>
          </cell>
        </row>
        <row r="1538">
          <cell r="A1538" t="str">
            <v>2015.11</v>
          </cell>
        </row>
        <row r="1539">
          <cell r="A1539" t="str">
            <v>2015.11</v>
          </cell>
        </row>
        <row r="1540">
          <cell r="A1540" t="str">
            <v>2015.11</v>
          </cell>
        </row>
        <row r="1541">
          <cell r="A1541" t="str">
            <v>2015.11</v>
          </cell>
        </row>
        <row r="1542">
          <cell r="A1542" t="str">
            <v>2015.11</v>
          </cell>
        </row>
        <row r="1543">
          <cell r="A1543" t="str">
            <v>2015.11</v>
          </cell>
        </row>
        <row r="1544">
          <cell r="A1544" t="str">
            <v>2015.11</v>
          </cell>
        </row>
        <row r="1545">
          <cell r="A1545" t="str">
            <v>2015.11</v>
          </cell>
        </row>
        <row r="1546">
          <cell r="A1546" t="str">
            <v>2015.11</v>
          </cell>
        </row>
        <row r="1547">
          <cell r="A1547" t="str">
            <v>2015.11</v>
          </cell>
        </row>
        <row r="1548">
          <cell r="A1548" t="str">
            <v>2015.11</v>
          </cell>
        </row>
        <row r="1549">
          <cell r="A1549" t="str">
            <v>2015.11</v>
          </cell>
        </row>
        <row r="1550">
          <cell r="A1550" t="str">
            <v>2015.11</v>
          </cell>
        </row>
        <row r="1551">
          <cell r="A1551" t="str">
            <v>2015.11</v>
          </cell>
        </row>
        <row r="1552">
          <cell r="A1552" t="str">
            <v>2015.11</v>
          </cell>
        </row>
        <row r="1553">
          <cell r="A1553" t="str">
            <v>2015.11</v>
          </cell>
        </row>
        <row r="1554">
          <cell r="A1554" t="str">
            <v>2015.11</v>
          </cell>
        </row>
        <row r="1555">
          <cell r="A1555" t="str">
            <v>2015.11</v>
          </cell>
        </row>
        <row r="1556">
          <cell r="A1556" t="str">
            <v>2015.11</v>
          </cell>
        </row>
        <row r="1557">
          <cell r="A1557" t="str">
            <v>2015.11</v>
          </cell>
        </row>
        <row r="1558">
          <cell r="A1558" t="str">
            <v>2015.11</v>
          </cell>
        </row>
        <row r="1559">
          <cell r="A1559" t="str">
            <v>2015.11</v>
          </cell>
        </row>
        <row r="1560">
          <cell r="A1560" t="str">
            <v>2015.11</v>
          </cell>
        </row>
        <row r="1561">
          <cell r="A1561" t="str">
            <v>2015.11</v>
          </cell>
        </row>
        <row r="1562">
          <cell r="A1562" t="str">
            <v>2015.11</v>
          </cell>
        </row>
        <row r="1563">
          <cell r="A1563" t="str">
            <v>2015.11</v>
          </cell>
        </row>
        <row r="1564">
          <cell r="A1564" t="str">
            <v>2015.11</v>
          </cell>
        </row>
        <row r="1565">
          <cell r="A1565" t="str">
            <v>2015.11</v>
          </cell>
        </row>
        <row r="1566">
          <cell r="A1566" t="str">
            <v>2015.11</v>
          </cell>
        </row>
        <row r="1567">
          <cell r="A1567" t="str">
            <v>2015.11</v>
          </cell>
        </row>
        <row r="1568">
          <cell r="A1568" t="str">
            <v>2015.11</v>
          </cell>
        </row>
        <row r="1569">
          <cell r="A1569" t="str">
            <v>2015.11</v>
          </cell>
        </row>
        <row r="1570">
          <cell r="A1570" t="str">
            <v>2015.11</v>
          </cell>
        </row>
        <row r="1571">
          <cell r="A1571" t="str">
            <v>2015.11</v>
          </cell>
        </row>
        <row r="1572">
          <cell r="A1572" t="str">
            <v>2015.11</v>
          </cell>
        </row>
        <row r="1573">
          <cell r="A1573" t="str">
            <v>2015.11</v>
          </cell>
        </row>
        <row r="1574">
          <cell r="A1574" t="str">
            <v>2015.11</v>
          </cell>
        </row>
        <row r="1575">
          <cell r="A1575" t="str">
            <v>2015.11</v>
          </cell>
        </row>
        <row r="1576">
          <cell r="A1576" t="str">
            <v>2015.11</v>
          </cell>
        </row>
        <row r="1577">
          <cell r="A1577" t="str">
            <v>2015.11</v>
          </cell>
        </row>
        <row r="1578">
          <cell r="A1578" t="str">
            <v>2015.11</v>
          </cell>
        </row>
        <row r="1579">
          <cell r="A1579" t="str">
            <v>2015.11</v>
          </cell>
        </row>
        <row r="1580">
          <cell r="A1580" t="str">
            <v>2015.11</v>
          </cell>
        </row>
        <row r="1581">
          <cell r="A1581" t="str">
            <v>2015.11</v>
          </cell>
        </row>
        <row r="1582">
          <cell r="A1582" t="str">
            <v>2015.11</v>
          </cell>
        </row>
        <row r="1583">
          <cell r="A1583" t="str">
            <v>2015.11</v>
          </cell>
        </row>
        <row r="1584">
          <cell r="A1584" t="str">
            <v>2015.11</v>
          </cell>
        </row>
        <row r="1585">
          <cell r="A1585" t="str">
            <v>2015.11</v>
          </cell>
        </row>
        <row r="1586">
          <cell r="A1586" t="str">
            <v>2015.11</v>
          </cell>
        </row>
        <row r="1587">
          <cell r="A1587" t="str">
            <v>2015.11</v>
          </cell>
        </row>
        <row r="1588">
          <cell r="A1588" t="str">
            <v>2015.11</v>
          </cell>
        </row>
        <row r="1589">
          <cell r="A1589" t="str">
            <v>2015.11</v>
          </cell>
        </row>
        <row r="1590">
          <cell r="A1590" t="str">
            <v>2015.11</v>
          </cell>
        </row>
        <row r="1591">
          <cell r="A1591" t="str">
            <v>2015.11</v>
          </cell>
        </row>
        <row r="1592">
          <cell r="A1592" t="str">
            <v>2015.11</v>
          </cell>
        </row>
        <row r="1593">
          <cell r="A1593" t="str">
            <v>2015.11</v>
          </cell>
        </row>
        <row r="1594">
          <cell r="A1594" t="str">
            <v>2015.11</v>
          </cell>
        </row>
        <row r="1595">
          <cell r="A1595" t="str">
            <v>2015.11</v>
          </cell>
        </row>
        <row r="1596">
          <cell r="A1596" t="str">
            <v>2015.11</v>
          </cell>
        </row>
        <row r="1597">
          <cell r="A1597" t="str">
            <v>2015.12</v>
          </cell>
        </row>
        <row r="1598">
          <cell r="A1598" t="str">
            <v>2015.12</v>
          </cell>
        </row>
        <row r="1599">
          <cell r="A1599" t="str">
            <v>2015.12</v>
          </cell>
        </row>
        <row r="1600">
          <cell r="A1600" t="str">
            <v>2015.12</v>
          </cell>
        </row>
        <row r="1601">
          <cell r="A1601" t="str">
            <v>2015.12</v>
          </cell>
        </row>
        <row r="1602">
          <cell r="A1602" t="str">
            <v>2015.12</v>
          </cell>
        </row>
        <row r="1603">
          <cell r="A1603" t="str">
            <v>2015.12</v>
          </cell>
        </row>
        <row r="1604">
          <cell r="A1604" t="str">
            <v>2015.12</v>
          </cell>
        </row>
        <row r="1605">
          <cell r="A1605" t="str">
            <v>2015.12</v>
          </cell>
        </row>
        <row r="1606">
          <cell r="A1606" t="str">
            <v>2015.12</v>
          </cell>
        </row>
        <row r="1607">
          <cell r="A1607" t="str">
            <v>2015.12</v>
          </cell>
        </row>
        <row r="1608">
          <cell r="A1608" t="str">
            <v>2015.12</v>
          </cell>
        </row>
        <row r="1609">
          <cell r="A1609" t="str">
            <v>2015.12</v>
          </cell>
        </row>
        <row r="1610">
          <cell r="A1610" t="str">
            <v>2015.12</v>
          </cell>
        </row>
        <row r="1611">
          <cell r="A1611" t="str">
            <v>2015.12</v>
          </cell>
        </row>
        <row r="1612">
          <cell r="A1612" t="str">
            <v>2015.12</v>
          </cell>
        </row>
        <row r="1613">
          <cell r="A1613" t="str">
            <v>2015.12</v>
          </cell>
        </row>
        <row r="1614">
          <cell r="A1614" t="str">
            <v>2015.12</v>
          </cell>
        </row>
        <row r="1615">
          <cell r="A1615" t="str">
            <v>2015.12</v>
          </cell>
        </row>
        <row r="1616">
          <cell r="A1616" t="str">
            <v>2015.12</v>
          </cell>
        </row>
        <row r="1617">
          <cell r="A1617" t="str">
            <v>2015.12</v>
          </cell>
        </row>
        <row r="1618">
          <cell r="A1618" t="str">
            <v>2015.12</v>
          </cell>
        </row>
        <row r="1619">
          <cell r="A1619" t="str">
            <v>2015.12</v>
          </cell>
        </row>
        <row r="1620">
          <cell r="A1620" t="str">
            <v>2015.12</v>
          </cell>
        </row>
        <row r="1621">
          <cell r="A1621" t="str">
            <v>2015.12</v>
          </cell>
        </row>
        <row r="1622">
          <cell r="A1622" t="str">
            <v>2015.12</v>
          </cell>
        </row>
        <row r="1623">
          <cell r="A1623" t="str">
            <v>2015.12</v>
          </cell>
        </row>
        <row r="1624">
          <cell r="A1624" t="str">
            <v>2015.12</v>
          </cell>
        </row>
        <row r="1625">
          <cell r="A1625" t="str">
            <v>2015.12</v>
          </cell>
        </row>
        <row r="1626">
          <cell r="A1626" t="str">
            <v>2015.12</v>
          </cell>
        </row>
        <row r="1627">
          <cell r="A1627" t="str">
            <v>2015.12</v>
          </cell>
        </row>
        <row r="1628">
          <cell r="A1628" t="str">
            <v>2015.12</v>
          </cell>
        </row>
        <row r="1629">
          <cell r="A1629" t="str">
            <v>2015.12</v>
          </cell>
        </row>
        <row r="1630">
          <cell r="A1630" t="str">
            <v>2015.12</v>
          </cell>
        </row>
        <row r="1631">
          <cell r="A1631" t="str">
            <v>2015.12</v>
          </cell>
        </row>
        <row r="1632">
          <cell r="A1632" t="str">
            <v>2015.12</v>
          </cell>
        </row>
        <row r="1633">
          <cell r="A1633" t="str">
            <v>2015.12</v>
          </cell>
        </row>
        <row r="1634">
          <cell r="A1634" t="str">
            <v>2015.12</v>
          </cell>
        </row>
        <row r="1635">
          <cell r="A1635" t="str">
            <v>2015.12</v>
          </cell>
        </row>
        <row r="1636">
          <cell r="A1636" t="str">
            <v>2015.12</v>
          </cell>
        </row>
        <row r="1637">
          <cell r="A1637" t="str">
            <v>2015.12</v>
          </cell>
        </row>
        <row r="1638">
          <cell r="A1638" t="str">
            <v>2015.12</v>
          </cell>
        </row>
        <row r="1639">
          <cell r="A1639" t="str">
            <v>2015.12</v>
          </cell>
        </row>
        <row r="1640">
          <cell r="A1640" t="str">
            <v>2015.12</v>
          </cell>
        </row>
        <row r="1641">
          <cell r="A1641" t="str">
            <v>2015.12</v>
          </cell>
        </row>
        <row r="1642">
          <cell r="A1642" t="str">
            <v>2015.12</v>
          </cell>
        </row>
        <row r="1643">
          <cell r="A1643" t="str">
            <v>2015.12</v>
          </cell>
        </row>
        <row r="1644">
          <cell r="A1644" t="str">
            <v>2015.12</v>
          </cell>
        </row>
        <row r="1645">
          <cell r="A1645" t="str">
            <v>2015.12</v>
          </cell>
        </row>
        <row r="1646">
          <cell r="A1646" t="str">
            <v>2015.12</v>
          </cell>
        </row>
        <row r="1647">
          <cell r="A1647" t="str">
            <v>2015.12</v>
          </cell>
        </row>
        <row r="1648">
          <cell r="A1648" t="str">
            <v>2015.12</v>
          </cell>
        </row>
        <row r="1649">
          <cell r="A1649" t="str">
            <v>2015.12</v>
          </cell>
        </row>
        <row r="1650">
          <cell r="A1650" t="str">
            <v>2015.12</v>
          </cell>
        </row>
        <row r="1651">
          <cell r="A1651" t="str">
            <v>2015.12</v>
          </cell>
        </row>
        <row r="1652">
          <cell r="A1652" t="str">
            <v>2015.12</v>
          </cell>
        </row>
        <row r="1653">
          <cell r="A1653" t="str">
            <v>2015.12</v>
          </cell>
        </row>
        <row r="1654">
          <cell r="A1654" t="str">
            <v>2015.12</v>
          </cell>
        </row>
        <row r="1655">
          <cell r="A1655" t="str">
            <v>2015.12</v>
          </cell>
        </row>
        <row r="1656">
          <cell r="A1656" t="str">
            <v>2015.12</v>
          </cell>
        </row>
        <row r="1657">
          <cell r="A1657" t="str">
            <v>2015.12</v>
          </cell>
        </row>
        <row r="1658">
          <cell r="A1658" t="str">
            <v>2015.12</v>
          </cell>
        </row>
        <row r="1659">
          <cell r="A1659" t="str">
            <v>2015.12</v>
          </cell>
        </row>
        <row r="1660">
          <cell r="A1660" t="str">
            <v>2015.12</v>
          </cell>
        </row>
        <row r="1661">
          <cell r="A1661" t="str">
            <v>2015.12</v>
          </cell>
        </row>
        <row r="1662">
          <cell r="A1662" t="str">
            <v>2015.12</v>
          </cell>
        </row>
        <row r="1663">
          <cell r="A1663" t="str">
            <v>2015.12</v>
          </cell>
        </row>
        <row r="1664">
          <cell r="A1664" t="str">
            <v>2015.12</v>
          </cell>
        </row>
        <row r="1665">
          <cell r="A1665" t="str">
            <v>2015.12</v>
          </cell>
        </row>
        <row r="1666">
          <cell r="A1666" t="str">
            <v>2015.12</v>
          </cell>
        </row>
        <row r="1667">
          <cell r="A1667" t="str">
            <v>2015.12</v>
          </cell>
        </row>
        <row r="1668">
          <cell r="A1668" t="str">
            <v>2015.12</v>
          </cell>
        </row>
        <row r="1669">
          <cell r="A1669" t="str">
            <v>2015.12</v>
          </cell>
        </row>
        <row r="1670">
          <cell r="A1670" t="str">
            <v>2015.12</v>
          </cell>
        </row>
        <row r="1671">
          <cell r="A1671" t="str">
            <v>2015.12</v>
          </cell>
        </row>
        <row r="1672">
          <cell r="A1672" t="str">
            <v>2015.12</v>
          </cell>
        </row>
        <row r="1673">
          <cell r="A1673" t="str">
            <v>2015.12</v>
          </cell>
        </row>
        <row r="1674">
          <cell r="A1674" t="str">
            <v>2015.12</v>
          </cell>
        </row>
        <row r="1675">
          <cell r="A1675" t="str">
            <v>2015.12</v>
          </cell>
        </row>
        <row r="1676">
          <cell r="A1676" t="str">
            <v>2015.12</v>
          </cell>
        </row>
        <row r="1677">
          <cell r="A1677" t="str">
            <v>2015.12</v>
          </cell>
        </row>
        <row r="1678">
          <cell r="A1678" t="str">
            <v>2015.12</v>
          </cell>
        </row>
        <row r="1679">
          <cell r="A1679" t="str">
            <v>2015.12</v>
          </cell>
        </row>
        <row r="1680">
          <cell r="A1680" t="str">
            <v>2015.12</v>
          </cell>
        </row>
        <row r="1681">
          <cell r="A1681" t="str">
            <v>2015.12</v>
          </cell>
        </row>
        <row r="1682">
          <cell r="A1682" t="str">
            <v>2015.12</v>
          </cell>
        </row>
        <row r="1683">
          <cell r="A1683" t="str">
            <v>2015.12</v>
          </cell>
        </row>
        <row r="1684">
          <cell r="A1684" t="str">
            <v>2015.12</v>
          </cell>
        </row>
        <row r="1685">
          <cell r="A1685" t="str">
            <v>2015.12</v>
          </cell>
        </row>
        <row r="1686">
          <cell r="A1686" t="str">
            <v>2015.12</v>
          </cell>
        </row>
        <row r="1687">
          <cell r="A1687" t="str">
            <v>2015.12</v>
          </cell>
        </row>
        <row r="1688">
          <cell r="A1688" t="str">
            <v>2015.12</v>
          </cell>
        </row>
        <row r="1689">
          <cell r="A1689" t="str">
            <v>2015.12</v>
          </cell>
        </row>
        <row r="1690">
          <cell r="A1690" t="str">
            <v>2015.12</v>
          </cell>
        </row>
        <row r="1691">
          <cell r="A1691" t="str">
            <v>2015.12</v>
          </cell>
        </row>
        <row r="1692">
          <cell r="A1692" t="str">
            <v>2015.12</v>
          </cell>
        </row>
        <row r="1693">
          <cell r="A1693" t="str">
            <v>2015.12</v>
          </cell>
        </row>
        <row r="1694">
          <cell r="A1694" t="str">
            <v>2015.12</v>
          </cell>
        </row>
        <row r="1695">
          <cell r="A1695" t="str">
            <v>2015.12</v>
          </cell>
        </row>
        <row r="1696">
          <cell r="A1696" t="str">
            <v>2015.12</v>
          </cell>
        </row>
        <row r="1697">
          <cell r="A1697" t="str">
            <v>2015.12</v>
          </cell>
        </row>
        <row r="1698">
          <cell r="A1698" t="str">
            <v>2015.12</v>
          </cell>
        </row>
        <row r="1699">
          <cell r="A1699" t="str">
            <v>2015.12</v>
          </cell>
        </row>
        <row r="1700">
          <cell r="A1700" t="str">
            <v>2015.12</v>
          </cell>
        </row>
        <row r="1701">
          <cell r="A1701" t="str">
            <v>2015.12</v>
          </cell>
        </row>
        <row r="1702">
          <cell r="A1702" t="str">
            <v>2015.12</v>
          </cell>
        </row>
        <row r="1703">
          <cell r="A1703" t="str">
            <v>2015.12</v>
          </cell>
        </row>
        <row r="1704">
          <cell r="A1704" t="str">
            <v>2015.12</v>
          </cell>
        </row>
        <row r="1705">
          <cell r="A1705" t="str">
            <v>2015.12</v>
          </cell>
        </row>
        <row r="1706">
          <cell r="A1706" t="str">
            <v>2015.12</v>
          </cell>
        </row>
        <row r="1707">
          <cell r="A1707" t="str">
            <v>2015.12</v>
          </cell>
        </row>
        <row r="1708">
          <cell r="A1708" t="str">
            <v>2015.12</v>
          </cell>
        </row>
        <row r="1709">
          <cell r="A1709" t="str">
            <v>2015.12</v>
          </cell>
        </row>
        <row r="1710">
          <cell r="A1710" t="str">
            <v>2015.12</v>
          </cell>
        </row>
        <row r="1711">
          <cell r="A1711" t="str">
            <v>2015.12</v>
          </cell>
        </row>
        <row r="1712">
          <cell r="A1712" t="str">
            <v>2015.12</v>
          </cell>
        </row>
        <row r="1713">
          <cell r="A1713" t="str">
            <v>2015.12</v>
          </cell>
        </row>
        <row r="1714">
          <cell r="A1714" t="str">
            <v>2015.12</v>
          </cell>
        </row>
        <row r="1715">
          <cell r="A1715" t="str">
            <v>2015.12</v>
          </cell>
        </row>
        <row r="1716">
          <cell r="A1716" t="str">
            <v>2015.12</v>
          </cell>
        </row>
        <row r="1717">
          <cell r="A1717" t="str">
            <v>2015.12</v>
          </cell>
        </row>
        <row r="1718">
          <cell r="A1718" t="str">
            <v>2015.12</v>
          </cell>
        </row>
        <row r="1719">
          <cell r="A1719" t="str">
            <v>2015.12</v>
          </cell>
        </row>
        <row r="1720">
          <cell r="A1720" t="str">
            <v>2015.12</v>
          </cell>
        </row>
        <row r="1721">
          <cell r="A1721" t="str">
            <v>2015.12</v>
          </cell>
        </row>
        <row r="1722">
          <cell r="A1722" t="str">
            <v>2015.12</v>
          </cell>
        </row>
        <row r="1723">
          <cell r="A1723" t="str">
            <v>2015.12</v>
          </cell>
        </row>
        <row r="1724">
          <cell r="A1724" t="str">
            <v>2015.12</v>
          </cell>
        </row>
        <row r="1725">
          <cell r="A1725" t="str">
            <v>2015.12</v>
          </cell>
        </row>
        <row r="1726">
          <cell r="A1726" t="str">
            <v>2015.12</v>
          </cell>
        </row>
        <row r="1727">
          <cell r="A1727" t="str">
            <v>2015.12</v>
          </cell>
        </row>
        <row r="1728">
          <cell r="A1728" t="str">
            <v>2015.12</v>
          </cell>
        </row>
        <row r="1729">
          <cell r="A1729" t="str">
            <v>2015.12</v>
          </cell>
        </row>
        <row r="1730">
          <cell r="A1730" t="str">
            <v>2015.12</v>
          </cell>
        </row>
        <row r="1731">
          <cell r="A1731" t="str">
            <v>2015.12</v>
          </cell>
        </row>
        <row r="1732">
          <cell r="A1732" t="str">
            <v>2015.12</v>
          </cell>
        </row>
        <row r="1733">
          <cell r="A1733" t="str">
            <v>2015.12</v>
          </cell>
        </row>
        <row r="1734">
          <cell r="A1734" t="str">
            <v>2015.12</v>
          </cell>
        </row>
        <row r="1735">
          <cell r="A1735" t="str">
            <v>2015.12</v>
          </cell>
        </row>
        <row r="1736">
          <cell r="A1736" t="str">
            <v>2015.12</v>
          </cell>
        </row>
        <row r="1737">
          <cell r="A1737" t="str">
            <v>2015.12</v>
          </cell>
        </row>
        <row r="1738">
          <cell r="A1738" t="str">
            <v>2015.12</v>
          </cell>
        </row>
        <row r="1739">
          <cell r="A1739" t="str">
            <v>2015.12</v>
          </cell>
        </row>
        <row r="1740">
          <cell r="A1740" t="str">
            <v>2015.12</v>
          </cell>
        </row>
        <row r="1741">
          <cell r="A1741" t="str">
            <v>2015.12</v>
          </cell>
        </row>
        <row r="1742">
          <cell r="A1742" t="str">
            <v>2015.12</v>
          </cell>
        </row>
        <row r="1743">
          <cell r="A1743" t="str">
            <v>2015.12</v>
          </cell>
        </row>
        <row r="1744">
          <cell r="A1744" t="str">
            <v>2015.12</v>
          </cell>
        </row>
        <row r="1745">
          <cell r="A1745" t="str">
            <v>2015.12</v>
          </cell>
        </row>
        <row r="1746">
          <cell r="A1746" t="str">
            <v>2015.12</v>
          </cell>
        </row>
        <row r="1747">
          <cell r="A1747" t="str">
            <v>2015.12</v>
          </cell>
        </row>
        <row r="1748">
          <cell r="A1748" t="str">
            <v>2015.12</v>
          </cell>
        </row>
        <row r="1749">
          <cell r="A1749" t="str">
            <v>2015.12</v>
          </cell>
        </row>
        <row r="1750">
          <cell r="A1750" t="str">
            <v>2015.12</v>
          </cell>
        </row>
        <row r="1751">
          <cell r="A1751" t="str">
            <v>2015.12</v>
          </cell>
        </row>
        <row r="1752">
          <cell r="A1752" t="str">
            <v>2015.12</v>
          </cell>
        </row>
        <row r="1753">
          <cell r="A1753" t="str">
            <v>2015.12</v>
          </cell>
        </row>
        <row r="1754">
          <cell r="A1754">
            <v>0</v>
          </cell>
        </row>
        <row r="1755">
          <cell r="A1755">
            <v>0</v>
          </cell>
        </row>
        <row r="1756">
          <cell r="A1756">
            <v>0</v>
          </cell>
        </row>
        <row r="1757">
          <cell r="A1757">
            <v>0</v>
          </cell>
        </row>
        <row r="1758">
          <cell r="A1758">
            <v>0</v>
          </cell>
        </row>
        <row r="1759">
          <cell r="A1759">
            <v>0</v>
          </cell>
        </row>
        <row r="1760">
          <cell r="A1760">
            <v>0</v>
          </cell>
        </row>
        <row r="1761">
          <cell r="A1761">
            <v>0</v>
          </cell>
        </row>
        <row r="1762">
          <cell r="A1762">
            <v>0</v>
          </cell>
        </row>
        <row r="1763">
          <cell r="A1763">
            <v>0</v>
          </cell>
        </row>
        <row r="1764">
          <cell r="A1764">
            <v>0</v>
          </cell>
        </row>
        <row r="1765">
          <cell r="A1765">
            <v>0</v>
          </cell>
        </row>
        <row r="1766">
          <cell r="A1766">
            <v>0</v>
          </cell>
        </row>
        <row r="1767">
          <cell r="A1767">
            <v>0</v>
          </cell>
        </row>
        <row r="1768">
          <cell r="A1768">
            <v>0</v>
          </cell>
        </row>
        <row r="1769">
          <cell r="A1769">
            <v>0</v>
          </cell>
        </row>
        <row r="1770">
          <cell r="A1770">
            <v>0</v>
          </cell>
        </row>
        <row r="1771">
          <cell r="A1771">
            <v>0</v>
          </cell>
        </row>
        <row r="1772">
          <cell r="A1772">
            <v>0</v>
          </cell>
        </row>
        <row r="1773">
          <cell r="A1773">
            <v>0</v>
          </cell>
        </row>
        <row r="1774">
          <cell r="A1774">
            <v>0</v>
          </cell>
        </row>
        <row r="1775">
          <cell r="A1775">
            <v>0</v>
          </cell>
        </row>
        <row r="1776">
          <cell r="A1776">
            <v>0</v>
          </cell>
        </row>
        <row r="1777">
          <cell r="A1777">
            <v>0</v>
          </cell>
        </row>
        <row r="1778">
          <cell r="A1778">
            <v>0</v>
          </cell>
        </row>
        <row r="1779">
          <cell r="A1779">
            <v>0</v>
          </cell>
        </row>
        <row r="1780">
          <cell r="A1780">
            <v>0</v>
          </cell>
        </row>
        <row r="1781">
          <cell r="A1781">
            <v>0</v>
          </cell>
        </row>
        <row r="1782">
          <cell r="A1782">
            <v>0</v>
          </cell>
        </row>
        <row r="1783">
          <cell r="A1783">
            <v>0</v>
          </cell>
        </row>
        <row r="1784">
          <cell r="A1784">
            <v>0</v>
          </cell>
        </row>
        <row r="1785">
          <cell r="A1785">
            <v>0</v>
          </cell>
        </row>
        <row r="1786">
          <cell r="A1786">
            <v>0</v>
          </cell>
        </row>
        <row r="1787">
          <cell r="A1787">
            <v>0</v>
          </cell>
        </row>
        <row r="1788">
          <cell r="A1788">
            <v>0</v>
          </cell>
        </row>
        <row r="1789">
          <cell r="A1789">
            <v>0</v>
          </cell>
        </row>
        <row r="1790">
          <cell r="A1790">
            <v>0</v>
          </cell>
        </row>
        <row r="1791">
          <cell r="A1791">
            <v>0</v>
          </cell>
        </row>
        <row r="1792">
          <cell r="A1792">
            <v>0</v>
          </cell>
        </row>
        <row r="1793">
          <cell r="A1793">
            <v>0</v>
          </cell>
        </row>
        <row r="1794">
          <cell r="A1794">
            <v>0</v>
          </cell>
        </row>
        <row r="1795">
          <cell r="A1795">
            <v>0</v>
          </cell>
        </row>
        <row r="1796">
          <cell r="A1796">
            <v>0</v>
          </cell>
        </row>
        <row r="1797">
          <cell r="A1797">
            <v>0</v>
          </cell>
        </row>
        <row r="1798">
          <cell r="A1798">
            <v>0</v>
          </cell>
        </row>
        <row r="1799">
          <cell r="A1799">
            <v>0</v>
          </cell>
        </row>
        <row r="1800">
          <cell r="A1800">
            <v>0</v>
          </cell>
        </row>
        <row r="1801">
          <cell r="A1801">
            <v>0</v>
          </cell>
        </row>
        <row r="1802">
          <cell r="A1802">
            <v>0</v>
          </cell>
        </row>
        <row r="1803">
          <cell r="A1803">
            <v>0</v>
          </cell>
        </row>
        <row r="1804">
          <cell r="A1804">
            <v>0</v>
          </cell>
        </row>
        <row r="1805">
          <cell r="A1805">
            <v>0</v>
          </cell>
        </row>
        <row r="1806">
          <cell r="A1806">
            <v>0</v>
          </cell>
        </row>
        <row r="1807">
          <cell r="A1807">
            <v>0</v>
          </cell>
        </row>
        <row r="1808">
          <cell r="A1808">
            <v>0</v>
          </cell>
        </row>
        <row r="1809">
          <cell r="A1809">
            <v>0</v>
          </cell>
        </row>
        <row r="1810">
          <cell r="A1810">
            <v>0</v>
          </cell>
        </row>
        <row r="1811">
          <cell r="A1811">
            <v>0</v>
          </cell>
        </row>
        <row r="1812">
          <cell r="A1812">
            <v>0</v>
          </cell>
        </row>
        <row r="1813">
          <cell r="A1813">
            <v>0</v>
          </cell>
        </row>
        <row r="1814">
          <cell r="A1814">
            <v>0</v>
          </cell>
        </row>
        <row r="1815">
          <cell r="A1815">
            <v>0</v>
          </cell>
        </row>
        <row r="1816">
          <cell r="A1816">
            <v>0</v>
          </cell>
        </row>
        <row r="1817">
          <cell r="A1817">
            <v>0</v>
          </cell>
        </row>
        <row r="1818">
          <cell r="A1818">
            <v>0</v>
          </cell>
        </row>
        <row r="1819">
          <cell r="A1819">
            <v>0</v>
          </cell>
        </row>
        <row r="1820">
          <cell r="A1820">
            <v>0</v>
          </cell>
        </row>
        <row r="1821">
          <cell r="A1821">
            <v>0</v>
          </cell>
        </row>
        <row r="1822">
          <cell r="A1822">
            <v>0</v>
          </cell>
        </row>
        <row r="1823">
          <cell r="A1823">
            <v>0</v>
          </cell>
        </row>
        <row r="1824">
          <cell r="A1824">
            <v>0</v>
          </cell>
        </row>
        <row r="1825">
          <cell r="A1825">
            <v>0</v>
          </cell>
        </row>
        <row r="1826">
          <cell r="A1826">
            <v>0</v>
          </cell>
        </row>
        <row r="1827">
          <cell r="A1827">
            <v>0</v>
          </cell>
        </row>
        <row r="1828">
          <cell r="A1828">
            <v>0</v>
          </cell>
        </row>
        <row r="1829">
          <cell r="A1829">
            <v>0</v>
          </cell>
        </row>
        <row r="1830">
          <cell r="A1830">
            <v>0</v>
          </cell>
        </row>
        <row r="1831">
          <cell r="A1831">
            <v>0</v>
          </cell>
        </row>
        <row r="1832">
          <cell r="A1832">
            <v>0</v>
          </cell>
        </row>
        <row r="1833">
          <cell r="A1833">
            <v>0</v>
          </cell>
        </row>
        <row r="1834">
          <cell r="A1834">
            <v>0</v>
          </cell>
        </row>
        <row r="1835">
          <cell r="A1835">
            <v>0</v>
          </cell>
        </row>
        <row r="1836">
          <cell r="A1836">
            <v>0</v>
          </cell>
        </row>
        <row r="1837">
          <cell r="A1837">
            <v>0</v>
          </cell>
        </row>
        <row r="1838">
          <cell r="A1838">
            <v>0</v>
          </cell>
        </row>
        <row r="1839">
          <cell r="A1839">
            <v>0</v>
          </cell>
        </row>
        <row r="1840">
          <cell r="A1840">
            <v>0</v>
          </cell>
        </row>
        <row r="1841">
          <cell r="A1841">
            <v>0</v>
          </cell>
        </row>
        <row r="1842">
          <cell r="A1842">
            <v>0</v>
          </cell>
        </row>
        <row r="1843">
          <cell r="A1843">
            <v>0</v>
          </cell>
        </row>
        <row r="1844">
          <cell r="A1844">
            <v>0</v>
          </cell>
        </row>
        <row r="1845">
          <cell r="A1845">
            <v>0</v>
          </cell>
        </row>
        <row r="1846">
          <cell r="A1846">
            <v>0</v>
          </cell>
        </row>
        <row r="1847">
          <cell r="A1847">
            <v>0</v>
          </cell>
        </row>
        <row r="1848">
          <cell r="A1848">
            <v>0</v>
          </cell>
        </row>
        <row r="1849">
          <cell r="A1849">
            <v>0</v>
          </cell>
        </row>
        <row r="1850">
          <cell r="A1850">
            <v>0</v>
          </cell>
        </row>
        <row r="1851">
          <cell r="A1851">
            <v>0</v>
          </cell>
        </row>
        <row r="1852">
          <cell r="A1852">
            <v>0</v>
          </cell>
        </row>
        <row r="1853">
          <cell r="A1853">
            <v>0</v>
          </cell>
        </row>
        <row r="1854">
          <cell r="A1854">
            <v>0</v>
          </cell>
        </row>
        <row r="1855">
          <cell r="A1855">
            <v>0</v>
          </cell>
        </row>
        <row r="1856">
          <cell r="A1856">
            <v>0</v>
          </cell>
        </row>
        <row r="1857">
          <cell r="A1857">
            <v>0</v>
          </cell>
        </row>
        <row r="1858">
          <cell r="A1858">
            <v>0</v>
          </cell>
        </row>
        <row r="1859">
          <cell r="A1859">
            <v>0</v>
          </cell>
        </row>
        <row r="1860">
          <cell r="A1860">
            <v>0</v>
          </cell>
        </row>
        <row r="1861">
          <cell r="A1861">
            <v>0</v>
          </cell>
        </row>
        <row r="1862">
          <cell r="A1862">
            <v>0</v>
          </cell>
        </row>
        <row r="1863">
          <cell r="A1863">
            <v>0</v>
          </cell>
        </row>
        <row r="1864">
          <cell r="A1864">
            <v>0</v>
          </cell>
        </row>
        <row r="1865">
          <cell r="A1865">
            <v>0</v>
          </cell>
        </row>
        <row r="1866">
          <cell r="A1866">
            <v>0</v>
          </cell>
        </row>
        <row r="1867">
          <cell r="A1867">
            <v>0</v>
          </cell>
        </row>
        <row r="1868">
          <cell r="A1868">
            <v>0</v>
          </cell>
        </row>
        <row r="1869">
          <cell r="A1869">
            <v>0</v>
          </cell>
        </row>
        <row r="1870">
          <cell r="A1870">
            <v>0</v>
          </cell>
        </row>
        <row r="1871">
          <cell r="A1871">
            <v>0</v>
          </cell>
        </row>
        <row r="1872">
          <cell r="A1872">
            <v>0</v>
          </cell>
        </row>
        <row r="1873">
          <cell r="A1873">
            <v>0</v>
          </cell>
        </row>
        <row r="1874">
          <cell r="A1874">
            <v>0</v>
          </cell>
        </row>
        <row r="1875">
          <cell r="A1875">
            <v>0</v>
          </cell>
        </row>
        <row r="1876">
          <cell r="A1876">
            <v>0</v>
          </cell>
        </row>
        <row r="1877">
          <cell r="A1877">
            <v>0</v>
          </cell>
        </row>
        <row r="1878">
          <cell r="A1878">
            <v>0</v>
          </cell>
        </row>
        <row r="1879">
          <cell r="A1879">
            <v>0</v>
          </cell>
        </row>
        <row r="1880">
          <cell r="A1880">
            <v>0</v>
          </cell>
        </row>
        <row r="1881">
          <cell r="A1881">
            <v>0</v>
          </cell>
        </row>
        <row r="1882">
          <cell r="A1882">
            <v>0</v>
          </cell>
        </row>
        <row r="1883">
          <cell r="A1883">
            <v>0</v>
          </cell>
        </row>
        <row r="1884">
          <cell r="A1884">
            <v>0</v>
          </cell>
        </row>
        <row r="1885">
          <cell r="A1885">
            <v>0</v>
          </cell>
        </row>
        <row r="1886">
          <cell r="A1886">
            <v>0</v>
          </cell>
        </row>
        <row r="1887">
          <cell r="A1887">
            <v>0</v>
          </cell>
        </row>
        <row r="1888">
          <cell r="A1888">
            <v>0</v>
          </cell>
        </row>
        <row r="1889">
          <cell r="A1889">
            <v>0</v>
          </cell>
        </row>
        <row r="1890">
          <cell r="A1890">
            <v>0</v>
          </cell>
        </row>
        <row r="1891">
          <cell r="A1891">
            <v>0</v>
          </cell>
        </row>
        <row r="1892">
          <cell r="A1892">
            <v>0</v>
          </cell>
        </row>
        <row r="1893">
          <cell r="A1893">
            <v>0</v>
          </cell>
        </row>
        <row r="1894">
          <cell r="A1894">
            <v>0</v>
          </cell>
        </row>
        <row r="1895">
          <cell r="A1895">
            <v>0</v>
          </cell>
        </row>
        <row r="1896">
          <cell r="A1896">
            <v>0</v>
          </cell>
        </row>
        <row r="1897">
          <cell r="A1897">
            <v>0</v>
          </cell>
        </row>
        <row r="1898">
          <cell r="A1898">
            <v>0</v>
          </cell>
        </row>
        <row r="1899">
          <cell r="A1899">
            <v>0</v>
          </cell>
        </row>
        <row r="1900">
          <cell r="A1900">
            <v>0</v>
          </cell>
        </row>
        <row r="1901">
          <cell r="A1901">
            <v>0</v>
          </cell>
        </row>
        <row r="1902">
          <cell r="A1902">
            <v>0</v>
          </cell>
        </row>
        <row r="1903">
          <cell r="A1903">
            <v>0</v>
          </cell>
        </row>
        <row r="1904">
          <cell r="A1904">
            <v>0</v>
          </cell>
        </row>
        <row r="1905">
          <cell r="A1905">
            <v>0</v>
          </cell>
        </row>
        <row r="1906">
          <cell r="A1906">
            <v>0</v>
          </cell>
        </row>
        <row r="1907">
          <cell r="A1907">
            <v>0</v>
          </cell>
        </row>
        <row r="1908">
          <cell r="A1908">
            <v>0</v>
          </cell>
        </row>
        <row r="1909">
          <cell r="A1909">
            <v>0</v>
          </cell>
        </row>
        <row r="1910">
          <cell r="A1910">
            <v>0</v>
          </cell>
        </row>
        <row r="1911">
          <cell r="A1911">
            <v>0</v>
          </cell>
        </row>
        <row r="1912">
          <cell r="A1912">
            <v>0</v>
          </cell>
        </row>
        <row r="1913">
          <cell r="A1913">
            <v>0</v>
          </cell>
        </row>
        <row r="1914">
          <cell r="A1914">
            <v>0</v>
          </cell>
        </row>
        <row r="1915">
          <cell r="A1915">
            <v>0</v>
          </cell>
        </row>
        <row r="1916">
          <cell r="A1916">
            <v>0</v>
          </cell>
        </row>
        <row r="1917">
          <cell r="A1917">
            <v>0</v>
          </cell>
        </row>
        <row r="1918">
          <cell r="A1918">
            <v>0</v>
          </cell>
        </row>
        <row r="1919">
          <cell r="A1919">
            <v>0</v>
          </cell>
        </row>
        <row r="1920">
          <cell r="A1920">
            <v>0</v>
          </cell>
        </row>
        <row r="1921">
          <cell r="A1921">
            <v>0</v>
          </cell>
        </row>
        <row r="1922">
          <cell r="A1922">
            <v>0</v>
          </cell>
        </row>
        <row r="1923">
          <cell r="A1923">
            <v>0</v>
          </cell>
        </row>
        <row r="1924">
          <cell r="A1924">
            <v>0</v>
          </cell>
        </row>
        <row r="1925">
          <cell r="A1925">
            <v>0</v>
          </cell>
        </row>
        <row r="1926">
          <cell r="A1926">
            <v>0</v>
          </cell>
        </row>
        <row r="1927">
          <cell r="A1927">
            <v>0</v>
          </cell>
        </row>
        <row r="1928">
          <cell r="A1928">
            <v>0</v>
          </cell>
        </row>
        <row r="1929">
          <cell r="A1929">
            <v>0</v>
          </cell>
        </row>
        <row r="1930">
          <cell r="A1930">
            <v>0</v>
          </cell>
        </row>
        <row r="1931">
          <cell r="A1931">
            <v>0</v>
          </cell>
        </row>
        <row r="1932">
          <cell r="A1932">
            <v>0</v>
          </cell>
        </row>
        <row r="1933">
          <cell r="A1933">
            <v>0</v>
          </cell>
        </row>
        <row r="1934">
          <cell r="A1934">
            <v>0</v>
          </cell>
        </row>
        <row r="1935">
          <cell r="A1935">
            <v>0</v>
          </cell>
        </row>
        <row r="1936">
          <cell r="A1936">
            <v>0</v>
          </cell>
        </row>
        <row r="1937">
          <cell r="A1937">
            <v>0</v>
          </cell>
        </row>
        <row r="1938">
          <cell r="A1938">
            <v>0</v>
          </cell>
        </row>
        <row r="1939">
          <cell r="A1939">
            <v>0</v>
          </cell>
        </row>
        <row r="1940">
          <cell r="A1940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O2001"/>
      <sheetName val="#REF"/>
      <sheetName val="Worksheet in 98finney.xls"/>
      <sheetName val="Worksheet"/>
      <sheetName val="Working Capital 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NVERSION COST"/>
      <sheetName val="E_OTHER"/>
      <sheetName val="CurMonth vs Plan"/>
      <sheetName val="Hedges"/>
      <sheetName val="SHIP"/>
      <sheetName val="Brazil no abc's"/>
      <sheetName val="Set-Up"/>
      <sheetName val="Corp- Elims-Lagacy"/>
      <sheetName val="040"/>
      <sheetName val="gruou Material"/>
      <sheetName val="060"/>
      <sheetName val="AOP-STF-INPUT"/>
      <sheetName val="DEBT LEVELS_CONSOLIDATED_2002"/>
      <sheetName val="Table"/>
      <sheetName val="AOP 2012 R$"/>
      <sheetName val="Cons NMHG"/>
      <sheetName val="Holdings &amp; Elims-Combined"/>
      <sheetName val="NMHG Holding"/>
      <sheetName val="WW Retail"/>
      <sheetName val="WW Wholesale"/>
      <sheetName val="Current Data"/>
      <sheetName val="Setup"/>
      <sheetName val="Trucks2002"/>
      <sheetName val="FY IS Variance Report"/>
      <sheetName val="Worksheet"/>
      <sheetName val="Worksheet in 98finney.xls"/>
    </sheetNames>
    <definedNames>
      <definedName name="Mfg_Data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facturing Data"/>
      <sheetName val="Conv Cost"/>
      <sheetName val="Effectivity Trend"/>
      <sheetName val="EOC v STF3"/>
      <sheetName val="EOC Mfg Var"/>
      <sheetName val="Mfg Var Rec to SAP"/>
      <sheetName val="SAP after Allocations"/>
      <sheetName val="HdCnt"/>
      <sheetName val="Indirect Headcount Gap Closure"/>
      <sheetName val="VIP"/>
      <sheetName val="Capital"/>
      <sheetName val="Sheet1"/>
      <sheetName val="Americas"/>
      <sheetName val="AsiaPacific, China &amp; SN"/>
      <sheetName val="Corp &amp; Elims-Combined"/>
      <sheetName val="Europe"/>
      <sheetName val="ConsWholesale"/>
      <sheetName val="Working Capital Days"/>
      <sheetName val="Brazil no abc's"/>
      <sheetName val="Eu-Mfg Presentation#1"/>
      <sheetName val="HCDept"/>
      <sheetName val="Data"/>
      <sheetName val="Set-Up"/>
      <sheetName val="TOTAL"/>
      <sheetName val="gruou Material"/>
      <sheetName val="Bal Sheet"/>
      <sheetName val="Table"/>
      <sheetName val="FDC Check"/>
      <sheetName val="Q1 IS Variance Report"/>
      <sheetName val="DEBT LEVELS_CONSOLIDATED_2002"/>
      <sheetName val="Conversion Cost"/>
      <sheetName val="SHIP"/>
      <sheetName val="Trucks2002"/>
      <sheetName val="COA-Global"/>
    </sheetNames>
    <sheetDataSet>
      <sheetData sheetId="0" refreshError="1">
        <row r="2">
          <cell r="B2" t="str">
            <v>NACCO MATERIALS HANDLING GROUP, INC.</v>
          </cell>
          <cell r="O2" t="str">
            <v>Template #9-1</v>
          </cell>
        </row>
        <row r="3">
          <cell r="B3" t="str">
            <v>2002 ANNUAL OPERATING PLAN</v>
          </cell>
        </row>
        <row r="5">
          <cell r="B5" t="str">
            <v xml:space="preserve">MANUFACTURING DATA </v>
          </cell>
          <cell r="F5" t="str">
            <v>Plant:</v>
          </cell>
          <cell r="G5" t="str">
            <v>CRAIGAVON FACILITY</v>
          </cell>
        </row>
        <row r="7">
          <cell r="C7">
            <v>2001</v>
          </cell>
          <cell r="D7" t="str">
            <v>TOTAL</v>
          </cell>
        </row>
        <row r="8">
          <cell r="C8" t="str">
            <v>STF-3</v>
          </cell>
          <cell r="D8" t="str">
            <v>2002 PLAN</v>
          </cell>
          <cell r="E8" t="str">
            <v>JAN</v>
          </cell>
          <cell r="F8" t="str">
            <v>FEB</v>
          </cell>
          <cell r="G8" t="str">
            <v>MAR</v>
          </cell>
          <cell r="H8" t="str">
            <v>APR</v>
          </cell>
          <cell r="I8" t="str">
            <v>MAY</v>
          </cell>
          <cell r="J8" t="str">
            <v>JUN</v>
          </cell>
          <cell r="K8" t="str">
            <v>JUL</v>
          </cell>
          <cell r="L8" t="str">
            <v>AUG</v>
          </cell>
          <cell r="M8" t="str">
            <v>SEP</v>
          </cell>
          <cell r="N8" t="str">
            <v>OCT</v>
          </cell>
          <cell r="O8" t="str">
            <v>NOV</v>
          </cell>
          <cell r="P8" t="str">
            <v>DEC</v>
          </cell>
        </row>
        <row r="10">
          <cell r="B10" t="str">
            <v>Standard Hours (000)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B11" t="str">
            <v>Total Conversion Costs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B12" t="str">
            <v>Conversion Costs per Standard Hour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B13" t="str">
            <v xml:space="preserve">Direct Labor Effectivity 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B14" t="str">
            <v>Total Labor Productivity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6">
          <cell r="B16" t="str">
            <v>MANUFACTURING VARIANCES</v>
          </cell>
        </row>
        <row r="17">
          <cell r="B17" t="str">
            <v>MATERIAL VARIANCES</v>
          </cell>
        </row>
        <row r="18">
          <cell r="B18" t="str">
            <v>Price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B19" t="str">
            <v>Currency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B20" t="str">
            <v>Freight/Other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B21" t="str">
            <v>Total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3">
          <cell r="B23" t="str">
            <v>DIRECT AND INDIRECT LABOR</v>
          </cell>
        </row>
        <row r="24">
          <cell r="B24" t="str">
            <v>Actual Labor Expense</v>
          </cell>
        </row>
        <row r="25">
          <cell r="B25" t="str">
            <v>Variable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B26" t="str">
            <v>Fixed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B27" t="str">
            <v>Total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9">
          <cell r="B29" t="str">
            <v>Labor Absorption</v>
          </cell>
        </row>
        <row r="30">
          <cell r="B30" t="str">
            <v>Variable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B31" t="str">
            <v>Fixed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B32" t="str">
            <v>Total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4">
          <cell r="B34" t="str">
            <v>Labor Variance</v>
          </cell>
        </row>
        <row r="35">
          <cell r="B35" t="str">
            <v>Variable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B36" t="str">
            <v>Fixed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B37" t="str">
            <v>Total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9">
          <cell r="B39" t="str">
            <v>NON LABOR OVERHEAD</v>
          </cell>
        </row>
        <row r="40">
          <cell r="B40" t="str">
            <v>Actual Manufacturing Expense</v>
          </cell>
        </row>
        <row r="41">
          <cell r="B41" t="str">
            <v>Variable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B42" t="str">
            <v>Fixed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B43" t="str">
            <v>Total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5">
          <cell r="B45" t="str">
            <v>Standard Overhead Absorption</v>
          </cell>
        </row>
        <row r="46">
          <cell r="B46" t="str">
            <v>Variable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B47" t="str">
            <v>Fixed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B48" t="str">
            <v>Total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50">
          <cell r="B50" t="str">
            <v>Overhead Variance</v>
          </cell>
        </row>
        <row r="51">
          <cell r="B51" t="str">
            <v>Variable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B52" t="str">
            <v>Fixed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B53" t="str">
            <v>Total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5">
          <cell r="B55" t="str">
            <v>TOTAL MANUFACTURING VARIANCES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7">
          <cell r="B57" t="str">
            <v>Import Duties/Other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9">
          <cell r="B59" t="str">
            <v>TOTAL VARIANCES INCURRED @ AOP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1">
          <cell r="B61" t="str">
            <v>Translation @ Interlocking Rates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3">
          <cell r="B63" t="str">
            <v>Total Variances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6">
          <cell r="B66" t="str">
            <v>NACCO MATERIALS HANDLING GROUP, INC.</v>
          </cell>
          <cell r="O66" t="str">
            <v>Template #9-1</v>
          </cell>
        </row>
        <row r="67">
          <cell r="B67" t="str">
            <v>2002 ANNUAL OPERATING PLAN</v>
          </cell>
        </row>
        <row r="69">
          <cell r="B69" t="str">
            <v xml:space="preserve">MANUFACTURING DATA </v>
          </cell>
          <cell r="F69" t="str">
            <v>Plant:</v>
          </cell>
          <cell r="G69" t="str">
            <v>IRVINE PLANT</v>
          </cell>
        </row>
        <row r="71">
          <cell r="C71">
            <v>2001</v>
          </cell>
          <cell r="D71" t="str">
            <v>TOTAL</v>
          </cell>
        </row>
        <row r="72">
          <cell r="C72" t="str">
            <v>ACTUAL</v>
          </cell>
          <cell r="D72" t="str">
            <v>2002 PLAN</v>
          </cell>
          <cell r="E72" t="str">
            <v>JAN</v>
          </cell>
          <cell r="F72" t="str">
            <v>FEB</v>
          </cell>
          <cell r="G72" t="str">
            <v>MAR</v>
          </cell>
          <cell r="H72" t="str">
            <v>APR</v>
          </cell>
          <cell r="I72" t="str">
            <v>MAY</v>
          </cell>
          <cell r="J72" t="str">
            <v>JUN</v>
          </cell>
          <cell r="K72" t="str">
            <v>JUL</v>
          </cell>
          <cell r="L72" t="str">
            <v>AUG</v>
          </cell>
          <cell r="M72" t="str">
            <v>SEP</v>
          </cell>
          <cell r="N72" t="str">
            <v>OCT</v>
          </cell>
          <cell r="O72" t="str">
            <v>NOV</v>
          </cell>
          <cell r="P72" t="str">
            <v>DEC</v>
          </cell>
        </row>
        <row r="74">
          <cell r="B74" t="str">
            <v>Standard Hours (000)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B75" t="str">
            <v>Total Conversion Costs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B76" t="str">
            <v>Conversion Costs per Standard Hour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B77" t="str">
            <v xml:space="preserve">Direct Labor Effectivity 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B78" t="str">
            <v>Total Labor Productivity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80">
          <cell r="B80" t="str">
            <v>MANUFACTURING VARIANCES</v>
          </cell>
        </row>
        <row r="81">
          <cell r="B81" t="str">
            <v>MATERIAL VARIANCES</v>
          </cell>
        </row>
        <row r="82">
          <cell r="B82" t="str">
            <v>Price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B83" t="str">
            <v>Currency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B84" t="str">
            <v>Freight/Other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B85" t="str">
            <v>Total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7">
          <cell r="B87" t="str">
            <v>DIRECT AND INDIRECT LABOR</v>
          </cell>
        </row>
        <row r="88">
          <cell r="B88" t="str">
            <v>Actual Labor Expense</v>
          </cell>
        </row>
        <row r="89">
          <cell r="B89" t="str">
            <v>Variable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B90" t="str">
            <v>Fixed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B91" t="str">
            <v>Total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3">
          <cell r="B93" t="str">
            <v>Labor Absorption</v>
          </cell>
        </row>
        <row r="94">
          <cell r="B94" t="str">
            <v>Variable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B95" t="str">
            <v>Fixed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B96" t="str">
            <v>Total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8">
          <cell r="B98" t="str">
            <v>Labor Variance</v>
          </cell>
        </row>
        <row r="99">
          <cell r="B99" t="str">
            <v>Variable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B100" t="str">
            <v>Fixed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B101" t="str">
            <v>Total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3">
          <cell r="B103" t="str">
            <v>NON LABOR OVERHEAD</v>
          </cell>
        </row>
        <row r="104">
          <cell r="B104" t="str">
            <v>Actual Manufacturing Expense</v>
          </cell>
        </row>
        <row r="105">
          <cell r="B105" t="str">
            <v>Variable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B106" t="str">
            <v>Fixed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B107" t="str">
            <v>Total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9">
          <cell r="B109" t="str">
            <v>Standard Overhead Absorption</v>
          </cell>
        </row>
        <row r="110">
          <cell r="B110" t="str">
            <v>Variable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B111" t="str">
            <v>Fixed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B112" t="str">
            <v>Total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4">
          <cell r="B114" t="str">
            <v>Overhead Variance</v>
          </cell>
        </row>
        <row r="115">
          <cell r="B115" t="str">
            <v>Variable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B116" t="str">
            <v>Fixed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B117" t="str">
            <v>Total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9">
          <cell r="B119" t="str">
            <v>TOTAL MANUFACTURING VARIANCES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1">
          <cell r="B121" t="str">
            <v>Import Duties/Other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3">
          <cell r="B123" t="str">
            <v>TOTAL VARIANCES INCURRED @ AOP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5">
          <cell r="B125" t="str">
            <v>Translation @ Interlocking Rates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7">
          <cell r="B127" t="str">
            <v>Total Variances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30">
          <cell r="B130" t="str">
            <v>NACCO MATERIALS HANDLING GROUP, INC.</v>
          </cell>
          <cell r="O130" t="str">
            <v>Template #9-1</v>
          </cell>
        </row>
        <row r="131">
          <cell r="B131" t="str">
            <v>2002 ANNUAL OPERATING PLAN</v>
          </cell>
        </row>
        <row r="133">
          <cell r="B133" t="str">
            <v xml:space="preserve">MANUFACTURING DATA </v>
          </cell>
          <cell r="F133" t="str">
            <v>Plant:</v>
          </cell>
          <cell r="G133" t="str">
            <v>NIJMEGEN</v>
          </cell>
        </row>
        <row r="135">
          <cell r="C135">
            <v>2001</v>
          </cell>
          <cell r="D135" t="str">
            <v>TOTAL</v>
          </cell>
        </row>
        <row r="136">
          <cell r="C136" t="str">
            <v>ACTUAL</v>
          </cell>
          <cell r="D136" t="str">
            <v>2002 PLAN</v>
          </cell>
          <cell r="E136" t="str">
            <v>JAN</v>
          </cell>
          <cell r="F136" t="str">
            <v>FEB</v>
          </cell>
          <cell r="G136" t="str">
            <v>MAR</v>
          </cell>
          <cell r="H136" t="str">
            <v>APR</v>
          </cell>
          <cell r="I136" t="str">
            <v>MAY</v>
          </cell>
          <cell r="J136" t="str">
            <v>JUN</v>
          </cell>
          <cell r="K136" t="str">
            <v>JUL</v>
          </cell>
          <cell r="L136" t="str">
            <v>AUG</v>
          </cell>
          <cell r="M136" t="str">
            <v>SEP</v>
          </cell>
          <cell r="N136" t="str">
            <v>OCT</v>
          </cell>
          <cell r="O136" t="str">
            <v>NOV</v>
          </cell>
          <cell r="P136" t="str">
            <v>DEC</v>
          </cell>
        </row>
        <row r="138">
          <cell r="B138" t="str">
            <v>Standard Hours (000)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B139" t="str">
            <v>Total Conversion Costs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B140" t="str">
            <v>Conversion Costs per Standard Hour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B141" t="str">
            <v xml:space="preserve">Direct Labor Effectivity 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B142" t="str">
            <v>Total Labor Productivity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4">
          <cell r="B144" t="str">
            <v>MANUFACTURING VARIANCES</v>
          </cell>
        </row>
        <row r="145">
          <cell r="B145" t="str">
            <v>MATERIAL VARIANCES</v>
          </cell>
        </row>
        <row r="146">
          <cell r="B146" t="str">
            <v>Price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B147" t="str">
            <v>Currency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 t="str">
            <v>Freight/Other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Total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1">
          <cell r="B151" t="str">
            <v>DIRECT AND INDIRECT LABOR</v>
          </cell>
        </row>
        <row r="152">
          <cell r="B152" t="str">
            <v>Actual Labor Expense</v>
          </cell>
        </row>
        <row r="153">
          <cell r="B153" t="str">
            <v>Variable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B154" t="str">
            <v>Fixed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B155" t="str">
            <v>Total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7">
          <cell r="B157" t="str">
            <v>Labor Absorption</v>
          </cell>
        </row>
        <row r="158">
          <cell r="B158" t="str">
            <v>Variable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Fixed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Total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</row>
        <row r="162">
          <cell r="B162" t="str">
            <v>Labor Variance</v>
          </cell>
        </row>
        <row r="163">
          <cell r="B163" t="str">
            <v>Variable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Fixed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str">
            <v>Total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7">
          <cell r="B167" t="str">
            <v>NON LABOR OVERHEAD</v>
          </cell>
        </row>
        <row r="168">
          <cell r="B168" t="str">
            <v>Actual Manufacturing Expense</v>
          </cell>
        </row>
        <row r="169">
          <cell r="B169" t="str">
            <v>Variable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>Fixed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B171" t="str">
            <v>Total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3">
          <cell r="B173" t="str">
            <v>Standard Overhead Absorption</v>
          </cell>
        </row>
        <row r="174">
          <cell r="B174" t="str">
            <v>Variable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B175" t="str">
            <v>Fixed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B176" t="str">
            <v>Total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8">
          <cell r="B178" t="str">
            <v>Overhead Variance</v>
          </cell>
        </row>
        <row r="179">
          <cell r="B179" t="str">
            <v>Variable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B180" t="str">
            <v>Fixed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B181" t="str">
            <v>Total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3">
          <cell r="B183" t="str">
            <v>TOTAL MANUFACTURING VARIANCES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5">
          <cell r="B185" t="str">
            <v>Import Duties/Other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7">
          <cell r="B187" t="str">
            <v>TOTAL VARIANCES INCURRED @ AOP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9">
          <cell r="B189" t="str">
            <v>Translation @ Interlocking Rates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1">
          <cell r="B191" t="str">
            <v>Total Variances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Consolidating Stmnt of Income"/>
      <sheetName val="Sheet1"/>
    </sheetNames>
    <sheetDataSet>
      <sheetData sheetId="0" refreshError="1">
        <row r="6">
          <cell r="B6" t="str">
            <v>Y</v>
          </cell>
        </row>
      </sheetData>
      <sheetData sheetId="1" refreshError="1"/>
      <sheetData sheetId="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Page 12-CM Cash Flow"/>
      <sheetName val="Page 13-YTD Cash Flow"/>
      <sheetName val="Page 14-FY Cash Flow"/>
      <sheetName val="PAGE 17 AP China"/>
      <sheetName val="Page 18 EU Cashflow"/>
      <sheetName val="Page 24 AM Cashflow"/>
      <sheetName val="MTD Cash Flow"/>
      <sheetName val="YTD Cash Flow"/>
      <sheetName val="FY Cash Flow"/>
      <sheetName val="Wholesale Cashflow_Aug"/>
    </sheetNames>
    <sheetDataSet>
      <sheetData sheetId="0" refreshError="1">
        <row r="10">
          <cell r="B10" t="str">
            <v>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Variance Report"/>
      <sheetName val="TM1 VPM"/>
      <sheetName val="TM1"/>
      <sheetName val="Profit and Loss"/>
      <sheetName val="Op Expenses"/>
      <sheetName val="COPS EOC"/>
      <sheetName val="KE30 EOC"/>
      <sheetName val="Input for Variances"/>
      <sheetName val="IS Variance Report-IC Split"/>
      <sheetName val="Op Expenses-IC Split"/>
      <sheetName val="saphiddenvaluecache"/>
      <sheetName val="saphiddenbackup"/>
      <sheetName val="saphiddenpivotdefinition"/>
      <sheetName val="sapactivexlhiddensheet"/>
    </sheetNames>
    <sheetDataSet>
      <sheetData sheetId="0" refreshError="1">
        <row r="15">
          <cell r="C15">
            <v>2012</v>
          </cell>
        </row>
        <row r="17">
          <cell r="C17">
            <v>1000</v>
          </cell>
        </row>
        <row r="18">
          <cell r="C18">
            <v>1</v>
          </cell>
        </row>
        <row r="22">
          <cell r="C22" t="str">
            <v>Updated on 01/23/2012</v>
          </cell>
        </row>
        <row r="23">
          <cell r="C23" t="str">
            <v>Versions:</v>
          </cell>
        </row>
        <row r="24">
          <cell r="C24">
            <v>100</v>
          </cell>
        </row>
        <row r="25">
          <cell r="C25">
            <v>211</v>
          </cell>
        </row>
        <row r="26">
          <cell r="C26">
            <v>252</v>
          </cell>
        </row>
        <row r="30">
          <cell r="C30">
            <v>223</v>
          </cell>
        </row>
        <row r="31">
          <cell r="C31">
            <v>291</v>
          </cell>
        </row>
        <row r="32">
          <cell r="C32">
            <v>311</v>
          </cell>
        </row>
        <row r="33">
          <cell r="C33">
            <v>292</v>
          </cell>
        </row>
        <row r="34">
          <cell r="C34">
            <v>312</v>
          </cell>
        </row>
        <row r="37">
          <cell r="C37" t="str">
            <v>Cons Group:</v>
          </cell>
        </row>
        <row r="38">
          <cell r="C38" t="str">
            <v>NMHG_STD</v>
          </cell>
        </row>
        <row r="39">
          <cell r="C39" t="str">
            <v>NMHG_HLDG</v>
          </cell>
        </row>
        <row r="40">
          <cell r="C40" t="str">
            <v>NMHG_WHSLE</v>
          </cell>
        </row>
        <row r="41">
          <cell r="C41" t="str">
            <v>AM_CONS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M &amp; MOR pack slide"/>
      <sheetName val="info for MOR &amp; GUM pack"/>
      <sheetName val="p.t Summary in MOR pack format"/>
      <sheetName val="Actual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Version</v>
          </cell>
          <cell r="B1" t="str">
            <v>Brand</v>
          </cell>
          <cell r="C1" t="str">
            <v>Marketing Region</v>
          </cell>
          <cell r="D1" t="str">
            <v>Class</v>
          </cell>
          <cell r="E1" t="str">
            <v>Series</v>
          </cell>
          <cell r="F1" t="str">
            <v>Parts Category</v>
          </cell>
          <cell r="G1" t="str">
            <v>Ship-to Country Code</v>
          </cell>
          <cell r="H1" t="str">
            <v>Business area</v>
          </cell>
          <cell r="I1" t="str">
            <v>Model</v>
          </cell>
          <cell r="J1" t="str">
            <v>Sales Type</v>
          </cell>
          <cell r="K1" t="str">
            <v>Marketing Channel</v>
          </cell>
          <cell r="L1" t="str">
            <v>Customer Type</v>
          </cell>
          <cell r="M1" t="str">
            <v>Period/year</v>
          </cell>
          <cell r="N1" t="str">
            <v>Profit center</v>
          </cell>
          <cell r="O1" t="str">
            <v>Customer</v>
          </cell>
          <cell r="P1" t="str">
            <v>Build Plant</v>
          </cell>
          <cell r="Q1" t="str">
            <v>QTY</v>
          </cell>
          <cell r="R1" t="str">
            <v>Gross Rev</v>
          </cell>
          <cell r="S1" t="str">
            <v>Rev Other</v>
          </cell>
          <cell r="T1" t="str">
            <v>Discounts</v>
          </cell>
          <cell r="U1" t="str">
            <v>Net Sales</v>
          </cell>
          <cell r="V1" t="str">
            <v>COS</v>
          </cell>
          <cell r="W1" t="str">
            <v>Dlr Comm</v>
          </cell>
          <cell r="X1" t="str">
            <v>Warranty</v>
          </cell>
          <cell r="Y1" t="str">
            <v>COS - Oth</v>
          </cell>
          <cell r="Z1" t="str">
            <v>Total COS</v>
          </cell>
          <cell r="AA1" t="str">
            <v>Margin</v>
          </cell>
          <cell r="AB1" t="str">
            <v>Margin%</v>
          </cell>
        </row>
        <row r="2">
          <cell r="A2" t="str">
            <v>ACT</v>
          </cell>
        </row>
        <row r="3">
          <cell r="A3" t="str">
            <v>ACT</v>
          </cell>
        </row>
        <row r="4">
          <cell r="A4" t="str">
            <v>ACT</v>
          </cell>
        </row>
        <row r="5">
          <cell r="A5" t="str">
            <v>ACT</v>
          </cell>
        </row>
        <row r="6">
          <cell r="A6" t="str">
            <v>ACT</v>
          </cell>
        </row>
        <row r="7">
          <cell r="A7" t="str">
            <v>ACT</v>
          </cell>
        </row>
        <row r="8">
          <cell r="A8" t="str">
            <v>ACT</v>
          </cell>
        </row>
        <row r="9">
          <cell r="A9" t="str">
            <v>ACT</v>
          </cell>
        </row>
        <row r="10">
          <cell r="A10" t="str">
            <v>ACT</v>
          </cell>
        </row>
        <row r="11">
          <cell r="A11" t="str">
            <v>ACT</v>
          </cell>
        </row>
        <row r="12">
          <cell r="A12" t="str">
            <v>ACT</v>
          </cell>
        </row>
        <row r="13">
          <cell r="A13" t="str">
            <v>ACT</v>
          </cell>
        </row>
        <row r="14">
          <cell r="A14" t="str">
            <v>ACT</v>
          </cell>
        </row>
        <row r="15">
          <cell r="A15" t="str">
            <v>ACT</v>
          </cell>
        </row>
        <row r="16">
          <cell r="A16" t="str">
            <v>ACT</v>
          </cell>
        </row>
        <row r="17">
          <cell r="A17" t="str">
            <v>ACT</v>
          </cell>
        </row>
        <row r="18">
          <cell r="A18" t="str">
            <v>ACT</v>
          </cell>
        </row>
        <row r="19">
          <cell r="A19" t="str">
            <v>ACT</v>
          </cell>
        </row>
        <row r="20">
          <cell r="A20" t="str">
            <v>ACT</v>
          </cell>
        </row>
        <row r="21">
          <cell r="A21" t="str">
            <v>ACT</v>
          </cell>
        </row>
        <row r="22">
          <cell r="A22" t="str">
            <v>ACT</v>
          </cell>
        </row>
        <row r="23">
          <cell r="A23" t="str">
            <v>ACT</v>
          </cell>
        </row>
        <row r="24">
          <cell r="A24" t="str">
            <v>ACT</v>
          </cell>
        </row>
        <row r="25">
          <cell r="A25" t="str">
            <v>ACT</v>
          </cell>
        </row>
        <row r="26">
          <cell r="A26" t="str">
            <v>ACT</v>
          </cell>
        </row>
        <row r="27">
          <cell r="A27" t="str">
            <v>ACT</v>
          </cell>
        </row>
        <row r="28">
          <cell r="A28" t="str">
            <v>ACT</v>
          </cell>
        </row>
        <row r="29">
          <cell r="A29" t="str">
            <v>ACT</v>
          </cell>
        </row>
        <row r="30">
          <cell r="A30" t="str">
            <v>ACT</v>
          </cell>
        </row>
        <row r="31">
          <cell r="A31" t="str">
            <v>ACT</v>
          </cell>
        </row>
        <row r="32">
          <cell r="A32" t="str">
            <v>ACT</v>
          </cell>
        </row>
        <row r="33">
          <cell r="A33" t="str">
            <v>ACT</v>
          </cell>
        </row>
        <row r="34">
          <cell r="A34" t="str">
            <v>ACT</v>
          </cell>
        </row>
        <row r="35">
          <cell r="A35" t="str">
            <v>ACT</v>
          </cell>
        </row>
        <row r="36">
          <cell r="A36" t="str">
            <v>ACT</v>
          </cell>
        </row>
        <row r="37">
          <cell r="A37" t="str">
            <v>ACT</v>
          </cell>
        </row>
        <row r="38">
          <cell r="A38" t="str">
            <v>ACT</v>
          </cell>
        </row>
        <row r="39">
          <cell r="A39" t="str">
            <v>ACT</v>
          </cell>
        </row>
        <row r="40">
          <cell r="A40" t="str">
            <v>ACT</v>
          </cell>
        </row>
        <row r="41">
          <cell r="A41" t="str">
            <v>ACT</v>
          </cell>
        </row>
        <row r="42">
          <cell r="A42" t="str">
            <v>ACT</v>
          </cell>
        </row>
        <row r="43">
          <cell r="A43" t="str">
            <v>ACT</v>
          </cell>
        </row>
        <row r="44">
          <cell r="A44" t="str">
            <v>ACT</v>
          </cell>
        </row>
        <row r="45">
          <cell r="A45" t="str">
            <v>ACT</v>
          </cell>
        </row>
        <row r="46">
          <cell r="A46" t="str">
            <v>ACT</v>
          </cell>
        </row>
        <row r="47">
          <cell r="A47" t="str">
            <v>ACT</v>
          </cell>
        </row>
        <row r="48">
          <cell r="A48" t="str">
            <v>ACT</v>
          </cell>
        </row>
        <row r="49">
          <cell r="A49" t="str">
            <v>ACT</v>
          </cell>
        </row>
        <row r="50">
          <cell r="A50" t="str">
            <v>ACT</v>
          </cell>
        </row>
        <row r="51">
          <cell r="A51" t="str">
            <v>ACT</v>
          </cell>
        </row>
        <row r="52">
          <cell r="A52" t="str">
            <v>ACT</v>
          </cell>
        </row>
        <row r="53">
          <cell r="A53" t="str">
            <v>ACT</v>
          </cell>
        </row>
        <row r="54">
          <cell r="A54" t="str">
            <v>ACT</v>
          </cell>
        </row>
        <row r="55">
          <cell r="A55" t="str">
            <v>ACT</v>
          </cell>
        </row>
        <row r="56">
          <cell r="A56" t="str">
            <v>ACT</v>
          </cell>
        </row>
        <row r="57">
          <cell r="A57" t="str">
            <v>ACT</v>
          </cell>
        </row>
        <row r="58">
          <cell r="A58" t="str">
            <v>ACT</v>
          </cell>
        </row>
        <row r="59">
          <cell r="A59" t="str">
            <v>ACT</v>
          </cell>
        </row>
        <row r="60">
          <cell r="A60" t="str">
            <v>ACT</v>
          </cell>
        </row>
        <row r="61">
          <cell r="A61" t="str">
            <v>ACT</v>
          </cell>
        </row>
        <row r="62">
          <cell r="A62" t="str">
            <v>ACT</v>
          </cell>
        </row>
        <row r="63">
          <cell r="A63" t="str">
            <v>ACT</v>
          </cell>
        </row>
        <row r="64">
          <cell r="A64" t="str">
            <v>ACT</v>
          </cell>
        </row>
        <row r="65">
          <cell r="A65" t="str">
            <v>ACT</v>
          </cell>
        </row>
        <row r="66">
          <cell r="A66" t="str">
            <v>ACT</v>
          </cell>
        </row>
        <row r="67">
          <cell r="A67" t="str">
            <v>ACT</v>
          </cell>
        </row>
        <row r="68">
          <cell r="A68" t="str">
            <v>ACT</v>
          </cell>
        </row>
        <row r="69">
          <cell r="A69" t="str">
            <v>ACT</v>
          </cell>
        </row>
        <row r="70">
          <cell r="A70" t="str">
            <v>ACT</v>
          </cell>
        </row>
        <row r="71">
          <cell r="A71" t="str">
            <v>ACT</v>
          </cell>
        </row>
        <row r="72">
          <cell r="A72" t="str">
            <v>ACT</v>
          </cell>
        </row>
        <row r="73">
          <cell r="A73" t="str">
            <v>ACT</v>
          </cell>
        </row>
        <row r="74">
          <cell r="A74" t="str">
            <v>ACT</v>
          </cell>
        </row>
        <row r="75">
          <cell r="A75" t="str">
            <v>ACT</v>
          </cell>
        </row>
        <row r="76">
          <cell r="A76" t="str">
            <v>ACT</v>
          </cell>
        </row>
        <row r="77">
          <cell r="A77" t="str">
            <v>ACT</v>
          </cell>
        </row>
        <row r="78">
          <cell r="A78" t="str">
            <v>ACT</v>
          </cell>
        </row>
        <row r="79">
          <cell r="A79" t="str">
            <v>ACT</v>
          </cell>
        </row>
        <row r="80">
          <cell r="A80" t="str">
            <v>ACT</v>
          </cell>
        </row>
        <row r="81">
          <cell r="A81" t="str">
            <v>ACT</v>
          </cell>
        </row>
        <row r="82">
          <cell r="A82" t="str">
            <v>ACT</v>
          </cell>
        </row>
        <row r="83">
          <cell r="A83" t="str">
            <v>ACT</v>
          </cell>
        </row>
        <row r="84">
          <cell r="A84" t="str">
            <v>ACT</v>
          </cell>
        </row>
        <row r="85">
          <cell r="A85" t="str">
            <v>ACT</v>
          </cell>
        </row>
        <row r="86">
          <cell r="A86" t="str">
            <v>ACT</v>
          </cell>
        </row>
        <row r="87">
          <cell r="A87" t="str">
            <v>ACT</v>
          </cell>
        </row>
        <row r="88">
          <cell r="A88" t="str">
            <v>ACT</v>
          </cell>
        </row>
        <row r="89">
          <cell r="A89" t="str">
            <v>ACT</v>
          </cell>
        </row>
        <row r="90">
          <cell r="A90" t="str">
            <v>ACT</v>
          </cell>
        </row>
        <row r="91">
          <cell r="A91" t="str">
            <v>ACT</v>
          </cell>
        </row>
        <row r="92">
          <cell r="A92" t="str">
            <v>ACT</v>
          </cell>
        </row>
        <row r="93">
          <cell r="A93" t="str">
            <v>ACT</v>
          </cell>
        </row>
        <row r="94">
          <cell r="A94" t="str">
            <v>ACT</v>
          </cell>
        </row>
        <row r="95">
          <cell r="A95" t="str">
            <v>ACT</v>
          </cell>
        </row>
        <row r="96">
          <cell r="A96" t="str">
            <v>ACT</v>
          </cell>
        </row>
        <row r="97">
          <cell r="A97" t="str">
            <v>ACT</v>
          </cell>
        </row>
        <row r="98">
          <cell r="A98" t="str">
            <v>ACT</v>
          </cell>
        </row>
        <row r="99">
          <cell r="A99" t="str">
            <v>ACT</v>
          </cell>
        </row>
        <row r="100">
          <cell r="A100" t="str">
            <v>ACT</v>
          </cell>
        </row>
        <row r="101">
          <cell r="A101" t="str">
            <v>ACT</v>
          </cell>
        </row>
        <row r="102">
          <cell r="A102" t="str">
            <v>ACT</v>
          </cell>
        </row>
        <row r="103">
          <cell r="A103" t="str">
            <v>ACT</v>
          </cell>
        </row>
        <row r="104">
          <cell r="A104" t="str">
            <v>ACT</v>
          </cell>
        </row>
        <row r="105">
          <cell r="A105" t="str">
            <v>ACT</v>
          </cell>
        </row>
        <row r="106">
          <cell r="A106" t="str">
            <v>ACT</v>
          </cell>
        </row>
        <row r="107">
          <cell r="A107" t="str">
            <v>ACT</v>
          </cell>
        </row>
        <row r="108">
          <cell r="A108" t="str">
            <v>ACT</v>
          </cell>
        </row>
        <row r="109">
          <cell r="A109" t="str">
            <v>ACT</v>
          </cell>
        </row>
        <row r="110">
          <cell r="A110" t="str">
            <v>ACT</v>
          </cell>
        </row>
        <row r="111">
          <cell r="A111" t="str">
            <v>ACT</v>
          </cell>
        </row>
        <row r="112">
          <cell r="A112" t="str">
            <v>ACT</v>
          </cell>
        </row>
        <row r="113">
          <cell r="A113" t="str">
            <v>ACT</v>
          </cell>
        </row>
        <row r="114">
          <cell r="A114" t="str">
            <v>ACT</v>
          </cell>
        </row>
        <row r="115">
          <cell r="A115" t="str">
            <v>ACT</v>
          </cell>
        </row>
        <row r="116">
          <cell r="A116" t="str">
            <v>ACT</v>
          </cell>
        </row>
        <row r="117">
          <cell r="A117" t="str">
            <v>ACT</v>
          </cell>
        </row>
        <row r="118">
          <cell r="A118" t="str">
            <v>ACT</v>
          </cell>
        </row>
        <row r="119">
          <cell r="A119" t="str">
            <v>ACT</v>
          </cell>
        </row>
        <row r="120">
          <cell r="A120" t="str">
            <v>ACT</v>
          </cell>
        </row>
        <row r="121">
          <cell r="A121" t="str">
            <v>ACT</v>
          </cell>
        </row>
        <row r="122">
          <cell r="A122" t="str">
            <v>ACT</v>
          </cell>
        </row>
        <row r="123">
          <cell r="A123" t="str">
            <v>ACT</v>
          </cell>
        </row>
        <row r="124">
          <cell r="A124" t="str">
            <v>ACT</v>
          </cell>
        </row>
        <row r="125">
          <cell r="A125" t="str">
            <v>ACT</v>
          </cell>
        </row>
        <row r="126">
          <cell r="A126" t="str">
            <v>ACT</v>
          </cell>
        </row>
        <row r="127">
          <cell r="A127" t="str">
            <v>ACT</v>
          </cell>
        </row>
        <row r="128">
          <cell r="A128" t="str">
            <v>ACT</v>
          </cell>
        </row>
        <row r="129">
          <cell r="A129" t="str">
            <v>ACT</v>
          </cell>
        </row>
        <row r="130">
          <cell r="A130" t="str">
            <v>ACT</v>
          </cell>
        </row>
        <row r="131">
          <cell r="A131" t="str">
            <v>ACT</v>
          </cell>
        </row>
        <row r="132">
          <cell r="A132" t="str">
            <v>ACT</v>
          </cell>
        </row>
        <row r="133">
          <cell r="A133" t="str">
            <v>ACT</v>
          </cell>
        </row>
        <row r="134">
          <cell r="A134" t="str">
            <v>ACT</v>
          </cell>
        </row>
        <row r="135">
          <cell r="A135" t="str">
            <v>ACT</v>
          </cell>
        </row>
        <row r="136">
          <cell r="A136" t="str">
            <v>ACT</v>
          </cell>
        </row>
        <row r="137">
          <cell r="A137" t="str">
            <v>ACT</v>
          </cell>
        </row>
        <row r="138">
          <cell r="A138" t="str">
            <v>ACT</v>
          </cell>
        </row>
        <row r="139">
          <cell r="A139" t="str">
            <v>ACT</v>
          </cell>
        </row>
        <row r="140">
          <cell r="A140" t="str">
            <v>ACT</v>
          </cell>
        </row>
        <row r="141">
          <cell r="A141" t="str">
            <v>ACT</v>
          </cell>
        </row>
        <row r="142">
          <cell r="A142" t="str">
            <v>ACT</v>
          </cell>
        </row>
        <row r="143">
          <cell r="A143" t="str">
            <v>ACT</v>
          </cell>
        </row>
        <row r="144">
          <cell r="A144" t="str">
            <v>ACT</v>
          </cell>
        </row>
        <row r="145">
          <cell r="A145" t="str">
            <v>ACT</v>
          </cell>
        </row>
        <row r="146">
          <cell r="A146" t="str">
            <v>ACT</v>
          </cell>
        </row>
        <row r="147">
          <cell r="A147" t="str">
            <v>ACT</v>
          </cell>
        </row>
        <row r="148">
          <cell r="A148" t="str">
            <v>ACT</v>
          </cell>
        </row>
        <row r="149">
          <cell r="A149" t="str">
            <v>ACT</v>
          </cell>
        </row>
        <row r="150">
          <cell r="A150" t="str">
            <v>ACT</v>
          </cell>
        </row>
        <row r="151">
          <cell r="A151" t="str">
            <v>ACT</v>
          </cell>
        </row>
        <row r="152">
          <cell r="A152" t="str">
            <v>ACT</v>
          </cell>
        </row>
        <row r="153">
          <cell r="A153" t="str">
            <v>ACT</v>
          </cell>
        </row>
        <row r="154">
          <cell r="A154" t="str">
            <v>ACT</v>
          </cell>
        </row>
        <row r="155">
          <cell r="A155" t="str">
            <v>ACT</v>
          </cell>
        </row>
        <row r="156">
          <cell r="A156" t="str">
            <v>ACT</v>
          </cell>
        </row>
        <row r="157">
          <cell r="A157" t="str">
            <v>ACT</v>
          </cell>
        </row>
        <row r="158">
          <cell r="A158" t="str">
            <v>ACT</v>
          </cell>
        </row>
        <row r="159">
          <cell r="A159" t="str">
            <v>ACT</v>
          </cell>
        </row>
        <row r="160">
          <cell r="A160" t="str">
            <v>ACT</v>
          </cell>
        </row>
        <row r="161">
          <cell r="A161" t="str">
            <v>ACT</v>
          </cell>
        </row>
        <row r="162">
          <cell r="A162" t="str">
            <v>ACT</v>
          </cell>
        </row>
        <row r="163">
          <cell r="A163" t="str">
            <v>ACT</v>
          </cell>
        </row>
        <row r="164">
          <cell r="A164" t="str">
            <v>ACT</v>
          </cell>
        </row>
        <row r="165">
          <cell r="A165" t="str">
            <v>ACT</v>
          </cell>
        </row>
        <row r="166">
          <cell r="A166" t="str">
            <v>ACT</v>
          </cell>
        </row>
        <row r="167">
          <cell r="A167" t="str">
            <v>ACT</v>
          </cell>
        </row>
        <row r="168">
          <cell r="A168" t="str">
            <v>ACT</v>
          </cell>
        </row>
        <row r="169">
          <cell r="A169" t="str">
            <v>ACT</v>
          </cell>
        </row>
        <row r="170">
          <cell r="A170" t="str">
            <v>ACT</v>
          </cell>
        </row>
        <row r="171">
          <cell r="A171" t="str">
            <v>ACT</v>
          </cell>
        </row>
        <row r="172">
          <cell r="A172" t="str">
            <v>ACT</v>
          </cell>
        </row>
        <row r="173">
          <cell r="A173" t="str">
            <v>ACT</v>
          </cell>
        </row>
        <row r="174">
          <cell r="A174" t="str">
            <v>ACT</v>
          </cell>
        </row>
        <row r="175">
          <cell r="A175" t="str">
            <v>ACT</v>
          </cell>
        </row>
        <row r="176">
          <cell r="A176" t="str">
            <v>ACT</v>
          </cell>
        </row>
        <row r="177">
          <cell r="A177" t="str">
            <v>ACT</v>
          </cell>
        </row>
        <row r="178">
          <cell r="A178" t="str">
            <v>ACT</v>
          </cell>
        </row>
        <row r="179">
          <cell r="A179" t="str">
            <v>ACT</v>
          </cell>
        </row>
        <row r="180">
          <cell r="A180" t="str">
            <v>ACT</v>
          </cell>
        </row>
        <row r="181">
          <cell r="A181" t="str">
            <v>ACT</v>
          </cell>
        </row>
        <row r="182">
          <cell r="A182" t="str">
            <v>ACT</v>
          </cell>
        </row>
        <row r="183">
          <cell r="A183" t="str">
            <v>ACT</v>
          </cell>
        </row>
        <row r="184">
          <cell r="A184" t="str">
            <v>ACT</v>
          </cell>
        </row>
        <row r="185">
          <cell r="A185" t="str">
            <v>ACT</v>
          </cell>
        </row>
        <row r="186">
          <cell r="A186" t="str">
            <v>ACT</v>
          </cell>
        </row>
        <row r="187">
          <cell r="A187" t="str">
            <v>ACT</v>
          </cell>
        </row>
        <row r="188">
          <cell r="A188" t="str">
            <v>ACT</v>
          </cell>
        </row>
        <row r="189">
          <cell r="A189" t="str">
            <v>ACT</v>
          </cell>
        </row>
        <row r="190">
          <cell r="A190" t="str">
            <v>ACT</v>
          </cell>
        </row>
        <row r="191">
          <cell r="A191" t="str">
            <v>ACT</v>
          </cell>
        </row>
        <row r="192">
          <cell r="A192" t="str">
            <v>ACT</v>
          </cell>
        </row>
        <row r="193">
          <cell r="A193" t="str">
            <v>ACT</v>
          </cell>
        </row>
        <row r="194">
          <cell r="A194" t="str">
            <v>ACT</v>
          </cell>
        </row>
        <row r="195">
          <cell r="A195" t="str">
            <v>ACT</v>
          </cell>
        </row>
        <row r="196">
          <cell r="A196" t="str">
            <v>ACT</v>
          </cell>
        </row>
        <row r="197">
          <cell r="A197" t="str">
            <v>ACT</v>
          </cell>
        </row>
        <row r="198">
          <cell r="A198" t="str">
            <v>ACT</v>
          </cell>
        </row>
        <row r="199">
          <cell r="A199" t="str">
            <v>ACT</v>
          </cell>
        </row>
        <row r="200">
          <cell r="A200" t="str">
            <v>ACT</v>
          </cell>
        </row>
        <row r="201">
          <cell r="A201" t="str">
            <v>ACT</v>
          </cell>
        </row>
        <row r="202">
          <cell r="A202" t="str">
            <v>ACT</v>
          </cell>
        </row>
        <row r="203">
          <cell r="A203" t="str">
            <v>ACT</v>
          </cell>
        </row>
        <row r="204">
          <cell r="A204" t="str">
            <v>ACT</v>
          </cell>
        </row>
        <row r="205">
          <cell r="A205" t="str">
            <v>ACT</v>
          </cell>
        </row>
        <row r="206">
          <cell r="A206" t="str">
            <v>ACT</v>
          </cell>
        </row>
        <row r="207">
          <cell r="A207" t="str">
            <v>ACT</v>
          </cell>
        </row>
        <row r="208">
          <cell r="A208" t="str">
            <v>ACT</v>
          </cell>
        </row>
        <row r="209">
          <cell r="A209" t="str">
            <v>ACT</v>
          </cell>
        </row>
        <row r="210">
          <cell r="A210" t="str">
            <v>ACT</v>
          </cell>
        </row>
        <row r="211">
          <cell r="A211" t="str">
            <v>ACT</v>
          </cell>
        </row>
        <row r="212">
          <cell r="A212" t="str">
            <v>ACT</v>
          </cell>
        </row>
        <row r="213">
          <cell r="A213" t="str">
            <v>ACT</v>
          </cell>
        </row>
        <row r="214">
          <cell r="A214" t="str">
            <v>ACT</v>
          </cell>
        </row>
        <row r="215">
          <cell r="A215" t="str">
            <v>ACT</v>
          </cell>
        </row>
        <row r="216">
          <cell r="A216" t="str">
            <v>ACT</v>
          </cell>
        </row>
        <row r="217">
          <cell r="A217" t="str">
            <v>ACT</v>
          </cell>
        </row>
        <row r="218">
          <cell r="A218" t="str">
            <v>ACT</v>
          </cell>
        </row>
        <row r="219">
          <cell r="A219" t="str">
            <v>ACT</v>
          </cell>
        </row>
        <row r="220">
          <cell r="A220" t="str">
            <v>ACT</v>
          </cell>
        </row>
        <row r="221">
          <cell r="A221" t="str">
            <v>ACT</v>
          </cell>
        </row>
        <row r="222">
          <cell r="A222" t="str">
            <v>ACT</v>
          </cell>
        </row>
        <row r="223">
          <cell r="A223" t="str">
            <v>ACT</v>
          </cell>
        </row>
        <row r="224">
          <cell r="A224" t="str">
            <v>ACT</v>
          </cell>
        </row>
        <row r="225">
          <cell r="A225" t="str">
            <v>ACT</v>
          </cell>
        </row>
        <row r="226">
          <cell r="A226" t="str">
            <v>ACT</v>
          </cell>
        </row>
        <row r="227">
          <cell r="A227" t="str">
            <v>ACT</v>
          </cell>
        </row>
        <row r="228">
          <cell r="A228" t="str">
            <v>ACT</v>
          </cell>
        </row>
        <row r="229">
          <cell r="A229" t="str">
            <v>ACT</v>
          </cell>
        </row>
        <row r="230">
          <cell r="A230" t="str">
            <v>ACT</v>
          </cell>
        </row>
        <row r="231">
          <cell r="A231" t="str">
            <v>ACT</v>
          </cell>
        </row>
        <row r="232">
          <cell r="A232" t="str">
            <v>ACT</v>
          </cell>
        </row>
        <row r="233">
          <cell r="A233" t="str">
            <v>ACT</v>
          </cell>
        </row>
        <row r="234">
          <cell r="A234" t="str">
            <v>ACT</v>
          </cell>
        </row>
        <row r="235">
          <cell r="A235" t="str">
            <v>ACT</v>
          </cell>
        </row>
        <row r="236">
          <cell r="A236" t="str">
            <v>ACT</v>
          </cell>
        </row>
        <row r="237">
          <cell r="A237" t="str">
            <v>ACT</v>
          </cell>
        </row>
        <row r="238">
          <cell r="A238" t="str">
            <v>ACT</v>
          </cell>
        </row>
        <row r="239">
          <cell r="A239" t="str">
            <v>ACT</v>
          </cell>
        </row>
        <row r="240">
          <cell r="A240" t="str">
            <v>ACT</v>
          </cell>
        </row>
        <row r="241">
          <cell r="A241" t="str">
            <v>ACT</v>
          </cell>
        </row>
        <row r="242">
          <cell r="A242" t="str">
            <v>ACT</v>
          </cell>
        </row>
        <row r="243">
          <cell r="A243" t="str">
            <v>ACT</v>
          </cell>
        </row>
        <row r="244">
          <cell r="A244" t="str">
            <v>ACT</v>
          </cell>
        </row>
        <row r="245">
          <cell r="A245" t="str">
            <v>ACT</v>
          </cell>
        </row>
        <row r="246">
          <cell r="A246" t="str">
            <v>ACT</v>
          </cell>
        </row>
        <row r="247">
          <cell r="A247" t="str">
            <v>ACT</v>
          </cell>
        </row>
        <row r="248">
          <cell r="A248" t="str">
            <v>ACT</v>
          </cell>
        </row>
        <row r="249">
          <cell r="A249" t="str">
            <v>ACT</v>
          </cell>
        </row>
        <row r="250">
          <cell r="A250" t="str">
            <v>ACT</v>
          </cell>
        </row>
        <row r="251">
          <cell r="A251" t="str">
            <v>ACT</v>
          </cell>
        </row>
        <row r="252">
          <cell r="A252" t="str">
            <v>ACT</v>
          </cell>
        </row>
        <row r="253">
          <cell r="A253" t="str">
            <v>ACT</v>
          </cell>
        </row>
        <row r="254">
          <cell r="A254" t="str">
            <v>ACT</v>
          </cell>
        </row>
        <row r="255">
          <cell r="A255" t="str">
            <v>ACT</v>
          </cell>
        </row>
        <row r="256">
          <cell r="A256" t="str">
            <v>ACT</v>
          </cell>
        </row>
        <row r="257">
          <cell r="A257" t="str">
            <v>ACT</v>
          </cell>
        </row>
        <row r="258">
          <cell r="A258" t="str">
            <v>ACT</v>
          </cell>
        </row>
        <row r="259">
          <cell r="A259" t="str">
            <v>ACT</v>
          </cell>
        </row>
        <row r="260">
          <cell r="A260" t="str">
            <v>ACT</v>
          </cell>
        </row>
        <row r="261">
          <cell r="A261" t="str">
            <v>ACT</v>
          </cell>
        </row>
        <row r="262">
          <cell r="A262" t="str">
            <v>ACT</v>
          </cell>
        </row>
        <row r="263">
          <cell r="A263" t="str">
            <v>ACT</v>
          </cell>
        </row>
        <row r="264">
          <cell r="A264" t="str">
            <v>ACT</v>
          </cell>
        </row>
        <row r="265">
          <cell r="A265" t="str">
            <v>ACT</v>
          </cell>
        </row>
        <row r="266">
          <cell r="A266" t="str">
            <v>ACT</v>
          </cell>
        </row>
        <row r="267">
          <cell r="A267" t="str">
            <v>ACT</v>
          </cell>
        </row>
        <row r="268">
          <cell r="A268" t="str">
            <v>ACT</v>
          </cell>
        </row>
        <row r="269">
          <cell r="A269" t="str">
            <v>ACT</v>
          </cell>
        </row>
        <row r="270">
          <cell r="A270" t="str">
            <v>ACT</v>
          </cell>
        </row>
        <row r="271">
          <cell r="A271" t="str">
            <v>ACT</v>
          </cell>
        </row>
        <row r="272">
          <cell r="A272" t="str">
            <v>ACT</v>
          </cell>
        </row>
        <row r="273">
          <cell r="A273" t="str">
            <v>ACT</v>
          </cell>
        </row>
        <row r="274">
          <cell r="A274" t="str">
            <v>ACT</v>
          </cell>
        </row>
        <row r="275">
          <cell r="A275" t="str">
            <v>ACT</v>
          </cell>
        </row>
        <row r="276">
          <cell r="A276" t="str">
            <v>ACT</v>
          </cell>
        </row>
        <row r="277">
          <cell r="A277" t="str">
            <v>ACT</v>
          </cell>
        </row>
        <row r="278">
          <cell r="A278" t="str">
            <v>ACT</v>
          </cell>
        </row>
        <row r="279">
          <cell r="A279" t="str">
            <v>ACT</v>
          </cell>
        </row>
        <row r="280">
          <cell r="A280" t="str">
            <v>ACT</v>
          </cell>
        </row>
        <row r="281">
          <cell r="A281" t="str">
            <v>ACT</v>
          </cell>
        </row>
        <row r="282">
          <cell r="A282" t="str">
            <v>ACT</v>
          </cell>
        </row>
        <row r="283">
          <cell r="A283" t="str">
            <v>ACT</v>
          </cell>
        </row>
        <row r="284">
          <cell r="A284" t="str">
            <v>ACT</v>
          </cell>
        </row>
        <row r="285">
          <cell r="A285" t="str">
            <v>ACT</v>
          </cell>
        </row>
        <row r="286">
          <cell r="A286" t="str">
            <v>ACT</v>
          </cell>
        </row>
        <row r="287">
          <cell r="A287" t="str">
            <v>ACT</v>
          </cell>
        </row>
        <row r="288">
          <cell r="A288" t="str">
            <v>ACT</v>
          </cell>
        </row>
        <row r="289">
          <cell r="A289" t="str">
            <v>ACT</v>
          </cell>
        </row>
        <row r="290">
          <cell r="A290" t="str">
            <v>ACT</v>
          </cell>
        </row>
        <row r="291">
          <cell r="A291" t="str">
            <v>ACT</v>
          </cell>
        </row>
        <row r="292">
          <cell r="A292" t="str">
            <v>ACT</v>
          </cell>
        </row>
        <row r="293">
          <cell r="A293" t="str">
            <v>ACT</v>
          </cell>
        </row>
        <row r="294">
          <cell r="A294" t="str">
            <v>ACT</v>
          </cell>
        </row>
        <row r="295">
          <cell r="A295" t="str">
            <v>ACT</v>
          </cell>
        </row>
        <row r="296">
          <cell r="A296" t="str">
            <v>ACT</v>
          </cell>
        </row>
        <row r="297">
          <cell r="A297" t="str">
            <v>ACT</v>
          </cell>
        </row>
        <row r="298">
          <cell r="A298" t="str">
            <v>ACT</v>
          </cell>
        </row>
        <row r="299">
          <cell r="A299" t="str">
            <v>ACT</v>
          </cell>
        </row>
        <row r="300">
          <cell r="A300" t="str">
            <v>ACT</v>
          </cell>
        </row>
        <row r="301">
          <cell r="A301" t="str">
            <v>ACT</v>
          </cell>
        </row>
        <row r="302">
          <cell r="A302" t="str">
            <v>ACT</v>
          </cell>
        </row>
        <row r="303">
          <cell r="A303" t="str">
            <v>ACT</v>
          </cell>
        </row>
        <row r="304">
          <cell r="A304" t="str">
            <v>ACT</v>
          </cell>
        </row>
        <row r="305">
          <cell r="A305" t="str">
            <v>ACT</v>
          </cell>
        </row>
        <row r="306">
          <cell r="A306" t="str">
            <v>ACT</v>
          </cell>
        </row>
        <row r="307">
          <cell r="A307" t="str">
            <v>ACT</v>
          </cell>
        </row>
        <row r="308">
          <cell r="A308" t="str">
            <v>ACT</v>
          </cell>
        </row>
        <row r="309">
          <cell r="A309" t="str">
            <v>ACT</v>
          </cell>
        </row>
        <row r="310">
          <cell r="A310" t="str">
            <v>ACT</v>
          </cell>
        </row>
        <row r="311">
          <cell r="A311" t="str">
            <v>ACT</v>
          </cell>
        </row>
        <row r="312">
          <cell r="A312" t="str">
            <v>ACT</v>
          </cell>
        </row>
        <row r="313">
          <cell r="A313" t="str">
            <v>ACT</v>
          </cell>
        </row>
        <row r="314">
          <cell r="A314" t="str">
            <v>ACT</v>
          </cell>
        </row>
        <row r="315">
          <cell r="A315" t="str">
            <v>ACT</v>
          </cell>
        </row>
        <row r="316">
          <cell r="A316" t="str">
            <v>ACT</v>
          </cell>
        </row>
        <row r="317">
          <cell r="A317" t="str">
            <v>ACT</v>
          </cell>
        </row>
        <row r="318">
          <cell r="A318" t="str">
            <v>ACT</v>
          </cell>
        </row>
        <row r="319">
          <cell r="A319" t="str">
            <v>ACT</v>
          </cell>
        </row>
        <row r="320">
          <cell r="A320" t="str">
            <v>ACT</v>
          </cell>
        </row>
        <row r="321">
          <cell r="A321" t="str">
            <v>ACT</v>
          </cell>
        </row>
        <row r="322">
          <cell r="A322" t="str">
            <v>ACT</v>
          </cell>
        </row>
        <row r="323">
          <cell r="A323" t="str">
            <v>ACT</v>
          </cell>
        </row>
        <row r="324">
          <cell r="A324" t="str">
            <v>ACT</v>
          </cell>
        </row>
        <row r="325">
          <cell r="A325" t="str">
            <v>ACT</v>
          </cell>
        </row>
        <row r="326">
          <cell r="A326" t="str">
            <v>ACT</v>
          </cell>
        </row>
        <row r="327">
          <cell r="A327" t="str">
            <v>ACT</v>
          </cell>
        </row>
        <row r="328">
          <cell r="A328" t="str">
            <v>ACT</v>
          </cell>
        </row>
        <row r="329">
          <cell r="A329" t="str">
            <v>ACT</v>
          </cell>
        </row>
        <row r="330">
          <cell r="A330" t="str">
            <v>ACT</v>
          </cell>
        </row>
        <row r="331">
          <cell r="A331" t="str">
            <v>ACT</v>
          </cell>
        </row>
        <row r="332">
          <cell r="A332" t="str">
            <v>ACT</v>
          </cell>
        </row>
        <row r="333">
          <cell r="A333" t="str">
            <v>ACT</v>
          </cell>
        </row>
        <row r="334">
          <cell r="A334" t="str">
            <v>ACT</v>
          </cell>
        </row>
        <row r="335">
          <cell r="A335" t="str">
            <v>ACT</v>
          </cell>
        </row>
        <row r="336">
          <cell r="A336" t="str">
            <v>ACT</v>
          </cell>
        </row>
        <row r="337">
          <cell r="A337" t="str">
            <v>ACT</v>
          </cell>
        </row>
        <row r="338">
          <cell r="A338" t="str">
            <v>ACT</v>
          </cell>
        </row>
        <row r="339">
          <cell r="A339" t="str">
            <v>ACT</v>
          </cell>
        </row>
        <row r="340">
          <cell r="A340" t="str">
            <v>ACT</v>
          </cell>
        </row>
        <row r="341">
          <cell r="A341" t="str">
            <v>ACT</v>
          </cell>
        </row>
        <row r="342">
          <cell r="A342" t="str">
            <v>ACT</v>
          </cell>
        </row>
        <row r="343">
          <cell r="A343" t="str">
            <v>ACT</v>
          </cell>
        </row>
        <row r="344">
          <cell r="A344" t="str">
            <v>ACT</v>
          </cell>
        </row>
        <row r="345">
          <cell r="A345" t="str">
            <v>ACT</v>
          </cell>
        </row>
        <row r="346">
          <cell r="A346" t="str">
            <v>ACT</v>
          </cell>
        </row>
        <row r="347">
          <cell r="A347" t="str">
            <v>ACT</v>
          </cell>
        </row>
        <row r="348">
          <cell r="A348" t="str">
            <v>ACT</v>
          </cell>
        </row>
        <row r="349">
          <cell r="A349" t="str">
            <v>ACT</v>
          </cell>
        </row>
        <row r="350">
          <cell r="A350" t="str">
            <v>ACT</v>
          </cell>
        </row>
        <row r="351">
          <cell r="A351" t="str">
            <v>ACT</v>
          </cell>
        </row>
        <row r="352">
          <cell r="A352" t="str">
            <v>ACT</v>
          </cell>
        </row>
        <row r="353">
          <cell r="A353" t="str">
            <v>ACT</v>
          </cell>
        </row>
        <row r="354">
          <cell r="A354" t="str">
            <v>ACT</v>
          </cell>
        </row>
        <row r="355">
          <cell r="A355" t="str">
            <v>ACT</v>
          </cell>
        </row>
        <row r="356">
          <cell r="A356" t="str">
            <v>ACT</v>
          </cell>
        </row>
        <row r="357">
          <cell r="A357" t="str">
            <v>ACT</v>
          </cell>
        </row>
        <row r="358">
          <cell r="A358" t="str">
            <v>ACT</v>
          </cell>
        </row>
        <row r="359">
          <cell r="A359" t="str">
            <v>ACT</v>
          </cell>
        </row>
        <row r="360">
          <cell r="A360" t="str">
            <v>ACT</v>
          </cell>
        </row>
        <row r="361">
          <cell r="A361" t="str">
            <v>ACT</v>
          </cell>
        </row>
        <row r="362">
          <cell r="A362" t="str">
            <v>ACT</v>
          </cell>
        </row>
        <row r="363">
          <cell r="A363" t="str">
            <v>ACT</v>
          </cell>
        </row>
        <row r="364">
          <cell r="A364" t="str">
            <v>ACT</v>
          </cell>
        </row>
        <row r="365">
          <cell r="A365" t="str">
            <v>ACT</v>
          </cell>
        </row>
        <row r="366">
          <cell r="A366" t="str">
            <v>ACT</v>
          </cell>
        </row>
        <row r="367">
          <cell r="A367" t="str">
            <v>ACT</v>
          </cell>
        </row>
        <row r="368">
          <cell r="A368" t="str">
            <v>ACT</v>
          </cell>
        </row>
        <row r="369">
          <cell r="A369" t="str">
            <v>ACT</v>
          </cell>
        </row>
        <row r="370">
          <cell r="A370" t="str">
            <v>ACT</v>
          </cell>
        </row>
        <row r="371">
          <cell r="A371" t="str">
            <v>ACT</v>
          </cell>
        </row>
        <row r="372">
          <cell r="A372" t="str">
            <v>ACT</v>
          </cell>
        </row>
        <row r="373">
          <cell r="A373" t="str">
            <v>ACT</v>
          </cell>
        </row>
        <row r="374">
          <cell r="A374" t="str">
            <v>ACT</v>
          </cell>
        </row>
        <row r="375">
          <cell r="A375" t="str">
            <v>ACT</v>
          </cell>
        </row>
        <row r="376">
          <cell r="A376" t="str">
            <v>ACT</v>
          </cell>
        </row>
        <row r="377">
          <cell r="A377" t="str">
            <v>ACT</v>
          </cell>
        </row>
        <row r="378">
          <cell r="A378" t="str">
            <v>ACT</v>
          </cell>
        </row>
        <row r="379">
          <cell r="A379" t="str">
            <v>ACT</v>
          </cell>
        </row>
        <row r="380">
          <cell r="A380" t="str">
            <v>ACT</v>
          </cell>
        </row>
        <row r="381">
          <cell r="A381" t="str">
            <v>ACT</v>
          </cell>
        </row>
        <row r="382">
          <cell r="A382" t="str">
            <v>ACT</v>
          </cell>
        </row>
        <row r="383">
          <cell r="A383" t="str">
            <v>ACT</v>
          </cell>
        </row>
        <row r="384">
          <cell r="A384" t="str">
            <v>ACT</v>
          </cell>
        </row>
        <row r="385">
          <cell r="A385" t="str">
            <v>ACT</v>
          </cell>
        </row>
        <row r="386">
          <cell r="A386" t="str">
            <v>ACT</v>
          </cell>
        </row>
        <row r="387">
          <cell r="A387" t="str">
            <v>ACT</v>
          </cell>
        </row>
        <row r="388">
          <cell r="A388" t="str">
            <v>ACT</v>
          </cell>
        </row>
        <row r="389">
          <cell r="A389" t="str">
            <v>ACT</v>
          </cell>
        </row>
        <row r="390">
          <cell r="A390" t="str">
            <v>ACT</v>
          </cell>
        </row>
        <row r="391">
          <cell r="A391" t="str">
            <v>ACT</v>
          </cell>
        </row>
        <row r="392">
          <cell r="A392" t="str">
            <v>ACT</v>
          </cell>
        </row>
        <row r="393">
          <cell r="A393" t="str">
            <v>ACT</v>
          </cell>
        </row>
        <row r="394">
          <cell r="A394" t="str">
            <v>ACT</v>
          </cell>
        </row>
        <row r="395">
          <cell r="A395" t="str">
            <v>ACT</v>
          </cell>
        </row>
        <row r="396">
          <cell r="A396" t="str">
            <v>ACT</v>
          </cell>
        </row>
        <row r="397">
          <cell r="A397" t="str">
            <v>ACT</v>
          </cell>
        </row>
        <row r="398">
          <cell r="A398" t="str">
            <v>ACT</v>
          </cell>
        </row>
        <row r="399">
          <cell r="A399" t="str">
            <v>ACT</v>
          </cell>
        </row>
        <row r="400">
          <cell r="A400" t="str">
            <v>ACT</v>
          </cell>
        </row>
        <row r="401">
          <cell r="A401" t="str">
            <v>ACT</v>
          </cell>
        </row>
        <row r="402">
          <cell r="A402" t="str">
            <v>ACT</v>
          </cell>
        </row>
        <row r="403">
          <cell r="A403" t="str">
            <v>ACT</v>
          </cell>
        </row>
        <row r="404">
          <cell r="A404" t="str">
            <v>ACT</v>
          </cell>
        </row>
        <row r="405">
          <cell r="A405" t="str">
            <v>ACT</v>
          </cell>
        </row>
        <row r="406">
          <cell r="A406" t="str">
            <v>ACT</v>
          </cell>
        </row>
        <row r="407">
          <cell r="A407" t="str">
            <v>ACT</v>
          </cell>
        </row>
        <row r="408">
          <cell r="A408" t="str">
            <v>ACT</v>
          </cell>
        </row>
        <row r="409">
          <cell r="A409" t="str">
            <v>ACT</v>
          </cell>
        </row>
        <row r="410">
          <cell r="A410" t="str">
            <v>ACT</v>
          </cell>
        </row>
        <row r="411">
          <cell r="A411" t="str">
            <v>ACT</v>
          </cell>
        </row>
        <row r="412">
          <cell r="A412" t="str">
            <v>ACT</v>
          </cell>
        </row>
        <row r="413">
          <cell r="A413" t="str">
            <v>ACT</v>
          </cell>
        </row>
        <row r="414">
          <cell r="A414" t="str">
            <v>ACT</v>
          </cell>
        </row>
        <row r="415">
          <cell r="A415" t="str">
            <v>ACT</v>
          </cell>
        </row>
        <row r="416">
          <cell r="A416" t="str">
            <v>ACT</v>
          </cell>
        </row>
        <row r="417">
          <cell r="A417" t="str">
            <v>ACT</v>
          </cell>
        </row>
        <row r="418">
          <cell r="A418" t="str">
            <v>ACT</v>
          </cell>
        </row>
        <row r="419">
          <cell r="A419" t="str">
            <v>ACT</v>
          </cell>
        </row>
        <row r="420">
          <cell r="A420" t="str">
            <v>ACT</v>
          </cell>
        </row>
        <row r="421">
          <cell r="A421" t="str">
            <v>ACT</v>
          </cell>
        </row>
        <row r="422">
          <cell r="A422" t="str">
            <v>ACT</v>
          </cell>
        </row>
        <row r="423">
          <cell r="A423" t="str">
            <v>ACT</v>
          </cell>
        </row>
        <row r="424">
          <cell r="A424" t="str">
            <v>ACT</v>
          </cell>
        </row>
        <row r="425">
          <cell r="A425" t="str">
            <v>ACT</v>
          </cell>
        </row>
        <row r="426">
          <cell r="A426" t="str">
            <v>ACT</v>
          </cell>
        </row>
        <row r="427">
          <cell r="A427" t="str">
            <v>ACT</v>
          </cell>
        </row>
        <row r="428">
          <cell r="A428" t="str">
            <v>ACT</v>
          </cell>
        </row>
        <row r="429">
          <cell r="A429" t="str">
            <v>ACT</v>
          </cell>
        </row>
        <row r="430">
          <cell r="A430" t="str">
            <v>ACT</v>
          </cell>
        </row>
        <row r="431">
          <cell r="A431" t="str">
            <v>ACT</v>
          </cell>
        </row>
        <row r="432">
          <cell r="A432" t="str">
            <v>ACT</v>
          </cell>
        </row>
        <row r="433">
          <cell r="A433" t="str">
            <v>ACT</v>
          </cell>
        </row>
        <row r="434">
          <cell r="A434" t="str">
            <v>ACT</v>
          </cell>
        </row>
        <row r="435">
          <cell r="A435" t="str">
            <v>ACT</v>
          </cell>
        </row>
        <row r="436">
          <cell r="A436" t="str">
            <v>ACT</v>
          </cell>
        </row>
        <row r="437">
          <cell r="A437" t="str">
            <v>ACT</v>
          </cell>
        </row>
        <row r="438">
          <cell r="A438" t="str">
            <v>ACT</v>
          </cell>
        </row>
        <row r="439">
          <cell r="A439" t="str">
            <v>ACT</v>
          </cell>
        </row>
        <row r="440">
          <cell r="A440" t="str">
            <v>ACT</v>
          </cell>
        </row>
        <row r="441">
          <cell r="A441" t="str">
            <v>ACT</v>
          </cell>
        </row>
        <row r="442">
          <cell r="A442" t="str">
            <v>ACT</v>
          </cell>
        </row>
        <row r="443">
          <cell r="A443" t="str">
            <v>ACT</v>
          </cell>
        </row>
        <row r="444">
          <cell r="A444" t="str">
            <v>ACT</v>
          </cell>
        </row>
        <row r="445">
          <cell r="A445" t="str">
            <v>ACT</v>
          </cell>
        </row>
        <row r="446">
          <cell r="A446" t="str">
            <v>ACT</v>
          </cell>
        </row>
        <row r="447">
          <cell r="A447" t="str">
            <v>ACT</v>
          </cell>
        </row>
        <row r="448">
          <cell r="A448" t="str">
            <v>ACT</v>
          </cell>
        </row>
        <row r="449">
          <cell r="A449" t="str">
            <v>ACT</v>
          </cell>
        </row>
        <row r="450">
          <cell r="A450" t="str">
            <v>ACT</v>
          </cell>
        </row>
        <row r="451">
          <cell r="A451" t="str">
            <v>ACT</v>
          </cell>
        </row>
        <row r="452">
          <cell r="A452" t="str">
            <v>ACT</v>
          </cell>
        </row>
        <row r="453">
          <cell r="A453" t="str">
            <v>ACT</v>
          </cell>
        </row>
        <row r="454">
          <cell r="A454" t="str">
            <v>ACT</v>
          </cell>
        </row>
        <row r="455">
          <cell r="A455" t="str">
            <v>ACT</v>
          </cell>
        </row>
        <row r="456">
          <cell r="A456" t="str">
            <v>ACT</v>
          </cell>
        </row>
        <row r="457">
          <cell r="A457" t="str">
            <v>ACT</v>
          </cell>
        </row>
        <row r="458">
          <cell r="A458" t="str">
            <v>ACT</v>
          </cell>
        </row>
        <row r="459">
          <cell r="A459" t="str">
            <v>ACT</v>
          </cell>
        </row>
        <row r="460">
          <cell r="A460" t="str">
            <v>ACT</v>
          </cell>
        </row>
        <row r="461">
          <cell r="A461" t="str">
            <v>ACT</v>
          </cell>
        </row>
        <row r="462">
          <cell r="A462" t="str">
            <v>ACT</v>
          </cell>
        </row>
        <row r="463">
          <cell r="A463" t="str">
            <v>ACT</v>
          </cell>
        </row>
        <row r="464">
          <cell r="A464" t="str">
            <v>ACT</v>
          </cell>
        </row>
        <row r="465">
          <cell r="A465" t="str">
            <v>ACT</v>
          </cell>
        </row>
        <row r="466">
          <cell r="A466" t="str">
            <v>ACT</v>
          </cell>
        </row>
        <row r="467">
          <cell r="A467" t="str">
            <v>ACT</v>
          </cell>
        </row>
        <row r="468">
          <cell r="A468" t="str">
            <v>ACT</v>
          </cell>
        </row>
        <row r="469">
          <cell r="A469" t="str">
            <v>ACT</v>
          </cell>
        </row>
        <row r="470">
          <cell r="A470" t="str">
            <v>ACT</v>
          </cell>
        </row>
        <row r="471">
          <cell r="A471" t="str">
            <v>ACT</v>
          </cell>
        </row>
        <row r="472">
          <cell r="A472" t="str">
            <v>ACT</v>
          </cell>
        </row>
        <row r="473">
          <cell r="A473" t="str">
            <v>ACT</v>
          </cell>
        </row>
        <row r="474">
          <cell r="A474" t="str">
            <v>ACT</v>
          </cell>
        </row>
        <row r="475">
          <cell r="A475" t="str">
            <v>ACT</v>
          </cell>
        </row>
        <row r="476">
          <cell r="A476" t="str">
            <v>ACT</v>
          </cell>
        </row>
        <row r="477">
          <cell r="A477" t="str">
            <v>ACT</v>
          </cell>
        </row>
        <row r="478">
          <cell r="A478" t="str">
            <v>ACT</v>
          </cell>
        </row>
        <row r="479">
          <cell r="A479" t="str">
            <v>ACT</v>
          </cell>
        </row>
        <row r="480">
          <cell r="A480" t="str">
            <v>ACT</v>
          </cell>
        </row>
        <row r="481">
          <cell r="A481" t="str">
            <v>ACT</v>
          </cell>
        </row>
        <row r="482">
          <cell r="A482" t="str">
            <v>ACT</v>
          </cell>
        </row>
        <row r="483">
          <cell r="A483" t="str">
            <v>ACT</v>
          </cell>
        </row>
        <row r="484">
          <cell r="A484" t="str">
            <v>ACT</v>
          </cell>
        </row>
        <row r="485">
          <cell r="A485" t="str">
            <v>ACT</v>
          </cell>
        </row>
        <row r="486">
          <cell r="A486" t="str">
            <v>ACT</v>
          </cell>
        </row>
        <row r="487">
          <cell r="A487" t="str">
            <v>ACT</v>
          </cell>
        </row>
        <row r="488">
          <cell r="A488" t="str">
            <v>ACT</v>
          </cell>
        </row>
        <row r="489">
          <cell r="A489" t="str">
            <v>ACT</v>
          </cell>
        </row>
        <row r="490">
          <cell r="A490" t="str">
            <v>ACT</v>
          </cell>
        </row>
        <row r="491">
          <cell r="A491" t="str">
            <v>ACT</v>
          </cell>
        </row>
        <row r="492">
          <cell r="A492" t="str">
            <v>ACT</v>
          </cell>
        </row>
        <row r="493">
          <cell r="A493" t="str">
            <v>ACT</v>
          </cell>
        </row>
        <row r="494">
          <cell r="A494" t="str">
            <v>ACT</v>
          </cell>
        </row>
        <row r="495">
          <cell r="A495" t="str">
            <v>ACT</v>
          </cell>
        </row>
        <row r="496">
          <cell r="A496" t="str">
            <v>ACT</v>
          </cell>
        </row>
        <row r="497">
          <cell r="A497" t="str">
            <v>ACT</v>
          </cell>
        </row>
        <row r="498">
          <cell r="A498" t="str">
            <v>ACT</v>
          </cell>
        </row>
        <row r="499">
          <cell r="A499" t="str">
            <v>ACT</v>
          </cell>
        </row>
        <row r="500">
          <cell r="A500" t="str">
            <v>ACT</v>
          </cell>
        </row>
        <row r="501">
          <cell r="A501" t="str">
            <v>ACT</v>
          </cell>
        </row>
        <row r="502">
          <cell r="A502" t="str">
            <v>ACT</v>
          </cell>
        </row>
        <row r="503">
          <cell r="A503" t="str">
            <v>ACT</v>
          </cell>
        </row>
        <row r="504">
          <cell r="A504" t="str">
            <v>ACT</v>
          </cell>
        </row>
        <row r="505">
          <cell r="A505" t="str">
            <v>ACT</v>
          </cell>
        </row>
        <row r="506">
          <cell r="A506" t="str">
            <v>ACT</v>
          </cell>
        </row>
        <row r="507">
          <cell r="A507" t="str">
            <v>ACT</v>
          </cell>
        </row>
        <row r="508">
          <cell r="A508" t="str">
            <v>ACT</v>
          </cell>
        </row>
        <row r="509">
          <cell r="A509" t="str">
            <v>ACT</v>
          </cell>
        </row>
        <row r="510">
          <cell r="A510" t="str">
            <v>ACT</v>
          </cell>
        </row>
        <row r="511">
          <cell r="A511" t="str">
            <v>ACT</v>
          </cell>
        </row>
        <row r="512">
          <cell r="A512" t="str">
            <v>ACT</v>
          </cell>
        </row>
        <row r="513">
          <cell r="A513" t="str">
            <v>ACT</v>
          </cell>
        </row>
        <row r="514">
          <cell r="A514" t="str">
            <v>ACT</v>
          </cell>
        </row>
        <row r="515">
          <cell r="A515" t="str">
            <v>ACT</v>
          </cell>
        </row>
        <row r="516">
          <cell r="A516" t="str">
            <v>ACT</v>
          </cell>
        </row>
        <row r="517">
          <cell r="A517" t="str">
            <v>ACT</v>
          </cell>
        </row>
        <row r="518">
          <cell r="A518" t="str">
            <v>ACT</v>
          </cell>
        </row>
        <row r="519">
          <cell r="A519" t="str">
            <v>ACT</v>
          </cell>
        </row>
        <row r="520">
          <cell r="A520" t="str">
            <v>ACT</v>
          </cell>
        </row>
        <row r="521">
          <cell r="A521" t="str">
            <v>ACT</v>
          </cell>
        </row>
        <row r="522">
          <cell r="A522" t="str">
            <v>ACT</v>
          </cell>
        </row>
        <row r="523">
          <cell r="A523" t="str">
            <v>ACT</v>
          </cell>
        </row>
        <row r="524">
          <cell r="A524" t="str">
            <v>ACT</v>
          </cell>
        </row>
        <row r="525">
          <cell r="A525" t="str">
            <v>ACT</v>
          </cell>
        </row>
        <row r="526">
          <cell r="A526" t="str">
            <v>ACT</v>
          </cell>
        </row>
        <row r="527">
          <cell r="A527" t="str">
            <v>ACT</v>
          </cell>
        </row>
        <row r="528">
          <cell r="A528" t="str">
            <v>ACT</v>
          </cell>
        </row>
        <row r="529">
          <cell r="A529" t="str">
            <v>ACT</v>
          </cell>
        </row>
        <row r="530">
          <cell r="A530" t="str">
            <v>ACT</v>
          </cell>
        </row>
        <row r="531">
          <cell r="A531" t="str">
            <v>ACT</v>
          </cell>
        </row>
        <row r="532">
          <cell r="A532" t="str">
            <v>ACT</v>
          </cell>
        </row>
        <row r="533">
          <cell r="A533" t="str">
            <v>ACT</v>
          </cell>
        </row>
        <row r="534">
          <cell r="A534" t="str">
            <v>ACT</v>
          </cell>
        </row>
        <row r="535">
          <cell r="A535" t="str">
            <v>ACT</v>
          </cell>
        </row>
        <row r="536">
          <cell r="A536" t="str">
            <v>ACT</v>
          </cell>
        </row>
        <row r="537">
          <cell r="A537" t="str">
            <v>ACT</v>
          </cell>
        </row>
        <row r="538">
          <cell r="A538" t="str">
            <v>ACT</v>
          </cell>
        </row>
        <row r="539">
          <cell r="A539" t="str">
            <v>ACT</v>
          </cell>
        </row>
        <row r="540">
          <cell r="A540" t="str">
            <v>ACT</v>
          </cell>
        </row>
        <row r="541">
          <cell r="A541" t="str">
            <v>ACT</v>
          </cell>
        </row>
        <row r="542">
          <cell r="A542" t="str">
            <v>ACT</v>
          </cell>
        </row>
        <row r="543">
          <cell r="A543" t="str">
            <v>ACT</v>
          </cell>
        </row>
        <row r="544">
          <cell r="A544" t="str">
            <v>ACT</v>
          </cell>
        </row>
        <row r="545">
          <cell r="A545" t="str">
            <v>ACT</v>
          </cell>
        </row>
        <row r="546">
          <cell r="A546" t="str">
            <v>ACT</v>
          </cell>
        </row>
        <row r="547">
          <cell r="A547" t="str">
            <v>ACT</v>
          </cell>
        </row>
        <row r="548">
          <cell r="A548" t="str">
            <v>ACT</v>
          </cell>
        </row>
        <row r="549">
          <cell r="A549" t="str">
            <v>ACT</v>
          </cell>
        </row>
        <row r="550">
          <cell r="A550" t="str">
            <v>ACT</v>
          </cell>
        </row>
        <row r="551">
          <cell r="A551" t="str">
            <v>ACT</v>
          </cell>
        </row>
        <row r="552">
          <cell r="A552" t="str">
            <v>ACT</v>
          </cell>
        </row>
        <row r="553">
          <cell r="A553" t="str">
            <v>ACT</v>
          </cell>
        </row>
        <row r="554">
          <cell r="A554" t="str">
            <v>ACT</v>
          </cell>
        </row>
        <row r="555">
          <cell r="A555" t="str">
            <v>ACT</v>
          </cell>
        </row>
        <row r="556">
          <cell r="A556" t="str">
            <v>ACT</v>
          </cell>
        </row>
        <row r="557">
          <cell r="A557" t="str">
            <v>ACT</v>
          </cell>
        </row>
        <row r="558">
          <cell r="A558" t="str">
            <v>ACT</v>
          </cell>
        </row>
        <row r="559">
          <cell r="A559" t="str">
            <v>ACT</v>
          </cell>
        </row>
        <row r="560">
          <cell r="A560" t="str">
            <v>ACT</v>
          </cell>
        </row>
        <row r="561">
          <cell r="A561" t="str">
            <v>ACT</v>
          </cell>
        </row>
        <row r="562">
          <cell r="A562" t="str">
            <v>ACT</v>
          </cell>
        </row>
        <row r="563">
          <cell r="A563" t="str">
            <v>ACT</v>
          </cell>
        </row>
        <row r="564">
          <cell r="A564" t="str">
            <v>ACT</v>
          </cell>
        </row>
        <row r="565">
          <cell r="A565" t="str">
            <v>ACT</v>
          </cell>
        </row>
        <row r="566">
          <cell r="A566" t="str">
            <v>ACT</v>
          </cell>
        </row>
        <row r="567">
          <cell r="A567" t="str">
            <v>ACT</v>
          </cell>
        </row>
        <row r="568">
          <cell r="A568" t="str">
            <v>ACT</v>
          </cell>
        </row>
        <row r="569">
          <cell r="A569" t="str">
            <v>ACT</v>
          </cell>
        </row>
        <row r="570">
          <cell r="A570" t="str">
            <v>ACT</v>
          </cell>
        </row>
        <row r="571">
          <cell r="A571" t="str">
            <v>ACT</v>
          </cell>
        </row>
        <row r="572">
          <cell r="A572" t="str">
            <v>ACT</v>
          </cell>
        </row>
        <row r="573">
          <cell r="A573" t="str">
            <v>ACT</v>
          </cell>
        </row>
        <row r="574">
          <cell r="A574" t="str">
            <v>ACT</v>
          </cell>
        </row>
        <row r="575">
          <cell r="A575" t="str">
            <v>ACT</v>
          </cell>
        </row>
        <row r="576">
          <cell r="A576" t="str">
            <v>ACT</v>
          </cell>
        </row>
        <row r="577">
          <cell r="A577" t="str">
            <v>ACT</v>
          </cell>
        </row>
        <row r="578">
          <cell r="A578" t="str">
            <v>ACT</v>
          </cell>
        </row>
        <row r="579">
          <cell r="A579" t="str">
            <v>ACT</v>
          </cell>
        </row>
        <row r="580">
          <cell r="A580" t="str">
            <v>ACT</v>
          </cell>
        </row>
        <row r="581">
          <cell r="A581" t="str">
            <v>ACT</v>
          </cell>
        </row>
        <row r="582">
          <cell r="A582" t="str">
            <v>ACT</v>
          </cell>
        </row>
        <row r="583">
          <cell r="A583" t="str">
            <v>ACT</v>
          </cell>
        </row>
        <row r="584">
          <cell r="A584" t="str">
            <v>ACT</v>
          </cell>
        </row>
        <row r="585">
          <cell r="A585" t="str">
            <v>ACT</v>
          </cell>
        </row>
        <row r="586">
          <cell r="A586" t="str">
            <v>ACT</v>
          </cell>
        </row>
        <row r="587">
          <cell r="A587" t="str">
            <v>ACT</v>
          </cell>
        </row>
        <row r="588">
          <cell r="A588" t="str">
            <v>ACT</v>
          </cell>
        </row>
        <row r="589">
          <cell r="A589" t="str">
            <v>ACT</v>
          </cell>
        </row>
        <row r="590">
          <cell r="A590" t="str">
            <v>ACT</v>
          </cell>
        </row>
        <row r="591">
          <cell r="A591" t="str">
            <v>ACT</v>
          </cell>
        </row>
        <row r="592">
          <cell r="A592" t="str">
            <v>ACT</v>
          </cell>
        </row>
        <row r="593">
          <cell r="A593" t="str">
            <v>ACT</v>
          </cell>
        </row>
        <row r="594">
          <cell r="A594" t="str">
            <v>ACT</v>
          </cell>
        </row>
        <row r="595">
          <cell r="A595" t="str">
            <v>ACT</v>
          </cell>
        </row>
        <row r="596">
          <cell r="A596" t="str">
            <v>ACT</v>
          </cell>
        </row>
        <row r="597">
          <cell r="A597" t="str">
            <v>ACT</v>
          </cell>
        </row>
        <row r="598">
          <cell r="A598" t="str">
            <v>ACT</v>
          </cell>
        </row>
        <row r="599">
          <cell r="A599" t="str">
            <v>ACT</v>
          </cell>
        </row>
        <row r="600">
          <cell r="A600" t="str">
            <v>ACT</v>
          </cell>
        </row>
        <row r="601">
          <cell r="A601" t="str">
            <v>ACT</v>
          </cell>
        </row>
        <row r="602">
          <cell r="A602" t="str">
            <v>ACT</v>
          </cell>
        </row>
        <row r="603">
          <cell r="A603" t="str">
            <v>ACT</v>
          </cell>
        </row>
        <row r="604">
          <cell r="A604" t="str">
            <v>ACT</v>
          </cell>
        </row>
        <row r="605">
          <cell r="A605" t="str">
            <v>ACT</v>
          </cell>
        </row>
        <row r="606">
          <cell r="A606" t="str">
            <v>ACT</v>
          </cell>
        </row>
        <row r="607">
          <cell r="A607" t="str">
            <v>ACT</v>
          </cell>
        </row>
        <row r="608">
          <cell r="A608" t="str">
            <v>ACT</v>
          </cell>
        </row>
        <row r="609">
          <cell r="A609" t="str">
            <v>ACT</v>
          </cell>
        </row>
        <row r="610">
          <cell r="A610" t="str">
            <v>ACT</v>
          </cell>
        </row>
        <row r="611">
          <cell r="A611" t="str">
            <v>ACT</v>
          </cell>
        </row>
        <row r="612">
          <cell r="A612" t="str">
            <v>ACT</v>
          </cell>
        </row>
        <row r="613">
          <cell r="A613" t="str">
            <v>ACT</v>
          </cell>
        </row>
        <row r="614">
          <cell r="A614" t="str">
            <v>ACT</v>
          </cell>
        </row>
        <row r="615">
          <cell r="A615" t="str">
            <v>ACT</v>
          </cell>
        </row>
        <row r="616">
          <cell r="A616" t="str">
            <v>ACT</v>
          </cell>
        </row>
        <row r="617">
          <cell r="A617" t="str">
            <v>ACT</v>
          </cell>
        </row>
        <row r="618">
          <cell r="A618" t="str">
            <v>ACT</v>
          </cell>
        </row>
        <row r="619">
          <cell r="A619" t="str">
            <v>ACT</v>
          </cell>
        </row>
        <row r="620">
          <cell r="A620" t="str">
            <v>ACT</v>
          </cell>
        </row>
        <row r="621">
          <cell r="A621" t="str">
            <v>ACT</v>
          </cell>
        </row>
        <row r="622">
          <cell r="A622" t="str">
            <v>ACT</v>
          </cell>
        </row>
        <row r="623">
          <cell r="A623" t="str">
            <v>ACT</v>
          </cell>
        </row>
        <row r="624">
          <cell r="A624" t="str">
            <v>ACT</v>
          </cell>
        </row>
        <row r="625">
          <cell r="A625" t="str">
            <v>ACT</v>
          </cell>
        </row>
        <row r="626">
          <cell r="A626" t="str">
            <v>ACT</v>
          </cell>
        </row>
        <row r="627">
          <cell r="A627" t="str">
            <v>ACT</v>
          </cell>
        </row>
        <row r="628">
          <cell r="A628" t="str">
            <v>ACT</v>
          </cell>
        </row>
        <row r="629">
          <cell r="A629" t="str">
            <v>ACT</v>
          </cell>
        </row>
        <row r="630">
          <cell r="A630" t="str">
            <v>ACT</v>
          </cell>
        </row>
        <row r="631">
          <cell r="A631" t="str">
            <v>ACT</v>
          </cell>
        </row>
        <row r="632">
          <cell r="A632" t="str">
            <v>ACT</v>
          </cell>
        </row>
        <row r="633">
          <cell r="A633" t="str">
            <v>ACT</v>
          </cell>
        </row>
        <row r="634">
          <cell r="A634" t="str">
            <v>ACT</v>
          </cell>
        </row>
        <row r="635">
          <cell r="A635" t="str">
            <v>ACT</v>
          </cell>
        </row>
        <row r="636">
          <cell r="A636" t="str">
            <v>ACT</v>
          </cell>
        </row>
        <row r="637">
          <cell r="A637" t="str">
            <v>ACT</v>
          </cell>
        </row>
        <row r="638">
          <cell r="A638" t="str">
            <v>ACT</v>
          </cell>
        </row>
        <row r="639">
          <cell r="A639" t="str">
            <v>ACT</v>
          </cell>
        </row>
        <row r="640">
          <cell r="A640" t="str">
            <v>ACT</v>
          </cell>
        </row>
        <row r="641">
          <cell r="A641" t="str">
            <v>ACT</v>
          </cell>
        </row>
        <row r="642">
          <cell r="A642" t="str">
            <v>ACT</v>
          </cell>
        </row>
        <row r="643">
          <cell r="A643" t="str">
            <v>ACT</v>
          </cell>
        </row>
        <row r="644">
          <cell r="A644" t="str">
            <v>ACT</v>
          </cell>
        </row>
        <row r="645">
          <cell r="A645" t="str">
            <v>ACT</v>
          </cell>
        </row>
        <row r="646">
          <cell r="A646" t="str">
            <v>ACT</v>
          </cell>
        </row>
        <row r="647">
          <cell r="A647" t="str">
            <v>ACT</v>
          </cell>
        </row>
        <row r="648">
          <cell r="A648" t="str">
            <v>ACT</v>
          </cell>
        </row>
        <row r="649">
          <cell r="A649" t="str">
            <v>ACT</v>
          </cell>
        </row>
        <row r="650">
          <cell r="A650" t="str">
            <v>ACT</v>
          </cell>
        </row>
        <row r="651">
          <cell r="A651" t="str">
            <v>ACT</v>
          </cell>
        </row>
        <row r="652">
          <cell r="A652" t="str">
            <v>ACT</v>
          </cell>
        </row>
        <row r="653">
          <cell r="A653" t="str">
            <v>ACT</v>
          </cell>
        </row>
        <row r="654">
          <cell r="A654" t="str">
            <v>ACT</v>
          </cell>
        </row>
        <row r="655">
          <cell r="A655" t="str">
            <v>ACT</v>
          </cell>
        </row>
        <row r="656">
          <cell r="A656" t="str">
            <v>ACT</v>
          </cell>
        </row>
        <row r="657">
          <cell r="A657" t="str">
            <v>ACT</v>
          </cell>
        </row>
        <row r="658">
          <cell r="A658" t="str">
            <v>ACT</v>
          </cell>
        </row>
        <row r="659">
          <cell r="A659" t="str">
            <v>ACT</v>
          </cell>
        </row>
        <row r="660">
          <cell r="A660" t="str">
            <v>ACT</v>
          </cell>
        </row>
        <row r="661">
          <cell r="A661" t="str">
            <v>ACT</v>
          </cell>
        </row>
        <row r="662">
          <cell r="A662" t="str">
            <v>ACT</v>
          </cell>
        </row>
        <row r="663">
          <cell r="A663" t="str">
            <v>ACT</v>
          </cell>
        </row>
        <row r="664">
          <cell r="A664" t="str">
            <v>ACT</v>
          </cell>
        </row>
        <row r="665">
          <cell r="A665" t="str">
            <v>ACT</v>
          </cell>
        </row>
        <row r="666">
          <cell r="A666" t="str">
            <v>ACT</v>
          </cell>
        </row>
        <row r="667">
          <cell r="A667" t="str">
            <v>ACT</v>
          </cell>
        </row>
        <row r="668">
          <cell r="A668" t="str">
            <v>ACT</v>
          </cell>
        </row>
        <row r="669">
          <cell r="A669" t="str">
            <v>ACT</v>
          </cell>
        </row>
        <row r="670">
          <cell r="A670" t="str">
            <v>ACT</v>
          </cell>
        </row>
        <row r="671">
          <cell r="A671" t="str">
            <v>ACT</v>
          </cell>
        </row>
        <row r="672">
          <cell r="A672" t="str">
            <v>ACT</v>
          </cell>
        </row>
        <row r="673">
          <cell r="A673" t="str">
            <v>ACT</v>
          </cell>
        </row>
        <row r="674">
          <cell r="A674" t="str">
            <v>ACT</v>
          </cell>
        </row>
        <row r="675">
          <cell r="A675" t="str">
            <v>ACT</v>
          </cell>
        </row>
        <row r="676">
          <cell r="A676" t="str">
            <v>ACT</v>
          </cell>
        </row>
        <row r="677">
          <cell r="A677" t="str">
            <v>ACT</v>
          </cell>
        </row>
        <row r="678">
          <cell r="A678" t="str">
            <v>ACT</v>
          </cell>
        </row>
        <row r="679">
          <cell r="A679" t="str">
            <v>ACT</v>
          </cell>
        </row>
        <row r="680">
          <cell r="A680" t="str">
            <v>ACT</v>
          </cell>
        </row>
        <row r="681">
          <cell r="A681" t="str">
            <v>ACT</v>
          </cell>
        </row>
        <row r="682">
          <cell r="A682" t="str">
            <v>ACT</v>
          </cell>
        </row>
        <row r="683">
          <cell r="A683" t="str">
            <v>ACT</v>
          </cell>
        </row>
        <row r="684">
          <cell r="A684" t="str">
            <v>ACT</v>
          </cell>
        </row>
        <row r="685">
          <cell r="A685" t="str">
            <v>ACT</v>
          </cell>
        </row>
        <row r="686">
          <cell r="A686" t="str">
            <v>ACT</v>
          </cell>
        </row>
        <row r="687">
          <cell r="A687" t="str">
            <v>ACT</v>
          </cell>
        </row>
        <row r="688">
          <cell r="A688" t="str">
            <v>ACT</v>
          </cell>
        </row>
        <row r="689">
          <cell r="A689" t="str">
            <v>ACT</v>
          </cell>
        </row>
        <row r="690">
          <cell r="A690" t="str">
            <v>ACT</v>
          </cell>
        </row>
        <row r="691">
          <cell r="A691" t="str">
            <v>ACT</v>
          </cell>
        </row>
        <row r="692">
          <cell r="A692" t="str">
            <v>ACT</v>
          </cell>
        </row>
        <row r="693">
          <cell r="A693" t="str">
            <v>ACT</v>
          </cell>
        </row>
        <row r="694">
          <cell r="A694" t="str">
            <v>ACT</v>
          </cell>
        </row>
        <row r="695">
          <cell r="A695" t="str">
            <v>ACT</v>
          </cell>
        </row>
        <row r="696">
          <cell r="A696" t="str">
            <v>ACT</v>
          </cell>
        </row>
        <row r="697">
          <cell r="A697" t="str">
            <v>ACT</v>
          </cell>
        </row>
        <row r="698">
          <cell r="A698" t="str">
            <v>ACT</v>
          </cell>
        </row>
        <row r="699">
          <cell r="A699" t="str">
            <v>ACT</v>
          </cell>
        </row>
        <row r="700">
          <cell r="A700" t="str">
            <v>ACT</v>
          </cell>
        </row>
        <row r="701">
          <cell r="A701" t="str">
            <v>ACT</v>
          </cell>
        </row>
        <row r="702">
          <cell r="A702" t="str">
            <v>ACT</v>
          </cell>
        </row>
        <row r="703">
          <cell r="A703" t="str">
            <v>ACT</v>
          </cell>
        </row>
        <row r="704">
          <cell r="A704" t="str">
            <v>ACT</v>
          </cell>
        </row>
        <row r="705">
          <cell r="A705" t="str">
            <v>ACT</v>
          </cell>
        </row>
        <row r="706">
          <cell r="A706" t="str">
            <v>ACT</v>
          </cell>
        </row>
        <row r="707">
          <cell r="A707" t="str">
            <v>ACT</v>
          </cell>
        </row>
        <row r="708">
          <cell r="A708" t="str">
            <v>ACT</v>
          </cell>
        </row>
        <row r="709">
          <cell r="A709" t="str">
            <v>ACT</v>
          </cell>
        </row>
        <row r="710">
          <cell r="A710" t="str">
            <v>ACT</v>
          </cell>
        </row>
        <row r="711">
          <cell r="A711" t="str">
            <v>ACT</v>
          </cell>
        </row>
        <row r="712">
          <cell r="A712" t="str">
            <v>ACT</v>
          </cell>
        </row>
        <row r="713">
          <cell r="A713" t="str">
            <v>ACT</v>
          </cell>
        </row>
        <row r="714">
          <cell r="A714" t="str">
            <v>ACT</v>
          </cell>
        </row>
        <row r="715">
          <cell r="A715" t="str">
            <v>ACT</v>
          </cell>
        </row>
        <row r="716">
          <cell r="A716" t="str">
            <v>ACT</v>
          </cell>
        </row>
        <row r="717">
          <cell r="A717" t="str">
            <v>ACT</v>
          </cell>
        </row>
        <row r="718">
          <cell r="A718" t="str">
            <v>ACT</v>
          </cell>
        </row>
        <row r="719">
          <cell r="A719" t="str">
            <v>ACT</v>
          </cell>
        </row>
        <row r="720">
          <cell r="A720" t="str">
            <v>ACT</v>
          </cell>
        </row>
        <row r="721">
          <cell r="A721" t="str">
            <v>ACT</v>
          </cell>
        </row>
        <row r="722">
          <cell r="A722" t="str">
            <v>ACT</v>
          </cell>
        </row>
        <row r="723">
          <cell r="A723" t="str">
            <v>ACT</v>
          </cell>
        </row>
        <row r="724">
          <cell r="A724" t="str">
            <v>ACT</v>
          </cell>
        </row>
        <row r="725">
          <cell r="A725" t="str">
            <v>ACT</v>
          </cell>
        </row>
        <row r="726">
          <cell r="A726" t="str">
            <v>ACT</v>
          </cell>
        </row>
        <row r="727">
          <cell r="A727" t="str">
            <v>ACT</v>
          </cell>
        </row>
        <row r="728">
          <cell r="A728" t="str">
            <v>ACT</v>
          </cell>
        </row>
        <row r="729">
          <cell r="A729" t="str">
            <v>ACT</v>
          </cell>
        </row>
        <row r="730">
          <cell r="A730" t="str">
            <v>ACT</v>
          </cell>
        </row>
        <row r="731">
          <cell r="A731" t="str">
            <v>ACT</v>
          </cell>
        </row>
        <row r="732">
          <cell r="A732" t="str">
            <v>ACT</v>
          </cell>
        </row>
        <row r="733">
          <cell r="A733" t="str">
            <v>ACT</v>
          </cell>
        </row>
        <row r="734">
          <cell r="A734" t="str">
            <v>ACT</v>
          </cell>
        </row>
        <row r="735">
          <cell r="A735" t="str">
            <v>ACT</v>
          </cell>
        </row>
        <row r="736">
          <cell r="A736" t="str">
            <v>ACT</v>
          </cell>
        </row>
        <row r="737">
          <cell r="A737" t="str">
            <v>ACT</v>
          </cell>
        </row>
        <row r="738">
          <cell r="A738" t="str">
            <v>ACT</v>
          </cell>
        </row>
        <row r="739">
          <cell r="A739" t="str">
            <v>ACT</v>
          </cell>
        </row>
        <row r="740">
          <cell r="A740" t="str">
            <v>ACT</v>
          </cell>
        </row>
        <row r="741">
          <cell r="A741" t="str">
            <v>ACT</v>
          </cell>
        </row>
        <row r="742">
          <cell r="A742" t="str">
            <v>ACT</v>
          </cell>
        </row>
        <row r="743">
          <cell r="A743" t="str">
            <v>ACT</v>
          </cell>
        </row>
        <row r="744">
          <cell r="A744" t="str">
            <v>ACT</v>
          </cell>
        </row>
        <row r="745">
          <cell r="A745" t="str">
            <v>ACT</v>
          </cell>
        </row>
        <row r="746">
          <cell r="A746" t="str">
            <v>ACT</v>
          </cell>
        </row>
        <row r="747">
          <cell r="A747" t="str">
            <v>ACT</v>
          </cell>
        </row>
        <row r="748">
          <cell r="A748" t="str">
            <v>ACT</v>
          </cell>
        </row>
        <row r="749">
          <cell r="A749" t="str">
            <v>ACT</v>
          </cell>
        </row>
        <row r="750">
          <cell r="A750" t="str">
            <v>ACT</v>
          </cell>
        </row>
        <row r="751">
          <cell r="A751" t="str">
            <v>ACT</v>
          </cell>
        </row>
        <row r="752">
          <cell r="A752" t="str">
            <v>ACT</v>
          </cell>
        </row>
        <row r="753">
          <cell r="A753" t="str">
            <v>ACT</v>
          </cell>
        </row>
        <row r="754">
          <cell r="A754" t="str">
            <v>ACT</v>
          </cell>
        </row>
        <row r="755">
          <cell r="A755" t="str">
            <v>ACT</v>
          </cell>
        </row>
        <row r="756">
          <cell r="A756" t="str">
            <v>ACT</v>
          </cell>
        </row>
        <row r="757">
          <cell r="A757" t="str">
            <v>ACT</v>
          </cell>
        </row>
        <row r="758">
          <cell r="A758" t="str">
            <v>ACT</v>
          </cell>
        </row>
        <row r="759">
          <cell r="A759" t="str">
            <v>ACT</v>
          </cell>
        </row>
        <row r="760">
          <cell r="A760" t="str">
            <v>ACT</v>
          </cell>
        </row>
        <row r="761">
          <cell r="A761" t="str">
            <v>ACT</v>
          </cell>
        </row>
        <row r="762">
          <cell r="A762" t="str">
            <v>ACT</v>
          </cell>
        </row>
        <row r="763">
          <cell r="A763" t="str">
            <v>ACT</v>
          </cell>
        </row>
        <row r="764">
          <cell r="A764" t="str">
            <v>ACT</v>
          </cell>
        </row>
        <row r="765">
          <cell r="A765" t="str">
            <v>ACT</v>
          </cell>
        </row>
        <row r="766">
          <cell r="A766" t="str">
            <v>ACT</v>
          </cell>
        </row>
        <row r="767">
          <cell r="A767" t="str">
            <v>ACT</v>
          </cell>
        </row>
        <row r="768">
          <cell r="A768" t="str">
            <v>ACT</v>
          </cell>
        </row>
        <row r="769">
          <cell r="A769" t="str">
            <v>ACT</v>
          </cell>
        </row>
        <row r="770">
          <cell r="A770" t="str">
            <v>ACT</v>
          </cell>
        </row>
        <row r="771">
          <cell r="A771" t="str">
            <v>ACT</v>
          </cell>
        </row>
        <row r="772">
          <cell r="A772" t="str">
            <v>ACT</v>
          </cell>
        </row>
        <row r="773">
          <cell r="A773" t="str">
            <v>ACT</v>
          </cell>
        </row>
        <row r="774">
          <cell r="A774" t="str">
            <v>ACT</v>
          </cell>
        </row>
        <row r="775">
          <cell r="A775" t="str">
            <v>ACT</v>
          </cell>
        </row>
        <row r="776">
          <cell r="A776" t="str">
            <v>ACT</v>
          </cell>
        </row>
        <row r="777">
          <cell r="A777" t="str">
            <v>ACT</v>
          </cell>
        </row>
        <row r="778">
          <cell r="A778" t="str">
            <v>ACT</v>
          </cell>
        </row>
        <row r="779">
          <cell r="A779" t="str">
            <v>ACT</v>
          </cell>
        </row>
        <row r="780">
          <cell r="A780" t="str">
            <v>ACT</v>
          </cell>
        </row>
        <row r="781">
          <cell r="A781" t="str">
            <v>ACT</v>
          </cell>
        </row>
        <row r="782">
          <cell r="A782" t="str">
            <v>ACT</v>
          </cell>
        </row>
        <row r="783">
          <cell r="A783" t="str">
            <v>ACT</v>
          </cell>
        </row>
        <row r="784">
          <cell r="A784" t="str">
            <v>ACT</v>
          </cell>
        </row>
        <row r="785">
          <cell r="A785" t="str">
            <v>ACT</v>
          </cell>
        </row>
        <row r="786">
          <cell r="A786" t="str">
            <v>ACT</v>
          </cell>
        </row>
        <row r="787">
          <cell r="A787" t="str">
            <v>ACT</v>
          </cell>
        </row>
        <row r="788">
          <cell r="A788" t="str">
            <v>ACT</v>
          </cell>
        </row>
        <row r="789">
          <cell r="A789" t="str">
            <v>ACT</v>
          </cell>
        </row>
        <row r="790">
          <cell r="A790" t="str">
            <v>ACT</v>
          </cell>
        </row>
        <row r="791">
          <cell r="A791" t="str">
            <v>ACT</v>
          </cell>
        </row>
        <row r="792">
          <cell r="A792" t="str">
            <v>ACT</v>
          </cell>
        </row>
        <row r="793">
          <cell r="A793" t="str">
            <v>ACT</v>
          </cell>
        </row>
        <row r="794">
          <cell r="A794" t="str">
            <v>ACT</v>
          </cell>
        </row>
        <row r="795">
          <cell r="A795" t="str">
            <v>ACT</v>
          </cell>
        </row>
        <row r="796">
          <cell r="A796" t="str">
            <v>ACT</v>
          </cell>
        </row>
        <row r="797">
          <cell r="A797" t="str">
            <v>ACT</v>
          </cell>
        </row>
        <row r="798">
          <cell r="A798" t="str">
            <v>ACT</v>
          </cell>
        </row>
        <row r="799">
          <cell r="A799" t="str">
            <v>ACT</v>
          </cell>
        </row>
        <row r="800">
          <cell r="A800" t="str">
            <v>ACT</v>
          </cell>
        </row>
        <row r="801">
          <cell r="A801" t="str">
            <v>ACT</v>
          </cell>
        </row>
        <row r="802">
          <cell r="A802" t="str">
            <v>ACT</v>
          </cell>
        </row>
        <row r="803">
          <cell r="A803" t="str">
            <v>ACT</v>
          </cell>
        </row>
        <row r="804">
          <cell r="A804" t="str">
            <v>ACT</v>
          </cell>
        </row>
        <row r="805">
          <cell r="A805" t="str">
            <v>ACT</v>
          </cell>
        </row>
        <row r="806">
          <cell r="A806" t="str">
            <v>ACT</v>
          </cell>
        </row>
        <row r="807">
          <cell r="A807" t="str">
            <v>ACT</v>
          </cell>
        </row>
        <row r="808">
          <cell r="A808" t="str">
            <v>ACT</v>
          </cell>
        </row>
        <row r="809">
          <cell r="A809" t="str">
            <v>ACT</v>
          </cell>
        </row>
        <row r="810">
          <cell r="A810" t="str">
            <v>ACT</v>
          </cell>
        </row>
        <row r="811">
          <cell r="A811" t="str">
            <v>ACT</v>
          </cell>
        </row>
        <row r="812">
          <cell r="A812" t="str">
            <v>ACT</v>
          </cell>
        </row>
        <row r="813">
          <cell r="A813" t="str">
            <v>ACT</v>
          </cell>
        </row>
        <row r="814">
          <cell r="A814" t="str">
            <v>ACT</v>
          </cell>
        </row>
        <row r="815">
          <cell r="A815" t="str">
            <v>ACT</v>
          </cell>
        </row>
        <row r="816">
          <cell r="A816" t="str">
            <v>ACT</v>
          </cell>
        </row>
        <row r="817">
          <cell r="A817" t="str">
            <v>ACT</v>
          </cell>
        </row>
        <row r="818">
          <cell r="A818" t="str">
            <v>ACT</v>
          </cell>
        </row>
        <row r="819">
          <cell r="A819" t="str">
            <v>ACT</v>
          </cell>
        </row>
        <row r="820">
          <cell r="A820" t="str">
            <v>ACT</v>
          </cell>
        </row>
        <row r="821">
          <cell r="A821" t="str">
            <v>ACT</v>
          </cell>
        </row>
        <row r="822">
          <cell r="A822" t="str">
            <v>ACT</v>
          </cell>
        </row>
        <row r="823">
          <cell r="A823" t="str">
            <v>ACT</v>
          </cell>
        </row>
        <row r="824">
          <cell r="A824" t="str">
            <v>ACT</v>
          </cell>
        </row>
        <row r="825">
          <cell r="A825" t="str">
            <v>ACT</v>
          </cell>
        </row>
        <row r="826">
          <cell r="A826" t="str">
            <v>ACT</v>
          </cell>
        </row>
        <row r="827">
          <cell r="A827" t="str">
            <v>ACT</v>
          </cell>
        </row>
        <row r="828">
          <cell r="A828" t="str">
            <v>ACT</v>
          </cell>
        </row>
        <row r="829">
          <cell r="A829" t="str">
            <v>ACT</v>
          </cell>
        </row>
        <row r="830">
          <cell r="A830" t="str">
            <v>ACT</v>
          </cell>
        </row>
        <row r="831">
          <cell r="A831" t="str">
            <v>ACT</v>
          </cell>
        </row>
        <row r="832">
          <cell r="A832" t="str">
            <v>ACT</v>
          </cell>
        </row>
        <row r="833">
          <cell r="A833" t="str">
            <v>ACT</v>
          </cell>
        </row>
        <row r="834">
          <cell r="A834" t="str">
            <v>ACT</v>
          </cell>
        </row>
        <row r="835">
          <cell r="A835" t="str">
            <v>ACT</v>
          </cell>
        </row>
        <row r="836">
          <cell r="A836" t="str">
            <v>ACT</v>
          </cell>
        </row>
        <row r="837">
          <cell r="A837" t="str">
            <v>ACT</v>
          </cell>
        </row>
        <row r="838">
          <cell r="A838" t="str">
            <v>ACT</v>
          </cell>
        </row>
        <row r="839">
          <cell r="A839" t="str">
            <v>ACT</v>
          </cell>
        </row>
        <row r="840">
          <cell r="A840" t="str">
            <v>ACT</v>
          </cell>
        </row>
        <row r="841">
          <cell r="A841" t="str">
            <v>ACT</v>
          </cell>
        </row>
        <row r="842">
          <cell r="A842" t="str">
            <v>ACT</v>
          </cell>
        </row>
        <row r="843">
          <cell r="A843" t="str">
            <v>ACT</v>
          </cell>
        </row>
        <row r="844">
          <cell r="A844" t="str">
            <v>ACT</v>
          </cell>
        </row>
        <row r="845">
          <cell r="A845" t="str">
            <v>ACT</v>
          </cell>
        </row>
        <row r="846">
          <cell r="A846" t="str">
            <v>ACT</v>
          </cell>
        </row>
        <row r="847">
          <cell r="A847" t="str">
            <v>ACT</v>
          </cell>
        </row>
        <row r="848">
          <cell r="A848" t="str">
            <v>ACT</v>
          </cell>
        </row>
        <row r="849">
          <cell r="A849" t="str">
            <v>ACT</v>
          </cell>
        </row>
        <row r="850">
          <cell r="A850" t="str">
            <v>ACT</v>
          </cell>
        </row>
        <row r="851">
          <cell r="A851" t="str">
            <v>ACT</v>
          </cell>
        </row>
        <row r="852">
          <cell r="A852" t="str">
            <v>ACT</v>
          </cell>
        </row>
        <row r="853">
          <cell r="A853" t="str">
            <v>ACT</v>
          </cell>
        </row>
        <row r="854">
          <cell r="A854" t="str">
            <v>ACT</v>
          </cell>
        </row>
        <row r="855">
          <cell r="A855" t="str">
            <v>ACT</v>
          </cell>
        </row>
        <row r="856">
          <cell r="A856" t="str">
            <v>ACT</v>
          </cell>
        </row>
        <row r="857">
          <cell r="A857" t="str">
            <v>ACT</v>
          </cell>
        </row>
        <row r="858">
          <cell r="A858" t="str">
            <v>ACT</v>
          </cell>
        </row>
        <row r="859">
          <cell r="A859" t="str">
            <v>ACT</v>
          </cell>
        </row>
        <row r="860">
          <cell r="A860" t="str">
            <v>ACT</v>
          </cell>
        </row>
        <row r="861">
          <cell r="A861" t="str">
            <v>ACT</v>
          </cell>
        </row>
        <row r="862">
          <cell r="A862" t="str">
            <v>ACT</v>
          </cell>
        </row>
        <row r="863">
          <cell r="A863" t="str">
            <v>ACT</v>
          </cell>
        </row>
        <row r="864">
          <cell r="A864" t="str">
            <v>ACT</v>
          </cell>
        </row>
        <row r="865">
          <cell r="A865" t="str">
            <v>ACT</v>
          </cell>
        </row>
        <row r="866">
          <cell r="A866" t="str">
            <v>ACT</v>
          </cell>
        </row>
        <row r="867">
          <cell r="A867" t="str">
            <v>ACT</v>
          </cell>
        </row>
        <row r="868">
          <cell r="A868" t="str">
            <v>ACT</v>
          </cell>
        </row>
        <row r="869">
          <cell r="A869" t="str">
            <v>ACT</v>
          </cell>
        </row>
        <row r="870">
          <cell r="A870" t="str">
            <v>ACT</v>
          </cell>
        </row>
        <row r="871">
          <cell r="A871" t="str">
            <v>ACT</v>
          </cell>
        </row>
        <row r="872">
          <cell r="A872" t="str">
            <v>ACT</v>
          </cell>
        </row>
        <row r="873">
          <cell r="A873" t="str">
            <v>ACT</v>
          </cell>
        </row>
        <row r="874">
          <cell r="A874" t="str">
            <v>ACT</v>
          </cell>
        </row>
        <row r="875">
          <cell r="A875" t="str">
            <v>ACT</v>
          </cell>
        </row>
        <row r="876">
          <cell r="A876" t="str">
            <v>ACT</v>
          </cell>
        </row>
        <row r="877">
          <cell r="A877" t="str">
            <v>ACT</v>
          </cell>
        </row>
        <row r="878">
          <cell r="A878" t="str">
            <v>ACT</v>
          </cell>
        </row>
        <row r="879">
          <cell r="A879" t="str">
            <v>ACT</v>
          </cell>
        </row>
        <row r="880">
          <cell r="A880" t="str">
            <v>ACT</v>
          </cell>
        </row>
        <row r="881">
          <cell r="A881" t="str">
            <v>ACT</v>
          </cell>
        </row>
        <row r="882">
          <cell r="A882" t="str">
            <v>ACT</v>
          </cell>
        </row>
        <row r="883">
          <cell r="A883" t="str">
            <v>ACT</v>
          </cell>
        </row>
        <row r="884">
          <cell r="A884" t="str">
            <v>ACT</v>
          </cell>
        </row>
        <row r="885">
          <cell r="A885" t="str">
            <v>ACT</v>
          </cell>
        </row>
        <row r="886">
          <cell r="A886" t="str">
            <v>ACT</v>
          </cell>
        </row>
        <row r="887">
          <cell r="A887" t="str">
            <v>ACT</v>
          </cell>
        </row>
        <row r="888">
          <cell r="A888" t="str">
            <v>ACT</v>
          </cell>
        </row>
        <row r="889">
          <cell r="A889" t="str">
            <v>ACT</v>
          </cell>
        </row>
        <row r="890">
          <cell r="A890" t="str">
            <v>ACT</v>
          </cell>
        </row>
        <row r="891">
          <cell r="A891" t="str">
            <v>ACT</v>
          </cell>
        </row>
        <row r="892">
          <cell r="A892" t="str">
            <v>ACT</v>
          </cell>
        </row>
        <row r="893">
          <cell r="A893" t="str">
            <v>ACT</v>
          </cell>
        </row>
        <row r="894">
          <cell r="A894" t="str">
            <v>ACT</v>
          </cell>
        </row>
        <row r="895">
          <cell r="A895" t="str">
            <v>ACT</v>
          </cell>
        </row>
        <row r="896">
          <cell r="A896" t="str">
            <v>ACT</v>
          </cell>
        </row>
        <row r="897">
          <cell r="A897" t="str">
            <v>ACT</v>
          </cell>
        </row>
        <row r="898">
          <cell r="A898" t="str">
            <v>ACT</v>
          </cell>
        </row>
        <row r="899">
          <cell r="A899" t="str">
            <v>ACT</v>
          </cell>
        </row>
        <row r="900">
          <cell r="A900" t="str">
            <v>ACT</v>
          </cell>
        </row>
        <row r="901">
          <cell r="A901" t="str">
            <v>ACT</v>
          </cell>
        </row>
        <row r="902">
          <cell r="A902" t="str">
            <v>ACT</v>
          </cell>
        </row>
        <row r="903">
          <cell r="A903" t="str">
            <v>ACT</v>
          </cell>
        </row>
        <row r="904">
          <cell r="A904" t="str">
            <v>ACT</v>
          </cell>
        </row>
        <row r="905">
          <cell r="A905" t="str">
            <v>ACT</v>
          </cell>
        </row>
        <row r="906">
          <cell r="A906" t="str">
            <v>ACT</v>
          </cell>
        </row>
        <row r="907">
          <cell r="A907" t="str">
            <v>ACT</v>
          </cell>
        </row>
        <row r="908">
          <cell r="A908" t="str">
            <v>ACT</v>
          </cell>
        </row>
        <row r="909">
          <cell r="A909" t="str">
            <v>ACT</v>
          </cell>
        </row>
        <row r="910">
          <cell r="A910" t="str">
            <v>ACT</v>
          </cell>
        </row>
        <row r="911">
          <cell r="A911" t="str">
            <v>ACT</v>
          </cell>
        </row>
        <row r="912">
          <cell r="A912" t="str">
            <v>ACT</v>
          </cell>
        </row>
        <row r="913">
          <cell r="A913" t="str">
            <v>ACT</v>
          </cell>
        </row>
        <row r="914">
          <cell r="A914" t="str">
            <v>ACT</v>
          </cell>
        </row>
        <row r="915">
          <cell r="A915" t="str">
            <v>ACT</v>
          </cell>
        </row>
        <row r="916">
          <cell r="A916" t="str">
            <v>ACT</v>
          </cell>
        </row>
        <row r="917">
          <cell r="A917" t="str">
            <v>ACT</v>
          </cell>
        </row>
        <row r="918">
          <cell r="A918" t="str">
            <v>ACT</v>
          </cell>
        </row>
        <row r="919">
          <cell r="A919" t="str">
            <v>ACT</v>
          </cell>
        </row>
        <row r="920">
          <cell r="A920" t="str">
            <v>ACT</v>
          </cell>
        </row>
        <row r="921">
          <cell r="A921" t="str">
            <v>ACT</v>
          </cell>
        </row>
        <row r="922">
          <cell r="A922" t="str">
            <v>ACT</v>
          </cell>
        </row>
        <row r="923">
          <cell r="A923" t="str">
            <v>ACT</v>
          </cell>
        </row>
        <row r="924">
          <cell r="A924" t="str">
            <v>ACT</v>
          </cell>
        </row>
        <row r="925">
          <cell r="A925" t="str">
            <v>ACT</v>
          </cell>
        </row>
        <row r="926">
          <cell r="A926" t="str">
            <v>ACT</v>
          </cell>
        </row>
        <row r="927">
          <cell r="A927" t="str">
            <v>ACT</v>
          </cell>
        </row>
        <row r="928">
          <cell r="A928" t="str">
            <v>ACT</v>
          </cell>
        </row>
        <row r="929">
          <cell r="A929" t="str">
            <v>ACT</v>
          </cell>
        </row>
        <row r="930">
          <cell r="A930" t="str">
            <v>ACT</v>
          </cell>
        </row>
        <row r="931">
          <cell r="A931" t="str">
            <v>ACT</v>
          </cell>
        </row>
        <row r="932">
          <cell r="A932" t="str">
            <v>ACT</v>
          </cell>
        </row>
        <row r="933">
          <cell r="A933" t="str">
            <v>ACT</v>
          </cell>
        </row>
        <row r="934">
          <cell r="A934" t="str">
            <v>ACT</v>
          </cell>
        </row>
        <row r="935">
          <cell r="A935" t="str">
            <v>ACT</v>
          </cell>
        </row>
        <row r="936">
          <cell r="A936" t="str">
            <v>ACT</v>
          </cell>
        </row>
        <row r="937">
          <cell r="A937" t="str">
            <v>ACT</v>
          </cell>
        </row>
        <row r="938">
          <cell r="A938" t="str">
            <v>ACT</v>
          </cell>
        </row>
        <row r="939">
          <cell r="A939" t="str">
            <v>ACT</v>
          </cell>
        </row>
        <row r="940">
          <cell r="A940" t="str">
            <v>ACT</v>
          </cell>
        </row>
        <row r="941">
          <cell r="A941" t="str">
            <v>ACT</v>
          </cell>
        </row>
        <row r="942">
          <cell r="A942" t="str">
            <v>ACT</v>
          </cell>
        </row>
        <row r="943">
          <cell r="A943" t="str">
            <v>ACT</v>
          </cell>
        </row>
        <row r="944">
          <cell r="A944" t="str">
            <v>ACT</v>
          </cell>
        </row>
        <row r="945">
          <cell r="A945" t="str">
            <v>ACT</v>
          </cell>
        </row>
        <row r="946">
          <cell r="A946" t="str">
            <v>ACT</v>
          </cell>
        </row>
        <row r="947">
          <cell r="A947" t="str">
            <v>ACT</v>
          </cell>
        </row>
        <row r="948">
          <cell r="A948" t="str">
            <v>ACT</v>
          </cell>
        </row>
        <row r="949">
          <cell r="A949" t="str">
            <v>ACT</v>
          </cell>
        </row>
        <row r="950">
          <cell r="A950" t="str">
            <v>ACT</v>
          </cell>
        </row>
        <row r="951">
          <cell r="A951" t="str">
            <v>ACT</v>
          </cell>
        </row>
        <row r="952">
          <cell r="A952" t="str">
            <v>ACT</v>
          </cell>
        </row>
        <row r="953">
          <cell r="A953" t="str">
            <v>ACT</v>
          </cell>
        </row>
        <row r="954">
          <cell r="A954" t="str">
            <v>ACT</v>
          </cell>
        </row>
        <row r="955">
          <cell r="A955" t="str">
            <v>ACT</v>
          </cell>
        </row>
        <row r="956">
          <cell r="A956" t="str">
            <v>ACT</v>
          </cell>
        </row>
        <row r="957">
          <cell r="A957" t="str">
            <v>ACT</v>
          </cell>
        </row>
        <row r="958">
          <cell r="A958" t="str">
            <v>ACT</v>
          </cell>
        </row>
        <row r="959">
          <cell r="A959" t="str">
            <v>ACT</v>
          </cell>
        </row>
        <row r="960">
          <cell r="A960" t="str">
            <v>ACT</v>
          </cell>
        </row>
        <row r="961">
          <cell r="A961" t="str">
            <v>ACT</v>
          </cell>
        </row>
        <row r="962">
          <cell r="A962" t="str">
            <v>ACT</v>
          </cell>
        </row>
        <row r="963">
          <cell r="A963" t="str">
            <v>ACT</v>
          </cell>
        </row>
        <row r="964">
          <cell r="A964" t="str">
            <v>ACT</v>
          </cell>
        </row>
        <row r="965">
          <cell r="A965" t="str">
            <v>ACT</v>
          </cell>
        </row>
        <row r="966">
          <cell r="A966" t="str">
            <v>ACT</v>
          </cell>
        </row>
        <row r="967">
          <cell r="A967" t="str">
            <v>ACT</v>
          </cell>
        </row>
        <row r="968">
          <cell r="A968" t="str">
            <v>ACT</v>
          </cell>
        </row>
        <row r="969">
          <cell r="A969" t="str">
            <v>ACT</v>
          </cell>
        </row>
        <row r="970">
          <cell r="A970" t="str">
            <v>ACT</v>
          </cell>
        </row>
        <row r="971">
          <cell r="A971" t="str">
            <v>ACT</v>
          </cell>
        </row>
        <row r="972">
          <cell r="A972" t="str">
            <v>ACT</v>
          </cell>
        </row>
        <row r="973">
          <cell r="A973" t="str">
            <v>ACT</v>
          </cell>
        </row>
        <row r="974">
          <cell r="A974" t="str">
            <v>ACT</v>
          </cell>
        </row>
        <row r="975">
          <cell r="A975" t="str">
            <v>ACT</v>
          </cell>
        </row>
        <row r="976">
          <cell r="A976" t="str">
            <v>ACT</v>
          </cell>
        </row>
        <row r="977">
          <cell r="A977" t="str">
            <v>ACT</v>
          </cell>
        </row>
        <row r="978">
          <cell r="A978" t="str">
            <v>ACT</v>
          </cell>
        </row>
        <row r="979">
          <cell r="A979" t="str">
            <v>ACT</v>
          </cell>
        </row>
        <row r="980">
          <cell r="A980" t="str">
            <v>ACT</v>
          </cell>
        </row>
        <row r="981">
          <cell r="A981" t="str">
            <v>ACT</v>
          </cell>
        </row>
        <row r="982">
          <cell r="A982" t="str">
            <v>ACT</v>
          </cell>
        </row>
        <row r="983">
          <cell r="A983" t="str">
            <v>ACT</v>
          </cell>
        </row>
        <row r="984">
          <cell r="A984" t="str">
            <v>ACT</v>
          </cell>
        </row>
        <row r="985">
          <cell r="A985" t="str">
            <v>ACT</v>
          </cell>
        </row>
        <row r="986">
          <cell r="A986" t="str">
            <v>ACT</v>
          </cell>
        </row>
        <row r="987">
          <cell r="A987" t="str">
            <v>ACT</v>
          </cell>
        </row>
        <row r="988">
          <cell r="A988" t="str">
            <v>ACT</v>
          </cell>
        </row>
        <row r="989">
          <cell r="A989" t="str">
            <v>ACT</v>
          </cell>
        </row>
        <row r="990">
          <cell r="A990" t="str">
            <v>ACT</v>
          </cell>
        </row>
        <row r="991">
          <cell r="A991" t="str">
            <v>ACT</v>
          </cell>
        </row>
        <row r="992">
          <cell r="A992" t="str">
            <v>ACT</v>
          </cell>
        </row>
        <row r="993">
          <cell r="A993" t="str">
            <v>ACT</v>
          </cell>
        </row>
        <row r="994">
          <cell r="A994" t="str">
            <v>ACT</v>
          </cell>
        </row>
        <row r="995">
          <cell r="A995" t="str">
            <v>ACT</v>
          </cell>
        </row>
        <row r="996">
          <cell r="A996" t="str">
            <v>ACT</v>
          </cell>
        </row>
        <row r="997">
          <cell r="A997" t="str">
            <v>ACT</v>
          </cell>
        </row>
        <row r="998">
          <cell r="A998" t="str">
            <v>ACT</v>
          </cell>
        </row>
        <row r="999">
          <cell r="A999" t="str">
            <v>ACT</v>
          </cell>
        </row>
        <row r="1000">
          <cell r="A1000" t="str">
            <v>ACT</v>
          </cell>
        </row>
        <row r="1001">
          <cell r="A1001" t="str">
            <v>ACT</v>
          </cell>
        </row>
        <row r="1002">
          <cell r="A1002" t="str">
            <v>ACT</v>
          </cell>
        </row>
        <row r="1003">
          <cell r="A1003" t="str">
            <v>ACT</v>
          </cell>
        </row>
        <row r="1004">
          <cell r="A1004" t="str">
            <v>ACT</v>
          </cell>
        </row>
        <row r="1005">
          <cell r="A1005" t="str">
            <v>ACT</v>
          </cell>
        </row>
        <row r="1006">
          <cell r="A1006" t="str">
            <v>ACT</v>
          </cell>
        </row>
        <row r="1007">
          <cell r="A1007" t="str">
            <v>ACT</v>
          </cell>
        </row>
        <row r="1008">
          <cell r="A1008" t="str">
            <v>ACT</v>
          </cell>
        </row>
        <row r="1009">
          <cell r="A1009" t="str">
            <v>ACT</v>
          </cell>
        </row>
        <row r="1010">
          <cell r="A1010" t="str">
            <v>ACT</v>
          </cell>
        </row>
        <row r="1011">
          <cell r="A1011" t="str">
            <v>ACT</v>
          </cell>
        </row>
        <row r="1012">
          <cell r="A1012" t="str">
            <v>ACT</v>
          </cell>
        </row>
        <row r="1013">
          <cell r="A1013" t="str">
            <v>ACT</v>
          </cell>
        </row>
        <row r="1014">
          <cell r="A1014" t="str">
            <v>ACT</v>
          </cell>
        </row>
        <row r="1015">
          <cell r="A1015" t="str">
            <v>ACT</v>
          </cell>
        </row>
        <row r="1016">
          <cell r="A1016" t="str">
            <v>ACT</v>
          </cell>
        </row>
        <row r="1017">
          <cell r="A1017" t="str">
            <v>ACT</v>
          </cell>
        </row>
        <row r="1018">
          <cell r="A1018" t="str">
            <v>ACT</v>
          </cell>
        </row>
        <row r="1019">
          <cell r="A1019" t="str">
            <v>ACT</v>
          </cell>
        </row>
        <row r="1020">
          <cell r="A1020" t="str">
            <v>ACT</v>
          </cell>
        </row>
        <row r="1021">
          <cell r="A1021" t="str">
            <v>ACT</v>
          </cell>
        </row>
        <row r="1022">
          <cell r="A1022" t="str">
            <v>ACT</v>
          </cell>
        </row>
        <row r="1023">
          <cell r="A1023" t="str">
            <v>ACT</v>
          </cell>
        </row>
        <row r="1024">
          <cell r="A1024" t="str">
            <v>ACT</v>
          </cell>
        </row>
        <row r="1025">
          <cell r="A1025" t="str">
            <v>ACT</v>
          </cell>
        </row>
        <row r="1026">
          <cell r="A1026" t="str">
            <v>ACT</v>
          </cell>
        </row>
        <row r="1027">
          <cell r="A1027" t="str">
            <v>ACT</v>
          </cell>
        </row>
        <row r="1028">
          <cell r="A1028" t="str">
            <v>ACT</v>
          </cell>
        </row>
        <row r="1029">
          <cell r="A1029" t="str">
            <v>ACT</v>
          </cell>
        </row>
        <row r="1030">
          <cell r="A1030" t="str">
            <v>ACT</v>
          </cell>
        </row>
        <row r="1031">
          <cell r="A1031" t="str">
            <v>ACT</v>
          </cell>
        </row>
        <row r="1032">
          <cell r="A1032" t="str">
            <v>ACT</v>
          </cell>
        </row>
        <row r="1033">
          <cell r="A1033" t="str">
            <v>ACT</v>
          </cell>
        </row>
        <row r="1034">
          <cell r="A1034" t="str">
            <v>ACT</v>
          </cell>
        </row>
        <row r="1035">
          <cell r="A1035" t="str">
            <v>ACT</v>
          </cell>
        </row>
        <row r="1036">
          <cell r="A1036" t="str">
            <v>ACT</v>
          </cell>
        </row>
        <row r="1037">
          <cell r="A1037" t="str">
            <v>ACT</v>
          </cell>
        </row>
        <row r="1038">
          <cell r="A1038" t="str">
            <v>ACT</v>
          </cell>
        </row>
        <row r="1039">
          <cell r="A1039" t="str">
            <v>ACT</v>
          </cell>
        </row>
        <row r="1040">
          <cell r="A1040" t="str">
            <v>ACT</v>
          </cell>
        </row>
        <row r="1041">
          <cell r="A1041" t="str">
            <v>ACT</v>
          </cell>
        </row>
        <row r="1042">
          <cell r="A1042" t="str">
            <v>ACT</v>
          </cell>
        </row>
        <row r="1043">
          <cell r="A1043" t="str">
            <v>ACT</v>
          </cell>
        </row>
        <row r="1044">
          <cell r="A1044" t="str">
            <v>ACT</v>
          </cell>
        </row>
        <row r="1045">
          <cell r="A1045" t="str">
            <v>ACT</v>
          </cell>
        </row>
        <row r="1046">
          <cell r="A1046" t="str">
            <v>ACT</v>
          </cell>
        </row>
        <row r="1047">
          <cell r="A1047" t="str">
            <v>ACT</v>
          </cell>
        </row>
        <row r="1048">
          <cell r="A1048" t="str">
            <v>ACT</v>
          </cell>
        </row>
        <row r="1049">
          <cell r="A1049" t="str">
            <v>ACT</v>
          </cell>
        </row>
        <row r="1050">
          <cell r="A1050" t="str">
            <v>ACT</v>
          </cell>
        </row>
        <row r="1051">
          <cell r="A1051" t="str">
            <v>ACT</v>
          </cell>
        </row>
        <row r="1052">
          <cell r="A1052" t="str">
            <v>ACT</v>
          </cell>
        </row>
        <row r="1053">
          <cell r="A1053" t="str">
            <v>ACT</v>
          </cell>
        </row>
        <row r="1054">
          <cell r="A1054" t="str">
            <v>ACT</v>
          </cell>
        </row>
        <row r="1055">
          <cell r="A1055" t="str">
            <v>ACT</v>
          </cell>
        </row>
        <row r="1056">
          <cell r="A1056" t="str">
            <v>ACT</v>
          </cell>
        </row>
        <row r="1057">
          <cell r="A1057" t="str">
            <v>ACT</v>
          </cell>
        </row>
        <row r="1058">
          <cell r="A1058" t="str">
            <v>ACT</v>
          </cell>
        </row>
        <row r="1059">
          <cell r="A1059" t="str">
            <v>ACT</v>
          </cell>
        </row>
        <row r="1060">
          <cell r="A1060" t="str">
            <v>ACT</v>
          </cell>
        </row>
        <row r="1061">
          <cell r="A1061" t="str">
            <v>ACT</v>
          </cell>
        </row>
        <row r="1062">
          <cell r="A1062" t="str">
            <v>ACT</v>
          </cell>
        </row>
        <row r="1063">
          <cell r="A1063" t="str">
            <v>ACT</v>
          </cell>
        </row>
        <row r="1064">
          <cell r="A1064" t="str">
            <v>ACT</v>
          </cell>
        </row>
        <row r="1065">
          <cell r="A1065" t="str">
            <v>ACT</v>
          </cell>
        </row>
        <row r="1066">
          <cell r="A1066" t="str">
            <v>ACT</v>
          </cell>
        </row>
        <row r="1067">
          <cell r="A1067" t="str">
            <v>ACT</v>
          </cell>
        </row>
        <row r="1068">
          <cell r="A1068" t="str">
            <v>ACT</v>
          </cell>
        </row>
        <row r="1069">
          <cell r="A1069" t="str">
            <v>ACT</v>
          </cell>
        </row>
        <row r="1070">
          <cell r="A1070" t="str">
            <v>ACT</v>
          </cell>
        </row>
        <row r="1071">
          <cell r="A1071" t="str">
            <v>ACT</v>
          </cell>
        </row>
        <row r="1072">
          <cell r="A1072" t="str">
            <v>ACT</v>
          </cell>
        </row>
        <row r="1073">
          <cell r="A1073" t="str">
            <v>ACT</v>
          </cell>
        </row>
        <row r="1074">
          <cell r="A1074" t="str">
            <v>ACT</v>
          </cell>
        </row>
        <row r="1075">
          <cell r="A1075" t="str">
            <v>ACT</v>
          </cell>
        </row>
        <row r="1076">
          <cell r="A1076" t="str">
            <v>ACT</v>
          </cell>
        </row>
        <row r="1077">
          <cell r="A1077" t="str">
            <v>ACT</v>
          </cell>
        </row>
        <row r="1078">
          <cell r="A1078" t="str">
            <v>ACT</v>
          </cell>
        </row>
        <row r="1079">
          <cell r="A1079" t="str">
            <v>ACT</v>
          </cell>
        </row>
        <row r="1080">
          <cell r="A1080" t="str">
            <v>ACT</v>
          </cell>
        </row>
        <row r="1081">
          <cell r="A1081" t="str">
            <v>ACT</v>
          </cell>
        </row>
        <row r="1082">
          <cell r="A1082" t="str">
            <v>ACT</v>
          </cell>
        </row>
        <row r="1083">
          <cell r="A1083" t="str">
            <v>ACT</v>
          </cell>
        </row>
        <row r="1084">
          <cell r="A1084" t="str">
            <v>ACT</v>
          </cell>
        </row>
        <row r="1085">
          <cell r="A1085" t="str">
            <v>ACT</v>
          </cell>
        </row>
        <row r="1086">
          <cell r="A1086" t="str">
            <v>ACT</v>
          </cell>
        </row>
        <row r="1087">
          <cell r="A1087" t="str">
            <v>STF1</v>
          </cell>
        </row>
        <row r="1088">
          <cell r="A1088" t="str">
            <v>STF1</v>
          </cell>
        </row>
        <row r="1089">
          <cell r="A1089" t="str">
            <v>STF1</v>
          </cell>
        </row>
        <row r="1090">
          <cell r="A1090" t="str">
            <v>STF1</v>
          </cell>
        </row>
        <row r="1091">
          <cell r="A1091" t="str">
            <v>STF1</v>
          </cell>
        </row>
        <row r="1092">
          <cell r="A1092" t="str">
            <v>STF1</v>
          </cell>
        </row>
        <row r="1093">
          <cell r="A1093" t="str">
            <v>STF1</v>
          </cell>
        </row>
        <row r="1094">
          <cell r="A1094" t="str">
            <v>STF1</v>
          </cell>
        </row>
        <row r="1095">
          <cell r="A1095" t="str">
            <v>STF1</v>
          </cell>
        </row>
        <row r="1096">
          <cell r="A1096" t="str">
            <v>STF1</v>
          </cell>
        </row>
        <row r="1097">
          <cell r="A1097" t="str">
            <v>STF1</v>
          </cell>
        </row>
        <row r="1098">
          <cell r="A1098" t="str">
            <v>STF1</v>
          </cell>
        </row>
        <row r="1099">
          <cell r="A1099" t="str">
            <v>STF1</v>
          </cell>
        </row>
        <row r="1100">
          <cell r="A1100" t="str">
            <v>STF1</v>
          </cell>
        </row>
        <row r="1101">
          <cell r="A1101" t="str">
            <v>STF1</v>
          </cell>
        </row>
        <row r="1102">
          <cell r="A1102" t="str">
            <v>STF1</v>
          </cell>
        </row>
        <row r="1103">
          <cell r="A1103" t="str">
            <v>STF1</v>
          </cell>
        </row>
        <row r="1104">
          <cell r="A1104" t="str">
            <v>STF1</v>
          </cell>
        </row>
        <row r="1105">
          <cell r="A1105" t="str">
            <v>STF1</v>
          </cell>
        </row>
        <row r="1106">
          <cell r="A1106" t="str">
            <v>STF1</v>
          </cell>
        </row>
        <row r="1107">
          <cell r="A1107" t="str">
            <v>STF1</v>
          </cell>
        </row>
        <row r="1108">
          <cell r="A1108" t="str">
            <v>STF1</v>
          </cell>
        </row>
        <row r="1109">
          <cell r="A1109" t="str">
            <v>STF1</v>
          </cell>
        </row>
        <row r="1110">
          <cell r="A1110" t="str">
            <v>STF1</v>
          </cell>
        </row>
        <row r="1111">
          <cell r="A1111" t="str">
            <v>STF1</v>
          </cell>
        </row>
        <row r="1112">
          <cell r="A1112" t="str">
            <v>STF1</v>
          </cell>
        </row>
        <row r="1113">
          <cell r="A1113" t="str">
            <v>STF1</v>
          </cell>
        </row>
        <row r="1114">
          <cell r="A1114" t="str">
            <v>STF1</v>
          </cell>
        </row>
        <row r="1115">
          <cell r="A1115" t="str">
            <v>STF1</v>
          </cell>
        </row>
        <row r="1116">
          <cell r="A1116" t="str">
            <v>STF1</v>
          </cell>
        </row>
        <row r="1117">
          <cell r="A1117" t="str">
            <v>STF1</v>
          </cell>
        </row>
        <row r="1118">
          <cell r="A1118" t="str">
            <v>STF1</v>
          </cell>
        </row>
        <row r="1119">
          <cell r="A1119" t="str">
            <v>STF1</v>
          </cell>
        </row>
        <row r="1120">
          <cell r="A1120" t="str">
            <v>STF1</v>
          </cell>
        </row>
        <row r="1121">
          <cell r="A1121" t="str">
            <v>STF1</v>
          </cell>
        </row>
        <row r="1122">
          <cell r="A1122" t="str">
            <v>STF1</v>
          </cell>
        </row>
        <row r="1123">
          <cell r="A1123" t="str">
            <v>STF1</v>
          </cell>
        </row>
        <row r="1124">
          <cell r="A1124" t="str">
            <v>STF1</v>
          </cell>
        </row>
        <row r="1125">
          <cell r="A1125" t="str">
            <v>STF1</v>
          </cell>
        </row>
        <row r="1126">
          <cell r="A1126" t="str">
            <v>STF1</v>
          </cell>
        </row>
        <row r="1127">
          <cell r="A1127" t="str">
            <v>STF1</v>
          </cell>
        </row>
        <row r="1128">
          <cell r="A1128" t="str">
            <v>STF1</v>
          </cell>
        </row>
        <row r="1129">
          <cell r="A1129" t="str">
            <v>STF1</v>
          </cell>
        </row>
        <row r="1130">
          <cell r="A1130" t="str">
            <v>STF1</v>
          </cell>
        </row>
        <row r="1131">
          <cell r="A1131" t="str">
            <v>STF1</v>
          </cell>
        </row>
        <row r="1132">
          <cell r="A1132" t="str">
            <v>STF1</v>
          </cell>
        </row>
        <row r="1133">
          <cell r="A1133" t="str">
            <v>STF1</v>
          </cell>
        </row>
        <row r="1134">
          <cell r="A1134" t="str">
            <v>STF1</v>
          </cell>
        </row>
        <row r="1135">
          <cell r="A1135" t="str">
            <v>STF1</v>
          </cell>
        </row>
        <row r="1136">
          <cell r="A1136" t="str">
            <v>STF1</v>
          </cell>
        </row>
        <row r="1137">
          <cell r="A1137" t="str">
            <v>STF1</v>
          </cell>
        </row>
        <row r="1138">
          <cell r="A1138" t="str">
            <v>STF1</v>
          </cell>
        </row>
        <row r="1139">
          <cell r="A1139" t="str">
            <v>STF1</v>
          </cell>
        </row>
        <row r="1140">
          <cell r="A1140" t="str">
            <v>STF1</v>
          </cell>
        </row>
        <row r="1141">
          <cell r="A1141" t="str">
            <v>STF1</v>
          </cell>
        </row>
        <row r="1142">
          <cell r="A1142" t="str">
            <v>STF1</v>
          </cell>
        </row>
        <row r="1143">
          <cell r="A1143" t="str">
            <v>STF1</v>
          </cell>
        </row>
        <row r="1144">
          <cell r="A1144" t="str">
            <v>STF1</v>
          </cell>
        </row>
        <row r="1145">
          <cell r="A1145" t="str">
            <v>STF1</v>
          </cell>
        </row>
        <row r="1146">
          <cell r="A1146" t="str">
            <v>STF1</v>
          </cell>
        </row>
        <row r="1147">
          <cell r="A1147" t="str">
            <v>STF1</v>
          </cell>
        </row>
        <row r="1148">
          <cell r="A1148" t="str">
            <v>STF1</v>
          </cell>
        </row>
        <row r="1149">
          <cell r="A1149" t="str">
            <v>STF1</v>
          </cell>
        </row>
        <row r="1150">
          <cell r="A1150" t="str">
            <v>STF1</v>
          </cell>
        </row>
        <row r="1151">
          <cell r="A1151" t="str">
            <v>STF1</v>
          </cell>
        </row>
        <row r="1152">
          <cell r="A1152" t="str">
            <v>STF1</v>
          </cell>
        </row>
        <row r="1153">
          <cell r="A1153" t="str">
            <v>STF1</v>
          </cell>
        </row>
        <row r="1154">
          <cell r="A1154" t="str">
            <v>STF1</v>
          </cell>
        </row>
        <row r="1155">
          <cell r="A1155" t="str">
            <v>STF1</v>
          </cell>
        </row>
        <row r="1156">
          <cell r="A1156" t="str">
            <v>STF1</v>
          </cell>
        </row>
        <row r="1157">
          <cell r="A1157" t="str">
            <v>STF1</v>
          </cell>
        </row>
        <row r="1158">
          <cell r="A1158" t="str">
            <v>STF1</v>
          </cell>
        </row>
        <row r="1159">
          <cell r="A1159" t="str">
            <v>STF1</v>
          </cell>
        </row>
        <row r="1160">
          <cell r="A1160" t="str">
            <v>STF1</v>
          </cell>
        </row>
        <row r="1161">
          <cell r="A1161" t="str">
            <v>STF1</v>
          </cell>
        </row>
        <row r="1162">
          <cell r="A1162" t="str">
            <v>STF1</v>
          </cell>
        </row>
        <row r="1163">
          <cell r="A1163" t="str">
            <v>STF1</v>
          </cell>
        </row>
        <row r="1164">
          <cell r="A1164" t="str">
            <v>STF1</v>
          </cell>
        </row>
        <row r="1165">
          <cell r="A1165" t="str">
            <v>STF1</v>
          </cell>
        </row>
        <row r="1166">
          <cell r="A1166" t="str">
            <v>STF1</v>
          </cell>
        </row>
        <row r="1167">
          <cell r="A1167" t="str">
            <v>STF1</v>
          </cell>
        </row>
        <row r="1168">
          <cell r="A1168" t="str">
            <v>STF1</v>
          </cell>
        </row>
        <row r="1169">
          <cell r="A1169" t="str">
            <v>STF1</v>
          </cell>
        </row>
        <row r="1170">
          <cell r="A1170" t="str">
            <v>STF1</v>
          </cell>
        </row>
        <row r="1171">
          <cell r="A1171" t="str">
            <v>STF1</v>
          </cell>
        </row>
        <row r="1172">
          <cell r="A1172" t="str">
            <v>STF1</v>
          </cell>
        </row>
        <row r="1173">
          <cell r="A1173" t="str">
            <v>STF1</v>
          </cell>
        </row>
        <row r="1174">
          <cell r="A1174" t="str">
            <v>STF1</v>
          </cell>
        </row>
        <row r="1175">
          <cell r="A1175" t="str">
            <v>STF1</v>
          </cell>
        </row>
        <row r="1176">
          <cell r="A1176" t="str">
            <v>STF1</v>
          </cell>
        </row>
        <row r="1177">
          <cell r="A1177" t="str">
            <v>STF1</v>
          </cell>
        </row>
        <row r="1178">
          <cell r="A1178" t="str">
            <v>STF1</v>
          </cell>
        </row>
        <row r="1179">
          <cell r="A1179" t="str">
            <v>STF1</v>
          </cell>
        </row>
        <row r="1180">
          <cell r="A1180" t="str">
            <v>STF1</v>
          </cell>
        </row>
        <row r="1181">
          <cell r="A1181" t="str">
            <v>STF1</v>
          </cell>
        </row>
        <row r="1182">
          <cell r="A1182" t="str">
            <v>STF1</v>
          </cell>
        </row>
        <row r="1183">
          <cell r="A1183" t="str">
            <v>STF1</v>
          </cell>
        </row>
        <row r="1184">
          <cell r="A1184" t="str">
            <v>STF1</v>
          </cell>
        </row>
        <row r="1185">
          <cell r="A1185" t="str">
            <v>STF1</v>
          </cell>
        </row>
        <row r="1186">
          <cell r="A1186" t="str">
            <v>STF1</v>
          </cell>
        </row>
        <row r="1187">
          <cell r="A1187" t="str">
            <v>STF1</v>
          </cell>
        </row>
        <row r="1188">
          <cell r="A1188" t="str">
            <v>STF1</v>
          </cell>
        </row>
        <row r="1189">
          <cell r="A1189" t="str">
            <v>STF1</v>
          </cell>
        </row>
        <row r="1190">
          <cell r="A1190" t="str">
            <v>STF1</v>
          </cell>
        </row>
        <row r="1191">
          <cell r="A1191" t="str">
            <v>STF1</v>
          </cell>
        </row>
        <row r="1192">
          <cell r="A1192" t="str">
            <v>STF1</v>
          </cell>
        </row>
        <row r="1193">
          <cell r="A1193" t="str">
            <v>STF1</v>
          </cell>
        </row>
        <row r="1194">
          <cell r="A1194" t="str">
            <v>STF1</v>
          </cell>
        </row>
        <row r="1195">
          <cell r="A1195" t="str">
            <v>STF1</v>
          </cell>
        </row>
        <row r="1196">
          <cell r="A1196" t="str">
            <v>STF1</v>
          </cell>
        </row>
        <row r="1197">
          <cell r="A1197" t="str">
            <v>STF1</v>
          </cell>
        </row>
        <row r="1198">
          <cell r="A1198" t="str">
            <v>STF1</v>
          </cell>
        </row>
        <row r="1199">
          <cell r="A1199" t="str">
            <v>STF1</v>
          </cell>
        </row>
        <row r="1200">
          <cell r="A1200" t="str">
            <v>STF1</v>
          </cell>
        </row>
        <row r="1201">
          <cell r="A1201" t="str">
            <v>STF1</v>
          </cell>
        </row>
        <row r="1202">
          <cell r="A1202" t="str">
            <v>STF1</v>
          </cell>
        </row>
        <row r="1203">
          <cell r="A1203" t="str">
            <v>STF1</v>
          </cell>
        </row>
        <row r="1204">
          <cell r="A1204" t="str">
            <v>STF1</v>
          </cell>
        </row>
        <row r="1205">
          <cell r="A1205" t="str">
            <v>STF1</v>
          </cell>
        </row>
        <row r="1206">
          <cell r="A1206" t="str">
            <v>STF1</v>
          </cell>
        </row>
        <row r="1207">
          <cell r="A1207" t="str">
            <v>STF1</v>
          </cell>
        </row>
        <row r="1208">
          <cell r="A1208" t="str">
            <v>STF1</v>
          </cell>
        </row>
        <row r="1209">
          <cell r="A1209" t="str">
            <v>STF1</v>
          </cell>
        </row>
        <row r="1210">
          <cell r="A1210" t="str">
            <v>STF1</v>
          </cell>
        </row>
        <row r="1211">
          <cell r="A1211" t="str">
            <v>STF1</v>
          </cell>
        </row>
        <row r="1212">
          <cell r="A1212" t="str">
            <v>STF1</v>
          </cell>
        </row>
        <row r="1213">
          <cell r="A1213" t="str">
            <v>STF1</v>
          </cell>
        </row>
        <row r="1214">
          <cell r="A1214" t="str">
            <v>STF1</v>
          </cell>
        </row>
        <row r="1215">
          <cell r="A1215" t="str">
            <v>STF1</v>
          </cell>
        </row>
        <row r="1216">
          <cell r="A1216" t="str">
            <v>STF1</v>
          </cell>
        </row>
        <row r="1217">
          <cell r="A1217" t="str">
            <v>STF1</v>
          </cell>
        </row>
        <row r="1218">
          <cell r="A1218" t="str">
            <v>STF1</v>
          </cell>
        </row>
        <row r="1219">
          <cell r="A1219" t="str">
            <v>STF1</v>
          </cell>
        </row>
        <row r="1220">
          <cell r="A1220" t="str">
            <v>STF1</v>
          </cell>
        </row>
        <row r="1221">
          <cell r="A1221" t="str">
            <v>STF1</v>
          </cell>
        </row>
        <row r="1222">
          <cell r="A1222" t="str">
            <v>STF1</v>
          </cell>
        </row>
        <row r="1223">
          <cell r="A1223" t="str">
            <v>STF1</v>
          </cell>
        </row>
        <row r="1224">
          <cell r="A1224" t="str">
            <v>STF1</v>
          </cell>
        </row>
        <row r="1225">
          <cell r="A1225" t="str">
            <v>STF1</v>
          </cell>
        </row>
        <row r="1226">
          <cell r="A1226" t="str">
            <v>STF1</v>
          </cell>
        </row>
        <row r="1227">
          <cell r="A1227" t="str">
            <v>STF1</v>
          </cell>
        </row>
        <row r="1228">
          <cell r="A1228" t="str">
            <v>STF1</v>
          </cell>
        </row>
        <row r="1229">
          <cell r="A1229" t="str">
            <v>STF1</v>
          </cell>
        </row>
        <row r="1230">
          <cell r="A1230" t="str">
            <v>STF1</v>
          </cell>
        </row>
        <row r="1231">
          <cell r="A1231" t="str">
            <v>STF1</v>
          </cell>
        </row>
        <row r="1232">
          <cell r="A1232" t="str">
            <v>STF1</v>
          </cell>
        </row>
        <row r="1233">
          <cell r="A1233" t="str">
            <v>STF1</v>
          </cell>
        </row>
        <row r="1234">
          <cell r="A1234" t="str">
            <v>STF1</v>
          </cell>
        </row>
        <row r="1235">
          <cell r="A1235" t="str">
            <v>STF1</v>
          </cell>
        </row>
        <row r="1236">
          <cell r="A1236" t="str">
            <v>STF1</v>
          </cell>
        </row>
        <row r="1237">
          <cell r="A1237" t="str">
            <v>STF1</v>
          </cell>
        </row>
        <row r="1238">
          <cell r="A1238" t="str">
            <v>STF1</v>
          </cell>
        </row>
        <row r="1239">
          <cell r="A1239" t="str">
            <v>STF1</v>
          </cell>
        </row>
        <row r="1240">
          <cell r="A1240" t="str">
            <v>STF1</v>
          </cell>
        </row>
        <row r="1241">
          <cell r="A1241" t="str">
            <v>STF1</v>
          </cell>
        </row>
        <row r="1242">
          <cell r="A1242" t="str">
            <v>STF1</v>
          </cell>
        </row>
        <row r="1243">
          <cell r="A1243" t="str">
            <v>STF1</v>
          </cell>
        </row>
        <row r="1244">
          <cell r="A1244" t="str">
            <v>STF1</v>
          </cell>
        </row>
        <row r="1245">
          <cell r="A1245" t="str">
            <v>STF1</v>
          </cell>
        </row>
        <row r="1246">
          <cell r="A1246" t="str">
            <v>STF1</v>
          </cell>
        </row>
        <row r="1247">
          <cell r="A1247" t="str">
            <v>STF1</v>
          </cell>
        </row>
        <row r="1248">
          <cell r="A1248" t="str">
            <v>STF1</v>
          </cell>
        </row>
        <row r="1249">
          <cell r="A1249" t="str">
            <v>STF1</v>
          </cell>
        </row>
        <row r="1250">
          <cell r="A1250" t="str">
            <v>STF1</v>
          </cell>
        </row>
        <row r="1251">
          <cell r="A1251" t="str">
            <v>STF1</v>
          </cell>
        </row>
        <row r="1252">
          <cell r="A1252" t="str">
            <v>STF1</v>
          </cell>
        </row>
        <row r="1253">
          <cell r="A1253" t="str">
            <v>STF1</v>
          </cell>
        </row>
        <row r="1254">
          <cell r="A1254" t="str">
            <v>STF1</v>
          </cell>
        </row>
        <row r="1255">
          <cell r="A1255" t="str">
            <v>STF1</v>
          </cell>
        </row>
        <row r="1256">
          <cell r="A1256" t="str">
            <v>STF1</v>
          </cell>
        </row>
        <row r="1257">
          <cell r="A1257" t="str">
            <v>STF1</v>
          </cell>
        </row>
        <row r="1258">
          <cell r="A1258" t="str">
            <v>STF1</v>
          </cell>
        </row>
        <row r="1259">
          <cell r="A1259" t="str">
            <v>STF1</v>
          </cell>
        </row>
        <row r="1260">
          <cell r="A1260" t="str">
            <v>STF1</v>
          </cell>
        </row>
        <row r="1261">
          <cell r="A1261" t="str">
            <v>STF1</v>
          </cell>
        </row>
        <row r="1262">
          <cell r="A1262" t="str">
            <v>STF1</v>
          </cell>
        </row>
        <row r="1263">
          <cell r="A1263" t="str">
            <v>STF1</v>
          </cell>
        </row>
        <row r="1264">
          <cell r="A1264" t="str">
            <v>STF1</v>
          </cell>
        </row>
        <row r="1265">
          <cell r="A1265" t="str">
            <v>STF1</v>
          </cell>
        </row>
        <row r="1266">
          <cell r="A1266" t="str">
            <v>STF1</v>
          </cell>
        </row>
        <row r="1267">
          <cell r="A1267" t="str">
            <v>STF1</v>
          </cell>
        </row>
        <row r="1268">
          <cell r="A1268" t="str">
            <v>STF1</v>
          </cell>
        </row>
        <row r="1269">
          <cell r="A1269" t="str">
            <v>STF1</v>
          </cell>
        </row>
        <row r="1270">
          <cell r="A1270" t="str">
            <v>STF1</v>
          </cell>
        </row>
        <row r="1271">
          <cell r="A1271" t="str">
            <v>STF1</v>
          </cell>
        </row>
        <row r="1272">
          <cell r="A1272" t="str">
            <v>STF1</v>
          </cell>
        </row>
        <row r="1273">
          <cell r="A1273" t="str">
            <v>STF1</v>
          </cell>
        </row>
        <row r="1274">
          <cell r="A1274" t="str">
            <v>STF1</v>
          </cell>
        </row>
        <row r="1275">
          <cell r="A1275" t="str">
            <v>STF1</v>
          </cell>
        </row>
        <row r="1276">
          <cell r="A1276" t="str">
            <v>STF1</v>
          </cell>
        </row>
        <row r="1277">
          <cell r="A1277" t="str">
            <v>STF1</v>
          </cell>
        </row>
        <row r="1278">
          <cell r="A1278" t="str">
            <v>STF1</v>
          </cell>
        </row>
        <row r="1279">
          <cell r="A1279" t="str">
            <v>STF1</v>
          </cell>
        </row>
        <row r="1280">
          <cell r="A1280" t="str">
            <v>STF1</v>
          </cell>
        </row>
        <row r="1281">
          <cell r="A1281" t="str">
            <v>STF1</v>
          </cell>
        </row>
        <row r="1282">
          <cell r="A1282" t="str">
            <v>STF1</v>
          </cell>
        </row>
        <row r="1283">
          <cell r="A1283" t="str">
            <v>STF1</v>
          </cell>
        </row>
        <row r="1284">
          <cell r="A1284" t="str">
            <v>STF1</v>
          </cell>
        </row>
        <row r="1285">
          <cell r="A1285" t="str">
            <v>STF1</v>
          </cell>
        </row>
        <row r="1286">
          <cell r="A1286" t="str">
            <v>STF1</v>
          </cell>
        </row>
        <row r="1287">
          <cell r="A1287" t="str">
            <v>STF1</v>
          </cell>
        </row>
        <row r="1288">
          <cell r="A1288" t="str">
            <v>STF1</v>
          </cell>
        </row>
        <row r="1289">
          <cell r="A1289" t="str">
            <v>STF1</v>
          </cell>
        </row>
        <row r="1290">
          <cell r="A1290" t="str">
            <v>STF1</v>
          </cell>
        </row>
        <row r="1291">
          <cell r="A1291" t="str">
            <v>STF1</v>
          </cell>
        </row>
        <row r="1292">
          <cell r="A1292" t="str">
            <v>STF1</v>
          </cell>
        </row>
        <row r="1293">
          <cell r="A1293" t="str">
            <v>STF1</v>
          </cell>
        </row>
        <row r="1294">
          <cell r="A1294" t="str">
            <v>STF1</v>
          </cell>
        </row>
        <row r="1295">
          <cell r="A1295" t="str">
            <v>STF1</v>
          </cell>
        </row>
        <row r="1296">
          <cell r="A1296" t="str">
            <v>STF1</v>
          </cell>
        </row>
        <row r="1297">
          <cell r="A1297" t="str">
            <v>STF1</v>
          </cell>
        </row>
        <row r="1298">
          <cell r="A1298" t="str">
            <v>STF1</v>
          </cell>
        </row>
        <row r="1299">
          <cell r="A1299" t="str">
            <v>STF1</v>
          </cell>
        </row>
        <row r="1300">
          <cell r="A1300" t="str">
            <v>STF1</v>
          </cell>
        </row>
        <row r="1301">
          <cell r="A1301" t="str">
            <v>STF1</v>
          </cell>
        </row>
        <row r="1302">
          <cell r="A1302" t="str">
            <v>STF1</v>
          </cell>
        </row>
        <row r="1303">
          <cell r="A1303" t="str">
            <v>STF1</v>
          </cell>
        </row>
        <row r="1304">
          <cell r="A1304" t="str">
            <v>STF1</v>
          </cell>
        </row>
        <row r="1305">
          <cell r="A1305" t="str">
            <v>STF1</v>
          </cell>
        </row>
        <row r="1306">
          <cell r="A1306" t="str">
            <v>STF1</v>
          </cell>
        </row>
        <row r="1307">
          <cell r="A1307" t="str">
            <v>STF1</v>
          </cell>
        </row>
        <row r="1308">
          <cell r="A1308" t="str">
            <v>STF1</v>
          </cell>
        </row>
        <row r="1309">
          <cell r="A1309" t="str">
            <v>STF1</v>
          </cell>
        </row>
        <row r="1310">
          <cell r="A1310" t="str">
            <v>STF1</v>
          </cell>
        </row>
        <row r="1311">
          <cell r="A1311" t="str">
            <v>STF1</v>
          </cell>
        </row>
        <row r="1312">
          <cell r="A1312" t="str">
            <v>STF1</v>
          </cell>
        </row>
        <row r="1313">
          <cell r="A1313" t="str">
            <v>STF1</v>
          </cell>
        </row>
        <row r="1314">
          <cell r="A1314" t="str">
            <v>STF1</v>
          </cell>
        </row>
        <row r="1315">
          <cell r="A1315" t="str">
            <v>STF1</v>
          </cell>
        </row>
        <row r="1316">
          <cell r="A1316" t="str">
            <v>STF1</v>
          </cell>
        </row>
        <row r="1317">
          <cell r="A1317" t="str">
            <v>STF1</v>
          </cell>
        </row>
        <row r="1318">
          <cell r="A1318" t="str">
            <v>STF1</v>
          </cell>
        </row>
        <row r="1319">
          <cell r="A1319" t="str">
            <v>STF1</v>
          </cell>
        </row>
        <row r="1320">
          <cell r="A1320" t="str">
            <v>STF1</v>
          </cell>
        </row>
        <row r="1321">
          <cell r="A1321" t="str">
            <v>STF1</v>
          </cell>
        </row>
        <row r="1322">
          <cell r="A1322" t="str">
            <v>STF1</v>
          </cell>
        </row>
        <row r="1323">
          <cell r="A1323" t="str">
            <v>STF1</v>
          </cell>
        </row>
        <row r="1324">
          <cell r="A1324" t="str">
            <v>STF1</v>
          </cell>
        </row>
        <row r="1325">
          <cell r="A1325" t="str">
            <v>STF1</v>
          </cell>
        </row>
        <row r="1326">
          <cell r="A1326" t="str">
            <v>STF1</v>
          </cell>
        </row>
        <row r="1327">
          <cell r="A1327" t="str">
            <v>STF1</v>
          </cell>
        </row>
        <row r="1328">
          <cell r="A1328" t="str">
            <v>STF1</v>
          </cell>
        </row>
        <row r="1329">
          <cell r="A1329" t="str">
            <v>STF1</v>
          </cell>
        </row>
        <row r="1330">
          <cell r="A1330" t="str">
            <v>STF1</v>
          </cell>
        </row>
        <row r="1331">
          <cell r="A1331" t="str">
            <v>STF1</v>
          </cell>
        </row>
        <row r="1332">
          <cell r="A1332" t="str">
            <v>STF1</v>
          </cell>
        </row>
        <row r="1333">
          <cell r="A1333" t="str">
            <v>STF1</v>
          </cell>
        </row>
        <row r="1334">
          <cell r="A1334" t="str">
            <v>STF1</v>
          </cell>
        </row>
        <row r="1335">
          <cell r="A1335" t="str">
            <v>STF1</v>
          </cell>
        </row>
        <row r="1336">
          <cell r="A1336" t="str">
            <v>STF1</v>
          </cell>
        </row>
        <row r="1337">
          <cell r="A1337" t="str">
            <v>STF1</v>
          </cell>
        </row>
        <row r="1338">
          <cell r="A1338" t="str">
            <v>STF1</v>
          </cell>
        </row>
        <row r="1339">
          <cell r="A1339" t="str">
            <v>STF1</v>
          </cell>
        </row>
        <row r="1340">
          <cell r="A1340" t="str">
            <v>STF1</v>
          </cell>
        </row>
        <row r="1341">
          <cell r="A1341" t="str">
            <v>STF1</v>
          </cell>
        </row>
        <row r="1342">
          <cell r="A1342" t="str">
            <v>STF1</v>
          </cell>
        </row>
        <row r="1343">
          <cell r="A1343" t="str">
            <v>STF1</v>
          </cell>
        </row>
        <row r="1344">
          <cell r="A1344" t="str">
            <v>STF1</v>
          </cell>
        </row>
        <row r="1345">
          <cell r="A1345" t="str">
            <v>STF1</v>
          </cell>
        </row>
        <row r="1346">
          <cell r="A1346" t="str">
            <v>STF1</v>
          </cell>
        </row>
        <row r="1347">
          <cell r="A1347" t="str">
            <v>STF1</v>
          </cell>
        </row>
        <row r="1348">
          <cell r="A1348" t="str">
            <v>STF1</v>
          </cell>
        </row>
        <row r="1349">
          <cell r="A1349" t="str">
            <v>STF1</v>
          </cell>
        </row>
        <row r="1350">
          <cell r="A1350" t="str">
            <v>STF1</v>
          </cell>
        </row>
        <row r="1351">
          <cell r="A1351" t="str">
            <v>STF1</v>
          </cell>
        </row>
        <row r="1352">
          <cell r="A1352" t="str">
            <v>STF1</v>
          </cell>
        </row>
        <row r="1353">
          <cell r="A1353" t="str">
            <v>STF1</v>
          </cell>
        </row>
        <row r="1354">
          <cell r="A1354" t="str">
            <v>STF1</v>
          </cell>
        </row>
        <row r="1355">
          <cell r="A1355" t="str">
            <v>STF1</v>
          </cell>
        </row>
        <row r="1356">
          <cell r="A1356" t="str">
            <v>STF1</v>
          </cell>
        </row>
        <row r="1357">
          <cell r="A1357" t="str">
            <v>STF1</v>
          </cell>
        </row>
        <row r="1358">
          <cell r="A1358" t="str">
            <v>STF1</v>
          </cell>
        </row>
        <row r="1359">
          <cell r="A1359" t="str">
            <v>STF1</v>
          </cell>
        </row>
        <row r="1360">
          <cell r="A1360" t="str">
            <v>STF1</v>
          </cell>
        </row>
        <row r="1361">
          <cell r="A1361" t="str">
            <v>STF1</v>
          </cell>
        </row>
        <row r="1362">
          <cell r="A1362" t="str">
            <v>STF1</v>
          </cell>
        </row>
        <row r="1363">
          <cell r="A1363" t="str">
            <v>STF1</v>
          </cell>
        </row>
        <row r="1364">
          <cell r="A1364" t="str">
            <v>STF1</v>
          </cell>
        </row>
        <row r="1365">
          <cell r="A1365" t="str">
            <v>STF1</v>
          </cell>
        </row>
        <row r="1366">
          <cell r="A1366" t="str">
            <v>STF1</v>
          </cell>
        </row>
        <row r="1367">
          <cell r="A1367" t="str">
            <v>STF1</v>
          </cell>
        </row>
        <row r="1368">
          <cell r="A1368" t="str">
            <v>STF1</v>
          </cell>
        </row>
        <row r="1369">
          <cell r="A1369" t="str">
            <v>STF1</v>
          </cell>
        </row>
        <row r="1370">
          <cell r="A1370" t="str">
            <v>STF1</v>
          </cell>
        </row>
        <row r="1371">
          <cell r="A1371" t="str">
            <v>STF1</v>
          </cell>
        </row>
        <row r="1372">
          <cell r="A1372" t="str">
            <v>STF1</v>
          </cell>
        </row>
        <row r="1373">
          <cell r="A1373" t="str">
            <v>STF1</v>
          </cell>
        </row>
        <row r="1374">
          <cell r="A1374" t="str">
            <v>STF1</v>
          </cell>
        </row>
        <row r="1375">
          <cell r="A1375" t="str">
            <v>STF1</v>
          </cell>
        </row>
        <row r="1376">
          <cell r="A1376" t="str">
            <v>STF1</v>
          </cell>
        </row>
        <row r="1377">
          <cell r="A1377" t="str">
            <v>STF1</v>
          </cell>
        </row>
        <row r="1378">
          <cell r="A1378" t="str">
            <v>STF1</v>
          </cell>
        </row>
        <row r="1379">
          <cell r="A1379" t="str">
            <v>STF1</v>
          </cell>
        </row>
        <row r="1380">
          <cell r="A1380" t="str">
            <v>STF1</v>
          </cell>
        </row>
        <row r="1381">
          <cell r="A1381" t="str">
            <v>STF1</v>
          </cell>
        </row>
        <row r="1382">
          <cell r="A1382" t="str">
            <v>STF1</v>
          </cell>
        </row>
        <row r="1383">
          <cell r="A1383" t="str">
            <v>STF1</v>
          </cell>
        </row>
        <row r="1384">
          <cell r="A1384" t="str">
            <v>STF1</v>
          </cell>
        </row>
        <row r="1385">
          <cell r="A1385" t="str">
            <v>STF1</v>
          </cell>
        </row>
        <row r="1386">
          <cell r="A1386" t="str">
            <v>STF1</v>
          </cell>
        </row>
        <row r="1387">
          <cell r="A1387" t="str">
            <v>STF1</v>
          </cell>
        </row>
        <row r="1388">
          <cell r="A1388" t="str">
            <v>STF1</v>
          </cell>
        </row>
        <row r="1389">
          <cell r="A1389" t="str">
            <v>STF1</v>
          </cell>
        </row>
        <row r="1390">
          <cell r="A1390" t="str">
            <v>STF1</v>
          </cell>
        </row>
        <row r="1391">
          <cell r="A1391" t="str">
            <v>STF1</v>
          </cell>
        </row>
        <row r="1392">
          <cell r="A1392" t="str">
            <v>STF1</v>
          </cell>
        </row>
        <row r="1393">
          <cell r="A1393" t="str">
            <v>STF1</v>
          </cell>
        </row>
        <row r="1394">
          <cell r="A1394" t="str">
            <v>STF1</v>
          </cell>
        </row>
        <row r="1395">
          <cell r="A1395" t="str">
            <v>STF1</v>
          </cell>
        </row>
        <row r="1396">
          <cell r="A1396" t="str">
            <v>STF1</v>
          </cell>
        </row>
        <row r="1397">
          <cell r="A1397" t="str">
            <v>STF1</v>
          </cell>
        </row>
        <row r="1398">
          <cell r="A1398" t="str">
            <v>STF1</v>
          </cell>
        </row>
        <row r="1399">
          <cell r="A1399" t="str">
            <v>STF1</v>
          </cell>
        </row>
        <row r="1400">
          <cell r="A1400" t="str">
            <v>STF1</v>
          </cell>
        </row>
        <row r="1401">
          <cell r="A1401" t="str">
            <v>STF1</v>
          </cell>
        </row>
        <row r="1402">
          <cell r="A1402" t="str">
            <v>STF1</v>
          </cell>
        </row>
        <row r="1403">
          <cell r="A1403" t="str">
            <v>STF1</v>
          </cell>
        </row>
        <row r="1404">
          <cell r="A1404" t="str">
            <v>STF1</v>
          </cell>
        </row>
        <row r="1405">
          <cell r="A1405" t="str">
            <v>STF1</v>
          </cell>
        </row>
        <row r="1406">
          <cell r="A1406" t="str">
            <v>STF1</v>
          </cell>
        </row>
        <row r="1407">
          <cell r="A1407" t="str">
            <v>STF1</v>
          </cell>
        </row>
        <row r="1408">
          <cell r="A1408" t="str">
            <v>STF1</v>
          </cell>
        </row>
        <row r="1409">
          <cell r="A1409" t="str">
            <v>STF1</v>
          </cell>
        </row>
        <row r="1410">
          <cell r="A1410" t="str">
            <v>STF1</v>
          </cell>
        </row>
        <row r="1411">
          <cell r="A1411" t="str">
            <v>STF1</v>
          </cell>
        </row>
        <row r="1412">
          <cell r="A1412" t="str">
            <v>STF1</v>
          </cell>
        </row>
        <row r="1413">
          <cell r="A1413" t="str">
            <v>STF1</v>
          </cell>
        </row>
        <row r="1414">
          <cell r="A1414" t="str">
            <v>STF1</v>
          </cell>
        </row>
        <row r="1415">
          <cell r="A1415" t="str">
            <v>STF1</v>
          </cell>
        </row>
        <row r="1416">
          <cell r="A1416" t="str">
            <v>STF1</v>
          </cell>
        </row>
        <row r="1417">
          <cell r="A1417" t="str">
            <v>STF1</v>
          </cell>
        </row>
        <row r="1418">
          <cell r="A1418" t="str">
            <v>STF1</v>
          </cell>
        </row>
        <row r="1419">
          <cell r="A1419" t="str">
            <v>STF1</v>
          </cell>
        </row>
        <row r="1420">
          <cell r="A1420" t="str">
            <v>STF1</v>
          </cell>
        </row>
        <row r="1421">
          <cell r="A1421" t="str">
            <v>STF1</v>
          </cell>
        </row>
        <row r="1422">
          <cell r="A1422" t="str">
            <v>STF1</v>
          </cell>
        </row>
        <row r="1423">
          <cell r="A1423" t="str">
            <v>STF1</v>
          </cell>
        </row>
        <row r="1424">
          <cell r="A1424" t="str">
            <v>STF1</v>
          </cell>
        </row>
        <row r="1425">
          <cell r="A1425" t="str">
            <v>STF1</v>
          </cell>
        </row>
        <row r="1426">
          <cell r="A1426" t="str">
            <v>STF1</v>
          </cell>
        </row>
        <row r="1427">
          <cell r="A1427" t="str">
            <v>STF1</v>
          </cell>
        </row>
        <row r="1428">
          <cell r="A1428" t="str">
            <v>STF1</v>
          </cell>
        </row>
        <row r="1429">
          <cell r="A1429" t="str">
            <v>STF1</v>
          </cell>
        </row>
        <row r="1430">
          <cell r="A1430" t="str">
            <v>STF1</v>
          </cell>
        </row>
        <row r="1431">
          <cell r="A1431" t="str">
            <v>STF1</v>
          </cell>
        </row>
        <row r="1432">
          <cell r="A1432" t="str">
            <v>STF1</v>
          </cell>
        </row>
        <row r="1433">
          <cell r="A1433" t="str">
            <v>STF1</v>
          </cell>
        </row>
        <row r="1434">
          <cell r="A1434" t="str">
            <v>STF1</v>
          </cell>
        </row>
        <row r="1435">
          <cell r="A1435" t="str">
            <v>STF1</v>
          </cell>
        </row>
        <row r="1436">
          <cell r="A1436" t="str">
            <v>STF1</v>
          </cell>
        </row>
        <row r="1437">
          <cell r="A1437" t="str">
            <v>STF1</v>
          </cell>
        </row>
        <row r="1438">
          <cell r="A1438" t="str">
            <v>STF1</v>
          </cell>
        </row>
        <row r="1439">
          <cell r="A1439" t="str">
            <v>STF1</v>
          </cell>
        </row>
        <row r="1440">
          <cell r="A1440" t="str">
            <v>STF1</v>
          </cell>
        </row>
        <row r="1441">
          <cell r="A1441" t="str">
            <v>STF1</v>
          </cell>
        </row>
        <row r="1442">
          <cell r="A1442" t="str">
            <v>STF1</v>
          </cell>
        </row>
        <row r="1443">
          <cell r="A1443" t="str">
            <v>STF1</v>
          </cell>
        </row>
        <row r="1444">
          <cell r="A1444" t="str">
            <v>STF1</v>
          </cell>
        </row>
        <row r="1445">
          <cell r="A1445" t="str">
            <v>STF1</v>
          </cell>
        </row>
        <row r="1446">
          <cell r="A1446" t="str">
            <v>STF1</v>
          </cell>
        </row>
        <row r="1447">
          <cell r="A1447" t="str">
            <v>STF1</v>
          </cell>
        </row>
        <row r="1448">
          <cell r="A1448" t="str">
            <v>STF1</v>
          </cell>
        </row>
        <row r="1449">
          <cell r="A1449" t="str">
            <v>STF1</v>
          </cell>
        </row>
        <row r="1450">
          <cell r="A1450" t="str">
            <v>STF1</v>
          </cell>
        </row>
        <row r="1451">
          <cell r="A1451" t="str">
            <v>STF1</v>
          </cell>
        </row>
        <row r="1452">
          <cell r="A1452" t="str">
            <v>STF1</v>
          </cell>
        </row>
        <row r="1453">
          <cell r="A1453" t="str">
            <v>STF1</v>
          </cell>
        </row>
        <row r="1454">
          <cell r="A1454" t="str">
            <v>STF1</v>
          </cell>
        </row>
        <row r="1455">
          <cell r="A1455" t="str">
            <v>STF1</v>
          </cell>
        </row>
        <row r="1456">
          <cell r="A1456" t="str">
            <v>STF1</v>
          </cell>
        </row>
        <row r="1457">
          <cell r="A1457" t="str">
            <v>STF1</v>
          </cell>
        </row>
        <row r="1458">
          <cell r="A1458" t="str">
            <v>STF1</v>
          </cell>
        </row>
        <row r="1459">
          <cell r="A1459" t="str">
            <v>STF1</v>
          </cell>
        </row>
        <row r="1460">
          <cell r="A1460" t="str">
            <v>STF1</v>
          </cell>
        </row>
        <row r="1461">
          <cell r="A1461" t="str">
            <v>STF1</v>
          </cell>
        </row>
        <row r="1462">
          <cell r="A1462" t="str">
            <v>STF1</v>
          </cell>
        </row>
        <row r="1463">
          <cell r="A1463" t="str">
            <v>STF1</v>
          </cell>
        </row>
        <row r="1464">
          <cell r="A1464" t="str">
            <v>STF1</v>
          </cell>
        </row>
        <row r="1465">
          <cell r="A1465" t="str">
            <v>STF1</v>
          </cell>
        </row>
        <row r="1466">
          <cell r="A1466" t="str">
            <v>STF1</v>
          </cell>
        </row>
        <row r="1467">
          <cell r="A1467" t="str">
            <v>STF1</v>
          </cell>
        </row>
        <row r="1468">
          <cell r="A1468" t="str">
            <v>STF1</v>
          </cell>
        </row>
        <row r="1469">
          <cell r="A1469" t="str">
            <v>STF1</v>
          </cell>
        </row>
        <row r="1470">
          <cell r="A1470" t="str">
            <v>STF1</v>
          </cell>
        </row>
        <row r="1471">
          <cell r="A1471" t="str">
            <v>STF1</v>
          </cell>
        </row>
        <row r="1472">
          <cell r="A1472" t="str">
            <v>STF1</v>
          </cell>
        </row>
        <row r="1473">
          <cell r="A1473" t="str">
            <v>STF1</v>
          </cell>
        </row>
        <row r="1474">
          <cell r="A1474" t="str">
            <v>STF1</v>
          </cell>
        </row>
        <row r="1475">
          <cell r="A1475" t="str">
            <v>STF1</v>
          </cell>
        </row>
        <row r="1476">
          <cell r="A1476" t="str">
            <v>STF1</v>
          </cell>
        </row>
        <row r="1477">
          <cell r="A1477" t="str">
            <v>STF1</v>
          </cell>
        </row>
        <row r="1478">
          <cell r="A1478" t="str">
            <v>STF1</v>
          </cell>
        </row>
        <row r="1479">
          <cell r="A1479" t="str">
            <v>STF1</v>
          </cell>
        </row>
        <row r="1480">
          <cell r="A1480" t="str">
            <v>STF1</v>
          </cell>
        </row>
        <row r="1481">
          <cell r="A1481" t="str">
            <v>STF1</v>
          </cell>
        </row>
        <row r="1482">
          <cell r="A1482" t="str">
            <v>STF1</v>
          </cell>
        </row>
        <row r="1483">
          <cell r="A1483" t="str">
            <v>STF1</v>
          </cell>
        </row>
        <row r="1484">
          <cell r="A1484" t="str">
            <v>STF1</v>
          </cell>
        </row>
        <row r="1485">
          <cell r="A1485" t="str">
            <v>STF1</v>
          </cell>
        </row>
        <row r="1486">
          <cell r="A1486" t="str">
            <v>STF1</v>
          </cell>
        </row>
        <row r="1487">
          <cell r="A1487" t="str">
            <v>STF1</v>
          </cell>
        </row>
        <row r="1488">
          <cell r="A1488" t="str">
            <v>STF1</v>
          </cell>
        </row>
        <row r="1489">
          <cell r="A1489" t="str">
            <v>STF1</v>
          </cell>
        </row>
        <row r="1490">
          <cell r="A1490" t="str">
            <v>STF1</v>
          </cell>
        </row>
        <row r="1491">
          <cell r="A1491" t="str">
            <v>STF1</v>
          </cell>
        </row>
        <row r="1492">
          <cell r="A1492" t="str">
            <v>STF1</v>
          </cell>
        </row>
        <row r="1493">
          <cell r="A1493" t="str">
            <v>STF1</v>
          </cell>
        </row>
        <row r="1494">
          <cell r="A1494" t="str">
            <v>STF1</v>
          </cell>
        </row>
        <row r="1495">
          <cell r="A1495" t="str">
            <v>STF1</v>
          </cell>
        </row>
        <row r="1496">
          <cell r="A1496" t="str">
            <v>STF1</v>
          </cell>
        </row>
        <row r="1497">
          <cell r="A1497" t="str">
            <v>STF1</v>
          </cell>
        </row>
        <row r="1498">
          <cell r="A1498" t="str">
            <v>STF1</v>
          </cell>
        </row>
        <row r="1499">
          <cell r="A1499" t="str">
            <v>STF1</v>
          </cell>
        </row>
        <row r="1500">
          <cell r="A1500" t="str">
            <v>STF1</v>
          </cell>
        </row>
        <row r="1501">
          <cell r="A1501" t="str">
            <v>STF1</v>
          </cell>
        </row>
        <row r="1502">
          <cell r="A1502" t="str">
            <v>STF1</v>
          </cell>
        </row>
        <row r="1503">
          <cell r="A1503" t="str">
            <v>STF1</v>
          </cell>
        </row>
        <row r="1504">
          <cell r="A1504" t="str">
            <v>STF1</v>
          </cell>
        </row>
        <row r="1505">
          <cell r="A1505" t="str">
            <v>STF1</v>
          </cell>
        </row>
        <row r="1506">
          <cell r="A1506" t="str">
            <v>STF1</v>
          </cell>
        </row>
        <row r="1507">
          <cell r="A1507" t="str">
            <v>STF1</v>
          </cell>
        </row>
        <row r="1508">
          <cell r="A1508" t="str">
            <v>STF1</v>
          </cell>
        </row>
        <row r="1509">
          <cell r="A1509" t="str">
            <v>STF1</v>
          </cell>
        </row>
        <row r="1510">
          <cell r="A1510" t="str">
            <v>STF1</v>
          </cell>
        </row>
        <row r="1511">
          <cell r="A1511" t="str">
            <v>STF1</v>
          </cell>
        </row>
        <row r="1512">
          <cell r="A1512" t="str">
            <v>STF1</v>
          </cell>
        </row>
        <row r="1513">
          <cell r="A1513" t="str">
            <v>STF1</v>
          </cell>
        </row>
        <row r="1514">
          <cell r="A1514" t="str">
            <v>STF1</v>
          </cell>
        </row>
        <row r="1515">
          <cell r="A1515" t="str">
            <v>STF1</v>
          </cell>
        </row>
        <row r="1516">
          <cell r="A1516" t="str">
            <v>STF1</v>
          </cell>
        </row>
        <row r="1517">
          <cell r="A1517" t="str">
            <v>STF1</v>
          </cell>
        </row>
        <row r="1518">
          <cell r="A1518" t="str">
            <v>STF1</v>
          </cell>
        </row>
        <row r="1519">
          <cell r="A1519" t="str">
            <v>STF1</v>
          </cell>
        </row>
        <row r="1520">
          <cell r="A1520" t="str">
            <v>STF1</v>
          </cell>
        </row>
        <row r="1521">
          <cell r="A1521" t="str">
            <v>STF1</v>
          </cell>
        </row>
        <row r="1522">
          <cell r="A1522" t="str">
            <v>STF1</v>
          </cell>
        </row>
        <row r="1523">
          <cell r="A1523" t="str">
            <v>STF1</v>
          </cell>
        </row>
        <row r="1524">
          <cell r="A1524" t="str">
            <v>STF1</v>
          </cell>
        </row>
        <row r="1525">
          <cell r="A1525" t="str">
            <v>STF1</v>
          </cell>
        </row>
        <row r="1526">
          <cell r="A1526" t="str">
            <v>STF1</v>
          </cell>
        </row>
        <row r="1527">
          <cell r="A1527" t="str">
            <v>STF1</v>
          </cell>
        </row>
        <row r="1528">
          <cell r="A1528" t="str">
            <v>STF1</v>
          </cell>
        </row>
        <row r="1529">
          <cell r="A1529" t="str">
            <v>STF1</v>
          </cell>
        </row>
        <row r="1530">
          <cell r="A1530" t="str">
            <v>STF1</v>
          </cell>
        </row>
        <row r="1531">
          <cell r="A1531" t="str">
            <v>STF1</v>
          </cell>
        </row>
        <row r="1532">
          <cell r="A1532" t="str">
            <v>STF1</v>
          </cell>
        </row>
        <row r="1533">
          <cell r="A1533" t="str">
            <v>STF1</v>
          </cell>
        </row>
        <row r="1534">
          <cell r="A1534" t="str">
            <v>STF1</v>
          </cell>
        </row>
        <row r="1535">
          <cell r="A1535" t="str">
            <v>STF1</v>
          </cell>
        </row>
        <row r="1536">
          <cell r="A1536" t="str">
            <v>STF1</v>
          </cell>
        </row>
        <row r="1537">
          <cell r="A1537" t="str">
            <v>STF1</v>
          </cell>
        </row>
        <row r="1538">
          <cell r="A1538" t="str">
            <v>STF1</v>
          </cell>
        </row>
        <row r="1539">
          <cell r="A1539" t="str">
            <v>STF1</v>
          </cell>
        </row>
        <row r="1540">
          <cell r="A1540" t="str">
            <v>STF1</v>
          </cell>
        </row>
        <row r="1541">
          <cell r="A1541" t="str">
            <v>STF1</v>
          </cell>
        </row>
        <row r="1542">
          <cell r="A1542" t="str">
            <v>STF1</v>
          </cell>
        </row>
        <row r="1543">
          <cell r="A1543" t="str">
            <v>STF1</v>
          </cell>
        </row>
        <row r="1544">
          <cell r="A1544" t="str">
            <v>STF1</v>
          </cell>
        </row>
        <row r="1545">
          <cell r="A1545" t="str">
            <v>STF1</v>
          </cell>
        </row>
        <row r="1546">
          <cell r="A1546" t="str">
            <v>STF1</v>
          </cell>
        </row>
        <row r="1547">
          <cell r="A1547" t="str">
            <v>STF1</v>
          </cell>
        </row>
        <row r="1548">
          <cell r="A1548" t="str">
            <v>STF1</v>
          </cell>
        </row>
        <row r="1549">
          <cell r="A1549" t="str">
            <v>STF1</v>
          </cell>
        </row>
        <row r="1550">
          <cell r="A1550" t="str">
            <v>STF1</v>
          </cell>
        </row>
        <row r="1551">
          <cell r="A1551" t="str">
            <v>STF1</v>
          </cell>
        </row>
        <row r="1552">
          <cell r="A1552" t="str">
            <v>STF1</v>
          </cell>
        </row>
        <row r="1553">
          <cell r="A1553" t="str">
            <v>STF1</v>
          </cell>
        </row>
        <row r="1554">
          <cell r="A1554" t="str">
            <v>STF1</v>
          </cell>
        </row>
        <row r="1555">
          <cell r="A1555" t="str">
            <v>STF1</v>
          </cell>
        </row>
        <row r="1556">
          <cell r="A1556" t="str">
            <v>STF1</v>
          </cell>
        </row>
        <row r="1557">
          <cell r="A1557" t="str">
            <v>STF1</v>
          </cell>
        </row>
        <row r="1558">
          <cell r="A1558" t="str">
            <v>STF1</v>
          </cell>
        </row>
        <row r="1559">
          <cell r="A1559" t="str">
            <v>STF1</v>
          </cell>
        </row>
        <row r="1560">
          <cell r="A1560" t="str">
            <v>STF1</v>
          </cell>
        </row>
        <row r="1561">
          <cell r="A1561" t="str">
            <v>STF1</v>
          </cell>
        </row>
        <row r="1562">
          <cell r="A1562" t="str">
            <v>STF1</v>
          </cell>
        </row>
        <row r="1563">
          <cell r="A1563" t="str">
            <v>STF1</v>
          </cell>
        </row>
        <row r="1564">
          <cell r="A1564" t="str">
            <v>STF1</v>
          </cell>
        </row>
        <row r="1565">
          <cell r="A1565" t="str">
            <v>STF1</v>
          </cell>
        </row>
        <row r="1566">
          <cell r="A1566" t="str">
            <v>STF1</v>
          </cell>
        </row>
        <row r="1567">
          <cell r="A1567" t="str">
            <v>STF1</v>
          </cell>
        </row>
        <row r="1568">
          <cell r="A1568" t="str">
            <v>STF1</v>
          </cell>
        </row>
        <row r="1569">
          <cell r="A1569" t="str">
            <v>STF1</v>
          </cell>
        </row>
        <row r="1570">
          <cell r="A1570" t="str">
            <v>STF1</v>
          </cell>
        </row>
        <row r="1571">
          <cell r="A1571" t="str">
            <v>STF1</v>
          </cell>
        </row>
        <row r="1572">
          <cell r="A1572" t="str">
            <v>STF1</v>
          </cell>
        </row>
        <row r="1573">
          <cell r="A1573" t="str">
            <v>STF1</v>
          </cell>
        </row>
        <row r="1574">
          <cell r="A1574" t="str">
            <v>STF1</v>
          </cell>
        </row>
        <row r="1575">
          <cell r="A1575" t="str">
            <v>STF1</v>
          </cell>
        </row>
        <row r="1576">
          <cell r="A1576" t="str">
            <v>STF1</v>
          </cell>
        </row>
        <row r="1577">
          <cell r="A1577" t="str">
            <v>STF1</v>
          </cell>
        </row>
        <row r="1578">
          <cell r="A1578" t="str">
            <v>STF1</v>
          </cell>
        </row>
        <row r="1579">
          <cell r="A1579" t="str">
            <v>STF1</v>
          </cell>
        </row>
        <row r="1580">
          <cell r="A1580" t="str">
            <v>STF1</v>
          </cell>
        </row>
        <row r="1581">
          <cell r="A1581" t="str">
            <v>STF1</v>
          </cell>
        </row>
        <row r="1582">
          <cell r="A1582" t="str">
            <v>STF1</v>
          </cell>
        </row>
        <row r="1583">
          <cell r="A1583" t="str">
            <v>STF1</v>
          </cell>
        </row>
        <row r="1584">
          <cell r="A1584" t="str">
            <v>STF1</v>
          </cell>
        </row>
        <row r="1585">
          <cell r="A1585" t="str">
            <v>STF1</v>
          </cell>
        </row>
        <row r="1586">
          <cell r="A1586" t="str">
            <v>STF1</v>
          </cell>
        </row>
        <row r="1587">
          <cell r="A1587" t="str">
            <v>STF1</v>
          </cell>
        </row>
        <row r="1588">
          <cell r="A1588" t="str">
            <v>STF1</v>
          </cell>
        </row>
        <row r="1589">
          <cell r="A1589" t="str">
            <v>STF1</v>
          </cell>
        </row>
        <row r="1590">
          <cell r="A1590" t="str">
            <v>STF1</v>
          </cell>
        </row>
        <row r="1591">
          <cell r="A1591" t="str">
            <v>STF1</v>
          </cell>
        </row>
        <row r="1592">
          <cell r="A1592" t="str">
            <v>STF1</v>
          </cell>
        </row>
        <row r="1593">
          <cell r="A1593" t="str">
            <v>STF1</v>
          </cell>
        </row>
        <row r="1594">
          <cell r="A1594" t="str">
            <v>STF1</v>
          </cell>
        </row>
        <row r="1595">
          <cell r="A1595" t="str">
            <v>STF1</v>
          </cell>
        </row>
        <row r="1596">
          <cell r="A1596" t="str">
            <v>STF1</v>
          </cell>
        </row>
        <row r="1597">
          <cell r="A1597" t="str">
            <v>STF1</v>
          </cell>
        </row>
        <row r="1598">
          <cell r="A1598" t="str">
            <v>STF1</v>
          </cell>
        </row>
        <row r="1599">
          <cell r="A1599" t="str">
            <v>STF1</v>
          </cell>
        </row>
        <row r="1600">
          <cell r="A1600" t="str">
            <v>STF1</v>
          </cell>
        </row>
        <row r="1601">
          <cell r="A1601" t="str">
            <v>STF1</v>
          </cell>
        </row>
        <row r="1602">
          <cell r="A1602" t="str">
            <v>STF1</v>
          </cell>
        </row>
        <row r="1603">
          <cell r="A1603" t="str">
            <v>STF1</v>
          </cell>
        </row>
        <row r="1604">
          <cell r="A1604" t="str">
            <v>STF1</v>
          </cell>
        </row>
        <row r="1605">
          <cell r="A1605" t="str">
            <v>STF1</v>
          </cell>
        </row>
        <row r="1606">
          <cell r="A1606" t="str">
            <v>STF1</v>
          </cell>
        </row>
        <row r="1607">
          <cell r="A1607" t="str">
            <v>STF1</v>
          </cell>
        </row>
        <row r="1608">
          <cell r="A1608" t="str">
            <v>STF1</v>
          </cell>
        </row>
        <row r="1609">
          <cell r="A1609" t="str">
            <v>STF1</v>
          </cell>
        </row>
        <row r="1610">
          <cell r="A1610" t="str">
            <v>STF1</v>
          </cell>
        </row>
        <row r="1611">
          <cell r="A1611" t="str">
            <v>STF1</v>
          </cell>
        </row>
        <row r="1612">
          <cell r="A1612" t="str">
            <v>STF1</v>
          </cell>
        </row>
        <row r="1613">
          <cell r="A1613" t="str">
            <v>STF1</v>
          </cell>
        </row>
        <row r="1614">
          <cell r="A1614" t="str">
            <v>STF1</v>
          </cell>
        </row>
        <row r="1615">
          <cell r="A1615" t="str">
            <v>STF1</v>
          </cell>
        </row>
        <row r="1616">
          <cell r="A1616" t="str">
            <v>STF1</v>
          </cell>
        </row>
        <row r="1617">
          <cell r="A1617" t="str">
            <v>STF1</v>
          </cell>
        </row>
        <row r="1618">
          <cell r="A1618" t="str">
            <v>STF1</v>
          </cell>
        </row>
        <row r="1619">
          <cell r="A1619" t="str">
            <v>STF1</v>
          </cell>
        </row>
        <row r="1620">
          <cell r="A1620" t="str">
            <v>STF1</v>
          </cell>
        </row>
        <row r="1621">
          <cell r="A1621" t="str">
            <v>STF1</v>
          </cell>
        </row>
        <row r="1622">
          <cell r="A1622" t="str">
            <v>STF1</v>
          </cell>
        </row>
        <row r="1623">
          <cell r="A1623" t="str">
            <v>STF1</v>
          </cell>
        </row>
        <row r="1624">
          <cell r="A1624" t="str">
            <v>STF1</v>
          </cell>
        </row>
        <row r="1625">
          <cell r="A1625" t="str">
            <v>STF1</v>
          </cell>
        </row>
        <row r="1626">
          <cell r="A1626" t="str">
            <v>STF1</v>
          </cell>
        </row>
        <row r="1627">
          <cell r="A1627" t="str">
            <v>STF1</v>
          </cell>
        </row>
        <row r="1628">
          <cell r="A1628" t="str">
            <v>STF1</v>
          </cell>
        </row>
        <row r="1629">
          <cell r="A1629" t="str">
            <v>STF1</v>
          </cell>
        </row>
        <row r="1630">
          <cell r="A1630" t="str">
            <v>STF1</v>
          </cell>
        </row>
        <row r="1631">
          <cell r="A1631" t="str">
            <v>STF1</v>
          </cell>
        </row>
        <row r="1632">
          <cell r="A1632" t="str">
            <v>STF1</v>
          </cell>
        </row>
        <row r="1633">
          <cell r="A1633" t="str">
            <v>STF1</v>
          </cell>
        </row>
        <row r="1634">
          <cell r="A1634" t="str">
            <v>STF1</v>
          </cell>
        </row>
        <row r="1635">
          <cell r="A1635" t="str">
            <v>STF1</v>
          </cell>
        </row>
        <row r="1636">
          <cell r="A1636" t="str">
            <v>STF1</v>
          </cell>
        </row>
        <row r="1637">
          <cell r="A1637" t="str">
            <v>STF1</v>
          </cell>
        </row>
        <row r="1638">
          <cell r="A1638" t="str">
            <v>STF1</v>
          </cell>
        </row>
        <row r="1639">
          <cell r="A1639" t="str">
            <v>STF1</v>
          </cell>
        </row>
        <row r="1640">
          <cell r="A1640" t="str">
            <v>STF1</v>
          </cell>
        </row>
        <row r="1641">
          <cell r="A1641" t="str">
            <v>STF1</v>
          </cell>
        </row>
        <row r="1642">
          <cell r="A1642" t="str">
            <v>STF1</v>
          </cell>
        </row>
        <row r="1643">
          <cell r="A1643" t="str">
            <v>STF1</v>
          </cell>
        </row>
        <row r="1644">
          <cell r="A1644" t="str">
            <v>STF1</v>
          </cell>
        </row>
        <row r="1645">
          <cell r="A1645" t="str">
            <v>STF1</v>
          </cell>
        </row>
        <row r="1646">
          <cell r="A1646" t="str">
            <v>STF1</v>
          </cell>
        </row>
        <row r="1647">
          <cell r="A1647" t="str">
            <v>STF1</v>
          </cell>
        </row>
        <row r="1648">
          <cell r="A1648" t="str">
            <v>STF1</v>
          </cell>
        </row>
        <row r="1649">
          <cell r="A1649" t="str">
            <v>STF1</v>
          </cell>
        </row>
        <row r="1650">
          <cell r="A1650" t="str">
            <v>STF1</v>
          </cell>
        </row>
        <row r="1651">
          <cell r="A1651" t="str">
            <v>STF1</v>
          </cell>
        </row>
        <row r="1652">
          <cell r="A1652" t="str">
            <v>STF1</v>
          </cell>
        </row>
        <row r="1653">
          <cell r="A1653" t="str">
            <v>STF1</v>
          </cell>
        </row>
        <row r="1654">
          <cell r="A1654" t="str">
            <v>STF1</v>
          </cell>
        </row>
        <row r="1655">
          <cell r="A1655" t="str">
            <v>STF1</v>
          </cell>
        </row>
        <row r="1656">
          <cell r="A1656" t="str">
            <v>STF1</v>
          </cell>
        </row>
        <row r="1657">
          <cell r="A1657" t="str">
            <v>STF1</v>
          </cell>
        </row>
        <row r="1658">
          <cell r="A1658" t="str">
            <v>STF1</v>
          </cell>
        </row>
        <row r="1659">
          <cell r="A1659" t="str">
            <v>STF1</v>
          </cell>
        </row>
        <row r="1660">
          <cell r="A1660" t="str">
            <v>STF1</v>
          </cell>
        </row>
        <row r="1661">
          <cell r="A1661" t="str">
            <v>STF1</v>
          </cell>
        </row>
        <row r="1662">
          <cell r="A1662" t="str">
            <v>STF1</v>
          </cell>
        </row>
        <row r="1663">
          <cell r="A1663" t="str">
            <v>STF2</v>
          </cell>
        </row>
        <row r="1664">
          <cell r="A1664" t="str">
            <v>STF2</v>
          </cell>
        </row>
        <row r="1665">
          <cell r="A1665" t="str">
            <v>STF2</v>
          </cell>
        </row>
        <row r="1666">
          <cell r="A1666" t="str">
            <v>STF2</v>
          </cell>
        </row>
        <row r="1667">
          <cell r="A1667" t="str">
            <v>STF2</v>
          </cell>
        </row>
        <row r="1668">
          <cell r="A1668" t="str">
            <v>STF2</v>
          </cell>
        </row>
        <row r="1669">
          <cell r="A1669" t="str">
            <v>STF2</v>
          </cell>
        </row>
        <row r="1670">
          <cell r="A1670" t="str">
            <v>STF2</v>
          </cell>
        </row>
        <row r="1671">
          <cell r="A1671" t="str">
            <v>STF2</v>
          </cell>
        </row>
        <row r="1672">
          <cell r="A1672" t="str">
            <v>STF2</v>
          </cell>
        </row>
        <row r="1673">
          <cell r="A1673" t="str">
            <v>STF2</v>
          </cell>
        </row>
        <row r="1674">
          <cell r="A1674" t="str">
            <v>STF2</v>
          </cell>
        </row>
        <row r="1675">
          <cell r="A1675" t="str">
            <v>STF2</v>
          </cell>
        </row>
        <row r="1676">
          <cell r="A1676" t="str">
            <v>STF2</v>
          </cell>
        </row>
        <row r="1677">
          <cell r="A1677" t="str">
            <v>STF2</v>
          </cell>
        </row>
        <row r="1678">
          <cell r="A1678" t="str">
            <v>STF2</v>
          </cell>
        </row>
        <row r="1679">
          <cell r="A1679" t="str">
            <v>STF2</v>
          </cell>
        </row>
        <row r="1680">
          <cell r="A1680" t="str">
            <v>STF2</v>
          </cell>
        </row>
        <row r="1681">
          <cell r="A1681" t="str">
            <v>STF2</v>
          </cell>
        </row>
        <row r="1682">
          <cell r="A1682" t="str">
            <v>STF2</v>
          </cell>
        </row>
        <row r="1683">
          <cell r="A1683" t="str">
            <v>STF2</v>
          </cell>
        </row>
        <row r="1684">
          <cell r="A1684" t="str">
            <v>STF2</v>
          </cell>
        </row>
        <row r="1685">
          <cell r="A1685" t="str">
            <v>STF2</v>
          </cell>
        </row>
        <row r="1686">
          <cell r="A1686" t="str">
            <v>STF2</v>
          </cell>
        </row>
        <row r="1687">
          <cell r="A1687" t="str">
            <v>STF2</v>
          </cell>
        </row>
        <row r="1688">
          <cell r="A1688" t="str">
            <v>STF2</v>
          </cell>
        </row>
        <row r="1689">
          <cell r="A1689" t="str">
            <v>STF2</v>
          </cell>
        </row>
        <row r="1690">
          <cell r="A1690" t="str">
            <v>STF2</v>
          </cell>
        </row>
        <row r="1691">
          <cell r="A1691" t="str">
            <v>STF2</v>
          </cell>
        </row>
        <row r="1692">
          <cell r="A1692" t="str">
            <v>STF2</v>
          </cell>
        </row>
        <row r="1693">
          <cell r="A1693" t="str">
            <v>STF2</v>
          </cell>
        </row>
        <row r="1694">
          <cell r="A1694" t="str">
            <v>STF2</v>
          </cell>
        </row>
        <row r="1695">
          <cell r="A1695" t="str">
            <v>STF2</v>
          </cell>
        </row>
        <row r="1696">
          <cell r="A1696" t="str">
            <v>STF2</v>
          </cell>
        </row>
        <row r="1697">
          <cell r="A1697" t="str">
            <v>STF2</v>
          </cell>
        </row>
        <row r="1698">
          <cell r="A1698" t="str">
            <v>STF2</v>
          </cell>
        </row>
        <row r="1699">
          <cell r="A1699" t="str">
            <v>STF2</v>
          </cell>
        </row>
        <row r="1700">
          <cell r="A1700" t="str">
            <v>STF2</v>
          </cell>
        </row>
        <row r="1701">
          <cell r="A1701" t="str">
            <v>STF2</v>
          </cell>
        </row>
        <row r="1702">
          <cell r="A1702" t="str">
            <v>STF2</v>
          </cell>
        </row>
        <row r="1703">
          <cell r="A1703" t="str">
            <v>STF2</v>
          </cell>
        </row>
        <row r="1704">
          <cell r="A1704" t="str">
            <v>STF2</v>
          </cell>
        </row>
        <row r="1705">
          <cell r="A1705" t="str">
            <v>STF2</v>
          </cell>
        </row>
        <row r="1706">
          <cell r="A1706" t="str">
            <v>STF2</v>
          </cell>
        </row>
        <row r="1707">
          <cell r="A1707" t="str">
            <v>STF2</v>
          </cell>
        </row>
        <row r="1708">
          <cell r="A1708" t="str">
            <v>STF2</v>
          </cell>
        </row>
        <row r="1709">
          <cell r="A1709" t="str">
            <v>STF2</v>
          </cell>
        </row>
        <row r="1710">
          <cell r="A1710" t="str">
            <v>STF2</v>
          </cell>
        </row>
        <row r="1711">
          <cell r="A1711" t="str">
            <v>STF2</v>
          </cell>
        </row>
        <row r="1712">
          <cell r="A1712" t="str">
            <v>STF2</v>
          </cell>
        </row>
        <row r="1713">
          <cell r="A1713" t="str">
            <v>STF2</v>
          </cell>
        </row>
        <row r="1714">
          <cell r="A1714" t="str">
            <v>STF2</v>
          </cell>
        </row>
        <row r="1715">
          <cell r="A1715" t="str">
            <v>STF2</v>
          </cell>
        </row>
        <row r="1716">
          <cell r="A1716" t="str">
            <v>STF2</v>
          </cell>
        </row>
        <row r="1717">
          <cell r="A1717" t="str">
            <v>STF2</v>
          </cell>
        </row>
        <row r="1718">
          <cell r="A1718" t="str">
            <v>STF2</v>
          </cell>
        </row>
        <row r="1719">
          <cell r="A1719" t="str">
            <v>STF2</v>
          </cell>
        </row>
        <row r="1720">
          <cell r="A1720" t="str">
            <v>STF2</v>
          </cell>
        </row>
        <row r="1721">
          <cell r="A1721" t="str">
            <v>STF2</v>
          </cell>
        </row>
        <row r="1722">
          <cell r="A1722" t="str">
            <v>STF2</v>
          </cell>
        </row>
        <row r="1723">
          <cell r="A1723" t="str">
            <v>STF2</v>
          </cell>
        </row>
        <row r="1724">
          <cell r="A1724" t="str">
            <v>STF2</v>
          </cell>
        </row>
        <row r="1725">
          <cell r="A1725" t="str">
            <v>STF2</v>
          </cell>
        </row>
        <row r="1726">
          <cell r="A1726" t="str">
            <v>STF2</v>
          </cell>
        </row>
        <row r="1727">
          <cell r="A1727" t="str">
            <v>STF2</v>
          </cell>
        </row>
        <row r="1728">
          <cell r="A1728" t="str">
            <v>STF2</v>
          </cell>
        </row>
        <row r="1729">
          <cell r="A1729" t="str">
            <v>STF2</v>
          </cell>
        </row>
        <row r="1730">
          <cell r="A1730" t="str">
            <v>STF2</v>
          </cell>
        </row>
        <row r="1731">
          <cell r="A1731" t="str">
            <v>STF2</v>
          </cell>
        </row>
        <row r="1732">
          <cell r="A1732" t="str">
            <v>STF2</v>
          </cell>
        </row>
        <row r="1733">
          <cell r="A1733" t="str">
            <v>STF2</v>
          </cell>
        </row>
        <row r="1734">
          <cell r="A1734" t="str">
            <v>STF2</v>
          </cell>
        </row>
        <row r="1735">
          <cell r="A1735" t="str">
            <v>STF2</v>
          </cell>
        </row>
        <row r="1736">
          <cell r="A1736" t="str">
            <v>STF2</v>
          </cell>
        </row>
        <row r="1737">
          <cell r="A1737" t="str">
            <v>STF2</v>
          </cell>
        </row>
        <row r="1738">
          <cell r="A1738" t="str">
            <v>STF2</v>
          </cell>
        </row>
        <row r="1739">
          <cell r="A1739" t="str">
            <v>STF2</v>
          </cell>
        </row>
        <row r="1740">
          <cell r="A1740" t="str">
            <v>STF2</v>
          </cell>
        </row>
        <row r="1741">
          <cell r="A1741" t="str">
            <v>STF2</v>
          </cell>
        </row>
        <row r="1742">
          <cell r="A1742" t="str">
            <v>STF2</v>
          </cell>
        </row>
        <row r="1743">
          <cell r="A1743" t="str">
            <v>STF2</v>
          </cell>
        </row>
        <row r="1744">
          <cell r="A1744" t="str">
            <v>STF2</v>
          </cell>
        </row>
        <row r="1745">
          <cell r="A1745" t="str">
            <v>STF2</v>
          </cell>
        </row>
        <row r="1746">
          <cell r="A1746" t="str">
            <v>STF2</v>
          </cell>
        </row>
        <row r="1747">
          <cell r="A1747" t="str">
            <v>STF2</v>
          </cell>
        </row>
        <row r="1748">
          <cell r="A1748" t="str">
            <v>STF2</v>
          </cell>
        </row>
        <row r="1749">
          <cell r="A1749" t="str">
            <v>STF2</v>
          </cell>
        </row>
        <row r="1750">
          <cell r="A1750" t="str">
            <v>STF2</v>
          </cell>
        </row>
        <row r="1751">
          <cell r="A1751" t="str">
            <v>STF2</v>
          </cell>
        </row>
        <row r="1752">
          <cell r="A1752" t="str">
            <v>STF2</v>
          </cell>
        </row>
        <row r="1753">
          <cell r="A1753" t="str">
            <v>STF2</v>
          </cell>
        </row>
        <row r="1754">
          <cell r="A1754" t="str">
            <v>STF2</v>
          </cell>
        </row>
        <row r="1755">
          <cell r="A1755" t="str">
            <v>STF2</v>
          </cell>
        </row>
        <row r="1756">
          <cell r="A1756" t="str">
            <v>STF2</v>
          </cell>
        </row>
        <row r="1757">
          <cell r="A1757" t="str">
            <v>STF2</v>
          </cell>
        </row>
        <row r="1758">
          <cell r="A1758" t="str">
            <v>STF2</v>
          </cell>
        </row>
        <row r="1759">
          <cell r="A1759" t="str">
            <v>STF2</v>
          </cell>
        </row>
        <row r="1760">
          <cell r="A1760" t="str">
            <v>STF2</v>
          </cell>
        </row>
        <row r="1761">
          <cell r="A1761" t="str">
            <v>STF2</v>
          </cell>
        </row>
        <row r="1762">
          <cell r="A1762" t="str">
            <v>STF2</v>
          </cell>
        </row>
        <row r="1763">
          <cell r="A1763" t="str">
            <v>STF2</v>
          </cell>
        </row>
        <row r="1764">
          <cell r="A1764" t="str">
            <v>STF2</v>
          </cell>
        </row>
        <row r="1765">
          <cell r="A1765" t="str">
            <v>STF2</v>
          </cell>
        </row>
        <row r="1766">
          <cell r="A1766" t="str">
            <v>STF2</v>
          </cell>
        </row>
        <row r="1767">
          <cell r="A1767" t="str">
            <v>STF2</v>
          </cell>
        </row>
        <row r="1768">
          <cell r="A1768" t="str">
            <v>STF2</v>
          </cell>
        </row>
        <row r="1769">
          <cell r="A1769" t="str">
            <v>STF2</v>
          </cell>
        </row>
        <row r="1770">
          <cell r="A1770" t="str">
            <v>STF2</v>
          </cell>
        </row>
        <row r="1771">
          <cell r="A1771" t="str">
            <v>STF2</v>
          </cell>
        </row>
        <row r="1772">
          <cell r="A1772" t="str">
            <v>STF2</v>
          </cell>
        </row>
        <row r="1773">
          <cell r="A1773" t="str">
            <v>STF2</v>
          </cell>
        </row>
        <row r="1774">
          <cell r="A1774" t="str">
            <v>STF2</v>
          </cell>
        </row>
        <row r="1775">
          <cell r="A1775" t="str">
            <v>STF2</v>
          </cell>
        </row>
        <row r="1776">
          <cell r="A1776" t="str">
            <v>STF2</v>
          </cell>
        </row>
        <row r="1777">
          <cell r="A1777" t="str">
            <v>STF2</v>
          </cell>
        </row>
        <row r="1778">
          <cell r="A1778" t="str">
            <v>STF2</v>
          </cell>
        </row>
        <row r="1779">
          <cell r="A1779" t="str">
            <v>STF2</v>
          </cell>
        </row>
        <row r="1780">
          <cell r="A1780" t="str">
            <v>STF2</v>
          </cell>
        </row>
        <row r="1781">
          <cell r="A1781" t="str">
            <v>STF2</v>
          </cell>
        </row>
        <row r="1782">
          <cell r="A1782" t="str">
            <v>STF2</v>
          </cell>
        </row>
        <row r="1783">
          <cell r="A1783" t="str">
            <v>STF2</v>
          </cell>
        </row>
        <row r="1784">
          <cell r="A1784" t="str">
            <v>STF2</v>
          </cell>
        </row>
        <row r="1785">
          <cell r="A1785" t="str">
            <v>STF2</v>
          </cell>
        </row>
        <row r="1786">
          <cell r="A1786" t="str">
            <v>STF2</v>
          </cell>
        </row>
        <row r="1787">
          <cell r="A1787" t="str">
            <v>STF2</v>
          </cell>
        </row>
        <row r="1788">
          <cell r="A1788" t="str">
            <v>STF2</v>
          </cell>
        </row>
        <row r="1789">
          <cell r="A1789" t="str">
            <v>STF2</v>
          </cell>
        </row>
        <row r="1790">
          <cell r="A1790" t="str">
            <v>STF2</v>
          </cell>
        </row>
        <row r="1791">
          <cell r="A1791" t="str">
            <v>STF2</v>
          </cell>
        </row>
        <row r="1792">
          <cell r="A1792" t="str">
            <v>STF2</v>
          </cell>
        </row>
        <row r="1793">
          <cell r="A1793" t="str">
            <v>STF2</v>
          </cell>
        </row>
        <row r="1794">
          <cell r="A1794" t="str">
            <v>STF2</v>
          </cell>
        </row>
        <row r="1795">
          <cell r="A1795" t="str">
            <v>STF2</v>
          </cell>
        </row>
        <row r="1796">
          <cell r="A1796" t="str">
            <v>STF2</v>
          </cell>
        </row>
        <row r="1797">
          <cell r="A1797" t="str">
            <v>STF2</v>
          </cell>
        </row>
        <row r="1798">
          <cell r="A1798" t="str">
            <v>STF2</v>
          </cell>
        </row>
        <row r="1799">
          <cell r="A1799" t="str">
            <v>STF2</v>
          </cell>
        </row>
        <row r="1800">
          <cell r="A1800" t="str">
            <v>STF2</v>
          </cell>
        </row>
        <row r="1801">
          <cell r="A1801" t="str">
            <v>STF2</v>
          </cell>
        </row>
        <row r="1802">
          <cell r="A1802" t="str">
            <v>STF2</v>
          </cell>
        </row>
        <row r="1803">
          <cell r="A1803" t="str">
            <v>STF2</v>
          </cell>
        </row>
        <row r="1804">
          <cell r="A1804" t="str">
            <v>STF2</v>
          </cell>
        </row>
        <row r="1805">
          <cell r="A1805" t="str">
            <v>STF2</v>
          </cell>
        </row>
        <row r="1806">
          <cell r="A1806" t="str">
            <v>STF2</v>
          </cell>
        </row>
        <row r="1807">
          <cell r="A1807" t="str">
            <v>STF2</v>
          </cell>
        </row>
        <row r="1808">
          <cell r="A1808" t="str">
            <v>STF2</v>
          </cell>
        </row>
        <row r="1809">
          <cell r="A1809" t="str">
            <v>STF2</v>
          </cell>
        </row>
        <row r="1810">
          <cell r="A1810" t="str">
            <v>STF2</v>
          </cell>
        </row>
        <row r="1811">
          <cell r="A1811" t="str">
            <v>STF2</v>
          </cell>
        </row>
        <row r="1812">
          <cell r="A1812" t="str">
            <v>STF2</v>
          </cell>
        </row>
        <row r="1813">
          <cell r="A1813" t="str">
            <v>STF2</v>
          </cell>
        </row>
        <row r="1814">
          <cell r="A1814" t="str">
            <v>STF2</v>
          </cell>
        </row>
        <row r="1815">
          <cell r="A1815" t="str">
            <v>STF2</v>
          </cell>
        </row>
        <row r="1816">
          <cell r="A1816" t="str">
            <v>STF2</v>
          </cell>
        </row>
        <row r="1817">
          <cell r="A1817" t="str">
            <v>STF2</v>
          </cell>
        </row>
        <row r="1818">
          <cell r="A1818" t="str">
            <v>STF2</v>
          </cell>
        </row>
        <row r="1819">
          <cell r="A1819" t="str">
            <v>STF2</v>
          </cell>
        </row>
        <row r="1820">
          <cell r="A1820" t="str">
            <v>STF2</v>
          </cell>
        </row>
        <row r="1821">
          <cell r="A1821" t="str">
            <v>STF2</v>
          </cell>
        </row>
        <row r="1822">
          <cell r="A1822" t="str">
            <v>STF2</v>
          </cell>
        </row>
        <row r="1823">
          <cell r="A1823" t="str">
            <v>STF2</v>
          </cell>
        </row>
        <row r="1824">
          <cell r="A1824" t="str">
            <v>STF2</v>
          </cell>
        </row>
        <row r="1825">
          <cell r="A1825" t="str">
            <v>STF2</v>
          </cell>
        </row>
        <row r="1826">
          <cell r="A1826" t="str">
            <v>STF2</v>
          </cell>
        </row>
        <row r="1827">
          <cell r="A1827" t="str">
            <v>STF2</v>
          </cell>
        </row>
        <row r="1828">
          <cell r="A1828" t="str">
            <v>STF2</v>
          </cell>
        </row>
        <row r="1829">
          <cell r="A1829" t="str">
            <v>STF2</v>
          </cell>
        </row>
        <row r="1830">
          <cell r="A1830" t="str">
            <v>STF2</v>
          </cell>
        </row>
        <row r="1831">
          <cell r="A1831" t="str">
            <v>STF2</v>
          </cell>
        </row>
        <row r="1832">
          <cell r="A1832" t="str">
            <v>STF2</v>
          </cell>
        </row>
        <row r="1833">
          <cell r="A1833" t="str">
            <v>STF2</v>
          </cell>
        </row>
        <row r="1834">
          <cell r="A1834" t="str">
            <v>STF2</v>
          </cell>
        </row>
        <row r="1835">
          <cell r="A1835" t="str">
            <v>STF2</v>
          </cell>
        </row>
        <row r="1836">
          <cell r="A1836" t="str">
            <v>STF2</v>
          </cell>
        </row>
        <row r="1837">
          <cell r="A1837" t="str">
            <v>STF2</v>
          </cell>
        </row>
        <row r="1838">
          <cell r="A1838" t="str">
            <v>STF2</v>
          </cell>
        </row>
        <row r="1839">
          <cell r="A1839" t="str">
            <v>STF2</v>
          </cell>
        </row>
        <row r="1840">
          <cell r="A1840" t="str">
            <v>STF2</v>
          </cell>
        </row>
        <row r="1841">
          <cell r="A1841" t="str">
            <v>STF2</v>
          </cell>
        </row>
        <row r="1842">
          <cell r="A1842" t="str">
            <v>STF2</v>
          </cell>
        </row>
        <row r="1843">
          <cell r="A1843" t="str">
            <v>STF2</v>
          </cell>
        </row>
        <row r="1844">
          <cell r="A1844" t="str">
            <v>STF2</v>
          </cell>
        </row>
        <row r="1845">
          <cell r="A1845" t="str">
            <v>STF2</v>
          </cell>
        </row>
        <row r="1846">
          <cell r="A1846" t="str">
            <v>STF2</v>
          </cell>
        </row>
        <row r="1847">
          <cell r="A1847" t="str">
            <v>STF2</v>
          </cell>
        </row>
        <row r="1848">
          <cell r="A1848" t="str">
            <v>STF2</v>
          </cell>
        </row>
        <row r="1849">
          <cell r="A1849" t="str">
            <v>STF2</v>
          </cell>
        </row>
        <row r="1850">
          <cell r="A1850" t="str">
            <v>STF2</v>
          </cell>
        </row>
        <row r="1851">
          <cell r="A1851" t="str">
            <v>STF2</v>
          </cell>
        </row>
        <row r="1852">
          <cell r="A1852" t="str">
            <v>STF2</v>
          </cell>
        </row>
        <row r="1853">
          <cell r="A1853" t="str">
            <v>STF2</v>
          </cell>
        </row>
        <row r="1854">
          <cell r="A1854" t="str">
            <v>STF2</v>
          </cell>
        </row>
        <row r="1855">
          <cell r="A1855" t="str">
            <v>STF2</v>
          </cell>
        </row>
        <row r="1856">
          <cell r="A1856" t="str">
            <v>STF2</v>
          </cell>
        </row>
        <row r="1857">
          <cell r="A1857" t="str">
            <v>STF2</v>
          </cell>
        </row>
        <row r="1858">
          <cell r="A1858" t="str">
            <v>STF2</v>
          </cell>
        </row>
        <row r="1859">
          <cell r="A1859" t="str">
            <v>STF2</v>
          </cell>
        </row>
        <row r="1860">
          <cell r="A1860" t="str">
            <v>STF2</v>
          </cell>
        </row>
        <row r="1861">
          <cell r="A1861" t="str">
            <v>STF2</v>
          </cell>
        </row>
        <row r="1862">
          <cell r="A1862" t="str">
            <v>STF2</v>
          </cell>
        </row>
        <row r="1863">
          <cell r="A1863" t="str">
            <v>STF2</v>
          </cell>
        </row>
        <row r="1864">
          <cell r="A1864" t="str">
            <v>STF2</v>
          </cell>
        </row>
        <row r="1865">
          <cell r="A1865" t="str">
            <v>STF2</v>
          </cell>
        </row>
        <row r="1866">
          <cell r="A1866" t="str">
            <v>STF2</v>
          </cell>
        </row>
        <row r="1867">
          <cell r="A1867" t="str">
            <v>STF2</v>
          </cell>
        </row>
        <row r="1868">
          <cell r="A1868" t="str">
            <v>STF2</v>
          </cell>
        </row>
        <row r="1869">
          <cell r="A1869" t="str">
            <v>STF2</v>
          </cell>
        </row>
        <row r="1870">
          <cell r="A1870" t="str">
            <v>STF2</v>
          </cell>
        </row>
        <row r="1871">
          <cell r="A1871" t="str">
            <v>STF2</v>
          </cell>
        </row>
        <row r="1872">
          <cell r="A1872" t="str">
            <v>STF2</v>
          </cell>
        </row>
        <row r="1873">
          <cell r="A1873" t="str">
            <v>STF2</v>
          </cell>
        </row>
        <row r="1874">
          <cell r="A1874" t="str">
            <v>STF2</v>
          </cell>
        </row>
        <row r="1875">
          <cell r="A1875" t="str">
            <v>STF2</v>
          </cell>
        </row>
        <row r="1876">
          <cell r="A1876" t="str">
            <v>STF2</v>
          </cell>
        </row>
        <row r="1877">
          <cell r="A1877" t="str">
            <v>STF2</v>
          </cell>
        </row>
        <row r="1878">
          <cell r="A1878" t="str">
            <v>STF2</v>
          </cell>
        </row>
        <row r="1879">
          <cell r="A1879" t="str">
            <v>STF2</v>
          </cell>
        </row>
        <row r="1880">
          <cell r="A1880" t="str">
            <v>STF2</v>
          </cell>
        </row>
        <row r="1881">
          <cell r="A1881" t="str">
            <v>STF2</v>
          </cell>
        </row>
        <row r="1882">
          <cell r="A1882" t="str">
            <v>STF2</v>
          </cell>
        </row>
        <row r="1883">
          <cell r="A1883" t="str">
            <v>STF2</v>
          </cell>
        </row>
        <row r="1884">
          <cell r="A1884" t="str">
            <v>STF2</v>
          </cell>
        </row>
        <row r="1885">
          <cell r="A1885" t="str">
            <v>STF2</v>
          </cell>
        </row>
        <row r="1886">
          <cell r="A1886" t="str">
            <v>STF2</v>
          </cell>
        </row>
        <row r="1887">
          <cell r="A1887" t="str">
            <v>STF2</v>
          </cell>
        </row>
        <row r="1888">
          <cell r="A1888" t="str">
            <v>STF2</v>
          </cell>
        </row>
        <row r="1889">
          <cell r="A1889" t="str">
            <v>STF2</v>
          </cell>
        </row>
        <row r="1890">
          <cell r="A1890" t="str">
            <v>STF2</v>
          </cell>
        </row>
        <row r="1891">
          <cell r="A1891" t="str">
            <v>STF2</v>
          </cell>
        </row>
        <row r="1892">
          <cell r="A1892" t="str">
            <v>STF2</v>
          </cell>
        </row>
        <row r="1893">
          <cell r="A1893" t="str">
            <v>STF2</v>
          </cell>
        </row>
        <row r="1894">
          <cell r="A1894" t="str">
            <v>STF2</v>
          </cell>
        </row>
        <row r="1895">
          <cell r="A1895" t="str">
            <v>STF2</v>
          </cell>
        </row>
        <row r="1896">
          <cell r="A1896" t="str">
            <v>STF2</v>
          </cell>
        </row>
        <row r="1897">
          <cell r="A1897" t="str">
            <v>STF2</v>
          </cell>
        </row>
        <row r="1898">
          <cell r="A1898" t="str">
            <v>STF2</v>
          </cell>
        </row>
        <row r="1899">
          <cell r="A1899" t="str">
            <v>STF2</v>
          </cell>
        </row>
        <row r="1900">
          <cell r="A1900" t="str">
            <v>STF2</v>
          </cell>
        </row>
        <row r="1901">
          <cell r="A1901" t="str">
            <v>STF2</v>
          </cell>
        </row>
        <row r="1902">
          <cell r="A1902" t="str">
            <v>STF2</v>
          </cell>
        </row>
        <row r="1903">
          <cell r="A1903" t="str">
            <v>STF2</v>
          </cell>
        </row>
        <row r="1904">
          <cell r="A1904" t="str">
            <v>STF2</v>
          </cell>
        </row>
        <row r="1905">
          <cell r="A1905" t="str">
            <v>STF2</v>
          </cell>
        </row>
        <row r="1906">
          <cell r="A1906" t="str">
            <v>STF2</v>
          </cell>
        </row>
        <row r="1907">
          <cell r="A1907" t="str">
            <v>STF2</v>
          </cell>
        </row>
        <row r="1908">
          <cell r="A1908" t="str">
            <v>STF2</v>
          </cell>
        </row>
        <row r="1909">
          <cell r="A1909" t="str">
            <v>STF2</v>
          </cell>
        </row>
        <row r="1910">
          <cell r="A1910" t="str">
            <v>STF2</v>
          </cell>
        </row>
        <row r="1911">
          <cell r="A1911" t="str">
            <v>STF2</v>
          </cell>
        </row>
        <row r="1912">
          <cell r="A1912" t="str">
            <v>STF2</v>
          </cell>
        </row>
        <row r="1913">
          <cell r="A1913" t="str">
            <v>STF2</v>
          </cell>
        </row>
        <row r="1914">
          <cell r="A1914" t="str">
            <v>STF2</v>
          </cell>
        </row>
        <row r="1915">
          <cell r="A1915" t="str">
            <v>STF2</v>
          </cell>
        </row>
        <row r="1916">
          <cell r="A1916" t="str">
            <v>STF2</v>
          </cell>
        </row>
        <row r="1917">
          <cell r="A1917" t="str">
            <v>STF2</v>
          </cell>
        </row>
        <row r="1918">
          <cell r="A1918" t="str">
            <v>STF2</v>
          </cell>
        </row>
        <row r="1919">
          <cell r="A1919" t="str">
            <v>STF2</v>
          </cell>
        </row>
        <row r="1920">
          <cell r="A1920" t="str">
            <v>STF2</v>
          </cell>
        </row>
        <row r="1921">
          <cell r="A1921" t="str">
            <v>STF2</v>
          </cell>
        </row>
        <row r="1922">
          <cell r="A1922" t="str">
            <v>STF2</v>
          </cell>
        </row>
        <row r="1923">
          <cell r="A1923" t="str">
            <v>STF2</v>
          </cell>
        </row>
        <row r="1924">
          <cell r="A1924" t="str">
            <v>STF2</v>
          </cell>
        </row>
        <row r="1925">
          <cell r="A1925" t="str">
            <v>STF2</v>
          </cell>
        </row>
        <row r="1926">
          <cell r="A1926" t="str">
            <v>STF2</v>
          </cell>
        </row>
        <row r="1927">
          <cell r="A1927" t="str">
            <v>STF2</v>
          </cell>
        </row>
        <row r="1928">
          <cell r="A1928" t="str">
            <v>STF2</v>
          </cell>
        </row>
        <row r="1929">
          <cell r="A1929" t="str">
            <v>STF2</v>
          </cell>
        </row>
        <row r="1930">
          <cell r="A1930" t="str">
            <v>STF2</v>
          </cell>
        </row>
        <row r="1931">
          <cell r="A1931" t="str">
            <v>STF2</v>
          </cell>
        </row>
        <row r="1932">
          <cell r="A1932" t="str">
            <v>STF2</v>
          </cell>
        </row>
        <row r="1933">
          <cell r="A1933" t="str">
            <v>STF2</v>
          </cell>
        </row>
        <row r="1934">
          <cell r="A1934" t="str">
            <v>STF2</v>
          </cell>
        </row>
        <row r="1935">
          <cell r="A1935" t="str">
            <v>STF2</v>
          </cell>
        </row>
        <row r="1936">
          <cell r="A1936" t="str">
            <v>STF2</v>
          </cell>
        </row>
        <row r="1937">
          <cell r="A1937" t="str">
            <v>STF2</v>
          </cell>
        </row>
        <row r="1938">
          <cell r="A1938" t="str">
            <v>STF2</v>
          </cell>
        </row>
        <row r="1939">
          <cell r="A1939" t="str">
            <v>STF2</v>
          </cell>
        </row>
        <row r="1940">
          <cell r="A1940" t="str">
            <v>STF2</v>
          </cell>
        </row>
        <row r="1941">
          <cell r="A1941" t="str">
            <v>STF2</v>
          </cell>
        </row>
        <row r="1942">
          <cell r="A1942" t="str">
            <v>STF2</v>
          </cell>
        </row>
        <row r="1943">
          <cell r="A1943" t="str">
            <v>STF2</v>
          </cell>
        </row>
        <row r="1944">
          <cell r="A1944" t="str">
            <v>STF2</v>
          </cell>
        </row>
        <row r="1945">
          <cell r="A1945" t="str">
            <v>STF2</v>
          </cell>
        </row>
        <row r="1946">
          <cell r="A1946" t="str">
            <v>STF2</v>
          </cell>
        </row>
        <row r="1947">
          <cell r="A1947" t="str">
            <v>STF2</v>
          </cell>
        </row>
        <row r="1948">
          <cell r="A1948" t="str">
            <v>STF2</v>
          </cell>
        </row>
        <row r="1949">
          <cell r="A1949" t="str">
            <v>STF2</v>
          </cell>
        </row>
        <row r="1950">
          <cell r="A1950" t="str">
            <v>STF2</v>
          </cell>
        </row>
        <row r="1951">
          <cell r="A1951" t="str">
            <v>STF2</v>
          </cell>
        </row>
        <row r="1952">
          <cell r="A1952" t="str">
            <v>STF2</v>
          </cell>
        </row>
        <row r="1953">
          <cell r="A1953" t="str">
            <v>STF2</v>
          </cell>
        </row>
        <row r="1954">
          <cell r="A1954" t="str">
            <v>STF2</v>
          </cell>
        </row>
        <row r="1955">
          <cell r="A1955" t="str">
            <v>STF2</v>
          </cell>
        </row>
        <row r="1956">
          <cell r="A1956" t="str">
            <v>STF2</v>
          </cell>
        </row>
        <row r="1957">
          <cell r="A1957" t="str">
            <v>STF2</v>
          </cell>
        </row>
        <row r="1958">
          <cell r="A1958" t="str">
            <v>STF2</v>
          </cell>
        </row>
        <row r="1959">
          <cell r="A1959" t="str">
            <v>STF2</v>
          </cell>
        </row>
        <row r="1960">
          <cell r="A1960" t="str">
            <v>STF2</v>
          </cell>
        </row>
        <row r="1961">
          <cell r="A1961" t="str">
            <v>STF2</v>
          </cell>
        </row>
        <row r="1962">
          <cell r="A1962" t="str">
            <v>STF2</v>
          </cell>
        </row>
        <row r="1963">
          <cell r="A1963" t="str">
            <v>STF2</v>
          </cell>
        </row>
        <row r="1964">
          <cell r="A1964" t="str">
            <v>STF2</v>
          </cell>
        </row>
        <row r="1965">
          <cell r="A1965" t="str">
            <v>STF2</v>
          </cell>
        </row>
        <row r="1966">
          <cell r="A1966" t="str">
            <v>STF2</v>
          </cell>
        </row>
        <row r="1967">
          <cell r="A1967" t="str">
            <v>STF2</v>
          </cell>
        </row>
        <row r="1968">
          <cell r="A1968" t="str">
            <v>STF2</v>
          </cell>
        </row>
        <row r="1969">
          <cell r="A1969" t="str">
            <v>STF2</v>
          </cell>
        </row>
        <row r="1970">
          <cell r="A1970" t="str">
            <v>STF2</v>
          </cell>
        </row>
        <row r="1971">
          <cell r="A1971" t="str">
            <v>STF2</v>
          </cell>
        </row>
        <row r="1972">
          <cell r="A1972" t="str">
            <v>STF2</v>
          </cell>
        </row>
        <row r="1973">
          <cell r="A1973" t="str">
            <v>STF2</v>
          </cell>
        </row>
        <row r="1974">
          <cell r="A1974" t="str">
            <v>STF2</v>
          </cell>
        </row>
        <row r="1975">
          <cell r="A1975" t="str">
            <v>STF2</v>
          </cell>
        </row>
        <row r="1976">
          <cell r="A1976" t="str">
            <v>STF2</v>
          </cell>
        </row>
        <row r="1977">
          <cell r="A1977" t="str">
            <v>STF2</v>
          </cell>
        </row>
        <row r="1978">
          <cell r="A1978" t="str">
            <v>STF2</v>
          </cell>
        </row>
        <row r="1979">
          <cell r="A1979" t="str">
            <v>STF2</v>
          </cell>
        </row>
        <row r="1980">
          <cell r="A1980" t="str">
            <v>STF2</v>
          </cell>
        </row>
        <row r="1981">
          <cell r="A1981" t="str">
            <v>STF2</v>
          </cell>
        </row>
        <row r="1982">
          <cell r="A1982" t="str">
            <v>STF2</v>
          </cell>
        </row>
        <row r="1983">
          <cell r="A1983" t="str">
            <v>STF2</v>
          </cell>
        </row>
        <row r="1984">
          <cell r="A1984" t="str">
            <v>STF2</v>
          </cell>
        </row>
        <row r="1985">
          <cell r="A1985" t="str">
            <v>STF2</v>
          </cell>
        </row>
        <row r="1986">
          <cell r="A1986" t="str">
            <v>STF2</v>
          </cell>
        </row>
        <row r="1987">
          <cell r="A1987" t="str">
            <v>STF2</v>
          </cell>
        </row>
        <row r="1988">
          <cell r="A1988" t="str">
            <v>STF2</v>
          </cell>
        </row>
        <row r="1989">
          <cell r="A1989" t="str">
            <v>STF2</v>
          </cell>
        </row>
        <row r="1990">
          <cell r="A1990" t="str">
            <v>STF2</v>
          </cell>
        </row>
        <row r="1991">
          <cell r="A1991" t="str">
            <v>STF2</v>
          </cell>
        </row>
        <row r="1992">
          <cell r="A1992" t="str">
            <v>STF2</v>
          </cell>
        </row>
        <row r="1993">
          <cell r="A1993" t="str">
            <v>STF2</v>
          </cell>
        </row>
        <row r="1994">
          <cell r="A1994" t="str">
            <v>STF2</v>
          </cell>
        </row>
        <row r="1995">
          <cell r="A1995" t="str">
            <v>STF2</v>
          </cell>
        </row>
        <row r="1996">
          <cell r="A1996" t="str">
            <v>STF2</v>
          </cell>
        </row>
        <row r="1997">
          <cell r="A1997" t="str">
            <v>STF2</v>
          </cell>
        </row>
        <row r="1998">
          <cell r="A1998" t="str">
            <v>STF2</v>
          </cell>
        </row>
        <row r="1999">
          <cell r="A1999" t="str">
            <v>STF2</v>
          </cell>
        </row>
        <row r="2000">
          <cell r="A2000" t="str">
            <v>STF2</v>
          </cell>
        </row>
        <row r="2001">
          <cell r="A2001" t="str">
            <v>STF2</v>
          </cell>
        </row>
        <row r="2002">
          <cell r="A2002" t="str">
            <v>STF2</v>
          </cell>
        </row>
        <row r="2003">
          <cell r="A2003" t="str">
            <v>STF2</v>
          </cell>
        </row>
        <row r="2004">
          <cell r="A2004" t="str">
            <v>STF2</v>
          </cell>
        </row>
        <row r="2005">
          <cell r="A2005" t="str">
            <v>STF2</v>
          </cell>
        </row>
        <row r="2006">
          <cell r="A2006" t="str">
            <v>STF2</v>
          </cell>
        </row>
        <row r="2007">
          <cell r="A2007" t="str">
            <v>STF2</v>
          </cell>
        </row>
        <row r="2008">
          <cell r="A2008" t="str">
            <v>STF2</v>
          </cell>
        </row>
        <row r="2009">
          <cell r="A2009" t="str">
            <v>STF2</v>
          </cell>
        </row>
        <row r="2010">
          <cell r="A2010" t="str">
            <v>STF2</v>
          </cell>
        </row>
        <row r="2011">
          <cell r="A2011" t="str">
            <v>STF2</v>
          </cell>
        </row>
        <row r="2012">
          <cell r="A2012" t="str">
            <v>STF2</v>
          </cell>
        </row>
        <row r="2013">
          <cell r="A2013" t="str">
            <v>STF2</v>
          </cell>
        </row>
        <row r="2014">
          <cell r="A2014" t="str">
            <v>STF2</v>
          </cell>
        </row>
        <row r="2015">
          <cell r="A2015" t="str">
            <v>STF2</v>
          </cell>
        </row>
        <row r="2016">
          <cell r="A2016" t="str">
            <v>STF2</v>
          </cell>
        </row>
        <row r="2017">
          <cell r="A2017" t="str">
            <v>STF2</v>
          </cell>
        </row>
        <row r="2018">
          <cell r="A2018" t="str">
            <v>STF2</v>
          </cell>
        </row>
        <row r="2019">
          <cell r="A2019" t="str">
            <v>STF2</v>
          </cell>
        </row>
        <row r="2020">
          <cell r="A2020" t="str">
            <v>STF2</v>
          </cell>
        </row>
        <row r="2021">
          <cell r="A2021" t="str">
            <v>STF2</v>
          </cell>
        </row>
        <row r="2022">
          <cell r="A2022" t="str">
            <v>STF2</v>
          </cell>
        </row>
        <row r="2023">
          <cell r="A2023" t="str">
            <v>STF2</v>
          </cell>
        </row>
        <row r="2024">
          <cell r="A2024" t="str">
            <v>STF2</v>
          </cell>
        </row>
        <row r="2025">
          <cell r="A2025" t="str">
            <v>STF2</v>
          </cell>
        </row>
        <row r="2026">
          <cell r="A2026" t="str">
            <v>STF2</v>
          </cell>
        </row>
        <row r="2027">
          <cell r="A2027" t="str">
            <v>STF2</v>
          </cell>
        </row>
        <row r="2028">
          <cell r="A2028" t="str">
            <v>STF2</v>
          </cell>
        </row>
        <row r="2029">
          <cell r="A2029" t="str">
            <v>STF2</v>
          </cell>
        </row>
        <row r="2030">
          <cell r="A2030" t="str">
            <v>STF2</v>
          </cell>
        </row>
        <row r="2031">
          <cell r="A2031" t="str">
            <v>STF2</v>
          </cell>
        </row>
        <row r="2032">
          <cell r="A2032" t="str">
            <v>STF2</v>
          </cell>
        </row>
        <row r="2033">
          <cell r="A2033" t="str">
            <v>STF2</v>
          </cell>
        </row>
        <row r="2034">
          <cell r="A2034" t="str">
            <v>STF2</v>
          </cell>
        </row>
        <row r="2035">
          <cell r="A2035" t="str">
            <v>STF2</v>
          </cell>
        </row>
        <row r="2036">
          <cell r="A2036" t="str">
            <v>STF2</v>
          </cell>
        </row>
        <row r="2037">
          <cell r="A2037" t="str">
            <v>STF2</v>
          </cell>
        </row>
        <row r="2038">
          <cell r="A2038" t="str">
            <v>STF2</v>
          </cell>
        </row>
        <row r="2039">
          <cell r="A2039" t="str">
            <v>STF2</v>
          </cell>
        </row>
        <row r="2040">
          <cell r="A2040" t="str">
            <v>STF2</v>
          </cell>
        </row>
        <row r="2041">
          <cell r="A2041" t="str">
            <v>STF2</v>
          </cell>
        </row>
        <row r="2042">
          <cell r="A2042" t="str">
            <v>STF2</v>
          </cell>
        </row>
        <row r="2043">
          <cell r="A2043" t="str">
            <v>STF2</v>
          </cell>
        </row>
        <row r="2044">
          <cell r="A2044" t="str">
            <v>STF2</v>
          </cell>
        </row>
        <row r="2045">
          <cell r="A2045" t="str">
            <v>STF2</v>
          </cell>
        </row>
        <row r="2046">
          <cell r="A2046" t="str">
            <v>STF2</v>
          </cell>
        </row>
        <row r="2047">
          <cell r="A2047" t="str">
            <v>STF2</v>
          </cell>
        </row>
        <row r="2048">
          <cell r="A2048" t="str">
            <v>STF2</v>
          </cell>
        </row>
        <row r="2049">
          <cell r="A2049" t="str">
            <v>STF2</v>
          </cell>
        </row>
        <row r="2050">
          <cell r="A2050" t="str">
            <v>STF2</v>
          </cell>
        </row>
        <row r="2051">
          <cell r="A2051" t="str">
            <v>STF2</v>
          </cell>
        </row>
        <row r="2052">
          <cell r="A2052" t="str">
            <v>STF2</v>
          </cell>
        </row>
        <row r="2053">
          <cell r="A2053" t="str">
            <v>STF2</v>
          </cell>
        </row>
        <row r="2054">
          <cell r="A2054" t="str">
            <v>STF2</v>
          </cell>
        </row>
        <row r="2055">
          <cell r="A2055" t="str">
            <v>STF2</v>
          </cell>
        </row>
        <row r="2056">
          <cell r="A2056" t="str">
            <v>STF2</v>
          </cell>
        </row>
        <row r="2057">
          <cell r="A2057" t="str">
            <v>STF2</v>
          </cell>
        </row>
        <row r="2058">
          <cell r="A2058" t="str">
            <v>STF2</v>
          </cell>
        </row>
        <row r="2059">
          <cell r="A2059" t="str">
            <v>STF2</v>
          </cell>
        </row>
        <row r="2060">
          <cell r="A2060" t="str">
            <v>STF2</v>
          </cell>
        </row>
        <row r="2061">
          <cell r="A2061" t="str">
            <v>STF2</v>
          </cell>
        </row>
        <row r="2062">
          <cell r="A2062" t="str">
            <v>STF2</v>
          </cell>
        </row>
        <row r="2063">
          <cell r="A2063" t="str">
            <v>STF2</v>
          </cell>
        </row>
        <row r="2064">
          <cell r="A2064" t="str">
            <v>STF2</v>
          </cell>
        </row>
        <row r="2065">
          <cell r="A2065" t="str">
            <v>STF2</v>
          </cell>
        </row>
        <row r="2066">
          <cell r="A2066" t="str">
            <v>STF2</v>
          </cell>
        </row>
        <row r="2067">
          <cell r="A2067" t="str">
            <v>STF2</v>
          </cell>
        </row>
        <row r="2068">
          <cell r="A2068" t="str">
            <v>STF2</v>
          </cell>
        </row>
        <row r="2069">
          <cell r="A2069" t="str">
            <v>STF2</v>
          </cell>
        </row>
        <row r="2070">
          <cell r="A2070" t="str">
            <v>STF2</v>
          </cell>
        </row>
        <row r="2071">
          <cell r="A2071" t="str">
            <v>STF2</v>
          </cell>
        </row>
        <row r="2072">
          <cell r="A2072" t="str">
            <v>STF2</v>
          </cell>
        </row>
        <row r="2073">
          <cell r="A2073" t="str">
            <v>STF2</v>
          </cell>
        </row>
        <row r="2074">
          <cell r="A2074" t="str">
            <v>STF2</v>
          </cell>
        </row>
        <row r="2075">
          <cell r="A2075" t="str">
            <v>STF2</v>
          </cell>
        </row>
        <row r="2076">
          <cell r="A2076" t="str">
            <v>STF2</v>
          </cell>
        </row>
        <row r="2077">
          <cell r="A2077" t="str">
            <v>STF2</v>
          </cell>
        </row>
        <row r="2078">
          <cell r="A2078" t="str">
            <v>STF2</v>
          </cell>
        </row>
        <row r="2079">
          <cell r="A2079" t="str">
            <v>STF2</v>
          </cell>
        </row>
        <row r="2080">
          <cell r="A2080" t="str">
            <v>STF2</v>
          </cell>
        </row>
        <row r="2081">
          <cell r="A2081" t="str">
            <v>STF2</v>
          </cell>
        </row>
        <row r="2082">
          <cell r="A2082" t="str">
            <v>STF2</v>
          </cell>
        </row>
        <row r="2083">
          <cell r="A2083" t="str">
            <v>STF2</v>
          </cell>
        </row>
        <row r="2084">
          <cell r="A2084" t="str">
            <v>STF2</v>
          </cell>
        </row>
        <row r="2085">
          <cell r="A2085" t="str">
            <v>STF2</v>
          </cell>
        </row>
        <row r="2086">
          <cell r="A2086" t="str">
            <v>STF2</v>
          </cell>
        </row>
        <row r="2087">
          <cell r="A2087" t="str">
            <v>STF2</v>
          </cell>
        </row>
        <row r="2088">
          <cell r="A2088" t="str">
            <v>STF2</v>
          </cell>
        </row>
        <row r="2089">
          <cell r="A2089" t="str">
            <v>STF2</v>
          </cell>
        </row>
        <row r="2090">
          <cell r="A2090" t="str">
            <v>STF2</v>
          </cell>
        </row>
        <row r="2091">
          <cell r="A2091" t="str">
            <v>STF2</v>
          </cell>
        </row>
        <row r="2092">
          <cell r="A2092" t="str">
            <v>STF2</v>
          </cell>
        </row>
        <row r="2093">
          <cell r="A2093" t="str">
            <v>STF2</v>
          </cell>
        </row>
        <row r="2094">
          <cell r="A2094" t="str">
            <v>STF2</v>
          </cell>
        </row>
        <row r="2095">
          <cell r="A2095" t="str">
            <v>STF2</v>
          </cell>
        </row>
        <row r="2096">
          <cell r="A2096" t="str">
            <v>STF2</v>
          </cell>
        </row>
        <row r="2097">
          <cell r="A2097" t="str">
            <v>STF2</v>
          </cell>
        </row>
        <row r="2098">
          <cell r="A2098" t="str">
            <v>STF2</v>
          </cell>
        </row>
        <row r="2099">
          <cell r="A2099" t="str">
            <v>STF2</v>
          </cell>
        </row>
        <row r="2100">
          <cell r="A2100" t="str">
            <v>STF2</v>
          </cell>
        </row>
        <row r="2101">
          <cell r="A2101" t="str">
            <v>STF2</v>
          </cell>
        </row>
        <row r="2102">
          <cell r="A2102" t="str">
            <v>STF2</v>
          </cell>
        </row>
        <row r="2103">
          <cell r="A2103" t="str">
            <v>STF2</v>
          </cell>
        </row>
        <row r="2104">
          <cell r="A2104" t="str">
            <v>STF2</v>
          </cell>
        </row>
        <row r="2105">
          <cell r="A2105" t="str">
            <v>STF2</v>
          </cell>
        </row>
        <row r="2106">
          <cell r="A2106" t="str">
            <v>STF2</v>
          </cell>
        </row>
        <row r="2107">
          <cell r="A2107" t="str">
            <v>STF2</v>
          </cell>
        </row>
        <row r="2108">
          <cell r="A2108" t="str">
            <v>STF2</v>
          </cell>
        </row>
        <row r="2109">
          <cell r="A2109" t="str">
            <v>STF2</v>
          </cell>
        </row>
        <row r="2110">
          <cell r="A2110" t="str">
            <v>STF2</v>
          </cell>
        </row>
        <row r="2111">
          <cell r="A2111" t="str">
            <v>STF2</v>
          </cell>
        </row>
        <row r="2112">
          <cell r="A2112" t="str">
            <v>STF2</v>
          </cell>
        </row>
        <row r="2113">
          <cell r="A2113" t="str">
            <v>STF2</v>
          </cell>
        </row>
        <row r="2114">
          <cell r="A2114" t="str">
            <v>STF2</v>
          </cell>
        </row>
        <row r="2115">
          <cell r="A2115" t="str">
            <v>STF2</v>
          </cell>
        </row>
        <row r="2116">
          <cell r="A2116" t="str">
            <v>STF2</v>
          </cell>
        </row>
        <row r="2117">
          <cell r="A2117" t="str">
            <v>STF2</v>
          </cell>
        </row>
        <row r="2118">
          <cell r="A2118" t="str">
            <v>STF2</v>
          </cell>
        </row>
        <row r="2119">
          <cell r="A2119" t="str">
            <v>STF2</v>
          </cell>
        </row>
        <row r="2120">
          <cell r="A2120" t="str">
            <v>STF2</v>
          </cell>
        </row>
        <row r="2121">
          <cell r="A2121" t="str">
            <v>STF2</v>
          </cell>
        </row>
        <row r="2122">
          <cell r="A2122" t="str">
            <v>STF2</v>
          </cell>
        </row>
        <row r="2123">
          <cell r="A2123" t="str">
            <v>STF2</v>
          </cell>
        </row>
        <row r="2124">
          <cell r="A2124" t="str">
            <v>STF2</v>
          </cell>
        </row>
        <row r="2125">
          <cell r="A2125" t="str">
            <v>STF2</v>
          </cell>
        </row>
        <row r="2126">
          <cell r="A2126" t="str">
            <v>STF2</v>
          </cell>
        </row>
        <row r="2127">
          <cell r="A2127" t="str">
            <v>STF2</v>
          </cell>
        </row>
        <row r="2128">
          <cell r="A2128" t="str">
            <v>STF2</v>
          </cell>
        </row>
        <row r="2129">
          <cell r="A2129" t="str">
            <v>STF2</v>
          </cell>
        </row>
        <row r="2130">
          <cell r="A2130" t="str">
            <v>STF2</v>
          </cell>
        </row>
        <row r="2131">
          <cell r="A2131" t="str">
            <v>STF2</v>
          </cell>
        </row>
        <row r="2132">
          <cell r="A2132" t="str">
            <v>STF2</v>
          </cell>
        </row>
        <row r="2133">
          <cell r="A2133" t="str">
            <v>STF2</v>
          </cell>
        </row>
        <row r="2134">
          <cell r="A2134" t="str">
            <v>STF2</v>
          </cell>
        </row>
        <row r="2135">
          <cell r="A2135" t="str">
            <v>STF2</v>
          </cell>
        </row>
        <row r="2136">
          <cell r="A2136" t="str">
            <v>STF2</v>
          </cell>
        </row>
        <row r="2137">
          <cell r="A2137" t="str">
            <v>STF2</v>
          </cell>
        </row>
        <row r="2138">
          <cell r="A2138" t="str">
            <v>STF2</v>
          </cell>
        </row>
        <row r="2139">
          <cell r="A2139" t="str">
            <v>STF2</v>
          </cell>
        </row>
        <row r="2140">
          <cell r="A2140" t="str">
            <v>STF2</v>
          </cell>
        </row>
        <row r="2141">
          <cell r="A2141" t="str">
            <v>STF2</v>
          </cell>
        </row>
        <row r="2142">
          <cell r="A2142" t="str">
            <v>STF2</v>
          </cell>
        </row>
        <row r="2143">
          <cell r="A2143" t="str">
            <v>STF2</v>
          </cell>
        </row>
        <row r="2144">
          <cell r="A2144" t="str">
            <v>STF2</v>
          </cell>
        </row>
        <row r="2145">
          <cell r="A2145" t="str">
            <v>STF2</v>
          </cell>
        </row>
        <row r="2146">
          <cell r="A2146" t="str">
            <v>STF2</v>
          </cell>
        </row>
        <row r="2147">
          <cell r="A2147" t="str">
            <v>STF2</v>
          </cell>
        </row>
        <row r="2148">
          <cell r="A2148" t="str">
            <v>STF2</v>
          </cell>
        </row>
        <row r="2149">
          <cell r="A2149" t="str">
            <v>STF2</v>
          </cell>
        </row>
        <row r="2150">
          <cell r="A2150" t="str">
            <v>STF2</v>
          </cell>
        </row>
        <row r="2151">
          <cell r="A2151" t="str">
            <v>STF2</v>
          </cell>
        </row>
        <row r="2152">
          <cell r="A2152" t="str">
            <v>STF2</v>
          </cell>
        </row>
        <row r="2153">
          <cell r="A2153" t="str">
            <v>STF2</v>
          </cell>
        </row>
        <row r="2154">
          <cell r="A2154" t="str">
            <v>STF2</v>
          </cell>
        </row>
        <row r="2155">
          <cell r="A2155" t="str">
            <v>STF2</v>
          </cell>
        </row>
        <row r="2156">
          <cell r="A2156" t="str">
            <v>STF2</v>
          </cell>
        </row>
        <row r="2157">
          <cell r="A2157" t="str">
            <v>STF2</v>
          </cell>
        </row>
        <row r="2158">
          <cell r="A2158" t="str">
            <v>STF2</v>
          </cell>
        </row>
        <row r="2159">
          <cell r="A2159" t="str">
            <v>STF2</v>
          </cell>
        </row>
        <row r="2160">
          <cell r="A2160" t="str">
            <v>STF2</v>
          </cell>
        </row>
        <row r="2161">
          <cell r="A2161" t="str">
            <v>STF2</v>
          </cell>
        </row>
        <row r="2162">
          <cell r="A2162" t="str">
            <v>STF2</v>
          </cell>
        </row>
        <row r="2163">
          <cell r="A2163" t="str">
            <v>STF2</v>
          </cell>
        </row>
        <row r="2164">
          <cell r="A2164" t="str">
            <v>STF2</v>
          </cell>
        </row>
        <row r="2165">
          <cell r="A2165" t="str">
            <v>STF2</v>
          </cell>
        </row>
        <row r="2166">
          <cell r="A2166" t="str">
            <v>STF2</v>
          </cell>
        </row>
        <row r="2167">
          <cell r="A2167" t="str">
            <v>STF2</v>
          </cell>
        </row>
        <row r="2168">
          <cell r="A2168" t="str">
            <v>STF2</v>
          </cell>
        </row>
        <row r="2169">
          <cell r="A2169" t="str">
            <v>STF2</v>
          </cell>
        </row>
        <row r="2170">
          <cell r="A2170" t="str">
            <v>STF2</v>
          </cell>
        </row>
        <row r="2171">
          <cell r="A2171" t="str">
            <v>STF2</v>
          </cell>
        </row>
        <row r="2172">
          <cell r="A2172" t="str">
            <v>STF2</v>
          </cell>
        </row>
        <row r="2173">
          <cell r="A2173" t="str">
            <v>STF2</v>
          </cell>
        </row>
        <row r="2174">
          <cell r="A2174" t="str">
            <v>STF2</v>
          </cell>
        </row>
        <row r="2175">
          <cell r="A2175" t="str">
            <v>STF2</v>
          </cell>
        </row>
        <row r="2176">
          <cell r="A2176" t="str">
            <v>STF2</v>
          </cell>
        </row>
        <row r="2177">
          <cell r="A2177" t="str">
            <v>STF2</v>
          </cell>
        </row>
        <row r="2178">
          <cell r="A2178" t="str">
            <v>STF2</v>
          </cell>
        </row>
        <row r="2179">
          <cell r="A2179" t="str">
            <v>STF2</v>
          </cell>
        </row>
        <row r="2180">
          <cell r="A2180" t="str">
            <v>STF2</v>
          </cell>
        </row>
        <row r="2181">
          <cell r="A2181" t="str">
            <v>STF2</v>
          </cell>
        </row>
        <row r="2182">
          <cell r="A2182" t="str">
            <v>STF2</v>
          </cell>
        </row>
        <row r="2183">
          <cell r="A2183" t="str">
            <v>STF2</v>
          </cell>
        </row>
        <row r="2184">
          <cell r="A2184" t="str">
            <v>STF2</v>
          </cell>
        </row>
        <row r="2185">
          <cell r="A2185" t="str">
            <v>STF2</v>
          </cell>
        </row>
        <row r="2186">
          <cell r="A2186" t="str">
            <v>STF2</v>
          </cell>
        </row>
        <row r="2187">
          <cell r="A2187" t="str">
            <v>STF2</v>
          </cell>
        </row>
        <row r="2188">
          <cell r="A2188" t="str">
            <v>STF2</v>
          </cell>
        </row>
        <row r="2189">
          <cell r="A2189" t="str">
            <v>STF2</v>
          </cell>
        </row>
        <row r="2190">
          <cell r="A2190" t="str">
            <v>STF2</v>
          </cell>
        </row>
        <row r="2191">
          <cell r="A2191" t="str">
            <v>STF2</v>
          </cell>
        </row>
        <row r="2192">
          <cell r="A2192" t="str">
            <v>STF2</v>
          </cell>
        </row>
        <row r="2193">
          <cell r="A2193" t="str">
            <v>STF2</v>
          </cell>
        </row>
        <row r="2194">
          <cell r="A2194" t="str">
            <v>STF2</v>
          </cell>
        </row>
        <row r="2195">
          <cell r="A2195" t="str">
            <v>STF2</v>
          </cell>
        </row>
        <row r="2196">
          <cell r="A2196" t="str">
            <v>STF2</v>
          </cell>
        </row>
        <row r="2197">
          <cell r="A2197" t="str">
            <v>STF2</v>
          </cell>
        </row>
        <row r="2198">
          <cell r="A2198" t="str">
            <v>STF2</v>
          </cell>
        </row>
        <row r="2199">
          <cell r="A2199" t="str">
            <v>STF2</v>
          </cell>
        </row>
        <row r="2200">
          <cell r="A2200" t="str">
            <v>STF2</v>
          </cell>
        </row>
        <row r="2201">
          <cell r="A2201" t="str">
            <v>STF2</v>
          </cell>
        </row>
        <row r="2202">
          <cell r="A2202" t="str">
            <v>STF2</v>
          </cell>
        </row>
        <row r="2203">
          <cell r="A2203" t="str">
            <v>STF2</v>
          </cell>
        </row>
        <row r="2204">
          <cell r="A2204" t="str">
            <v>STF2</v>
          </cell>
        </row>
        <row r="2205">
          <cell r="A2205" t="str">
            <v>STF2</v>
          </cell>
        </row>
        <row r="2206">
          <cell r="A2206" t="str">
            <v>STF2</v>
          </cell>
        </row>
        <row r="2207">
          <cell r="A2207" t="str">
            <v>STF2</v>
          </cell>
        </row>
        <row r="2208">
          <cell r="A2208" t="str">
            <v>STF2</v>
          </cell>
        </row>
        <row r="2209">
          <cell r="A2209" t="str">
            <v>STF2</v>
          </cell>
        </row>
        <row r="2210">
          <cell r="A2210" t="str">
            <v>STF2</v>
          </cell>
        </row>
        <row r="2211">
          <cell r="A2211" t="str">
            <v>STF2</v>
          </cell>
        </row>
        <row r="2212">
          <cell r="A2212" t="str">
            <v>STF2</v>
          </cell>
        </row>
        <row r="2213">
          <cell r="A2213" t="str">
            <v>STF2</v>
          </cell>
        </row>
        <row r="2214">
          <cell r="A2214" t="str">
            <v>STF2</v>
          </cell>
        </row>
        <row r="2215">
          <cell r="A2215" t="str">
            <v>STF2</v>
          </cell>
        </row>
        <row r="2216">
          <cell r="A2216" t="str">
            <v>STF2</v>
          </cell>
        </row>
        <row r="2217">
          <cell r="A2217" t="str">
            <v>STF2</v>
          </cell>
        </row>
        <row r="2218">
          <cell r="A2218" t="str">
            <v>STF2</v>
          </cell>
        </row>
        <row r="2219">
          <cell r="A2219" t="str">
            <v>STF2</v>
          </cell>
        </row>
        <row r="2220">
          <cell r="A2220" t="str">
            <v>STF2</v>
          </cell>
        </row>
        <row r="2221">
          <cell r="A2221" t="str">
            <v>STF2</v>
          </cell>
        </row>
        <row r="2222">
          <cell r="A2222" t="str">
            <v>STF2</v>
          </cell>
        </row>
        <row r="2223">
          <cell r="A2223" t="str">
            <v>STF2</v>
          </cell>
        </row>
        <row r="2224">
          <cell r="A2224" t="str">
            <v>STF2</v>
          </cell>
        </row>
        <row r="2225">
          <cell r="A2225" t="str">
            <v>STF2</v>
          </cell>
        </row>
        <row r="2226">
          <cell r="A2226" t="str">
            <v>STF2</v>
          </cell>
        </row>
        <row r="2227">
          <cell r="A2227" t="str">
            <v>STF2</v>
          </cell>
        </row>
        <row r="2228">
          <cell r="A2228" t="str">
            <v>STF2</v>
          </cell>
        </row>
        <row r="2229">
          <cell r="A2229" t="str">
            <v>STF2</v>
          </cell>
        </row>
        <row r="2230">
          <cell r="A2230" t="str">
            <v>STF2</v>
          </cell>
        </row>
        <row r="2231">
          <cell r="A2231" t="str">
            <v>STF2</v>
          </cell>
        </row>
        <row r="2232">
          <cell r="A2232" t="str">
            <v>STF2</v>
          </cell>
        </row>
        <row r="2233">
          <cell r="A2233" t="str">
            <v>STF2</v>
          </cell>
        </row>
        <row r="2234">
          <cell r="A2234" t="str">
            <v>STF2</v>
          </cell>
        </row>
        <row r="2235">
          <cell r="A2235" t="str">
            <v>STF2</v>
          </cell>
        </row>
        <row r="2236">
          <cell r="A2236" t="str">
            <v>STF2</v>
          </cell>
        </row>
        <row r="2237">
          <cell r="A2237" t="str">
            <v>STF2</v>
          </cell>
        </row>
        <row r="2238">
          <cell r="A2238" t="str">
            <v>STF2</v>
          </cell>
        </row>
        <row r="2239">
          <cell r="A2239" t="str">
            <v>STF2</v>
          </cell>
        </row>
        <row r="2240">
          <cell r="A2240" t="str">
            <v>STF2</v>
          </cell>
        </row>
        <row r="2241">
          <cell r="A2241" t="str">
            <v>STF2</v>
          </cell>
        </row>
        <row r="2242">
          <cell r="A2242" t="str">
            <v>STF2</v>
          </cell>
        </row>
        <row r="2243">
          <cell r="A2243" t="str">
            <v>STF2</v>
          </cell>
        </row>
        <row r="2244">
          <cell r="A2244" t="str">
            <v>STF2</v>
          </cell>
        </row>
        <row r="2245">
          <cell r="A2245" t="str">
            <v>STF2</v>
          </cell>
        </row>
        <row r="2246">
          <cell r="A2246" t="str">
            <v>STF2</v>
          </cell>
        </row>
        <row r="2247">
          <cell r="A2247" t="str">
            <v>STF2</v>
          </cell>
        </row>
        <row r="2248">
          <cell r="A2248" t="str">
            <v>STF2</v>
          </cell>
        </row>
        <row r="2249">
          <cell r="A2249" t="str">
            <v>STF2</v>
          </cell>
        </row>
        <row r="2250">
          <cell r="A2250" t="str">
            <v>STF2</v>
          </cell>
        </row>
        <row r="2251">
          <cell r="A2251" t="str">
            <v>STF2</v>
          </cell>
        </row>
        <row r="2252">
          <cell r="A2252" t="str">
            <v>STF2</v>
          </cell>
        </row>
        <row r="2253">
          <cell r="A2253" t="str">
            <v>STF2</v>
          </cell>
        </row>
        <row r="2254">
          <cell r="A2254" t="str">
            <v>STF2</v>
          </cell>
        </row>
        <row r="2255">
          <cell r="A2255" t="str">
            <v>STF2</v>
          </cell>
        </row>
        <row r="2256">
          <cell r="A2256" t="str">
            <v>STF2</v>
          </cell>
        </row>
        <row r="2257">
          <cell r="A2257" t="str">
            <v>STF2</v>
          </cell>
        </row>
        <row r="2258">
          <cell r="A2258" t="str">
            <v>STF2</v>
          </cell>
        </row>
        <row r="2259">
          <cell r="A2259" t="str">
            <v>STF2</v>
          </cell>
        </row>
        <row r="2260">
          <cell r="A2260" t="str">
            <v>STF2</v>
          </cell>
        </row>
        <row r="2261">
          <cell r="A2261" t="str">
            <v>STF2</v>
          </cell>
        </row>
        <row r="2262">
          <cell r="A2262" t="str">
            <v>STF2</v>
          </cell>
        </row>
        <row r="2263">
          <cell r="A2263" t="str">
            <v>STF2</v>
          </cell>
        </row>
        <row r="2264">
          <cell r="A2264" t="str">
            <v>STF2</v>
          </cell>
        </row>
        <row r="2265">
          <cell r="A2265" t="str">
            <v>STF2</v>
          </cell>
        </row>
        <row r="2266">
          <cell r="A2266" t="str">
            <v>STF2</v>
          </cell>
        </row>
        <row r="2267">
          <cell r="A2267" t="str">
            <v>STF2</v>
          </cell>
        </row>
        <row r="2268">
          <cell r="A2268" t="str">
            <v>STF2</v>
          </cell>
        </row>
        <row r="2269">
          <cell r="A2269" t="str">
            <v>STF2</v>
          </cell>
        </row>
        <row r="2270">
          <cell r="A2270" t="str">
            <v>STF2</v>
          </cell>
        </row>
        <row r="2271">
          <cell r="A2271" t="str">
            <v>STF2</v>
          </cell>
        </row>
        <row r="2272">
          <cell r="A2272" t="str">
            <v>STF2</v>
          </cell>
        </row>
        <row r="2273">
          <cell r="A2273" t="str">
            <v>STF2</v>
          </cell>
        </row>
        <row r="2274">
          <cell r="A2274" t="str">
            <v>STF2</v>
          </cell>
        </row>
        <row r="2275">
          <cell r="A2275" t="str">
            <v>STF2</v>
          </cell>
        </row>
        <row r="2276">
          <cell r="A2276" t="str">
            <v>STF2</v>
          </cell>
        </row>
        <row r="2277">
          <cell r="A2277" t="str">
            <v>STF2</v>
          </cell>
        </row>
        <row r="2278">
          <cell r="A2278" t="str">
            <v>STF2</v>
          </cell>
        </row>
        <row r="2279">
          <cell r="A2279" t="str">
            <v>STF2</v>
          </cell>
        </row>
        <row r="2280">
          <cell r="A2280" t="str">
            <v>STF2</v>
          </cell>
        </row>
        <row r="2281">
          <cell r="A2281" t="str">
            <v>STF2</v>
          </cell>
        </row>
        <row r="2282">
          <cell r="A2282" t="str">
            <v>STF2</v>
          </cell>
        </row>
        <row r="2283">
          <cell r="A2283" t="str">
            <v>STF2</v>
          </cell>
        </row>
        <row r="2284">
          <cell r="A2284" t="str">
            <v>STF2</v>
          </cell>
        </row>
        <row r="2285">
          <cell r="A2285" t="str">
            <v>STF2</v>
          </cell>
        </row>
        <row r="2286">
          <cell r="A2286" t="str">
            <v>STF2</v>
          </cell>
        </row>
        <row r="2287">
          <cell r="A2287" t="str">
            <v>STF2</v>
          </cell>
        </row>
        <row r="2288">
          <cell r="A2288" t="str">
            <v>STF2</v>
          </cell>
        </row>
        <row r="2289">
          <cell r="A2289" t="str">
            <v>STF2</v>
          </cell>
        </row>
        <row r="2290">
          <cell r="A2290" t="str">
            <v>STF2</v>
          </cell>
        </row>
        <row r="2291">
          <cell r="A2291" t="str">
            <v>STF2</v>
          </cell>
        </row>
        <row r="2292">
          <cell r="A2292" t="str">
            <v>STF2</v>
          </cell>
        </row>
        <row r="2293">
          <cell r="A2293" t="str">
            <v>STF2</v>
          </cell>
        </row>
        <row r="2294">
          <cell r="A2294" t="str">
            <v>STF2</v>
          </cell>
        </row>
        <row r="2295">
          <cell r="A2295" t="str">
            <v>STF2</v>
          </cell>
        </row>
        <row r="2296">
          <cell r="A2296" t="str">
            <v>STF2</v>
          </cell>
        </row>
        <row r="2297">
          <cell r="A2297" t="str">
            <v>STF2</v>
          </cell>
        </row>
        <row r="2298">
          <cell r="A2298" t="str">
            <v>STF2</v>
          </cell>
        </row>
        <row r="2299">
          <cell r="A2299" t="str">
            <v>STF2</v>
          </cell>
        </row>
        <row r="2300">
          <cell r="A2300" t="str">
            <v>STF2</v>
          </cell>
        </row>
        <row r="2301">
          <cell r="A2301" t="str">
            <v>STF2</v>
          </cell>
        </row>
        <row r="2302">
          <cell r="A2302" t="str">
            <v>STF2</v>
          </cell>
        </row>
        <row r="2303">
          <cell r="A2303" t="str">
            <v>STF2</v>
          </cell>
        </row>
        <row r="2304">
          <cell r="A2304" t="str">
            <v>STF2</v>
          </cell>
        </row>
        <row r="2305">
          <cell r="A2305" t="str">
            <v>STF2</v>
          </cell>
        </row>
        <row r="2306">
          <cell r="A2306" t="str">
            <v>STF2</v>
          </cell>
        </row>
        <row r="2307">
          <cell r="A2307" t="str">
            <v>STF2</v>
          </cell>
        </row>
        <row r="2308">
          <cell r="A2308" t="str">
            <v>STF2</v>
          </cell>
        </row>
        <row r="2309">
          <cell r="A2309" t="str">
            <v>STF2</v>
          </cell>
        </row>
        <row r="2310">
          <cell r="A2310" t="str">
            <v>STF2</v>
          </cell>
        </row>
        <row r="2311">
          <cell r="A2311" t="str">
            <v>STF2</v>
          </cell>
        </row>
        <row r="2312">
          <cell r="A2312" t="str">
            <v>STF2</v>
          </cell>
        </row>
        <row r="2313">
          <cell r="A2313" t="str">
            <v>STF2</v>
          </cell>
        </row>
        <row r="2314">
          <cell r="A2314" t="str">
            <v>STF2</v>
          </cell>
        </row>
        <row r="2315">
          <cell r="A2315" t="str">
            <v>STF2</v>
          </cell>
        </row>
        <row r="2316">
          <cell r="A2316" t="str">
            <v>STF2</v>
          </cell>
        </row>
        <row r="2317">
          <cell r="A2317" t="str">
            <v>STF2</v>
          </cell>
        </row>
        <row r="2318">
          <cell r="A2318" t="str">
            <v>STF2</v>
          </cell>
        </row>
        <row r="2319">
          <cell r="A2319" t="str">
            <v>STF2</v>
          </cell>
        </row>
        <row r="2320">
          <cell r="A2320" t="str">
            <v>STF2</v>
          </cell>
        </row>
        <row r="2321">
          <cell r="A2321" t="str">
            <v>STF2</v>
          </cell>
        </row>
        <row r="2322">
          <cell r="A2322" t="str">
            <v>STF2</v>
          </cell>
        </row>
        <row r="2323">
          <cell r="A2323" t="str">
            <v>STF2</v>
          </cell>
        </row>
        <row r="2324">
          <cell r="A2324" t="str">
            <v>STF2</v>
          </cell>
        </row>
        <row r="2325">
          <cell r="A2325" t="str">
            <v>STF2</v>
          </cell>
        </row>
        <row r="2326">
          <cell r="A2326" t="str">
            <v>STF2</v>
          </cell>
        </row>
        <row r="2327">
          <cell r="A2327" t="str">
            <v>STF2</v>
          </cell>
        </row>
        <row r="2328">
          <cell r="A2328" t="str">
            <v>STF2</v>
          </cell>
        </row>
        <row r="2329">
          <cell r="A2329" t="str">
            <v>STF2</v>
          </cell>
        </row>
        <row r="2330">
          <cell r="A2330" t="str">
            <v>STF2</v>
          </cell>
        </row>
        <row r="2331">
          <cell r="A2331" t="str">
            <v>STF2</v>
          </cell>
        </row>
        <row r="2332">
          <cell r="A2332" t="str">
            <v>STF2</v>
          </cell>
        </row>
        <row r="2333">
          <cell r="A2333" t="str">
            <v>STF2</v>
          </cell>
        </row>
        <row r="2334">
          <cell r="A2334" t="str">
            <v>STF2</v>
          </cell>
        </row>
        <row r="2335">
          <cell r="A2335" t="str">
            <v>STF2</v>
          </cell>
        </row>
        <row r="2336">
          <cell r="A2336" t="str">
            <v>STF2</v>
          </cell>
        </row>
        <row r="2337">
          <cell r="A2337" t="str">
            <v>STF2</v>
          </cell>
        </row>
        <row r="2338">
          <cell r="A2338" t="str">
            <v>STF2</v>
          </cell>
        </row>
        <row r="2339">
          <cell r="A2339" t="str">
            <v>STF2</v>
          </cell>
        </row>
        <row r="2340">
          <cell r="A2340" t="str">
            <v>STF2</v>
          </cell>
        </row>
        <row r="2341">
          <cell r="A2341" t="str">
            <v>STF2</v>
          </cell>
        </row>
        <row r="2342">
          <cell r="A2342" t="str">
            <v>STF2</v>
          </cell>
        </row>
        <row r="2343">
          <cell r="A2343" t="str">
            <v>STF2</v>
          </cell>
        </row>
        <row r="2344">
          <cell r="A2344" t="str">
            <v>STF2</v>
          </cell>
        </row>
        <row r="2345">
          <cell r="A2345" t="str">
            <v>STF2</v>
          </cell>
        </row>
        <row r="2346">
          <cell r="A2346" t="str">
            <v>STF2</v>
          </cell>
        </row>
        <row r="2347">
          <cell r="A2347" t="str">
            <v>STF2</v>
          </cell>
        </row>
        <row r="2348">
          <cell r="A2348" t="str">
            <v>STF2</v>
          </cell>
        </row>
        <row r="2349">
          <cell r="A2349" t="str">
            <v>STF2</v>
          </cell>
        </row>
        <row r="2350">
          <cell r="A2350" t="str">
            <v>STF2</v>
          </cell>
        </row>
        <row r="2351">
          <cell r="A2351" t="str">
            <v>STF2</v>
          </cell>
        </row>
        <row r="2352">
          <cell r="A2352" t="str">
            <v>STF2</v>
          </cell>
        </row>
        <row r="2353">
          <cell r="A2353" t="str">
            <v>STF2</v>
          </cell>
        </row>
        <row r="2354">
          <cell r="A2354" t="str">
            <v>STF2</v>
          </cell>
        </row>
        <row r="2355">
          <cell r="A2355" t="str">
            <v>STF2</v>
          </cell>
        </row>
        <row r="2356">
          <cell r="A2356" t="str">
            <v>STF2</v>
          </cell>
        </row>
        <row r="2357">
          <cell r="A2357" t="str">
            <v>STF2</v>
          </cell>
        </row>
        <row r="2358">
          <cell r="A2358" t="str">
            <v>STF2</v>
          </cell>
        </row>
        <row r="2359">
          <cell r="A2359" t="str">
            <v>STF2</v>
          </cell>
        </row>
        <row r="2360">
          <cell r="A2360" t="str">
            <v>STF2</v>
          </cell>
        </row>
        <row r="2361">
          <cell r="A2361" t="str">
            <v>STF2</v>
          </cell>
        </row>
        <row r="2362">
          <cell r="A2362" t="str">
            <v>STF2</v>
          </cell>
        </row>
        <row r="2363">
          <cell r="A2363" t="str">
            <v>STF2</v>
          </cell>
        </row>
        <row r="2364">
          <cell r="A2364" t="str">
            <v>STF2</v>
          </cell>
        </row>
        <row r="2365">
          <cell r="A2365" t="str">
            <v>STF2</v>
          </cell>
        </row>
        <row r="2366">
          <cell r="A2366" t="str">
            <v>STF2</v>
          </cell>
        </row>
        <row r="2367">
          <cell r="A2367" t="str">
            <v>STF2</v>
          </cell>
        </row>
        <row r="2368">
          <cell r="A2368" t="str">
            <v>STF2</v>
          </cell>
        </row>
        <row r="2369">
          <cell r="A2369" t="str">
            <v>STF2</v>
          </cell>
        </row>
        <row r="2370">
          <cell r="A2370" t="str">
            <v>STF2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S"/>
      <sheetName val="Sheet1"/>
    </sheetNames>
    <definedNames>
      <definedName name="Op_Expenses"/>
    </definedNames>
    <sheetDataSet>
      <sheetData sheetId="0" refreshError="1"/>
      <sheetData sheetId="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"/>
      <sheetName val="PAP0403"/>
      <sheetName val="GTAG"/>
      <sheetName val="SHIP"/>
      <sheetName val="Hyster Net Sales"/>
      <sheetName val="Hyster COS"/>
      <sheetName val="Yale Net Sales"/>
      <sheetName val="Yale COS"/>
      <sheetName val="Marketing Adjustments"/>
      <sheetName val="Cap Std Cost"/>
      <sheetName val="ISINPUT"/>
      <sheetName val="INV"/>
      <sheetName val="Payables"/>
      <sheetName val="Payables Days"/>
      <sheetName val="INVDAY"/>
      <sheetName val="TA Fee"/>
      <sheetName val="Prepayments"/>
      <sheetName val="Fixed Assets"/>
      <sheetName val="CONV COST"/>
      <sheetName val="Imports"/>
      <sheetName val="Bal Sheet"/>
      <sheetName val="MNFVAR"/>
      <sheetName val="P &amp; L"/>
      <sheetName val="Interco Bal"/>
      <sheetName val="IMT Analysis"/>
      <sheetName val="CODE"/>
      <sheetName val="Interco Sales"/>
      <sheetName val="Module4"/>
      <sheetName val="Manufacturing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#REF"/>
      <sheetName val="Americas"/>
      <sheetName val="AsiaPacific, China &amp; SN"/>
      <sheetName val="Europe"/>
      <sheetName val="E_OTHER"/>
      <sheetName val="rotce-old-do not use"/>
      <sheetName val="FDC Check"/>
      <sheetName val="Corp &amp; Elims-Combined"/>
      <sheetName val="ConsWholesale"/>
      <sheetName val="Set-up"/>
      <sheetName val="Current_Month"/>
      <sheetName val="Current Data"/>
      <sheetName val="AOP by Cntry"/>
      <sheetName val="TOTALSHys"/>
      <sheetName val="TOTALSYal"/>
      <sheetName val="CurMonth vs Plan"/>
      <sheetName val="SHIP"/>
    </sheetNames>
    <definedNames>
      <definedName name="Parts_Volume" sheetId="0"/>
      <definedName name="PPM" sheetId="0"/>
      <definedName name="Price_Indices" sheetId="0"/>
      <definedName name="Unit_Sales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T for Analysis Work"/>
      <sheetName val="P.T Dept Wage Costs"/>
      <sheetName val="P.T Headcount by Dept"/>
      <sheetName val="P.T Headcount by Month"/>
      <sheetName val="P.T Wages Cost by GL Acct"/>
      <sheetName val="Employee Monthly Budget"/>
      <sheetName val="Employee Annual Costs"/>
      <sheetName val="Data Input Payroll Info"/>
      <sheetName val="Headcount by Month"/>
      <sheetName val="Wholesale Employees"/>
      <sheetName val="Payroll Headcount 2005"/>
      <sheetName val="Questions"/>
      <sheetName val="Dept Names &amp; Assumption"/>
      <sheetName val="WHOLESALE Budget"/>
      <sheetName val="NFN 26OCT07"/>
      <sheetName val="NFN CC"/>
      <sheetName val="Headcount 20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B3" t="str">
            <v>End Date</v>
          </cell>
          <cell r="C3" t="str">
            <v>Start Date</v>
          </cell>
          <cell r="D3" t="str">
            <v>Payroll No.</v>
          </cell>
          <cell r="E3" t="str">
            <v>Employee</v>
          </cell>
          <cell r="G3" t="str">
            <v>Cost Centre</v>
          </cell>
          <cell r="H3" t="str">
            <v>Description</v>
          </cell>
          <cell r="I3" t="str">
            <v>Employee Status</v>
          </cell>
          <cell r="J3" t="str">
            <v>Job Title</v>
          </cell>
          <cell r="K3" t="str">
            <v>Location / Function</v>
          </cell>
          <cell r="L3" t="str">
            <v>Base Salary</v>
          </cell>
          <cell r="M3" t="str">
            <v>Increase %</v>
          </cell>
          <cell r="N3" t="str">
            <v>Increase Month</v>
          </cell>
          <cell r="O3" t="str">
            <v>Car Allowance</v>
          </cell>
          <cell r="P3" t="str">
            <v>Leased Vehicles</v>
          </cell>
          <cell r="Q3" t="str">
            <v>Marketing Bonus</v>
          </cell>
          <cell r="R3" t="str">
            <v>Short Term Incentive</v>
          </cell>
          <cell r="S3" t="str">
            <v>Long Term Incentive</v>
          </cell>
          <cell r="T3" t="str">
            <v>Commissions</v>
          </cell>
          <cell r="U3" t="str">
            <v>Payroll Tax %</v>
          </cell>
          <cell r="V3" t="str">
            <v>Super %</v>
          </cell>
          <cell r="W3" t="str">
            <v>LSL State</v>
          </cell>
          <cell r="X3" t="str">
            <v>LSL %</v>
          </cell>
          <cell r="Y3" t="str">
            <v>Annual Leave Weeks</v>
          </cell>
          <cell r="Z3" t="str">
            <v>Annual Leave Loading</v>
          </cell>
          <cell r="AA3" t="str">
            <v>Annual Leave Taken (wks)</v>
          </cell>
          <cell r="AB3" t="str">
            <v>Workers Comp Dept</v>
          </cell>
          <cell r="AC3" t="str">
            <v>Workers Comp %</v>
          </cell>
        </row>
        <row r="4">
          <cell r="D4">
            <v>2540</v>
          </cell>
          <cell r="E4" t="str">
            <v>HOLDEN, FRANCENE MISS</v>
          </cell>
          <cell r="F4">
            <v>1</v>
          </cell>
          <cell r="G4">
            <v>10654050</v>
          </cell>
          <cell r="H4" t="str">
            <v>Administration</v>
          </cell>
          <cell r="I4" t="str">
            <v>Full Time</v>
          </cell>
          <cell r="J4" t="str">
            <v>EXEC ASSIS</v>
          </cell>
          <cell r="K4" t="str">
            <v>Milperra</v>
          </cell>
          <cell r="L4">
            <v>61536</v>
          </cell>
          <cell r="M4">
            <v>0.04</v>
          </cell>
          <cell r="N4">
            <v>39479</v>
          </cell>
          <cell r="O4">
            <v>0</v>
          </cell>
          <cell r="P4">
            <v>0</v>
          </cell>
          <cell r="U4">
            <v>0.06</v>
          </cell>
          <cell r="V4">
            <v>0.12</v>
          </cell>
          <cell r="W4" t="str">
            <v>NSW</v>
          </cell>
          <cell r="X4">
            <v>1.67E-2</v>
          </cell>
          <cell r="Y4">
            <v>4</v>
          </cell>
          <cell r="Z4">
            <v>0.17499999999999999</v>
          </cell>
          <cell r="AA4">
            <v>3</v>
          </cell>
          <cell r="AB4" t="str">
            <v>General</v>
          </cell>
          <cell r="AC4">
            <v>2.5000000000000001E-2</v>
          </cell>
        </row>
        <row r="5">
          <cell r="D5">
            <v>2502</v>
          </cell>
          <cell r="E5" t="str">
            <v>NEILSON, IAN MR</v>
          </cell>
          <cell r="F5">
            <v>1</v>
          </cell>
          <cell r="G5">
            <v>10654050</v>
          </cell>
          <cell r="H5" t="str">
            <v>Administration</v>
          </cell>
          <cell r="I5" t="str">
            <v>Full Time</v>
          </cell>
          <cell r="J5" t="str">
            <v>MANAGING DIRECTOR NM</v>
          </cell>
          <cell r="K5" t="str">
            <v>Milperra</v>
          </cell>
          <cell r="L5">
            <v>210000</v>
          </cell>
          <cell r="M5">
            <v>0.04</v>
          </cell>
          <cell r="N5">
            <v>39479</v>
          </cell>
          <cell r="O5">
            <v>33619.919999999998</v>
          </cell>
          <cell r="P5">
            <v>0</v>
          </cell>
          <cell r="R5">
            <v>60000</v>
          </cell>
          <cell r="S5">
            <v>40000</v>
          </cell>
          <cell r="U5">
            <v>0.06</v>
          </cell>
          <cell r="V5">
            <v>0.09</v>
          </cell>
          <cell r="W5" t="str">
            <v>NSW</v>
          </cell>
          <cell r="X5">
            <v>1.67E-2</v>
          </cell>
          <cell r="Y5">
            <v>4</v>
          </cell>
          <cell r="Z5">
            <v>0</v>
          </cell>
          <cell r="AA5">
            <v>3</v>
          </cell>
          <cell r="AB5" t="str">
            <v>General</v>
          </cell>
          <cell r="AC5">
            <v>2.5000000000000001E-2</v>
          </cell>
        </row>
        <row r="6">
          <cell r="D6">
            <v>2207</v>
          </cell>
          <cell r="E6" t="str">
            <v>HAYES, MAURICE MR</v>
          </cell>
          <cell r="F6">
            <v>1</v>
          </cell>
          <cell r="G6">
            <v>10655200</v>
          </cell>
          <cell r="H6" t="str">
            <v>Pacific Marketing</v>
          </cell>
          <cell r="I6" t="str">
            <v>Full Time</v>
          </cell>
          <cell r="J6" t="str">
            <v>REG SALES MGR - HYSTER</v>
          </cell>
          <cell r="K6" t="str">
            <v>Milperra</v>
          </cell>
          <cell r="L6">
            <v>95220</v>
          </cell>
          <cell r="M6">
            <v>0.04</v>
          </cell>
          <cell r="N6">
            <v>39479</v>
          </cell>
          <cell r="O6">
            <v>20862</v>
          </cell>
          <cell r="P6">
            <v>0</v>
          </cell>
          <cell r="Q6">
            <v>10000</v>
          </cell>
          <cell r="U6">
            <v>0.06</v>
          </cell>
          <cell r="V6">
            <v>0.09</v>
          </cell>
          <cell r="W6" t="str">
            <v>NSW</v>
          </cell>
          <cell r="X6">
            <v>1.67E-2</v>
          </cell>
          <cell r="Y6">
            <v>4</v>
          </cell>
          <cell r="Z6">
            <v>0</v>
          </cell>
          <cell r="AA6">
            <v>3</v>
          </cell>
          <cell r="AB6" t="str">
            <v>General</v>
          </cell>
          <cell r="AC6">
            <v>2.5000000000000001E-2</v>
          </cell>
        </row>
        <row r="7">
          <cell r="D7">
            <v>40055</v>
          </cell>
          <cell r="E7" t="str">
            <v>VILLATORA, ROBERT MR</v>
          </cell>
          <cell r="F7">
            <v>1</v>
          </cell>
          <cell r="G7">
            <v>10655200</v>
          </cell>
          <cell r="H7" t="str">
            <v>Pacific Marketing</v>
          </cell>
          <cell r="I7" t="str">
            <v>Full Time</v>
          </cell>
          <cell r="J7" t="str">
            <v>SALES &amp; LOGISTICS CO</v>
          </cell>
          <cell r="K7" t="str">
            <v>Milperra</v>
          </cell>
          <cell r="L7">
            <v>46628</v>
          </cell>
          <cell r="M7">
            <v>0.04</v>
          </cell>
          <cell r="N7">
            <v>39479</v>
          </cell>
          <cell r="O7">
            <v>0</v>
          </cell>
          <cell r="P7">
            <v>0</v>
          </cell>
          <cell r="U7">
            <v>0.06</v>
          </cell>
          <cell r="V7">
            <v>0.09</v>
          </cell>
          <cell r="W7" t="str">
            <v>NSW</v>
          </cell>
          <cell r="X7">
            <v>1.67E-2</v>
          </cell>
          <cell r="Y7">
            <v>4</v>
          </cell>
          <cell r="Z7">
            <v>0</v>
          </cell>
          <cell r="AA7">
            <v>3</v>
          </cell>
          <cell r="AB7" t="str">
            <v>General</v>
          </cell>
          <cell r="AC7">
            <v>2.5000000000000001E-2</v>
          </cell>
        </row>
        <row r="8">
          <cell r="D8">
            <v>2521</v>
          </cell>
          <cell r="E8" t="str">
            <v>WILMORE, CHRISTOPHER MR</v>
          </cell>
          <cell r="F8">
            <v>1</v>
          </cell>
          <cell r="G8">
            <v>10655200</v>
          </cell>
          <cell r="H8" t="str">
            <v>Pacific Marketing</v>
          </cell>
          <cell r="I8" t="str">
            <v>Full Time</v>
          </cell>
          <cell r="J8" t="str">
            <v>UNIT ORDER MGMT &amp; LO</v>
          </cell>
          <cell r="K8" t="str">
            <v>Milperra</v>
          </cell>
          <cell r="L8">
            <v>68751</v>
          </cell>
          <cell r="M8">
            <v>0.04</v>
          </cell>
          <cell r="N8">
            <v>39479</v>
          </cell>
          <cell r="O8">
            <v>0</v>
          </cell>
          <cell r="P8">
            <v>0</v>
          </cell>
          <cell r="U8">
            <v>0.06</v>
          </cell>
          <cell r="V8">
            <v>0.12</v>
          </cell>
          <cell r="W8" t="str">
            <v>NSW</v>
          </cell>
          <cell r="X8">
            <v>1.67E-2</v>
          </cell>
          <cell r="Y8">
            <v>4</v>
          </cell>
          <cell r="Z8">
            <v>0.17499999999999999</v>
          </cell>
          <cell r="AA8">
            <v>3</v>
          </cell>
          <cell r="AB8" t="str">
            <v>General</v>
          </cell>
          <cell r="AC8">
            <v>2.5000000000000001E-2</v>
          </cell>
        </row>
        <row r="9">
          <cell r="D9">
            <v>999903</v>
          </cell>
          <cell r="E9" t="str">
            <v>TBA GENERAL MANAGER PACIFIC</v>
          </cell>
          <cell r="F9">
            <v>1</v>
          </cell>
          <cell r="G9">
            <v>10655200</v>
          </cell>
          <cell r="H9" t="str">
            <v>Pacific Marketing</v>
          </cell>
          <cell r="I9" t="str">
            <v>Full Time</v>
          </cell>
          <cell r="J9" t="str">
            <v>GENERAL MANAGER PACIFIC</v>
          </cell>
          <cell r="K9" t="str">
            <v>Milperra</v>
          </cell>
          <cell r="L9">
            <v>150000</v>
          </cell>
          <cell r="M9">
            <v>0.04</v>
          </cell>
          <cell r="N9">
            <v>39479</v>
          </cell>
          <cell r="O9">
            <v>20862</v>
          </cell>
          <cell r="P9">
            <v>0</v>
          </cell>
          <cell r="R9">
            <v>50000</v>
          </cell>
          <cell r="S9">
            <v>25000</v>
          </cell>
          <cell r="U9">
            <v>0.06</v>
          </cell>
          <cell r="V9">
            <v>0.09</v>
          </cell>
          <cell r="W9" t="str">
            <v>NSW</v>
          </cell>
          <cell r="X9">
            <v>1.67E-2</v>
          </cell>
          <cell r="Y9">
            <v>4</v>
          </cell>
          <cell r="Z9">
            <v>0</v>
          </cell>
          <cell r="AA9">
            <v>3</v>
          </cell>
          <cell r="AB9" t="str">
            <v>General</v>
          </cell>
          <cell r="AC9">
            <v>2.5000000000000001E-2</v>
          </cell>
        </row>
        <row r="10">
          <cell r="D10">
            <v>999904</v>
          </cell>
          <cell r="E10" t="str">
            <v>TBA REG SALES MGR - YALE</v>
          </cell>
          <cell r="F10">
            <v>1</v>
          </cell>
          <cell r="G10">
            <v>10655200</v>
          </cell>
          <cell r="H10" t="str">
            <v>Pacific Marketing</v>
          </cell>
          <cell r="I10" t="str">
            <v>Full Time</v>
          </cell>
          <cell r="J10" t="str">
            <v>REG SALES MGR - YALE</v>
          </cell>
          <cell r="K10" t="str">
            <v>Milperra</v>
          </cell>
          <cell r="L10">
            <v>85000</v>
          </cell>
          <cell r="M10">
            <v>0.04</v>
          </cell>
          <cell r="N10">
            <v>39479</v>
          </cell>
          <cell r="O10">
            <v>20862</v>
          </cell>
          <cell r="P10">
            <v>0</v>
          </cell>
          <cell r="Q10">
            <v>10000</v>
          </cell>
          <cell r="U10">
            <v>0.06</v>
          </cell>
          <cell r="V10">
            <v>0.09</v>
          </cell>
          <cell r="W10" t="str">
            <v>NSW</v>
          </cell>
          <cell r="X10">
            <v>1.67E-2</v>
          </cell>
          <cell r="Y10">
            <v>4</v>
          </cell>
          <cell r="Z10">
            <v>0</v>
          </cell>
          <cell r="AA10">
            <v>3</v>
          </cell>
          <cell r="AB10" t="str">
            <v>General</v>
          </cell>
          <cell r="AC10">
            <v>2.5000000000000001E-2</v>
          </cell>
        </row>
        <row r="11">
          <cell r="D11">
            <v>999905</v>
          </cell>
          <cell r="E11" t="str">
            <v>TBA REG AFTERMARKET MGR</v>
          </cell>
          <cell r="F11">
            <v>1</v>
          </cell>
          <cell r="G11">
            <v>10655200</v>
          </cell>
          <cell r="H11" t="str">
            <v>Pacific Marketing</v>
          </cell>
          <cell r="I11" t="str">
            <v>Full Time</v>
          </cell>
          <cell r="J11" t="str">
            <v>REG AFTERMARKET MGR</v>
          </cell>
          <cell r="K11" t="str">
            <v>Milperra</v>
          </cell>
          <cell r="L11">
            <v>85000</v>
          </cell>
          <cell r="M11">
            <v>0.04</v>
          </cell>
          <cell r="N11">
            <v>39479</v>
          </cell>
          <cell r="O11">
            <v>20862</v>
          </cell>
          <cell r="P11">
            <v>0</v>
          </cell>
          <cell r="Q11">
            <v>9000</v>
          </cell>
          <cell r="U11">
            <v>0.06</v>
          </cell>
          <cell r="V11">
            <v>0.09</v>
          </cell>
          <cell r="W11" t="str">
            <v>NSW</v>
          </cell>
          <cell r="X11">
            <v>1.67E-2</v>
          </cell>
          <cell r="Y11">
            <v>4</v>
          </cell>
          <cell r="Z11">
            <v>0</v>
          </cell>
          <cell r="AA11">
            <v>3</v>
          </cell>
          <cell r="AB11" t="str">
            <v>General</v>
          </cell>
          <cell r="AC11">
            <v>2.5000000000000001E-2</v>
          </cell>
        </row>
        <row r="12">
          <cell r="D12">
            <v>999906</v>
          </cell>
          <cell r="E12" t="str">
            <v>TBA MARKETING SPECIALIST</v>
          </cell>
          <cell r="F12">
            <v>1</v>
          </cell>
          <cell r="G12">
            <v>10655200</v>
          </cell>
          <cell r="H12" t="str">
            <v>Pacific Marketing</v>
          </cell>
          <cell r="I12" t="str">
            <v>Full Time</v>
          </cell>
          <cell r="J12" t="str">
            <v>MARKETING SPECIALIST</v>
          </cell>
          <cell r="K12" t="str">
            <v>Milperra</v>
          </cell>
          <cell r="L12">
            <v>85000</v>
          </cell>
          <cell r="M12">
            <v>0.04</v>
          </cell>
          <cell r="N12">
            <v>39479</v>
          </cell>
          <cell r="O12">
            <v>0</v>
          </cell>
          <cell r="P12">
            <v>0</v>
          </cell>
          <cell r="R12">
            <v>10000</v>
          </cell>
          <cell r="U12">
            <v>0.06</v>
          </cell>
          <cell r="V12">
            <v>0.09</v>
          </cell>
          <cell r="W12" t="str">
            <v>NSW</v>
          </cell>
          <cell r="X12">
            <v>1.67E-2</v>
          </cell>
          <cell r="Y12">
            <v>4</v>
          </cell>
          <cell r="Z12">
            <v>0</v>
          </cell>
          <cell r="AA12">
            <v>3</v>
          </cell>
          <cell r="AB12" t="str">
            <v>General</v>
          </cell>
          <cell r="AC12">
            <v>2.5000000000000001E-2</v>
          </cell>
        </row>
        <row r="13">
          <cell r="D13">
            <v>2565</v>
          </cell>
          <cell r="E13" t="str">
            <v>EALES, PETER MR</v>
          </cell>
          <cell r="F13">
            <v>1</v>
          </cell>
          <cell r="G13">
            <v>10655300</v>
          </cell>
          <cell r="H13" t="str">
            <v>National Accounts - Pacific</v>
          </cell>
          <cell r="I13" t="str">
            <v>Full Time</v>
          </cell>
          <cell r="J13" t="str">
            <v>BIG TRUCKS SALES MAN</v>
          </cell>
          <cell r="K13" t="str">
            <v>Milperra</v>
          </cell>
          <cell r="L13">
            <v>100106</v>
          </cell>
          <cell r="M13">
            <v>0.04</v>
          </cell>
          <cell r="N13">
            <v>39479</v>
          </cell>
          <cell r="O13">
            <v>22363.920000000002</v>
          </cell>
          <cell r="P13">
            <v>0</v>
          </cell>
          <cell r="T13">
            <v>40000</v>
          </cell>
          <cell r="U13">
            <v>0.06</v>
          </cell>
          <cell r="V13">
            <v>0.15</v>
          </cell>
          <cell r="W13" t="str">
            <v>NSW</v>
          </cell>
          <cell r="X13">
            <v>1.67E-2</v>
          </cell>
          <cell r="Y13">
            <v>4</v>
          </cell>
          <cell r="Z13">
            <v>0</v>
          </cell>
          <cell r="AA13">
            <v>3</v>
          </cell>
          <cell r="AB13" t="str">
            <v>General</v>
          </cell>
          <cell r="AC13">
            <v>2.5000000000000001E-2</v>
          </cell>
        </row>
        <row r="14">
          <cell r="D14">
            <v>7044</v>
          </cell>
          <cell r="E14" t="str">
            <v>EWIN, SCOTT MR</v>
          </cell>
          <cell r="F14">
            <v>1</v>
          </cell>
          <cell r="G14" t="str">
            <v>88813M</v>
          </cell>
          <cell r="H14" t="str">
            <v>Account Management (National) NFN</v>
          </cell>
          <cell r="I14" t="str">
            <v>Full Time</v>
          </cell>
          <cell r="J14" t="str">
            <v>NATIONAL ACCOUNTS MA</v>
          </cell>
          <cell r="K14" t="str">
            <v>Milperra</v>
          </cell>
          <cell r="L14">
            <v>85000</v>
          </cell>
          <cell r="M14">
            <v>0.04</v>
          </cell>
          <cell r="N14">
            <v>39479</v>
          </cell>
          <cell r="O14">
            <v>20862</v>
          </cell>
          <cell r="P14">
            <v>0</v>
          </cell>
          <cell r="T14">
            <v>40000</v>
          </cell>
          <cell r="U14">
            <v>0.06</v>
          </cell>
          <cell r="V14">
            <v>0.09</v>
          </cell>
          <cell r="W14" t="str">
            <v>NSW</v>
          </cell>
          <cell r="X14">
            <v>1.67E-2</v>
          </cell>
          <cell r="Y14">
            <v>4</v>
          </cell>
          <cell r="Z14">
            <v>0</v>
          </cell>
          <cell r="AA14">
            <v>3</v>
          </cell>
          <cell r="AB14" t="str">
            <v>General</v>
          </cell>
          <cell r="AC14">
            <v>2.5000000000000001E-2</v>
          </cell>
        </row>
        <row r="15">
          <cell r="D15">
            <v>2564</v>
          </cell>
          <cell r="E15" t="str">
            <v>PEARCE, JOHN MR</v>
          </cell>
          <cell r="F15">
            <v>1</v>
          </cell>
          <cell r="G15" t="str">
            <v>88811M</v>
          </cell>
          <cell r="H15" t="str">
            <v>Remarketing NFN</v>
          </cell>
          <cell r="I15" t="str">
            <v>Full Time</v>
          </cell>
          <cell r="J15" t="str">
            <v>BIG TRUCK SALES MANA</v>
          </cell>
          <cell r="K15" t="str">
            <v>Melbourne</v>
          </cell>
          <cell r="L15">
            <v>90000</v>
          </cell>
          <cell r="M15">
            <v>0.04</v>
          </cell>
          <cell r="N15">
            <v>39479</v>
          </cell>
          <cell r="O15">
            <v>22363.920000000002</v>
          </cell>
          <cell r="P15">
            <v>0</v>
          </cell>
          <cell r="T15">
            <v>40000</v>
          </cell>
          <cell r="U15">
            <v>0.06</v>
          </cell>
          <cell r="V15">
            <v>0.09</v>
          </cell>
          <cell r="W15" t="str">
            <v>VIC</v>
          </cell>
          <cell r="X15">
            <v>1.67E-2</v>
          </cell>
          <cell r="Y15">
            <v>4</v>
          </cell>
          <cell r="Z15">
            <v>0.17499999999999999</v>
          </cell>
          <cell r="AA15">
            <v>3</v>
          </cell>
          <cell r="AB15" t="str">
            <v>General</v>
          </cell>
          <cell r="AC15">
            <v>2.5000000000000001E-2</v>
          </cell>
        </row>
        <row r="16">
          <cell r="D16">
            <v>70500</v>
          </cell>
          <cell r="E16" t="str">
            <v>SMITH, GRANT MR</v>
          </cell>
          <cell r="F16">
            <v>1</v>
          </cell>
          <cell r="G16" t="str">
            <v>88813M</v>
          </cell>
          <cell r="H16" t="str">
            <v>Account Management (National) NFN</v>
          </cell>
          <cell r="I16" t="str">
            <v>Full Time</v>
          </cell>
          <cell r="J16" t="str">
            <v>NATIONAL ACCOUNTS MA</v>
          </cell>
          <cell r="K16" t="str">
            <v>Milperra</v>
          </cell>
          <cell r="L16">
            <v>88500</v>
          </cell>
          <cell r="M16">
            <v>0.04</v>
          </cell>
          <cell r="N16">
            <v>39479</v>
          </cell>
          <cell r="O16">
            <v>20862</v>
          </cell>
          <cell r="P16">
            <v>0</v>
          </cell>
          <cell r="T16">
            <v>40000</v>
          </cell>
          <cell r="U16">
            <v>0.06</v>
          </cell>
          <cell r="V16">
            <v>0.09</v>
          </cell>
          <cell r="W16" t="str">
            <v>NSW</v>
          </cell>
          <cell r="X16">
            <v>1.67E-2</v>
          </cell>
          <cell r="Y16">
            <v>4</v>
          </cell>
          <cell r="Z16">
            <v>0</v>
          </cell>
          <cell r="AA16">
            <v>3</v>
          </cell>
          <cell r="AB16" t="str">
            <v>General</v>
          </cell>
          <cell r="AC16">
            <v>2.5000000000000001E-2</v>
          </cell>
        </row>
        <row r="17">
          <cell r="D17">
            <v>999907</v>
          </cell>
          <cell r="E17" t="str">
            <v>TBA</v>
          </cell>
          <cell r="F17">
            <v>1</v>
          </cell>
          <cell r="G17">
            <v>10655300</v>
          </cell>
          <cell r="H17" t="str">
            <v>National Accounts - Pacific</v>
          </cell>
          <cell r="I17" t="str">
            <v>Full Time</v>
          </cell>
          <cell r="J17" t="str">
            <v>TBA</v>
          </cell>
          <cell r="K17" t="str">
            <v>Milperra</v>
          </cell>
          <cell r="L17">
            <v>85000</v>
          </cell>
          <cell r="M17">
            <v>0.04</v>
          </cell>
          <cell r="N17">
            <v>39479</v>
          </cell>
          <cell r="O17">
            <v>20862</v>
          </cell>
          <cell r="P17">
            <v>0</v>
          </cell>
          <cell r="U17">
            <v>0.06</v>
          </cell>
          <cell r="V17">
            <v>0.09</v>
          </cell>
          <cell r="W17" t="str">
            <v>NSW</v>
          </cell>
          <cell r="X17">
            <v>1.67E-2</v>
          </cell>
          <cell r="Y17">
            <v>4</v>
          </cell>
          <cell r="Z17">
            <v>0</v>
          </cell>
          <cell r="AA17">
            <v>3</v>
          </cell>
          <cell r="AB17" t="str">
            <v>General</v>
          </cell>
          <cell r="AC17">
            <v>2.5000000000000001E-2</v>
          </cell>
        </row>
        <row r="18">
          <cell r="D18">
            <v>999908</v>
          </cell>
          <cell r="E18" t="str">
            <v>TBA</v>
          </cell>
          <cell r="F18">
            <v>1</v>
          </cell>
          <cell r="G18">
            <v>10655330</v>
          </cell>
          <cell r="H18" t="str">
            <v>National Accounts - Asia</v>
          </cell>
          <cell r="I18" t="str">
            <v>Full Time</v>
          </cell>
          <cell r="J18" t="str">
            <v>TBA</v>
          </cell>
          <cell r="K18" t="str">
            <v>Milperra</v>
          </cell>
          <cell r="L18">
            <v>85000</v>
          </cell>
          <cell r="M18">
            <v>0.04</v>
          </cell>
          <cell r="N18">
            <v>39479</v>
          </cell>
          <cell r="O18">
            <v>20862</v>
          </cell>
          <cell r="P18">
            <v>0</v>
          </cell>
          <cell r="U18">
            <v>0.06</v>
          </cell>
          <cell r="V18">
            <v>0.09</v>
          </cell>
          <cell r="W18" t="str">
            <v>NSW</v>
          </cell>
          <cell r="X18">
            <v>1.67E-2</v>
          </cell>
          <cell r="Y18">
            <v>4</v>
          </cell>
          <cell r="Z18">
            <v>0</v>
          </cell>
          <cell r="AA18">
            <v>3</v>
          </cell>
          <cell r="AB18" t="str">
            <v>General</v>
          </cell>
          <cell r="AC18">
            <v>2.5000000000000001E-2</v>
          </cell>
        </row>
        <row r="19">
          <cell r="D19">
            <v>7043</v>
          </cell>
          <cell r="E19" t="str">
            <v>CAHILL, BARRY MR</v>
          </cell>
          <cell r="F19">
            <v>1</v>
          </cell>
          <cell r="G19">
            <v>10655350</v>
          </cell>
          <cell r="H19" t="str">
            <v>National Accounts - Admin</v>
          </cell>
          <cell r="I19" t="str">
            <v>Full Time</v>
          </cell>
          <cell r="J19" t="str">
            <v>NATIONAL ACCOUNT $ B</v>
          </cell>
          <cell r="K19" t="str">
            <v>Milperra</v>
          </cell>
          <cell r="L19">
            <v>45000</v>
          </cell>
          <cell r="M19">
            <v>0.04</v>
          </cell>
          <cell r="N19">
            <v>39479</v>
          </cell>
          <cell r="O19">
            <v>0</v>
          </cell>
          <cell r="P19">
            <v>0</v>
          </cell>
          <cell r="U19">
            <v>0.06</v>
          </cell>
          <cell r="V19">
            <v>0.09</v>
          </cell>
          <cell r="W19" t="str">
            <v>NSW</v>
          </cell>
          <cell r="X19">
            <v>1.67E-2</v>
          </cell>
          <cell r="Y19">
            <v>4</v>
          </cell>
          <cell r="Z19">
            <v>0</v>
          </cell>
          <cell r="AA19">
            <v>3</v>
          </cell>
          <cell r="AB19" t="str">
            <v>General</v>
          </cell>
          <cell r="AC19">
            <v>2.5000000000000001E-2</v>
          </cell>
        </row>
        <row r="20">
          <cell r="D20">
            <v>7037</v>
          </cell>
          <cell r="E20" t="str">
            <v>MICHELS, PAUL MR</v>
          </cell>
          <cell r="F20">
            <v>1</v>
          </cell>
          <cell r="G20">
            <v>10655350</v>
          </cell>
          <cell r="H20" t="str">
            <v>National Accounts - Admin</v>
          </cell>
          <cell r="I20" t="str">
            <v>Full Time</v>
          </cell>
          <cell r="J20" t="str">
            <v>BUSINESS MANAGER</v>
          </cell>
          <cell r="K20" t="str">
            <v>Milperra</v>
          </cell>
          <cell r="L20">
            <v>75644</v>
          </cell>
          <cell r="M20">
            <v>0.04</v>
          </cell>
          <cell r="N20">
            <v>39479</v>
          </cell>
          <cell r="O20">
            <v>0</v>
          </cell>
          <cell r="P20">
            <v>0</v>
          </cell>
          <cell r="U20">
            <v>0.06</v>
          </cell>
          <cell r="V20">
            <v>0.09</v>
          </cell>
          <cell r="W20" t="str">
            <v>NSW</v>
          </cell>
          <cell r="X20">
            <v>1.67E-2</v>
          </cell>
          <cell r="Y20">
            <v>4</v>
          </cell>
          <cell r="Z20">
            <v>0</v>
          </cell>
          <cell r="AA20">
            <v>3</v>
          </cell>
          <cell r="AB20" t="str">
            <v>General</v>
          </cell>
          <cell r="AC20">
            <v>2.5000000000000001E-2</v>
          </cell>
        </row>
        <row r="21">
          <cell r="D21">
            <v>2029</v>
          </cell>
          <cell r="E21" t="str">
            <v>RAM, ROSHWIN MS</v>
          </cell>
          <cell r="F21">
            <v>1</v>
          </cell>
          <cell r="G21">
            <v>10655350</v>
          </cell>
          <cell r="H21" t="str">
            <v>National Accounts - Admin</v>
          </cell>
          <cell r="I21" t="str">
            <v>Full Time</v>
          </cell>
          <cell r="J21" t="str">
            <v>NATIONAL ACCOUNTS CO</v>
          </cell>
          <cell r="K21" t="str">
            <v>Milperra</v>
          </cell>
          <cell r="L21">
            <v>45000</v>
          </cell>
          <cell r="M21">
            <v>0.04</v>
          </cell>
          <cell r="N21">
            <v>39479</v>
          </cell>
          <cell r="O21">
            <v>0</v>
          </cell>
          <cell r="P21">
            <v>0</v>
          </cell>
          <cell r="U21">
            <v>0.06</v>
          </cell>
          <cell r="V21">
            <v>0.09</v>
          </cell>
          <cell r="W21" t="str">
            <v>NSW</v>
          </cell>
          <cell r="X21">
            <v>1.67E-2</v>
          </cell>
          <cell r="Y21">
            <v>4</v>
          </cell>
          <cell r="Z21">
            <v>0</v>
          </cell>
          <cell r="AA21">
            <v>3</v>
          </cell>
          <cell r="AB21" t="str">
            <v>General</v>
          </cell>
          <cell r="AC21">
            <v>2.5000000000000001E-2</v>
          </cell>
        </row>
        <row r="22">
          <cell r="D22">
            <v>2602</v>
          </cell>
          <cell r="E22" t="str">
            <v>LEE, WON MR</v>
          </cell>
          <cell r="F22">
            <v>1</v>
          </cell>
          <cell r="G22">
            <v>10655400</v>
          </cell>
          <cell r="H22" t="str">
            <v>Asia Marketing</v>
          </cell>
          <cell r="I22" t="str">
            <v>Full Time</v>
          </cell>
          <cell r="J22" t="str">
            <v>GENERAL MANAGER ASIA</v>
          </cell>
          <cell r="K22" t="str">
            <v>Milperra</v>
          </cell>
          <cell r="L22">
            <v>199570</v>
          </cell>
          <cell r="M22">
            <v>0.04</v>
          </cell>
          <cell r="N22">
            <v>39479</v>
          </cell>
          <cell r="O22">
            <v>0</v>
          </cell>
          <cell r="P22">
            <v>0</v>
          </cell>
          <cell r="R22">
            <v>50000</v>
          </cell>
          <cell r="S22">
            <v>30000</v>
          </cell>
          <cell r="U22">
            <v>0.06</v>
          </cell>
          <cell r="V22">
            <v>0.12</v>
          </cell>
          <cell r="W22" t="str">
            <v>NSW</v>
          </cell>
          <cell r="X22">
            <v>1.67E-2</v>
          </cell>
          <cell r="Y22">
            <v>4</v>
          </cell>
          <cell r="Z22">
            <v>0</v>
          </cell>
          <cell r="AA22">
            <v>3</v>
          </cell>
          <cell r="AB22" t="str">
            <v>General</v>
          </cell>
          <cell r="AC22">
            <v>2.5000000000000001E-2</v>
          </cell>
        </row>
        <row r="23">
          <cell r="D23">
            <v>2514</v>
          </cell>
          <cell r="E23" t="str">
            <v>LEGRADI, JOHN MR</v>
          </cell>
          <cell r="F23">
            <v>1</v>
          </cell>
          <cell r="G23">
            <v>10655400</v>
          </cell>
          <cell r="H23" t="str">
            <v>Asia Marketing</v>
          </cell>
          <cell r="I23" t="str">
            <v>Full Time</v>
          </cell>
          <cell r="J23" t="str">
            <v>SALES ADMINISTRATOR</v>
          </cell>
          <cell r="K23" t="str">
            <v>Milperra</v>
          </cell>
          <cell r="L23">
            <v>53636</v>
          </cell>
          <cell r="M23">
            <v>0.04</v>
          </cell>
          <cell r="N23">
            <v>39479</v>
          </cell>
          <cell r="O23">
            <v>0</v>
          </cell>
          <cell r="P23">
            <v>0</v>
          </cell>
          <cell r="U23">
            <v>0.06</v>
          </cell>
          <cell r="V23">
            <v>0.09</v>
          </cell>
          <cell r="W23" t="str">
            <v>NSW</v>
          </cell>
          <cell r="X23">
            <v>1.67E-2</v>
          </cell>
          <cell r="Y23">
            <v>4</v>
          </cell>
          <cell r="Z23">
            <v>0</v>
          </cell>
          <cell r="AA23">
            <v>3</v>
          </cell>
          <cell r="AB23" t="str">
            <v>General</v>
          </cell>
          <cell r="AC23">
            <v>2.5000000000000001E-2</v>
          </cell>
        </row>
        <row r="24">
          <cell r="D24">
            <v>2513</v>
          </cell>
          <cell r="E24" t="str">
            <v>LIM, TIONG MR</v>
          </cell>
          <cell r="F24">
            <v>1</v>
          </cell>
          <cell r="G24">
            <v>10655400</v>
          </cell>
          <cell r="H24" t="str">
            <v>Asia Marketing</v>
          </cell>
          <cell r="I24" t="str">
            <v>Full Time</v>
          </cell>
          <cell r="J24" t="str">
            <v>SENIOR PRODUCT SPECI</v>
          </cell>
          <cell r="K24" t="str">
            <v>Milperra</v>
          </cell>
          <cell r="L24">
            <v>69226</v>
          </cell>
          <cell r="M24">
            <v>0.04</v>
          </cell>
          <cell r="N24">
            <v>39479</v>
          </cell>
          <cell r="O24">
            <v>20862</v>
          </cell>
          <cell r="P24">
            <v>0</v>
          </cell>
          <cell r="Q24">
            <v>9000</v>
          </cell>
          <cell r="U24">
            <v>0.06</v>
          </cell>
          <cell r="V24">
            <v>0.12</v>
          </cell>
          <cell r="W24" t="str">
            <v>NSW</v>
          </cell>
          <cell r="X24">
            <v>1.67E-2</v>
          </cell>
          <cell r="Y24">
            <v>4</v>
          </cell>
          <cell r="Z24">
            <v>0.17499999999999999</v>
          </cell>
          <cell r="AA24">
            <v>3</v>
          </cell>
          <cell r="AB24" t="str">
            <v>General</v>
          </cell>
          <cell r="AC24">
            <v>2.5000000000000001E-2</v>
          </cell>
        </row>
        <row r="25">
          <cell r="D25">
            <v>999901</v>
          </cell>
          <cell r="E25" t="str">
            <v>LEE, JAMES</v>
          </cell>
          <cell r="F25">
            <v>1</v>
          </cell>
          <cell r="G25">
            <v>10655400</v>
          </cell>
          <cell r="H25" t="str">
            <v>Asia Marketing</v>
          </cell>
          <cell r="I25" t="str">
            <v>Full Time</v>
          </cell>
          <cell r="J25" t="str">
            <v>KOREA COUNTRY MANAGER</v>
          </cell>
          <cell r="K25" t="str">
            <v>Korea</v>
          </cell>
          <cell r="L25">
            <v>110000</v>
          </cell>
          <cell r="M25">
            <v>0.04</v>
          </cell>
          <cell r="N25">
            <v>39479</v>
          </cell>
          <cell r="O25">
            <v>0</v>
          </cell>
          <cell r="P25">
            <v>0</v>
          </cell>
          <cell r="Q25">
            <v>10000</v>
          </cell>
          <cell r="U25">
            <v>0.06</v>
          </cell>
          <cell r="V25">
            <v>0</v>
          </cell>
          <cell r="W25" t="str">
            <v>Not Applicable</v>
          </cell>
          <cell r="X25">
            <v>0</v>
          </cell>
          <cell r="Y25">
            <v>4</v>
          </cell>
          <cell r="Z25">
            <v>0</v>
          </cell>
          <cell r="AA25">
            <v>3</v>
          </cell>
          <cell r="AB25" t="str">
            <v>Not Applicable</v>
          </cell>
          <cell r="AC25">
            <v>0</v>
          </cell>
        </row>
        <row r="26">
          <cell r="D26">
            <v>9038</v>
          </cell>
          <cell r="E26" t="str">
            <v>LIOU, ANDY MR</v>
          </cell>
          <cell r="F26">
            <v>1</v>
          </cell>
          <cell r="G26">
            <v>10655400</v>
          </cell>
          <cell r="H26" t="str">
            <v>Asia Marketing</v>
          </cell>
          <cell r="I26" t="str">
            <v>Full Time</v>
          </cell>
          <cell r="J26" t="str">
            <v>MARKETING SPECIALIST</v>
          </cell>
          <cell r="K26" t="str">
            <v>Milperra</v>
          </cell>
          <cell r="L26">
            <v>81200</v>
          </cell>
          <cell r="M26">
            <v>0.04</v>
          </cell>
          <cell r="N26">
            <v>39479</v>
          </cell>
          <cell r="O26">
            <v>0</v>
          </cell>
          <cell r="P26">
            <v>0</v>
          </cell>
          <cell r="R26">
            <v>10000</v>
          </cell>
          <cell r="U26">
            <v>0.06</v>
          </cell>
          <cell r="V26">
            <v>0.09</v>
          </cell>
          <cell r="W26" t="str">
            <v>NSW</v>
          </cell>
          <cell r="X26">
            <v>1.67E-2</v>
          </cell>
          <cell r="Y26">
            <v>4</v>
          </cell>
          <cell r="Z26">
            <v>0</v>
          </cell>
          <cell r="AA26">
            <v>3</v>
          </cell>
          <cell r="AB26" t="str">
            <v>General</v>
          </cell>
          <cell r="AC26">
            <v>2.5000000000000001E-2</v>
          </cell>
        </row>
        <row r="27">
          <cell r="D27">
            <v>2518</v>
          </cell>
          <cell r="E27" t="str">
            <v>TORRES, DANNY MR</v>
          </cell>
          <cell r="F27">
            <v>1</v>
          </cell>
          <cell r="G27">
            <v>10655400</v>
          </cell>
          <cell r="H27" t="str">
            <v>Asia Marketing</v>
          </cell>
          <cell r="I27" t="str">
            <v>Full Time</v>
          </cell>
          <cell r="J27" t="str">
            <v>UNIT ORDER MGMT &amp; LO</v>
          </cell>
          <cell r="K27" t="str">
            <v>Milperra</v>
          </cell>
          <cell r="L27">
            <v>76445</v>
          </cell>
          <cell r="M27">
            <v>0.04</v>
          </cell>
          <cell r="N27">
            <v>39479</v>
          </cell>
          <cell r="O27">
            <v>0</v>
          </cell>
          <cell r="P27">
            <v>0</v>
          </cell>
          <cell r="U27">
            <v>0.06</v>
          </cell>
          <cell r="V27">
            <v>0.12</v>
          </cell>
          <cell r="W27" t="str">
            <v>NSW</v>
          </cell>
          <cell r="X27">
            <v>1.67E-2</v>
          </cell>
          <cell r="Y27">
            <v>4</v>
          </cell>
          <cell r="Z27">
            <v>0.17499999999999999</v>
          </cell>
          <cell r="AA27">
            <v>3</v>
          </cell>
          <cell r="AB27" t="str">
            <v>General</v>
          </cell>
          <cell r="AC27">
            <v>2.5000000000000001E-2</v>
          </cell>
        </row>
        <row r="28">
          <cell r="D28">
            <v>2050</v>
          </cell>
          <cell r="E28" t="str">
            <v>WAHAB, MICHAEL MR</v>
          </cell>
          <cell r="F28">
            <v>1</v>
          </cell>
          <cell r="G28">
            <v>10655400</v>
          </cell>
          <cell r="H28" t="str">
            <v>Asia Marketing</v>
          </cell>
          <cell r="I28" t="str">
            <v>Full Time</v>
          </cell>
          <cell r="J28" t="str">
            <v>REGIONAL SALES MANAG</v>
          </cell>
          <cell r="K28" t="str">
            <v>Milperra</v>
          </cell>
          <cell r="L28">
            <v>88504</v>
          </cell>
          <cell r="M28">
            <v>0.04</v>
          </cell>
          <cell r="N28">
            <v>39479</v>
          </cell>
          <cell r="O28">
            <v>20862</v>
          </cell>
          <cell r="P28">
            <v>0</v>
          </cell>
          <cell r="Q28">
            <v>10000</v>
          </cell>
          <cell r="U28">
            <v>0.06</v>
          </cell>
          <cell r="V28">
            <v>0.09</v>
          </cell>
          <cell r="W28" t="str">
            <v>NSW</v>
          </cell>
          <cell r="X28">
            <v>1.67E-2</v>
          </cell>
          <cell r="Y28">
            <v>4</v>
          </cell>
          <cell r="Z28">
            <v>0</v>
          </cell>
          <cell r="AA28">
            <v>3</v>
          </cell>
          <cell r="AB28" t="str">
            <v>General</v>
          </cell>
          <cell r="AC28">
            <v>2.5000000000000001E-2</v>
          </cell>
        </row>
        <row r="29">
          <cell r="D29">
            <v>999909</v>
          </cell>
          <cell r="E29" t="str">
            <v>TBA REGIONAL SALES MANAG</v>
          </cell>
          <cell r="F29">
            <v>1</v>
          </cell>
          <cell r="G29">
            <v>10655400</v>
          </cell>
          <cell r="H29" t="str">
            <v>Asia Marketing</v>
          </cell>
          <cell r="I29" t="str">
            <v>Full Time</v>
          </cell>
          <cell r="J29" t="str">
            <v>REGIONAL SALES MANAG</v>
          </cell>
          <cell r="K29" t="str">
            <v>Milperra</v>
          </cell>
          <cell r="L29">
            <v>85000</v>
          </cell>
          <cell r="M29">
            <v>0.04</v>
          </cell>
          <cell r="N29">
            <v>39479</v>
          </cell>
          <cell r="O29">
            <v>20862</v>
          </cell>
          <cell r="P29">
            <v>0</v>
          </cell>
          <cell r="Q29">
            <v>10000</v>
          </cell>
          <cell r="U29">
            <v>0.06</v>
          </cell>
          <cell r="V29">
            <v>0.09</v>
          </cell>
          <cell r="W29" t="str">
            <v>NSW</v>
          </cell>
          <cell r="X29">
            <v>1.67E-2</v>
          </cell>
          <cell r="Y29">
            <v>4</v>
          </cell>
          <cell r="Z29">
            <v>0</v>
          </cell>
          <cell r="AA29">
            <v>3</v>
          </cell>
          <cell r="AB29" t="str">
            <v>General</v>
          </cell>
          <cell r="AC29">
            <v>2.5000000000000001E-2</v>
          </cell>
        </row>
        <row r="30">
          <cell r="D30">
            <v>2538</v>
          </cell>
          <cell r="E30" t="str">
            <v>FRITZEN, MARK MR</v>
          </cell>
          <cell r="F30">
            <v>1</v>
          </cell>
          <cell r="G30">
            <v>10655550</v>
          </cell>
          <cell r="H30" t="str">
            <v>Big Trucks - Support</v>
          </cell>
          <cell r="I30" t="str">
            <v>Full Time</v>
          </cell>
          <cell r="J30" t="str">
            <v>MANAGER BIG TRUCK WH</v>
          </cell>
          <cell r="K30" t="str">
            <v>Milperra</v>
          </cell>
          <cell r="L30">
            <v>129032</v>
          </cell>
          <cell r="M30">
            <v>0.04</v>
          </cell>
          <cell r="N30">
            <v>39479</v>
          </cell>
          <cell r="O30">
            <v>22363.920000000002</v>
          </cell>
          <cell r="P30">
            <v>0</v>
          </cell>
          <cell r="R30">
            <v>10000</v>
          </cell>
          <cell r="U30">
            <v>0.06</v>
          </cell>
          <cell r="V30">
            <v>0.15</v>
          </cell>
          <cell r="W30" t="str">
            <v>NSW</v>
          </cell>
          <cell r="X30">
            <v>1.67E-2</v>
          </cell>
          <cell r="Y30">
            <v>4</v>
          </cell>
          <cell r="Z30">
            <v>0.17499999999999999</v>
          </cell>
          <cell r="AA30">
            <v>3</v>
          </cell>
          <cell r="AB30" t="str">
            <v>General</v>
          </cell>
          <cell r="AC30">
            <v>2.5000000000000001E-2</v>
          </cell>
        </row>
        <row r="31">
          <cell r="D31">
            <v>25001</v>
          </cell>
          <cell r="E31" t="str">
            <v>HADDOCK, JASON MR</v>
          </cell>
          <cell r="F31">
            <v>1</v>
          </cell>
          <cell r="G31">
            <v>10655550</v>
          </cell>
          <cell r="H31" t="str">
            <v>Big Trucks - Support</v>
          </cell>
          <cell r="I31" t="str">
            <v>Full Time</v>
          </cell>
          <cell r="J31" t="str">
            <v>SERVICE ENGINEER</v>
          </cell>
          <cell r="K31" t="str">
            <v>Milperra</v>
          </cell>
          <cell r="L31">
            <v>70000</v>
          </cell>
          <cell r="M31">
            <v>0.04</v>
          </cell>
          <cell r="N31">
            <v>39479</v>
          </cell>
          <cell r="O31">
            <v>18980.000400000001</v>
          </cell>
          <cell r="P31">
            <v>0</v>
          </cell>
          <cell r="U31">
            <v>0.06</v>
          </cell>
          <cell r="V31">
            <v>0.09</v>
          </cell>
          <cell r="W31" t="str">
            <v>NSW</v>
          </cell>
          <cell r="X31">
            <v>1.67E-2</v>
          </cell>
          <cell r="Y31">
            <v>4</v>
          </cell>
          <cell r="Z31">
            <v>0</v>
          </cell>
          <cell r="AA31">
            <v>3</v>
          </cell>
          <cell r="AB31" t="str">
            <v>General</v>
          </cell>
          <cell r="AC31">
            <v>2.5000000000000001E-2</v>
          </cell>
        </row>
        <row r="32">
          <cell r="D32">
            <v>2690</v>
          </cell>
          <cell r="E32" t="str">
            <v>NASTASE, GEORGE MR</v>
          </cell>
          <cell r="F32">
            <v>1</v>
          </cell>
          <cell r="G32">
            <v>10655550</v>
          </cell>
          <cell r="H32" t="str">
            <v>Big Trucks - Support</v>
          </cell>
          <cell r="I32" t="str">
            <v>Full Time</v>
          </cell>
          <cell r="J32" t="str">
            <v>GM - BIG TRUCKS</v>
          </cell>
          <cell r="K32" t="str">
            <v>Milperra</v>
          </cell>
          <cell r="L32">
            <v>131200</v>
          </cell>
          <cell r="M32">
            <v>0.04</v>
          </cell>
          <cell r="N32">
            <v>39479</v>
          </cell>
          <cell r="O32">
            <v>22364.000400000001</v>
          </cell>
          <cell r="P32">
            <v>0</v>
          </cell>
          <cell r="R32">
            <v>32000</v>
          </cell>
          <cell r="S32">
            <v>13000</v>
          </cell>
          <cell r="U32">
            <v>0.06</v>
          </cell>
          <cell r="V32">
            <v>0.09</v>
          </cell>
          <cell r="W32" t="str">
            <v>NSW</v>
          </cell>
          <cell r="X32">
            <v>1.67E-2</v>
          </cell>
          <cell r="Y32">
            <v>4</v>
          </cell>
          <cell r="Z32">
            <v>0</v>
          </cell>
          <cell r="AA32">
            <v>3</v>
          </cell>
          <cell r="AB32" t="str">
            <v>General</v>
          </cell>
          <cell r="AC32">
            <v>2.5000000000000001E-2</v>
          </cell>
        </row>
        <row r="33">
          <cell r="D33">
            <v>2931</v>
          </cell>
          <cell r="E33" t="str">
            <v>VAN REGTEREN, FRANK MR</v>
          </cell>
          <cell r="F33">
            <v>1</v>
          </cell>
          <cell r="G33">
            <v>10655550</v>
          </cell>
          <cell r="H33" t="str">
            <v>Big Trucks - Support</v>
          </cell>
          <cell r="I33" t="str">
            <v>Full Time</v>
          </cell>
          <cell r="J33" t="str">
            <v>SPED ENGINEER</v>
          </cell>
          <cell r="K33" t="str">
            <v>Milperra</v>
          </cell>
          <cell r="L33">
            <v>59000</v>
          </cell>
          <cell r="M33">
            <v>0.04</v>
          </cell>
          <cell r="N33">
            <v>39479</v>
          </cell>
          <cell r="O33">
            <v>0</v>
          </cell>
          <cell r="P33">
            <v>0</v>
          </cell>
          <cell r="U33">
            <v>0.06</v>
          </cell>
          <cell r="V33">
            <v>0.09</v>
          </cell>
          <cell r="W33" t="str">
            <v>NSW</v>
          </cell>
          <cell r="X33">
            <v>1.67E-2</v>
          </cell>
          <cell r="Y33">
            <v>4</v>
          </cell>
          <cell r="Z33">
            <v>0</v>
          </cell>
          <cell r="AA33">
            <v>3</v>
          </cell>
          <cell r="AB33" t="str">
            <v>General</v>
          </cell>
          <cell r="AC33">
            <v>2.5000000000000001E-2</v>
          </cell>
        </row>
        <row r="34">
          <cell r="D34">
            <v>2522</v>
          </cell>
          <cell r="E34" t="str">
            <v>WEDGWOOD, DANIEL MR</v>
          </cell>
          <cell r="F34">
            <v>1</v>
          </cell>
          <cell r="G34">
            <v>10655550</v>
          </cell>
          <cell r="H34" t="str">
            <v>Big Trucks - Support</v>
          </cell>
          <cell r="I34" t="str">
            <v>Full Time</v>
          </cell>
          <cell r="J34" t="str">
            <v>SERVICE MANAGER</v>
          </cell>
          <cell r="K34" t="str">
            <v>Milperra</v>
          </cell>
          <cell r="L34">
            <v>81702</v>
          </cell>
          <cell r="M34">
            <v>0.04</v>
          </cell>
          <cell r="N34">
            <v>39479</v>
          </cell>
          <cell r="O34">
            <v>20862</v>
          </cell>
          <cell r="P34">
            <v>0</v>
          </cell>
          <cell r="U34">
            <v>0.06</v>
          </cell>
          <cell r="V34">
            <v>0.12</v>
          </cell>
          <cell r="W34" t="str">
            <v>NSW</v>
          </cell>
          <cell r="X34">
            <v>1.67E-2</v>
          </cell>
          <cell r="Y34">
            <v>4</v>
          </cell>
          <cell r="Z34">
            <v>0.17499999999999999</v>
          </cell>
          <cell r="AA34">
            <v>3</v>
          </cell>
          <cell r="AB34" t="str">
            <v>General</v>
          </cell>
          <cell r="AC34">
            <v>2.5000000000000001E-2</v>
          </cell>
        </row>
        <row r="35">
          <cell r="D35">
            <v>999910</v>
          </cell>
          <cell r="E35" t="str">
            <v>TBA PRICING MANAGER</v>
          </cell>
          <cell r="F35">
            <v>1</v>
          </cell>
          <cell r="G35">
            <v>10655700</v>
          </cell>
          <cell r="H35" t="str">
            <v>Pricing</v>
          </cell>
          <cell r="I35" t="str">
            <v>Full Time</v>
          </cell>
          <cell r="J35" t="str">
            <v>PRICING MANAGER</v>
          </cell>
          <cell r="K35" t="str">
            <v>Milperra</v>
          </cell>
          <cell r="L35">
            <v>91000</v>
          </cell>
          <cell r="M35">
            <v>0.04</v>
          </cell>
          <cell r="N35">
            <v>39479</v>
          </cell>
          <cell r="O35">
            <v>20862</v>
          </cell>
          <cell r="P35">
            <v>0</v>
          </cell>
          <cell r="R35">
            <v>13560</v>
          </cell>
          <cell r="U35">
            <v>0.06</v>
          </cell>
          <cell r="V35">
            <v>0.09</v>
          </cell>
          <cell r="W35" t="str">
            <v>NSW</v>
          </cell>
          <cell r="X35">
            <v>1.67E-2</v>
          </cell>
          <cell r="Y35">
            <v>4</v>
          </cell>
          <cell r="Z35">
            <v>0</v>
          </cell>
          <cell r="AA35">
            <v>3</v>
          </cell>
          <cell r="AB35" t="str">
            <v>General</v>
          </cell>
          <cell r="AC35">
            <v>2.5000000000000001E-2</v>
          </cell>
        </row>
        <row r="36">
          <cell r="D36">
            <v>2016</v>
          </cell>
          <cell r="E36" t="str">
            <v>FAGG, ANTHONY MR</v>
          </cell>
          <cell r="F36">
            <v>1</v>
          </cell>
          <cell r="G36">
            <v>10655870</v>
          </cell>
          <cell r="H36" t="str">
            <v>Product Support</v>
          </cell>
          <cell r="I36" t="str">
            <v>Full Time</v>
          </cell>
          <cell r="J36" t="str">
            <v>PRODUCT SUPPORT SUPE</v>
          </cell>
          <cell r="K36" t="str">
            <v>Milperra</v>
          </cell>
          <cell r="L36">
            <v>74488</v>
          </cell>
          <cell r="M36">
            <v>0.04</v>
          </cell>
          <cell r="N36">
            <v>39479</v>
          </cell>
          <cell r="O36">
            <v>0</v>
          </cell>
          <cell r="P36">
            <v>9103.32</v>
          </cell>
          <cell r="R36">
            <v>10000</v>
          </cell>
          <cell r="U36">
            <v>0.06</v>
          </cell>
          <cell r="V36">
            <v>0.12</v>
          </cell>
          <cell r="W36" t="str">
            <v>NSW</v>
          </cell>
          <cell r="X36">
            <v>1.67E-2</v>
          </cell>
          <cell r="Y36">
            <v>4</v>
          </cell>
          <cell r="Z36">
            <v>0</v>
          </cell>
          <cell r="AA36">
            <v>3</v>
          </cell>
          <cell r="AB36" t="str">
            <v>General</v>
          </cell>
          <cell r="AC36">
            <v>2.5000000000000001E-2</v>
          </cell>
        </row>
        <row r="37">
          <cell r="D37">
            <v>2632</v>
          </cell>
          <cell r="E37" t="str">
            <v>MCKINSTRY, STEPHEN MR</v>
          </cell>
          <cell r="F37">
            <v>1</v>
          </cell>
          <cell r="G37">
            <v>10655870</v>
          </cell>
          <cell r="H37" t="str">
            <v>Product Support</v>
          </cell>
          <cell r="I37" t="str">
            <v>Full Time</v>
          </cell>
          <cell r="J37" t="str">
            <v>CUSTOMER SERVICE MAN</v>
          </cell>
          <cell r="K37" t="str">
            <v>Milperra</v>
          </cell>
          <cell r="L37">
            <v>110859</v>
          </cell>
          <cell r="M37">
            <v>0.04</v>
          </cell>
          <cell r="N37">
            <v>39479</v>
          </cell>
          <cell r="O37">
            <v>0</v>
          </cell>
          <cell r="P37">
            <v>8306.4000000000015</v>
          </cell>
          <cell r="R37">
            <v>23000</v>
          </cell>
          <cell r="S37">
            <v>8000</v>
          </cell>
          <cell r="U37">
            <v>0.06</v>
          </cell>
          <cell r="V37">
            <v>0.09</v>
          </cell>
          <cell r="W37" t="str">
            <v>NSW</v>
          </cell>
          <cell r="X37">
            <v>1.67E-2</v>
          </cell>
          <cell r="Y37">
            <v>4</v>
          </cell>
          <cell r="Z37">
            <v>0</v>
          </cell>
          <cell r="AA37">
            <v>3</v>
          </cell>
          <cell r="AB37" t="str">
            <v>General</v>
          </cell>
          <cell r="AC37">
            <v>2.5000000000000001E-2</v>
          </cell>
        </row>
        <row r="38">
          <cell r="D38">
            <v>4020</v>
          </cell>
          <cell r="E38" t="str">
            <v>NG, RON TIN MING MR</v>
          </cell>
          <cell r="F38">
            <v>1</v>
          </cell>
          <cell r="G38">
            <v>10655870</v>
          </cell>
          <cell r="H38" t="str">
            <v>Product Support</v>
          </cell>
          <cell r="I38" t="str">
            <v>Full Time</v>
          </cell>
          <cell r="J38" t="str">
            <v>PRODUCT SPECIALIST</v>
          </cell>
          <cell r="K38" t="str">
            <v>Milperra</v>
          </cell>
          <cell r="L38">
            <v>63249</v>
          </cell>
          <cell r="M38">
            <v>0.04</v>
          </cell>
          <cell r="N38">
            <v>39479</v>
          </cell>
          <cell r="O38">
            <v>0</v>
          </cell>
          <cell r="P38">
            <v>0</v>
          </cell>
          <cell r="U38">
            <v>0.06</v>
          </cell>
          <cell r="V38">
            <v>0.09</v>
          </cell>
          <cell r="W38" t="str">
            <v>NSW</v>
          </cell>
          <cell r="X38">
            <v>1.67E-2</v>
          </cell>
          <cell r="Y38">
            <v>4</v>
          </cell>
          <cell r="Z38">
            <v>0</v>
          </cell>
          <cell r="AA38">
            <v>3</v>
          </cell>
          <cell r="AB38" t="str">
            <v>General</v>
          </cell>
          <cell r="AC38">
            <v>2.5000000000000001E-2</v>
          </cell>
        </row>
        <row r="39">
          <cell r="D39">
            <v>2635</v>
          </cell>
          <cell r="E39" t="str">
            <v>SOLIMAN, MINA MR</v>
          </cell>
          <cell r="F39">
            <v>1</v>
          </cell>
          <cell r="G39">
            <v>10655870</v>
          </cell>
          <cell r="H39" t="str">
            <v>Product Support</v>
          </cell>
          <cell r="I39" t="str">
            <v>Full Time</v>
          </cell>
          <cell r="J39" t="str">
            <v>PRODUCT SPECIALIST</v>
          </cell>
          <cell r="K39" t="str">
            <v>Milperra</v>
          </cell>
          <cell r="L39">
            <v>61504</v>
          </cell>
          <cell r="M39">
            <v>0.04</v>
          </cell>
          <cell r="N39">
            <v>39479</v>
          </cell>
          <cell r="O39">
            <v>0</v>
          </cell>
          <cell r="P39">
            <v>0</v>
          </cell>
          <cell r="U39">
            <v>0.06</v>
          </cell>
          <cell r="V39">
            <v>0.09</v>
          </cell>
          <cell r="W39" t="str">
            <v>NSW</v>
          </cell>
          <cell r="X39">
            <v>1.67E-2</v>
          </cell>
          <cell r="Y39">
            <v>4</v>
          </cell>
          <cell r="Z39">
            <v>0</v>
          </cell>
          <cell r="AA39">
            <v>3</v>
          </cell>
          <cell r="AB39" t="str">
            <v>General</v>
          </cell>
          <cell r="AC39">
            <v>2.5000000000000001E-2</v>
          </cell>
        </row>
        <row r="40">
          <cell r="D40">
            <v>2014</v>
          </cell>
          <cell r="E40" t="str">
            <v>TAN, BIBY MISS</v>
          </cell>
          <cell r="F40">
            <v>1</v>
          </cell>
          <cell r="G40">
            <v>10655870</v>
          </cell>
          <cell r="H40" t="str">
            <v>Product Support</v>
          </cell>
          <cell r="I40" t="str">
            <v>Full Time</v>
          </cell>
          <cell r="J40" t="str">
            <v>PRODUCT SPECIALIST</v>
          </cell>
          <cell r="K40" t="str">
            <v>Milperra</v>
          </cell>
          <cell r="L40">
            <v>57434</v>
          </cell>
          <cell r="M40">
            <v>0.04</v>
          </cell>
          <cell r="N40">
            <v>39479</v>
          </cell>
          <cell r="O40">
            <v>0</v>
          </cell>
          <cell r="P40">
            <v>0</v>
          </cell>
          <cell r="U40">
            <v>0.06</v>
          </cell>
          <cell r="V40">
            <v>0.09</v>
          </cell>
          <cell r="W40" t="str">
            <v>NSW</v>
          </cell>
          <cell r="X40">
            <v>1.67E-2</v>
          </cell>
          <cell r="Y40">
            <v>4</v>
          </cell>
          <cell r="Z40">
            <v>0</v>
          </cell>
          <cell r="AA40">
            <v>3</v>
          </cell>
          <cell r="AB40" t="str">
            <v>General</v>
          </cell>
          <cell r="AC40">
            <v>2.5000000000000001E-2</v>
          </cell>
        </row>
        <row r="41">
          <cell r="D41">
            <v>2527</v>
          </cell>
          <cell r="E41" t="str">
            <v>BATES, SANDRA  MRS</v>
          </cell>
          <cell r="F41">
            <v>1</v>
          </cell>
          <cell r="G41">
            <v>10656350</v>
          </cell>
          <cell r="H41" t="str">
            <v>Parts Distribution</v>
          </cell>
          <cell r="I41" t="str">
            <v>Full Time</v>
          </cell>
          <cell r="J41" t="str">
            <v>EXPORT CLERK</v>
          </cell>
          <cell r="K41" t="str">
            <v>Milperra</v>
          </cell>
          <cell r="L41">
            <v>41611</v>
          </cell>
          <cell r="M41">
            <v>0.04</v>
          </cell>
          <cell r="N41">
            <v>39479</v>
          </cell>
          <cell r="O41">
            <v>0</v>
          </cell>
          <cell r="P41">
            <v>0</v>
          </cell>
          <cell r="U41">
            <v>0.06</v>
          </cell>
          <cell r="V41">
            <v>0.12</v>
          </cell>
          <cell r="W41" t="str">
            <v>NSW</v>
          </cell>
          <cell r="X41">
            <v>1.67E-2</v>
          </cell>
          <cell r="Y41">
            <v>4</v>
          </cell>
          <cell r="Z41">
            <v>0.17499999999999999</v>
          </cell>
          <cell r="AA41">
            <v>3</v>
          </cell>
          <cell r="AB41" t="str">
            <v>General</v>
          </cell>
          <cell r="AC41">
            <v>2.5000000000000001E-2</v>
          </cell>
        </row>
        <row r="42">
          <cell r="D42">
            <v>10000</v>
          </cell>
          <cell r="E42" t="str">
            <v>BROOKS, JENNY MRS</v>
          </cell>
          <cell r="F42">
            <v>1</v>
          </cell>
          <cell r="G42">
            <v>10656350</v>
          </cell>
          <cell r="H42" t="str">
            <v>Parts Distribution</v>
          </cell>
          <cell r="I42" t="str">
            <v>Full Time</v>
          </cell>
          <cell r="J42" t="str">
            <v>STOREPERSON</v>
          </cell>
          <cell r="K42" t="str">
            <v>Milperra</v>
          </cell>
          <cell r="L42">
            <v>38235.61</v>
          </cell>
          <cell r="M42">
            <v>0.04</v>
          </cell>
          <cell r="N42">
            <v>39479</v>
          </cell>
          <cell r="O42">
            <v>0</v>
          </cell>
          <cell r="P42">
            <v>0</v>
          </cell>
          <cell r="U42">
            <v>0.06</v>
          </cell>
          <cell r="V42">
            <v>0.09</v>
          </cell>
          <cell r="W42" t="str">
            <v>NSW</v>
          </cell>
          <cell r="X42">
            <v>1.67E-2</v>
          </cell>
          <cell r="Y42">
            <v>4</v>
          </cell>
          <cell r="Z42">
            <v>0</v>
          </cell>
          <cell r="AA42">
            <v>3</v>
          </cell>
          <cell r="AB42" t="str">
            <v>General</v>
          </cell>
          <cell r="AC42">
            <v>2.5000000000000001E-2</v>
          </cell>
        </row>
        <row r="43">
          <cell r="D43">
            <v>2006</v>
          </cell>
          <cell r="E43" t="str">
            <v>DAVIS, DONNA MRS</v>
          </cell>
          <cell r="F43">
            <v>1</v>
          </cell>
          <cell r="G43">
            <v>10656350</v>
          </cell>
          <cell r="H43" t="str">
            <v>Parts Distribution</v>
          </cell>
          <cell r="I43" t="str">
            <v>Full Time</v>
          </cell>
          <cell r="J43" t="str">
            <v>ADMINISTRATIVE ASSIS</v>
          </cell>
          <cell r="K43" t="str">
            <v>Milperra</v>
          </cell>
          <cell r="L43">
            <v>41019</v>
          </cell>
          <cell r="M43">
            <v>0.04</v>
          </cell>
          <cell r="N43">
            <v>39479</v>
          </cell>
          <cell r="O43">
            <v>0</v>
          </cell>
          <cell r="P43">
            <v>0</v>
          </cell>
          <cell r="U43">
            <v>0.06</v>
          </cell>
          <cell r="V43">
            <v>0.09</v>
          </cell>
          <cell r="W43" t="str">
            <v>NSW</v>
          </cell>
          <cell r="X43">
            <v>1.67E-2</v>
          </cell>
          <cell r="Y43">
            <v>4</v>
          </cell>
          <cell r="Z43">
            <v>0.17499999999999999</v>
          </cell>
          <cell r="AA43">
            <v>3</v>
          </cell>
          <cell r="AB43" t="str">
            <v>General</v>
          </cell>
          <cell r="AC43">
            <v>2.5000000000000001E-2</v>
          </cell>
        </row>
        <row r="44">
          <cell r="D44">
            <v>2055</v>
          </cell>
          <cell r="E44" t="str">
            <v>HAYDON, SANDY MRS</v>
          </cell>
          <cell r="F44">
            <v>0.5</v>
          </cell>
          <cell r="G44">
            <v>10656350</v>
          </cell>
          <cell r="H44" t="str">
            <v>Parts Distribution</v>
          </cell>
          <cell r="I44" t="str">
            <v>Part Time</v>
          </cell>
          <cell r="J44" t="str">
            <v>RECEPTION</v>
          </cell>
          <cell r="K44" t="str">
            <v>Milperra</v>
          </cell>
          <cell r="L44">
            <v>14767</v>
          </cell>
          <cell r="M44">
            <v>0.04</v>
          </cell>
          <cell r="N44">
            <v>39479</v>
          </cell>
          <cell r="O44">
            <v>0</v>
          </cell>
          <cell r="P44">
            <v>0</v>
          </cell>
          <cell r="U44">
            <v>0.06</v>
          </cell>
          <cell r="V44">
            <v>0.09</v>
          </cell>
          <cell r="W44" t="str">
            <v>NSW</v>
          </cell>
          <cell r="X44">
            <v>1.67E-2</v>
          </cell>
          <cell r="Y44">
            <v>2</v>
          </cell>
          <cell r="Z44">
            <v>0</v>
          </cell>
          <cell r="AA44">
            <v>1</v>
          </cell>
          <cell r="AB44" t="str">
            <v>General</v>
          </cell>
          <cell r="AC44">
            <v>2.5000000000000001E-2</v>
          </cell>
        </row>
        <row r="45">
          <cell r="D45">
            <v>2003</v>
          </cell>
          <cell r="E45" t="str">
            <v>HUGHES, WILLIAM MR</v>
          </cell>
          <cell r="F45">
            <v>1</v>
          </cell>
          <cell r="G45">
            <v>10656350</v>
          </cell>
          <cell r="H45" t="str">
            <v>Parts Distribution</v>
          </cell>
          <cell r="I45" t="str">
            <v>Full Time</v>
          </cell>
          <cell r="J45" t="str">
            <v>PDC SUPERVISOR</v>
          </cell>
          <cell r="K45" t="str">
            <v>Milperra</v>
          </cell>
          <cell r="L45">
            <v>43511.53</v>
          </cell>
          <cell r="M45">
            <v>0.04</v>
          </cell>
          <cell r="N45">
            <v>39479</v>
          </cell>
          <cell r="O45">
            <v>0</v>
          </cell>
          <cell r="P45">
            <v>0</v>
          </cell>
          <cell r="U45">
            <v>0.06</v>
          </cell>
          <cell r="V45">
            <v>0.09</v>
          </cell>
          <cell r="W45" t="str">
            <v>NSW</v>
          </cell>
          <cell r="X45">
            <v>1.67E-2</v>
          </cell>
          <cell r="Y45">
            <v>4</v>
          </cell>
          <cell r="Z45">
            <v>0.17499999999999999</v>
          </cell>
          <cell r="AA45">
            <v>3</v>
          </cell>
          <cell r="AB45" t="str">
            <v>General</v>
          </cell>
          <cell r="AC45">
            <v>2.5000000000000001E-2</v>
          </cell>
        </row>
        <row r="46">
          <cell r="D46">
            <v>2041</v>
          </cell>
          <cell r="E46" t="str">
            <v>INTHAPANYA, CHIELANAY MR</v>
          </cell>
          <cell r="F46">
            <v>1</v>
          </cell>
          <cell r="G46">
            <v>10656350</v>
          </cell>
          <cell r="H46" t="str">
            <v>Parts Distribution</v>
          </cell>
          <cell r="I46" t="str">
            <v>Full Time</v>
          </cell>
          <cell r="J46" t="str">
            <v>STOREPERSON</v>
          </cell>
          <cell r="K46" t="str">
            <v>Milperra</v>
          </cell>
          <cell r="L46">
            <v>37440.01</v>
          </cell>
          <cell r="M46">
            <v>0.04</v>
          </cell>
          <cell r="N46">
            <v>39479</v>
          </cell>
          <cell r="O46">
            <v>0</v>
          </cell>
          <cell r="P46">
            <v>0</v>
          </cell>
          <cell r="U46">
            <v>0.06</v>
          </cell>
          <cell r="V46">
            <v>0.09</v>
          </cell>
          <cell r="W46" t="str">
            <v>NSW</v>
          </cell>
          <cell r="X46">
            <v>1.67E-2</v>
          </cell>
          <cell r="Y46">
            <v>4</v>
          </cell>
          <cell r="Z46">
            <v>0.17499999999999999</v>
          </cell>
          <cell r="AA46">
            <v>3</v>
          </cell>
          <cell r="AB46" t="str">
            <v>General</v>
          </cell>
          <cell r="AC46">
            <v>2.5000000000000001E-2</v>
          </cell>
        </row>
        <row r="47">
          <cell r="D47">
            <v>2012</v>
          </cell>
          <cell r="E47" t="str">
            <v>JAMES, ANDREW MR</v>
          </cell>
          <cell r="F47">
            <v>1</v>
          </cell>
          <cell r="G47">
            <v>10656350</v>
          </cell>
          <cell r="H47" t="str">
            <v>Parts Distribution</v>
          </cell>
          <cell r="I47" t="str">
            <v>Full Time</v>
          </cell>
          <cell r="J47" t="str">
            <v>PARTS INTERPRETER</v>
          </cell>
          <cell r="K47" t="str">
            <v>Milperra</v>
          </cell>
          <cell r="L47">
            <v>50243</v>
          </cell>
          <cell r="M47">
            <v>0.04</v>
          </cell>
          <cell r="N47">
            <v>39479</v>
          </cell>
          <cell r="O47">
            <v>0</v>
          </cell>
          <cell r="P47">
            <v>0</v>
          </cell>
          <cell r="U47">
            <v>0.06</v>
          </cell>
          <cell r="V47">
            <v>0.09</v>
          </cell>
          <cell r="W47" t="str">
            <v>NSW</v>
          </cell>
          <cell r="X47">
            <v>1.67E-2</v>
          </cell>
          <cell r="Y47">
            <v>4</v>
          </cell>
          <cell r="Z47">
            <v>0</v>
          </cell>
          <cell r="AA47">
            <v>3</v>
          </cell>
          <cell r="AB47" t="str">
            <v>General</v>
          </cell>
          <cell r="AC47">
            <v>2.5000000000000001E-2</v>
          </cell>
        </row>
        <row r="48">
          <cell r="D48">
            <v>90119</v>
          </cell>
          <cell r="E48" t="str">
            <v>JONES, STEPHEN MR</v>
          </cell>
          <cell r="F48">
            <v>1</v>
          </cell>
          <cell r="G48">
            <v>10656350</v>
          </cell>
          <cell r="H48" t="str">
            <v>Parts Distribution</v>
          </cell>
          <cell r="I48" t="str">
            <v>Full Time</v>
          </cell>
          <cell r="J48" t="str">
            <v>STORES PERSON</v>
          </cell>
          <cell r="K48" t="str">
            <v>Milperra</v>
          </cell>
          <cell r="L48">
            <v>38235.61</v>
          </cell>
          <cell r="M48">
            <v>0.04</v>
          </cell>
          <cell r="N48">
            <v>39479</v>
          </cell>
          <cell r="O48">
            <v>0</v>
          </cell>
          <cell r="P48">
            <v>0</v>
          </cell>
          <cell r="U48">
            <v>0.06</v>
          </cell>
          <cell r="V48">
            <v>0.09</v>
          </cell>
          <cell r="W48" t="str">
            <v>NSW</v>
          </cell>
          <cell r="X48">
            <v>1.67E-2</v>
          </cell>
          <cell r="Y48">
            <v>4</v>
          </cell>
          <cell r="Z48">
            <v>0.17499999999999999</v>
          </cell>
          <cell r="AA48">
            <v>3</v>
          </cell>
          <cell r="AB48" t="str">
            <v>General</v>
          </cell>
          <cell r="AC48">
            <v>2.5000000000000001E-2</v>
          </cell>
        </row>
        <row r="49">
          <cell r="D49">
            <v>2525</v>
          </cell>
          <cell r="E49" t="str">
            <v>LORD, TONY MR</v>
          </cell>
          <cell r="F49">
            <v>1</v>
          </cell>
          <cell r="G49">
            <v>10656350</v>
          </cell>
          <cell r="H49" t="str">
            <v>Parts Distribution</v>
          </cell>
          <cell r="I49" t="str">
            <v>Full Time</v>
          </cell>
          <cell r="J49" t="str">
            <v>INVENTORY CONTROLLER</v>
          </cell>
          <cell r="K49" t="str">
            <v>Milperra</v>
          </cell>
          <cell r="L49">
            <v>74873</v>
          </cell>
          <cell r="M49">
            <v>0.04</v>
          </cell>
          <cell r="N49">
            <v>39479</v>
          </cell>
          <cell r="O49">
            <v>0</v>
          </cell>
          <cell r="P49">
            <v>0</v>
          </cell>
          <cell r="U49">
            <v>0.06</v>
          </cell>
          <cell r="V49">
            <v>0</v>
          </cell>
          <cell r="W49" t="str">
            <v>NSW</v>
          </cell>
          <cell r="X49">
            <v>1.67E-2</v>
          </cell>
          <cell r="Y49">
            <v>4</v>
          </cell>
          <cell r="Z49">
            <v>0.17499999999999999</v>
          </cell>
          <cell r="AA49">
            <v>3</v>
          </cell>
          <cell r="AB49" t="str">
            <v>General</v>
          </cell>
          <cell r="AC49">
            <v>2.5000000000000001E-2</v>
          </cell>
        </row>
        <row r="50">
          <cell r="D50">
            <v>2508</v>
          </cell>
          <cell r="E50" t="str">
            <v>MATUTE, ADELAINO MR</v>
          </cell>
          <cell r="F50">
            <v>1</v>
          </cell>
          <cell r="G50">
            <v>10656350</v>
          </cell>
          <cell r="H50" t="str">
            <v>Parts Distribution</v>
          </cell>
          <cell r="I50" t="str">
            <v>Full Time</v>
          </cell>
          <cell r="J50" t="str">
            <v>STORES PERSON</v>
          </cell>
          <cell r="K50" t="str">
            <v>Milperra</v>
          </cell>
          <cell r="L50">
            <v>35568.01</v>
          </cell>
          <cell r="M50">
            <v>0.04</v>
          </cell>
          <cell r="N50">
            <v>39479</v>
          </cell>
          <cell r="O50">
            <v>0</v>
          </cell>
          <cell r="P50">
            <v>0</v>
          </cell>
          <cell r="U50">
            <v>0.06</v>
          </cell>
          <cell r="V50">
            <v>0.09</v>
          </cell>
          <cell r="W50" t="str">
            <v>NSW</v>
          </cell>
          <cell r="X50">
            <v>1.67E-2</v>
          </cell>
          <cell r="Y50">
            <v>4</v>
          </cell>
          <cell r="Z50">
            <v>0.17499999999999999</v>
          </cell>
          <cell r="AA50">
            <v>3</v>
          </cell>
          <cell r="AB50" t="str">
            <v>General</v>
          </cell>
          <cell r="AC50">
            <v>2.5000000000000001E-2</v>
          </cell>
        </row>
        <row r="51">
          <cell r="D51">
            <v>2548</v>
          </cell>
          <cell r="E51" t="str">
            <v>SCHLEICHER, JANE MRS</v>
          </cell>
          <cell r="F51">
            <v>1</v>
          </cell>
          <cell r="G51">
            <v>10656350</v>
          </cell>
          <cell r="H51" t="str">
            <v>Parts Distribution</v>
          </cell>
          <cell r="I51" t="str">
            <v>Full Time</v>
          </cell>
          <cell r="J51" t="str">
            <v>PARTS INTERPRETER</v>
          </cell>
          <cell r="K51" t="str">
            <v>Milperra</v>
          </cell>
          <cell r="L51">
            <v>54684</v>
          </cell>
          <cell r="M51">
            <v>0.04</v>
          </cell>
          <cell r="N51">
            <v>39479</v>
          </cell>
          <cell r="O51">
            <v>0</v>
          </cell>
          <cell r="P51">
            <v>0</v>
          </cell>
          <cell r="U51">
            <v>0.06</v>
          </cell>
          <cell r="V51">
            <v>0.12</v>
          </cell>
          <cell r="W51" t="str">
            <v>NSW</v>
          </cell>
          <cell r="X51">
            <v>1.67E-2</v>
          </cell>
          <cell r="Y51">
            <v>4</v>
          </cell>
          <cell r="Z51">
            <v>0.17499999999999999</v>
          </cell>
          <cell r="AA51">
            <v>3</v>
          </cell>
          <cell r="AB51" t="str">
            <v>General</v>
          </cell>
          <cell r="AC51">
            <v>2.5000000000000001E-2</v>
          </cell>
        </row>
        <row r="52">
          <cell r="D52">
            <v>2008</v>
          </cell>
          <cell r="E52" t="str">
            <v>SWADLING, ANN MRS</v>
          </cell>
          <cell r="F52">
            <v>0.5</v>
          </cell>
          <cell r="G52">
            <v>10656350</v>
          </cell>
          <cell r="H52" t="str">
            <v>Parts Distribution</v>
          </cell>
          <cell r="I52" t="str">
            <v>Part Time</v>
          </cell>
          <cell r="J52" t="str">
            <v>RECEPTIONIST</v>
          </cell>
          <cell r="K52" t="str">
            <v>Milperra</v>
          </cell>
          <cell r="L52">
            <v>26445</v>
          </cell>
          <cell r="M52">
            <v>0.04</v>
          </cell>
          <cell r="N52">
            <v>39479</v>
          </cell>
          <cell r="O52">
            <v>0</v>
          </cell>
          <cell r="P52">
            <v>0</v>
          </cell>
          <cell r="U52">
            <v>0.06</v>
          </cell>
          <cell r="V52">
            <v>0.09</v>
          </cell>
          <cell r="W52" t="str">
            <v>NSW</v>
          </cell>
          <cell r="X52">
            <v>1.67E-2</v>
          </cell>
          <cell r="Y52">
            <v>2</v>
          </cell>
          <cell r="Z52">
            <v>0</v>
          </cell>
          <cell r="AA52">
            <v>1</v>
          </cell>
          <cell r="AB52" t="str">
            <v>General</v>
          </cell>
          <cell r="AC52">
            <v>2.5000000000000001E-2</v>
          </cell>
        </row>
        <row r="53">
          <cell r="D53">
            <v>3800</v>
          </cell>
          <cell r="E53" t="str">
            <v>WOOD, JOHN MR</v>
          </cell>
          <cell r="F53">
            <v>1</v>
          </cell>
          <cell r="G53">
            <v>10656350</v>
          </cell>
          <cell r="H53" t="str">
            <v>Parts Distribution</v>
          </cell>
          <cell r="I53" t="str">
            <v>Full Time</v>
          </cell>
          <cell r="J53" t="str">
            <v>PARTS DISTRIBUTION M</v>
          </cell>
          <cell r="K53" t="str">
            <v>Milperra</v>
          </cell>
          <cell r="L53">
            <v>85000</v>
          </cell>
          <cell r="M53">
            <v>0.04</v>
          </cell>
          <cell r="N53">
            <v>39479</v>
          </cell>
          <cell r="O53">
            <v>0</v>
          </cell>
          <cell r="P53">
            <v>0</v>
          </cell>
          <cell r="R53">
            <v>13560</v>
          </cell>
          <cell r="U53">
            <v>0.06</v>
          </cell>
          <cell r="V53">
            <v>0.09</v>
          </cell>
          <cell r="W53" t="str">
            <v>NSW</v>
          </cell>
          <cell r="X53">
            <v>1.67E-2</v>
          </cell>
          <cell r="Y53">
            <v>4</v>
          </cell>
          <cell r="Z53">
            <v>0</v>
          </cell>
          <cell r="AA53">
            <v>3</v>
          </cell>
          <cell r="AB53" t="str">
            <v>General</v>
          </cell>
          <cell r="AC53">
            <v>2.5000000000000001E-2</v>
          </cell>
        </row>
        <row r="54">
          <cell r="D54">
            <v>90171</v>
          </cell>
          <cell r="E54" t="str">
            <v>YANKTASWAR, SHRI MR</v>
          </cell>
          <cell r="F54">
            <v>1</v>
          </cell>
          <cell r="G54">
            <v>10656350</v>
          </cell>
          <cell r="H54" t="str">
            <v>Parts Distribution</v>
          </cell>
          <cell r="I54" t="str">
            <v>Full Time</v>
          </cell>
          <cell r="J54" t="str">
            <v>STOREPERSON</v>
          </cell>
          <cell r="K54" t="str">
            <v>Milperra</v>
          </cell>
          <cell r="L54">
            <v>38235.61</v>
          </cell>
          <cell r="M54">
            <v>0.04</v>
          </cell>
          <cell r="N54">
            <v>39479</v>
          </cell>
          <cell r="O54">
            <v>0</v>
          </cell>
          <cell r="P54">
            <v>0</v>
          </cell>
          <cell r="U54">
            <v>0.06</v>
          </cell>
          <cell r="V54">
            <v>0.09</v>
          </cell>
          <cell r="W54" t="str">
            <v>NSW</v>
          </cell>
          <cell r="X54">
            <v>1.67E-2</v>
          </cell>
          <cell r="Y54">
            <v>4</v>
          </cell>
          <cell r="Z54">
            <v>0.17499999999999999</v>
          </cell>
          <cell r="AA54">
            <v>3</v>
          </cell>
          <cell r="AB54" t="str">
            <v>General</v>
          </cell>
          <cell r="AC54">
            <v>2.5000000000000001E-2</v>
          </cell>
        </row>
        <row r="55">
          <cell r="D55">
            <v>2902</v>
          </cell>
          <cell r="E55" t="str">
            <v>BHADRANNA, SATISH MR</v>
          </cell>
          <cell r="F55">
            <v>1</v>
          </cell>
          <cell r="G55">
            <v>10656370</v>
          </cell>
          <cell r="H55" t="str">
            <v>Service &amp; Training</v>
          </cell>
          <cell r="I55" t="str">
            <v>Full Time</v>
          </cell>
          <cell r="J55" t="str">
            <v>SERVICE ENGINEER</v>
          </cell>
          <cell r="K55" t="str">
            <v>Milperra</v>
          </cell>
          <cell r="L55">
            <v>60000</v>
          </cell>
          <cell r="M55">
            <v>0.04</v>
          </cell>
          <cell r="N55">
            <v>39479</v>
          </cell>
          <cell r="O55">
            <v>0</v>
          </cell>
          <cell r="P55">
            <v>0</v>
          </cell>
          <cell r="U55">
            <v>0.06</v>
          </cell>
          <cell r="V55">
            <v>0.09</v>
          </cell>
          <cell r="W55" t="str">
            <v>NSW</v>
          </cell>
          <cell r="X55">
            <v>1.67E-2</v>
          </cell>
          <cell r="Y55">
            <v>4</v>
          </cell>
          <cell r="Z55">
            <v>0</v>
          </cell>
          <cell r="AA55">
            <v>3</v>
          </cell>
          <cell r="AB55" t="str">
            <v>General</v>
          </cell>
          <cell r="AC55">
            <v>2.5000000000000001E-2</v>
          </cell>
        </row>
        <row r="56">
          <cell r="D56">
            <v>2026</v>
          </cell>
          <cell r="E56" t="str">
            <v>IWASENKO, ERIC MR</v>
          </cell>
          <cell r="F56">
            <v>1</v>
          </cell>
          <cell r="G56">
            <v>10656370</v>
          </cell>
          <cell r="H56" t="str">
            <v>Service &amp; Training</v>
          </cell>
          <cell r="I56" t="str">
            <v>Full Time</v>
          </cell>
          <cell r="J56" t="str">
            <v>SERVICE SUPPORT ENGI</v>
          </cell>
          <cell r="K56" t="str">
            <v>Milperra</v>
          </cell>
          <cell r="L56">
            <v>55734</v>
          </cell>
          <cell r="M56">
            <v>0.04</v>
          </cell>
          <cell r="N56">
            <v>39479</v>
          </cell>
          <cell r="O56">
            <v>0</v>
          </cell>
          <cell r="P56">
            <v>0</v>
          </cell>
          <cell r="U56">
            <v>0.06</v>
          </cell>
          <cell r="V56">
            <v>0.09</v>
          </cell>
          <cell r="W56" t="str">
            <v>NSW</v>
          </cell>
          <cell r="X56">
            <v>1.67E-2</v>
          </cell>
          <cell r="Y56">
            <v>4</v>
          </cell>
          <cell r="Z56">
            <v>0</v>
          </cell>
          <cell r="AA56">
            <v>3</v>
          </cell>
          <cell r="AB56" t="str">
            <v>General</v>
          </cell>
          <cell r="AC56">
            <v>2.5000000000000001E-2</v>
          </cell>
        </row>
        <row r="57">
          <cell r="D57">
            <v>2544</v>
          </cell>
          <cell r="E57" t="str">
            <v>LEE, YUK MR</v>
          </cell>
          <cell r="F57">
            <v>1</v>
          </cell>
          <cell r="G57">
            <v>10656370</v>
          </cell>
          <cell r="H57" t="str">
            <v>Service &amp; Training</v>
          </cell>
          <cell r="I57" t="str">
            <v>Full Time</v>
          </cell>
          <cell r="J57" t="str">
            <v>SERVICE SUPERVISOR</v>
          </cell>
          <cell r="K57" t="str">
            <v>Milperra</v>
          </cell>
          <cell r="L57">
            <v>73990</v>
          </cell>
          <cell r="M57">
            <v>0.04</v>
          </cell>
          <cell r="N57">
            <v>39479</v>
          </cell>
          <cell r="O57">
            <v>0</v>
          </cell>
          <cell r="P57">
            <v>9101.76</v>
          </cell>
          <cell r="R57">
            <v>10000</v>
          </cell>
          <cell r="U57">
            <v>0.06</v>
          </cell>
          <cell r="V57">
            <v>0.12</v>
          </cell>
          <cell r="W57" t="str">
            <v>NSW</v>
          </cell>
          <cell r="X57">
            <v>1.67E-2</v>
          </cell>
          <cell r="Y57">
            <v>4</v>
          </cell>
          <cell r="Z57">
            <v>0</v>
          </cell>
          <cell r="AA57">
            <v>3</v>
          </cell>
          <cell r="AB57" t="str">
            <v>General</v>
          </cell>
          <cell r="AC57">
            <v>2.5000000000000001E-2</v>
          </cell>
        </row>
        <row r="58">
          <cell r="D58">
            <v>999902</v>
          </cell>
          <cell r="E58" t="str">
            <v>HU, YUH-FANG</v>
          </cell>
          <cell r="F58">
            <v>1</v>
          </cell>
          <cell r="G58">
            <v>10656370</v>
          </cell>
          <cell r="H58" t="str">
            <v>Service &amp; Training</v>
          </cell>
          <cell r="I58" t="str">
            <v>Full Time</v>
          </cell>
          <cell r="J58" t="str">
            <v>SERVICE ENGINEER</v>
          </cell>
          <cell r="K58" t="str">
            <v>Taiwan</v>
          </cell>
          <cell r="L58">
            <v>45000</v>
          </cell>
          <cell r="M58">
            <v>0.04</v>
          </cell>
          <cell r="N58">
            <v>39479</v>
          </cell>
          <cell r="O58">
            <v>0</v>
          </cell>
          <cell r="P58">
            <v>0</v>
          </cell>
          <cell r="U58">
            <v>0.06</v>
          </cell>
          <cell r="V58">
            <v>0</v>
          </cell>
          <cell r="W58" t="str">
            <v>Not Applicable</v>
          </cell>
          <cell r="X58">
            <v>0</v>
          </cell>
          <cell r="Y58">
            <v>4</v>
          </cell>
          <cell r="Z58">
            <v>0</v>
          </cell>
          <cell r="AA58">
            <v>3</v>
          </cell>
          <cell r="AB58" t="str">
            <v>Not Applicable</v>
          </cell>
          <cell r="AC58">
            <v>0</v>
          </cell>
        </row>
        <row r="59">
          <cell r="D59">
            <v>2903</v>
          </cell>
          <cell r="E59" t="str">
            <v>SUNWAR, RICKESH MR</v>
          </cell>
          <cell r="F59">
            <v>1</v>
          </cell>
          <cell r="G59">
            <v>10656370</v>
          </cell>
          <cell r="H59" t="str">
            <v>Service &amp; Training</v>
          </cell>
          <cell r="I59" t="str">
            <v>Full Time</v>
          </cell>
          <cell r="J59" t="str">
            <v>WARRANTY &amp; TRUCK RAT</v>
          </cell>
          <cell r="K59" t="str">
            <v>Milperra</v>
          </cell>
          <cell r="L59">
            <v>50000</v>
          </cell>
          <cell r="M59">
            <v>0.04</v>
          </cell>
          <cell r="N59">
            <v>39479</v>
          </cell>
          <cell r="O59">
            <v>0</v>
          </cell>
          <cell r="P59">
            <v>0</v>
          </cell>
          <cell r="U59">
            <v>0.06</v>
          </cell>
          <cell r="V59">
            <v>0.09</v>
          </cell>
          <cell r="W59" t="str">
            <v>NSW</v>
          </cell>
          <cell r="X59">
            <v>1.67E-2</v>
          </cell>
          <cell r="Y59">
            <v>4</v>
          </cell>
          <cell r="Z59">
            <v>0</v>
          </cell>
          <cell r="AA59">
            <v>3</v>
          </cell>
          <cell r="AB59" t="str">
            <v>General</v>
          </cell>
          <cell r="AC59">
            <v>2.5000000000000001E-2</v>
          </cell>
        </row>
        <row r="60">
          <cell r="D60">
            <v>5184</v>
          </cell>
          <cell r="E60" t="str">
            <v>THOMPSON, PAUL MR</v>
          </cell>
          <cell r="F60">
            <v>1</v>
          </cell>
          <cell r="G60">
            <v>10656370</v>
          </cell>
          <cell r="H60" t="str">
            <v>Service &amp; Training</v>
          </cell>
          <cell r="I60" t="str">
            <v>Full Time</v>
          </cell>
          <cell r="J60" t="str">
            <v>SERVICE SPECIALIST -</v>
          </cell>
          <cell r="K60" t="str">
            <v>Milperra</v>
          </cell>
          <cell r="L60">
            <v>74261</v>
          </cell>
          <cell r="M60">
            <v>0.04</v>
          </cell>
          <cell r="N60">
            <v>39479</v>
          </cell>
          <cell r="O60">
            <v>0</v>
          </cell>
          <cell r="P60">
            <v>8016</v>
          </cell>
          <cell r="U60">
            <v>0.06</v>
          </cell>
          <cell r="V60">
            <v>0.12</v>
          </cell>
          <cell r="W60" t="str">
            <v>NSW</v>
          </cell>
          <cell r="X60">
            <v>1.67E-2</v>
          </cell>
          <cell r="Y60">
            <v>4</v>
          </cell>
          <cell r="Z60">
            <v>0.17499999999999999</v>
          </cell>
          <cell r="AA60">
            <v>3</v>
          </cell>
          <cell r="AB60" t="str">
            <v>General</v>
          </cell>
          <cell r="AC60">
            <v>2.5000000000000001E-2</v>
          </cell>
        </row>
        <row r="61">
          <cell r="C61">
            <v>39692</v>
          </cell>
          <cell r="D61">
            <v>999913</v>
          </cell>
          <cell r="E61" t="str">
            <v>TBA TAIWAN COUNTRY MANAGER</v>
          </cell>
          <cell r="F61">
            <v>1</v>
          </cell>
          <cell r="G61">
            <v>10655400</v>
          </cell>
          <cell r="H61" t="str">
            <v>Asia Marketing</v>
          </cell>
          <cell r="I61" t="str">
            <v>Full Time</v>
          </cell>
          <cell r="J61" t="str">
            <v>TAIWAN COUNTRY MANAGER</v>
          </cell>
          <cell r="K61" t="str">
            <v>Taiwan</v>
          </cell>
          <cell r="L61">
            <v>110000</v>
          </cell>
          <cell r="M61">
            <v>0</v>
          </cell>
          <cell r="N61">
            <v>39479</v>
          </cell>
          <cell r="O61">
            <v>0</v>
          </cell>
          <cell r="P61">
            <v>0</v>
          </cell>
          <cell r="U61">
            <v>0.06</v>
          </cell>
          <cell r="V61">
            <v>0</v>
          </cell>
          <cell r="W61" t="str">
            <v>Not Applicable</v>
          </cell>
          <cell r="X61">
            <v>0</v>
          </cell>
          <cell r="Y61">
            <v>4</v>
          </cell>
          <cell r="Z61">
            <v>0</v>
          </cell>
          <cell r="AA61">
            <v>3</v>
          </cell>
          <cell r="AB61" t="str">
            <v>Not Applicable</v>
          </cell>
          <cell r="AC61">
            <v>0</v>
          </cell>
        </row>
        <row r="62">
          <cell r="D62">
            <v>2511</v>
          </cell>
          <cell r="E62" t="str">
            <v>ENUGANTI, SUMATHI MRS</v>
          </cell>
          <cell r="F62">
            <v>1</v>
          </cell>
          <cell r="G62">
            <v>10657000</v>
          </cell>
          <cell r="H62" t="str">
            <v>Finance</v>
          </cell>
          <cell r="I62" t="str">
            <v>Full Time</v>
          </cell>
          <cell r="J62" t="str">
            <v>A/C PAYABLE ADMINIST</v>
          </cell>
          <cell r="K62" t="str">
            <v>Milperra</v>
          </cell>
          <cell r="L62">
            <v>42306</v>
          </cell>
          <cell r="M62">
            <v>0.04</v>
          </cell>
          <cell r="N62">
            <v>39479</v>
          </cell>
          <cell r="O62">
            <v>0</v>
          </cell>
          <cell r="P62">
            <v>0</v>
          </cell>
          <cell r="U62">
            <v>0.06</v>
          </cell>
          <cell r="V62">
            <v>0.09</v>
          </cell>
          <cell r="W62" t="str">
            <v>NSW</v>
          </cell>
          <cell r="X62">
            <v>1.67E-2</v>
          </cell>
          <cell r="Y62">
            <v>4</v>
          </cell>
          <cell r="Z62">
            <v>0</v>
          </cell>
          <cell r="AA62">
            <v>3</v>
          </cell>
          <cell r="AB62" t="str">
            <v>General</v>
          </cell>
          <cell r="AC62">
            <v>2.5000000000000001E-2</v>
          </cell>
        </row>
        <row r="63">
          <cell r="D63">
            <v>2552</v>
          </cell>
          <cell r="E63" t="str">
            <v>FONG, YIN FUN MS</v>
          </cell>
          <cell r="F63">
            <v>1</v>
          </cell>
          <cell r="G63">
            <v>10657000</v>
          </cell>
          <cell r="H63" t="str">
            <v>Finance</v>
          </cell>
          <cell r="I63" t="str">
            <v>Full Time</v>
          </cell>
          <cell r="J63" t="str">
            <v>ACCOUNTANT</v>
          </cell>
          <cell r="K63" t="str">
            <v>Milperra</v>
          </cell>
          <cell r="L63">
            <v>63694</v>
          </cell>
          <cell r="M63">
            <v>0.04</v>
          </cell>
          <cell r="N63">
            <v>39479</v>
          </cell>
          <cell r="O63">
            <v>0</v>
          </cell>
          <cell r="P63">
            <v>0</v>
          </cell>
          <cell r="U63">
            <v>0.06</v>
          </cell>
          <cell r="V63">
            <v>0.09</v>
          </cell>
          <cell r="W63" t="str">
            <v>NSW</v>
          </cell>
          <cell r="X63">
            <v>1.67E-2</v>
          </cell>
          <cell r="Y63">
            <v>4</v>
          </cell>
          <cell r="Z63">
            <v>0</v>
          </cell>
          <cell r="AA63">
            <v>3</v>
          </cell>
          <cell r="AB63" t="str">
            <v>General</v>
          </cell>
          <cell r="AC63">
            <v>2.5000000000000001E-2</v>
          </cell>
        </row>
        <row r="64">
          <cell r="D64">
            <v>4864</v>
          </cell>
          <cell r="E64" t="str">
            <v>GUNDA, ADINARAYANA MR</v>
          </cell>
          <cell r="F64">
            <v>1</v>
          </cell>
          <cell r="G64">
            <v>10657000</v>
          </cell>
          <cell r="H64" t="str">
            <v>Finance</v>
          </cell>
          <cell r="I64" t="str">
            <v>Full Time</v>
          </cell>
          <cell r="J64" t="str">
            <v>FINANCIAL ANALYST</v>
          </cell>
          <cell r="K64" t="str">
            <v>Milperra</v>
          </cell>
          <cell r="L64">
            <v>58600</v>
          </cell>
          <cell r="M64">
            <v>0.04</v>
          </cell>
          <cell r="N64">
            <v>39479</v>
          </cell>
          <cell r="O64">
            <v>0</v>
          </cell>
          <cell r="P64">
            <v>0</v>
          </cell>
          <cell r="U64">
            <v>0.06</v>
          </cell>
          <cell r="V64">
            <v>0.09</v>
          </cell>
          <cell r="W64" t="str">
            <v>NSW</v>
          </cell>
          <cell r="X64">
            <v>1.67E-2</v>
          </cell>
          <cell r="Y64">
            <v>4</v>
          </cell>
          <cell r="Z64">
            <v>0</v>
          </cell>
          <cell r="AA64">
            <v>3</v>
          </cell>
          <cell r="AB64" t="str">
            <v>General</v>
          </cell>
          <cell r="AC64">
            <v>2.5000000000000001E-2</v>
          </cell>
        </row>
        <row r="65">
          <cell r="D65">
            <v>2679</v>
          </cell>
          <cell r="E65" t="str">
            <v>GUPTA, ASHU MR</v>
          </cell>
          <cell r="F65">
            <v>1</v>
          </cell>
          <cell r="G65">
            <v>10657000</v>
          </cell>
          <cell r="H65" t="str">
            <v>Finance</v>
          </cell>
          <cell r="I65" t="str">
            <v>Full Time</v>
          </cell>
          <cell r="J65" t="str">
            <v>PRICING ANALYST</v>
          </cell>
          <cell r="K65" t="str">
            <v>Milperra</v>
          </cell>
          <cell r="L65">
            <v>53221</v>
          </cell>
          <cell r="M65">
            <v>0.04</v>
          </cell>
          <cell r="N65">
            <v>39479</v>
          </cell>
          <cell r="O65">
            <v>0</v>
          </cell>
          <cell r="P65">
            <v>0</v>
          </cell>
          <cell r="U65">
            <v>0.06</v>
          </cell>
          <cell r="V65">
            <v>0.09</v>
          </cell>
          <cell r="W65" t="str">
            <v>NSW</v>
          </cell>
          <cell r="X65">
            <v>1.67E-2</v>
          </cell>
          <cell r="Y65">
            <v>4</v>
          </cell>
          <cell r="Z65">
            <v>0</v>
          </cell>
          <cell r="AA65">
            <v>3</v>
          </cell>
          <cell r="AB65" t="str">
            <v>General</v>
          </cell>
          <cell r="AC65">
            <v>2.5000000000000001E-2</v>
          </cell>
        </row>
        <row r="66">
          <cell r="D66">
            <v>2524</v>
          </cell>
          <cell r="E66" t="str">
            <v>KAMENEVA, NATALIA MRS</v>
          </cell>
          <cell r="F66">
            <v>1</v>
          </cell>
          <cell r="G66">
            <v>10657000</v>
          </cell>
          <cell r="H66" t="str">
            <v>Finance</v>
          </cell>
          <cell r="I66" t="str">
            <v>Full Time</v>
          </cell>
          <cell r="J66" t="str">
            <v>COSTING ADMINISTRATOR</v>
          </cell>
          <cell r="K66" t="str">
            <v>Milperra</v>
          </cell>
          <cell r="L66">
            <v>45654</v>
          </cell>
          <cell r="M66">
            <v>0.04</v>
          </cell>
          <cell r="N66">
            <v>39479</v>
          </cell>
          <cell r="O66">
            <v>0</v>
          </cell>
          <cell r="P66">
            <v>0</v>
          </cell>
          <cell r="U66">
            <v>0.06</v>
          </cell>
          <cell r="V66">
            <v>0.09</v>
          </cell>
          <cell r="W66" t="str">
            <v>NSW</v>
          </cell>
          <cell r="X66">
            <v>1.67E-2</v>
          </cell>
          <cell r="Y66">
            <v>4</v>
          </cell>
          <cell r="Z66">
            <v>0</v>
          </cell>
          <cell r="AA66">
            <v>3</v>
          </cell>
          <cell r="AB66" t="str">
            <v>General</v>
          </cell>
          <cell r="AC66">
            <v>2.5000000000000001E-2</v>
          </cell>
        </row>
        <row r="67">
          <cell r="D67">
            <v>999912</v>
          </cell>
          <cell r="E67" t="str">
            <v>TBA COSTING ADMINISTRATOR</v>
          </cell>
          <cell r="F67">
            <v>1</v>
          </cell>
          <cell r="G67">
            <v>10657000</v>
          </cell>
          <cell r="H67" t="str">
            <v>Finance</v>
          </cell>
          <cell r="I67" t="str">
            <v>Full Time</v>
          </cell>
          <cell r="J67" t="str">
            <v>COSTING ADMINISTRATOR</v>
          </cell>
          <cell r="K67" t="str">
            <v>Milperra</v>
          </cell>
          <cell r="L67">
            <v>43650</v>
          </cell>
          <cell r="M67">
            <v>0.04</v>
          </cell>
          <cell r="N67">
            <v>39479</v>
          </cell>
          <cell r="O67">
            <v>0</v>
          </cell>
          <cell r="P67">
            <v>0</v>
          </cell>
          <cell r="U67">
            <v>0.06</v>
          </cell>
          <cell r="V67">
            <v>0.09</v>
          </cell>
          <cell r="W67" t="str">
            <v>NSW</v>
          </cell>
          <cell r="X67">
            <v>1.67E-2</v>
          </cell>
          <cell r="Y67">
            <v>4</v>
          </cell>
          <cell r="Z67">
            <v>0</v>
          </cell>
          <cell r="AA67">
            <v>3</v>
          </cell>
          <cell r="AB67" t="str">
            <v>General</v>
          </cell>
          <cell r="AC67">
            <v>2.5000000000000001E-2</v>
          </cell>
        </row>
        <row r="68">
          <cell r="D68">
            <v>2587</v>
          </cell>
          <cell r="E68" t="str">
            <v>LEE, BERNADETTE MRS</v>
          </cell>
          <cell r="F68">
            <v>1</v>
          </cell>
          <cell r="G68">
            <v>10657000</v>
          </cell>
          <cell r="H68" t="str">
            <v>Finance</v>
          </cell>
          <cell r="I68" t="str">
            <v>Full Time</v>
          </cell>
          <cell r="J68" t="str">
            <v>CREDIT ADMINISTRATOR</v>
          </cell>
          <cell r="K68" t="str">
            <v>Milperra</v>
          </cell>
          <cell r="L68">
            <v>53622</v>
          </cell>
          <cell r="M68">
            <v>0.04</v>
          </cell>
          <cell r="N68">
            <v>39479</v>
          </cell>
          <cell r="O68">
            <v>0</v>
          </cell>
          <cell r="P68">
            <v>0</v>
          </cell>
          <cell r="U68">
            <v>0.06</v>
          </cell>
          <cell r="V68">
            <v>0.12</v>
          </cell>
          <cell r="W68" t="str">
            <v>NSW</v>
          </cell>
          <cell r="X68">
            <v>1.67E-2</v>
          </cell>
          <cell r="Y68">
            <v>4</v>
          </cell>
          <cell r="Z68">
            <v>0.17499999999999999</v>
          </cell>
          <cell r="AA68">
            <v>3</v>
          </cell>
          <cell r="AB68" t="str">
            <v>General</v>
          </cell>
          <cell r="AC68">
            <v>2.5000000000000001E-2</v>
          </cell>
        </row>
        <row r="69">
          <cell r="D69">
            <v>2698</v>
          </cell>
          <cell r="E69" t="str">
            <v>LO , KEVIN MR</v>
          </cell>
          <cell r="F69">
            <v>1</v>
          </cell>
          <cell r="G69">
            <v>10657000</v>
          </cell>
          <cell r="H69" t="str">
            <v>Finance</v>
          </cell>
          <cell r="I69" t="str">
            <v>Full Time</v>
          </cell>
          <cell r="J69" t="str">
            <v>PRICING ANALYST</v>
          </cell>
          <cell r="K69" t="str">
            <v>Milperra</v>
          </cell>
          <cell r="L69">
            <v>49526</v>
          </cell>
          <cell r="M69">
            <v>0.04</v>
          </cell>
          <cell r="N69">
            <v>39479</v>
          </cell>
          <cell r="O69">
            <v>0</v>
          </cell>
          <cell r="P69">
            <v>0</v>
          </cell>
          <cell r="U69">
            <v>0.06</v>
          </cell>
          <cell r="V69">
            <v>0.09</v>
          </cell>
          <cell r="W69" t="str">
            <v>NSW</v>
          </cell>
          <cell r="X69">
            <v>1.67E-2</v>
          </cell>
          <cell r="Y69">
            <v>4</v>
          </cell>
          <cell r="Z69">
            <v>0</v>
          </cell>
          <cell r="AA69">
            <v>3</v>
          </cell>
          <cell r="AB69" t="str">
            <v>General</v>
          </cell>
          <cell r="AC69">
            <v>2.5000000000000001E-2</v>
          </cell>
        </row>
        <row r="70">
          <cell r="D70">
            <v>4866</v>
          </cell>
          <cell r="E70" t="str">
            <v>NIU, BO MISS</v>
          </cell>
          <cell r="F70">
            <v>1</v>
          </cell>
          <cell r="G70">
            <v>10657000</v>
          </cell>
          <cell r="H70" t="str">
            <v>Finance</v>
          </cell>
          <cell r="I70" t="str">
            <v>Full Time</v>
          </cell>
          <cell r="J70" t="str">
            <v>ACCOUNTS ADMINISTRAT</v>
          </cell>
          <cell r="K70" t="str">
            <v>Milperra</v>
          </cell>
          <cell r="L70">
            <v>40000</v>
          </cell>
          <cell r="M70">
            <v>0.04</v>
          </cell>
          <cell r="N70">
            <v>39479</v>
          </cell>
          <cell r="O70">
            <v>0</v>
          </cell>
          <cell r="P70">
            <v>0</v>
          </cell>
          <cell r="U70">
            <v>0.06</v>
          </cell>
          <cell r="V70">
            <v>0.09</v>
          </cell>
          <cell r="W70" t="str">
            <v>NSW</v>
          </cell>
          <cell r="X70">
            <v>1.67E-2</v>
          </cell>
          <cell r="Y70">
            <v>4</v>
          </cell>
          <cell r="Z70">
            <v>0</v>
          </cell>
          <cell r="AA70">
            <v>3</v>
          </cell>
          <cell r="AB70" t="str">
            <v>General</v>
          </cell>
          <cell r="AC70">
            <v>2.5000000000000001E-2</v>
          </cell>
        </row>
        <row r="71">
          <cell r="D71">
            <v>4865</v>
          </cell>
          <cell r="E71" t="str">
            <v>QUIVAQUI BRIOLO, MARCO MR</v>
          </cell>
          <cell r="F71">
            <v>1</v>
          </cell>
          <cell r="G71">
            <v>10657000</v>
          </cell>
          <cell r="H71" t="str">
            <v>Finance</v>
          </cell>
          <cell r="I71" t="str">
            <v>Full Time</v>
          </cell>
          <cell r="J71" t="str">
            <v>LEAD FINANCIAL ANALY</v>
          </cell>
          <cell r="K71" t="str">
            <v>Milperra</v>
          </cell>
          <cell r="L71">
            <v>90000</v>
          </cell>
          <cell r="M71">
            <v>0.04</v>
          </cell>
          <cell r="N71">
            <v>39479</v>
          </cell>
          <cell r="O71">
            <v>0</v>
          </cell>
          <cell r="P71">
            <v>0</v>
          </cell>
          <cell r="R71">
            <v>10000</v>
          </cell>
          <cell r="U71">
            <v>0.06</v>
          </cell>
          <cell r="V71">
            <v>0.09</v>
          </cell>
          <cell r="W71" t="str">
            <v>NSW</v>
          </cell>
          <cell r="X71">
            <v>1.67E-2</v>
          </cell>
          <cell r="Y71">
            <v>4</v>
          </cell>
          <cell r="Z71">
            <v>0</v>
          </cell>
          <cell r="AA71">
            <v>3</v>
          </cell>
          <cell r="AB71" t="str">
            <v>General</v>
          </cell>
          <cell r="AC71">
            <v>2.5000000000000001E-2</v>
          </cell>
        </row>
        <row r="72">
          <cell r="D72">
            <v>2516</v>
          </cell>
          <cell r="E72" t="str">
            <v>TBA DIRECTOR OF FINANCE</v>
          </cell>
          <cell r="F72">
            <v>1</v>
          </cell>
          <cell r="G72">
            <v>10657000</v>
          </cell>
          <cell r="H72" t="str">
            <v>Finance</v>
          </cell>
          <cell r="I72" t="str">
            <v>Full Time</v>
          </cell>
          <cell r="J72" t="str">
            <v>DIRECTOR OF FINANCE</v>
          </cell>
          <cell r="K72" t="str">
            <v>Milperra</v>
          </cell>
          <cell r="L72">
            <v>159298</v>
          </cell>
          <cell r="M72">
            <v>0.04</v>
          </cell>
          <cell r="N72">
            <v>39479</v>
          </cell>
          <cell r="O72">
            <v>28579.919999999998</v>
          </cell>
          <cell r="P72">
            <v>0</v>
          </cell>
          <cell r="R72">
            <v>30000</v>
          </cell>
          <cell r="S72">
            <v>15539</v>
          </cell>
          <cell r="U72">
            <v>0.06</v>
          </cell>
          <cell r="V72">
            <v>0.12</v>
          </cell>
          <cell r="W72" t="str">
            <v>NSW</v>
          </cell>
          <cell r="X72">
            <v>1.67E-2</v>
          </cell>
          <cell r="Y72">
            <v>4</v>
          </cell>
          <cell r="Z72">
            <v>0</v>
          </cell>
          <cell r="AA72">
            <v>3</v>
          </cell>
          <cell r="AB72" t="str">
            <v>General</v>
          </cell>
          <cell r="AC72">
            <v>2.5000000000000001E-2</v>
          </cell>
        </row>
        <row r="73">
          <cell r="D73">
            <v>2930</v>
          </cell>
          <cell r="E73" t="str">
            <v>YANG, YIYOU MISS</v>
          </cell>
          <cell r="F73">
            <v>1</v>
          </cell>
          <cell r="G73">
            <v>10657000</v>
          </cell>
          <cell r="H73" t="str">
            <v>Finance</v>
          </cell>
          <cell r="I73" t="str">
            <v>Full Time</v>
          </cell>
          <cell r="J73" t="str">
            <v>ASSISTANT ACCOUNTANT</v>
          </cell>
          <cell r="K73" t="str">
            <v>Milperra</v>
          </cell>
          <cell r="L73">
            <v>44500</v>
          </cell>
          <cell r="M73">
            <v>0.04</v>
          </cell>
          <cell r="N73">
            <v>39479</v>
          </cell>
          <cell r="O73">
            <v>0</v>
          </cell>
          <cell r="P73">
            <v>0</v>
          </cell>
          <cell r="U73">
            <v>0.06</v>
          </cell>
          <cell r="V73">
            <v>0.09</v>
          </cell>
          <cell r="W73" t="str">
            <v>NSW</v>
          </cell>
          <cell r="X73">
            <v>1.67E-2</v>
          </cell>
          <cell r="Y73">
            <v>4</v>
          </cell>
          <cell r="Z73">
            <v>0</v>
          </cell>
          <cell r="AA73">
            <v>3</v>
          </cell>
          <cell r="AB73" t="str">
            <v>General</v>
          </cell>
          <cell r="AC73">
            <v>2.5000000000000001E-2</v>
          </cell>
        </row>
        <row r="74">
          <cell r="D74">
            <v>4028</v>
          </cell>
          <cell r="E74" t="str">
            <v>ZAPATERO, KYLIE MISS</v>
          </cell>
          <cell r="F74">
            <v>1</v>
          </cell>
          <cell r="G74">
            <v>10657000</v>
          </cell>
          <cell r="H74" t="str">
            <v>Finance</v>
          </cell>
          <cell r="I74" t="str">
            <v>Full Time</v>
          </cell>
          <cell r="J74" t="str">
            <v>FINANCIAL CONTROLLER</v>
          </cell>
          <cell r="K74" t="str">
            <v>Milperra</v>
          </cell>
          <cell r="L74">
            <v>92400</v>
          </cell>
          <cell r="M74">
            <v>0.04</v>
          </cell>
          <cell r="N74">
            <v>39479</v>
          </cell>
          <cell r="O74">
            <v>20862</v>
          </cell>
          <cell r="P74">
            <v>0</v>
          </cell>
          <cell r="R74">
            <v>10000</v>
          </cell>
          <cell r="U74">
            <v>0.06</v>
          </cell>
          <cell r="V74">
            <v>0.09</v>
          </cell>
          <cell r="W74" t="str">
            <v>NSW</v>
          </cell>
          <cell r="X74">
            <v>1.67E-2</v>
          </cell>
          <cell r="Y74">
            <v>4</v>
          </cell>
          <cell r="Z74">
            <v>0</v>
          </cell>
          <cell r="AA74">
            <v>3</v>
          </cell>
          <cell r="AB74" t="str">
            <v>General</v>
          </cell>
          <cell r="AC74">
            <v>2.5000000000000001E-2</v>
          </cell>
        </row>
        <row r="75">
          <cell r="D75">
            <v>999914</v>
          </cell>
          <cell r="E75" t="str">
            <v>TBA STOREPERSON (CASUAL)</v>
          </cell>
          <cell r="F75">
            <v>1</v>
          </cell>
          <cell r="G75">
            <v>10656350</v>
          </cell>
          <cell r="H75" t="str">
            <v>Parts Distribution</v>
          </cell>
          <cell r="I75" t="str">
            <v>Contractor</v>
          </cell>
          <cell r="J75" t="str">
            <v>STOREPERSON (CASUAL)</v>
          </cell>
          <cell r="K75" t="str">
            <v>Milperra</v>
          </cell>
          <cell r="L75">
            <v>40000</v>
          </cell>
          <cell r="M75">
            <v>0</v>
          </cell>
          <cell r="N75">
            <v>39479</v>
          </cell>
          <cell r="O75">
            <v>0</v>
          </cell>
          <cell r="P75">
            <v>0</v>
          </cell>
          <cell r="U75">
            <v>0</v>
          </cell>
          <cell r="V75">
            <v>0.09</v>
          </cell>
          <cell r="W75" t="str">
            <v>Not Applicable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 t="str">
            <v>Not Applicable</v>
          </cell>
          <cell r="AC75">
            <v>0</v>
          </cell>
        </row>
        <row r="76">
          <cell r="C76">
            <v>39539</v>
          </cell>
          <cell r="D76">
            <v>999915</v>
          </cell>
          <cell r="E76" t="str">
            <v>TBA STOREPERSON (CASUAL)</v>
          </cell>
          <cell r="F76">
            <v>1</v>
          </cell>
          <cell r="G76">
            <v>10656350</v>
          </cell>
          <cell r="H76" t="str">
            <v>Parts Distribution</v>
          </cell>
          <cell r="I76" t="str">
            <v>Contractor</v>
          </cell>
          <cell r="J76" t="str">
            <v>STOREPERSON (CASUAL)</v>
          </cell>
          <cell r="K76" t="str">
            <v>Milperra</v>
          </cell>
          <cell r="L76">
            <v>40000</v>
          </cell>
          <cell r="M76">
            <v>0</v>
          </cell>
          <cell r="N76">
            <v>39479</v>
          </cell>
          <cell r="O76">
            <v>0</v>
          </cell>
          <cell r="P76">
            <v>0</v>
          </cell>
          <cell r="U76">
            <v>0</v>
          </cell>
          <cell r="V76">
            <v>0.09</v>
          </cell>
          <cell r="W76" t="str">
            <v>Not Applicable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 t="str">
            <v>Not Applicable</v>
          </cell>
          <cell r="AC76">
            <v>0</v>
          </cell>
        </row>
        <row r="77">
          <cell r="D77">
            <v>7029</v>
          </cell>
          <cell r="E77" t="str">
            <v>BEARDSLEY, CHERYL MRS</v>
          </cell>
          <cell r="F77">
            <v>1</v>
          </cell>
          <cell r="G77" t="str">
            <v>88810M</v>
          </cell>
          <cell r="H77" t="str">
            <v>Business Development NFN</v>
          </cell>
          <cell r="I77" t="str">
            <v>Full Time</v>
          </cell>
          <cell r="J77" t="str">
            <v>ASALES ADMINISTRATOR</v>
          </cell>
          <cell r="K77" t="str">
            <v>Melbourne</v>
          </cell>
          <cell r="L77">
            <v>39941</v>
          </cell>
          <cell r="M77">
            <v>0.04</v>
          </cell>
          <cell r="N77">
            <v>39479</v>
          </cell>
          <cell r="O77">
            <v>0</v>
          </cell>
          <cell r="P77">
            <v>0</v>
          </cell>
          <cell r="U77">
            <v>0.06</v>
          </cell>
          <cell r="V77">
            <v>0.09</v>
          </cell>
          <cell r="W77" t="str">
            <v>VIC</v>
          </cell>
          <cell r="X77">
            <v>1.67E-2</v>
          </cell>
          <cell r="Y77">
            <v>4</v>
          </cell>
          <cell r="Z77">
            <v>0</v>
          </cell>
          <cell r="AA77">
            <v>3</v>
          </cell>
          <cell r="AB77" t="str">
            <v>General</v>
          </cell>
          <cell r="AC77">
            <v>2.5000000000000001E-2</v>
          </cell>
        </row>
        <row r="78">
          <cell r="D78">
            <v>999919</v>
          </cell>
          <cell r="E78" t="str">
            <v>WESTLAND  BRETT MR</v>
          </cell>
          <cell r="F78">
            <v>1</v>
          </cell>
          <cell r="G78" t="str">
            <v>88809M</v>
          </cell>
          <cell r="H78" t="str">
            <v>Administration NFN</v>
          </cell>
          <cell r="I78" t="str">
            <v>Full Time</v>
          </cell>
          <cell r="J78" t="str">
            <v>GENERAL MANAGER NFN</v>
          </cell>
          <cell r="K78" t="str">
            <v>Milperra</v>
          </cell>
          <cell r="L78">
            <v>185000</v>
          </cell>
          <cell r="M78">
            <v>0.04</v>
          </cell>
          <cell r="N78">
            <v>39479</v>
          </cell>
          <cell r="O78">
            <v>25956</v>
          </cell>
          <cell r="P78">
            <v>0</v>
          </cell>
          <cell r="S78">
            <v>25592</v>
          </cell>
          <cell r="U78">
            <v>0.06</v>
          </cell>
          <cell r="V78">
            <v>0.09</v>
          </cell>
          <cell r="W78" t="str">
            <v>NSW</v>
          </cell>
          <cell r="X78">
            <v>1.67E-2</v>
          </cell>
          <cell r="Y78">
            <v>4</v>
          </cell>
          <cell r="Z78">
            <v>0</v>
          </cell>
          <cell r="AA78">
            <v>3</v>
          </cell>
          <cell r="AB78" t="str">
            <v>General</v>
          </cell>
          <cell r="AC78">
            <v>2.5000000000000001E-2</v>
          </cell>
        </row>
        <row r="79">
          <cell r="D79">
            <v>2580</v>
          </cell>
          <cell r="E79" t="str">
            <v>JARIC, BOSKO MR</v>
          </cell>
          <cell r="F79">
            <v>1</v>
          </cell>
          <cell r="G79">
            <v>10656301</v>
          </cell>
          <cell r="H79" t="str">
            <v>MIS</v>
          </cell>
          <cell r="I79" t="str">
            <v>Full Time</v>
          </cell>
          <cell r="J79" t="str">
            <v>PC SUPP</v>
          </cell>
          <cell r="K79" t="str">
            <v>Milperra</v>
          </cell>
          <cell r="L79">
            <v>79756</v>
          </cell>
          <cell r="M79">
            <v>0.04</v>
          </cell>
          <cell r="N79">
            <v>39479</v>
          </cell>
          <cell r="O79">
            <v>0</v>
          </cell>
          <cell r="P79">
            <v>0</v>
          </cell>
          <cell r="U79">
            <v>0.06</v>
          </cell>
          <cell r="V79">
            <v>0.09</v>
          </cell>
          <cell r="W79" t="str">
            <v>NSW</v>
          </cell>
          <cell r="X79">
            <v>1.67E-2</v>
          </cell>
          <cell r="Y79">
            <v>4</v>
          </cell>
          <cell r="Z79">
            <v>0.17499999999999999</v>
          </cell>
          <cell r="AA79">
            <v>3</v>
          </cell>
          <cell r="AB79" t="str">
            <v>General</v>
          </cell>
          <cell r="AC79">
            <v>2.5000000000000001E-2</v>
          </cell>
        </row>
        <row r="80">
          <cell r="D80">
            <v>864</v>
          </cell>
          <cell r="E80" t="str">
            <v>PEARCE, WAYNE MR</v>
          </cell>
          <cell r="F80">
            <v>1</v>
          </cell>
          <cell r="G80" t="str">
            <v>88813M</v>
          </cell>
          <cell r="H80" t="str">
            <v>Account Management (National) NFN</v>
          </cell>
          <cell r="I80" t="str">
            <v>Full Time</v>
          </cell>
          <cell r="J80" t="str">
            <v>CONTRACT MANAGER</v>
          </cell>
          <cell r="K80" t="str">
            <v>SA</v>
          </cell>
          <cell r="L80">
            <v>64653</v>
          </cell>
          <cell r="M80">
            <v>0.04</v>
          </cell>
          <cell r="N80">
            <v>39479</v>
          </cell>
          <cell r="O80">
            <v>0</v>
          </cell>
          <cell r="P80">
            <v>0</v>
          </cell>
          <cell r="U80">
            <v>0.06</v>
          </cell>
          <cell r="V80">
            <v>0.09</v>
          </cell>
          <cell r="W80" t="str">
            <v>SA</v>
          </cell>
          <cell r="X80">
            <v>2.5000000000000001E-2</v>
          </cell>
          <cell r="Y80">
            <v>4</v>
          </cell>
          <cell r="Z80">
            <v>0</v>
          </cell>
          <cell r="AA80">
            <v>3</v>
          </cell>
          <cell r="AB80" t="str">
            <v>General</v>
          </cell>
          <cell r="AC80">
            <v>2.5000000000000001E-2</v>
          </cell>
        </row>
        <row r="81">
          <cell r="D81">
            <v>13</v>
          </cell>
          <cell r="E81" t="str">
            <v>PUGLIA, GUY MR</v>
          </cell>
          <cell r="F81">
            <v>1</v>
          </cell>
          <cell r="G81" t="str">
            <v>88813M</v>
          </cell>
          <cell r="H81" t="str">
            <v>Account Management (National) NFN</v>
          </cell>
          <cell r="I81" t="str">
            <v>Full Time</v>
          </cell>
          <cell r="J81" t="str">
            <v>CONTRACT MANAGER</v>
          </cell>
          <cell r="K81" t="str">
            <v>Melbourne</v>
          </cell>
          <cell r="L81">
            <v>53039</v>
          </cell>
          <cell r="M81">
            <v>0.04</v>
          </cell>
          <cell r="N81">
            <v>39479</v>
          </cell>
          <cell r="O81">
            <v>0</v>
          </cell>
          <cell r="P81">
            <v>0</v>
          </cell>
          <cell r="U81">
            <v>0.06</v>
          </cell>
          <cell r="V81">
            <v>0.09</v>
          </cell>
          <cell r="W81" t="str">
            <v>VIC</v>
          </cell>
          <cell r="X81">
            <v>1.67E-2</v>
          </cell>
          <cell r="Y81">
            <v>4</v>
          </cell>
          <cell r="Z81">
            <v>0</v>
          </cell>
          <cell r="AA81">
            <v>3</v>
          </cell>
          <cell r="AB81" t="str">
            <v>General</v>
          </cell>
          <cell r="AC81">
            <v>2.5000000000000001E-2</v>
          </cell>
        </row>
        <row r="82">
          <cell r="D82">
            <v>2223</v>
          </cell>
          <cell r="E82" t="str">
            <v>MCDEAN, KIM MS</v>
          </cell>
          <cell r="F82">
            <v>1</v>
          </cell>
          <cell r="G82">
            <v>10659003</v>
          </cell>
          <cell r="H82" t="str">
            <v>Human Resources</v>
          </cell>
          <cell r="I82" t="str">
            <v>Full Time</v>
          </cell>
          <cell r="J82" t="str">
            <v>HR OPS MANAGER</v>
          </cell>
          <cell r="K82" t="str">
            <v>Milperra</v>
          </cell>
          <cell r="L82">
            <v>95000</v>
          </cell>
          <cell r="M82">
            <v>0.04</v>
          </cell>
          <cell r="N82">
            <v>39479</v>
          </cell>
          <cell r="O82">
            <v>20862</v>
          </cell>
          <cell r="P82">
            <v>0</v>
          </cell>
          <cell r="U82">
            <v>0.06</v>
          </cell>
          <cell r="V82">
            <v>0.09</v>
          </cell>
          <cell r="W82" t="str">
            <v>NSW</v>
          </cell>
          <cell r="X82">
            <v>1.67E-2</v>
          </cell>
          <cell r="Y82">
            <v>4</v>
          </cell>
          <cell r="Z82">
            <v>0</v>
          </cell>
          <cell r="AA82">
            <v>3</v>
          </cell>
          <cell r="AB82" t="str">
            <v>General</v>
          </cell>
          <cell r="AC82">
            <v>2.5000000000000001E-2</v>
          </cell>
        </row>
        <row r="83">
          <cell r="D83">
            <v>2220</v>
          </cell>
          <cell r="E83" t="str">
            <v>CASH, MELISSA MISS</v>
          </cell>
          <cell r="F83">
            <v>1</v>
          </cell>
          <cell r="G83">
            <v>10659003</v>
          </cell>
          <cell r="H83" t="str">
            <v>Human Resources</v>
          </cell>
          <cell r="I83" t="str">
            <v>Full Time</v>
          </cell>
          <cell r="J83" t="str">
            <v>PAYROLL/HR ADMINISTR</v>
          </cell>
          <cell r="K83" t="str">
            <v>Milperra</v>
          </cell>
          <cell r="L83">
            <v>50312</v>
          </cell>
          <cell r="M83">
            <v>0.04</v>
          </cell>
          <cell r="N83">
            <v>39479</v>
          </cell>
          <cell r="O83">
            <v>0</v>
          </cell>
          <cell r="P83">
            <v>0</v>
          </cell>
          <cell r="U83">
            <v>0.06</v>
          </cell>
          <cell r="V83">
            <v>0.09</v>
          </cell>
          <cell r="W83" t="str">
            <v>NSW</v>
          </cell>
          <cell r="X83">
            <v>1.67E-2</v>
          </cell>
          <cell r="Y83">
            <v>4</v>
          </cell>
          <cell r="Z83">
            <v>0</v>
          </cell>
          <cell r="AA83">
            <v>3</v>
          </cell>
          <cell r="AB83" t="str">
            <v>General</v>
          </cell>
          <cell r="AC83">
            <v>2.5000000000000001E-2</v>
          </cell>
        </row>
        <row r="84">
          <cell r="D84">
            <v>2201</v>
          </cell>
          <cell r="E84" t="str">
            <v>MOTRO, SHARRON MS</v>
          </cell>
          <cell r="F84">
            <v>1</v>
          </cell>
          <cell r="G84">
            <v>10659003</v>
          </cell>
          <cell r="H84" t="str">
            <v>Human Resources</v>
          </cell>
          <cell r="I84" t="str">
            <v>Full Time</v>
          </cell>
          <cell r="J84" t="str">
            <v>HUMAN RESOURCES SPEC</v>
          </cell>
          <cell r="K84" t="str">
            <v>Milperra</v>
          </cell>
          <cell r="L84">
            <v>65000</v>
          </cell>
          <cell r="M84">
            <v>0.04</v>
          </cell>
          <cell r="N84">
            <v>39479</v>
          </cell>
          <cell r="O84">
            <v>0</v>
          </cell>
          <cell r="P84">
            <v>0</v>
          </cell>
          <cell r="U84">
            <v>0.06</v>
          </cell>
          <cell r="V84">
            <v>0.09</v>
          </cell>
          <cell r="W84" t="str">
            <v>NSW</v>
          </cell>
          <cell r="X84">
            <v>1.67E-2</v>
          </cell>
          <cell r="Y84">
            <v>4</v>
          </cell>
          <cell r="Z84">
            <v>0</v>
          </cell>
          <cell r="AA84">
            <v>3</v>
          </cell>
          <cell r="AB84" t="str">
            <v>General</v>
          </cell>
          <cell r="AC84">
            <v>2.5000000000000001E-2</v>
          </cell>
        </row>
        <row r="85">
          <cell r="D85">
            <v>2233</v>
          </cell>
          <cell r="E85" t="str">
            <v>BLUNDEN, JAYDE MISS</v>
          </cell>
          <cell r="F85">
            <v>1</v>
          </cell>
          <cell r="G85">
            <v>10659003</v>
          </cell>
          <cell r="H85" t="str">
            <v>Human Resources</v>
          </cell>
          <cell r="I85" t="str">
            <v>Full Time</v>
          </cell>
          <cell r="J85" t="str">
            <v>TRAVEL SPECIALIST</v>
          </cell>
          <cell r="K85" t="str">
            <v>Milperra</v>
          </cell>
          <cell r="L85">
            <v>39730</v>
          </cell>
          <cell r="M85">
            <v>0.04</v>
          </cell>
          <cell r="N85">
            <v>39479</v>
          </cell>
          <cell r="O85">
            <v>0</v>
          </cell>
          <cell r="P85">
            <v>0</v>
          </cell>
          <cell r="U85">
            <v>0.06</v>
          </cell>
          <cell r="V85">
            <v>0.09</v>
          </cell>
          <cell r="W85" t="str">
            <v>NSW</v>
          </cell>
          <cell r="X85">
            <v>1.67E-2</v>
          </cell>
          <cell r="Y85">
            <v>4</v>
          </cell>
          <cell r="Z85">
            <v>0</v>
          </cell>
          <cell r="AA85">
            <v>3</v>
          </cell>
          <cell r="AB85" t="str">
            <v>General</v>
          </cell>
          <cell r="AC85">
            <v>2.5000000000000001E-2</v>
          </cell>
        </row>
        <row r="86">
          <cell r="D86">
            <v>999916</v>
          </cell>
          <cell r="E86" t="str">
            <v>TBA IT MANAGER</v>
          </cell>
          <cell r="F86">
            <v>1</v>
          </cell>
          <cell r="G86">
            <v>10656301</v>
          </cell>
          <cell r="H86" t="str">
            <v>MIS</v>
          </cell>
          <cell r="I86" t="str">
            <v>Full Time</v>
          </cell>
          <cell r="J86" t="str">
            <v>IT MANAGER</v>
          </cell>
          <cell r="K86" t="str">
            <v>Milperra</v>
          </cell>
          <cell r="L86">
            <v>130216</v>
          </cell>
          <cell r="M86">
            <v>0.04</v>
          </cell>
          <cell r="N86">
            <v>39479</v>
          </cell>
          <cell r="O86">
            <v>28579.919999999998</v>
          </cell>
          <cell r="P86">
            <v>0</v>
          </cell>
          <cell r="U86">
            <v>0.06</v>
          </cell>
          <cell r="V86">
            <v>0.09</v>
          </cell>
          <cell r="W86" t="str">
            <v>NSW</v>
          </cell>
          <cell r="X86">
            <v>1.67E-2</v>
          </cell>
          <cell r="Y86">
            <v>4</v>
          </cell>
          <cell r="Z86">
            <v>0</v>
          </cell>
          <cell r="AA86">
            <v>3</v>
          </cell>
          <cell r="AB86" t="str">
            <v>General</v>
          </cell>
          <cell r="AC86">
            <v>2.5000000000000001E-2</v>
          </cell>
        </row>
        <row r="87">
          <cell r="D87">
            <v>2700</v>
          </cell>
          <cell r="E87" t="str">
            <v>CHU, JANE MISS</v>
          </cell>
          <cell r="F87">
            <v>1</v>
          </cell>
          <cell r="G87" t="str">
            <v>88809M</v>
          </cell>
          <cell r="H87" t="str">
            <v>Administration NFN</v>
          </cell>
          <cell r="I87" t="str">
            <v>Full Time</v>
          </cell>
          <cell r="J87" t="str">
            <v>ACCOUNTANT</v>
          </cell>
          <cell r="K87" t="str">
            <v>Milperra</v>
          </cell>
          <cell r="L87">
            <v>55000</v>
          </cell>
          <cell r="M87">
            <v>0.04</v>
          </cell>
          <cell r="N87">
            <v>39479</v>
          </cell>
          <cell r="O87">
            <v>0</v>
          </cell>
          <cell r="P87">
            <v>0</v>
          </cell>
          <cell r="U87">
            <v>0.06</v>
          </cell>
          <cell r="V87">
            <v>0.09</v>
          </cell>
          <cell r="W87" t="str">
            <v>NSW</v>
          </cell>
          <cell r="X87">
            <v>1.67E-2</v>
          </cell>
          <cell r="Y87">
            <v>4</v>
          </cell>
          <cell r="Z87">
            <v>0</v>
          </cell>
          <cell r="AA87">
            <v>3</v>
          </cell>
          <cell r="AB87" t="str">
            <v>General</v>
          </cell>
          <cell r="AC87">
            <v>2.5000000000000001E-2</v>
          </cell>
        </row>
        <row r="88">
          <cell r="D88">
            <v>99909</v>
          </cell>
          <cell r="E88" t="str">
            <v>KORHONEN, LACHMI MS</v>
          </cell>
          <cell r="F88">
            <v>1</v>
          </cell>
          <cell r="G88" t="str">
            <v>88809M</v>
          </cell>
          <cell r="H88" t="str">
            <v>Administration NFN</v>
          </cell>
          <cell r="I88" t="str">
            <v>Full Time</v>
          </cell>
          <cell r="J88" t="str">
            <v>FINANCIAL ACCOUNTANT</v>
          </cell>
          <cell r="K88" t="str">
            <v>Milperra</v>
          </cell>
          <cell r="L88">
            <v>72000</v>
          </cell>
          <cell r="M88">
            <v>0.04</v>
          </cell>
          <cell r="N88">
            <v>39479</v>
          </cell>
          <cell r="O88">
            <v>0</v>
          </cell>
          <cell r="P88">
            <v>0</v>
          </cell>
          <cell r="U88">
            <v>0.06</v>
          </cell>
          <cell r="V88">
            <v>0.09</v>
          </cell>
          <cell r="W88" t="str">
            <v>NSW</v>
          </cell>
          <cell r="X88">
            <v>1.67E-2</v>
          </cell>
          <cell r="Y88">
            <v>4</v>
          </cell>
          <cell r="Z88">
            <v>0</v>
          </cell>
          <cell r="AA88">
            <v>3</v>
          </cell>
          <cell r="AB88" t="str">
            <v>General</v>
          </cell>
          <cell r="AC88">
            <v>2.5000000000000001E-2</v>
          </cell>
        </row>
        <row r="89">
          <cell r="D89">
            <v>90196</v>
          </cell>
          <cell r="E89" t="str">
            <v>NGUYEN, LANVY MRS</v>
          </cell>
          <cell r="F89">
            <v>1</v>
          </cell>
          <cell r="G89" t="str">
            <v>88809M</v>
          </cell>
          <cell r="H89" t="str">
            <v>Administration NFN</v>
          </cell>
          <cell r="I89" t="str">
            <v>Full Time</v>
          </cell>
          <cell r="J89" t="str">
            <v>ACCOUNTANT</v>
          </cell>
          <cell r="K89" t="str">
            <v>Milperra</v>
          </cell>
          <cell r="L89">
            <v>50000</v>
          </cell>
          <cell r="M89">
            <v>0.04</v>
          </cell>
          <cell r="N89">
            <v>39479</v>
          </cell>
          <cell r="O89">
            <v>0</v>
          </cell>
          <cell r="P89">
            <v>0</v>
          </cell>
          <cell r="U89">
            <v>0.06</v>
          </cell>
          <cell r="V89">
            <v>0.09</v>
          </cell>
          <cell r="W89" t="str">
            <v>NSW</v>
          </cell>
          <cell r="X89">
            <v>1.67E-2</v>
          </cell>
          <cell r="Y89">
            <v>4</v>
          </cell>
          <cell r="Z89">
            <v>0</v>
          </cell>
          <cell r="AA89">
            <v>3</v>
          </cell>
          <cell r="AB89" t="str">
            <v>General</v>
          </cell>
          <cell r="AC89">
            <v>2.5000000000000001E-2</v>
          </cell>
        </row>
        <row r="90">
          <cell r="D90">
            <v>90201</v>
          </cell>
          <cell r="E90" t="str">
            <v>PHAN, THAO MRS</v>
          </cell>
          <cell r="F90">
            <v>1</v>
          </cell>
          <cell r="G90" t="str">
            <v>88809M</v>
          </cell>
          <cell r="H90" t="str">
            <v>Administration NFN</v>
          </cell>
          <cell r="I90" t="str">
            <v>Full Time</v>
          </cell>
          <cell r="J90" t="str">
            <v>ASSISTANT ASSETS ACC</v>
          </cell>
          <cell r="K90" t="str">
            <v>Milperra</v>
          </cell>
          <cell r="L90">
            <v>55000</v>
          </cell>
          <cell r="M90">
            <v>0.04</v>
          </cell>
          <cell r="N90">
            <v>39479</v>
          </cell>
          <cell r="O90">
            <v>0</v>
          </cell>
          <cell r="P90">
            <v>0</v>
          </cell>
          <cell r="U90">
            <v>0.06</v>
          </cell>
          <cell r="V90">
            <v>0.09</v>
          </cell>
          <cell r="W90" t="str">
            <v>NSW</v>
          </cell>
          <cell r="X90">
            <v>1.67E-2</v>
          </cell>
          <cell r="Y90">
            <v>4</v>
          </cell>
          <cell r="Z90">
            <v>0</v>
          </cell>
          <cell r="AA90">
            <v>3</v>
          </cell>
          <cell r="AB90" t="str">
            <v>General</v>
          </cell>
          <cell r="AC90">
            <v>2.5000000000000001E-2</v>
          </cell>
        </row>
        <row r="91">
          <cell r="D91">
            <v>90198</v>
          </cell>
          <cell r="E91" t="str">
            <v>STEADMAN, LINDA MRS</v>
          </cell>
          <cell r="F91">
            <v>1</v>
          </cell>
          <cell r="G91" t="str">
            <v>88809M</v>
          </cell>
          <cell r="H91" t="str">
            <v>Administration NFN</v>
          </cell>
          <cell r="I91" t="str">
            <v>Full Time</v>
          </cell>
          <cell r="J91" t="str">
            <v>CREDIT ADMIN</v>
          </cell>
          <cell r="K91" t="str">
            <v>Milperra</v>
          </cell>
          <cell r="L91">
            <v>50000</v>
          </cell>
          <cell r="M91">
            <v>0.04</v>
          </cell>
          <cell r="N91">
            <v>39479</v>
          </cell>
          <cell r="O91">
            <v>0</v>
          </cell>
          <cell r="P91">
            <v>0</v>
          </cell>
          <cell r="U91">
            <v>0.06</v>
          </cell>
          <cell r="V91">
            <v>0.09</v>
          </cell>
          <cell r="W91" t="str">
            <v>NSW</v>
          </cell>
          <cell r="X91">
            <v>1.67E-2</v>
          </cell>
          <cell r="Y91">
            <v>4</v>
          </cell>
          <cell r="Z91">
            <v>0</v>
          </cell>
          <cell r="AA91">
            <v>3</v>
          </cell>
          <cell r="AB91" t="str">
            <v>General</v>
          </cell>
          <cell r="AC91">
            <v>2.5000000000000001E-2</v>
          </cell>
        </row>
        <row r="92">
          <cell r="D92">
            <v>90204</v>
          </cell>
          <cell r="E92" t="str">
            <v>WATSON, RICHELLE MISS</v>
          </cell>
          <cell r="F92">
            <v>1</v>
          </cell>
          <cell r="G92" t="str">
            <v>88809M</v>
          </cell>
          <cell r="H92" t="str">
            <v>Administration NFN</v>
          </cell>
          <cell r="I92" t="str">
            <v>Full Time</v>
          </cell>
          <cell r="J92" t="str">
            <v>A/C PAYABLE ADMINIST</v>
          </cell>
          <cell r="K92" t="str">
            <v>Milperra</v>
          </cell>
          <cell r="L92">
            <v>42000</v>
          </cell>
          <cell r="M92">
            <v>0.04</v>
          </cell>
          <cell r="N92">
            <v>39479</v>
          </cell>
          <cell r="O92">
            <v>0</v>
          </cell>
          <cell r="P92">
            <v>0</v>
          </cell>
          <cell r="U92">
            <v>0.06</v>
          </cell>
          <cell r="V92">
            <v>0.09</v>
          </cell>
          <cell r="W92" t="str">
            <v>NSW</v>
          </cell>
          <cell r="X92">
            <v>1.67E-2</v>
          </cell>
          <cell r="Y92">
            <v>4</v>
          </cell>
          <cell r="Z92">
            <v>0</v>
          </cell>
          <cell r="AA92">
            <v>3</v>
          </cell>
          <cell r="AB92" t="str">
            <v>General</v>
          </cell>
          <cell r="AC92">
            <v>2.5000000000000001E-2</v>
          </cell>
        </row>
        <row r="93">
          <cell r="D93">
            <v>20020</v>
          </cell>
          <cell r="E93" t="str">
            <v>GILDERS, MICHELLE MRS</v>
          </cell>
          <cell r="F93">
            <v>1</v>
          </cell>
          <cell r="G93" t="str">
            <v>88806M</v>
          </cell>
          <cell r="H93" t="str">
            <v>Customer Service NFN</v>
          </cell>
          <cell r="I93" t="str">
            <v>Full Time</v>
          </cell>
          <cell r="J93" t="str">
            <v>CUSTOMER SERVICE CO-</v>
          </cell>
          <cell r="K93" t="str">
            <v>Milperra</v>
          </cell>
          <cell r="L93">
            <v>43000</v>
          </cell>
          <cell r="M93">
            <v>0.04</v>
          </cell>
          <cell r="N93">
            <v>39479</v>
          </cell>
          <cell r="O93">
            <v>0</v>
          </cell>
          <cell r="P93">
            <v>0</v>
          </cell>
          <cell r="U93">
            <v>0.06</v>
          </cell>
          <cell r="V93">
            <v>0.09</v>
          </cell>
          <cell r="W93" t="str">
            <v>NSW</v>
          </cell>
          <cell r="X93">
            <v>1.67E-2</v>
          </cell>
          <cell r="Y93">
            <v>4</v>
          </cell>
          <cell r="Z93">
            <v>0</v>
          </cell>
          <cell r="AA93">
            <v>3</v>
          </cell>
          <cell r="AB93" t="str">
            <v>General</v>
          </cell>
          <cell r="AC93">
            <v>2.5000000000000001E-2</v>
          </cell>
        </row>
        <row r="94">
          <cell r="D94">
            <v>99905</v>
          </cell>
          <cell r="E94" t="str">
            <v>HATTON, AMY MISS</v>
          </cell>
          <cell r="F94">
            <v>1</v>
          </cell>
          <cell r="G94" t="str">
            <v>88806M</v>
          </cell>
          <cell r="H94" t="str">
            <v>Customer Service NFN</v>
          </cell>
          <cell r="I94" t="str">
            <v>Full Time</v>
          </cell>
          <cell r="J94" t="str">
            <v>INVOICING CLERK</v>
          </cell>
          <cell r="K94" t="str">
            <v>Milperra</v>
          </cell>
          <cell r="L94">
            <v>37000</v>
          </cell>
          <cell r="M94">
            <v>0.04</v>
          </cell>
          <cell r="N94">
            <v>39479</v>
          </cell>
          <cell r="O94">
            <v>0</v>
          </cell>
          <cell r="P94">
            <v>0</v>
          </cell>
          <cell r="U94">
            <v>0.06</v>
          </cell>
          <cell r="V94">
            <v>0.09</v>
          </cell>
          <cell r="W94" t="str">
            <v>NSW</v>
          </cell>
          <cell r="X94">
            <v>1.67E-2</v>
          </cell>
          <cell r="Y94">
            <v>4</v>
          </cell>
          <cell r="Z94">
            <v>0</v>
          </cell>
          <cell r="AA94">
            <v>3</v>
          </cell>
          <cell r="AB94" t="str">
            <v>General</v>
          </cell>
          <cell r="AC94">
            <v>2.5000000000000001E-2</v>
          </cell>
        </row>
        <row r="95">
          <cell r="D95">
            <v>50895</v>
          </cell>
          <cell r="E95" t="str">
            <v>JENKIN, DAVID MR</v>
          </cell>
          <cell r="F95">
            <v>1</v>
          </cell>
          <cell r="G95" t="str">
            <v>88806M</v>
          </cell>
          <cell r="H95" t="str">
            <v>Customer Service NFN</v>
          </cell>
          <cell r="I95" t="str">
            <v>Full Time</v>
          </cell>
          <cell r="J95" t="str">
            <v>CUSTOMER RELATIONSHI</v>
          </cell>
          <cell r="K95" t="str">
            <v>Milperra</v>
          </cell>
          <cell r="L95">
            <v>102621</v>
          </cell>
          <cell r="M95">
            <v>0.04</v>
          </cell>
          <cell r="N95">
            <v>39479</v>
          </cell>
          <cell r="O95">
            <v>22363.920000000002</v>
          </cell>
          <cell r="P95">
            <v>0</v>
          </cell>
          <cell r="R95">
            <v>18716</v>
          </cell>
          <cell r="S95">
            <v>10000</v>
          </cell>
          <cell r="U95">
            <v>0.06</v>
          </cell>
          <cell r="V95">
            <v>0.09</v>
          </cell>
          <cell r="W95" t="str">
            <v>NSW</v>
          </cell>
          <cell r="X95">
            <v>1.67E-2</v>
          </cell>
          <cell r="Y95">
            <v>4</v>
          </cell>
          <cell r="Z95">
            <v>0</v>
          </cell>
          <cell r="AA95">
            <v>3</v>
          </cell>
          <cell r="AB95" t="str">
            <v>General</v>
          </cell>
          <cell r="AC95">
            <v>2.5000000000000001E-2</v>
          </cell>
        </row>
        <row r="96">
          <cell r="D96">
            <v>90192</v>
          </cell>
          <cell r="E96" t="str">
            <v>VAN DER MEER, RUDY MR</v>
          </cell>
          <cell r="F96">
            <v>1</v>
          </cell>
          <cell r="G96" t="str">
            <v>88806M</v>
          </cell>
          <cell r="H96" t="str">
            <v>Customer Service NFN</v>
          </cell>
          <cell r="I96" t="str">
            <v>Full Time</v>
          </cell>
          <cell r="J96" t="str">
            <v>CUSTOMER SERVICE OFF</v>
          </cell>
          <cell r="K96" t="str">
            <v>Milperra</v>
          </cell>
          <cell r="L96">
            <v>40000</v>
          </cell>
          <cell r="M96">
            <v>0.04</v>
          </cell>
          <cell r="N96">
            <v>39479</v>
          </cell>
          <cell r="O96">
            <v>0</v>
          </cell>
          <cell r="P96">
            <v>0</v>
          </cell>
          <cell r="U96">
            <v>0.06</v>
          </cell>
          <cell r="V96">
            <v>0.09</v>
          </cell>
          <cell r="W96" t="str">
            <v>NSW</v>
          </cell>
          <cell r="X96">
            <v>1.67E-2</v>
          </cell>
          <cell r="Y96">
            <v>4</v>
          </cell>
          <cell r="Z96">
            <v>0</v>
          </cell>
          <cell r="AA96">
            <v>3</v>
          </cell>
          <cell r="AB96" t="str">
            <v>General</v>
          </cell>
          <cell r="AC96">
            <v>2.5000000000000001E-2</v>
          </cell>
        </row>
        <row r="97">
          <cell r="D97">
            <v>5254</v>
          </cell>
          <cell r="E97" t="str">
            <v>WHITE, KERRY MS</v>
          </cell>
          <cell r="F97">
            <v>1</v>
          </cell>
          <cell r="G97" t="str">
            <v>88806M</v>
          </cell>
          <cell r="H97" t="str">
            <v>Customer Service NFN</v>
          </cell>
          <cell r="I97" t="str">
            <v>Full Time</v>
          </cell>
          <cell r="J97" t="str">
            <v>CUSTOMER SERVICE DO</v>
          </cell>
          <cell r="K97" t="str">
            <v>Milperra</v>
          </cell>
          <cell r="L97">
            <v>45955</v>
          </cell>
          <cell r="M97">
            <v>0.04</v>
          </cell>
          <cell r="N97">
            <v>39479</v>
          </cell>
          <cell r="O97">
            <v>0</v>
          </cell>
          <cell r="P97">
            <v>0</v>
          </cell>
          <cell r="U97">
            <v>0.06</v>
          </cell>
          <cell r="V97">
            <v>0.09</v>
          </cell>
          <cell r="W97" t="str">
            <v>NSW</v>
          </cell>
          <cell r="X97">
            <v>1.67E-2</v>
          </cell>
          <cell r="Y97">
            <v>4</v>
          </cell>
          <cell r="Z97">
            <v>0</v>
          </cell>
          <cell r="AA97">
            <v>3</v>
          </cell>
          <cell r="AB97" t="str">
            <v>General</v>
          </cell>
          <cell r="AC97">
            <v>2.5000000000000001E-2</v>
          </cell>
        </row>
        <row r="98">
          <cell r="D98">
            <v>4640</v>
          </cell>
          <cell r="E98" t="str">
            <v>FRASER, MICHAEL MR</v>
          </cell>
          <cell r="F98">
            <v>1</v>
          </cell>
          <cell r="G98" t="str">
            <v>88811M</v>
          </cell>
          <cell r="H98" t="str">
            <v>Remarketing NFN</v>
          </cell>
          <cell r="I98" t="str">
            <v>Full Time</v>
          </cell>
          <cell r="J98" t="str">
            <v>MANAGER NFN</v>
          </cell>
          <cell r="K98" t="str">
            <v>Melbourne</v>
          </cell>
          <cell r="L98">
            <v>89161</v>
          </cell>
          <cell r="M98">
            <v>0.04</v>
          </cell>
          <cell r="N98">
            <v>39479</v>
          </cell>
          <cell r="O98">
            <v>0</v>
          </cell>
          <cell r="P98">
            <v>0</v>
          </cell>
          <cell r="U98">
            <v>0.06</v>
          </cell>
          <cell r="V98">
            <v>0.09</v>
          </cell>
          <cell r="W98" t="str">
            <v>VIC</v>
          </cell>
          <cell r="X98">
            <v>1.67E-2</v>
          </cell>
          <cell r="Y98">
            <v>4</v>
          </cell>
          <cell r="Z98">
            <v>0</v>
          </cell>
          <cell r="AA98">
            <v>3</v>
          </cell>
          <cell r="AB98" t="str">
            <v>General</v>
          </cell>
          <cell r="AC98">
            <v>2.5000000000000001E-2</v>
          </cell>
        </row>
        <row r="99">
          <cell r="D99">
            <v>7041</v>
          </cell>
          <cell r="E99" t="str">
            <v>FERNANDES, RON MR</v>
          </cell>
          <cell r="F99">
            <v>1</v>
          </cell>
          <cell r="G99" t="str">
            <v>88809M</v>
          </cell>
          <cell r="H99" t="str">
            <v>Administration NFN</v>
          </cell>
          <cell r="I99" t="str">
            <v>Full Time</v>
          </cell>
          <cell r="J99" t="str">
            <v>LEAD FINANCE ANALYST</v>
          </cell>
          <cell r="K99" t="str">
            <v>Milperra</v>
          </cell>
          <cell r="L99">
            <v>88000</v>
          </cell>
          <cell r="M99">
            <v>0.04</v>
          </cell>
          <cell r="N99">
            <v>39479</v>
          </cell>
          <cell r="O99">
            <v>20862</v>
          </cell>
          <cell r="P99">
            <v>0</v>
          </cell>
          <cell r="R99">
            <v>10000</v>
          </cell>
          <cell r="U99">
            <v>0.06</v>
          </cell>
          <cell r="V99">
            <v>0.09</v>
          </cell>
          <cell r="W99" t="str">
            <v>NSW</v>
          </cell>
          <cell r="X99">
            <v>1.67E-2</v>
          </cell>
          <cell r="Y99">
            <v>4</v>
          </cell>
          <cell r="Z99">
            <v>0</v>
          </cell>
          <cell r="AA99">
            <v>3</v>
          </cell>
          <cell r="AB99" t="str">
            <v>General</v>
          </cell>
          <cell r="AC99">
            <v>2.5000000000000001E-2</v>
          </cell>
        </row>
        <row r="100">
          <cell r="D100">
            <v>2553</v>
          </cell>
          <cell r="E100" t="str">
            <v>SATTLER, GARRY MR</v>
          </cell>
          <cell r="F100">
            <v>1</v>
          </cell>
          <cell r="G100" t="str">
            <v>88809M</v>
          </cell>
          <cell r="H100" t="str">
            <v>Administration NFN</v>
          </cell>
          <cell r="I100" t="str">
            <v>Full Time</v>
          </cell>
          <cell r="J100" t="str">
            <v>TRAINING MANAGER</v>
          </cell>
          <cell r="K100" t="str">
            <v>Melbourne</v>
          </cell>
          <cell r="L100">
            <v>79916</v>
          </cell>
          <cell r="M100">
            <v>0.04</v>
          </cell>
          <cell r="N100">
            <v>39479</v>
          </cell>
          <cell r="O100">
            <v>0</v>
          </cell>
          <cell r="P100">
            <v>0</v>
          </cell>
          <cell r="U100">
            <v>0.06</v>
          </cell>
          <cell r="V100">
            <v>0.09</v>
          </cell>
          <cell r="W100" t="str">
            <v>VIC</v>
          </cell>
          <cell r="X100">
            <v>1.67E-2</v>
          </cell>
          <cell r="Y100">
            <v>4</v>
          </cell>
          <cell r="Z100">
            <v>0.17499999999999999</v>
          </cell>
          <cell r="AA100">
            <v>3</v>
          </cell>
          <cell r="AB100" t="str">
            <v>General</v>
          </cell>
          <cell r="AC100">
            <v>2.5000000000000001E-2</v>
          </cell>
        </row>
        <row r="101">
          <cell r="D101">
            <v>5055</v>
          </cell>
          <cell r="E101" t="str">
            <v>DEGERING, PETER MR</v>
          </cell>
          <cell r="F101">
            <v>1</v>
          </cell>
          <cell r="G101" t="str">
            <v>88810M</v>
          </cell>
          <cell r="H101" t="str">
            <v>Business Development NFN</v>
          </cell>
          <cell r="I101" t="str">
            <v>Full Time</v>
          </cell>
          <cell r="J101" t="str">
            <v>SNR CONTRACT MANAGER</v>
          </cell>
          <cell r="K101" t="str">
            <v>Melbourne</v>
          </cell>
          <cell r="L101">
            <v>80361</v>
          </cell>
          <cell r="M101">
            <v>0.04</v>
          </cell>
          <cell r="N101">
            <v>39479</v>
          </cell>
          <cell r="O101">
            <v>18979.920000000002</v>
          </cell>
          <cell r="P101">
            <v>0</v>
          </cell>
          <cell r="U101">
            <v>0.06</v>
          </cell>
          <cell r="V101">
            <v>0.09</v>
          </cell>
          <cell r="W101" t="str">
            <v>VIC</v>
          </cell>
          <cell r="X101">
            <v>1.67E-2</v>
          </cell>
          <cell r="Y101">
            <v>4</v>
          </cell>
          <cell r="Z101">
            <v>0</v>
          </cell>
          <cell r="AA101">
            <v>3</v>
          </cell>
          <cell r="AB101" t="str">
            <v>General</v>
          </cell>
          <cell r="AC101">
            <v>2.5000000000000001E-2</v>
          </cell>
        </row>
        <row r="102">
          <cell r="D102">
            <v>506</v>
          </cell>
          <cell r="E102" t="str">
            <v>HUGHES, HOWARD MR</v>
          </cell>
          <cell r="F102">
            <v>1</v>
          </cell>
          <cell r="G102" t="str">
            <v>88810M</v>
          </cell>
          <cell r="H102" t="str">
            <v>Business Development NFN</v>
          </cell>
          <cell r="I102" t="str">
            <v>Full Time</v>
          </cell>
          <cell r="J102" t="str">
            <v>CONTRACT MANAGER</v>
          </cell>
          <cell r="K102" t="str">
            <v>Melbourne</v>
          </cell>
          <cell r="L102">
            <v>61847</v>
          </cell>
          <cell r="M102">
            <v>0.04</v>
          </cell>
          <cell r="N102">
            <v>39479</v>
          </cell>
          <cell r="O102">
            <v>0</v>
          </cell>
          <cell r="P102">
            <v>0</v>
          </cell>
          <cell r="U102">
            <v>0.06</v>
          </cell>
          <cell r="V102">
            <v>0.09</v>
          </cell>
          <cell r="W102" t="str">
            <v>VIC</v>
          </cell>
          <cell r="X102">
            <v>1.67E-2</v>
          </cell>
          <cell r="Y102">
            <v>4</v>
          </cell>
          <cell r="Z102">
            <v>0</v>
          </cell>
          <cell r="AA102">
            <v>3</v>
          </cell>
          <cell r="AB102" t="str">
            <v>General</v>
          </cell>
          <cell r="AC102">
            <v>2.5000000000000001E-2</v>
          </cell>
        </row>
        <row r="103">
          <cell r="D103">
            <v>50899</v>
          </cell>
          <cell r="E103" t="str">
            <v>MARTIN, BRIAN MR</v>
          </cell>
          <cell r="F103">
            <v>1</v>
          </cell>
          <cell r="G103" t="str">
            <v>88810M</v>
          </cell>
          <cell r="H103" t="str">
            <v>Business Development NFN</v>
          </cell>
          <cell r="I103" t="str">
            <v>Full Time</v>
          </cell>
          <cell r="J103" t="str">
            <v>NATIONAL BUSINESS DE</v>
          </cell>
          <cell r="K103" t="str">
            <v>SA</v>
          </cell>
          <cell r="L103">
            <v>83663</v>
          </cell>
          <cell r="M103">
            <v>0.04</v>
          </cell>
          <cell r="N103">
            <v>39479</v>
          </cell>
          <cell r="O103">
            <v>20862</v>
          </cell>
          <cell r="P103">
            <v>0</v>
          </cell>
          <cell r="U103">
            <v>0.06</v>
          </cell>
          <cell r="V103">
            <v>0.09</v>
          </cell>
          <cell r="W103" t="str">
            <v>SA</v>
          </cell>
          <cell r="X103">
            <v>2.5000000000000001E-2</v>
          </cell>
          <cell r="Y103">
            <v>4</v>
          </cell>
          <cell r="Z103">
            <v>0</v>
          </cell>
          <cell r="AA103">
            <v>3</v>
          </cell>
          <cell r="AB103" t="str">
            <v>General</v>
          </cell>
          <cell r="AC103">
            <v>2.5000000000000001E-2</v>
          </cell>
        </row>
        <row r="104">
          <cell r="D104">
            <v>9510</v>
          </cell>
          <cell r="E104" t="str">
            <v>MORGAN, DAVID MR</v>
          </cell>
          <cell r="F104">
            <v>1</v>
          </cell>
          <cell r="G104" t="str">
            <v>88810M</v>
          </cell>
          <cell r="H104" t="str">
            <v>Business Development NFN</v>
          </cell>
          <cell r="I104" t="str">
            <v>Full Time</v>
          </cell>
          <cell r="J104" t="str">
            <v>MORGAN, DAVID MR</v>
          </cell>
          <cell r="K104" t="str">
            <v>WA</v>
          </cell>
          <cell r="L104">
            <v>83930</v>
          </cell>
          <cell r="M104">
            <v>0.04</v>
          </cell>
          <cell r="N104">
            <v>39479</v>
          </cell>
          <cell r="O104">
            <v>0</v>
          </cell>
          <cell r="P104">
            <v>0</v>
          </cell>
          <cell r="U104">
            <v>0.06</v>
          </cell>
          <cell r="V104">
            <v>0.09</v>
          </cell>
          <cell r="W104" t="str">
            <v>WA</v>
          </cell>
          <cell r="X104">
            <v>1.67E-2</v>
          </cell>
          <cell r="Y104">
            <v>4</v>
          </cell>
          <cell r="Z104">
            <v>0</v>
          </cell>
          <cell r="AA104">
            <v>3</v>
          </cell>
          <cell r="AB104" t="str">
            <v>General</v>
          </cell>
          <cell r="AC104">
            <v>2.5000000000000001E-2</v>
          </cell>
        </row>
        <row r="105">
          <cell r="D105">
            <v>152</v>
          </cell>
          <cell r="E105" t="str">
            <v>SINICKA, ELZBIETA MRS</v>
          </cell>
          <cell r="F105">
            <v>1</v>
          </cell>
          <cell r="G105" t="str">
            <v>88810M</v>
          </cell>
          <cell r="H105" t="str">
            <v>Business Development NFN</v>
          </cell>
          <cell r="I105" t="str">
            <v>Full Time</v>
          </cell>
          <cell r="J105" t="str">
            <v>NATIONAL SALES ADMIN</v>
          </cell>
          <cell r="K105" t="str">
            <v>Melbourne</v>
          </cell>
          <cell r="L105">
            <v>60874</v>
          </cell>
          <cell r="M105">
            <v>0.04</v>
          </cell>
          <cell r="N105">
            <v>39479</v>
          </cell>
          <cell r="O105">
            <v>0</v>
          </cell>
          <cell r="P105">
            <v>0</v>
          </cell>
          <cell r="U105">
            <v>0.06</v>
          </cell>
          <cell r="V105">
            <v>0.09</v>
          </cell>
          <cell r="W105" t="str">
            <v>VIC</v>
          </cell>
          <cell r="X105">
            <v>1.67E-2</v>
          </cell>
          <cell r="Y105">
            <v>4</v>
          </cell>
          <cell r="Z105">
            <v>0</v>
          </cell>
          <cell r="AA105">
            <v>3</v>
          </cell>
          <cell r="AB105" t="str">
            <v>General</v>
          </cell>
          <cell r="AC105">
            <v>2.5000000000000001E-2</v>
          </cell>
        </row>
        <row r="106">
          <cell r="D106">
            <v>50175</v>
          </cell>
          <cell r="E106" t="str">
            <v>SMITH, SUSANE MS</v>
          </cell>
          <cell r="F106">
            <v>1</v>
          </cell>
          <cell r="G106" t="str">
            <v>88810M</v>
          </cell>
          <cell r="H106" t="str">
            <v>Business Development NFN</v>
          </cell>
          <cell r="I106" t="str">
            <v>Full Time</v>
          </cell>
          <cell r="J106" t="str">
            <v>SNR CONTRACT MANAGER</v>
          </cell>
          <cell r="K106" t="str">
            <v>SA</v>
          </cell>
          <cell r="L106">
            <v>79813</v>
          </cell>
          <cell r="M106">
            <v>0.04</v>
          </cell>
          <cell r="N106">
            <v>39479</v>
          </cell>
          <cell r="O106">
            <v>20862</v>
          </cell>
          <cell r="P106">
            <v>0</v>
          </cell>
          <cell r="U106">
            <v>0.06</v>
          </cell>
          <cell r="V106">
            <v>0.09</v>
          </cell>
          <cell r="W106" t="str">
            <v>SA</v>
          </cell>
          <cell r="X106">
            <v>2.5000000000000001E-2</v>
          </cell>
          <cell r="Y106">
            <v>4</v>
          </cell>
          <cell r="Z106">
            <v>0</v>
          </cell>
          <cell r="AA106">
            <v>3</v>
          </cell>
          <cell r="AB106" t="str">
            <v>General</v>
          </cell>
          <cell r="AC106">
            <v>2.5000000000000001E-2</v>
          </cell>
        </row>
        <row r="107">
          <cell r="D107">
            <v>7070</v>
          </cell>
          <cell r="E107" t="str">
            <v>BRENNAN, MICHAEL MR</v>
          </cell>
          <cell r="F107">
            <v>1</v>
          </cell>
          <cell r="G107" t="str">
            <v>88813M</v>
          </cell>
          <cell r="H107" t="str">
            <v>Account Management (National) NFN</v>
          </cell>
          <cell r="I107" t="str">
            <v>Full Time</v>
          </cell>
          <cell r="J107" t="str">
            <v>CONTRACT MANAGER</v>
          </cell>
          <cell r="K107" t="str">
            <v>Melbourne</v>
          </cell>
          <cell r="L107">
            <v>53000</v>
          </cell>
          <cell r="M107">
            <v>0.04</v>
          </cell>
          <cell r="N107">
            <v>39479</v>
          </cell>
          <cell r="O107">
            <v>0</v>
          </cell>
          <cell r="P107">
            <v>0</v>
          </cell>
          <cell r="U107">
            <v>0.06</v>
          </cell>
          <cell r="V107">
            <v>0.09</v>
          </cell>
          <cell r="W107" t="str">
            <v>VIC</v>
          </cell>
          <cell r="X107">
            <v>1.67E-2</v>
          </cell>
          <cell r="Y107">
            <v>4</v>
          </cell>
          <cell r="Z107">
            <v>0</v>
          </cell>
          <cell r="AA107">
            <v>3</v>
          </cell>
          <cell r="AB107" t="str">
            <v>General</v>
          </cell>
          <cell r="AC107">
            <v>2.5000000000000001E-2</v>
          </cell>
        </row>
        <row r="108">
          <cell r="D108">
            <v>5517</v>
          </cell>
          <cell r="E108" t="str">
            <v>CAMP, DARREN MR</v>
          </cell>
          <cell r="F108">
            <v>1</v>
          </cell>
          <cell r="G108" t="str">
            <v>88813M</v>
          </cell>
          <cell r="H108" t="str">
            <v>Account Management (National) NFN</v>
          </cell>
          <cell r="I108" t="str">
            <v>Full Time</v>
          </cell>
          <cell r="J108" t="str">
            <v>CONTRACT MANAGER - H</v>
          </cell>
          <cell r="K108" t="str">
            <v>Melbourne</v>
          </cell>
          <cell r="L108">
            <v>59000</v>
          </cell>
          <cell r="M108">
            <v>0.04</v>
          </cell>
          <cell r="N108">
            <v>39479</v>
          </cell>
          <cell r="O108">
            <v>0</v>
          </cell>
          <cell r="P108">
            <v>0</v>
          </cell>
          <cell r="U108">
            <v>0.06</v>
          </cell>
          <cell r="V108">
            <v>0.09</v>
          </cell>
          <cell r="W108" t="str">
            <v>VIC</v>
          </cell>
          <cell r="X108">
            <v>1.67E-2</v>
          </cell>
          <cell r="Y108">
            <v>4</v>
          </cell>
          <cell r="Z108">
            <v>0</v>
          </cell>
          <cell r="AA108">
            <v>3</v>
          </cell>
          <cell r="AB108" t="str">
            <v>General</v>
          </cell>
          <cell r="AC108">
            <v>2.5000000000000001E-2</v>
          </cell>
        </row>
        <row r="109">
          <cell r="D109">
            <v>19</v>
          </cell>
          <cell r="E109" t="str">
            <v>CAMPBELL, GORDON MR</v>
          </cell>
          <cell r="F109">
            <v>1</v>
          </cell>
          <cell r="G109" t="str">
            <v>88813M</v>
          </cell>
          <cell r="H109" t="str">
            <v>Account Management (National) NFN</v>
          </cell>
          <cell r="I109" t="str">
            <v>Full Time</v>
          </cell>
          <cell r="J109" t="str">
            <v>CONTRACT MANAGER</v>
          </cell>
          <cell r="K109" t="str">
            <v>SA</v>
          </cell>
          <cell r="L109">
            <v>49769</v>
          </cell>
          <cell r="M109">
            <v>0.04</v>
          </cell>
          <cell r="N109">
            <v>39479</v>
          </cell>
          <cell r="O109">
            <v>0</v>
          </cell>
          <cell r="P109">
            <v>0</v>
          </cell>
          <cell r="U109">
            <v>0.06</v>
          </cell>
          <cell r="V109">
            <v>0.09</v>
          </cell>
          <cell r="W109" t="str">
            <v>SA</v>
          </cell>
          <cell r="X109">
            <v>2.5000000000000001E-2</v>
          </cell>
          <cell r="Y109">
            <v>4</v>
          </cell>
          <cell r="Z109">
            <v>0</v>
          </cell>
          <cell r="AA109">
            <v>3</v>
          </cell>
          <cell r="AB109" t="str">
            <v>General</v>
          </cell>
          <cell r="AC109">
            <v>2.5000000000000001E-2</v>
          </cell>
        </row>
        <row r="110">
          <cell r="D110">
            <v>7035</v>
          </cell>
          <cell r="E110" t="str">
            <v>COMAN, ANN MRS</v>
          </cell>
          <cell r="F110">
            <v>1</v>
          </cell>
          <cell r="G110" t="str">
            <v>88813M</v>
          </cell>
          <cell r="H110" t="str">
            <v>Account Management (National) NFN</v>
          </cell>
          <cell r="I110" t="str">
            <v>Full Time</v>
          </cell>
          <cell r="J110" t="str">
            <v>CONTRACT MANAGER</v>
          </cell>
          <cell r="K110" t="str">
            <v>Milperra</v>
          </cell>
          <cell r="L110">
            <v>57344</v>
          </cell>
          <cell r="M110">
            <v>0.04</v>
          </cell>
          <cell r="N110">
            <v>39479</v>
          </cell>
          <cell r="O110">
            <v>0</v>
          </cell>
          <cell r="P110">
            <v>0</v>
          </cell>
          <cell r="U110">
            <v>0.06</v>
          </cell>
          <cell r="V110">
            <v>0.09</v>
          </cell>
          <cell r="W110" t="str">
            <v>NSW</v>
          </cell>
          <cell r="X110">
            <v>1.67E-2</v>
          </cell>
          <cell r="Y110">
            <v>4</v>
          </cell>
          <cell r="Z110">
            <v>0</v>
          </cell>
          <cell r="AA110">
            <v>3</v>
          </cell>
          <cell r="AB110" t="str">
            <v>General</v>
          </cell>
          <cell r="AC110">
            <v>2.5000000000000001E-2</v>
          </cell>
        </row>
        <row r="111">
          <cell r="D111">
            <v>2300</v>
          </cell>
          <cell r="E111" t="str">
            <v>FOX, JOEANNE MISS</v>
          </cell>
          <cell r="F111">
            <v>1</v>
          </cell>
          <cell r="G111" t="str">
            <v>88813M</v>
          </cell>
          <cell r="H111" t="str">
            <v>Account Management (National) NFN</v>
          </cell>
          <cell r="I111" t="str">
            <v>Full Time</v>
          </cell>
          <cell r="J111" t="str">
            <v>CONTRACT MANAGER</v>
          </cell>
          <cell r="K111" t="str">
            <v>QLD</v>
          </cell>
          <cell r="L111">
            <v>48651</v>
          </cell>
          <cell r="M111">
            <v>0.04</v>
          </cell>
          <cell r="N111">
            <v>39479</v>
          </cell>
          <cell r="O111">
            <v>0</v>
          </cell>
          <cell r="P111">
            <v>0</v>
          </cell>
          <cell r="U111">
            <v>0.06</v>
          </cell>
          <cell r="V111">
            <v>0.09</v>
          </cell>
          <cell r="W111" t="str">
            <v>QLD</v>
          </cell>
          <cell r="X111">
            <v>1.67E-2</v>
          </cell>
          <cell r="Y111">
            <v>4</v>
          </cell>
          <cell r="Z111">
            <v>0</v>
          </cell>
          <cell r="AA111">
            <v>3</v>
          </cell>
          <cell r="AB111" t="str">
            <v>General</v>
          </cell>
          <cell r="AC111">
            <v>2.5000000000000001E-2</v>
          </cell>
        </row>
        <row r="112">
          <cell r="D112">
            <v>999917</v>
          </cell>
          <cell r="E112" t="str">
            <v>TBA NATIONAL BUSINESS DE</v>
          </cell>
          <cell r="F112">
            <v>1</v>
          </cell>
          <cell r="G112" t="str">
            <v>88810M</v>
          </cell>
          <cell r="H112" t="str">
            <v>Business Development NFN</v>
          </cell>
          <cell r="I112" t="str">
            <v>Full Time</v>
          </cell>
          <cell r="J112" t="str">
            <v>NATIONAL BUSINESS DE</v>
          </cell>
          <cell r="K112" t="str">
            <v>Milperra</v>
          </cell>
          <cell r="L112">
            <v>84000</v>
          </cell>
          <cell r="M112">
            <v>0.04</v>
          </cell>
          <cell r="N112">
            <v>39479</v>
          </cell>
          <cell r="O112">
            <v>20862</v>
          </cell>
          <cell r="P112">
            <v>0</v>
          </cell>
          <cell r="U112">
            <v>0.06</v>
          </cell>
          <cell r="V112">
            <v>0.09</v>
          </cell>
          <cell r="W112" t="str">
            <v>NSW</v>
          </cell>
          <cell r="X112">
            <v>1.67E-2</v>
          </cell>
          <cell r="Y112">
            <v>4</v>
          </cell>
          <cell r="Z112">
            <v>0</v>
          </cell>
          <cell r="AA112">
            <v>3</v>
          </cell>
          <cell r="AB112" t="str">
            <v>General</v>
          </cell>
          <cell r="AC112">
            <v>2.5000000000000001E-2</v>
          </cell>
        </row>
        <row r="113">
          <cell r="D113">
            <v>999918</v>
          </cell>
          <cell r="E113" t="str">
            <v>TBA CONTRACT MANAGER</v>
          </cell>
          <cell r="F113">
            <v>1</v>
          </cell>
          <cell r="G113" t="str">
            <v>88813M</v>
          </cell>
          <cell r="H113" t="str">
            <v>Account Management (National) NFN</v>
          </cell>
          <cell r="I113" t="str">
            <v>Full Time</v>
          </cell>
          <cell r="J113" t="str">
            <v>CONTRACT MANAGER</v>
          </cell>
          <cell r="K113" t="str">
            <v>Milperra</v>
          </cell>
          <cell r="L113">
            <v>60000</v>
          </cell>
          <cell r="M113">
            <v>0.04</v>
          </cell>
          <cell r="N113">
            <v>39479</v>
          </cell>
          <cell r="O113">
            <v>0</v>
          </cell>
          <cell r="P113">
            <v>0</v>
          </cell>
          <cell r="U113">
            <v>0.06</v>
          </cell>
          <cell r="V113">
            <v>0.09</v>
          </cell>
          <cell r="W113" t="str">
            <v>NSW</v>
          </cell>
          <cell r="X113">
            <v>1.67E-2</v>
          </cell>
          <cell r="Y113">
            <v>4</v>
          </cell>
          <cell r="Z113">
            <v>0</v>
          </cell>
          <cell r="AA113">
            <v>3</v>
          </cell>
          <cell r="AB113" t="str">
            <v>General</v>
          </cell>
          <cell r="AC113">
            <v>2.5000000000000001E-2</v>
          </cell>
        </row>
        <row r="114">
          <cell r="D114">
            <v>999920</v>
          </cell>
          <cell r="E114" t="str">
            <v>TBA CALL CENTRE CLERK</v>
          </cell>
          <cell r="F114">
            <v>1</v>
          </cell>
          <cell r="G114" t="str">
            <v>88806M</v>
          </cell>
          <cell r="H114" t="str">
            <v>Customer Service NFN</v>
          </cell>
          <cell r="I114" t="str">
            <v>Full Time</v>
          </cell>
          <cell r="J114" t="str">
            <v>CALL CENTRE CLERK</v>
          </cell>
          <cell r="K114" t="str">
            <v>Milperra</v>
          </cell>
          <cell r="L114">
            <v>40000</v>
          </cell>
          <cell r="M114">
            <v>0.04</v>
          </cell>
          <cell r="N114">
            <v>39479</v>
          </cell>
          <cell r="O114">
            <v>0</v>
          </cell>
          <cell r="P114">
            <v>0</v>
          </cell>
          <cell r="U114">
            <v>0.06</v>
          </cell>
          <cell r="V114">
            <v>0.09</v>
          </cell>
          <cell r="W114" t="str">
            <v>NSW</v>
          </cell>
          <cell r="X114">
            <v>1.67E-2</v>
          </cell>
          <cell r="Y114">
            <v>4</v>
          </cell>
          <cell r="Z114">
            <v>0</v>
          </cell>
          <cell r="AA114">
            <v>3</v>
          </cell>
          <cell r="AB114" t="str">
            <v>General</v>
          </cell>
          <cell r="AC114">
            <v>2.5000000000000001E-2</v>
          </cell>
        </row>
        <row r="115">
          <cell r="D115">
            <v>999921</v>
          </cell>
          <cell r="E115" t="str">
            <v>CURRAN SHANE MR</v>
          </cell>
          <cell r="F115">
            <v>1</v>
          </cell>
          <cell r="G115" t="str">
            <v>88811M</v>
          </cell>
          <cell r="H115" t="str">
            <v>Remarketing NFN</v>
          </cell>
          <cell r="I115" t="str">
            <v>Full Time</v>
          </cell>
          <cell r="J115" t="str">
            <v>GENERAL MANAGER - REMARKETING</v>
          </cell>
          <cell r="K115" t="str">
            <v>Milperra</v>
          </cell>
          <cell r="L115">
            <v>135269</v>
          </cell>
          <cell r="M115">
            <v>0.04</v>
          </cell>
          <cell r="N115">
            <v>39479</v>
          </cell>
          <cell r="O115">
            <v>22364</v>
          </cell>
          <cell r="P115">
            <v>0</v>
          </cell>
          <cell r="U115">
            <v>0.06</v>
          </cell>
          <cell r="V115">
            <v>0.09</v>
          </cell>
          <cell r="W115" t="str">
            <v>NSW</v>
          </cell>
          <cell r="X115">
            <v>1.67E-2</v>
          </cell>
          <cell r="Y115">
            <v>4</v>
          </cell>
          <cell r="Z115">
            <v>0</v>
          </cell>
          <cell r="AA115">
            <v>3</v>
          </cell>
          <cell r="AB115" t="str">
            <v>General</v>
          </cell>
          <cell r="AC115">
            <v>2.5000000000000001E-2</v>
          </cell>
        </row>
        <row r="116">
          <cell r="D116">
            <v>999923</v>
          </cell>
          <cell r="E116" t="str">
            <v>PAUL JOE MR</v>
          </cell>
          <cell r="F116">
            <v>1</v>
          </cell>
          <cell r="G116">
            <v>10654050</v>
          </cell>
          <cell r="H116" t="str">
            <v>Administration</v>
          </cell>
          <cell r="I116" t="str">
            <v>Full Time</v>
          </cell>
          <cell r="J116" t="str">
            <v>DIRECTOR OF FINANCE</v>
          </cell>
          <cell r="K116" t="str">
            <v>Milperra</v>
          </cell>
          <cell r="L116">
            <v>1</v>
          </cell>
          <cell r="M116">
            <v>0.04</v>
          </cell>
          <cell r="N116">
            <v>39479</v>
          </cell>
          <cell r="O116">
            <v>0</v>
          </cell>
          <cell r="P116">
            <v>0</v>
          </cell>
          <cell r="U116">
            <v>0.06</v>
          </cell>
          <cell r="V116">
            <v>0</v>
          </cell>
          <cell r="W116" t="str">
            <v>NSW</v>
          </cell>
          <cell r="X116">
            <v>1.67E-2</v>
          </cell>
          <cell r="Y116">
            <v>4</v>
          </cell>
          <cell r="Z116">
            <v>0</v>
          </cell>
          <cell r="AA116">
            <v>3</v>
          </cell>
          <cell r="AB116" t="str">
            <v>General</v>
          </cell>
          <cell r="AC116">
            <v>2.5000000000000001E-2</v>
          </cell>
        </row>
        <row r="117">
          <cell r="D117">
            <v>999924</v>
          </cell>
          <cell r="E117" t="str">
            <v>CUTHBURT COLLEEN</v>
          </cell>
          <cell r="F117">
            <v>1</v>
          </cell>
          <cell r="G117">
            <v>10659003</v>
          </cell>
          <cell r="H117" t="str">
            <v>Human Resources</v>
          </cell>
          <cell r="I117" t="str">
            <v>Full Time</v>
          </cell>
          <cell r="J117" t="str">
            <v>HR MANAGER</v>
          </cell>
          <cell r="K117" t="str">
            <v>Milperra</v>
          </cell>
          <cell r="L117">
            <v>1</v>
          </cell>
          <cell r="M117">
            <v>0.04</v>
          </cell>
          <cell r="N117">
            <v>39479</v>
          </cell>
          <cell r="O117">
            <v>0</v>
          </cell>
          <cell r="P117">
            <v>0</v>
          </cell>
          <cell r="U117">
            <v>0.06</v>
          </cell>
          <cell r="V117">
            <v>0</v>
          </cell>
          <cell r="W117" t="str">
            <v>NSW</v>
          </cell>
          <cell r="X117">
            <v>1.67E-2</v>
          </cell>
          <cell r="Y117">
            <v>4</v>
          </cell>
          <cell r="Z117">
            <v>0</v>
          </cell>
          <cell r="AA117">
            <v>3</v>
          </cell>
          <cell r="AB117" t="str">
            <v>General</v>
          </cell>
          <cell r="AC117">
            <v>2.5000000000000001E-2</v>
          </cell>
        </row>
        <row r="118">
          <cell r="D118">
            <v>999925</v>
          </cell>
          <cell r="E118" t="str">
            <v>HAIR GRAHAME MR</v>
          </cell>
          <cell r="F118">
            <v>1</v>
          </cell>
          <cell r="G118">
            <v>10659003</v>
          </cell>
          <cell r="H118" t="str">
            <v>Human Resources</v>
          </cell>
          <cell r="I118" t="str">
            <v>Full Time</v>
          </cell>
          <cell r="J118" t="str">
            <v>HR</v>
          </cell>
          <cell r="K118" t="str">
            <v>Milperra</v>
          </cell>
          <cell r="L118">
            <v>72887</v>
          </cell>
          <cell r="M118">
            <v>0.04</v>
          </cell>
          <cell r="N118">
            <v>39479</v>
          </cell>
          <cell r="O118">
            <v>0</v>
          </cell>
          <cell r="P118">
            <v>0</v>
          </cell>
          <cell r="U118">
            <v>0.06</v>
          </cell>
          <cell r="V118">
            <v>0.09</v>
          </cell>
          <cell r="W118" t="str">
            <v>NSW</v>
          </cell>
          <cell r="X118">
            <v>1.67E-2</v>
          </cell>
          <cell r="Y118">
            <v>4</v>
          </cell>
          <cell r="Z118">
            <v>0</v>
          </cell>
          <cell r="AA118">
            <v>3</v>
          </cell>
          <cell r="AB118" t="str">
            <v>General</v>
          </cell>
          <cell r="AC118">
            <v>2.5000000000000001E-2</v>
          </cell>
        </row>
        <row r="119">
          <cell r="E119" t="str">
            <v/>
          </cell>
          <cell r="F119">
            <v>0</v>
          </cell>
          <cell r="G119" t="str">
            <v/>
          </cell>
          <cell r="H119" t="str">
            <v/>
          </cell>
          <cell r="J119" t="str">
            <v/>
          </cell>
          <cell r="L119">
            <v>0</v>
          </cell>
          <cell r="M119">
            <v>0</v>
          </cell>
          <cell r="N119" t="str">
            <v/>
          </cell>
          <cell r="O119">
            <v>0</v>
          </cell>
          <cell r="P119">
            <v>0</v>
          </cell>
          <cell r="U119">
            <v>0</v>
          </cell>
          <cell r="V119">
            <v>0</v>
          </cell>
          <cell r="W119" t="str">
            <v>Not Applicable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 t="str">
            <v>Not Applicable</v>
          </cell>
          <cell r="AC119">
            <v>0</v>
          </cell>
        </row>
        <row r="120">
          <cell r="E120" t="str">
            <v/>
          </cell>
          <cell r="F120">
            <v>0</v>
          </cell>
          <cell r="G120" t="str">
            <v/>
          </cell>
          <cell r="H120" t="str">
            <v/>
          </cell>
          <cell r="J120" t="str">
            <v/>
          </cell>
          <cell r="L120">
            <v>0</v>
          </cell>
          <cell r="M120">
            <v>0</v>
          </cell>
          <cell r="N120" t="str">
            <v/>
          </cell>
          <cell r="O120">
            <v>0</v>
          </cell>
          <cell r="P120">
            <v>0</v>
          </cell>
          <cell r="U120">
            <v>0</v>
          </cell>
          <cell r="V120">
            <v>0</v>
          </cell>
          <cell r="W120" t="str">
            <v>Not Applicable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 t="str">
            <v>Not Applicable</v>
          </cell>
          <cell r="AC120">
            <v>0</v>
          </cell>
        </row>
        <row r="121">
          <cell r="E121" t="str">
            <v/>
          </cell>
          <cell r="F121">
            <v>0</v>
          </cell>
          <cell r="G121" t="str">
            <v/>
          </cell>
          <cell r="H121" t="str">
            <v/>
          </cell>
          <cell r="J121" t="str">
            <v/>
          </cell>
          <cell r="L121">
            <v>0</v>
          </cell>
          <cell r="M121">
            <v>0</v>
          </cell>
          <cell r="N121" t="str">
            <v/>
          </cell>
          <cell r="O121">
            <v>0</v>
          </cell>
          <cell r="P121">
            <v>0</v>
          </cell>
          <cell r="U121">
            <v>0</v>
          </cell>
          <cell r="V121">
            <v>0</v>
          </cell>
          <cell r="W121" t="str">
            <v>Not Applicable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 t="str">
            <v>Not Applicable</v>
          </cell>
          <cell r="AC121">
            <v>0</v>
          </cell>
        </row>
        <row r="122">
          <cell r="E122" t="str">
            <v/>
          </cell>
          <cell r="F122">
            <v>0</v>
          </cell>
          <cell r="G122" t="str">
            <v/>
          </cell>
          <cell r="H122" t="str">
            <v/>
          </cell>
          <cell r="J122" t="str">
            <v/>
          </cell>
          <cell r="L122">
            <v>0</v>
          </cell>
          <cell r="M122">
            <v>0</v>
          </cell>
          <cell r="N122" t="str">
            <v/>
          </cell>
          <cell r="O122">
            <v>0</v>
          </cell>
          <cell r="P122">
            <v>0</v>
          </cell>
          <cell r="U122">
            <v>0</v>
          </cell>
          <cell r="V122">
            <v>0</v>
          </cell>
          <cell r="W122" t="str">
            <v>Not Applicable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 t="str">
            <v>Not Applicable</v>
          </cell>
          <cell r="AC122">
            <v>0</v>
          </cell>
        </row>
        <row r="123">
          <cell r="E123" t="str">
            <v/>
          </cell>
          <cell r="F123">
            <v>0</v>
          </cell>
          <cell r="G123" t="str">
            <v/>
          </cell>
          <cell r="H123" t="str">
            <v/>
          </cell>
          <cell r="J123" t="str">
            <v/>
          </cell>
          <cell r="L123">
            <v>0</v>
          </cell>
          <cell r="M123">
            <v>0</v>
          </cell>
          <cell r="N123" t="str">
            <v/>
          </cell>
          <cell r="O123">
            <v>0</v>
          </cell>
          <cell r="P123">
            <v>0</v>
          </cell>
          <cell r="U123">
            <v>0</v>
          </cell>
          <cell r="V123">
            <v>0</v>
          </cell>
          <cell r="W123" t="str">
            <v>Not Applicable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 t="str">
            <v>Not Applicable</v>
          </cell>
          <cell r="AC123">
            <v>0</v>
          </cell>
        </row>
        <row r="124">
          <cell r="E124" t="str">
            <v/>
          </cell>
          <cell r="F124">
            <v>0</v>
          </cell>
          <cell r="G124" t="str">
            <v/>
          </cell>
          <cell r="H124" t="str">
            <v/>
          </cell>
          <cell r="J124" t="str">
            <v/>
          </cell>
          <cell r="L124">
            <v>0</v>
          </cell>
          <cell r="M124">
            <v>0</v>
          </cell>
          <cell r="N124" t="str">
            <v/>
          </cell>
          <cell r="O124">
            <v>0</v>
          </cell>
          <cell r="P124">
            <v>0</v>
          </cell>
          <cell r="U124">
            <v>0</v>
          </cell>
          <cell r="V124">
            <v>0</v>
          </cell>
          <cell r="W124" t="str">
            <v>Not Applicable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 t="str">
            <v>Not Applicable</v>
          </cell>
          <cell r="AC124">
            <v>0</v>
          </cell>
        </row>
        <row r="125">
          <cell r="E125" t="str">
            <v/>
          </cell>
          <cell r="F125">
            <v>0</v>
          </cell>
          <cell r="G125" t="str">
            <v/>
          </cell>
          <cell r="H125" t="str">
            <v/>
          </cell>
          <cell r="J125" t="str">
            <v/>
          </cell>
          <cell r="L125">
            <v>0</v>
          </cell>
          <cell r="M125">
            <v>0</v>
          </cell>
          <cell r="N125" t="str">
            <v/>
          </cell>
          <cell r="O125">
            <v>0</v>
          </cell>
          <cell r="P125">
            <v>0</v>
          </cell>
          <cell r="U125">
            <v>0</v>
          </cell>
          <cell r="V125">
            <v>0</v>
          </cell>
          <cell r="W125" t="str">
            <v>Not Applicable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 t="str">
            <v>Not Applicable</v>
          </cell>
          <cell r="AC125">
            <v>0</v>
          </cell>
        </row>
        <row r="126">
          <cell r="E126" t="str">
            <v/>
          </cell>
          <cell r="F126">
            <v>0</v>
          </cell>
          <cell r="G126" t="str">
            <v/>
          </cell>
          <cell r="H126" t="str">
            <v/>
          </cell>
          <cell r="J126" t="str">
            <v/>
          </cell>
          <cell r="L126">
            <v>0</v>
          </cell>
          <cell r="M126">
            <v>0</v>
          </cell>
          <cell r="N126" t="str">
            <v/>
          </cell>
          <cell r="O126">
            <v>0</v>
          </cell>
          <cell r="P126">
            <v>0</v>
          </cell>
          <cell r="U126">
            <v>0</v>
          </cell>
          <cell r="V126">
            <v>0</v>
          </cell>
          <cell r="W126" t="str">
            <v>Not Applicable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 t="str">
            <v>Not Applicable</v>
          </cell>
          <cell r="AC126">
            <v>0</v>
          </cell>
        </row>
        <row r="127">
          <cell r="E127" t="str">
            <v/>
          </cell>
          <cell r="F127">
            <v>0</v>
          </cell>
          <cell r="G127" t="str">
            <v/>
          </cell>
          <cell r="H127" t="str">
            <v/>
          </cell>
          <cell r="J127" t="str">
            <v/>
          </cell>
          <cell r="L127">
            <v>0</v>
          </cell>
          <cell r="M127">
            <v>0</v>
          </cell>
          <cell r="N127" t="str">
            <v/>
          </cell>
          <cell r="O127">
            <v>0</v>
          </cell>
          <cell r="P127">
            <v>0</v>
          </cell>
          <cell r="U127">
            <v>0</v>
          </cell>
          <cell r="V127">
            <v>0</v>
          </cell>
          <cell r="W127" t="str">
            <v>Not Applicable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 t="str">
            <v>Not Applicable</v>
          </cell>
          <cell r="AC127">
            <v>0</v>
          </cell>
        </row>
        <row r="128">
          <cell r="E128" t="str">
            <v/>
          </cell>
          <cell r="F128">
            <v>0</v>
          </cell>
          <cell r="G128" t="str">
            <v/>
          </cell>
          <cell r="H128" t="str">
            <v/>
          </cell>
          <cell r="J128" t="str">
            <v/>
          </cell>
          <cell r="L128">
            <v>0</v>
          </cell>
          <cell r="M128">
            <v>0</v>
          </cell>
          <cell r="N128" t="str">
            <v/>
          </cell>
          <cell r="O128">
            <v>0</v>
          </cell>
          <cell r="P128">
            <v>0</v>
          </cell>
          <cell r="U128">
            <v>0</v>
          </cell>
          <cell r="V128">
            <v>0</v>
          </cell>
          <cell r="W128" t="str">
            <v>Not Applicable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 t="str">
            <v>Not Applicable</v>
          </cell>
          <cell r="AC128">
            <v>0</v>
          </cell>
        </row>
        <row r="129">
          <cell r="N129" t="str">
            <v/>
          </cell>
        </row>
        <row r="130">
          <cell r="N130" t="str">
            <v/>
          </cell>
        </row>
        <row r="131">
          <cell r="N131" t="str">
            <v/>
          </cell>
        </row>
        <row r="132">
          <cell r="N132" t="str">
            <v/>
          </cell>
        </row>
        <row r="133">
          <cell r="N133" t="str">
            <v/>
          </cell>
        </row>
        <row r="134">
          <cell r="N134" t="str">
            <v/>
          </cell>
        </row>
        <row r="135">
          <cell r="N135" t="str">
            <v/>
          </cell>
        </row>
        <row r="136">
          <cell r="N136" t="str">
            <v/>
          </cell>
        </row>
        <row r="137">
          <cell r="N137" t="str">
            <v/>
          </cell>
        </row>
        <row r="138">
          <cell r="N138" t="str">
            <v/>
          </cell>
        </row>
        <row r="139">
          <cell r="N139" t="str">
            <v/>
          </cell>
        </row>
        <row r="140">
          <cell r="N140" t="str">
            <v/>
          </cell>
        </row>
        <row r="141">
          <cell r="N141" t="str">
            <v/>
          </cell>
        </row>
        <row r="142">
          <cell r="N142" t="str">
            <v/>
          </cell>
        </row>
        <row r="143">
          <cell r="N143" t="str">
            <v/>
          </cell>
        </row>
        <row r="144">
          <cell r="N144" t="str">
            <v/>
          </cell>
        </row>
        <row r="145">
          <cell r="N145" t="str">
            <v/>
          </cell>
        </row>
        <row r="146">
          <cell r="N146" t="str">
            <v/>
          </cell>
        </row>
        <row r="147">
          <cell r="N147" t="str">
            <v/>
          </cell>
        </row>
        <row r="148">
          <cell r="N148" t="str">
            <v/>
          </cell>
        </row>
        <row r="149">
          <cell r="N149" t="str">
            <v/>
          </cell>
        </row>
        <row r="150">
          <cell r="N150" t="str">
            <v/>
          </cell>
        </row>
        <row r="151">
          <cell r="N151" t="str">
            <v/>
          </cell>
        </row>
        <row r="152">
          <cell r="N152" t="str">
            <v/>
          </cell>
        </row>
        <row r="153">
          <cell r="N153" t="str">
            <v/>
          </cell>
        </row>
        <row r="154">
          <cell r="N154" t="str">
            <v/>
          </cell>
        </row>
        <row r="155">
          <cell r="N155" t="str">
            <v/>
          </cell>
        </row>
        <row r="156">
          <cell r="N156" t="str">
            <v/>
          </cell>
        </row>
        <row r="157">
          <cell r="N157" t="str">
            <v/>
          </cell>
        </row>
        <row r="158">
          <cell r="N158" t="str">
            <v/>
          </cell>
        </row>
        <row r="159">
          <cell r="N159" t="str">
            <v/>
          </cell>
        </row>
        <row r="160">
          <cell r="N160" t="str">
            <v/>
          </cell>
        </row>
        <row r="161">
          <cell r="N161" t="str">
            <v/>
          </cell>
        </row>
        <row r="162">
          <cell r="N162" t="str">
            <v/>
          </cell>
        </row>
        <row r="163">
          <cell r="N163" t="str">
            <v/>
          </cell>
        </row>
        <row r="164">
          <cell r="N164" t="str">
            <v/>
          </cell>
        </row>
        <row r="165">
          <cell r="N165" t="str">
            <v/>
          </cell>
        </row>
        <row r="166">
          <cell r="N166" t="str">
            <v/>
          </cell>
        </row>
        <row r="167">
          <cell r="N167" t="str">
            <v/>
          </cell>
        </row>
        <row r="168">
          <cell r="N168" t="str">
            <v/>
          </cell>
        </row>
        <row r="169">
          <cell r="N169" t="str">
            <v/>
          </cell>
        </row>
        <row r="170">
          <cell r="N170" t="str">
            <v/>
          </cell>
        </row>
        <row r="171">
          <cell r="N171" t="str">
            <v/>
          </cell>
        </row>
        <row r="172">
          <cell r="N172" t="str">
            <v/>
          </cell>
        </row>
        <row r="173">
          <cell r="N173" t="str">
            <v/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aopIC"/>
      <sheetName val="JVaopIC"/>
      <sheetName val="TCaopIC"/>
      <sheetName val="HKaopIC"/>
      <sheetName val="JVaopBS"/>
      <sheetName val="TCaopBS"/>
      <sheetName val="HKaopBS"/>
      <sheetName val="setup"/>
      <sheetName val="Content"/>
      <sheetName val="PG1-CurMonth vs Plan"/>
      <sheetName val="PG2-YTD vs Plan"/>
      <sheetName val="PG3-NS,OP,NI"/>
      <sheetName val="PG4-CONS_IS_CM"/>
      <sheetName val="PG5-CONS_IS_YTD"/>
      <sheetName val="PG6-CONS_IS_FYF"/>
      <sheetName val="PG7-HEADCOUNT"/>
      <sheetName val="PG8-WKNG CAPTL"/>
      <sheetName val="PG9-APPR_EXP"/>
      <sheetName val="PG10-CSH FLW-JV"/>
      <sheetName val="PG11-CSH FLW-TC"/>
      <sheetName val="PG12-CSH FLW-HK"/>
      <sheetName val="PG13-BAL 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">
          <cell r="C5">
            <v>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T for Analysis Work"/>
      <sheetName val="P.T Dept Wage Costs"/>
      <sheetName val="P.T Headcount by Dept"/>
      <sheetName val="P.T Headcount by Month"/>
      <sheetName val="P.T Wages Cost by GL Acct"/>
      <sheetName val="Headcount by Month"/>
      <sheetName val="AOP-P2012"/>
      <sheetName val="Sheet1"/>
      <sheetName val="Monthly Budget inc Adjs"/>
      <sheetName val="Employee Monthly Budget"/>
      <sheetName val="Employee Annual Costs"/>
      <sheetName val="To confirm STF3P"/>
      <sheetName val="Data Input Payroll Info"/>
      <sheetName val="Wholesale Employees"/>
      <sheetName val="Payroll Headcount 2005"/>
      <sheetName val="Questions"/>
      <sheetName val="Dept Names &amp; Assumption"/>
      <sheetName val="WHOLESALE Budg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0">
          <cell r="J20" t="str">
            <v>Base Salary</v>
          </cell>
          <cell r="K20">
            <v>711000</v>
          </cell>
        </row>
        <row r="21">
          <cell r="J21" t="str">
            <v>Increase</v>
          </cell>
          <cell r="K21">
            <v>711000</v>
          </cell>
        </row>
        <row r="22">
          <cell r="J22" t="str">
            <v>Leave Accrued</v>
          </cell>
          <cell r="K22">
            <v>726000</v>
          </cell>
        </row>
        <row r="23">
          <cell r="J23" t="str">
            <v>Leave Taken</v>
          </cell>
          <cell r="K23">
            <v>711000</v>
          </cell>
        </row>
        <row r="24">
          <cell r="J24" t="str">
            <v>FBT</v>
          </cell>
          <cell r="K24">
            <v>733650</v>
          </cell>
        </row>
        <row r="25">
          <cell r="J25" t="str">
            <v>Payroll Tax</v>
          </cell>
          <cell r="K25">
            <v>714000</v>
          </cell>
        </row>
        <row r="26">
          <cell r="J26" t="str">
            <v>Super</v>
          </cell>
          <cell r="K26">
            <v>733600</v>
          </cell>
        </row>
        <row r="27">
          <cell r="J27" t="str">
            <v>LSL</v>
          </cell>
          <cell r="K27">
            <v>726200</v>
          </cell>
        </row>
        <row r="28">
          <cell r="J28" t="str">
            <v>Workers Comp</v>
          </cell>
          <cell r="K28">
            <v>733400</v>
          </cell>
        </row>
        <row r="29">
          <cell r="J29" t="str">
            <v>Indirect Wages</v>
          </cell>
          <cell r="K29">
            <v>711200</v>
          </cell>
        </row>
        <row r="30">
          <cell r="J30" t="str">
            <v>Car Allowance</v>
          </cell>
          <cell r="K30">
            <v>711000</v>
          </cell>
        </row>
        <row r="31">
          <cell r="J31" t="str">
            <v>Temp Wages</v>
          </cell>
          <cell r="K31">
            <v>711200</v>
          </cell>
        </row>
        <row r="32">
          <cell r="J32" t="str">
            <v>Leased Vehicles</v>
          </cell>
          <cell r="K32">
            <v>745100</v>
          </cell>
        </row>
        <row r="33">
          <cell r="J33" t="str">
            <v>Marketing Bonus</v>
          </cell>
          <cell r="K33">
            <v>728000</v>
          </cell>
        </row>
        <row r="34">
          <cell r="J34" t="str">
            <v>Short Term Incentive</v>
          </cell>
          <cell r="K34">
            <v>728410</v>
          </cell>
        </row>
        <row r="35">
          <cell r="J35" t="str">
            <v>Long Term Incentive</v>
          </cell>
          <cell r="K35">
            <v>728420</v>
          </cell>
        </row>
        <row r="36">
          <cell r="J36" t="str">
            <v>Commissions</v>
          </cell>
          <cell r="K36">
            <v>728000</v>
          </cell>
        </row>
        <row r="37">
          <cell r="J37" t="str">
            <v>Expat Allowance</v>
          </cell>
          <cell r="K37">
            <v>711000</v>
          </cell>
        </row>
        <row r="38">
          <cell r="J38">
            <v>0</v>
          </cell>
          <cell r="K38">
            <v>0</v>
          </cell>
        </row>
      </sheetData>
      <sheetData sheetId="17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ivePage"/>
      <sheetName val="Instructions"/>
      <sheetName val="Plant Input"/>
      <sheetName val="Upload"/>
      <sheetName val="Plant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Berea</v>
          </cell>
        </row>
        <row r="4">
          <cell r="B4" t="str">
            <v>Craigavon</v>
          </cell>
        </row>
        <row r="5">
          <cell r="B5" t="str">
            <v>External NMHG</v>
          </cell>
        </row>
        <row r="6">
          <cell r="B6" t="str">
            <v>Greenville</v>
          </cell>
        </row>
        <row r="7">
          <cell r="B7" t="str">
            <v>Hangcha</v>
          </cell>
        </row>
        <row r="8">
          <cell r="B8" t="str">
            <v>Masate</v>
          </cell>
        </row>
        <row r="9">
          <cell r="B9" t="str">
            <v>Nijmegen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ST99"/>
    </sheetNames>
    <definedNames>
      <definedName name="PRINT_LANDSCAPE"/>
      <definedName name="PRINT1"/>
    </definedNames>
    <sheetDataSet>
      <sheetData sheetId="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ALE"/>
      <sheetName val="C.7 Restructuring"/>
      <sheetName val="HYSTE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ALE"/>
      <sheetName val="HYSTER"/>
      <sheetName val="C.7 Restructuring"/>
      <sheetName val="Conversion Cost"/>
      <sheetName val="Manufacturing Data"/>
      <sheetName val="MARCH97"/>
      <sheetName val="Sheet1"/>
      <sheetName val="Trucks2002"/>
      <sheetName val="UREN INPUT"/>
      <sheetName val="Brazil no abc's"/>
      <sheetName val="Eff 2510"/>
      <sheetName val="rotce-old-do not use"/>
      <sheetName val="pt_exp"/>
      <sheetName val="ACC.RECEIVABLES"/>
      <sheetName val="Inc_Stat"/>
      <sheetName val="Inventory"/>
      <sheetName val="Set-Up"/>
      <sheetName val="Tabelle1"/>
      <sheetName val="SAP DATA #1"/>
      <sheetName val="SAP DATA #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Variance Report"/>
      <sheetName val="Sales &amp; Margin Analysis - pg2"/>
      <sheetName val="Supplemental EOC by Category"/>
      <sheetName val="Supplemental (2)"/>
      <sheetName val="Supplemental"/>
      <sheetName val="TM1 VPM"/>
      <sheetName val="VPM"/>
      <sheetName val="TM1 VPM_details"/>
      <sheetName val="Profit and Loss"/>
      <sheetName val="Op Expenses"/>
      <sheetName val="COPS EOC"/>
      <sheetName val="KE30 EOC"/>
      <sheetName val="Input for Variances"/>
      <sheetName val="IS Variance Report-IC Split"/>
      <sheetName val="Op Expenses-IC Split"/>
      <sheetName val="saphiddenvaluecache"/>
      <sheetName val="saphiddenbackup"/>
      <sheetName val="saphiddenpivotdefinition"/>
      <sheetName val="sapactivexlhiddensheet"/>
      <sheetName val="Sheet1"/>
    </sheetNames>
    <sheetDataSet>
      <sheetData sheetId="0">
        <row r="10">
          <cell r="C10" t="str">
            <v>QUARTER1</v>
          </cell>
        </row>
      </sheetData>
      <sheetData sheetId="1"/>
      <sheetData sheetId="2"/>
      <sheetData sheetId="3"/>
      <sheetData sheetId="4"/>
      <sheetData sheetId="5"/>
      <sheetData sheetId="6">
        <row r="8">
          <cell r="AL8" t="str">
            <v>Region</v>
          </cell>
          <cell r="AM8" t="str">
            <v>Class</v>
          </cell>
          <cell r="AN8" t="str">
            <v>TOT$ Var SHIPMENTS</v>
          </cell>
          <cell r="AO8" t="str">
            <v>TOT$ Var NET SALES</v>
          </cell>
          <cell r="AP8" t="str">
            <v>VOLUME Var NET SALES</v>
          </cell>
          <cell r="AQ8" t="str">
            <v>PRICE Var NET SALES</v>
          </cell>
          <cell r="AR8" t="str">
            <v>Currency_Sales_VAR</v>
          </cell>
          <cell r="AS8" t="str">
            <v>FLOOR PLAN VAR</v>
          </cell>
          <cell r="AT8" t="str">
            <v>TOTAL MIX Var NET SALES</v>
          </cell>
          <cell r="AU8" t="str">
            <v>TOT$ Var STD MARGIN</v>
          </cell>
          <cell r="AV8" t="str">
            <v>VOLUME Var STD MARGIN</v>
          </cell>
          <cell r="AW8" t="str">
            <v>PRICE Var STD MARGIN</v>
          </cell>
          <cell r="AX8" t="str">
            <v>Currency_Margin_VAR</v>
          </cell>
          <cell r="AY8" t="str">
            <v>FLOOR PLAN VAR</v>
          </cell>
          <cell r="AZ8" t="str">
            <v>Cost Uplift</v>
          </cell>
          <cell r="BA8" t="str">
            <v>COST Var STD MARGIN</v>
          </cell>
          <cell r="BB8" t="str">
            <v>TOTAL MIX Var STD MARGIN</v>
          </cell>
          <cell r="BC8" t="str">
            <v>Base Version - STD MAR %</v>
          </cell>
          <cell r="BD8" t="str">
            <v>Current Version - STD MAR %</v>
          </cell>
        </row>
        <row r="9">
          <cell r="AL9" t="str">
            <v>Asia</v>
          </cell>
          <cell r="AM9" t="str">
            <v>Total by Product Platform</v>
          </cell>
          <cell r="AN9">
            <v>-4</v>
          </cell>
          <cell r="AO9">
            <v>579113.45386999706</v>
          </cell>
          <cell r="AP9">
            <v>132781.57742039277</v>
          </cell>
          <cell r="AQ9">
            <v>154600</v>
          </cell>
          <cell r="AR9">
            <v>0</v>
          </cell>
          <cell r="AS9">
            <v>0</v>
          </cell>
          <cell r="AT9">
            <v>291731.87644960603</v>
          </cell>
          <cell r="AU9">
            <v>35463.701377577083</v>
          </cell>
          <cell r="AV9">
            <v>-909.33209789795728</v>
          </cell>
          <cell r="AW9">
            <v>154600</v>
          </cell>
          <cell r="AX9">
            <v>40641</v>
          </cell>
          <cell r="AY9">
            <v>0</v>
          </cell>
          <cell r="AZ9">
            <v>0</v>
          </cell>
          <cell r="BA9">
            <v>-158867.96652452496</v>
          </cell>
          <cell r="BB9">
            <v>0</v>
          </cell>
          <cell r="BC9">
            <v>5.5318653574632871E-2</v>
          </cell>
          <cell r="BD9">
            <v>6.7661463066894328E-2</v>
          </cell>
        </row>
        <row r="10">
          <cell r="AL10" t="str">
            <v>Asia</v>
          </cell>
          <cell r="AM10" t="str">
            <v>C1 1-3.5T</v>
          </cell>
          <cell r="AN10">
            <v>-2</v>
          </cell>
          <cell r="AO10">
            <v>145130.79681999987</v>
          </cell>
          <cell r="AP10">
            <v>-35346.650297454544</v>
          </cell>
          <cell r="AQ10">
            <v>18500</v>
          </cell>
          <cell r="AR10">
            <v>0</v>
          </cell>
          <cell r="AS10">
            <v>0</v>
          </cell>
          <cell r="AT10">
            <v>161977.44711745443</v>
          </cell>
          <cell r="AU10">
            <v>39070.163518227644</v>
          </cell>
          <cell r="AV10">
            <v>-1898.3122357008399</v>
          </cell>
          <cell r="AW10">
            <v>18500</v>
          </cell>
          <cell r="AX10">
            <v>1824</v>
          </cell>
          <cell r="AY10">
            <v>0</v>
          </cell>
          <cell r="BA10">
            <v>20644.475753928484</v>
          </cell>
          <cell r="BC10">
            <v>7.7719348076478484E-2</v>
          </cell>
          <cell r="BD10">
            <v>8.1701612047773639E-2</v>
          </cell>
        </row>
        <row r="11">
          <cell r="AL11" t="str">
            <v>Asia</v>
          </cell>
          <cell r="AM11" t="str">
            <v>C1 &gt;3.5T</v>
          </cell>
          <cell r="AN11">
            <v>-1</v>
          </cell>
          <cell r="AO11">
            <v>-36388</v>
          </cell>
          <cell r="AP11">
            <v>-36388</v>
          </cell>
          <cell r="AR11">
            <v>0</v>
          </cell>
          <cell r="AS11">
            <v>0</v>
          </cell>
          <cell r="AT11">
            <v>0</v>
          </cell>
          <cell r="AU11">
            <v>-2729.0999999999954</v>
          </cell>
          <cell r="AV11">
            <v>-2729.0999999999954</v>
          </cell>
          <cell r="AY11">
            <v>0</v>
          </cell>
          <cell r="BA11">
            <v>0</v>
          </cell>
          <cell r="BC11">
            <v>7.4999999999999872E-2</v>
          </cell>
          <cell r="BD11">
            <v>0</v>
          </cell>
        </row>
        <row r="12">
          <cell r="AL12" t="str">
            <v>Asia</v>
          </cell>
          <cell r="AM12" t="str">
            <v>C1 3W Stand</v>
          </cell>
          <cell r="AN12">
            <v>0</v>
          </cell>
          <cell r="AO12">
            <v>0</v>
          </cell>
          <cell r="AP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Y12">
            <v>0</v>
          </cell>
          <cell r="BA12">
            <v>0</v>
          </cell>
          <cell r="BC12">
            <v>0</v>
          </cell>
          <cell r="BD12">
            <v>0</v>
          </cell>
        </row>
        <row r="13">
          <cell r="AL13" t="str">
            <v>Asia</v>
          </cell>
          <cell r="AM13" t="str">
            <v>C2 NA</v>
          </cell>
          <cell r="AN13">
            <v>8</v>
          </cell>
          <cell r="AO13">
            <v>144468.14461499979</v>
          </cell>
          <cell r="AP13">
            <v>175419.66316595039</v>
          </cell>
          <cell r="AQ13">
            <v>6600</v>
          </cell>
          <cell r="AR13">
            <v>0</v>
          </cell>
          <cell r="AS13">
            <v>0</v>
          </cell>
          <cell r="AT13">
            <v>-37551.518550950597</v>
          </cell>
          <cell r="AU13">
            <v>-16198.730598850943</v>
          </cell>
          <cell r="AV13">
            <v>14360.589130502518</v>
          </cell>
          <cell r="AW13">
            <v>6600</v>
          </cell>
          <cell r="AX13">
            <v>12838</v>
          </cell>
          <cell r="AY13">
            <v>0</v>
          </cell>
          <cell r="BA13">
            <v>-49997.319729353461</v>
          </cell>
          <cell r="BC13">
            <v>7.8040471440253931E-2</v>
          </cell>
          <cell r="BD13">
            <v>7.1847369786535775E-2</v>
          </cell>
        </row>
        <row r="14">
          <cell r="AL14" t="str">
            <v>Asia</v>
          </cell>
          <cell r="AM14" t="str">
            <v>Class 3</v>
          </cell>
          <cell r="AN14">
            <v>-25</v>
          </cell>
          <cell r="AO14">
            <v>-119495.40749</v>
          </cell>
          <cell r="AP14">
            <v>-123813.67266525423</v>
          </cell>
          <cell r="AQ14">
            <v>5500</v>
          </cell>
          <cell r="AR14">
            <v>0</v>
          </cell>
          <cell r="AS14">
            <v>0</v>
          </cell>
          <cell r="AT14">
            <v>-1181.7348247457703</v>
          </cell>
          <cell r="AU14">
            <v>-20607.851002481802</v>
          </cell>
          <cell r="AV14">
            <v>-11296.059746814322</v>
          </cell>
          <cell r="AW14">
            <v>5500</v>
          </cell>
          <cell r="AY14">
            <v>0</v>
          </cell>
          <cell r="BA14">
            <v>-14811.79125566748</v>
          </cell>
          <cell r="BC14">
            <v>0.10834590014044135</v>
          </cell>
          <cell r="BD14">
            <v>3.5036559173011926E-2</v>
          </cell>
        </row>
        <row r="15">
          <cell r="AL15" t="str">
            <v>Asia</v>
          </cell>
          <cell r="AM15" t="str">
            <v>C4 1-3.5 T</v>
          </cell>
          <cell r="AN15">
            <v>0</v>
          </cell>
          <cell r="AO15">
            <v>0</v>
          </cell>
          <cell r="AP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Y15">
            <v>0</v>
          </cell>
          <cell r="BA15">
            <v>0</v>
          </cell>
          <cell r="BC15">
            <v>0</v>
          </cell>
          <cell r="BD15">
            <v>0</v>
          </cell>
        </row>
        <row r="16">
          <cell r="AL16" t="str">
            <v>Asia</v>
          </cell>
          <cell r="AM16" t="str">
            <v>C4 &gt;3.5 T</v>
          </cell>
          <cell r="AN16">
            <v>-2</v>
          </cell>
          <cell r="AO16">
            <v>-114414</v>
          </cell>
          <cell r="AP16">
            <v>-114414</v>
          </cell>
          <cell r="AR16">
            <v>0</v>
          </cell>
          <cell r="AS16">
            <v>0</v>
          </cell>
          <cell r="AT16">
            <v>0</v>
          </cell>
          <cell r="AU16">
            <v>-17162.099999999995</v>
          </cell>
          <cell r="AV16">
            <v>-17162.099999999995</v>
          </cell>
          <cell r="AY16">
            <v>0</v>
          </cell>
          <cell r="BA16">
            <v>0</v>
          </cell>
          <cell r="BC16">
            <v>0.14999999999999997</v>
          </cell>
          <cell r="BD16">
            <v>0</v>
          </cell>
        </row>
        <row r="17">
          <cell r="AL17" t="str">
            <v>Asia</v>
          </cell>
          <cell r="AM17" t="str">
            <v>C5 1-3.5 T</v>
          </cell>
          <cell r="AN17">
            <v>18</v>
          </cell>
          <cell r="AO17">
            <v>432684.52992499899</v>
          </cell>
          <cell r="AP17">
            <v>267324.23721715115</v>
          </cell>
          <cell r="AR17">
            <v>0</v>
          </cell>
          <cell r="AS17">
            <v>0</v>
          </cell>
          <cell r="AT17">
            <v>165360.29270784784</v>
          </cell>
          <cell r="AU17">
            <v>-66374.300539318312</v>
          </cell>
          <cell r="AV17">
            <v>17815.650754114675</v>
          </cell>
          <cell r="AX17">
            <v>4213</v>
          </cell>
          <cell r="AY17">
            <v>0</v>
          </cell>
          <cell r="BA17">
            <v>-88402.951293432983</v>
          </cell>
          <cell r="BC17">
            <v>5.6657726475512718E-2</v>
          </cell>
          <cell r="BD17">
            <v>3.4770707089985038E-2</v>
          </cell>
        </row>
        <row r="18">
          <cell r="AL18" t="str">
            <v>Asia</v>
          </cell>
          <cell r="AM18" t="str">
            <v>C5 &gt;3.5 T</v>
          </cell>
          <cell r="AN18">
            <v>0</v>
          </cell>
          <cell r="AO18">
            <v>-11255.349999999908</v>
          </cell>
          <cell r="AP18">
            <v>0</v>
          </cell>
          <cell r="AQ18">
            <v>59000</v>
          </cell>
          <cell r="AR18">
            <v>0</v>
          </cell>
          <cell r="AS18">
            <v>0</v>
          </cell>
          <cell r="AT18">
            <v>-70255.349999999904</v>
          </cell>
          <cell r="AU18">
            <v>63407.330000000118</v>
          </cell>
          <cell r="AV18">
            <v>0</v>
          </cell>
          <cell r="AW18">
            <v>59000</v>
          </cell>
          <cell r="AX18">
            <v>12838</v>
          </cell>
          <cell r="AY18">
            <v>0</v>
          </cell>
          <cell r="BA18">
            <v>-8430.6699999998818</v>
          </cell>
          <cell r="BC18">
            <v>-4.0943340398005611E-3</v>
          </cell>
          <cell r="BD18">
            <v>6.9523667676989406E-2</v>
          </cell>
        </row>
        <row r="19">
          <cell r="AL19" t="str">
            <v>Asia</v>
          </cell>
          <cell r="AM19" t="str">
            <v>C5 BT 8-16T</v>
          </cell>
          <cell r="AN19">
            <v>0</v>
          </cell>
          <cell r="AO19">
            <v>0</v>
          </cell>
          <cell r="AP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Y19">
            <v>0</v>
          </cell>
          <cell r="BA19">
            <v>0</v>
          </cell>
          <cell r="BC19">
            <v>0</v>
          </cell>
          <cell r="BD19">
            <v>0</v>
          </cell>
        </row>
        <row r="20">
          <cell r="AL20" t="str">
            <v>Asia</v>
          </cell>
          <cell r="AM20" t="str">
            <v>C5 BT &gt;16T</v>
          </cell>
          <cell r="AN20">
            <v>0</v>
          </cell>
          <cell r="AO20">
            <v>138382.74000000002</v>
          </cell>
          <cell r="AP20">
            <v>0</v>
          </cell>
          <cell r="AQ20">
            <v>65000</v>
          </cell>
          <cell r="AR20">
            <v>0</v>
          </cell>
          <cell r="AS20">
            <v>0</v>
          </cell>
          <cell r="AT20">
            <v>73382.74000000002</v>
          </cell>
          <cell r="AU20">
            <v>56058.290000000343</v>
          </cell>
          <cell r="AV20">
            <v>0</v>
          </cell>
          <cell r="AW20">
            <v>65000</v>
          </cell>
          <cell r="AX20">
            <v>8928</v>
          </cell>
          <cell r="AY20">
            <v>0</v>
          </cell>
          <cell r="BA20">
            <v>-17869.709999999657</v>
          </cell>
          <cell r="BC20">
            <v>8.8825834141992799E-2</v>
          </cell>
          <cell r="BD20">
            <v>0.11801806331644177</v>
          </cell>
        </row>
        <row r="21">
          <cell r="AL21" t="str">
            <v>Pacific</v>
          </cell>
          <cell r="AM21" t="str">
            <v>Total by Product Platform</v>
          </cell>
          <cell r="AN21">
            <v>-163</v>
          </cell>
          <cell r="AO21">
            <v>-2540302.9799909983</v>
          </cell>
          <cell r="AP21">
            <v>-3054507.8854538943</v>
          </cell>
          <cell r="AQ21">
            <v>249600</v>
          </cell>
          <cell r="AR21">
            <v>-352940</v>
          </cell>
          <cell r="AS21">
            <v>0</v>
          </cell>
          <cell r="AT21">
            <v>617544.90546289412</v>
          </cell>
          <cell r="AU21">
            <v>-50544.947800090995</v>
          </cell>
          <cell r="AV21">
            <v>-228810.03597633034</v>
          </cell>
          <cell r="AW21">
            <v>249600</v>
          </cell>
          <cell r="AX21">
            <v>-56140</v>
          </cell>
          <cell r="AY21">
            <v>0</v>
          </cell>
          <cell r="AZ21">
            <v>0</v>
          </cell>
          <cell r="BA21">
            <v>-15194.911823760733</v>
          </cell>
          <cell r="BB21">
            <v>8.0035533756017685E-11</v>
          </cell>
          <cell r="BC21">
            <v>7.617912744624547E-2</v>
          </cell>
          <cell r="BD21">
            <v>8.8763348225413249E-2</v>
          </cell>
        </row>
        <row r="22">
          <cell r="AL22" t="str">
            <v>Pacific</v>
          </cell>
          <cell r="AM22" t="str">
            <v>C1 1-3.5T</v>
          </cell>
          <cell r="AN22">
            <v>-23</v>
          </cell>
          <cell r="AO22">
            <v>-396237.97999999963</v>
          </cell>
          <cell r="AP22">
            <v>-465476.23063492065</v>
          </cell>
          <cell r="AQ22">
            <v>28700</v>
          </cell>
          <cell r="AR22">
            <v>-3621</v>
          </cell>
          <cell r="AT22">
            <v>44159.250634921016</v>
          </cell>
          <cell r="AU22">
            <v>126940.36821800949</v>
          </cell>
          <cell r="AV22">
            <v>11218.435539908412</v>
          </cell>
          <cell r="AW22">
            <v>28700</v>
          </cell>
          <cell r="BA22">
            <v>87021.932678101075</v>
          </cell>
          <cell r="BC22">
            <v>0.10514059382030276</v>
          </cell>
          <cell r="BD22">
            <v>0.10948529654626929</v>
          </cell>
        </row>
        <row r="23">
          <cell r="AL23" t="str">
            <v>Pacific</v>
          </cell>
          <cell r="AM23" t="str">
            <v>C1 &gt;3.5T</v>
          </cell>
          <cell r="AN23">
            <v>0</v>
          </cell>
          <cell r="AO23">
            <v>-79014.740000000078</v>
          </cell>
          <cell r="AP23">
            <v>0</v>
          </cell>
          <cell r="AT23">
            <v>-79014.740000000078</v>
          </cell>
          <cell r="AU23">
            <v>-177878.10000000018</v>
          </cell>
          <cell r="AV23">
            <v>0</v>
          </cell>
          <cell r="AX23">
            <v>-2118</v>
          </cell>
          <cell r="BA23">
            <v>-175760.10000000018</v>
          </cell>
          <cell r="BC23">
            <v>0.17999991892287628</v>
          </cell>
          <cell r="BD23">
            <v>0.18230753126436591</v>
          </cell>
        </row>
        <row r="24">
          <cell r="AL24" t="str">
            <v>Pacific</v>
          </cell>
          <cell r="AM24" t="str">
            <v>C1 3W Stand</v>
          </cell>
          <cell r="AN24">
            <v>0</v>
          </cell>
          <cell r="AO24">
            <v>0</v>
          </cell>
          <cell r="AP24">
            <v>0</v>
          </cell>
          <cell r="AT24">
            <v>0</v>
          </cell>
          <cell r="AU24">
            <v>0</v>
          </cell>
          <cell r="AV24">
            <v>0</v>
          </cell>
          <cell r="BA24">
            <v>0</v>
          </cell>
          <cell r="BC24">
            <v>0</v>
          </cell>
          <cell r="BD24">
            <v>0</v>
          </cell>
        </row>
        <row r="25">
          <cell r="AL25" t="str">
            <v>Pacific</v>
          </cell>
          <cell r="AM25" t="str">
            <v>C2 NA</v>
          </cell>
          <cell r="AN25">
            <v>5</v>
          </cell>
          <cell r="AO25">
            <v>166581.24000000019</v>
          </cell>
          <cell r="AP25">
            <v>115106.82758620688</v>
          </cell>
          <cell r="AQ25">
            <v>18900</v>
          </cell>
          <cell r="AR25">
            <v>-36773</v>
          </cell>
          <cell r="AT25">
            <v>69347.412413793296</v>
          </cell>
          <cell r="AU25">
            <v>7978.1000000000404</v>
          </cell>
          <cell r="AV25">
            <v>10995.478448275861</v>
          </cell>
          <cell r="AW25">
            <v>18900</v>
          </cell>
          <cell r="AX25">
            <v>-13307</v>
          </cell>
          <cell r="BA25">
            <v>-8610.3784482758219</v>
          </cell>
          <cell r="BC25">
            <v>9.6458028677193039E-2</v>
          </cell>
          <cell r="BD25">
            <v>9.0243130521066181E-2</v>
          </cell>
        </row>
        <row r="26">
          <cell r="AL26" t="str">
            <v>Pacific</v>
          </cell>
          <cell r="AM26" t="str">
            <v>Class 3</v>
          </cell>
          <cell r="AN26">
            <v>-61</v>
          </cell>
          <cell r="AO26">
            <v>-177652.98</v>
          </cell>
          <cell r="AP26">
            <v>-215678.71666666667</v>
          </cell>
          <cell r="AQ26">
            <v>-1000</v>
          </cell>
          <cell r="AT26">
            <v>39025.736666666664</v>
          </cell>
          <cell r="AU26">
            <v>-38917.539850000001</v>
          </cell>
          <cell r="AV26">
            <v>-34857.14274821429</v>
          </cell>
          <cell r="AW26">
            <v>-1000</v>
          </cell>
          <cell r="BA26">
            <v>-3060.3971017857111</v>
          </cell>
          <cell r="BC26">
            <v>0.14999999249999993</v>
          </cell>
          <cell r="BD26">
            <v>7.6099360938275878E-2</v>
          </cell>
        </row>
        <row r="27">
          <cell r="AL27" t="str">
            <v>Pacific</v>
          </cell>
          <cell r="AM27" t="str">
            <v>C4 1-3.5 T</v>
          </cell>
          <cell r="AN27">
            <v>0</v>
          </cell>
          <cell r="AO27">
            <v>0</v>
          </cell>
          <cell r="AP27">
            <v>0</v>
          </cell>
          <cell r="AT27">
            <v>0</v>
          </cell>
          <cell r="AU27">
            <v>1264.2</v>
          </cell>
          <cell r="AV27">
            <v>0</v>
          </cell>
          <cell r="BA27">
            <v>1264.2</v>
          </cell>
          <cell r="BC27">
            <v>0</v>
          </cell>
          <cell r="BD27">
            <v>0</v>
          </cell>
        </row>
        <row r="28">
          <cell r="AL28" t="str">
            <v>Pacific</v>
          </cell>
          <cell r="AM28" t="str">
            <v>C4 &gt;3.5 T</v>
          </cell>
          <cell r="AN28">
            <v>0</v>
          </cell>
          <cell r="AO28">
            <v>-4841.0000000000364</v>
          </cell>
          <cell r="AP28">
            <v>0</v>
          </cell>
          <cell r="AR28">
            <v>-4841</v>
          </cell>
          <cell r="AT28">
            <v>-3.637978807091713E-11</v>
          </cell>
          <cell r="AU28">
            <v>2697.3000000000065</v>
          </cell>
          <cell r="AV28">
            <v>0</v>
          </cell>
          <cell r="AX28">
            <v>-4841</v>
          </cell>
          <cell r="BA28">
            <v>7538.3000000000065</v>
          </cell>
          <cell r="BC28">
            <v>7.0858499944790362E-2</v>
          </cell>
          <cell r="BD28">
            <v>0.10111514996147695</v>
          </cell>
        </row>
        <row r="29">
          <cell r="AL29" t="str">
            <v>Pacific</v>
          </cell>
          <cell r="AM29" t="str">
            <v>C5 1-3.5 T</v>
          </cell>
          <cell r="AN29">
            <v>-72</v>
          </cell>
          <cell r="AO29">
            <v>-2189563.0799910002</v>
          </cell>
          <cell r="AP29">
            <v>-1555348.9924497737</v>
          </cell>
          <cell r="AR29">
            <v>-124935</v>
          </cell>
          <cell r="AT29">
            <v>-509279.08754122653</v>
          </cell>
          <cell r="AU29">
            <v>-118592.58616809848</v>
          </cell>
          <cell r="AV29">
            <v>-134180.72360426004</v>
          </cell>
          <cell r="BA29">
            <v>15588.13743616156</v>
          </cell>
          <cell r="BC29">
            <v>0.10508688725961883</v>
          </cell>
          <cell r="BD29">
            <v>0.11568462760850472</v>
          </cell>
        </row>
        <row r="30">
          <cell r="AL30" t="str">
            <v>Pacific</v>
          </cell>
          <cell r="AM30" t="str">
            <v>C5 &gt;3.5 T</v>
          </cell>
          <cell r="AN30">
            <v>-10</v>
          </cell>
          <cell r="AO30">
            <v>468419.41999999929</v>
          </cell>
          <cell r="AP30">
            <v>-432158.18405797106</v>
          </cell>
          <cell r="AQ30">
            <v>175000</v>
          </cell>
          <cell r="AR30">
            <v>-24000</v>
          </cell>
          <cell r="AT30">
            <v>749577.60405797034</v>
          </cell>
          <cell r="AU30">
            <v>129039.52999999683</v>
          </cell>
          <cell r="AV30">
            <v>-57031.191304348125</v>
          </cell>
          <cell r="AW30">
            <v>175000</v>
          </cell>
          <cell r="AX30">
            <v>-7839</v>
          </cell>
          <cell r="BA30">
            <v>18909.721304344945</v>
          </cell>
          <cell r="BC30">
            <v>9.8826204321435601E-2</v>
          </cell>
          <cell r="BD30">
            <v>0.15145094144057242</v>
          </cell>
        </row>
        <row r="31">
          <cell r="AL31" t="str">
            <v>Pacific</v>
          </cell>
          <cell r="AM31" t="str">
            <v>C5 BT 8-16T</v>
          </cell>
          <cell r="AN31">
            <v>0</v>
          </cell>
          <cell r="AO31">
            <v>48072.669999999787</v>
          </cell>
          <cell r="AP31">
            <v>0</v>
          </cell>
          <cell r="AR31">
            <v>-52770</v>
          </cell>
          <cell r="AT31">
            <v>100842.66999999978</v>
          </cell>
          <cell r="AU31">
            <v>-30881.159999999683</v>
          </cell>
          <cell r="AV31">
            <v>0</v>
          </cell>
          <cell r="BA31">
            <v>-30881.159999999683</v>
          </cell>
          <cell r="BC31">
            <v>5.3547490630030482E-2</v>
          </cell>
          <cell r="BD31">
            <v>3.3975209691296991E-2</v>
          </cell>
        </row>
        <row r="32">
          <cell r="AL32" t="str">
            <v>Pacific</v>
          </cell>
          <cell r="AM32" t="str">
            <v>C5 BT &gt;16T</v>
          </cell>
          <cell r="AN32">
            <v>-2</v>
          </cell>
          <cell r="AO32">
            <v>-376066.52999999962</v>
          </cell>
          <cell r="AP32">
            <v>-500952.5892307692</v>
          </cell>
          <cell r="AQ32">
            <v>28000</v>
          </cell>
          <cell r="AR32">
            <v>-106000</v>
          </cell>
          <cell r="AT32">
            <v>202886.05923076958</v>
          </cell>
          <cell r="AU32">
            <v>47804.940000000926</v>
          </cell>
          <cell r="AV32">
            <v>-24954.892307692153</v>
          </cell>
          <cell r="AW32">
            <v>28000</v>
          </cell>
          <cell r="AX32">
            <v>-28035</v>
          </cell>
          <cell r="BA32">
            <v>72794.832307693083</v>
          </cell>
          <cell r="BC32">
            <v>6.0523150322185214E-2</v>
          </cell>
          <cell r="BD32">
            <v>7.2917987697581538E-2</v>
          </cell>
        </row>
      </sheetData>
      <sheetData sheetId="7"/>
      <sheetData sheetId="8"/>
      <sheetData sheetId="9">
        <row r="6">
          <cell r="B6" t="str">
            <v>03</v>
          </cell>
        </row>
      </sheetData>
      <sheetData sheetId="10">
        <row r="6">
          <cell r="B6" t="str">
            <v>03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9">
          <cell r="A39" t="str">
            <v>X</v>
          </cell>
        </row>
      </sheetData>
      <sheetData sheetId="2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PG2-NS,OP,NI"/>
      <sheetName val="Actual vs Plan"/>
      <sheetName val="Actual vs Prior"/>
      <sheetName val="CurMo Actuals"/>
      <sheetName val="CurMo Plan"/>
      <sheetName val="CurMo Prior"/>
      <sheetName val="YTD Actuals"/>
      <sheetName val="YTD Plan"/>
      <sheetName val="YTD Prior"/>
      <sheetName val="FullYr Fcst"/>
      <sheetName val="FullYr Plan"/>
      <sheetName val="FullYr Prior"/>
      <sheetName val="Hed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ar_To_Date"/>
      <sheetName val="Current_Month"/>
      <sheetName val="Year_To_Last_Month"/>
      <sheetName val="Prior_Month"/>
      <sheetName val="Units"/>
      <sheetName val="2nd Unit"/>
      <sheetName val="Sold Alone"/>
      <sheetName val="Parts"/>
      <sheetName val="Parts_STS"/>
      <sheetName val="Pallet trucks"/>
      <sheetName val="Rental"/>
      <sheetName val="Service"/>
      <sheetName val="Export"/>
      <sheetName val="Warranty"/>
      <sheetName val="Handover&amp;Free PM"/>
      <sheetName val="2005AOP"/>
      <sheetName val="Sheet2"/>
      <sheetName val="Sheet5"/>
      <sheetName val="明细分类账"/>
      <sheetName val="Income Statement Detail"/>
      <sheetName val="IAExl_IS"/>
      <sheetName val="IAExl_CF_BS"/>
      <sheetName val="Set-Up"/>
      <sheetName val="R IS LT"/>
    </sheetNames>
    <sheetDataSet>
      <sheetData sheetId="0" refreshError="1"/>
      <sheetData sheetId="1" refreshError="1">
        <row r="2">
          <cell r="E2">
            <v>8.2761999999999993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Truck Costing Assumptions"/>
      <sheetName val="Hyster Yale Aust Cost &amp; Margin"/>
      <sheetName val="Hyster Yale Asia Cost &amp; Margin"/>
      <sheetName val="Hyster Yale NZ Cost &amp; Margin"/>
      <sheetName val="p.t AUST Consolidated Cost"/>
      <sheetName val="p.t ASIA Consolidated Cost"/>
      <sheetName val="p.t NZ Consolidated Cost"/>
    </sheetNames>
    <sheetDataSet>
      <sheetData sheetId="0" refreshError="1"/>
      <sheetData sheetId="1" refreshError="1"/>
      <sheetData sheetId="2" refreshError="1">
        <row r="9">
          <cell r="A9" t="str">
            <v>Row match</v>
          </cell>
          <cell r="B9" t="str">
            <v>Region</v>
          </cell>
          <cell r="C9" t="str">
            <v>Source</v>
          </cell>
          <cell r="D9" t="str">
            <v>Class</v>
          </cell>
          <cell r="E9" t="str">
            <v>Brand</v>
          </cell>
          <cell r="F9" t="str">
            <v>Meta Series</v>
          </cell>
          <cell r="G9" t="str">
            <v>Generic Model</v>
          </cell>
          <cell r="H9" t="str">
            <v>Other Brand Equivalent</v>
          </cell>
          <cell r="I9" t="str">
            <v>Build Plant</v>
          </cell>
          <cell r="J9" t="str">
            <v>Currency</v>
          </cell>
          <cell r="K9" t="str">
            <v>SERIES</v>
          </cell>
          <cell r="L9" t="str">
            <v>MODEL</v>
          </cell>
          <cell r="M9" t="str">
            <v>Trf Price//Factory Cost</v>
          </cell>
          <cell r="N9" t="str">
            <v>Factory Discount</v>
          </cell>
          <cell r="O9" t="str">
            <v>Total Trf Price//Factory Cost</v>
          </cell>
          <cell r="P9" t="str">
            <v>Cost AUD</v>
          </cell>
          <cell r="Q9" t="str">
            <v>Warranty</v>
          </cell>
          <cell r="R9" t="str">
            <v>Freight</v>
          </cell>
          <cell r="S9" t="str">
            <v>Duty</v>
          </cell>
          <cell r="T9" t="str">
            <v>Total Cost AUD</v>
          </cell>
          <cell r="U9" t="str">
            <v>List Price Base Currency</v>
          </cell>
          <cell r="V9" t="str">
            <v>List Price</v>
          </cell>
          <cell r="W9" t="str">
            <v>Discount</v>
          </cell>
          <cell r="X9" t="str">
            <v>Program Discount</v>
          </cell>
          <cell r="Y9" t="str">
            <v>Additional</v>
          </cell>
          <cell r="Z9" t="str">
            <v>D/Net AUD</v>
          </cell>
          <cell r="AA9" t="str">
            <v>Margin $</v>
          </cell>
          <cell r="AB9" t="str">
            <v>Margin %</v>
          </cell>
          <cell r="AC9" t="str">
            <v>2009 AOP Margin</v>
          </cell>
          <cell r="AD9" t="str">
            <v>STF2 Target Margins</v>
          </cell>
          <cell r="AE9" t="str">
            <v>Multiplier</v>
          </cell>
          <cell r="AF9" t="str">
            <v>Revised D/Net</v>
          </cell>
          <cell r="AG9" t="str">
            <v>$ Increase</v>
          </cell>
          <cell r="AH9" t="str">
            <v>Margin $</v>
          </cell>
          <cell r="AI9" t="str">
            <v>Final Margin %</v>
          </cell>
        </row>
        <row r="10">
          <cell r="A10">
            <v>66</v>
          </cell>
        </row>
        <row r="11">
          <cell r="A11">
            <v>66</v>
          </cell>
        </row>
        <row r="12">
          <cell r="A12">
            <v>66</v>
          </cell>
        </row>
        <row r="13">
          <cell r="A13">
            <v>66</v>
          </cell>
        </row>
        <row r="14">
          <cell r="A14">
            <v>66</v>
          </cell>
        </row>
        <row r="15">
          <cell r="A15">
            <v>66</v>
          </cell>
        </row>
        <row r="16">
          <cell r="A16">
            <v>63</v>
          </cell>
        </row>
        <row r="17">
          <cell r="A17">
            <v>63</v>
          </cell>
        </row>
        <row r="18">
          <cell r="A18">
            <v>63</v>
          </cell>
        </row>
        <row r="19">
          <cell r="A19">
            <v>63</v>
          </cell>
        </row>
        <row r="20">
          <cell r="A20">
            <v>63</v>
          </cell>
        </row>
        <row r="21">
          <cell r="A21">
            <v>63</v>
          </cell>
        </row>
        <row r="22">
          <cell r="A22">
            <v>63</v>
          </cell>
        </row>
        <row r="23">
          <cell r="A23">
            <v>63</v>
          </cell>
        </row>
        <row r="24">
          <cell r="A24">
            <v>37</v>
          </cell>
        </row>
        <row r="25">
          <cell r="A25">
            <v>37</v>
          </cell>
        </row>
        <row r="26">
          <cell r="A26">
            <v>37</v>
          </cell>
        </row>
        <row r="27">
          <cell r="A27">
            <v>37</v>
          </cell>
        </row>
        <row r="28">
          <cell r="A28">
            <v>37</v>
          </cell>
        </row>
        <row r="29">
          <cell r="A29">
            <v>37</v>
          </cell>
        </row>
        <row r="30">
          <cell r="A30">
            <v>37</v>
          </cell>
        </row>
        <row r="31">
          <cell r="A31">
            <v>37</v>
          </cell>
        </row>
        <row r="32">
          <cell r="A32">
            <v>31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32</v>
          </cell>
        </row>
        <row r="36">
          <cell r="A36">
            <v>32</v>
          </cell>
        </row>
        <row r="37">
          <cell r="A37">
            <v>59</v>
          </cell>
        </row>
        <row r="38">
          <cell r="A38">
            <v>59</v>
          </cell>
        </row>
        <row r="39">
          <cell r="A39">
            <v>135</v>
          </cell>
        </row>
        <row r="40">
          <cell r="A40">
            <v>86</v>
          </cell>
        </row>
        <row r="41">
          <cell r="A41">
            <v>47</v>
          </cell>
        </row>
        <row r="42">
          <cell r="A42">
            <v>47</v>
          </cell>
        </row>
        <row r="43">
          <cell r="A43">
            <v>47</v>
          </cell>
        </row>
        <row r="44">
          <cell r="A44">
            <v>47</v>
          </cell>
        </row>
        <row r="45">
          <cell r="A45">
            <v>35</v>
          </cell>
        </row>
        <row r="46">
          <cell r="A46">
            <v>38</v>
          </cell>
        </row>
        <row r="47">
          <cell r="A47">
            <v>43</v>
          </cell>
        </row>
        <row r="48">
          <cell r="A48">
            <v>43</v>
          </cell>
        </row>
        <row r="49">
          <cell r="A49">
            <v>43</v>
          </cell>
        </row>
        <row r="50">
          <cell r="A50">
            <v>43</v>
          </cell>
        </row>
        <row r="51">
          <cell r="A51">
            <v>43</v>
          </cell>
        </row>
        <row r="52">
          <cell r="A52">
            <v>43</v>
          </cell>
        </row>
        <row r="53">
          <cell r="A53">
            <v>12</v>
          </cell>
        </row>
        <row r="54">
          <cell r="A54">
            <v>12</v>
          </cell>
        </row>
        <row r="55">
          <cell r="A55">
            <v>12</v>
          </cell>
        </row>
        <row r="56">
          <cell r="A56">
            <v>6</v>
          </cell>
        </row>
        <row r="57">
          <cell r="A57">
            <v>45</v>
          </cell>
        </row>
        <row r="58">
          <cell r="A58">
            <v>45</v>
          </cell>
        </row>
        <row r="59">
          <cell r="A59">
            <v>45</v>
          </cell>
        </row>
        <row r="60">
          <cell r="A60">
            <v>18</v>
          </cell>
        </row>
        <row r="61">
          <cell r="A61">
            <v>18</v>
          </cell>
        </row>
        <row r="62">
          <cell r="A62">
            <v>42</v>
          </cell>
        </row>
        <row r="63">
          <cell r="A63">
            <v>64</v>
          </cell>
        </row>
        <row r="64">
          <cell r="A64">
            <v>64</v>
          </cell>
        </row>
        <row r="65">
          <cell r="A65">
            <v>64</v>
          </cell>
        </row>
        <row r="66">
          <cell r="A66">
            <v>41</v>
          </cell>
        </row>
        <row r="67">
          <cell r="A67">
            <v>41</v>
          </cell>
        </row>
        <row r="68">
          <cell r="A68">
            <v>19</v>
          </cell>
        </row>
        <row r="69">
          <cell r="A69">
            <v>11</v>
          </cell>
        </row>
        <row r="70">
          <cell r="A70">
            <v>68</v>
          </cell>
        </row>
        <row r="71">
          <cell r="A71">
            <v>57</v>
          </cell>
        </row>
        <row r="72">
          <cell r="A72">
            <v>69</v>
          </cell>
        </row>
        <row r="73">
          <cell r="A73">
            <v>69</v>
          </cell>
        </row>
        <row r="74">
          <cell r="A74">
            <v>57</v>
          </cell>
        </row>
        <row r="75">
          <cell r="A75">
            <v>27</v>
          </cell>
        </row>
        <row r="76">
          <cell r="A76">
            <v>25</v>
          </cell>
        </row>
        <row r="77">
          <cell r="A77">
            <v>36</v>
          </cell>
        </row>
        <row r="78">
          <cell r="A78">
            <v>55</v>
          </cell>
        </row>
        <row r="79">
          <cell r="A79">
            <v>21</v>
          </cell>
        </row>
        <row r="80">
          <cell r="A80">
            <v>21</v>
          </cell>
        </row>
        <row r="81">
          <cell r="A81">
            <v>21</v>
          </cell>
        </row>
        <row r="82">
          <cell r="A82">
            <v>126</v>
          </cell>
        </row>
        <row r="83">
          <cell r="A83">
            <v>126</v>
          </cell>
        </row>
        <row r="84">
          <cell r="A84">
            <v>126</v>
          </cell>
        </row>
        <row r="85">
          <cell r="A85">
            <v>72</v>
          </cell>
        </row>
        <row r="86">
          <cell r="A86">
            <v>4</v>
          </cell>
        </row>
        <row r="87">
          <cell r="A87">
            <v>4</v>
          </cell>
        </row>
        <row r="88">
          <cell r="A88">
            <v>4</v>
          </cell>
        </row>
        <row r="89">
          <cell r="A89">
            <v>4</v>
          </cell>
        </row>
        <row r="90">
          <cell r="A90">
            <v>4</v>
          </cell>
        </row>
        <row r="91">
          <cell r="A91">
            <v>4</v>
          </cell>
        </row>
        <row r="92">
          <cell r="A92">
            <v>4</v>
          </cell>
        </row>
        <row r="93">
          <cell r="A93">
            <v>107</v>
          </cell>
        </row>
        <row r="94">
          <cell r="A94">
            <v>107</v>
          </cell>
        </row>
        <row r="95">
          <cell r="A95">
            <v>109</v>
          </cell>
        </row>
        <row r="96">
          <cell r="A96">
            <v>109</v>
          </cell>
        </row>
        <row r="97">
          <cell r="A97">
            <v>109</v>
          </cell>
        </row>
        <row r="98">
          <cell r="A98">
            <v>109</v>
          </cell>
        </row>
        <row r="99">
          <cell r="A99">
            <v>109</v>
          </cell>
        </row>
        <row r="100">
          <cell r="A100">
            <v>109</v>
          </cell>
        </row>
        <row r="101">
          <cell r="A101">
            <v>109</v>
          </cell>
        </row>
        <row r="102">
          <cell r="A102">
            <v>111</v>
          </cell>
        </row>
        <row r="103">
          <cell r="A103">
            <v>112</v>
          </cell>
        </row>
        <row r="104">
          <cell r="A104">
            <v>114</v>
          </cell>
        </row>
        <row r="105">
          <cell r="A105">
            <v>116</v>
          </cell>
        </row>
        <row r="106">
          <cell r="A106">
            <v>117</v>
          </cell>
        </row>
        <row r="107">
          <cell r="A107">
            <v>119</v>
          </cell>
        </row>
        <row r="108">
          <cell r="A108">
            <v>119</v>
          </cell>
        </row>
        <row r="109">
          <cell r="A109">
            <v>122</v>
          </cell>
        </row>
        <row r="110">
          <cell r="A110">
            <v>124</v>
          </cell>
        </row>
        <row r="111">
          <cell r="A111">
            <v>126</v>
          </cell>
        </row>
        <row r="112">
          <cell r="A112">
            <v>132</v>
          </cell>
        </row>
        <row r="113">
          <cell r="A113">
            <v>133</v>
          </cell>
        </row>
        <row r="114">
          <cell r="A114">
            <v>30</v>
          </cell>
        </row>
        <row r="115">
          <cell r="A115">
            <v>83</v>
          </cell>
        </row>
        <row r="116">
          <cell r="A116">
            <v>87</v>
          </cell>
        </row>
        <row r="117">
          <cell r="A117">
            <v>90</v>
          </cell>
        </row>
        <row r="118">
          <cell r="A118">
            <v>92</v>
          </cell>
        </row>
        <row r="119">
          <cell r="A119">
            <v>93</v>
          </cell>
        </row>
        <row r="120">
          <cell r="A120">
            <v>96</v>
          </cell>
        </row>
        <row r="121">
          <cell r="A121">
            <v>98</v>
          </cell>
        </row>
        <row r="122">
          <cell r="A122">
            <v>99</v>
          </cell>
        </row>
        <row r="123">
          <cell r="A123">
            <v>100</v>
          </cell>
        </row>
        <row r="124">
          <cell r="A124">
            <v>100</v>
          </cell>
        </row>
        <row r="125">
          <cell r="A125">
            <v>100</v>
          </cell>
        </row>
        <row r="126">
          <cell r="A126">
            <v>100</v>
          </cell>
        </row>
        <row r="127">
          <cell r="A127">
            <v>100</v>
          </cell>
        </row>
        <row r="128">
          <cell r="A128">
            <v>100</v>
          </cell>
        </row>
        <row r="129">
          <cell r="A129">
            <v>100</v>
          </cell>
        </row>
        <row r="130">
          <cell r="A130">
            <v>100</v>
          </cell>
        </row>
        <row r="131">
          <cell r="A131">
            <v>100</v>
          </cell>
        </row>
        <row r="132">
          <cell r="A132">
            <v>100</v>
          </cell>
        </row>
        <row r="133">
          <cell r="A133">
            <v>100</v>
          </cell>
        </row>
        <row r="134">
          <cell r="A134">
            <v>100</v>
          </cell>
        </row>
        <row r="135">
          <cell r="A135">
            <v>103</v>
          </cell>
        </row>
        <row r="136">
          <cell r="A136">
            <v>105</v>
          </cell>
        </row>
        <row r="137">
          <cell r="A137">
            <v>105</v>
          </cell>
        </row>
        <row r="138">
          <cell r="A138">
            <v>106</v>
          </cell>
        </row>
        <row r="139">
          <cell r="A139">
            <v>106</v>
          </cell>
        </row>
        <row r="140">
          <cell r="A140">
            <v>106</v>
          </cell>
        </row>
        <row r="141">
          <cell r="A141">
            <v>111</v>
          </cell>
        </row>
        <row r="142">
          <cell r="A142">
            <v>115</v>
          </cell>
        </row>
        <row r="143">
          <cell r="A143">
            <v>116</v>
          </cell>
        </row>
        <row r="144">
          <cell r="A144">
            <v>119</v>
          </cell>
        </row>
        <row r="145">
          <cell r="A145">
            <v>119</v>
          </cell>
        </row>
        <row r="146">
          <cell r="A146">
            <v>119</v>
          </cell>
        </row>
        <row r="147">
          <cell r="A147">
            <v>119</v>
          </cell>
        </row>
        <row r="148">
          <cell r="A148">
            <v>119</v>
          </cell>
        </row>
        <row r="149">
          <cell r="A149">
            <v>119</v>
          </cell>
        </row>
        <row r="150">
          <cell r="A150">
            <v>121</v>
          </cell>
        </row>
        <row r="151">
          <cell r="A151">
            <v>122</v>
          </cell>
        </row>
        <row r="152">
          <cell r="A152">
            <v>123</v>
          </cell>
        </row>
        <row r="153">
          <cell r="A153">
            <v>70</v>
          </cell>
        </row>
        <row r="154">
          <cell r="A154">
            <v>71</v>
          </cell>
        </row>
        <row r="155">
          <cell r="A155">
            <v>74</v>
          </cell>
        </row>
        <row r="156">
          <cell r="A156">
            <v>74</v>
          </cell>
        </row>
        <row r="157">
          <cell r="A157">
            <v>74</v>
          </cell>
        </row>
        <row r="158">
          <cell r="A158">
            <v>74</v>
          </cell>
        </row>
        <row r="159">
          <cell r="A159">
            <v>74</v>
          </cell>
        </row>
        <row r="160">
          <cell r="A160">
            <v>74</v>
          </cell>
        </row>
        <row r="161">
          <cell r="A161">
            <v>74</v>
          </cell>
        </row>
        <row r="162">
          <cell r="A162">
            <v>74</v>
          </cell>
        </row>
        <row r="163">
          <cell r="A163">
            <v>74</v>
          </cell>
        </row>
        <row r="164">
          <cell r="A164">
            <v>79</v>
          </cell>
        </row>
        <row r="165">
          <cell r="A165">
            <v>80</v>
          </cell>
        </row>
        <row r="166">
          <cell r="A166">
            <v>80</v>
          </cell>
        </row>
        <row r="167">
          <cell r="A167">
            <v>81</v>
          </cell>
        </row>
        <row r="168">
          <cell r="A168">
            <v>81</v>
          </cell>
        </row>
        <row r="169">
          <cell r="A169">
            <v>85</v>
          </cell>
        </row>
        <row r="170">
          <cell r="A170">
            <v>85</v>
          </cell>
        </row>
        <row r="171">
          <cell r="A171">
            <v>85</v>
          </cell>
        </row>
        <row r="172">
          <cell r="A172">
            <v>88</v>
          </cell>
        </row>
        <row r="173">
          <cell r="A173">
            <v>89</v>
          </cell>
        </row>
        <row r="174">
          <cell r="A174">
            <v>89</v>
          </cell>
        </row>
        <row r="175">
          <cell r="A175">
            <v>89</v>
          </cell>
        </row>
        <row r="176">
          <cell r="A176">
            <v>89</v>
          </cell>
        </row>
        <row r="177">
          <cell r="A177">
            <v>95</v>
          </cell>
        </row>
        <row r="178">
          <cell r="A178">
            <v>101</v>
          </cell>
        </row>
        <row r="179">
          <cell r="A179">
            <v>101</v>
          </cell>
        </row>
        <row r="180">
          <cell r="A180">
            <v>101</v>
          </cell>
        </row>
        <row r="181">
          <cell r="A181">
            <v>102</v>
          </cell>
        </row>
        <row r="182">
          <cell r="A182">
            <v>103</v>
          </cell>
        </row>
        <row r="183">
          <cell r="A183">
            <v>103</v>
          </cell>
        </row>
        <row r="184">
          <cell r="A184">
            <v>76</v>
          </cell>
        </row>
        <row r="185">
          <cell r="A185">
            <v>82</v>
          </cell>
        </row>
        <row r="186">
          <cell r="A186">
            <v>93</v>
          </cell>
        </row>
        <row r="187">
          <cell r="A187">
            <v>101</v>
          </cell>
        </row>
        <row r="188">
          <cell r="A188">
            <v>101</v>
          </cell>
        </row>
        <row r="189">
          <cell r="A189">
            <v>101</v>
          </cell>
        </row>
        <row r="190">
          <cell r="A190">
            <v>101</v>
          </cell>
        </row>
        <row r="191">
          <cell r="A191">
            <v>102</v>
          </cell>
        </row>
        <row r="192">
          <cell r="A192">
            <v>102</v>
          </cell>
        </row>
        <row r="193">
          <cell r="A193">
            <v>103</v>
          </cell>
        </row>
        <row r="194">
          <cell r="A194">
            <v>104</v>
          </cell>
        </row>
        <row r="195">
          <cell r="A195">
            <v>78</v>
          </cell>
        </row>
        <row r="196">
          <cell r="A196">
            <v>78</v>
          </cell>
        </row>
        <row r="197">
          <cell r="A197">
            <v>78</v>
          </cell>
        </row>
        <row r="198">
          <cell r="A198">
            <v>72</v>
          </cell>
        </row>
        <row r="199">
          <cell r="A199">
            <v>72</v>
          </cell>
        </row>
        <row r="200">
          <cell r="A200">
            <v>72</v>
          </cell>
        </row>
        <row r="201">
          <cell r="A201">
            <v>13</v>
          </cell>
        </row>
        <row r="202">
          <cell r="A202">
            <v>127</v>
          </cell>
        </row>
        <row r="203">
          <cell r="A203">
            <v>127</v>
          </cell>
        </row>
        <row r="204">
          <cell r="A204">
            <v>67</v>
          </cell>
        </row>
        <row r="205">
          <cell r="A205">
            <v>94</v>
          </cell>
        </row>
        <row r="206">
          <cell r="A206">
            <v>16</v>
          </cell>
        </row>
        <row r="207">
          <cell r="A207">
            <v>129</v>
          </cell>
        </row>
        <row r="208">
          <cell r="A208">
            <v>22</v>
          </cell>
        </row>
        <row r="209">
          <cell r="A209">
            <v>14</v>
          </cell>
        </row>
        <row r="210">
          <cell r="A210">
            <v>60</v>
          </cell>
        </row>
        <row r="211">
          <cell r="A211">
            <v>130</v>
          </cell>
        </row>
        <row r="212">
          <cell r="A212">
            <v>61</v>
          </cell>
        </row>
        <row r="213">
          <cell r="A213">
            <v>62</v>
          </cell>
        </row>
        <row r="214">
          <cell r="A214">
            <v>65</v>
          </cell>
        </row>
        <row r="215">
          <cell r="A215">
            <v>26</v>
          </cell>
        </row>
        <row r="216">
          <cell r="A216">
            <v>23</v>
          </cell>
        </row>
        <row r="217">
          <cell r="A217">
            <v>17</v>
          </cell>
        </row>
        <row r="218">
          <cell r="A218">
            <v>34</v>
          </cell>
        </row>
        <row r="219">
          <cell r="A219">
            <v>39</v>
          </cell>
        </row>
        <row r="220">
          <cell r="A220">
            <v>131</v>
          </cell>
        </row>
        <row r="221">
          <cell r="A221">
            <v>46</v>
          </cell>
        </row>
        <row r="222">
          <cell r="A222">
            <v>53</v>
          </cell>
        </row>
        <row r="223">
          <cell r="A223">
            <v>54</v>
          </cell>
        </row>
        <row r="224">
          <cell r="A224">
            <v>51</v>
          </cell>
        </row>
        <row r="225">
          <cell r="A225">
            <v>52</v>
          </cell>
        </row>
        <row r="226">
          <cell r="A226">
            <v>49</v>
          </cell>
        </row>
        <row r="227">
          <cell r="A227">
            <v>50</v>
          </cell>
        </row>
        <row r="228">
          <cell r="A228">
            <v>56</v>
          </cell>
        </row>
        <row r="229">
          <cell r="A229">
            <v>58</v>
          </cell>
        </row>
        <row r="230">
          <cell r="A230">
            <v>9</v>
          </cell>
        </row>
        <row r="231">
          <cell r="A231">
            <v>20</v>
          </cell>
        </row>
        <row r="232">
          <cell r="A232">
            <v>5</v>
          </cell>
        </row>
        <row r="233">
          <cell r="A233">
            <v>33</v>
          </cell>
        </row>
        <row r="234">
          <cell r="A234">
            <v>120</v>
          </cell>
        </row>
        <row r="235">
          <cell r="A235">
            <v>108</v>
          </cell>
        </row>
        <row r="236">
          <cell r="A236">
            <v>75</v>
          </cell>
        </row>
        <row r="237">
          <cell r="A237">
            <v>97</v>
          </cell>
        </row>
        <row r="238">
          <cell r="A238">
            <v>77</v>
          </cell>
        </row>
        <row r="239">
          <cell r="A239">
            <v>84</v>
          </cell>
        </row>
        <row r="240">
          <cell r="A240">
            <v>91</v>
          </cell>
        </row>
        <row r="241">
          <cell r="A241">
            <v>118</v>
          </cell>
        </row>
        <row r="242">
          <cell r="A242">
            <v>73</v>
          </cell>
        </row>
        <row r="243">
          <cell r="A243">
            <v>125</v>
          </cell>
        </row>
        <row r="244">
          <cell r="A244">
            <v>28</v>
          </cell>
        </row>
        <row r="245">
          <cell r="A245">
            <v>7</v>
          </cell>
        </row>
        <row r="246">
          <cell r="A246">
            <v>10</v>
          </cell>
        </row>
        <row r="247">
          <cell r="A247">
            <v>40</v>
          </cell>
        </row>
        <row r="248">
          <cell r="A248">
            <v>24</v>
          </cell>
        </row>
        <row r="249">
          <cell r="A249">
            <v>8</v>
          </cell>
        </row>
        <row r="250">
          <cell r="A250">
            <v>128</v>
          </cell>
        </row>
        <row r="251">
          <cell r="A251">
            <v>15</v>
          </cell>
        </row>
        <row r="252">
          <cell r="A252">
            <v>29</v>
          </cell>
        </row>
        <row r="253">
          <cell r="A253">
            <v>110</v>
          </cell>
        </row>
      </sheetData>
      <sheetData sheetId="3" refreshError="1">
        <row r="9">
          <cell r="A9" t="str">
            <v>Row match</v>
          </cell>
          <cell r="B9" t="str">
            <v>Region</v>
          </cell>
          <cell r="C9" t="str">
            <v>Source</v>
          </cell>
          <cell r="D9" t="str">
            <v>Class</v>
          </cell>
          <cell r="E9" t="str">
            <v>Brand</v>
          </cell>
          <cell r="F9" t="str">
            <v>Meta Series</v>
          </cell>
          <cell r="G9" t="str">
            <v>Generic Model</v>
          </cell>
          <cell r="H9" t="str">
            <v>Other Brand Equivalent</v>
          </cell>
          <cell r="I9" t="str">
            <v>Build Plant</v>
          </cell>
          <cell r="J9" t="str">
            <v>Currency</v>
          </cell>
          <cell r="K9" t="str">
            <v>SERIES</v>
          </cell>
          <cell r="L9" t="str">
            <v>MODEL</v>
          </cell>
          <cell r="M9" t="str">
            <v>Trf Price//Factory Cost</v>
          </cell>
          <cell r="N9" t="str">
            <v>Factory Discount</v>
          </cell>
          <cell r="O9" t="str">
            <v>Total Trf Price//Factory Cost</v>
          </cell>
          <cell r="P9" t="str">
            <v>Cost AUD</v>
          </cell>
          <cell r="Q9" t="str">
            <v>Warranty</v>
          </cell>
          <cell r="R9" t="str">
            <v>Freight</v>
          </cell>
          <cell r="S9" t="str">
            <v>Duty</v>
          </cell>
          <cell r="T9" t="str">
            <v>Total Cost AUD</v>
          </cell>
          <cell r="U9" t="str">
            <v>List Price Base Currency</v>
          </cell>
          <cell r="V9" t="str">
            <v>List Price AUD</v>
          </cell>
          <cell r="W9" t="str">
            <v>Discount</v>
          </cell>
          <cell r="X9" t="str">
            <v>Program Discount</v>
          </cell>
          <cell r="Y9" t="str">
            <v>Additional</v>
          </cell>
          <cell r="Z9" t="str">
            <v>D/Net AUD</v>
          </cell>
          <cell r="AA9" t="str">
            <v>Margin $</v>
          </cell>
          <cell r="AB9" t="str">
            <v>Margin %</v>
          </cell>
          <cell r="AC9" t="str">
            <v>2009 AOP Margin</v>
          </cell>
          <cell r="AD9" t="str">
            <v>STF2 Target Margins</v>
          </cell>
          <cell r="AE9" t="str">
            <v>Multiplier</v>
          </cell>
          <cell r="AF9" t="str">
            <v>Revised D/Net</v>
          </cell>
          <cell r="AG9" t="str">
            <v>$ Increase</v>
          </cell>
          <cell r="AH9" t="str">
            <v>Margin $</v>
          </cell>
          <cell r="AI9" t="str">
            <v>Final Margin %</v>
          </cell>
        </row>
        <row r="10">
          <cell r="A10">
            <v>66</v>
          </cell>
        </row>
        <row r="11">
          <cell r="A11">
            <v>66</v>
          </cell>
        </row>
        <row r="12">
          <cell r="A12">
            <v>66</v>
          </cell>
        </row>
        <row r="13">
          <cell r="A13">
            <v>63</v>
          </cell>
        </row>
        <row r="14">
          <cell r="A14">
            <v>63</v>
          </cell>
        </row>
        <row r="15">
          <cell r="A15">
            <v>63</v>
          </cell>
        </row>
        <row r="16">
          <cell r="A16">
            <v>63</v>
          </cell>
        </row>
        <row r="17">
          <cell r="A17">
            <v>37</v>
          </cell>
        </row>
        <row r="18">
          <cell r="A18">
            <v>37</v>
          </cell>
        </row>
        <row r="19">
          <cell r="A19">
            <v>37</v>
          </cell>
        </row>
        <row r="20">
          <cell r="A20">
            <v>37</v>
          </cell>
        </row>
        <row r="21">
          <cell r="A21">
            <v>31</v>
          </cell>
        </row>
        <row r="22">
          <cell r="A22">
            <v>31</v>
          </cell>
        </row>
        <row r="23">
          <cell r="A23">
            <v>32</v>
          </cell>
        </row>
        <row r="24">
          <cell r="A24">
            <v>32</v>
          </cell>
        </row>
        <row r="25">
          <cell r="A25">
            <v>32</v>
          </cell>
        </row>
        <row r="26">
          <cell r="A26">
            <v>129</v>
          </cell>
        </row>
        <row r="27">
          <cell r="A27">
            <v>129</v>
          </cell>
        </row>
        <row r="28">
          <cell r="A28">
            <v>127</v>
          </cell>
        </row>
        <row r="29">
          <cell r="A29">
            <v>127</v>
          </cell>
        </row>
        <row r="30">
          <cell r="A30">
            <v>127</v>
          </cell>
        </row>
        <row r="31">
          <cell r="A31">
            <v>127</v>
          </cell>
        </row>
        <row r="32">
          <cell r="A32">
            <v>127</v>
          </cell>
        </row>
        <row r="33">
          <cell r="A33">
            <v>130</v>
          </cell>
        </row>
        <row r="34">
          <cell r="A34">
            <v>66</v>
          </cell>
        </row>
        <row r="35">
          <cell r="A35">
            <v>66</v>
          </cell>
        </row>
        <row r="36">
          <cell r="A36">
            <v>66</v>
          </cell>
        </row>
        <row r="37">
          <cell r="A37">
            <v>63</v>
          </cell>
        </row>
        <row r="38">
          <cell r="A38">
            <v>63</v>
          </cell>
        </row>
        <row r="39">
          <cell r="A39">
            <v>63</v>
          </cell>
        </row>
        <row r="40">
          <cell r="A40">
            <v>63</v>
          </cell>
        </row>
        <row r="41">
          <cell r="A41">
            <v>37</v>
          </cell>
        </row>
        <row r="42">
          <cell r="A42">
            <v>37</v>
          </cell>
        </row>
        <row r="43">
          <cell r="A43">
            <v>37</v>
          </cell>
        </row>
        <row r="44">
          <cell r="A44">
            <v>37</v>
          </cell>
        </row>
        <row r="45">
          <cell r="A45">
            <v>31</v>
          </cell>
        </row>
        <row r="46">
          <cell r="A46">
            <v>31</v>
          </cell>
        </row>
        <row r="47">
          <cell r="A47">
            <v>32</v>
          </cell>
        </row>
        <row r="48">
          <cell r="A48">
            <v>32</v>
          </cell>
        </row>
        <row r="49">
          <cell r="A49">
            <v>32</v>
          </cell>
        </row>
        <row r="50">
          <cell r="A50">
            <v>129</v>
          </cell>
        </row>
        <row r="51">
          <cell r="A51">
            <v>129</v>
          </cell>
        </row>
        <row r="52">
          <cell r="A52">
            <v>127</v>
          </cell>
        </row>
        <row r="53">
          <cell r="A53">
            <v>127</v>
          </cell>
        </row>
        <row r="54">
          <cell r="A54">
            <v>127</v>
          </cell>
        </row>
        <row r="55">
          <cell r="A55">
            <v>127</v>
          </cell>
        </row>
        <row r="56">
          <cell r="A56">
            <v>127</v>
          </cell>
        </row>
        <row r="57">
          <cell r="A57">
            <v>130</v>
          </cell>
        </row>
        <row r="58">
          <cell r="A58">
            <v>134</v>
          </cell>
        </row>
        <row r="59">
          <cell r="A59">
            <v>48</v>
          </cell>
        </row>
        <row r="60">
          <cell r="A60">
            <v>59</v>
          </cell>
        </row>
        <row r="61">
          <cell r="A61">
            <v>47</v>
          </cell>
        </row>
        <row r="62">
          <cell r="A62">
            <v>47</v>
          </cell>
        </row>
        <row r="63">
          <cell r="A63">
            <v>47</v>
          </cell>
        </row>
        <row r="64">
          <cell r="A64">
            <v>47</v>
          </cell>
        </row>
        <row r="65">
          <cell r="A65">
            <v>49</v>
          </cell>
        </row>
        <row r="66">
          <cell r="A66">
            <v>49</v>
          </cell>
        </row>
        <row r="67">
          <cell r="A67">
            <v>58</v>
          </cell>
        </row>
        <row r="68">
          <cell r="A68">
            <v>58</v>
          </cell>
        </row>
        <row r="69">
          <cell r="A69">
            <v>35</v>
          </cell>
        </row>
        <row r="70">
          <cell r="A70">
            <v>38</v>
          </cell>
        </row>
        <row r="71">
          <cell r="A71">
            <v>43</v>
          </cell>
        </row>
        <row r="72">
          <cell r="A72">
            <v>43</v>
          </cell>
        </row>
        <row r="73">
          <cell r="A73">
            <v>43</v>
          </cell>
        </row>
        <row r="74">
          <cell r="A74">
            <v>43</v>
          </cell>
        </row>
        <row r="75">
          <cell r="A75">
            <v>43</v>
          </cell>
        </row>
        <row r="76">
          <cell r="A76">
            <v>12</v>
          </cell>
        </row>
        <row r="77">
          <cell r="A77">
            <v>12</v>
          </cell>
        </row>
        <row r="78">
          <cell r="A78">
            <v>12</v>
          </cell>
        </row>
        <row r="79">
          <cell r="A79">
            <v>6</v>
          </cell>
        </row>
        <row r="80">
          <cell r="A80">
            <v>45</v>
          </cell>
        </row>
        <row r="81">
          <cell r="A81">
            <v>45</v>
          </cell>
        </row>
        <row r="82">
          <cell r="A82">
            <v>45</v>
          </cell>
        </row>
        <row r="83">
          <cell r="A83">
            <v>18</v>
          </cell>
        </row>
        <row r="84">
          <cell r="A84">
            <v>18</v>
          </cell>
        </row>
        <row r="85">
          <cell r="A85">
            <v>42</v>
          </cell>
        </row>
        <row r="86">
          <cell r="A86">
            <v>64</v>
          </cell>
        </row>
        <row r="87">
          <cell r="A87">
            <v>64</v>
          </cell>
        </row>
        <row r="88">
          <cell r="A88">
            <v>64</v>
          </cell>
        </row>
        <row r="89">
          <cell r="A89">
            <v>41</v>
          </cell>
        </row>
        <row r="90">
          <cell r="A90">
            <v>41</v>
          </cell>
        </row>
        <row r="91">
          <cell r="A91">
            <v>19</v>
          </cell>
        </row>
        <row r="92">
          <cell r="A92">
            <v>11</v>
          </cell>
        </row>
        <row r="93">
          <cell r="A93">
            <v>68</v>
          </cell>
        </row>
        <row r="94">
          <cell r="A94">
            <v>57</v>
          </cell>
        </row>
        <row r="95">
          <cell r="A95">
            <v>69</v>
          </cell>
        </row>
        <row r="96">
          <cell r="A96">
            <v>69</v>
          </cell>
        </row>
        <row r="97">
          <cell r="A97">
            <v>57</v>
          </cell>
        </row>
        <row r="98">
          <cell r="A98">
            <v>27</v>
          </cell>
        </row>
        <row r="99">
          <cell r="A99">
            <v>25</v>
          </cell>
        </row>
        <row r="100">
          <cell r="A100">
            <v>36</v>
          </cell>
        </row>
        <row r="101">
          <cell r="A101">
            <v>55</v>
          </cell>
        </row>
        <row r="102">
          <cell r="A102">
            <v>74</v>
          </cell>
        </row>
        <row r="103">
          <cell r="A103">
            <v>74</v>
          </cell>
        </row>
        <row r="104">
          <cell r="A104">
            <v>74</v>
          </cell>
        </row>
        <row r="105">
          <cell r="A105">
            <v>100</v>
          </cell>
        </row>
        <row r="106">
          <cell r="A106">
            <v>100</v>
          </cell>
        </row>
        <row r="107">
          <cell r="A107">
            <v>100</v>
          </cell>
        </row>
        <row r="108">
          <cell r="A108">
            <v>100</v>
          </cell>
        </row>
        <row r="109">
          <cell r="A109">
            <v>109</v>
          </cell>
        </row>
        <row r="110">
          <cell r="A110">
            <v>109</v>
          </cell>
        </row>
        <row r="111">
          <cell r="A111">
            <v>109</v>
          </cell>
        </row>
        <row r="112">
          <cell r="A112">
            <v>109</v>
          </cell>
        </row>
        <row r="113">
          <cell r="A113">
            <v>105</v>
          </cell>
        </row>
        <row r="114">
          <cell r="A114">
            <v>105</v>
          </cell>
        </row>
        <row r="115">
          <cell r="A115">
            <v>106</v>
          </cell>
        </row>
        <row r="116">
          <cell r="A116">
            <v>106</v>
          </cell>
        </row>
        <row r="117">
          <cell r="A117">
            <v>106</v>
          </cell>
        </row>
        <row r="118">
          <cell r="A118">
            <v>120</v>
          </cell>
        </row>
        <row r="119">
          <cell r="A119">
            <v>120</v>
          </cell>
        </row>
        <row r="120">
          <cell r="A120">
            <v>119</v>
          </cell>
        </row>
        <row r="121">
          <cell r="A121">
            <v>119</v>
          </cell>
        </row>
        <row r="122">
          <cell r="A122">
            <v>119</v>
          </cell>
        </row>
        <row r="123">
          <cell r="A123">
            <v>119</v>
          </cell>
        </row>
        <row r="124">
          <cell r="A124">
            <v>119</v>
          </cell>
        </row>
        <row r="125">
          <cell r="A125">
            <v>74</v>
          </cell>
        </row>
        <row r="126">
          <cell r="A126">
            <v>74</v>
          </cell>
        </row>
        <row r="127">
          <cell r="A127">
            <v>74</v>
          </cell>
        </row>
        <row r="128">
          <cell r="A128">
            <v>100</v>
          </cell>
        </row>
        <row r="129">
          <cell r="A129">
            <v>100</v>
          </cell>
        </row>
        <row r="130">
          <cell r="A130">
            <v>100</v>
          </cell>
        </row>
        <row r="131">
          <cell r="A131">
            <v>100</v>
          </cell>
        </row>
        <row r="132">
          <cell r="A132">
            <v>109</v>
          </cell>
        </row>
        <row r="133">
          <cell r="A133">
            <v>109</v>
          </cell>
        </row>
        <row r="134">
          <cell r="A134">
            <v>109</v>
          </cell>
        </row>
        <row r="135">
          <cell r="A135">
            <v>109</v>
          </cell>
        </row>
        <row r="136">
          <cell r="A136">
            <v>105</v>
          </cell>
        </row>
        <row r="137">
          <cell r="A137">
            <v>105</v>
          </cell>
        </row>
        <row r="138">
          <cell r="A138">
            <v>106</v>
          </cell>
        </row>
        <row r="139">
          <cell r="A139">
            <v>106</v>
          </cell>
        </row>
        <row r="140">
          <cell r="A140">
            <v>106</v>
          </cell>
        </row>
        <row r="141">
          <cell r="A141">
            <v>120</v>
          </cell>
        </row>
        <row r="142">
          <cell r="A142">
            <v>119</v>
          </cell>
        </row>
        <row r="143">
          <cell r="A143">
            <v>119</v>
          </cell>
        </row>
        <row r="144">
          <cell r="A144">
            <v>119</v>
          </cell>
        </row>
        <row r="145">
          <cell r="A145">
            <v>119</v>
          </cell>
        </row>
        <row r="146">
          <cell r="A146">
            <v>119</v>
          </cell>
        </row>
        <row r="147">
          <cell r="A147">
            <v>135</v>
          </cell>
        </row>
        <row r="148">
          <cell r="A148">
            <v>135</v>
          </cell>
        </row>
        <row r="149">
          <cell r="A149">
            <v>96</v>
          </cell>
        </row>
        <row r="150">
          <cell r="A150">
            <v>89</v>
          </cell>
        </row>
        <row r="151">
          <cell r="A151">
            <v>89</v>
          </cell>
        </row>
        <row r="152">
          <cell r="A152">
            <v>89</v>
          </cell>
        </row>
        <row r="153">
          <cell r="A153">
            <v>89</v>
          </cell>
        </row>
        <row r="154">
          <cell r="A154">
            <v>87</v>
          </cell>
        </row>
        <row r="155">
          <cell r="A155">
            <v>87</v>
          </cell>
        </row>
        <row r="156">
          <cell r="A156">
            <v>90</v>
          </cell>
        </row>
        <row r="157">
          <cell r="A157">
            <v>90</v>
          </cell>
        </row>
        <row r="158">
          <cell r="A158">
            <v>116</v>
          </cell>
        </row>
        <row r="159">
          <cell r="A159">
            <v>111</v>
          </cell>
        </row>
        <row r="160">
          <cell r="A160">
            <v>133</v>
          </cell>
        </row>
        <row r="161">
          <cell r="A161">
            <v>133</v>
          </cell>
        </row>
        <row r="162">
          <cell r="A162">
            <v>133</v>
          </cell>
        </row>
        <row r="163">
          <cell r="A163">
            <v>133</v>
          </cell>
        </row>
        <row r="164">
          <cell r="A164">
            <v>133</v>
          </cell>
        </row>
        <row r="165">
          <cell r="A165">
            <v>85</v>
          </cell>
        </row>
        <row r="166">
          <cell r="A166">
            <v>85</v>
          </cell>
        </row>
        <row r="167">
          <cell r="A167">
            <v>85</v>
          </cell>
        </row>
        <row r="168">
          <cell r="A168">
            <v>103</v>
          </cell>
        </row>
        <row r="169">
          <cell r="A169">
            <v>125</v>
          </cell>
        </row>
        <row r="170">
          <cell r="A170">
            <v>125</v>
          </cell>
        </row>
        <row r="171">
          <cell r="A171">
            <v>125</v>
          </cell>
        </row>
        <row r="172">
          <cell r="A172">
            <v>72</v>
          </cell>
        </row>
        <row r="173">
          <cell r="A173">
            <v>72</v>
          </cell>
        </row>
        <row r="174">
          <cell r="A174">
            <v>44</v>
          </cell>
        </row>
        <row r="175">
          <cell r="A175">
            <v>76</v>
          </cell>
        </row>
        <row r="176">
          <cell r="A176">
            <v>76</v>
          </cell>
        </row>
        <row r="177">
          <cell r="A177">
            <v>76</v>
          </cell>
        </row>
        <row r="178">
          <cell r="A178">
            <v>95</v>
          </cell>
        </row>
        <row r="179">
          <cell r="A179">
            <v>70</v>
          </cell>
        </row>
        <row r="180">
          <cell r="A180">
            <v>82</v>
          </cell>
        </row>
        <row r="181">
          <cell r="A181">
            <v>104</v>
          </cell>
        </row>
        <row r="182">
          <cell r="A182">
            <v>122</v>
          </cell>
        </row>
        <row r="183">
          <cell r="A183">
            <v>115</v>
          </cell>
        </row>
        <row r="184">
          <cell r="A184">
            <v>81</v>
          </cell>
        </row>
        <row r="185">
          <cell r="A185">
            <v>115</v>
          </cell>
        </row>
        <row r="186">
          <cell r="A186">
            <v>80</v>
          </cell>
        </row>
        <row r="187">
          <cell r="A187">
            <v>81</v>
          </cell>
        </row>
        <row r="188">
          <cell r="A188">
            <v>83</v>
          </cell>
        </row>
        <row r="189">
          <cell r="A189">
            <v>71</v>
          </cell>
        </row>
        <row r="190">
          <cell r="A190">
            <v>117</v>
          </cell>
        </row>
        <row r="191">
          <cell r="A191">
            <v>7</v>
          </cell>
        </row>
        <row r="192">
          <cell r="A192">
            <v>10</v>
          </cell>
        </row>
        <row r="193">
          <cell r="A193">
            <v>40</v>
          </cell>
        </row>
        <row r="194">
          <cell r="A194">
            <v>24</v>
          </cell>
        </row>
        <row r="195">
          <cell r="A195">
            <v>8</v>
          </cell>
        </row>
        <row r="196">
          <cell r="A196">
            <v>128</v>
          </cell>
        </row>
        <row r="197">
          <cell r="A197">
            <v>15</v>
          </cell>
        </row>
        <row r="198">
          <cell r="A198">
            <v>29</v>
          </cell>
        </row>
        <row r="199">
          <cell r="A199">
            <v>110</v>
          </cell>
        </row>
      </sheetData>
      <sheetData sheetId="4" refreshError="1">
        <row r="9">
          <cell r="A9" t="str">
            <v>Row match</v>
          </cell>
          <cell r="B9" t="str">
            <v>Region</v>
          </cell>
          <cell r="C9" t="str">
            <v>Source</v>
          </cell>
          <cell r="D9" t="str">
            <v>Class</v>
          </cell>
          <cell r="E9" t="str">
            <v>Brand</v>
          </cell>
          <cell r="F9" t="str">
            <v>Meta Series</v>
          </cell>
          <cell r="G9" t="str">
            <v>Generic Model</v>
          </cell>
          <cell r="H9" t="str">
            <v>Other Brand Equivalent</v>
          </cell>
          <cell r="I9" t="str">
            <v>Build Plant</v>
          </cell>
          <cell r="J9" t="str">
            <v>Currency</v>
          </cell>
          <cell r="K9" t="str">
            <v>SERIES</v>
          </cell>
          <cell r="L9" t="str">
            <v>MODEL</v>
          </cell>
          <cell r="M9" t="str">
            <v>Trf Price//Factory Cost</v>
          </cell>
          <cell r="N9" t="str">
            <v>Factory Discount</v>
          </cell>
          <cell r="O9" t="str">
            <v>Total Trf Price//Factory Cost</v>
          </cell>
          <cell r="P9" t="str">
            <v>Cost AUD</v>
          </cell>
          <cell r="Q9" t="str">
            <v>Warranty</v>
          </cell>
          <cell r="R9" t="str">
            <v>Freight</v>
          </cell>
          <cell r="S9" t="str">
            <v>Duty</v>
          </cell>
          <cell r="T9" t="str">
            <v>Total Cost AUD</v>
          </cell>
          <cell r="U9" t="str">
            <v>List Price Base Currency</v>
          </cell>
          <cell r="V9" t="str">
            <v>List Price AUD</v>
          </cell>
          <cell r="W9" t="str">
            <v>Discount</v>
          </cell>
          <cell r="X9" t="str">
            <v>Program Discount</v>
          </cell>
          <cell r="Y9" t="str">
            <v>Additional</v>
          </cell>
          <cell r="Z9" t="str">
            <v>D/Net AUD</v>
          </cell>
          <cell r="AA9" t="str">
            <v>Margin $</v>
          </cell>
          <cell r="AB9" t="str">
            <v>Margin %</v>
          </cell>
          <cell r="AC9" t="str">
            <v>2009 AOP Margin</v>
          </cell>
          <cell r="AD9" t="str">
            <v>STF2 Target Margins</v>
          </cell>
          <cell r="AE9" t="str">
            <v>Multiplier</v>
          </cell>
          <cell r="AF9" t="str">
            <v>Revised D/Net</v>
          </cell>
          <cell r="AG9" t="str">
            <v>$ Increase</v>
          </cell>
          <cell r="AH9" t="str">
            <v>Margin $</v>
          </cell>
          <cell r="AI9" t="str">
            <v>Final Margin %</v>
          </cell>
        </row>
        <row r="10">
          <cell r="A10">
            <v>66</v>
          </cell>
        </row>
        <row r="11">
          <cell r="A11">
            <v>66</v>
          </cell>
        </row>
        <row r="12">
          <cell r="A12">
            <v>66</v>
          </cell>
        </row>
        <row r="13">
          <cell r="A13">
            <v>63</v>
          </cell>
        </row>
        <row r="14">
          <cell r="A14">
            <v>63</v>
          </cell>
        </row>
        <row r="15">
          <cell r="A15">
            <v>63</v>
          </cell>
        </row>
        <row r="16">
          <cell r="A16">
            <v>63</v>
          </cell>
        </row>
        <row r="17">
          <cell r="A17">
            <v>37</v>
          </cell>
        </row>
        <row r="18">
          <cell r="A18">
            <v>37</v>
          </cell>
        </row>
        <row r="19">
          <cell r="A19">
            <v>37</v>
          </cell>
        </row>
        <row r="20">
          <cell r="A20">
            <v>37</v>
          </cell>
        </row>
        <row r="21">
          <cell r="A21">
            <v>31</v>
          </cell>
        </row>
        <row r="22">
          <cell r="A22">
            <v>31</v>
          </cell>
        </row>
        <row r="23">
          <cell r="A23">
            <v>32</v>
          </cell>
        </row>
        <row r="24">
          <cell r="A24">
            <v>32</v>
          </cell>
        </row>
        <row r="25">
          <cell r="A25">
            <v>32</v>
          </cell>
        </row>
        <row r="26">
          <cell r="A26">
            <v>129</v>
          </cell>
        </row>
        <row r="27">
          <cell r="A27">
            <v>129</v>
          </cell>
        </row>
        <row r="28">
          <cell r="A28">
            <v>127</v>
          </cell>
        </row>
        <row r="29">
          <cell r="A29">
            <v>127</v>
          </cell>
        </row>
        <row r="30">
          <cell r="A30">
            <v>127</v>
          </cell>
        </row>
        <row r="31">
          <cell r="A31">
            <v>127</v>
          </cell>
        </row>
        <row r="32">
          <cell r="A32">
            <v>127</v>
          </cell>
        </row>
        <row r="33">
          <cell r="A33">
            <v>59</v>
          </cell>
        </row>
        <row r="34">
          <cell r="A34">
            <v>47</v>
          </cell>
        </row>
        <row r="35">
          <cell r="A35">
            <v>47</v>
          </cell>
        </row>
        <row r="36">
          <cell r="A36">
            <v>47</v>
          </cell>
        </row>
        <row r="37">
          <cell r="A37">
            <v>47</v>
          </cell>
        </row>
        <row r="38">
          <cell r="A38">
            <v>93</v>
          </cell>
        </row>
        <row r="39">
          <cell r="A39">
            <v>92</v>
          </cell>
        </row>
        <row r="40">
          <cell r="A40">
            <v>35</v>
          </cell>
        </row>
        <row r="41">
          <cell r="A41">
            <v>38</v>
          </cell>
        </row>
        <row r="42">
          <cell r="A42">
            <v>43</v>
          </cell>
        </row>
        <row r="43">
          <cell r="A43">
            <v>43</v>
          </cell>
        </row>
        <row r="44">
          <cell r="A44">
            <v>43</v>
          </cell>
        </row>
        <row r="45">
          <cell r="A45">
            <v>43</v>
          </cell>
        </row>
        <row r="46">
          <cell r="A46">
            <v>43</v>
          </cell>
        </row>
        <row r="47">
          <cell r="A47">
            <v>43</v>
          </cell>
        </row>
        <row r="48">
          <cell r="A48">
            <v>12</v>
          </cell>
        </row>
        <row r="49">
          <cell r="A49">
            <v>12</v>
          </cell>
        </row>
        <row r="50">
          <cell r="A50">
            <v>12</v>
          </cell>
        </row>
        <row r="51">
          <cell r="A51">
            <v>6</v>
          </cell>
        </row>
        <row r="52">
          <cell r="A52">
            <v>45</v>
          </cell>
        </row>
        <row r="53">
          <cell r="A53">
            <v>45</v>
          </cell>
        </row>
        <row r="54">
          <cell r="A54">
            <v>45</v>
          </cell>
        </row>
        <row r="55">
          <cell r="A55">
            <v>18</v>
          </cell>
        </row>
        <row r="56">
          <cell r="A56">
            <v>18</v>
          </cell>
        </row>
        <row r="57">
          <cell r="A57">
            <v>42</v>
          </cell>
        </row>
        <row r="58">
          <cell r="A58">
            <v>64</v>
          </cell>
        </row>
        <row r="59">
          <cell r="A59">
            <v>64</v>
          </cell>
        </row>
        <row r="60">
          <cell r="A60">
            <v>64</v>
          </cell>
        </row>
        <row r="61">
          <cell r="A61">
            <v>41</v>
          </cell>
        </row>
        <row r="62">
          <cell r="A62">
            <v>41</v>
          </cell>
        </row>
        <row r="63">
          <cell r="A63">
            <v>19</v>
          </cell>
        </row>
        <row r="64">
          <cell r="A64">
            <v>11</v>
          </cell>
        </row>
        <row r="65">
          <cell r="A65">
            <v>68</v>
          </cell>
        </row>
        <row r="66">
          <cell r="A66">
            <v>57</v>
          </cell>
        </row>
        <row r="67">
          <cell r="A67">
            <v>69</v>
          </cell>
        </row>
        <row r="68">
          <cell r="A68">
            <v>69</v>
          </cell>
        </row>
        <row r="69">
          <cell r="A69">
            <v>57</v>
          </cell>
        </row>
        <row r="70">
          <cell r="A70">
            <v>27</v>
          </cell>
        </row>
        <row r="71">
          <cell r="A71">
            <v>25</v>
          </cell>
        </row>
        <row r="72">
          <cell r="A72">
            <v>36</v>
          </cell>
        </row>
        <row r="73">
          <cell r="A73">
            <v>55</v>
          </cell>
        </row>
        <row r="74">
          <cell r="A74">
            <v>126</v>
          </cell>
        </row>
        <row r="75">
          <cell r="A75">
            <v>126</v>
          </cell>
        </row>
        <row r="76">
          <cell r="A76">
            <v>126</v>
          </cell>
        </row>
        <row r="77">
          <cell r="A77">
            <v>72</v>
          </cell>
        </row>
        <row r="78">
          <cell r="A78">
            <v>4</v>
          </cell>
        </row>
        <row r="79">
          <cell r="A79">
            <v>4</v>
          </cell>
        </row>
        <row r="80">
          <cell r="A80">
            <v>4</v>
          </cell>
        </row>
        <row r="81">
          <cell r="A81">
            <v>4</v>
          </cell>
        </row>
        <row r="82">
          <cell r="A82">
            <v>4</v>
          </cell>
        </row>
        <row r="83">
          <cell r="A83">
            <v>4</v>
          </cell>
        </row>
        <row r="84">
          <cell r="A84">
            <v>4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SAP Data"/>
      <sheetName val="Dealer BSheet-Actual"/>
      <sheetName val="saphiddenvaluecache"/>
      <sheetName val="saphiddenbackup"/>
      <sheetName val="saphiddenpivotdefinition"/>
      <sheetName val="sapactivexlhiddensheet"/>
      <sheetName val="CurMonth vs Plan"/>
      <sheetName val="FDC Check"/>
      <sheetName val="APURES.XLS  Balanço Cons."/>
    </sheetNames>
    <sheetDataSet>
      <sheetData sheetId="0" refreshError="1"/>
      <sheetData sheetId="1" refreshError="1">
        <row r="14">
          <cell r="B14" t="str">
            <v>FS Item</v>
          </cell>
          <cell r="G14" t="str">
            <v>YNSW</v>
          </cell>
          <cell r="H14" t="str">
            <v>YQLD</v>
          </cell>
          <cell r="I14" t="str">
            <v>YVIC</v>
          </cell>
          <cell r="J14" t="str">
            <v>YALE_ADMIN</v>
          </cell>
          <cell r="K14" t="str">
            <v>YALE ELIMS</v>
          </cell>
          <cell r="L14" t="str">
            <v>YALE</v>
          </cell>
          <cell r="M14" t="str">
            <v>HW</v>
          </cell>
          <cell r="N14" t="str">
            <v>HSE</v>
          </cell>
          <cell r="O14" t="str">
            <v>HS</v>
          </cell>
          <cell r="P14" t="str">
            <v>HN</v>
          </cell>
          <cell r="Q14" t="str">
            <v>HYSTER-ADMIN</v>
          </cell>
          <cell r="R14" t="str">
            <v>HYSTER ELIMS</v>
          </cell>
          <cell r="S14" t="str">
            <v>HYSTER</v>
          </cell>
          <cell r="T14" t="str">
            <v>RBC</v>
          </cell>
          <cell r="V14" t="str">
            <v>NMHG Elims</v>
          </cell>
          <cell r="W14" t="str">
            <v>NMHGPCA</v>
          </cell>
          <cell r="X14" t="str">
            <v>NMHGSG</v>
          </cell>
          <cell r="Y14" t="str">
            <v>AP ELIMS</v>
          </cell>
          <cell r="Z14" t="str">
            <v>AP</v>
          </cell>
          <cell r="AB14" t="str">
            <v>History Load</v>
          </cell>
          <cell r="AC14" t="str">
            <v>Adj FI/PCA Data</v>
          </cell>
          <cell r="AD14" t="str">
            <v>Adj FI/PCA Data - RJ</v>
          </cell>
          <cell r="AE14" t="str">
            <v>Total Legal + Adj</v>
          </cell>
          <cell r="AF14" t="str">
            <v>US Geo Jnl - Non Rev</v>
          </cell>
          <cell r="AG14" t="str">
            <v>US Geo Adj Upload</v>
          </cell>
          <cell r="AH14" t="str">
            <v>US Geo Jnl Reversing</v>
          </cell>
          <cell r="AI14" t="str">
            <v>Total Geo Graphic Adj.</v>
          </cell>
          <cell r="AJ14" t="str">
            <v>US GAAP</v>
          </cell>
          <cell r="AK14" t="str">
            <v>Total US GAAP</v>
          </cell>
          <cell r="AL14" t="str">
            <v>Reclass - YTD Reverse</v>
          </cell>
          <cell r="AM14" t="str">
            <v>Reversal of Legal Tax</v>
          </cell>
          <cell r="AN14" t="str">
            <v>Reclass Service</v>
          </cell>
          <cell r="AO14" t="str">
            <v>Currency Translation Adj</v>
          </cell>
          <cell r="AP14" t="str">
            <v>Reclass Upload Jnl - Periodic</v>
          </cell>
          <cell r="AQ14" t="str">
            <v>Total Reclass/Other</v>
          </cell>
          <cell r="AR14" t="str">
            <v>Internal</v>
          </cell>
        </row>
        <row r="15">
          <cell r="G15" t="str">
            <v>Yale NSW Operations</v>
          </cell>
          <cell r="H15" t="str">
            <v>Yale Queensland Operations</v>
          </cell>
          <cell r="I15" t="str">
            <v>Yale Victoria Operations</v>
          </cell>
          <cell r="J15" t="str">
            <v>Yale Admin</v>
          </cell>
          <cell r="K15" t="str">
            <v>Yale Elims</v>
          </cell>
          <cell r="L15" t="str">
            <v>Yale</v>
          </cell>
          <cell r="M15" t="str">
            <v>Hyster West</v>
          </cell>
          <cell r="N15" t="str">
            <v>Hyster South East</v>
          </cell>
          <cell r="O15" t="str">
            <v>Hyster South</v>
          </cell>
          <cell r="P15" t="str">
            <v>Hyster North</v>
          </cell>
          <cell r="Q15" t="str">
            <v>Hyster Admin</v>
          </cell>
          <cell r="R15" t="str">
            <v>Hyster Elims</v>
          </cell>
          <cell r="S15" t="str">
            <v>Hyster</v>
          </cell>
          <cell r="T15" t="str">
            <v>RBC - Head Office</v>
          </cell>
          <cell r="U15" t="str">
            <v>NMHG Australia Elims</v>
          </cell>
          <cell r="V15" t="str">
            <v>NMHG Australia Elims</v>
          </cell>
          <cell r="W15" t="str">
            <v>NMHG Australia</v>
          </cell>
          <cell r="X15" t="str">
            <v>NMHG Singapore</v>
          </cell>
          <cell r="Y15" t="str">
            <v>Asia Pacific Elims</v>
          </cell>
          <cell r="Z15" t="str">
            <v>Asia pacific</v>
          </cell>
          <cell r="AB15" t="str">
            <v>Asia pacific</v>
          </cell>
          <cell r="AC15" t="str">
            <v>Asia pacific</v>
          </cell>
          <cell r="AD15" t="str">
            <v>Asia pacific</v>
          </cell>
          <cell r="AE15" t="str">
            <v>Asia pacific</v>
          </cell>
          <cell r="AF15" t="str">
            <v>Asia pacific</v>
          </cell>
          <cell r="AG15" t="str">
            <v>Asia pacific</v>
          </cell>
          <cell r="AH15" t="str">
            <v>Asia pacific</v>
          </cell>
          <cell r="AI15" t="str">
            <v>Asia pacific</v>
          </cell>
          <cell r="AJ15" t="str">
            <v>Asia pacific</v>
          </cell>
          <cell r="AK15" t="str">
            <v>Asia pacific</v>
          </cell>
          <cell r="AL15" t="str">
            <v>Asia pacific</v>
          </cell>
          <cell r="AM15" t="str">
            <v>Asia pacific</v>
          </cell>
          <cell r="AN15" t="str">
            <v>Asia pacific</v>
          </cell>
          <cell r="AO15" t="str">
            <v>Asia pacific</v>
          </cell>
          <cell r="AP15" t="str">
            <v>Asia pacific</v>
          </cell>
          <cell r="AQ15" t="str">
            <v>Asia pacific</v>
          </cell>
          <cell r="AR15" t="str">
            <v>Asia pacific</v>
          </cell>
        </row>
        <row r="16">
          <cell r="F16" t="str">
            <v>Cons Group</v>
          </cell>
          <cell r="G16" t="str">
            <v>YNSW</v>
          </cell>
          <cell r="H16" t="str">
            <v>YQLD</v>
          </cell>
          <cell r="I16" t="str">
            <v>YVIC</v>
          </cell>
          <cell r="J16" t="str">
            <v>YALE-ADMIN</v>
          </cell>
          <cell r="K16" t="str">
            <v>YALE</v>
          </cell>
          <cell r="L16" t="str">
            <v>YALE</v>
          </cell>
          <cell r="M16" t="str">
            <v>HW</v>
          </cell>
          <cell r="N16" t="str">
            <v>HSE</v>
          </cell>
          <cell r="O16" t="str">
            <v>HS</v>
          </cell>
          <cell r="P16" t="str">
            <v>HN</v>
          </cell>
          <cell r="Q16" t="str">
            <v>HYSTER-ADM</v>
          </cell>
          <cell r="R16" t="str">
            <v>HYSTER</v>
          </cell>
          <cell r="S16" t="str">
            <v>HYSTER</v>
          </cell>
          <cell r="T16" t="str">
            <v>RBC</v>
          </cell>
          <cell r="U16" t="str">
            <v>NMHGPCA</v>
          </cell>
          <cell r="V16" t="str">
            <v>NMHGPCA</v>
          </cell>
          <cell r="W16" t="str">
            <v>NMHGPCA</v>
          </cell>
          <cell r="X16" t="str">
            <v>NMHGSG</v>
          </cell>
          <cell r="Y16" t="str">
            <v>AP</v>
          </cell>
          <cell r="Z16" t="str">
            <v>AP</v>
          </cell>
          <cell r="AB16" t="str">
            <v>AP</v>
          </cell>
          <cell r="AC16" t="str">
            <v>AP</v>
          </cell>
          <cell r="AD16" t="str">
            <v>AP</v>
          </cell>
          <cell r="AE16" t="str">
            <v>AP</v>
          </cell>
          <cell r="AF16" t="str">
            <v>AP</v>
          </cell>
          <cell r="AG16" t="str">
            <v>AP</v>
          </cell>
          <cell r="AH16" t="str">
            <v>AP</v>
          </cell>
          <cell r="AI16" t="str">
            <v>AP</v>
          </cell>
          <cell r="AJ16" t="str">
            <v>AP</v>
          </cell>
          <cell r="AK16" t="str">
            <v>AP</v>
          </cell>
          <cell r="AL16" t="str">
            <v>AP</v>
          </cell>
          <cell r="AM16" t="str">
            <v>AP</v>
          </cell>
          <cell r="AN16" t="str">
            <v>AP</v>
          </cell>
          <cell r="AO16" t="str">
            <v>AP</v>
          </cell>
          <cell r="AP16" t="str">
            <v>AP</v>
          </cell>
          <cell r="AQ16" t="str">
            <v>AP</v>
          </cell>
          <cell r="AR16" t="str">
            <v>AP</v>
          </cell>
        </row>
        <row r="17">
          <cell r="F17" t="str">
            <v>Cons Unit</v>
          </cell>
        </row>
        <row r="18">
          <cell r="F18" t="str">
            <v>Document Type</v>
          </cell>
          <cell r="AB18" t="str">
            <v>05</v>
          </cell>
          <cell r="AC18" t="str">
            <v>06</v>
          </cell>
          <cell r="AD18" t="str">
            <v>07</v>
          </cell>
          <cell r="AF18" t="str">
            <v>10</v>
          </cell>
          <cell r="AG18" t="str">
            <v>13</v>
          </cell>
          <cell r="AH18" t="str">
            <v>17</v>
          </cell>
          <cell r="AJ18" t="str">
            <v>12</v>
          </cell>
          <cell r="AL18" t="str">
            <v>11</v>
          </cell>
          <cell r="AM18" t="str">
            <v>14</v>
          </cell>
          <cell r="AN18" t="str">
            <v>15</v>
          </cell>
          <cell r="AO18" t="str">
            <v>16</v>
          </cell>
          <cell r="AP18" t="str">
            <v>19</v>
          </cell>
        </row>
        <row r="19">
          <cell r="C19" t="str">
            <v>FS Item Description</v>
          </cell>
          <cell r="D19" t="str">
            <v>TTY</v>
          </cell>
          <cell r="E19" t="str">
            <v>TTY Description</v>
          </cell>
          <cell r="F19" t="str">
            <v>Posting Level</v>
          </cell>
          <cell r="G19" t="str">
            <v>PL_00_TO_30</v>
          </cell>
          <cell r="H19" t="str">
            <v>PL_00_TO_30</v>
          </cell>
          <cell r="I19" t="str">
            <v>PL_00_TO_30</v>
          </cell>
          <cell r="J19" t="str">
            <v>PL_00_TO_30</v>
          </cell>
          <cell r="K19" t="str">
            <v>PL_20_TO_30</v>
          </cell>
          <cell r="L19" t="str">
            <v>PL_00_TO_30</v>
          </cell>
          <cell r="M19" t="str">
            <v>PL_00_TO_30</v>
          </cell>
          <cell r="N19" t="str">
            <v>PL_00_TO_30</v>
          </cell>
          <cell r="O19" t="str">
            <v>PL_00_TO_30</v>
          </cell>
          <cell r="P19" t="str">
            <v>PL_00_TO_30</v>
          </cell>
          <cell r="Q19" t="str">
            <v>PL_00_TO_30</v>
          </cell>
          <cell r="R19" t="str">
            <v>PL_20_TO_30</v>
          </cell>
          <cell r="S19" t="str">
            <v>PL_00_TO_30</v>
          </cell>
          <cell r="T19" t="str">
            <v>PL_00_TO_30</v>
          </cell>
          <cell r="U19" t="str">
            <v>PL_20_TO_30</v>
          </cell>
          <cell r="V19" t="str">
            <v>CALCULATED</v>
          </cell>
          <cell r="W19" t="str">
            <v>PL_00_TO_30</v>
          </cell>
          <cell r="X19" t="str">
            <v>PL_00_TO_30</v>
          </cell>
          <cell r="Y19" t="str">
            <v>PL_20_TO_30</v>
          </cell>
          <cell r="Z19" t="str">
            <v>PL_00_TO_30</v>
          </cell>
          <cell r="AB19" t="str">
            <v>PL_00_TO_10</v>
          </cell>
          <cell r="AC19" t="str">
            <v>PL_00_TO_10</v>
          </cell>
          <cell r="AD19" t="str">
            <v>PL_00_TO_10</v>
          </cell>
          <cell r="AF19" t="str">
            <v>PL_00_TO_10</v>
          </cell>
          <cell r="AG19" t="str">
            <v>PL_00_TO_10</v>
          </cell>
          <cell r="AH19" t="str">
            <v>PL_00_TO_10</v>
          </cell>
          <cell r="AJ19" t="str">
            <v>PL_00_TO_10</v>
          </cell>
          <cell r="AL19" t="str">
            <v>PL_00_TO_10</v>
          </cell>
          <cell r="AM19" t="str">
            <v>PL_00_TO_10</v>
          </cell>
          <cell r="AN19" t="str">
            <v>PL_00_TO_10</v>
          </cell>
          <cell r="AO19" t="str">
            <v>PL_00_TO_10</v>
          </cell>
          <cell r="AP19" t="str">
            <v>PL_00_TO_10</v>
          </cell>
        </row>
        <row r="21">
          <cell r="A21" t="str">
            <v>1000001</v>
          </cell>
          <cell r="B21" t="str">
            <v>1000001</v>
          </cell>
          <cell r="C21" t="str">
            <v>Assets Totals Node 1</v>
          </cell>
          <cell r="F21" t="str">
            <v>Assets Totals Node 1</v>
          </cell>
          <cell r="G21">
            <v>-4966770.74</v>
          </cell>
          <cell r="H21">
            <v>-518254.53</v>
          </cell>
          <cell r="I21">
            <v>-3360902.22</v>
          </cell>
          <cell r="J21">
            <v>-35829.71</v>
          </cell>
          <cell r="L21">
            <v>-8881757.1999999993</v>
          </cell>
          <cell r="M21">
            <v>-2774493.47</v>
          </cell>
          <cell r="N21">
            <v>9708136.1300000008</v>
          </cell>
          <cell r="O21">
            <v>3218040.67</v>
          </cell>
          <cell r="P21">
            <v>6330783.75</v>
          </cell>
          <cell r="Q21">
            <v>-82794.73</v>
          </cell>
          <cell r="S21">
            <v>16399672.35</v>
          </cell>
          <cell r="T21">
            <v>64956561.649999999</v>
          </cell>
          <cell r="V21">
            <v>0</v>
          </cell>
          <cell r="W21">
            <v>72474476.790000007</v>
          </cell>
          <cell r="X21">
            <v>2976933.42</v>
          </cell>
          <cell r="Y21">
            <v>-3528462.31</v>
          </cell>
          <cell r="Z21">
            <v>71922947.900000006</v>
          </cell>
          <cell r="AB21">
            <v>72391392.879999995</v>
          </cell>
          <cell r="AC21">
            <v>2988478.81</v>
          </cell>
          <cell r="AE21">
            <v>75379871.689999998</v>
          </cell>
          <cell r="AF21">
            <v>-467279</v>
          </cell>
          <cell r="AG21">
            <v>1726465</v>
          </cell>
          <cell r="AH21">
            <v>0</v>
          </cell>
          <cell r="AI21">
            <v>1259186</v>
          </cell>
          <cell r="AJ21">
            <v>208226.7</v>
          </cell>
          <cell r="AK21">
            <v>208226.7</v>
          </cell>
          <cell r="AO21">
            <v>0</v>
          </cell>
          <cell r="AQ21">
            <v>0</v>
          </cell>
          <cell r="AR21">
            <v>-4924336.4899999918</v>
          </cell>
        </row>
        <row r="22">
          <cell r="A22" t="str">
            <v>100000</v>
          </cell>
          <cell r="B22" t="str">
            <v>100000</v>
          </cell>
          <cell r="C22" t="str">
            <v>Assets Totals Node 2</v>
          </cell>
          <cell r="F22" t="str">
            <v>Assets Totals Node 2</v>
          </cell>
          <cell r="G22">
            <v>-4966770.74</v>
          </cell>
          <cell r="H22">
            <v>-518254.53</v>
          </cell>
          <cell r="I22">
            <v>-3360902.22</v>
          </cell>
          <cell r="J22">
            <v>-35829.71</v>
          </cell>
          <cell r="L22">
            <v>-8881757.1999999993</v>
          </cell>
          <cell r="M22">
            <v>-2774493.47</v>
          </cell>
          <cell r="N22">
            <v>9708136.1300000008</v>
          </cell>
          <cell r="O22">
            <v>3218040.67</v>
          </cell>
          <cell r="P22">
            <v>6330783.75</v>
          </cell>
          <cell r="Q22">
            <v>-82794.73</v>
          </cell>
          <cell r="S22">
            <v>16399672.35</v>
          </cell>
          <cell r="T22">
            <v>64956561.649999999</v>
          </cell>
          <cell r="V22">
            <v>0</v>
          </cell>
          <cell r="W22">
            <v>72474476.790000007</v>
          </cell>
          <cell r="X22">
            <v>2976933.42</v>
          </cell>
          <cell r="Y22">
            <v>-3528462.31</v>
          </cell>
          <cell r="Z22">
            <v>71922947.900000006</v>
          </cell>
          <cell r="AB22">
            <v>72391392.879999995</v>
          </cell>
          <cell r="AC22">
            <v>2988478.81</v>
          </cell>
          <cell r="AE22">
            <v>75379871.689999998</v>
          </cell>
          <cell r="AF22">
            <v>-467279</v>
          </cell>
          <cell r="AG22">
            <v>1726465</v>
          </cell>
          <cell r="AH22">
            <v>0</v>
          </cell>
          <cell r="AI22">
            <v>1259186</v>
          </cell>
          <cell r="AJ22">
            <v>208226.7</v>
          </cell>
          <cell r="AK22">
            <v>208226.7</v>
          </cell>
          <cell r="AO22">
            <v>0</v>
          </cell>
          <cell r="AQ22">
            <v>0</v>
          </cell>
          <cell r="AR22">
            <v>-4924336.4899999918</v>
          </cell>
        </row>
        <row r="23">
          <cell r="A23" t="str">
            <v>11001</v>
          </cell>
          <cell r="B23" t="str">
            <v>11001</v>
          </cell>
          <cell r="C23" t="str">
            <v>Cash &amp; Cash Equivalents</v>
          </cell>
          <cell r="F23" t="str">
            <v>Cash &amp; Cash Equivalents</v>
          </cell>
          <cell r="G23">
            <v>-12942045.82</v>
          </cell>
          <cell r="H23">
            <v>-6469800.4900000002</v>
          </cell>
          <cell r="I23">
            <v>-12204705.869999999</v>
          </cell>
          <cell r="J23">
            <v>-30184.38</v>
          </cell>
          <cell r="L23">
            <v>-31646736.559999999</v>
          </cell>
          <cell r="M23">
            <v>-5729525.0099999998</v>
          </cell>
          <cell r="N23">
            <v>-5189295.95</v>
          </cell>
          <cell r="O23">
            <v>-873237.14</v>
          </cell>
          <cell r="P23">
            <v>-4178661.44</v>
          </cell>
          <cell r="Q23">
            <v>-82843.02</v>
          </cell>
          <cell r="S23">
            <v>-16053562.560000001</v>
          </cell>
          <cell r="T23">
            <v>47711543.030000001</v>
          </cell>
          <cell r="V23">
            <v>0</v>
          </cell>
          <cell r="W23">
            <v>11243.91</v>
          </cell>
          <cell r="X23">
            <v>285536.05</v>
          </cell>
          <cell r="Z23">
            <v>296779.96000000002</v>
          </cell>
          <cell r="AB23">
            <v>-2832096.23</v>
          </cell>
          <cell r="AC23">
            <v>2988478.9</v>
          </cell>
          <cell r="AE23">
            <v>156382.66999999993</v>
          </cell>
          <cell r="AF23">
            <v>-6774</v>
          </cell>
          <cell r="AI23">
            <v>-6774</v>
          </cell>
          <cell r="AJ23">
            <v>6774</v>
          </cell>
          <cell r="AK23">
            <v>6774</v>
          </cell>
          <cell r="AQ23">
            <v>0</v>
          </cell>
          <cell r="AR23">
            <v>140397.2900000001</v>
          </cell>
        </row>
        <row r="24">
          <cell r="A24" t="str">
            <v>11701</v>
          </cell>
          <cell r="B24" t="str">
            <v>11701</v>
          </cell>
          <cell r="C24" t="str">
            <v>Prepaid Tax - Current</v>
          </cell>
          <cell r="F24" t="str">
            <v>Prepaid Tax - Current</v>
          </cell>
          <cell r="T24">
            <v>3359.88</v>
          </cell>
          <cell r="V24">
            <v>0</v>
          </cell>
          <cell r="W24">
            <v>3359.88</v>
          </cell>
          <cell r="Z24">
            <v>3359.88</v>
          </cell>
          <cell r="AB24">
            <v>76123.899999999994</v>
          </cell>
          <cell r="AE24">
            <v>76123.899999999994</v>
          </cell>
          <cell r="AI24">
            <v>0</v>
          </cell>
          <cell r="AK24">
            <v>0</v>
          </cell>
          <cell r="AQ24">
            <v>0</v>
          </cell>
          <cell r="AR24">
            <v>-72764.01999999999</v>
          </cell>
        </row>
        <row r="25">
          <cell r="A25" t="str">
            <v>101000</v>
          </cell>
          <cell r="B25" t="str">
            <v>101000</v>
          </cell>
          <cell r="C25" t="str">
            <v>Accounts Receivable-Non Affiliate</v>
          </cell>
          <cell r="F25" t="str">
            <v>Accounts Receivable-Non Affiliate</v>
          </cell>
          <cell r="G25">
            <v>899800.5</v>
          </cell>
          <cell r="H25">
            <v>805262.12</v>
          </cell>
          <cell r="I25">
            <v>2018174.09</v>
          </cell>
          <cell r="L25">
            <v>3723236.71</v>
          </cell>
          <cell r="M25">
            <v>1505232.57</v>
          </cell>
          <cell r="N25">
            <v>2215607.69</v>
          </cell>
          <cell r="O25">
            <v>962509.63</v>
          </cell>
          <cell r="P25">
            <v>2038112.93</v>
          </cell>
          <cell r="Q25">
            <v>98.06</v>
          </cell>
          <cell r="S25">
            <v>6721560.8799999999</v>
          </cell>
          <cell r="T25">
            <v>-30828.639999999999</v>
          </cell>
          <cell r="V25">
            <v>0</v>
          </cell>
          <cell r="W25">
            <v>10413968.939999999</v>
          </cell>
          <cell r="X25">
            <v>825474.7</v>
          </cell>
          <cell r="Z25">
            <v>11239443.640000001</v>
          </cell>
          <cell r="AB25">
            <v>8682030.5</v>
          </cell>
          <cell r="AE25">
            <v>8682030.5</v>
          </cell>
          <cell r="AI25">
            <v>0</v>
          </cell>
          <cell r="AK25">
            <v>0</v>
          </cell>
          <cell r="AQ25">
            <v>0</v>
          </cell>
          <cell r="AR25">
            <v>2557413.1400000006</v>
          </cell>
        </row>
        <row r="26">
          <cell r="A26" t="str">
            <v>11401</v>
          </cell>
          <cell r="B26" t="str">
            <v>11401</v>
          </cell>
          <cell r="C26" t="str">
            <v>Accounts Receivable Allowance for Doubtful Accts</v>
          </cell>
          <cell r="F26" t="str">
            <v>Accounts Receivable Allowance for Doubtful Accts</v>
          </cell>
          <cell r="G26">
            <v>-29976.49</v>
          </cell>
          <cell r="H26">
            <v>-62254.18</v>
          </cell>
          <cell r="I26">
            <v>-76082.64</v>
          </cell>
          <cell r="L26">
            <v>-168313.31</v>
          </cell>
          <cell r="M26">
            <v>-14099.95</v>
          </cell>
          <cell r="N26">
            <v>-71139.539999999994</v>
          </cell>
          <cell r="O26">
            <v>-26402.94</v>
          </cell>
          <cell r="P26">
            <v>-12530.94</v>
          </cell>
          <cell r="S26">
            <v>-124173.37</v>
          </cell>
          <cell r="V26">
            <v>0</v>
          </cell>
          <cell r="W26">
            <v>-292486.68</v>
          </cell>
          <cell r="X26">
            <v>-96270.42</v>
          </cell>
          <cell r="Z26">
            <v>-388757.1</v>
          </cell>
          <cell r="AB26">
            <v>-499855.26</v>
          </cell>
          <cell r="AE26">
            <v>-499855.26</v>
          </cell>
          <cell r="AI26">
            <v>0</v>
          </cell>
          <cell r="AK26">
            <v>0</v>
          </cell>
          <cell r="AQ26">
            <v>0</v>
          </cell>
          <cell r="AR26">
            <v>111098.16000000003</v>
          </cell>
        </row>
        <row r="27">
          <cell r="A27" t="str">
            <v>101010</v>
          </cell>
          <cell r="B27" t="str">
            <v>101010</v>
          </cell>
          <cell r="C27" t="str">
            <v>Accounts Receivable-Non Affiliate-Totals Node 2</v>
          </cell>
          <cell r="F27" t="str">
            <v>Accounts Receivable-Non Affiliate-Totals Node 2</v>
          </cell>
          <cell r="G27">
            <v>929776.99</v>
          </cell>
          <cell r="H27">
            <v>867516.3</v>
          </cell>
          <cell r="I27">
            <v>2094256.73</v>
          </cell>
          <cell r="L27">
            <v>3891550.02</v>
          </cell>
          <cell r="M27">
            <v>1519332.52</v>
          </cell>
          <cell r="N27">
            <v>2286747.23</v>
          </cell>
          <cell r="O27">
            <v>988912.57</v>
          </cell>
          <cell r="P27">
            <v>2050643.87</v>
          </cell>
          <cell r="Q27">
            <v>98.06</v>
          </cell>
          <cell r="S27">
            <v>6845734.25</v>
          </cell>
          <cell r="T27">
            <v>-30828.639999999999</v>
          </cell>
          <cell r="V27">
            <v>0</v>
          </cell>
          <cell r="W27">
            <v>10706455.619999999</v>
          </cell>
          <cell r="X27">
            <v>921745.12</v>
          </cell>
          <cell r="Z27">
            <v>11628200.74</v>
          </cell>
          <cell r="AB27">
            <v>9181885.7599999998</v>
          </cell>
          <cell r="AE27">
            <v>9181885.7599999998</v>
          </cell>
          <cell r="AI27">
            <v>0</v>
          </cell>
          <cell r="AK27">
            <v>0</v>
          </cell>
          <cell r="AQ27">
            <v>0</v>
          </cell>
          <cell r="AR27">
            <v>2446314.9800000004</v>
          </cell>
        </row>
        <row r="28">
          <cell r="A28" t="str">
            <v>11101</v>
          </cell>
          <cell r="B28" t="str">
            <v>11101</v>
          </cell>
          <cell r="C28" t="str">
            <v>Customer Receivable</v>
          </cell>
          <cell r="F28" t="str">
            <v>Customer Receivable</v>
          </cell>
          <cell r="G28">
            <v>929776.99</v>
          </cell>
          <cell r="H28">
            <v>867516.3</v>
          </cell>
          <cell r="I28">
            <v>2094256.73</v>
          </cell>
          <cell r="L28">
            <v>3891550.02</v>
          </cell>
          <cell r="M28">
            <v>1519332.52</v>
          </cell>
          <cell r="N28">
            <v>2286747.23</v>
          </cell>
          <cell r="O28">
            <v>988912.57</v>
          </cell>
          <cell r="P28">
            <v>2050643.87</v>
          </cell>
          <cell r="Q28">
            <v>98.06</v>
          </cell>
          <cell r="S28">
            <v>6845734.25</v>
          </cell>
          <cell r="T28">
            <v>-30828.639999999999</v>
          </cell>
          <cell r="V28">
            <v>0</v>
          </cell>
          <cell r="W28">
            <v>10706455.619999999</v>
          </cell>
          <cell r="X28">
            <v>921745.12</v>
          </cell>
          <cell r="Z28">
            <v>11628200.74</v>
          </cell>
          <cell r="AB28">
            <v>9181885.7599999998</v>
          </cell>
          <cell r="AE28">
            <v>9181885.7599999998</v>
          </cell>
          <cell r="AI28">
            <v>0</v>
          </cell>
          <cell r="AK28">
            <v>0</v>
          </cell>
          <cell r="AQ28">
            <v>0</v>
          </cell>
          <cell r="AR28">
            <v>2446314.9800000004</v>
          </cell>
        </row>
        <row r="29">
          <cell r="A29" t="str">
            <v>11107</v>
          </cell>
          <cell r="B29" t="str">
            <v>11107</v>
          </cell>
          <cell r="C29" t="str">
            <v>Cust. Receivables Discounted with Bank</v>
          </cell>
          <cell r="F29" t="str">
            <v>Cust. Receivables Discounted with Bank</v>
          </cell>
          <cell r="V29">
            <v>0</v>
          </cell>
          <cell r="AE29">
            <v>0</v>
          </cell>
          <cell r="AI29">
            <v>0</v>
          </cell>
          <cell r="AK29">
            <v>0</v>
          </cell>
          <cell r="AQ29">
            <v>0</v>
          </cell>
          <cell r="AR29">
            <v>0</v>
          </cell>
        </row>
        <row r="30">
          <cell r="A30" t="str">
            <v>11109</v>
          </cell>
          <cell r="B30" t="str">
            <v>11109</v>
          </cell>
          <cell r="C30" t="str">
            <v>Other Receivables</v>
          </cell>
          <cell r="F30" t="str">
            <v>Other Receivables</v>
          </cell>
          <cell r="V30">
            <v>0</v>
          </cell>
          <cell r="AE30">
            <v>0</v>
          </cell>
          <cell r="AI30">
            <v>0</v>
          </cell>
          <cell r="AK30">
            <v>0</v>
          </cell>
          <cell r="AQ30">
            <v>0</v>
          </cell>
          <cell r="AR30">
            <v>0</v>
          </cell>
        </row>
        <row r="31">
          <cell r="A31" t="str">
            <v>102000</v>
          </cell>
          <cell r="B31" t="str">
            <v>102000</v>
          </cell>
          <cell r="C31" t="str">
            <v>Accounts Receivable-Affiliate</v>
          </cell>
          <cell r="F31" t="str">
            <v>Accounts Receivable-Affiliate</v>
          </cell>
          <cell r="G31">
            <v>402051.9</v>
          </cell>
          <cell r="H31">
            <v>249382.8</v>
          </cell>
          <cell r="I31">
            <v>175916.66</v>
          </cell>
          <cell r="L31">
            <v>827351.36</v>
          </cell>
          <cell r="M31">
            <v>191581.74</v>
          </cell>
          <cell r="N31">
            <v>1546113.34</v>
          </cell>
          <cell r="O31">
            <v>402143.96</v>
          </cell>
          <cell r="P31">
            <v>1146547.29</v>
          </cell>
          <cell r="S31">
            <v>3286386.33</v>
          </cell>
          <cell r="T31">
            <v>4951386.1500000004</v>
          </cell>
          <cell r="V31">
            <v>0</v>
          </cell>
          <cell r="W31">
            <v>9065123.8399999999</v>
          </cell>
          <cell r="Z31">
            <v>9065123.8399999999</v>
          </cell>
          <cell r="AB31">
            <v>6949557.1799999997</v>
          </cell>
          <cell r="AC31">
            <v>483532.64</v>
          </cell>
          <cell r="AE31">
            <v>7433089.8199999994</v>
          </cell>
          <cell r="AI31">
            <v>0</v>
          </cell>
          <cell r="AK31">
            <v>0</v>
          </cell>
          <cell r="AQ31">
            <v>0</v>
          </cell>
          <cell r="AR31">
            <v>1632034.0200000005</v>
          </cell>
        </row>
        <row r="32">
          <cell r="A32" t="str">
            <v>11131</v>
          </cell>
          <cell r="B32" t="str">
            <v>11131</v>
          </cell>
          <cell r="C32" t="str">
            <v>Accts Rec-Wholesale Affiliates</v>
          </cell>
          <cell r="F32" t="str">
            <v>Accts Rec-Wholesale Affiliates</v>
          </cell>
          <cell r="G32">
            <v>402051.9</v>
          </cell>
          <cell r="H32">
            <v>249382.8</v>
          </cell>
          <cell r="I32">
            <v>175916.66</v>
          </cell>
          <cell r="L32">
            <v>827351.36</v>
          </cell>
          <cell r="M32">
            <v>191581.74</v>
          </cell>
          <cell r="N32">
            <v>1546113.34</v>
          </cell>
          <cell r="O32">
            <v>402143.96</v>
          </cell>
          <cell r="P32">
            <v>1146547.28</v>
          </cell>
          <cell r="S32">
            <v>3286386.32</v>
          </cell>
          <cell r="T32">
            <v>4951386.1500000004</v>
          </cell>
          <cell r="V32">
            <v>0</v>
          </cell>
          <cell r="W32">
            <v>9065123.8300000001</v>
          </cell>
          <cell r="Z32">
            <v>9065123.8300000001</v>
          </cell>
          <cell r="AB32">
            <v>1945283.98</v>
          </cell>
          <cell r="AC32">
            <v>483532.64</v>
          </cell>
          <cell r="AE32">
            <v>2428816.62</v>
          </cell>
          <cell r="AI32">
            <v>0</v>
          </cell>
          <cell r="AK32">
            <v>0</v>
          </cell>
          <cell r="AQ32">
            <v>0</v>
          </cell>
          <cell r="AR32">
            <v>6636307.21</v>
          </cell>
        </row>
        <row r="33">
          <cell r="A33" t="str">
            <v>11141</v>
          </cell>
          <cell r="B33" t="str">
            <v>11141</v>
          </cell>
          <cell r="C33" t="str">
            <v>Accts Rec-Retail Affiliate</v>
          </cell>
          <cell r="F33" t="str">
            <v>Accts Rec-Retail Affiliate</v>
          </cell>
          <cell r="G33">
            <v>0</v>
          </cell>
          <cell r="H33">
            <v>0</v>
          </cell>
          <cell r="I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0.01</v>
          </cell>
          <cell r="S33">
            <v>0.01</v>
          </cell>
          <cell r="T33">
            <v>0</v>
          </cell>
          <cell r="V33">
            <v>0</v>
          </cell>
          <cell r="W33">
            <v>0.01</v>
          </cell>
          <cell r="Z33">
            <v>0.01</v>
          </cell>
          <cell r="AB33">
            <v>5004273.2</v>
          </cell>
          <cell r="AE33">
            <v>5004273.2</v>
          </cell>
          <cell r="AI33">
            <v>0</v>
          </cell>
          <cell r="AK33">
            <v>0</v>
          </cell>
          <cell r="AQ33">
            <v>0</v>
          </cell>
          <cell r="AR33">
            <v>-5004273.1900000004</v>
          </cell>
        </row>
        <row r="34">
          <cell r="A34" t="str">
            <v>11142</v>
          </cell>
          <cell r="B34" t="str">
            <v>11142</v>
          </cell>
          <cell r="C34" t="str">
            <v>Accts Rec-Retail Legacy Affiliate</v>
          </cell>
          <cell r="F34" t="str">
            <v>Accts Rec-Retail Legacy Affiliate</v>
          </cell>
          <cell r="V34">
            <v>0</v>
          </cell>
          <cell r="AE34">
            <v>0</v>
          </cell>
          <cell r="AI34">
            <v>0</v>
          </cell>
          <cell r="AK34">
            <v>0</v>
          </cell>
          <cell r="AQ34">
            <v>0</v>
          </cell>
          <cell r="AR34">
            <v>0</v>
          </cell>
        </row>
        <row r="35">
          <cell r="A35" t="str">
            <v>102100</v>
          </cell>
          <cell r="B35" t="str">
            <v>102100</v>
          </cell>
          <cell r="C35" t="str">
            <v>Interest Receivables Totals Node</v>
          </cell>
          <cell r="F35" t="str">
            <v>Interest Receivables Totals Node</v>
          </cell>
          <cell r="T35">
            <v>465725.91</v>
          </cell>
          <cell r="V35">
            <v>0</v>
          </cell>
          <cell r="W35">
            <v>465725.91</v>
          </cell>
          <cell r="Y35">
            <v>-465725.91</v>
          </cell>
          <cell r="Z35">
            <v>0</v>
          </cell>
          <cell r="AE35">
            <v>0</v>
          </cell>
          <cell r="AI35">
            <v>0</v>
          </cell>
          <cell r="AK35">
            <v>0</v>
          </cell>
          <cell r="AQ35">
            <v>0</v>
          </cell>
          <cell r="AR35">
            <v>0</v>
          </cell>
        </row>
        <row r="36">
          <cell r="A36" t="str">
            <v>11221</v>
          </cell>
          <cell r="B36" t="str">
            <v>11221</v>
          </cell>
          <cell r="C36" t="str">
            <v>Interest Receivable-Wholesale Affiliate</v>
          </cell>
          <cell r="F36" t="str">
            <v>Interest Receivable-Wholesale Affiliate</v>
          </cell>
          <cell r="V36">
            <v>0</v>
          </cell>
          <cell r="AE36">
            <v>0</v>
          </cell>
          <cell r="AI36">
            <v>0</v>
          </cell>
          <cell r="AK36">
            <v>0</v>
          </cell>
          <cell r="AQ36">
            <v>0</v>
          </cell>
          <cell r="AR36">
            <v>0</v>
          </cell>
        </row>
        <row r="37">
          <cell r="A37" t="str">
            <v>11222</v>
          </cell>
          <cell r="B37" t="str">
            <v>11222</v>
          </cell>
          <cell r="C37" t="str">
            <v>Interest Receivable-Retail Affiliate</v>
          </cell>
          <cell r="F37" t="str">
            <v>Interest Receivable-Retail Affiliate</v>
          </cell>
          <cell r="T37">
            <v>465725.91</v>
          </cell>
          <cell r="V37">
            <v>0</v>
          </cell>
          <cell r="W37">
            <v>465725.91</v>
          </cell>
          <cell r="Y37">
            <v>-465725.91</v>
          </cell>
          <cell r="Z37">
            <v>0</v>
          </cell>
          <cell r="AE37">
            <v>0</v>
          </cell>
          <cell r="AI37">
            <v>0</v>
          </cell>
          <cell r="AK37">
            <v>0</v>
          </cell>
          <cell r="AQ37">
            <v>0</v>
          </cell>
          <cell r="AR37">
            <v>0</v>
          </cell>
        </row>
        <row r="38">
          <cell r="A38" t="str">
            <v>11224</v>
          </cell>
          <cell r="B38" t="str">
            <v>11224</v>
          </cell>
          <cell r="C38" t="str">
            <v>Interest Receivable-Retail Legacy Affiliate</v>
          </cell>
          <cell r="F38" t="str">
            <v>Interest Receivable-Retail Legacy Affiliate</v>
          </cell>
          <cell r="V38">
            <v>0</v>
          </cell>
          <cell r="AE38">
            <v>0</v>
          </cell>
          <cell r="AI38">
            <v>0</v>
          </cell>
          <cell r="AK38">
            <v>0</v>
          </cell>
          <cell r="AQ38">
            <v>0</v>
          </cell>
          <cell r="AR38">
            <v>0</v>
          </cell>
        </row>
        <row r="39">
          <cell r="A39" t="str">
            <v>102200</v>
          </cell>
          <cell r="B39" t="str">
            <v>102200</v>
          </cell>
          <cell r="C39" t="str">
            <v>Notes Receivables Totals Node</v>
          </cell>
          <cell r="F39" t="str">
            <v>Notes Receivables Totals Node</v>
          </cell>
          <cell r="T39">
            <v>3062736.4</v>
          </cell>
          <cell r="V39">
            <v>0</v>
          </cell>
          <cell r="W39">
            <v>3062736.4</v>
          </cell>
          <cell r="Y39">
            <v>-3062736.4</v>
          </cell>
          <cell r="Z39">
            <v>0</v>
          </cell>
          <cell r="AB39">
            <v>4676322.16</v>
          </cell>
          <cell r="AE39">
            <v>4676322.16</v>
          </cell>
          <cell r="AI39">
            <v>0</v>
          </cell>
          <cell r="AK39">
            <v>0</v>
          </cell>
          <cell r="AQ39">
            <v>0</v>
          </cell>
          <cell r="AR39">
            <v>-4676322.16</v>
          </cell>
        </row>
        <row r="40">
          <cell r="A40" t="str">
            <v>11321</v>
          </cell>
          <cell r="B40" t="str">
            <v>11321</v>
          </cell>
          <cell r="C40" t="str">
            <v/>
          </cell>
          <cell r="F40" t="str">
            <v/>
          </cell>
          <cell r="V40">
            <v>0</v>
          </cell>
          <cell r="AE40">
            <v>0</v>
          </cell>
          <cell r="AI40">
            <v>0</v>
          </cell>
          <cell r="AK40">
            <v>0</v>
          </cell>
          <cell r="AQ40">
            <v>0</v>
          </cell>
          <cell r="AR40">
            <v>0</v>
          </cell>
        </row>
        <row r="41">
          <cell r="A41" t="str">
            <v>11322</v>
          </cell>
          <cell r="B41" t="str">
            <v>11322</v>
          </cell>
          <cell r="C41" t="str">
            <v>Notes Rec- Retail Affil</v>
          </cell>
          <cell r="F41" t="str">
            <v>Notes Rec- Retail Affil</v>
          </cell>
          <cell r="T41">
            <v>3062736.4</v>
          </cell>
          <cell r="V41">
            <v>0</v>
          </cell>
          <cell r="W41">
            <v>3062736.4</v>
          </cell>
          <cell r="Y41">
            <v>-3062736.4</v>
          </cell>
          <cell r="Z41">
            <v>0</v>
          </cell>
          <cell r="AB41">
            <v>4676322.16</v>
          </cell>
          <cell r="AE41">
            <v>4676322.16</v>
          </cell>
          <cell r="AI41">
            <v>0</v>
          </cell>
          <cell r="AK41">
            <v>0</v>
          </cell>
          <cell r="AQ41">
            <v>0</v>
          </cell>
          <cell r="AR41">
            <v>-4676322.16</v>
          </cell>
        </row>
        <row r="42">
          <cell r="A42" t="str">
            <v>11324</v>
          </cell>
          <cell r="B42" t="str">
            <v>11324</v>
          </cell>
          <cell r="C42" t="str">
            <v>Notes Receivable-Retail Legacy Affiliate</v>
          </cell>
          <cell r="F42" t="str">
            <v>Notes Receivable-Retail Legacy Affiliate</v>
          </cell>
          <cell r="V42">
            <v>0</v>
          </cell>
          <cell r="AE42">
            <v>0</v>
          </cell>
          <cell r="AI42">
            <v>0</v>
          </cell>
          <cell r="AK42">
            <v>0</v>
          </cell>
          <cell r="AQ42">
            <v>0</v>
          </cell>
          <cell r="AR42">
            <v>0</v>
          </cell>
        </row>
        <row r="43">
          <cell r="A43" t="str">
            <v>102500</v>
          </cell>
          <cell r="B43" t="str">
            <v>102500</v>
          </cell>
          <cell r="C43" t="str">
            <v>Dividends Receivable</v>
          </cell>
          <cell r="F43" t="str">
            <v>Dividends Receivable</v>
          </cell>
          <cell r="V43">
            <v>0</v>
          </cell>
          <cell r="AE43">
            <v>0</v>
          </cell>
          <cell r="AI43">
            <v>0</v>
          </cell>
          <cell r="AK43">
            <v>0</v>
          </cell>
          <cell r="AQ43">
            <v>0</v>
          </cell>
          <cell r="AR43">
            <v>0</v>
          </cell>
        </row>
        <row r="44">
          <cell r="A44" t="str">
            <v>11331</v>
          </cell>
          <cell r="B44" t="str">
            <v>11331</v>
          </cell>
          <cell r="C44" t="str">
            <v>Dividends Receivable - Wholesale Affiliate</v>
          </cell>
          <cell r="F44" t="str">
            <v>Dividends Receivable - Wholesale Affiliate</v>
          </cell>
          <cell r="V44">
            <v>0</v>
          </cell>
          <cell r="AE44">
            <v>0</v>
          </cell>
          <cell r="AI44">
            <v>0</v>
          </cell>
          <cell r="AK44">
            <v>0</v>
          </cell>
          <cell r="AQ44">
            <v>0</v>
          </cell>
          <cell r="AR44">
            <v>0</v>
          </cell>
        </row>
        <row r="45">
          <cell r="A45" t="str">
            <v>11332</v>
          </cell>
          <cell r="B45" t="str">
            <v>11332</v>
          </cell>
          <cell r="C45" t="str">
            <v>Dividends Receivable - Retail</v>
          </cell>
          <cell r="F45" t="str">
            <v>Dividends Receivable - Retail</v>
          </cell>
          <cell r="V45">
            <v>0</v>
          </cell>
          <cell r="AE45">
            <v>0</v>
          </cell>
          <cell r="AI45">
            <v>0</v>
          </cell>
          <cell r="AK45">
            <v>0</v>
          </cell>
          <cell r="AQ45">
            <v>0</v>
          </cell>
          <cell r="AR45">
            <v>0</v>
          </cell>
        </row>
        <row r="46">
          <cell r="A46" t="str">
            <v>103000</v>
          </cell>
          <cell r="B46" t="str">
            <v>103000</v>
          </cell>
          <cell r="C46" t="str">
            <v>Inventories Totals Node</v>
          </cell>
          <cell r="F46" t="str">
            <v>Inventories Totals Node</v>
          </cell>
          <cell r="G46">
            <v>3662532.33</v>
          </cell>
          <cell r="H46">
            <v>2165142.25</v>
          </cell>
          <cell r="I46">
            <v>1798056.49</v>
          </cell>
          <cell r="L46">
            <v>7625731.0700000003</v>
          </cell>
          <cell r="M46">
            <v>2843195.09</v>
          </cell>
          <cell r="N46">
            <v>5847846.1900000004</v>
          </cell>
          <cell r="O46">
            <v>1868727.92</v>
          </cell>
          <cell r="P46">
            <v>3803774.75</v>
          </cell>
          <cell r="S46">
            <v>14363543.949999999</v>
          </cell>
          <cell r="T46">
            <v>-1275194.27</v>
          </cell>
          <cell r="V46">
            <v>0</v>
          </cell>
          <cell r="W46">
            <v>20714080.75</v>
          </cell>
          <cell r="X46">
            <v>996045.34</v>
          </cell>
          <cell r="Z46">
            <v>21710126.09</v>
          </cell>
          <cell r="AB46">
            <v>26352429.02</v>
          </cell>
          <cell r="AC46">
            <v>-26470.99</v>
          </cell>
          <cell r="AE46">
            <v>26325958.030000001</v>
          </cell>
          <cell r="AI46">
            <v>0</v>
          </cell>
          <cell r="AJ46">
            <v>-1308297</v>
          </cell>
          <cell r="AK46">
            <v>-1308297</v>
          </cell>
          <cell r="AQ46">
            <v>0</v>
          </cell>
          <cell r="AR46">
            <v>-3307534.9400000013</v>
          </cell>
        </row>
        <row r="47">
          <cell r="A47" t="str">
            <v>103010</v>
          </cell>
          <cell r="B47" t="str">
            <v>103010</v>
          </cell>
          <cell r="C47" t="str">
            <v>Inventory at Primary Cost Totals Node</v>
          </cell>
          <cell r="F47" t="str">
            <v>Inventory at Primary Cost Totals Node</v>
          </cell>
          <cell r="V47">
            <v>0</v>
          </cell>
          <cell r="AE47">
            <v>0</v>
          </cell>
          <cell r="AI47">
            <v>0</v>
          </cell>
          <cell r="AK47">
            <v>0</v>
          </cell>
          <cell r="AQ47">
            <v>0</v>
          </cell>
          <cell r="AR47">
            <v>0</v>
          </cell>
        </row>
        <row r="48">
          <cell r="A48" t="str">
            <v>103015</v>
          </cell>
          <cell r="B48" t="str">
            <v>103015</v>
          </cell>
          <cell r="C48" t="str">
            <v>Inventory at Primary Cost Retail Total Node</v>
          </cell>
          <cell r="E48" t="str">
            <v/>
          </cell>
          <cell r="F48" t="str">
            <v>Inventory at Primary Cost Retail Total Node</v>
          </cell>
          <cell r="G48">
            <v>3886971.6</v>
          </cell>
          <cell r="H48">
            <v>2275412.54</v>
          </cell>
          <cell r="I48">
            <v>1939620.51</v>
          </cell>
          <cell r="L48">
            <v>8102004.6500000004</v>
          </cell>
          <cell r="M48">
            <v>2945554.13</v>
          </cell>
          <cell r="N48">
            <v>6105638.2199999997</v>
          </cell>
          <cell r="O48">
            <v>1975963.06</v>
          </cell>
          <cell r="P48">
            <v>4006798.57</v>
          </cell>
          <cell r="S48">
            <v>15033953.98</v>
          </cell>
          <cell r="T48">
            <v>230504.25</v>
          </cell>
          <cell r="V48">
            <v>0</v>
          </cell>
          <cell r="W48">
            <v>23366462.879999999</v>
          </cell>
          <cell r="X48">
            <v>1212520.93</v>
          </cell>
          <cell r="Z48">
            <v>24578983.809999999</v>
          </cell>
          <cell r="AB48">
            <v>28353411.600000001</v>
          </cell>
          <cell r="AC48">
            <v>-26470.99</v>
          </cell>
          <cell r="AE48">
            <v>28326940.610000003</v>
          </cell>
          <cell r="AI48">
            <v>0</v>
          </cell>
          <cell r="AK48">
            <v>0</v>
          </cell>
          <cell r="AQ48">
            <v>0</v>
          </cell>
          <cell r="AR48">
            <v>-3747956.8000000045</v>
          </cell>
        </row>
        <row r="49">
          <cell r="A49" t="str">
            <v>11511</v>
          </cell>
          <cell r="B49" t="str">
            <v>11511</v>
          </cell>
          <cell r="C49" t="str">
            <v>Retail Inv-NMHG New Units</v>
          </cell>
          <cell r="F49" t="str">
            <v>Retail Inv-NMHG New Units</v>
          </cell>
          <cell r="G49">
            <v>2940481.29</v>
          </cell>
          <cell r="H49">
            <v>1454312.43</v>
          </cell>
          <cell r="I49">
            <v>1334982.77</v>
          </cell>
          <cell r="L49">
            <v>5729776.4900000002</v>
          </cell>
          <cell r="M49">
            <v>1896675.31</v>
          </cell>
          <cell r="N49">
            <v>3441592.7</v>
          </cell>
          <cell r="O49">
            <v>655473.81000000006</v>
          </cell>
          <cell r="P49">
            <v>2008870.03</v>
          </cell>
          <cell r="S49">
            <v>8002611.8499999996</v>
          </cell>
          <cell r="V49">
            <v>0</v>
          </cell>
          <cell r="W49">
            <v>13732388.34</v>
          </cell>
          <cell r="X49">
            <v>465368.76</v>
          </cell>
          <cell r="Z49">
            <v>14197757.1</v>
          </cell>
          <cell r="AB49">
            <v>11141888.220000001</v>
          </cell>
          <cell r="AE49">
            <v>11141888.220000001</v>
          </cell>
          <cell r="AI49">
            <v>0</v>
          </cell>
          <cell r="AK49">
            <v>0</v>
          </cell>
          <cell r="AQ49">
            <v>0</v>
          </cell>
          <cell r="AR49">
            <v>3055868.879999999</v>
          </cell>
        </row>
        <row r="50">
          <cell r="A50" t="str">
            <v>11512</v>
          </cell>
          <cell r="B50" t="str">
            <v>11512</v>
          </cell>
          <cell r="C50" t="str">
            <v>Retail Inventory - Other New Units</v>
          </cell>
          <cell r="F50" t="str">
            <v>Retail Inventory - Other New Units</v>
          </cell>
          <cell r="G50">
            <v>105641.88</v>
          </cell>
          <cell r="H50">
            <v>147880.92000000001</v>
          </cell>
          <cell r="I50">
            <v>24020.720000000001</v>
          </cell>
          <cell r="L50">
            <v>277543.52</v>
          </cell>
          <cell r="M50">
            <v>12141.25</v>
          </cell>
          <cell r="N50">
            <v>242814.72</v>
          </cell>
          <cell r="O50">
            <v>58929.47</v>
          </cell>
          <cell r="P50">
            <v>102508.92</v>
          </cell>
          <cell r="S50">
            <v>416394.36</v>
          </cell>
          <cell r="V50">
            <v>0</v>
          </cell>
          <cell r="W50">
            <v>693937.88</v>
          </cell>
          <cell r="Z50">
            <v>693937.88</v>
          </cell>
          <cell r="AB50">
            <v>522961.46</v>
          </cell>
          <cell r="AE50">
            <v>522961.46</v>
          </cell>
          <cell r="AI50">
            <v>0</v>
          </cell>
          <cell r="AK50">
            <v>0</v>
          </cell>
          <cell r="AQ50">
            <v>0</v>
          </cell>
          <cell r="AR50">
            <v>170976.41999999998</v>
          </cell>
        </row>
        <row r="51">
          <cell r="A51" t="str">
            <v>11513</v>
          </cell>
          <cell r="B51" t="str">
            <v>11513</v>
          </cell>
          <cell r="C51" t="str">
            <v>Retail Inventory - Used Units</v>
          </cell>
          <cell r="F51" t="str">
            <v>Retail Inventory - Used Units</v>
          </cell>
          <cell r="G51">
            <v>464093.1</v>
          </cell>
          <cell r="H51">
            <v>188314.28</v>
          </cell>
          <cell r="I51">
            <v>151347.42000000001</v>
          </cell>
          <cell r="L51">
            <v>803754.8</v>
          </cell>
          <cell r="M51">
            <v>489139.03</v>
          </cell>
          <cell r="N51">
            <v>1151702.57</v>
          </cell>
          <cell r="O51">
            <v>459200.86</v>
          </cell>
          <cell r="P51">
            <v>771024.06</v>
          </cell>
          <cell r="S51">
            <v>2871066.52</v>
          </cell>
          <cell r="T51">
            <v>-26470.99</v>
          </cell>
          <cell r="V51">
            <v>0</v>
          </cell>
          <cell r="W51">
            <v>3648350.33</v>
          </cell>
          <cell r="X51">
            <v>346746.72</v>
          </cell>
          <cell r="Z51">
            <v>3995097.05</v>
          </cell>
          <cell r="AB51">
            <v>11412264.92</v>
          </cell>
          <cell r="AC51">
            <v>-26470.99</v>
          </cell>
          <cell r="AE51">
            <v>11385793.93</v>
          </cell>
          <cell r="AI51">
            <v>0</v>
          </cell>
          <cell r="AK51">
            <v>0</v>
          </cell>
          <cell r="AQ51">
            <v>0</v>
          </cell>
          <cell r="AR51">
            <v>-7390696.8799999999</v>
          </cell>
        </row>
        <row r="52">
          <cell r="A52" t="str">
            <v>11514</v>
          </cell>
          <cell r="B52" t="str">
            <v>11514</v>
          </cell>
          <cell r="C52" t="str">
            <v>Retail Inventory - Marketing Inv</v>
          </cell>
          <cell r="F52" t="str">
            <v>Retail Inventory - Marketing Inv</v>
          </cell>
          <cell r="V52">
            <v>0</v>
          </cell>
          <cell r="AE52">
            <v>0</v>
          </cell>
          <cell r="AI52">
            <v>0</v>
          </cell>
          <cell r="AK52">
            <v>0</v>
          </cell>
          <cell r="AQ52">
            <v>0</v>
          </cell>
          <cell r="AR52">
            <v>0</v>
          </cell>
        </row>
        <row r="53">
          <cell r="A53" t="str">
            <v>11515</v>
          </cell>
          <cell r="B53" t="str">
            <v>11515</v>
          </cell>
          <cell r="C53" t="str">
            <v>Retail Inventory - Parts</v>
          </cell>
          <cell r="F53" t="str">
            <v>Retail Inventory - Parts</v>
          </cell>
          <cell r="G53">
            <v>341550.81</v>
          </cell>
          <cell r="H53">
            <v>390801.04</v>
          </cell>
          <cell r="I53">
            <v>384655.66</v>
          </cell>
          <cell r="L53">
            <v>1117007.51</v>
          </cell>
          <cell r="M53">
            <v>432834.7</v>
          </cell>
          <cell r="N53">
            <v>1026108.16</v>
          </cell>
          <cell r="O53">
            <v>666319.37</v>
          </cell>
          <cell r="P53">
            <v>937900.64</v>
          </cell>
          <cell r="S53">
            <v>3063162.87</v>
          </cell>
          <cell r="V53">
            <v>0</v>
          </cell>
          <cell r="W53">
            <v>4180170.38</v>
          </cell>
          <cell r="X53">
            <v>400405.45</v>
          </cell>
          <cell r="Z53">
            <v>4580575.83</v>
          </cell>
          <cell r="AB53">
            <v>3315435.45</v>
          </cell>
          <cell r="AE53">
            <v>3315435.45</v>
          </cell>
          <cell r="AI53">
            <v>0</v>
          </cell>
          <cell r="AK53">
            <v>0</v>
          </cell>
          <cell r="AQ53">
            <v>0</v>
          </cell>
          <cell r="AR53">
            <v>1265140.3799999999</v>
          </cell>
        </row>
        <row r="54">
          <cell r="A54" t="str">
            <v>11516</v>
          </cell>
          <cell r="B54" t="str">
            <v>11516</v>
          </cell>
          <cell r="C54" t="str">
            <v>Retail Inventory - Allied Lines</v>
          </cell>
          <cell r="F54" t="str">
            <v>Retail Inventory - Allied Lines</v>
          </cell>
          <cell r="G54">
            <v>0</v>
          </cell>
          <cell r="L54">
            <v>0</v>
          </cell>
          <cell r="N54">
            <v>6899.45</v>
          </cell>
          <cell r="O54">
            <v>0</v>
          </cell>
          <cell r="P54">
            <v>13539.71</v>
          </cell>
          <cell r="S54">
            <v>20439.16</v>
          </cell>
          <cell r="V54">
            <v>0</v>
          </cell>
          <cell r="W54">
            <v>20439.16</v>
          </cell>
          <cell r="Z54">
            <v>20439.16</v>
          </cell>
          <cell r="AB54">
            <v>125685.44</v>
          </cell>
          <cell r="AE54">
            <v>125685.44</v>
          </cell>
          <cell r="AI54">
            <v>0</v>
          </cell>
          <cell r="AK54">
            <v>0</v>
          </cell>
          <cell r="AQ54">
            <v>0</v>
          </cell>
          <cell r="AR54">
            <v>-105246.28</v>
          </cell>
        </row>
        <row r="55">
          <cell r="A55" t="str">
            <v>11517</v>
          </cell>
          <cell r="B55" t="str">
            <v>11517</v>
          </cell>
          <cell r="C55" t="str">
            <v>Retail Inventory -WIP</v>
          </cell>
          <cell r="F55" t="str">
            <v>Retail Inventory -WIP</v>
          </cell>
          <cell r="G55">
            <v>35204.519999999997</v>
          </cell>
          <cell r="H55">
            <v>94103.87</v>
          </cell>
          <cell r="I55">
            <v>44613.94</v>
          </cell>
          <cell r="L55">
            <v>173922.33</v>
          </cell>
          <cell r="M55">
            <v>114763.84</v>
          </cell>
          <cell r="N55">
            <v>236520.62</v>
          </cell>
          <cell r="O55">
            <v>136039.54999999999</v>
          </cell>
          <cell r="P55">
            <v>172955.21</v>
          </cell>
          <cell r="S55">
            <v>660279.22</v>
          </cell>
          <cell r="T55">
            <v>256975.24</v>
          </cell>
          <cell r="V55">
            <v>0</v>
          </cell>
          <cell r="W55">
            <v>1091176.79</v>
          </cell>
          <cell r="Z55">
            <v>1091176.79</v>
          </cell>
          <cell r="AB55">
            <v>1835176.11</v>
          </cell>
          <cell r="AE55">
            <v>1835176.11</v>
          </cell>
          <cell r="AI55">
            <v>0</v>
          </cell>
          <cell r="AK55">
            <v>0</v>
          </cell>
          <cell r="AQ55">
            <v>0</v>
          </cell>
          <cell r="AR55">
            <v>-743999.32000000007</v>
          </cell>
        </row>
        <row r="56">
          <cell r="A56" t="str">
            <v>103020</v>
          </cell>
          <cell r="B56" t="str">
            <v>103020</v>
          </cell>
          <cell r="C56" t="str">
            <v>Inventory Revaluation Adjustment Totals Node</v>
          </cell>
          <cell r="F56" t="str">
            <v>Inventory Revaluation Adjustment Totals Node</v>
          </cell>
          <cell r="V56">
            <v>0</v>
          </cell>
          <cell r="AE56">
            <v>0</v>
          </cell>
          <cell r="AI56">
            <v>0</v>
          </cell>
          <cell r="AK56">
            <v>0</v>
          </cell>
          <cell r="AQ56">
            <v>0</v>
          </cell>
          <cell r="AR56">
            <v>0</v>
          </cell>
        </row>
        <row r="57">
          <cell r="A57" t="str">
            <v>103030</v>
          </cell>
          <cell r="B57" t="str">
            <v>103030</v>
          </cell>
          <cell r="C57" t="str">
            <v>Inventory-Intercompany Profit Totals Node</v>
          </cell>
          <cell r="F57" t="str">
            <v>Inventory-Intercompany Profit Totals Node</v>
          </cell>
          <cell r="V57">
            <v>0</v>
          </cell>
          <cell r="AE57">
            <v>0</v>
          </cell>
          <cell r="AI57">
            <v>0</v>
          </cell>
          <cell r="AK57">
            <v>0</v>
          </cell>
          <cell r="AQ57">
            <v>0</v>
          </cell>
          <cell r="AR57">
            <v>0</v>
          </cell>
        </row>
        <row r="58">
          <cell r="A58" t="str">
            <v>103040</v>
          </cell>
          <cell r="B58" t="str">
            <v>103040</v>
          </cell>
          <cell r="C58" t="str">
            <v>Inventory-Reserves Totals Node</v>
          </cell>
          <cell r="F58" t="str">
            <v>Inventory-Reserves Totals Node</v>
          </cell>
          <cell r="G58">
            <v>-224439.27</v>
          </cell>
          <cell r="H58">
            <v>-110270.29</v>
          </cell>
          <cell r="I58">
            <v>-141564.01999999999</v>
          </cell>
          <cell r="L58">
            <v>-476273.58</v>
          </cell>
          <cell r="M58">
            <v>-102359.03999999999</v>
          </cell>
          <cell r="N58">
            <v>-257792.03</v>
          </cell>
          <cell r="O58">
            <v>-107235.14</v>
          </cell>
          <cell r="P58">
            <v>-203023.82</v>
          </cell>
          <cell r="S58">
            <v>-670410.03</v>
          </cell>
          <cell r="T58">
            <v>-1505698.52</v>
          </cell>
          <cell r="V58">
            <v>0</v>
          </cell>
          <cell r="W58">
            <v>-2652382.13</v>
          </cell>
          <cell r="X58">
            <v>-216475.59</v>
          </cell>
          <cell r="Z58">
            <v>-2868857.72</v>
          </cell>
          <cell r="AB58">
            <v>-2000982.58</v>
          </cell>
          <cell r="AE58">
            <v>-2000982.58</v>
          </cell>
          <cell r="AI58">
            <v>0</v>
          </cell>
          <cell r="AJ58">
            <v>-1308297</v>
          </cell>
          <cell r="AK58">
            <v>-1308297</v>
          </cell>
          <cell r="AQ58">
            <v>0</v>
          </cell>
          <cell r="AR58">
            <v>440421.85999999987</v>
          </cell>
        </row>
        <row r="59">
          <cell r="A59" t="str">
            <v>11541</v>
          </cell>
          <cell r="B59" t="str">
            <v>11541</v>
          </cell>
          <cell r="C59" t="str">
            <v>Shrinkage Reserve</v>
          </cell>
          <cell r="F59" t="str">
            <v>Shrinkage Reserve</v>
          </cell>
          <cell r="G59">
            <v>-126.65</v>
          </cell>
          <cell r="H59">
            <v>-11979.46</v>
          </cell>
          <cell r="I59">
            <v>301.61</v>
          </cell>
          <cell r="L59">
            <v>-11804.5</v>
          </cell>
          <cell r="M59">
            <v>53774.06</v>
          </cell>
          <cell r="N59">
            <v>-54057.25</v>
          </cell>
          <cell r="O59">
            <v>-3976.99</v>
          </cell>
          <cell r="P59">
            <v>635.65</v>
          </cell>
          <cell r="S59">
            <v>-3624.53</v>
          </cell>
          <cell r="T59">
            <v>-194158.38</v>
          </cell>
          <cell r="V59">
            <v>0</v>
          </cell>
          <cell r="W59">
            <v>-209587.41</v>
          </cell>
          <cell r="Z59">
            <v>-209587.41</v>
          </cell>
          <cell r="AB59">
            <v>-65879.990000000005</v>
          </cell>
          <cell r="AE59">
            <v>-65879.990000000005</v>
          </cell>
          <cell r="AI59">
            <v>0</v>
          </cell>
          <cell r="AK59">
            <v>0</v>
          </cell>
          <cell r="AQ59">
            <v>0</v>
          </cell>
          <cell r="AR59">
            <v>-143707.41999999998</v>
          </cell>
        </row>
        <row r="60">
          <cell r="A60" t="str">
            <v>11542</v>
          </cell>
          <cell r="B60" t="str">
            <v>11542</v>
          </cell>
          <cell r="C60" t="str">
            <v>Obsolescence Inventory Reserve</v>
          </cell>
          <cell r="F60" t="str">
            <v>Obsolescence Inventory Reserve</v>
          </cell>
          <cell r="G60">
            <v>-88759.78</v>
          </cell>
          <cell r="H60">
            <v>-41357.949999999997</v>
          </cell>
          <cell r="I60">
            <v>-81631.38</v>
          </cell>
          <cell r="L60">
            <v>-211749.11</v>
          </cell>
          <cell r="M60">
            <v>-87346.73</v>
          </cell>
          <cell r="N60">
            <v>-146287.69</v>
          </cell>
          <cell r="O60">
            <v>-51639.5</v>
          </cell>
          <cell r="P60">
            <v>-132621.13</v>
          </cell>
          <cell r="S60">
            <v>-417895.05</v>
          </cell>
          <cell r="T60">
            <v>81322.92</v>
          </cell>
          <cell r="V60">
            <v>0</v>
          </cell>
          <cell r="W60">
            <v>-548321.24</v>
          </cell>
          <cell r="X60">
            <v>-212793.25</v>
          </cell>
          <cell r="Z60">
            <v>-761114.49</v>
          </cell>
          <cell r="AB60">
            <v>-666823.81000000006</v>
          </cell>
          <cell r="AE60">
            <v>-666823.81000000006</v>
          </cell>
          <cell r="AI60">
            <v>0</v>
          </cell>
          <cell r="AK60">
            <v>0</v>
          </cell>
          <cell r="AQ60">
            <v>0</v>
          </cell>
          <cell r="AR60">
            <v>-94290.679999999935</v>
          </cell>
        </row>
        <row r="61">
          <cell r="A61" t="str">
            <v>11543</v>
          </cell>
          <cell r="B61" t="str">
            <v>11543</v>
          </cell>
          <cell r="C61" t="str">
            <v>Excess Inventory Reserve</v>
          </cell>
          <cell r="F61" t="str">
            <v>Excess Inventory Reserve</v>
          </cell>
          <cell r="V61">
            <v>0</v>
          </cell>
          <cell r="AE61">
            <v>0</v>
          </cell>
          <cell r="AI61">
            <v>0</v>
          </cell>
          <cell r="AK61">
            <v>0</v>
          </cell>
          <cell r="AQ61">
            <v>0</v>
          </cell>
          <cell r="AR61">
            <v>0</v>
          </cell>
        </row>
        <row r="62">
          <cell r="A62" t="str">
            <v>11544</v>
          </cell>
          <cell r="B62" t="str">
            <v>11544</v>
          </cell>
          <cell r="C62" t="str">
            <v>LIFO Reserve</v>
          </cell>
          <cell r="F62" t="str">
            <v>LIFO Reserve</v>
          </cell>
          <cell r="T62">
            <v>-1308297</v>
          </cell>
          <cell r="V62">
            <v>0</v>
          </cell>
          <cell r="W62">
            <v>-1308297</v>
          </cell>
          <cell r="Z62">
            <v>-1308297</v>
          </cell>
          <cell r="AE62">
            <v>0</v>
          </cell>
          <cell r="AI62">
            <v>0</v>
          </cell>
          <cell r="AJ62">
            <v>-1308297</v>
          </cell>
          <cell r="AK62">
            <v>-1308297</v>
          </cell>
          <cell r="AQ62">
            <v>0</v>
          </cell>
          <cell r="AR62">
            <v>0</v>
          </cell>
        </row>
        <row r="63">
          <cell r="A63" t="str">
            <v>11545</v>
          </cell>
          <cell r="B63" t="str">
            <v>11545</v>
          </cell>
          <cell r="C63" t="str">
            <v>Lower of Cost/Market Reserve</v>
          </cell>
          <cell r="F63" t="str">
            <v>Lower of Cost/Market Reserve</v>
          </cell>
          <cell r="G63">
            <v>-135552.84</v>
          </cell>
          <cell r="H63">
            <v>-56932.88</v>
          </cell>
          <cell r="I63">
            <v>-60234.25</v>
          </cell>
          <cell r="L63">
            <v>-252719.97</v>
          </cell>
          <cell r="M63">
            <v>-68786.37</v>
          </cell>
          <cell r="N63">
            <v>-57447.09</v>
          </cell>
          <cell r="O63">
            <v>-51618.65</v>
          </cell>
          <cell r="P63">
            <v>-71038.34</v>
          </cell>
          <cell r="S63">
            <v>-248890.45</v>
          </cell>
          <cell r="T63">
            <v>-84566.06</v>
          </cell>
          <cell r="V63">
            <v>0</v>
          </cell>
          <cell r="W63">
            <v>-586176.48</v>
          </cell>
          <cell r="X63">
            <v>-3682.34</v>
          </cell>
          <cell r="Z63">
            <v>-589858.81999999995</v>
          </cell>
          <cell r="AB63">
            <v>-1268278.78</v>
          </cell>
          <cell r="AE63">
            <v>-1268278.78</v>
          </cell>
          <cell r="AI63">
            <v>0</v>
          </cell>
          <cell r="AK63">
            <v>0</v>
          </cell>
          <cell r="AQ63">
            <v>0</v>
          </cell>
          <cell r="AR63">
            <v>678419.96000000008</v>
          </cell>
        </row>
        <row r="64">
          <cell r="A64" t="str">
            <v>104000</v>
          </cell>
          <cell r="B64" t="str">
            <v>104000</v>
          </cell>
          <cell r="C64" t="str">
            <v>Prepayments &amp; Other Totals Node</v>
          </cell>
          <cell r="F64" t="str">
            <v>Prepayments &amp; Other Totals Node</v>
          </cell>
          <cell r="G64">
            <v>-27468.43</v>
          </cell>
          <cell r="H64">
            <v>160392.92000000001</v>
          </cell>
          <cell r="I64">
            <v>33233.47</v>
          </cell>
          <cell r="J64">
            <v>-5645.33</v>
          </cell>
          <cell r="L64">
            <v>160512.63</v>
          </cell>
          <cell r="M64">
            <v>57719.87</v>
          </cell>
          <cell r="N64">
            <v>8075.82</v>
          </cell>
          <cell r="O64">
            <v>-152357.99</v>
          </cell>
          <cell r="P64">
            <v>-235498.47</v>
          </cell>
          <cell r="Q64">
            <v>-49.77</v>
          </cell>
          <cell r="S64">
            <v>-322110.53999999998</v>
          </cell>
          <cell r="T64">
            <v>13439110.699999999</v>
          </cell>
          <cell r="V64">
            <v>0</v>
          </cell>
          <cell r="W64">
            <v>13277512.789999999</v>
          </cell>
          <cell r="X64">
            <v>156200.82</v>
          </cell>
          <cell r="Z64">
            <v>13433713.609999999</v>
          </cell>
          <cell r="AB64">
            <v>900051.34</v>
          </cell>
          <cell r="AC64">
            <v>-457061.74</v>
          </cell>
          <cell r="AE64">
            <v>442989.6</v>
          </cell>
          <cell r="AF64">
            <v>-468000</v>
          </cell>
          <cell r="AG64">
            <v>468000</v>
          </cell>
          <cell r="AH64">
            <v>12754527.52</v>
          </cell>
          <cell r="AI64">
            <v>12754527.52</v>
          </cell>
          <cell r="AK64">
            <v>0</v>
          </cell>
          <cell r="AQ64">
            <v>0</v>
          </cell>
          <cell r="AR64">
            <v>236196.49000000022</v>
          </cell>
        </row>
        <row r="65">
          <cell r="A65" t="str">
            <v>104010</v>
          </cell>
          <cell r="B65" t="str">
            <v>104010</v>
          </cell>
          <cell r="C65" t="str">
            <v>Prepaid Assets Totals Node</v>
          </cell>
          <cell r="F65" t="str">
            <v>Prepaid Assets Totals Node</v>
          </cell>
          <cell r="G65">
            <v>-27468.43</v>
          </cell>
          <cell r="H65">
            <v>160392.92000000001</v>
          </cell>
          <cell r="I65">
            <v>33233.47</v>
          </cell>
          <cell r="J65">
            <v>-5645.33</v>
          </cell>
          <cell r="L65">
            <v>160512.63</v>
          </cell>
          <cell r="M65">
            <v>57719.87</v>
          </cell>
          <cell r="N65">
            <v>8075.82</v>
          </cell>
          <cell r="O65">
            <v>-152357.99</v>
          </cell>
          <cell r="P65">
            <v>-235498.47</v>
          </cell>
          <cell r="Q65">
            <v>-49.77</v>
          </cell>
          <cell r="S65">
            <v>-322110.53999999998</v>
          </cell>
          <cell r="T65">
            <v>684583.18</v>
          </cell>
          <cell r="V65">
            <v>0</v>
          </cell>
          <cell r="W65">
            <v>522985.27</v>
          </cell>
          <cell r="X65">
            <v>156200.82</v>
          </cell>
          <cell r="Z65">
            <v>679186.09</v>
          </cell>
          <cell r="AB65">
            <v>900051.34</v>
          </cell>
          <cell r="AC65">
            <v>-457061.74</v>
          </cell>
          <cell r="AE65">
            <v>442989.6</v>
          </cell>
          <cell r="AI65">
            <v>0</v>
          </cell>
          <cell r="AK65">
            <v>0</v>
          </cell>
          <cell r="AQ65">
            <v>0</v>
          </cell>
          <cell r="AR65">
            <v>236196.49</v>
          </cell>
        </row>
        <row r="66">
          <cell r="A66" t="str">
            <v>11601</v>
          </cell>
          <cell r="B66" t="str">
            <v>11601</v>
          </cell>
          <cell r="C66" t="str">
            <v>Prepaid Insurance</v>
          </cell>
          <cell r="F66" t="str">
            <v>Prepaid Insurance</v>
          </cell>
          <cell r="G66">
            <v>10660.29</v>
          </cell>
          <cell r="H66">
            <v>40229.35</v>
          </cell>
          <cell r="I66">
            <v>-74050.22</v>
          </cell>
          <cell r="J66">
            <v>-5645.33</v>
          </cell>
          <cell r="L66">
            <v>-28805.91</v>
          </cell>
          <cell r="M66">
            <v>-15757.59</v>
          </cell>
          <cell r="N66">
            <v>-61373.32</v>
          </cell>
          <cell r="O66">
            <v>-55085.49</v>
          </cell>
          <cell r="P66">
            <v>-11495.15</v>
          </cell>
          <cell r="Q66">
            <v>-6161.48</v>
          </cell>
          <cell r="S66">
            <v>-149873.03</v>
          </cell>
          <cell r="T66">
            <v>408174.45</v>
          </cell>
          <cell r="V66">
            <v>0</v>
          </cell>
          <cell r="W66">
            <v>229495.51</v>
          </cell>
          <cell r="Z66">
            <v>229495.51</v>
          </cell>
          <cell r="AB66">
            <v>328482.68</v>
          </cell>
          <cell r="AE66">
            <v>328482.68</v>
          </cell>
          <cell r="AI66">
            <v>0</v>
          </cell>
          <cell r="AK66">
            <v>0</v>
          </cell>
          <cell r="AQ66">
            <v>0</v>
          </cell>
          <cell r="AR66">
            <v>-98987.169999999984</v>
          </cell>
        </row>
        <row r="67">
          <cell r="A67" t="str">
            <v>11602</v>
          </cell>
          <cell r="B67" t="str">
            <v>11602</v>
          </cell>
          <cell r="C67" t="str">
            <v>Rebill Charges - Affiliate</v>
          </cell>
          <cell r="F67" t="str">
            <v>Rebill Charges - Affiliate</v>
          </cell>
          <cell r="G67">
            <v>10490.34</v>
          </cell>
          <cell r="H67">
            <v>69359.240000000005</v>
          </cell>
          <cell r="I67">
            <v>38174.199999999997</v>
          </cell>
          <cell r="L67">
            <v>118023.78</v>
          </cell>
          <cell r="M67">
            <v>118379.39</v>
          </cell>
          <cell r="N67">
            <v>-19304.37</v>
          </cell>
          <cell r="O67">
            <v>-103481.07</v>
          </cell>
          <cell r="P67">
            <v>-214584.5</v>
          </cell>
          <cell r="Q67">
            <v>6111.71</v>
          </cell>
          <cell r="S67">
            <v>-212878.84</v>
          </cell>
          <cell r="T67">
            <v>94855.07</v>
          </cell>
          <cell r="V67">
            <v>0</v>
          </cell>
          <cell r="W67">
            <v>0.01</v>
          </cell>
          <cell r="Z67">
            <v>0.01</v>
          </cell>
          <cell r="AB67">
            <v>382400.01</v>
          </cell>
          <cell r="AC67">
            <v>-457061.74</v>
          </cell>
          <cell r="AE67">
            <v>-74661.729999999981</v>
          </cell>
          <cell r="AI67">
            <v>0</v>
          </cell>
          <cell r="AK67">
            <v>0</v>
          </cell>
          <cell r="AQ67">
            <v>0</v>
          </cell>
          <cell r="AR67">
            <v>74661.739999999976</v>
          </cell>
        </row>
        <row r="68">
          <cell r="A68" t="str">
            <v>11604</v>
          </cell>
          <cell r="B68" t="str">
            <v>11604</v>
          </cell>
          <cell r="C68" t="str">
            <v>Other Prepaids</v>
          </cell>
          <cell r="F68" t="str">
            <v>Other Prepaids</v>
          </cell>
          <cell r="G68">
            <v>-55970.28</v>
          </cell>
          <cell r="H68">
            <v>-165.76</v>
          </cell>
          <cell r="I68">
            <v>56218.41</v>
          </cell>
          <cell r="L68">
            <v>82.37</v>
          </cell>
          <cell r="M68">
            <v>32003.21</v>
          </cell>
          <cell r="N68">
            <v>50812.95</v>
          </cell>
          <cell r="O68">
            <v>1459.44</v>
          </cell>
          <cell r="P68">
            <v>66.53</v>
          </cell>
          <cell r="S68">
            <v>84342.13</v>
          </cell>
          <cell r="T68">
            <v>27633.46</v>
          </cell>
          <cell r="V68">
            <v>0</v>
          </cell>
          <cell r="W68">
            <v>112057.96</v>
          </cell>
          <cell r="X68">
            <v>156200.82</v>
          </cell>
          <cell r="Z68">
            <v>268258.78000000003</v>
          </cell>
          <cell r="AB68">
            <v>8421.6299999999992</v>
          </cell>
          <cell r="AE68">
            <v>8421.6299999999992</v>
          </cell>
          <cell r="AI68">
            <v>0</v>
          </cell>
          <cell r="AK68">
            <v>0</v>
          </cell>
          <cell r="AQ68">
            <v>0</v>
          </cell>
          <cell r="AR68">
            <v>259837.15000000002</v>
          </cell>
        </row>
        <row r="69">
          <cell r="A69" t="str">
            <v>11609</v>
          </cell>
          <cell r="B69" t="str">
            <v>11609</v>
          </cell>
          <cell r="C69" t="str">
            <v>Other Current Assets</v>
          </cell>
          <cell r="F69" t="str">
            <v>Other Current Assets</v>
          </cell>
          <cell r="G69">
            <v>7351.22</v>
          </cell>
          <cell r="H69">
            <v>50970.09</v>
          </cell>
          <cell r="I69">
            <v>12891.08</v>
          </cell>
          <cell r="L69">
            <v>71212.39</v>
          </cell>
          <cell r="M69">
            <v>-76905.14</v>
          </cell>
          <cell r="N69">
            <v>37940.559999999998</v>
          </cell>
          <cell r="O69">
            <v>4749.13</v>
          </cell>
          <cell r="P69">
            <v>-9485.35</v>
          </cell>
          <cell r="S69">
            <v>-43700.800000000003</v>
          </cell>
          <cell r="T69">
            <v>153920.20000000001</v>
          </cell>
          <cell r="V69">
            <v>0</v>
          </cell>
          <cell r="W69">
            <v>181431.79</v>
          </cell>
          <cell r="Z69">
            <v>181431.79</v>
          </cell>
          <cell r="AB69">
            <v>180747.02</v>
          </cell>
          <cell r="AE69">
            <v>180747.02</v>
          </cell>
          <cell r="AI69">
            <v>0</v>
          </cell>
          <cell r="AK69">
            <v>0</v>
          </cell>
          <cell r="AQ69">
            <v>0</v>
          </cell>
          <cell r="AR69">
            <v>684.77000000001863</v>
          </cell>
        </row>
        <row r="70">
          <cell r="A70" t="str">
            <v>104020</v>
          </cell>
          <cell r="B70" t="str">
            <v>104020</v>
          </cell>
          <cell r="C70" t="str">
            <v>Interest Expense Transfer Totals Node</v>
          </cell>
          <cell r="F70" t="str">
            <v>Interest Expense Transfer Totals Node</v>
          </cell>
          <cell r="T70">
            <v>0</v>
          </cell>
          <cell r="V70">
            <v>0</v>
          </cell>
          <cell r="W70">
            <v>0</v>
          </cell>
          <cell r="Z70">
            <v>0</v>
          </cell>
          <cell r="AE70">
            <v>0</v>
          </cell>
          <cell r="AF70">
            <v>-468000</v>
          </cell>
          <cell r="AG70">
            <v>468000</v>
          </cell>
          <cell r="AI70">
            <v>0</v>
          </cell>
          <cell r="AK70">
            <v>0</v>
          </cell>
          <cell r="AQ70">
            <v>0</v>
          </cell>
          <cell r="AR70">
            <v>0</v>
          </cell>
        </row>
        <row r="71">
          <cell r="A71" t="str">
            <v>12101</v>
          </cell>
          <cell r="B71" t="str">
            <v>12101</v>
          </cell>
          <cell r="C71" t="str">
            <v>Admin Fees-Division</v>
          </cell>
          <cell r="F71" t="str">
            <v>Admin Fees-Division</v>
          </cell>
          <cell r="V71">
            <v>0</v>
          </cell>
          <cell r="AE71">
            <v>0</v>
          </cell>
          <cell r="AI71">
            <v>0</v>
          </cell>
          <cell r="AK71">
            <v>0</v>
          </cell>
          <cell r="AQ71">
            <v>0</v>
          </cell>
          <cell r="AR71">
            <v>0</v>
          </cell>
        </row>
        <row r="72">
          <cell r="A72" t="str">
            <v>12102</v>
          </cell>
          <cell r="B72" t="str">
            <v>12102</v>
          </cell>
          <cell r="C72" t="str">
            <v>Interest on Target Capitalization</v>
          </cell>
          <cell r="F72" t="str">
            <v>Interest on Target Capitalization</v>
          </cell>
          <cell r="T72">
            <v>0</v>
          </cell>
          <cell r="V72">
            <v>0</v>
          </cell>
          <cell r="W72">
            <v>0</v>
          </cell>
          <cell r="Z72">
            <v>0</v>
          </cell>
          <cell r="AE72">
            <v>0</v>
          </cell>
          <cell r="AF72">
            <v>-468000</v>
          </cell>
          <cell r="AG72">
            <v>468000</v>
          </cell>
          <cell r="AI72">
            <v>0</v>
          </cell>
          <cell r="AK72">
            <v>0</v>
          </cell>
          <cell r="AQ72">
            <v>0</v>
          </cell>
          <cell r="AR72">
            <v>0</v>
          </cell>
        </row>
        <row r="73">
          <cell r="A73" t="str">
            <v>104030</v>
          </cell>
          <cell r="B73" t="str">
            <v>104030</v>
          </cell>
          <cell r="C73" t="str">
            <v>Other Assets Allocated Totals Node</v>
          </cell>
          <cell r="F73" t="str">
            <v>Other Assets Allocated Totals Node</v>
          </cell>
          <cell r="T73">
            <v>12754527.52</v>
          </cell>
          <cell r="V73">
            <v>0</v>
          </cell>
          <cell r="W73">
            <v>12754527.52</v>
          </cell>
          <cell r="Z73">
            <v>12754527.52</v>
          </cell>
          <cell r="AE73">
            <v>0</v>
          </cell>
          <cell r="AH73">
            <v>12754527.52</v>
          </cell>
          <cell r="AI73">
            <v>12754527.52</v>
          </cell>
          <cell r="AK73">
            <v>0</v>
          </cell>
          <cell r="AQ73">
            <v>0</v>
          </cell>
          <cell r="AR73">
            <v>0</v>
          </cell>
        </row>
        <row r="74">
          <cell r="A74" t="str">
            <v>13201</v>
          </cell>
          <cell r="B74" t="str">
            <v>13201</v>
          </cell>
          <cell r="C74" t="str">
            <v>Other Assets- Allocated</v>
          </cell>
          <cell r="F74" t="str">
            <v>Other Assets- Allocated</v>
          </cell>
          <cell r="T74">
            <v>12754527.52</v>
          </cell>
          <cell r="V74">
            <v>0</v>
          </cell>
          <cell r="W74">
            <v>12754527.52</v>
          </cell>
          <cell r="Z74">
            <v>12754527.52</v>
          </cell>
          <cell r="AE74">
            <v>0</v>
          </cell>
          <cell r="AH74">
            <v>12754527.52</v>
          </cell>
          <cell r="AI74">
            <v>12754527.52</v>
          </cell>
          <cell r="AK74">
            <v>0</v>
          </cell>
          <cell r="AQ74">
            <v>0</v>
          </cell>
          <cell r="AR74">
            <v>0</v>
          </cell>
        </row>
        <row r="75">
          <cell r="A75" t="str">
            <v>105000</v>
          </cell>
          <cell r="B75" t="str">
            <v>105000</v>
          </cell>
          <cell r="C75" t="str">
            <v>Deferred Income Taxes-Current-Totals Node</v>
          </cell>
          <cell r="F75" t="str">
            <v>Deferred Income Taxes-Current-Totals Node</v>
          </cell>
          <cell r="G75">
            <v>487998.81</v>
          </cell>
          <cell r="H75">
            <v>232903.37</v>
          </cell>
          <cell r="I75">
            <v>436323.24</v>
          </cell>
          <cell r="L75">
            <v>1157225.42</v>
          </cell>
          <cell r="M75">
            <v>812284.83</v>
          </cell>
          <cell r="N75">
            <v>630527.81999999995</v>
          </cell>
          <cell r="O75">
            <v>261973.14</v>
          </cell>
          <cell r="P75">
            <v>683710.55</v>
          </cell>
          <cell r="S75">
            <v>2388496.34</v>
          </cell>
          <cell r="T75">
            <v>-2516606.66</v>
          </cell>
          <cell r="V75">
            <v>0</v>
          </cell>
          <cell r="W75">
            <v>1029115.1</v>
          </cell>
          <cell r="Z75">
            <v>1029115.1</v>
          </cell>
          <cell r="AB75">
            <v>1358404.34</v>
          </cell>
          <cell r="AE75">
            <v>1358404.34</v>
          </cell>
          <cell r="AI75">
            <v>0</v>
          </cell>
          <cell r="AK75">
            <v>0</v>
          </cell>
          <cell r="AQ75">
            <v>0</v>
          </cell>
          <cell r="AR75">
            <v>-329289.24000000011</v>
          </cell>
        </row>
        <row r="76">
          <cell r="A76" t="str">
            <v>11801</v>
          </cell>
          <cell r="B76" t="str">
            <v>11801</v>
          </cell>
          <cell r="C76" t="str">
            <v>Deferred Income Tax - Current</v>
          </cell>
          <cell r="F76" t="str">
            <v>Deferred Income Tax - Current</v>
          </cell>
          <cell r="G76">
            <v>487998.81</v>
          </cell>
          <cell r="H76">
            <v>232903.37</v>
          </cell>
          <cell r="I76">
            <v>436323.24</v>
          </cell>
          <cell r="L76">
            <v>1157225.42</v>
          </cell>
          <cell r="M76">
            <v>812284.83</v>
          </cell>
          <cell r="N76">
            <v>630527.81999999995</v>
          </cell>
          <cell r="O76">
            <v>261973.14</v>
          </cell>
          <cell r="P76">
            <v>683710.55</v>
          </cell>
          <cell r="S76">
            <v>2388496.34</v>
          </cell>
          <cell r="T76">
            <v>-2516606.66</v>
          </cell>
          <cell r="V76">
            <v>0</v>
          </cell>
          <cell r="W76">
            <v>1029115.1</v>
          </cell>
          <cell r="Z76">
            <v>1029115.1</v>
          </cell>
          <cell r="AB76">
            <v>1358404.34</v>
          </cell>
          <cell r="AE76">
            <v>1358404.34</v>
          </cell>
          <cell r="AI76">
            <v>0</v>
          </cell>
          <cell r="AK76">
            <v>0</v>
          </cell>
          <cell r="AQ76">
            <v>0</v>
          </cell>
          <cell r="AR76">
            <v>-329289.24000000011</v>
          </cell>
        </row>
        <row r="77">
          <cell r="A77" t="str">
            <v>105500</v>
          </cell>
          <cell r="B77" t="str">
            <v>105500</v>
          </cell>
          <cell r="C77" t="str">
            <v>Internal vs. Legal Totals Node</v>
          </cell>
          <cell r="F77" t="str">
            <v>Internal vs. Legal Totals Node</v>
          </cell>
          <cell r="V77">
            <v>0</v>
          </cell>
          <cell r="AE77">
            <v>0</v>
          </cell>
          <cell r="AI77">
            <v>0</v>
          </cell>
          <cell r="AK77">
            <v>0</v>
          </cell>
          <cell r="AQ77">
            <v>0</v>
          </cell>
          <cell r="AR77">
            <v>0</v>
          </cell>
        </row>
        <row r="78">
          <cell r="A78" t="str">
            <v>12128</v>
          </cell>
          <cell r="B78" t="str">
            <v>12128</v>
          </cell>
          <cell r="C78" t="str">
            <v>Income Tax Accrued - Internal</v>
          </cell>
          <cell r="F78" t="str">
            <v>Income Tax Accrued - Internal</v>
          </cell>
          <cell r="V78">
            <v>0</v>
          </cell>
          <cell r="AE78">
            <v>0</v>
          </cell>
          <cell r="AI78">
            <v>0</v>
          </cell>
          <cell r="AK78">
            <v>0</v>
          </cell>
          <cell r="AQ78">
            <v>0</v>
          </cell>
          <cell r="AR78">
            <v>0</v>
          </cell>
        </row>
        <row r="79">
          <cell r="A79" t="str">
            <v>12129</v>
          </cell>
          <cell r="B79" t="str">
            <v>12129</v>
          </cell>
          <cell r="C79" t="str">
            <v>Income Tax Accrued - Legal</v>
          </cell>
          <cell r="F79" t="str">
            <v>Income Tax Accrued - Legal</v>
          </cell>
          <cell r="V79">
            <v>0</v>
          </cell>
          <cell r="AE79">
            <v>0</v>
          </cell>
          <cell r="AI79">
            <v>0</v>
          </cell>
          <cell r="AK79">
            <v>0</v>
          </cell>
          <cell r="AQ79">
            <v>0</v>
          </cell>
          <cell r="AR79">
            <v>0</v>
          </cell>
        </row>
        <row r="80">
          <cell r="A80" t="str">
            <v>12139</v>
          </cell>
          <cell r="B80" t="str">
            <v>12139</v>
          </cell>
          <cell r="C80" t="str">
            <v>Summary Transfer to Corporate Debt</v>
          </cell>
          <cell r="F80" t="str">
            <v>Summary Transfer to Corporate Debt</v>
          </cell>
          <cell r="V80">
            <v>0</v>
          </cell>
          <cell r="AE80">
            <v>0</v>
          </cell>
          <cell r="AI80">
            <v>0</v>
          </cell>
          <cell r="AK80">
            <v>0</v>
          </cell>
          <cell r="AQ80">
            <v>0</v>
          </cell>
          <cell r="AR80">
            <v>0</v>
          </cell>
        </row>
        <row r="81">
          <cell r="A81" t="str">
            <v>106000</v>
          </cell>
          <cell r="B81" t="str">
            <v>106000</v>
          </cell>
          <cell r="C81" t="str">
            <v>Investments Totals Node</v>
          </cell>
          <cell r="F81" t="str">
            <v>Investments Totals Node</v>
          </cell>
          <cell r="V81">
            <v>0</v>
          </cell>
          <cell r="AE81">
            <v>0</v>
          </cell>
          <cell r="AI81">
            <v>0</v>
          </cell>
          <cell r="AK81">
            <v>0</v>
          </cell>
          <cell r="AQ81">
            <v>0</v>
          </cell>
          <cell r="AR81">
            <v>0</v>
          </cell>
        </row>
        <row r="82">
          <cell r="A82" t="str">
            <v>106010</v>
          </cell>
          <cell r="B82" t="str">
            <v>106010</v>
          </cell>
          <cell r="C82" t="str">
            <v>Investments &amp; Loans Totals Node</v>
          </cell>
          <cell r="F82" t="str">
            <v>Investments &amp; Loans Totals Node</v>
          </cell>
          <cell r="V82">
            <v>0</v>
          </cell>
          <cell r="AE82">
            <v>0</v>
          </cell>
          <cell r="AI82">
            <v>0</v>
          </cell>
          <cell r="AK82">
            <v>0</v>
          </cell>
          <cell r="AQ82">
            <v>0</v>
          </cell>
          <cell r="AR82">
            <v>0</v>
          </cell>
        </row>
        <row r="83">
          <cell r="A83" t="str">
            <v>106020</v>
          </cell>
          <cell r="B83" t="str">
            <v>106020</v>
          </cell>
          <cell r="C83" t="str">
            <v>Investments-Consolidated Affiliates Totals Node</v>
          </cell>
          <cell r="F83" t="str">
            <v>Investments-Consolidated Affiliates Totals Node</v>
          </cell>
          <cell r="V83">
            <v>0</v>
          </cell>
          <cell r="AE83">
            <v>0</v>
          </cell>
          <cell r="AI83">
            <v>0</v>
          </cell>
          <cell r="AK83">
            <v>0</v>
          </cell>
          <cell r="AQ83">
            <v>0</v>
          </cell>
          <cell r="AR83">
            <v>0</v>
          </cell>
        </row>
        <row r="84">
          <cell r="A84" t="str">
            <v>107500</v>
          </cell>
          <cell r="B84" t="str">
            <v>107500</v>
          </cell>
          <cell r="C84" t="str">
            <v>Net Assets Held for Sale</v>
          </cell>
          <cell r="F84" t="str">
            <v>Net Assets Held for Sale</v>
          </cell>
          <cell r="V84">
            <v>0</v>
          </cell>
          <cell r="AE84">
            <v>0</v>
          </cell>
          <cell r="AI84">
            <v>0</v>
          </cell>
          <cell r="AK84">
            <v>0</v>
          </cell>
          <cell r="AQ84">
            <v>0</v>
          </cell>
          <cell r="AR84">
            <v>0</v>
          </cell>
        </row>
        <row r="85">
          <cell r="A85" t="str">
            <v>107600</v>
          </cell>
          <cell r="B85" t="str">
            <v>107600</v>
          </cell>
          <cell r="C85" t="str">
            <v>LT Notes Receivable - Affiliates &amp; Other</v>
          </cell>
          <cell r="F85" t="str">
            <v>LT Notes Receivable - Affiliates &amp; Other</v>
          </cell>
          <cell r="V85">
            <v>0</v>
          </cell>
          <cell r="AE85">
            <v>0</v>
          </cell>
          <cell r="AI85">
            <v>0</v>
          </cell>
          <cell r="AK85">
            <v>0</v>
          </cell>
          <cell r="AQ85">
            <v>0</v>
          </cell>
          <cell r="AR85">
            <v>0</v>
          </cell>
        </row>
        <row r="86">
          <cell r="A86" t="str">
            <v>108000</v>
          </cell>
          <cell r="B86" t="str">
            <v>108000</v>
          </cell>
          <cell r="C86" t="str">
            <v>Tangible Fixed Assets Totals Node</v>
          </cell>
          <cell r="F86" t="str">
            <v>Tangible Fixed Assets Totals Node</v>
          </cell>
          <cell r="G86">
            <v>1243132.01</v>
          </cell>
          <cell r="H86">
            <v>891099.17</v>
          </cell>
          <cell r="I86">
            <v>1383862.09</v>
          </cell>
          <cell r="L86">
            <v>3518093.27</v>
          </cell>
          <cell r="M86">
            <v>375973.75</v>
          </cell>
          <cell r="N86">
            <v>1232343.3999999999</v>
          </cell>
          <cell r="O86">
            <v>297300.45</v>
          </cell>
          <cell r="P86">
            <v>1560201.49</v>
          </cell>
          <cell r="S86">
            <v>3465819.09</v>
          </cell>
          <cell r="T86">
            <v>1220972.71</v>
          </cell>
          <cell r="V86">
            <v>0</v>
          </cell>
          <cell r="W86">
            <v>8204885.0700000003</v>
          </cell>
          <cell r="X86">
            <v>713676.51</v>
          </cell>
          <cell r="Z86">
            <v>8918561.5800000001</v>
          </cell>
          <cell r="AB86">
            <v>9206391.4800000004</v>
          </cell>
          <cell r="AE86">
            <v>9206391.4800000004</v>
          </cell>
          <cell r="AF86">
            <v>7495</v>
          </cell>
          <cell r="AG86">
            <v>1258465</v>
          </cell>
          <cell r="AI86">
            <v>1265960</v>
          </cell>
          <cell r="AJ86">
            <v>-103720</v>
          </cell>
          <cell r="AK86">
            <v>-103720</v>
          </cell>
          <cell r="AO86">
            <v>0</v>
          </cell>
          <cell r="AQ86">
            <v>0</v>
          </cell>
          <cell r="AR86">
            <v>-1450069.9000000004</v>
          </cell>
        </row>
        <row r="87">
          <cell r="A87" t="str">
            <v>108010</v>
          </cell>
          <cell r="B87" t="str">
            <v>108010</v>
          </cell>
          <cell r="C87" t="str">
            <v>Rental Equipment-Net-Totals Node</v>
          </cell>
          <cell r="F87" t="str">
            <v>Rental Equipment-Net-Totals Node</v>
          </cell>
          <cell r="G87">
            <v>1123612.83</v>
          </cell>
          <cell r="H87">
            <v>843783.54</v>
          </cell>
          <cell r="I87">
            <v>1349863.42</v>
          </cell>
          <cell r="L87">
            <v>3317259.79</v>
          </cell>
          <cell r="M87">
            <v>267335.65000000002</v>
          </cell>
          <cell r="N87">
            <v>1117548.1499999999</v>
          </cell>
          <cell r="O87">
            <v>252397.95</v>
          </cell>
          <cell r="P87">
            <v>1435178.53</v>
          </cell>
          <cell r="S87">
            <v>3072460.28</v>
          </cell>
          <cell r="T87">
            <v>0</v>
          </cell>
          <cell r="V87">
            <v>0</v>
          </cell>
          <cell r="W87">
            <v>6389720.0700000003</v>
          </cell>
          <cell r="X87">
            <v>692977.75</v>
          </cell>
          <cell r="Z87">
            <v>7082697.8200000003</v>
          </cell>
          <cell r="AB87">
            <v>8432426.6500000004</v>
          </cell>
          <cell r="AE87">
            <v>8432426.6500000004</v>
          </cell>
          <cell r="AF87">
            <v>721</v>
          </cell>
          <cell r="AI87">
            <v>721</v>
          </cell>
          <cell r="AK87">
            <v>0</v>
          </cell>
          <cell r="AO87">
            <v>0</v>
          </cell>
          <cell r="AQ87">
            <v>0</v>
          </cell>
          <cell r="AR87">
            <v>-1350449.83</v>
          </cell>
        </row>
        <row r="88">
          <cell r="A88" t="str">
            <v>13001100</v>
          </cell>
          <cell r="B88" t="str">
            <v>13001</v>
          </cell>
          <cell r="C88" t="str">
            <v>S-T Rental Equipment - Cost</v>
          </cell>
          <cell r="D88" t="str">
            <v>100</v>
          </cell>
          <cell r="E88" t="str">
            <v>Opening balance</v>
          </cell>
          <cell r="F88" t="str">
            <v>S-T Rental Equipment - Cost-Opening balance</v>
          </cell>
          <cell r="G88">
            <v>1017112.72</v>
          </cell>
          <cell r="H88">
            <v>364921.79</v>
          </cell>
          <cell r="I88">
            <v>802229.53</v>
          </cell>
          <cell r="L88">
            <v>2184264.04</v>
          </cell>
          <cell r="M88">
            <v>310705.2</v>
          </cell>
          <cell r="N88">
            <v>1322754.26</v>
          </cell>
          <cell r="O88">
            <v>486202.06</v>
          </cell>
          <cell r="P88">
            <v>1718244.99</v>
          </cell>
          <cell r="S88">
            <v>3837906.51</v>
          </cell>
          <cell r="T88">
            <v>20986.58</v>
          </cell>
          <cell r="V88">
            <v>0</v>
          </cell>
          <cell r="W88">
            <v>6043157.1299999999</v>
          </cell>
          <cell r="Z88">
            <v>6043157.1299999999</v>
          </cell>
          <cell r="AB88">
            <v>6714163.5599999996</v>
          </cell>
          <cell r="AE88">
            <v>6714163.5599999996</v>
          </cell>
          <cell r="AF88">
            <v>20986.58</v>
          </cell>
          <cell r="AI88">
            <v>20986.58</v>
          </cell>
          <cell r="AK88">
            <v>0</v>
          </cell>
          <cell r="AO88">
            <v>-691993.01</v>
          </cell>
          <cell r="AQ88">
            <v>-691993.01</v>
          </cell>
          <cell r="AR88">
            <v>0</v>
          </cell>
        </row>
        <row r="89">
          <cell r="A89" t="str">
            <v>13001120</v>
          </cell>
          <cell r="B89" t="str">
            <v>13001</v>
          </cell>
          <cell r="C89" t="str">
            <v>S-T Rental Equipment - Cost</v>
          </cell>
          <cell r="D89" t="str">
            <v>120</v>
          </cell>
          <cell r="E89" t="str">
            <v>Acquisitions/Additions</v>
          </cell>
          <cell r="F89" t="str">
            <v>S-T Rental Equipment - Cost-Acquisitions/Additions</v>
          </cell>
          <cell r="G89">
            <v>94767.21</v>
          </cell>
          <cell r="H89">
            <v>88557.81</v>
          </cell>
          <cell r="I89">
            <v>167465.91</v>
          </cell>
          <cell r="L89">
            <v>350790.93</v>
          </cell>
          <cell r="M89">
            <v>42653.17</v>
          </cell>
          <cell r="N89">
            <v>359807.61</v>
          </cell>
          <cell r="O89">
            <v>215055.83</v>
          </cell>
          <cell r="P89">
            <v>83548.639999999999</v>
          </cell>
          <cell r="S89">
            <v>701065.25</v>
          </cell>
          <cell r="V89">
            <v>0</v>
          </cell>
          <cell r="W89">
            <v>1051856.18</v>
          </cell>
          <cell r="Z89">
            <v>1051856.18</v>
          </cell>
          <cell r="AE89">
            <v>0</v>
          </cell>
          <cell r="AF89">
            <v>721</v>
          </cell>
          <cell r="AI89">
            <v>721</v>
          </cell>
          <cell r="AK89">
            <v>0</v>
          </cell>
          <cell r="AO89">
            <v>-51717.61</v>
          </cell>
          <cell r="AQ89">
            <v>-51717.61</v>
          </cell>
          <cell r="AR89">
            <v>1102852.79</v>
          </cell>
        </row>
        <row r="90">
          <cell r="A90" t="str">
            <v>13001140</v>
          </cell>
          <cell r="B90" t="str">
            <v>13001</v>
          </cell>
          <cell r="C90" t="str">
            <v>S-T Rental Equipment - Cost</v>
          </cell>
          <cell r="D90" t="str">
            <v>140</v>
          </cell>
          <cell r="E90" t="str">
            <v>Retirements/Disposals</v>
          </cell>
          <cell r="F90" t="str">
            <v>S-T Rental Equipment - Cost-Retirements/Disposals</v>
          </cell>
          <cell r="G90">
            <v>-118216.92</v>
          </cell>
          <cell r="I90">
            <v>-3594.58</v>
          </cell>
          <cell r="L90">
            <v>-121811.5</v>
          </cell>
          <cell r="N90">
            <v>-22108.55</v>
          </cell>
          <cell r="O90">
            <v>-61222.87</v>
          </cell>
          <cell r="S90">
            <v>-83331.42</v>
          </cell>
          <cell r="T90">
            <v>-215</v>
          </cell>
          <cell r="V90">
            <v>0</v>
          </cell>
          <cell r="W90">
            <v>-205357.92</v>
          </cell>
          <cell r="Z90">
            <v>-205357.92</v>
          </cell>
          <cell r="AE90">
            <v>0</v>
          </cell>
          <cell r="AF90">
            <v>-215</v>
          </cell>
          <cell r="AI90">
            <v>-215</v>
          </cell>
          <cell r="AK90">
            <v>0</v>
          </cell>
          <cell r="AO90">
            <v>12909.89</v>
          </cell>
          <cell r="AQ90">
            <v>12909.89</v>
          </cell>
          <cell r="AR90">
            <v>-218052.81</v>
          </cell>
        </row>
        <row r="91">
          <cell r="A91" t="str">
            <v>13001170</v>
          </cell>
          <cell r="B91" t="str">
            <v>13001</v>
          </cell>
          <cell r="C91" t="str">
            <v>S-T Rental Equipment - Cost</v>
          </cell>
          <cell r="D91" t="str">
            <v>170</v>
          </cell>
          <cell r="E91" t="str">
            <v>Transfers</v>
          </cell>
          <cell r="F91" t="str">
            <v>S-T Rental Equipment - Cost-Transfers</v>
          </cell>
          <cell r="G91">
            <v>-367677.11</v>
          </cell>
          <cell r="H91">
            <v>-51787.42</v>
          </cell>
          <cell r="I91">
            <v>-436880.67</v>
          </cell>
          <cell r="L91">
            <v>-856345.2</v>
          </cell>
          <cell r="M91">
            <v>45997.08</v>
          </cell>
          <cell r="N91">
            <v>-886019.77</v>
          </cell>
          <cell r="O91">
            <v>-480482.01</v>
          </cell>
          <cell r="P91">
            <v>-262821.13</v>
          </cell>
          <cell r="S91">
            <v>-1583325.83</v>
          </cell>
          <cell r="T91">
            <v>-524.34</v>
          </cell>
          <cell r="V91">
            <v>0</v>
          </cell>
          <cell r="W91">
            <v>-2440195.37</v>
          </cell>
          <cell r="Z91">
            <v>-2440195.37</v>
          </cell>
          <cell r="AE91">
            <v>0</v>
          </cell>
          <cell r="AF91">
            <v>-524</v>
          </cell>
          <cell r="AI91">
            <v>-524</v>
          </cell>
          <cell r="AK91">
            <v>0</v>
          </cell>
          <cell r="AO91">
            <v>81138.679999999993</v>
          </cell>
          <cell r="AQ91">
            <v>81138.679999999993</v>
          </cell>
          <cell r="AR91">
            <v>-2520810.0500000003</v>
          </cell>
        </row>
        <row r="92">
          <cell r="A92" t="str">
            <v>13001180</v>
          </cell>
          <cell r="B92" t="str">
            <v>13001</v>
          </cell>
          <cell r="C92" t="str">
            <v>S-T Rental Equipment - Cost</v>
          </cell>
          <cell r="D92" t="str">
            <v>180</v>
          </cell>
          <cell r="E92" t="str">
            <v>Currency Translation</v>
          </cell>
          <cell r="F92" t="str">
            <v>S-T Rental Equipment - Cost-Currency Translation</v>
          </cell>
          <cell r="G92">
            <v>112636.15</v>
          </cell>
          <cell r="H92">
            <v>42037.17</v>
          </cell>
          <cell r="I92">
            <v>85806.33</v>
          </cell>
          <cell r="L92">
            <v>240479.65</v>
          </cell>
          <cell r="M92">
            <v>38547.69</v>
          </cell>
          <cell r="N92">
            <v>131229.98000000001</v>
          </cell>
          <cell r="O92">
            <v>52152.66</v>
          </cell>
          <cell r="P92">
            <v>187251.73</v>
          </cell>
          <cell r="S92">
            <v>409182.06</v>
          </cell>
          <cell r="T92">
            <v>739.34</v>
          </cell>
          <cell r="V92">
            <v>0</v>
          </cell>
          <cell r="W92">
            <v>650401.05000000005</v>
          </cell>
          <cell r="Z92">
            <v>650401.05000000005</v>
          </cell>
          <cell r="AE92">
            <v>0</v>
          </cell>
          <cell r="AF92">
            <v>739</v>
          </cell>
          <cell r="AI92">
            <v>739</v>
          </cell>
          <cell r="AK92">
            <v>0</v>
          </cell>
          <cell r="AO92">
            <v>649662.05000000005</v>
          </cell>
          <cell r="AQ92">
            <v>649662.05000000005</v>
          </cell>
          <cell r="AR92">
            <v>0</v>
          </cell>
        </row>
        <row r="93">
          <cell r="A93" t="str">
            <v>13051100</v>
          </cell>
          <cell r="B93" t="str">
            <v>13051</v>
          </cell>
          <cell r="C93" t="str">
            <v>L-T Rental Equipment - Cost</v>
          </cell>
          <cell r="D93" t="str">
            <v>100</v>
          </cell>
          <cell r="E93" t="str">
            <v>Opening balance</v>
          </cell>
          <cell r="F93" t="str">
            <v>L-T Rental Equipment - Cost-Opening balance</v>
          </cell>
          <cell r="G93">
            <v>1112825.6599999999</v>
          </cell>
          <cell r="H93">
            <v>633781.30000000005</v>
          </cell>
          <cell r="I93">
            <v>1768975.37</v>
          </cell>
          <cell r="L93">
            <v>3515582.33</v>
          </cell>
          <cell r="M93">
            <v>22199.14</v>
          </cell>
          <cell r="N93">
            <v>1209208.3500000001</v>
          </cell>
          <cell r="O93">
            <v>213884.73</v>
          </cell>
          <cell r="P93">
            <v>528806.93000000005</v>
          </cell>
          <cell r="S93">
            <v>1974099.15</v>
          </cell>
          <cell r="V93">
            <v>0</v>
          </cell>
          <cell r="W93">
            <v>5489681.4800000004</v>
          </cell>
          <cell r="X93">
            <v>3894542.06</v>
          </cell>
          <cell r="Z93">
            <v>9384223.5399999991</v>
          </cell>
          <cell r="AB93">
            <v>6120487.4299999997</v>
          </cell>
          <cell r="AE93">
            <v>6120487.4299999997</v>
          </cell>
          <cell r="AI93">
            <v>0</v>
          </cell>
          <cell r="AK93">
            <v>0</v>
          </cell>
          <cell r="AO93">
            <v>-630805.94999999995</v>
          </cell>
          <cell r="AQ93">
            <v>-630805.94999999995</v>
          </cell>
          <cell r="AR93">
            <v>3894542.0599999996</v>
          </cell>
        </row>
        <row r="94">
          <cell r="A94" t="str">
            <v>13051120</v>
          </cell>
          <cell r="B94" t="str">
            <v>13051</v>
          </cell>
          <cell r="C94" t="str">
            <v>L-T Rental Equipment - Cost</v>
          </cell>
          <cell r="D94" t="str">
            <v>120</v>
          </cell>
          <cell r="E94" t="str">
            <v>Acquisitions/Additions</v>
          </cell>
          <cell r="F94" t="str">
            <v>L-T Rental Equipment - Cost-Acquisitions/Additions</v>
          </cell>
          <cell r="G94">
            <v>250699.04</v>
          </cell>
          <cell r="H94">
            <v>243849.79</v>
          </cell>
          <cell r="I94">
            <v>657360.68999999994</v>
          </cell>
          <cell r="L94">
            <v>1151909.52</v>
          </cell>
          <cell r="M94">
            <v>51758</v>
          </cell>
          <cell r="N94">
            <v>528171.44999999995</v>
          </cell>
          <cell r="O94">
            <v>137597.42000000001</v>
          </cell>
          <cell r="P94">
            <v>211973.48</v>
          </cell>
          <cell r="S94">
            <v>929500.35</v>
          </cell>
          <cell r="V94">
            <v>0</v>
          </cell>
          <cell r="W94">
            <v>2081409.87</v>
          </cell>
          <cell r="X94">
            <v>30685.46</v>
          </cell>
          <cell r="Z94">
            <v>2112095.33</v>
          </cell>
          <cell r="AE94">
            <v>0</v>
          </cell>
          <cell r="AI94">
            <v>0</v>
          </cell>
          <cell r="AK94">
            <v>0</v>
          </cell>
          <cell r="AO94">
            <v>-157689.69</v>
          </cell>
          <cell r="AQ94">
            <v>-157689.69</v>
          </cell>
          <cell r="AR94">
            <v>2269785.02</v>
          </cell>
        </row>
        <row r="95">
          <cell r="A95" t="str">
            <v>13051140</v>
          </cell>
          <cell r="B95" t="str">
            <v>13051</v>
          </cell>
          <cell r="C95" t="str">
            <v>L-T Rental Equipment - Cost</v>
          </cell>
          <cell r="D95" t="str">
            <v>140</v>
          </cell>
          <cell r="E95" t="str">
            <v>Retirements/Disposals</v>
          </cell>
          <cell r="F95" t="str">
            <v>L-T Rental Equipment - Cost-Retirements/Disposals</v>
          </cell>
          <cell r="G95">
            <v>-24207.07</v>
          </cell>
          <cell r="H95">
            <v>-5904.81</v>
          </cell>
          <cell r="I95">
            <v>-80241.73</v>
          </cell>
          <cell r="L95">
            <v>-110353.61</v>
          </cell>
          <cell r="N95">
            <v>-96626.14</v>
          </cell>
          <cell r="O95">
            <v>-129.57</v>
          </cell>
          <cell r="P95">
            <v>-442.95</v>
          </cell>
          <cell r="S95">
            <v>-97198.66</v>
          </cell>
          <cell r="V95">
            <v>0</v>
          </cell>
          <cell r="W95">
            <v>-207552.27</v>
          </cell>
          <cell r="X95">
            <v>-3081904.31</v>
          </cell>
          <cell r="Z95">
            <v>-3289456.58</v>
          </cell>
          <cell r="AE95">
            <v>0</v>
          </cell>
          <cell r="AI95">
            <v>0</v>
          </cell>
          <cell r="AK95">
            <v>0</v>
          </cell>
          <cell r="AO95">
            <v>16364.15</v>
          </cell>
          <cell r="AQ95">
            <v>16364.15</v>
          </cell>
          <cell r="AR95">
            <v>-3305820.73</v>
          </cell>
        </row>
        <row r="96">
          <cell r="A96" t="str">
            <v>13051170</v>
          </cell>
          <cell r="B96" t="str">
            <v>13051</v>
          </cell>
          <cell r="C96" t="str">
            <v>L-T Rental Equipment - Cost</v>
          </cell>
          <cell r="D96" t="str">
            <v>170</v>
          </cell>
          <cell r="E96" t="str">
            <v>Transfers</v>
          </cell>
          <cell r="F96" t="str">
            <v>L-T Rental Equipment - Cost-Transfers</v>
          </cell>
          <cell r="G96">
            <v>-578512.97</v>
          </cell>
          <cell r="H96">
            <v>-122418.75</v>
          </cell>
          <cell r="I96">
            <v>-991736.6</v>
          </cell>
          <cell r="L96">
            <v>-1692668.32</v>
          </cell>
          <cell r="M96">
            <v>-32516.91</v>
          </cell>
          <cell r="N96">
            <v>-838785.82</v>
          </cell>
          <cell r="O96">
            <v>-119057.3</v>
          </cell>
          <cell r="P96">
            <v>235800.32000000001</v>
          </cell>
          <cell r="S96">
            <v>-754559.71</v>
          </cell>
          <cell r="T96">
            <v>8533</v>
          </cell>
          <cell r="V96">
            <v>0</v>
          </cell>
          <cell r="W96">
            <v>-2438695.0299999998</v>
          </cell>
          <cell r="X96">
            <v>-174733.11</v>
          </cell>
          <cell r="Z96">
            <v>-2613428.14</v>
          </cell>
          <cell r="AE96">
            <v>0</v>
          </cell>
          <cell r="AF96">
            <v>8533</v>
          </cell>
          <cell r="AI96">
            <v>8533</v>
          </cell>
          <cell r="AK96">
            <v>0</v>
          </cell>
          <cell r="AO96">
            <v>175157.5</v>
          </cell>
          <cell r="AQ96">
            <v>175157.5</v>
          </cell>
          <cell r="AR96">
            <v>-2797118.64</v>
          </cell>
        </row>
        <row r="97">
          <cell r="A97" t="str">
            <v>13051180</v>
          </cell>
          <cell r="B97" t="str">
            <v>13051</v>
          </cell>
          <cell r="C97" t="str">
            <v>L-T Rental Equipment - Cost</v>
          </cell>
          <cell r="D97" t="str">
            <v>180</v>
          </cell>
          <cell r="E97" t="str">
            <v>Currency Translation</v>
          </cell>
          <cell r="F97" t="str">
            <v>L-T Rental Equipment - Cost-Currency Translation</v>
          </cell>
          <cell r="G97">
            <v>135783.46</v>
          </cell>
          <cell r="H97">
            <v>85983.79</v>
          </cell>
          <cell r="I97">
            <v>178548.14</v>
          </cell>
          <cell r="L97">
            <v>400315.39</v>
          </cell>
          <cell r="M97">
            <v>2931.33</v>
          </cell>
          <cell r="N97">
            <v>72770.28</v>
          </cell>
          <cell r="O97">
            <v>24572.05</v>
          </cell>
          <cell r="P97">
            <v>96384.94</v>
          </cell>
          <cell r="S97">
            <v>196658.6</v>
          </cell>
          <cell r="T97">
            <v>-8533</v>
          </cell>
          <cell r="V97">
            <v>0</v>
          </cell>
          <cell r="W97">
            <v>588440.99</v>
          </cell>
          <cell r="X97">
            <v>100325.77</v>
          </cell>
          <cell r="Z97">
            <v>688766.76</v>
          </cell>
          <cell r="AE97">
            <v>0</v>
          </cell>
          <cell r="AF97">
            <v>-8533</v>
          </cell>
          <cell r="AI97">
            <v>-8533</v>
          </cell>
          <cell r="AK97">
            <v>0</v>
          </cell>
          <cell r="AO97">
            <v>596973.99</v>
          </cell>
          <cell r="AQ97">
            <v>596973.99</v>
          </cell>
          <cell r="AR97">
            <v>100325.77000000002</v>
          </cell>
        </row>
        <row r="98">
          <cell r="A98" t="str">
            <v>13101100</v>
          </cell>
          <cell r="B98" t="str">
            <v>13101</v>
          </cell>
          <cell r="C98" t="str">
            <v>S-T Rental Equipment - A/D</v>
          </cell>
          <cell r="D98" t="str">
            <v>100</v>
          </cell>
          <cell r="E98" t="str">
            <v>Opening balance</v>
          </cell>
          <cell r="F98" t="str">
            <v>S-T Rental Equipment - A/D-Opening balance</v>
          </cell>
          <cell r="G98">
            <v>-209599.06</v>
          </cell>
          <cell r="H98">
            <v>-123942.02</v>
          </cell>
          <cell r="I98">
            <v>-189896.64</v>
          </cell>
          <cell r="L98">
            <v>-523437.72</v>
          </cell>
          <cell r="M98">
            <v>-115852.7</v>
          </cell>
          <cell r="N98">
            <v>-606318.38</v>
          </cell>
          <cell r="O98">
            <v>-94959.79</v>
          </cell>
          <cell r="P98">
            <v>-512582.61</v>
          </cell>
          <cell r="S98">
            <v>-1329713.48</v>
          </cell>
          <cell r="T98">
            <v>-20986.58</v>
          </cell>
          <cell r="V98">
            <v>0</v>
          </cell>
          <cell r="W98">
            <v>-1874137.78</v>
          </cell>
          <cell r="Z98">
            <v>-1874137.78</v>
          </cell>
          <cell r="AB98">
            <v>-2066092.32</v>
          </cell>
          <cell r="AE98">
            <v>-2066092.32</v>
          </cell>
          <cell r="AF98">
            <v>-20986.58</v>
          </cell>
          <cell r="AI98">
            <v>-20986.58</v>
          </cell>
          <cell r="AK98">
            <v>0</v>
          </cell>
          <cell r="AO98">
            <v>212941.12</v>
          </cell>
          <cell r="AQ98">
            <v>212941.12</v>
          </cell>
          <cell r="AR98">
            <v>0</v>
          </cell>
        </row>
        <row r="99">
          <cell r="A99" t="str">
            <v>13101120</v>
          </cell>
          <cell r="B99" t="str">
            <v>13101</v>
          </cell>
          <cell r="C99" t="str">
            <v>S-T Rental Equipment - A/D</v>
          </cell>
          <cell r="D99" t="str">
            <v>120</v>
          </cell>
          <cell r="E99" t="str">
            <v>Acquisitions/Additions</v>
          </cell>
          <cell r="F99" t="str">
            <v>S-T Rental Equipment - A/D-Acquisitions/Additions</v>
          </cell>
          <cell r="G99">
            <v>-190236.32</v>
          </cell>
          <cell r="H99">
            <v>-70934.289999999994</v>
          </cell>
          <cell r="I99">
            <v>-145624.17000000001</v>
          </cell>
          <cell r="L99">
            <v>-406794.78</v>
          </cell>
          <cell r="M99">
            <v>-108117.43</v>
          </cell>
          <cell r="N99">
            <v>-234986.14</v>
          </cell>
          <cell r="O99">
            <v>-100474.85</v>
          </cell>
          <cell r="P99">
            <v>-425145.08</v>
          </cell>
          <cell r="S99">
            <v>-868723.5</v>
          </cell>
          <cell r="V99">
            <v>0</v>
          </cell>
          <cell r="W99">
            <v>-1275518.28</v>
          </cell>
          <cell r="Z99">
            <v>-1275518.28</v>
          </cell>
          <cell r="AE99">
            <v>0</v>
          </cell>
          <cell r="AI99">
            <v>0</v>
          </cell>
          <cell r="AK99">
            <v>0</v>
          </cell>
          <cell r="AO99">
            <v>70415.11</v>
          </cell>
          <cell r="AQ99">
            <v>70415.11</v>
          </cell>
          <cell r="AR99">
            <v>-1345933.3900000001</v>
          </cell>
        </row>
        <row r="100">
          <cell r="A100" t="str">
            <v>13101140</v>
          </cell>
          <cell r="B100" t="str">
            <v>13101</v>
          </cell>
          <cell r="C100" t="str">
            <v>S-T Rental Equipment - A/D</v>
          </cell>
          <cell r="D100" t="str">
            <v>140</v>
          </cell>
          <cell r="E100" t="str">
            <v>Retirements/Disposals</v>
          </cell>
          <cell r="F100" t="str">
            <v>S-T Rental Equipment - A/D-Retirements/Disposals</v>
          </cell>
          <cell r="G100">
            <v>61072.01</v>
          </cell>
          <cell r="I100">
            <v>2581.2399999999998</v>
          </cell>
          <cell r="L100">
            <v>63653.25</v>
          </cell>
          <cell r="N100">
            <v>3195.5</v>
          </cell>
          <cell r="O100">
            <v>37809.71</v>
          </cell>
          <cell r="S100">
            <v>41005.21</v>
          </cell>
          <cell r="T100">
            <v>18</v>
          </cell>
          <cell r="V100">
            <v>0</v>
          </cell>
          <cell r="W100">
            <v>104676.46</v>
          </cell>
          <cell r="Z100">
            <v>104676.46</v>
          </cell>
          <cell r="AE100">
            <v>0</v>
          </cell>
          <cell r="AF100">
            <v>18</v>
          </cell>
          <cell r="AI100">
            <v>18</v>
          </cell>
          <cell r="AK100">
            <v>0</v>
          </cell>
          <cell r="AO100">
            <v>-2097.91</v>
          </cell>
          <cell r="AQ100">
            <v>-2097.91</v>
          </cell>
          <cell r="AR100">
            <v>106756.37000000001</v>
          </cell>
        </row>
        <row r="101">
          <cell r="A101" t="str">
            <v>13101170</v>
          </cell>
          <cell r="B101" t="str">
            <v>13101</v>
          </cell>
          <cell r="C101" t="str">
            <v>S-T Rental Equipment - A/D</v>
          </cell>
          <cell r="D101" t="str">
            <v>170</v>
          </cell>
          <cell r="E101" t="str">
            <v>Transfers</v>
          </cell>
          <cell r="F101" t="str">
            <v>S-T Rental Equipment - A/D-Transfers</v>
          </cell>
          <cell r="G101">
            <v>136949.82</v>
          </cell>
          <cell r="H101">
            <v>63420.94</v>
          </cell>
          <cell r="I101">
            <v>133467.25</v>
          </cell>
          <cell r="L101">
            <v>333838.01</v>
          </cell>
          <cell r="M101">
            <v>39205.480000000003</v>
          </cell>
          <cell r="N101">
            <v>484855.89</v>
          </cell>
          <cell r="O101">
            <v>107800.9</v>
          </cell>
          <cell r="P101">
            <v>152783.19</v>
          </cell>
          <cell r="S101">
            <v>784645.46</v>
          </cell>
          <cell r="V101">
            <v>0</v>
          </cell>
          <cell r="W101">
            <v>1118483.47</v>
          </cell>
          <cell r="Z101">
            <v>1118483.47</v>
          </cell>
          <cell r="AE101">
            <v>0</v>
          </cell>
          <cell r="AI101">
            <v>0</v>
          </cell>
          <cell r="AK101">
            <v>0</v>
          </cell>
          <cell r="AO101">
            <v>-45293.64</v>
          </cell>
          <cell r="AQ101">
            <v>-45293.64</v>
          </cell>
          <cell r="AR101">
            <v>1163777.1099999999</v>
          </cell>
        </row>
        <row r="102">
          <cell r="A102" t="str">
            <v>13101180</v>
          </cell>
          <cell r="B102" t="str">
            <v>13101</v>
          </cell>
          <cell r="C102" t="str">
            <v>S-T Rental Equipment - A/D</v>
          </cell>
          <cell r="D102" t="str">
            <v>180</v>
          </cell>
          <cell r="E102" t="str">
            <v>Currency Translation</v>
          </cell>
          <cell r="F102" t="str">
            <v>S-T Rental Equipment - A/D-Currency Translation</v>
          </cell>
          <cell r="G102">
            <v>-29830.37</v>
          </cell>
          <cell r="H102">
            <v>-15638.94</v>
          </cell>
          <cell r="I102">
            <v>-26648.01</v>
          </cell>
          <cell r="L102">
            <v>-72117.320000000007</v>
          </cell>
          <cell r="M102">
            <v>-17146.73</v>
          </cell>
          <cell r="N102">
            <v>-57105.79</v>
          </cell>
          <cell r="O102">
            <v>-17637.52</v>
          </cell>
          <cell r="P102">
            <v>-71957.320000000007</v>
          </cell>
          <cell r="S102">
            <v>-163847.35999999999</v>
          </cell>
          <cell r="T102">
            <v>-18</v>
          </cell>
          <cell r="V102">
            <v>0</v>
          </cell>
          <cell r="W102">
            <v>-235982.68</v>
          </cell>
          <cell r="Z102">
            <v>-235982.68</v>
          </cell>
          <cell r="AE102">
            <v>0</v>
          </cell>
          <cell r="AF102">
            <v>-18</v>
          </cell>
          <cell r="AI102">
            <v>-18</v>
          </cell>
          <cell r="AK102">
            <v>0</v>
          </cell>
          <cell r="AO102">
            <v>-235964.68</v>
          </cell>
          <cell r="AQ102">
            <v>-235964.68</v>
          </cell>
          <cell r="AR102">
            <v>0</v>
          </cell>
        </row>
        <row r="103">
          <cell r="A103" t="str">
            <v>13151100</v>
          </cell>
          <cell r="B103" t="str">
            <v>13151</v>
          </cell>
          <cell r="C103" t="str">
            <v>L-T Rental Equipment - A/D</v>
          </cell>
          <cell r="D103" t="str">
            <v>100</v>
          </cell>
          <cell r="E103" t="str">
            <v>Opening balance</v>
          </cell>
          <cell r="F103" t="str">
            <v>L-T Rental Equipment - A/D-Opening balance</v>
          </cell>
          <cell r="G103">
            <v>-302991.82</v>
          </cell>
          <cell r="H103">
            <v>-191093.88</v>
          </cell>
          <cell r="I103">
            <v>-620708.85</v>
          </cell>
          <cell r="L103">
            <v>-1114794.55</v>
          </cell>
          <cell r="M103">
            <v>-14303.84</v>
          </cell>
          <cell r="N103">
            <v>-618978.42000000004</v>
          </cell>
          <cell r="O103">
            <v>-94787.48</v>
          </cell>
          <cell r="P103">
            <v>-252495.09</v>
          </cell>
          <cell r="S103">
            <v>-980564.83</v>
          </cell>
          <cell r="V103">
            <v>0</v>
          </cell>
          <cell r="W103">
            <v>-2095359.38</v>
          </cell>
          <cell r="X103">
            <v>-1595080.56</v>
          </cell>
          <cell r="Z103">
            <v>-3690439.94</v>
          </cell>
          <cell r="AB103">
            <v>-2336132.02</v>
          </cell>
          <cell r="AE103">
            <v>-2336132.02</v>
          </cell>
          <cell r="AI103">
            <v>0</v>
          </cell>
          <cell r="AK103">
            <v>0</v>
          </cell>
          <cell r="AO103">
            <v>240772.64</v>
          </cell>
          <cell r="AQ103">
            <v>240772.64</v>
          </cell>
          <cell r="AR103">
            <v>-1595080.56</v>
          </cell>
        </row>
        <row r="104">
          <cell r="A104" t="str">
            <v>13151120</v>
          </cell>
          <cell r="B104" t="str">
            <v>13151</v>
          </cell>
          <cell r="C104" t="str">
            <v>L-T Rental Equipment - A/D</v>
          </cell>
          <cell r="D104" t="str">
            <v>120</v>
          </cell>
          <cell r="E104" t="str">
            <v>Acquisitions/Additions</v>
          </cell>
          <cell r="F104" t="str">
            <v>L-T Rental Equipment - A/D-Acquisitions/Additions</v>
          </cell>
          <cell r="G104">
            <v>-237125.42</v>
          </cell>
          <cell r="H104">
            <v>-139609.89000000001</v>
          </cell>
          <cell r="I104">
            <v>-258240.71</v>
          </cell>
          <cell r="L104">
            <v>-634976.02</v>
          </cell>
          <cell r="M104">
            <v>-7686.78</v>
          </cell>
          <cell r="N104">
            <v>-198805.17</v>
          </cell>
          <cell r="O104">
            <v>-58511.01</v>
          </cell>
          <cell r="P104">
            <v>-198535.24</v>
          </cell>
          <cell r="S104">
            <v>-463538.2</v>
          </cell>
          <cell r="V104">
            <v>0</v>
          </cell>
          <cell r="W104">
            <v>-1098514.22</v>
          </cell>
          <cell r="X104">
            <v>-210549.95</v>
          </cell>
          <cell r="Z104">
            <v>-1309064.17</v>
          </cell>
          <cell r="AE104">
            <v>0</v>
          </cell>
          <cell r="AI104">
            <v>0</v>
          </cell>
          <cell r="AK104">
            <v>0</v>
          </cell>
          <cell r="AO104">
            <v>56869.58</v>
          </cell>
          <cell r="AQ104">
            <v>56869.58</v>
          </cell>
          <cell r="AR104">
            <v>-1365933.75</v>
          </cell>
        </row>
        <row r="105">
          <cell r="A105" t="str">
            <v>13151140</v>
          </cell>
          <cell r="B105" t="str">
            <v>13151</v>
          </cell>
          <cell r="C105" t="str">
            <v>L-T Rental Equipment - A/D</v>
          </cell>
          <cell r="D105" t="str">
            <v>140</v>
          </cell>
          <cell r="E105" t="str">
            <v>Retirements/Disposals</v>
          </cell>
          <cell r="F105" t="str">
            <v>L-T Rental Equipment - A/D-Retirements/Disposals</v>
          </cell>
          <cell r="G105">
            <v>17506.669999999998</v>
          </cell>
          <cell r="H105">
            <v>984.14</v>
          </cell>
          <cell r="I105">
            <v>13110.53</v>
          </cell>
          <cell r="L105">
            <v>31601.34</v>
          </cell>
          <cell r="N105">
            <v>36583.699999999997</v>
          </cell>
          <cell r="O105">
            <v>129.57</v>
          </cell>
          <cell r="P105">
            <v>442.95</v>
          </cell>
          <cell r="S105">
            <v>37156.22</v>
          </cell>
          <cell r="V105">
            <v>0</v>
          </cell>
          <cell r="W105">
            <v>68757.56</v>
          </cell>
          <cell r="X105">
            <v>1759569.67</v>
          </cell>
          <cell r="Z105">
            <v>1828327.23</v>
          </cell>
          <cell r="AE105">
            <v>0</v>
          </cell>
          <cell r="AI105">
            <v>0</v>
          </cell>
          <cell r="AK105">
            <v>0</v>
          </cell>
          <cell r="AO105">
            <v>-4445.0600000000004</v>
          </cell>
          <cell r="AQ105">
            <v>-4445.0600000000004</v>
          </cell>
          <cell r="AR105">
            <v>1832772.29</v>
          </cell>
        </row>
        <row r="106">
          <cell r="A106" t="str">
            <v>13151170</v>
          </cell>
          <cell r="B106" t="str">
            <v>13151</v>
          </cell>
          <cell r="C106" t="str">
            <v>L-T Rental Equipment - A/D</v>
          </cell>
          <cell r="D106" t="str">
            <v>170</v>
          </cell>
          <cell r="E106" t="str">
            <v>Transfers</v>
          </cell>
          <cell r="F106" t="str">
            <v>L-T Rental Equipment - A/D-Transfers</v>
          </cell>
          <cell r="G106">
            <v>280608.44</v>
          </cell>
          <cell r="H106">
            <v>69566.73</v>
          </cell>
          <cell r="I106">
            <v>356558.63</v>
          </cell>
          <cell r="L106">
            <v>706733.8</v>
          </cell>
          <cell r="M106">
            <v>10198.280000000001</v>
          </cell>
          <cell r="N106">
            <v>582457.82999999996</v>
          </cell>
          <cell r="O106">
            <v>16274.16</v>
          </cell>
          <cell r="P106">
            <v>-13768.84</v>
          </cell>
          <cell r="S106">
            <v>595161.43000000005</v>
          </cell>
          <cell r="V106">
            <v>0</v>
          </cell>
          <cell r="W106">
            <v>1301895.23</v>
          </cell>
          <cell r="Z106">
            <v>1301895.23</v>
          </cell>
          <cell r="AE106">
            <v>0</v>
          </cell>
          <cell r="AI106">
            <v>0</v>
          </cell>
          <cell r="AK106">
            <v>0</v>
          </cell>
          <cell r="AO106">
            <v>-55470.73</v>
          </cell>
          <cell r="AQ106">
            <v>-55470.73</v>
          </cell>
          <cell r="AR106">
            <v>1357365.96</v>
          </cell>
        </row>
        <row r="107">
          <cell r="A107" t="str">
            <v>13151180</v>
          </cell>
          <cell r="B107" t="str">
            <v>13151</v>
          </cell>
          <cell r="C107" t="str">
            <v>L-T Rental Equipment - A/D</v>
          </cell>
          <cell r="D107" t="str">
            <v>180</v>
          </cell>
          <cell r="E107" t="str">
            <v>Currency Translation</v>
          </cell>
          <cell r="F107" t="str">
            <v>L-T Rental Equipment - A/D-Currency Translation</v>
          </cell>
          <cell r="G107">
            <v>-37951.29</v>
          </cell>
          <cell r="H107">
            <v>-27989.919999999998</v>
          </cell>
          <cell r="I107">
            <v>-62668.24</v>
          </cell>
          <cell r="L107">
            <v>-128609.45</v>
          </cell>
          <cell r="M107">
            <v>-1235.33</v>
          </cell>
          <cell r="N107">
            <v>-53752.52</v>
          </cell>
          <cell r="O107">
            <v>-11818.74</v>
          </cell>
          <cell r="P107">
            <v>-42310.39</v>
          </cell>
          <cell r="S107">
            <v>-109116.98</v>
          </cell>
          <cell r="V107">
            <v>0</v>
          </cell>
          <cell r="W107">
            <v>-237726.43</v>
          </cell>
          <cell r="X107">
            <v>-29877.279999999999</v>
          </cell>
          <cell r="Z107">
            <v>-267603.71000000002</v>
          </cell>
          <cell r="AE107">
            <v>0</v>
          </cell>
          <cell r="AI107">
            <v>0</v>
          </cell>
          <cell r="AK107">
            <v>0</v>
          </cell>
          <cell r="AO107">
            <v>-237726.43</v>
          </cell>
          <cell r="AQ107">
            <v>-237726.43</v>
          </cell>
          <cell r="AR107">
            <v>-29877.280000000028</v>
          </cell>
        </row>
        <row r="108">
          <cell r="A108" t="str">
            <v>108020</v>
          </cell>
          <cell r="B108" t="str">
            <v>108020</v>
          </cell>
          <cell r="C108" t="str">
            <v>Property, Plant &amp; Equipment-Net</v>
          </cell>
          <cell r="F108" t="str">
            <v>Property, Plant &amp; Equipment-Net</v>
          </cell>
          <cell r="G108">
            <v>119519.18</v>
          </cell>
          <cell r="H108">
            <v>47315.63</v>
          </cell>
          <cell r="I108">
            <v>33998.67</v>
          </cell>
          <cell r="L108">
            <v>200833.48</v>
          </cell>
          <cell r="M108">
            <v>108638.1</v>
          </cell>
          <cell r="N108">
            <v>114795.25</v>
          </cell>
          <cell r="O108">
            <v>44902.5</v>
          </cell>
          <cell r="P108">
            <v>125022.96</v>
          </cell>
          <cell r="S108">
            <v>393358.81</v>
          </cell>
          <cell r="T108">
            <v>1208580.28</v>
          </cell>
          <cell r="V108">
            <v>0</v>
          </cell>
          <cell r="W108">
            <v>1802772.57</v>
          </cell>
          <cell r="X108">
            <v>20698.759999999998</v>
          </cell>
          <cell r="Z108">
            <v>1823471.33</v>
          </cell>
          <cell r="AB108">
            <v>744668.43</v>
          </cell>
          <cell r="AE108">
            <v>744668.43</v>
          </cell>
          <cell r="AF108">
            <v>6774</v>
          </cell>
          <cell r="AG108">
            <v>1258465</v>
          </cell>
          <cell r="AI108">
            <v>1265239</v>
          </cell>
          <cell r="AJ108">
            <v>-103720</v>
          </cell>
          <cell r="AK108">
            <v>-103720</v>
          </cell>
          <cell r="AO108">
            <v>0</v>
          </cell>
          <cell r="AQ108">
            <v>0</v>
          </cell>
          <cell r="AR108">
            <v>-82716.100000000093</v>
          </cell>
        </row>
        <row r="109">
          <cell r="A109" t="str">
            <v>13301100</v>
          </cell>
          <cell r="B109" t="str">
            <v>13301</v>
          </cell>
          <cell r="C109" t="str">
            <v>Equipment - Cost</v>
          </cell>
          <cell r="D109" t="str">
            <v>100</v>
          </cell>
          <cell r="E109" t="str">
            <v>Opening balance</v>
          </cell>
          <cell r="F109" t="str">
            <v>Equipment - Cost-Opening balance</v>
          </cell>
          <cell r="G109">
            <v>405932.44</v>
          </cell>
          <cell r="H109">
            <v>105412.71</v>
          </cell>
          <cell r="I109">
            <v>394221.67</v>
          </cell>
          <cell r="L109">
            <v>905566.82</v>
          </cell>
          <cell r="M109">
            <v>214932.88</v>
          </cell>
          <cell r="N109">
            <v>504680.12</v>
          </cell>
          <cell r="O109">
            <v>132787.39000000001</v>
          </cell>
          <cell r="P109">
            <v>468928.87</v>
          </cell>
          <cell r="S109">
            <v>1321329.26</v>
          </cell>
          <cell r="T109">
            <v>2473110.1800000002</v>
          </cell>
          <cell r="V109">
            <v>0</v>
          </cell>
          <cell r="W109">
            <v>4700006.26</v>
          </cell>
          <cell r="X109">
            <v>194936.65</v>
          </cell>
          <cell r="Z109">
            <v>4894942.91</v>
          </cell>
          <cell r="AB109">
            <v>3800123.71</v>
          </cell>
          <cell r="AE109">
            <v>3800123.71</v>
          </cell>
          <cell r="AG109">
            <v>1291541</v>
          </cell>
          <cell r="AI109">
            <v>1291541</v>
          </cell>
          <cell r="AK109">
            <v>0</v>
          </cell>
          <cell r="AO109">
            <v>-391658.45</v>
          </cell>
          <cell r="AQ109">
            <v>-391658.45</v>
          </cell>
          <cell r="AR109">
            <v>194936.6500000002</v>
          </cell>
        </row>
        <row r="110">
          <cell r="A110" t="str">
            <v>13301120</v>
          </cell>
          <cell r="B110" t="str">
            <v>13301</v>
          </cell>
          <cell r="C110" t="str">
            <v>Equipment - Cost</v>
          </cell>
          <cell r="D110" t="str">
            <v>120</v>
          </cell>
          <cell r="E110" t="str">
            <v>Acquisitions/Additions</v>
          </cell>
          <cell r="F110" t="str">
            <v>Equipment - Cost-Acquisitions/Additions</v>
          </cell>
          <cell r="H110">
            <v>6305.88</v>
          </cell>
          <cell r="L110">
            <v>6305.88</v>
          </cell>
          <cell r="M110">
            <v>7958.1</v>
          </cell>
          <cell r="N110">
            <v>31718.94</v>
          </cell>
          <cell r="P110">
            <v>27857.73</v>
          </cell>
          <cell r="S110">
            <v>67534.77</v>
          </cell>
          <cell r="T110">
            <v>111071.81</v>
          </cell>
          <cell r="V110">
            <v>0</v>
          </cell>
          <cell r="W110">
            <v>184912.46</v>
          </cell>
          <cell r="Z110">
            <v>184912.46</v>
          </cell>
          <cell r="AE110">
            <v>0</v>
          </cell>
          <cell r="AI110">
            <v>0</v>
          </cell>
          <cell r="AJ110">
            <v>101819</v>
          </cell>
          <cell r="AK110">
            <v>101819</v>
          </cell>
          <cell r="AO110">
            <v>-3545.69</v>
          </cell>
          <cell r="AQ110">
            <v>-3545.69</v>
          </cell>
          <cell r="AR110">
            <v>86639.15</v>
          </cell>
        </row>
        <row r="111">
          <cell r="A111" t="str">
            <v>13301140</v>
          </cell>
          <cell r="B111" t="str">
            <v>13301</v>
          </cell>
          <cell r="C111" t="str">
            <v>Equipment - Cost</v>
          </cell>
          <cell r="D111" t="str">
            <v>140</v>
          </cell>
          <cell r="E111" t="str">
            <v>Retirements/Disposals</v>
          </cell>
          <cell r="F111" t="str">
            <v>Equipment - Cost-Retirements/Disposals</v>
          </cell>
          <cell r="G111">
            <v>-408780.35</v>
          </cell>
          <cell r="H111">
            <v>-528.22</v>
          </cell>
          <cell r="I111">
            <v>-117696.28</v>
          </cell>
          <cell r="L111">
            <v>-527004.85</v>
          </cell>
          <cell r="M111">
            <v>-35418.46</v>
          </cell>
          <cell r="N111">
            <v>-99257.89</v>
          </cell>
          <cell r="O111">
            <v>-51841.45</v>
          </cell>
          <cell r="P111">
            <v>-14518.65</v>
          </cell>
          <cell r="S111">
            <v>-201036.45</v>
          </cell>
          <cell r="T111">
            <v>-996042.97</v>
          </cell>
          <cell r="V111">
            <v>0</v>
          </cell>
          <cell r="W111">
            <v>-1724084.27</v>
          </cell>
          <cell r="X111">
            <v>-50909.26</v>
          </cell>
          <cell r="Z111">
            <v>-1774993.53</v>
          </cell>
          <cell r="AE111">
            <v>0</v>
          </cell>
          <cell r="AI111">
            <v>0</v>
          </cell>
          <cell r="AK111">
            <v>0</v>
          </cell>
          <cell r="AO111">
            <v>119037.2</v>
          </cell>
          <cell r="AQ111">
            <v>119037.2</v>
          </cell>
          <cell r="AR111">
            <v>-1894030.73</v>
          </cell>
        </row>
        <row r="112">
          <cell r="A112" t="str">
            <v>13301170</v>
          </cell>
          <cell r="B112" t="str">
            <v>13301</v>
          </cell>
          <cell r="C112" t="str">
            <v>Equipment - Cost</v>
          </cell>
          <cell r="D112" t="str">
            <v>170</v>
          </cell>
          <cell r="E112" t="str">
            <v>Transfers</v>
          </cell>
          <cell r="F112" t="str">
            <v>Equipment - Cost-Transfers</v>
          </cell>
          <cell r="I112">
            <v>4956.42</v>
          </cell>
          <cell r="L112">
            <v>4956.42</v>
          </cell>
          <cell r="N112">
            <v>8183.6</v>
          </cell>
          <cell r="P112">
            <v>198.82</v>
          </cell>
          <cell r="S112">
            <v>8382.42</v>
          </cell>
          <cell r="T112">
            <v>1192.94</v>
          </cell>
          <cell r="V112">
            <v>0</v>
          </cell>
          <cell r="W112">
            <v>14531.78</v>
          </cell>
          <cell r="Z112">
            <v>14531.78</v>
          </cell>
          <cell r="AE112">
            <v>0</v>
          </cell>
          <cell r="AI112">
            <v>0</v>
          </cell>
          <cell r="AK112">
            <v>0</v>
          </cell>
          <cell r="AO112">
            <v>-1273.49</v>
          </cell>
          <cell r="AQ112">
            <v>-1273.49</v>
          </cell>
          <cell r="AR112">
            <v>15805.27</v>
          </cell>
        </row>
        <row r="113">
          <cell r="A113" t="str">
            <v>13301180</v>
          </cell>
          <cell r="B113" t="str">
            <v>13301</v>
          </cell>
          <cell r="C113" t="str">
            <v>Equipment - Cost</v>
          </cell>
          <cell r="D113" t="str">
            <v>180</v>
          </cell>
          <cell r="E113" t="str">
            <v>Currency Translation</v>
          </cell>
          <cell r="F113" t="str">
            <v>Equipment - Cost-Currency Translation</v>
          </cell>
          <cell r="G113">
            <v>18421.09</v>
          </cell>
          <cell r="H113">
            <v>12379.13</v>
          </cell>
          <cell r="I113">
            <v>37356.85</v>
          </cell>
          <cell r="L113">
            <v>68157.070000000007</v>
          </cell>
          <cell r="M113">
            <v>22206.65</v>
          </cell>
          <cell r="N113">
            <v>52735.17</v>
          </cell>
          <cell r="O113">
            <v>11678.75</v>
          </cell>
          <cell r="P113">
            <v>54784.35</v>
          </cell>
          <cell r="S113">
            <v>141404.92000000001</v>
          </cell>
          <cell r="T113">
            <v>67878.44</v>
          </cell>
          <cell r="V113">
            <v>0</v>
          </cell>
          <cell r="W113">
            <v>277440.43</v>
          </cell>
          <cell r="X113">
            <v>10464.950000000001</v>
          </cell>
          <cell r="Z113">
            <v>287905.38</v>
          </cell>
          <cell r="AE113">
            <v>0</v>
          </cell>
          <cell r="AI113">
            <v>0</v>
          </cell>
          <cell r="AK113">
            <v>0</v>
          </cell>
          <cell r="AO113">
            <v>277440.43</v>
          </cell>
          <cell r="AQ113">
            <v>277440.43</v>
          </cell>
          <cell r="AR113">
            <v>10464.950000000012</v>
          </cell>
        </row>
        <row r="114">
          <cell r="A114" t="str">
            <v>13311100</v>
          </cell>
          <cell r="B114" t="str">
            <v>13311</v>
          </cell>
          <cell r="C114" t="str">
            <v>SAP Project Costs</v>
          </cell>
          <cell r="D114" t="str">
            <v>100</v>
          </cell>
          <cell r="E114" t="str">
            <v>Opening balance</v>
          </cell>
          <cell r="F114" t="str">
            <v>SAP Project Costs-Opening balance</v>
          </cell>
          <cell r="V114">
            <v>0</v>
          </cell>
          <cell r="AE114">
            <v>0</v>
          </cell>
          <cell r="AI114">
            <v>0</v>
          </cell>
          <cell r="AK114">
            <v>0</v>
          </cell>
          <cell r="AQ114">
            <v>0</v>
          </cell>
          <cell r="AR114">
            <v>0</v>
          </cell>
        </row>
        <row r="115">
          <cell r="A115" t="str">
            <v>13311120</v>
          </cell>
          <cell r="B115" t="str">
            <v>13311</v>
          </cell>
          <cell r="C115" t="str">
            <v>SAP Project Costs</v>
          </cell>
          <cell r="D115" t="str">
            <v>120</v>
          </cell>
          <cell r="E115" t="str">
            <v>Acquisitions/Additions</v>
          </cell>
          <cell r="F115" t="str">
            <v>SAP Project Costs-Acquisitions/Additions</v>
          </cell>
          <cell r="T115">
            <v>0</v>
          </cell>
          <cell r="W115">
            <v>0</v>
          </cell>
          <cell r="Z115">
            <v>0</v>
          </cell>
          <cell r="AE115">
            <v>0</v>
          </cell>
          <cell r="AF115">
            <v>6774</v>
          </cell>
          <cell r="AG115">
            <v>63791</v>
          </cell>
          <cell r="AI115">
            <v>70565</v>
          </cell>
          <cell r="AJ115">
            <v>-70565</v>
          </cell>
          <cell r="AK115">
            <v>-70565</v>
          </cell>
          <cell r="AQ115">
            <v>0</v>
          </cell>
          <cell r="AR115">
            <v>0</v>
          </cell>
        </row>
        <row r="116">
          <cell r="A116" t="str">
            <v>13311140</v>
          </cell>
          <cell r="B116" t="str">
            <v>13311</v>
          </cell>
          <cell r="C116" t="str">
            <v>SAP Project Costs</v>
          </cell>
          <cell r="D116" t="str">
            <v>140</v>
          </cell>
          <cell r="E116" t="str">
            <v>Retirements/Disposals</v>
          </cell>
          <cell r="F116" t="str">
            <v>SAP Project Costs-Retirements/Disposals</v>
          </cell>
          <cell r="AE116">
            <v>0</v>
          </cell>
          <cell r="AI116">
            <v>0</v>
          </cell>
          <cell r="AK116">
            <v>0</v>
          </cell>
          <cell r="AQ116">
            <v>0</v>
          </cell>
          <cell r="AR116">
            <v>0</v>
          </cell>
        </row>
        <row r="117">
          <cell r="A117" t="str">
            <v>13311170</v>
          </cell>
          <cell r="B117" t="str">
            <v>13311</v>
          </cell>
          <cell r="C117" t="str">
            <v>SAP Project Costs</v>
          </cell>
          <cell r="D117" t="str">
            <v>170</v>
          </cell>
          <cell r="E117" t="str">
            <v>Transfers</v>
          </cell>
          <cell r="F117" t="str">
            <v>SAP Project Costs-Transfers</v>
          </cell>
          <cell r="AE117">
            <v>0</v>
          </cell>
          <cell r="AI117">
            <v>0</v>
          </cell>
          <cell r="AK117">
            <v>0</v>
          </cell>
          <cell r="AQ117">
            <v>0</v>
          </cell>
          <cell r="AR117">
            <v>0</v>
          </cell>
        </row>
        <row r="118">
          <cell r="A118" t="str">
            <v>13311180</v>
          </cell>
          <cell r="B118" t="str">
            <v>13311</v>
          </cell>
          <cell r="C118" t="str">
            <v>SAP Project Costs</v>
          </cell>
          <cell r="D118" t="str">
            <v>180</v>
          </cell>
          <cell r="E118" t="str">
            <v>Currency Translation</v>
          </cell>
          <cell r="F118" t="str">
            <v>SAP Project Costs-Currency Translation</v>
          </cell>
          <cell r="AE118">
            <v>0</v>
          </cell>
          <cell r="AI118">
            <v>0</v>
          </cell>
          <cell r="AK118">
            <v>0</v>
          </cell>
          <cell r="AQ118">
            <v>0</v>
          </cell>
          <cell r="AR118">
            <v>0</v>
          </cell>
        </row>
        <row r="119">
          <cell r="A119" t="str">
            <v>13351100</v>
          </cell>
          <cell r="B119" t="str">
            <v>13351</v>
          </cell>
          <cell r="C119" t="str">
            <v>Equipment - A/D</v>
          </cell>
          <cell r="D119" t="str">
            <v>100</v>
          </cell>
          <cell r="E119" t="str">
            <v>Opening balance</v>
          </cell>
          <cell r="F119" t="str">
            <v>Equipment - A/D-Opening balance</v>
          </cell>
          <cell r="G119">
            <v>-395981.27</v>
          </cell>
          <cell r="H119">
            <v>-75053.87</v>
          </cell>
          <cell r="I119">
            <v>-381996.79</v>
          </cell>
          <cell r="L119">
            <v>-853031.93</v>
          </cell>
          <cell r="M119">
            <v>-174634.98</v>
          </cell>
          <cell r="N119">
            <v>-434395.46</v>
          </cell>
          <cell r="O119">
            <v>-89529.35</v>
          </cell>
          <cell r="P119">
            <v>-384608.58</v>
          </cell>
          <cell r="S119">
            <v>-1083168.3700000001</v>
          </cell>
          <cell r="T119">
            <v>-1225269.3400000001</v>
          </cell>
          <cell r="V119">
            <v>0</v>
          </cell>
          <cell r="W119">
            <v>-3161469.64</v>
          </cell>
          <cell r="X119">
            <v>-161951.87</v>
          </cell>
          <cell r="Z119">
            <v>-3323421.51</v>
          </cell>
          <cell r="AB119">
            <v>-3416748.67</v>
          </cell>
          <cell r="AE119">
            <v>-3416748.67</v>
          </cell>
          <cell r="AG119">
            <v>-96867</v>
          </cell>
          <cell r="AI119">
            <v>-96867</v>
          </cell>
          <cell r="AK119">
            <v>0</v>
          </cell>
          <cell r="AO119">
            <v>352146.03</v>
          </cell>
          <cell r="AQ119">
            <v>352146.03</v>
          </cell>
          <cell r="AR119">
            <v>-161951.86999999988</v>
          </cell>
        </row>
        <row r="120">
          <cell r="A120" t="str">
            <v>13351120</v>
          </cell>
          <cell r="B120" t="str">
            <v>13351</v>
          </cell>
          <cell r="C120" t="str">
            <v>Equipment - A/D</v>
          </cell>
          <cell r="D120" t="str">
            <v>120</v>
          </cell>
          <cell r="E120" t="str">
            <v>Acquisitions/Additions</v>
          </cell>
          <cell r="F120" t="str">
            <v>Equipment - A/D-Acquisitions/Additions</v>
          </cell>
          <cell r="G120">
            <v>-1723.84</v>
          </cell>
          <cell r="H120">
            <v>-5919.05</v>
          </cell>
          <cell r="I120">
            <v>-2966.05</v>
          </cell>
          <cell r="L120">
            <v>-10608.94</v>
          </cell>
          <cell r="M120">
            <v>-10979.51</v>
          </cell>
          <cell r="N120">
            <v>-13793.04</v>
          </cell>
          <cell r="O120">
            <v>-7428.64</v>
          </cell>
          <cell r="P120">
            <v>-22673.31</v>
          </cell>
          <cell r="S120">
            <v>-54874.5</v>
          </cell>
          <cell r="T120">
            <v>-163128.12</v>
          </cell>
          <cell r="V120">
            <v>0</v>
          </cell>
          <cell r="W120">
            <v>-228611.56</v>
          </cell>
          <cell r="X120">
            <v>-13802.36</v>
          </cell>
          <cell r="Z120">
            <v>-242413.92</v>
          </cell>
          <cell r="AE120">
            <v>0</v>
          </cell>
          <cell r="AI120">
            <v>0</v>
          </cell>
          <cell r="AJ120">
            <v>-134974</v>
          </cell>
          <cell r="AK120">
            <v>-134974</v>
          </cell>
          <cell r="AO120">
            <v>5396.95</v>
          </cell>
          <cell r="AQ120">
            <v>5396.95</v>
          </cell>
          <cell r="AR120">
            <v>-112836.87000000001</v>
          </cell>
        </row>
        <row r="121">
          <cell r="A121" t="str">
            <v>13351140</v>
          </cell>
          <cell r="B121" t="str">
            <v>13351</v>
          </cell>
          <cell r="C121" t="str">
            <v>Equipment - A/D</v>
          </cell>
          <cell r="D121" t="str">
            <v>140</v>
          </cell>
          <cell r="E121" t="str">
            <v>Retirements/Disposals</v>
          </cell>
          <cell r="F121" t="str">
            <v>Equipment - A/D-Retirements/Disposals</v>
          </cell>
          <cell r="G121">
            <v>408780.35</v>
          </cell>
          <cell r="H121">
            <v>528.22</v>
          </cell>
          <cell r="I121">
            <v>117696.28</v>
          </cell>
          <cell r="L121">
            <v>527004.85</v>
          </cell>
          <cell r="M121">
            <v>35418.46</v>
          </cell>
          <cell r="N121">
            <v>99257.89</v>
          </cell>
          <cell r="O121">
            <v>51841.45</v>
          </cell>
          <cell r="P121">
            <v>14518.65</v>
          </cell>
          <cell r="S121">
            <v>201036.45</v>
          </cell>
          <cell r="T121">
            <v>996042.97</v>
          </cell>
          <cell r="V121">
            <v>0</v>
          </cell>
          <cell r="W121">
            <v>1724084.27</v>
          </cell>
          <cell r="X121">
            <v>50909.26</v>
          </cell>
          <cell r="Z121">
            <v>1774993.53</v>
          </cell>
          <cell r="AE121">
            <v>0</v>
          </cell>
          <cell r="AI121">
            <v>0</v>
          </cell>
          <cell r="AK121">
            <v>0</v>
          </cell>
          <cell r="AO121">
            <v>-119037.2</v>
          </cell>
          <cell r="AQ121">
            <v>-119037.2</v>
          </cell>
          <cell r="AR121">
            <v>1894030.73</v>
          </cell>
        </row>
        <row r="122">
          <cell r="A122" t="str">
            <v>13351170</v>
          </cell>
          <cell r="B122" t="str">
            <v>13351</v>
          </cell>
          <cell r="C122" t="str">
            <v>Equipment - A/D</v>
          </cell>
          <cell r="D122" t="str">
            <v>170</v>
          </cell>
          <cell r="E122" t="str">
            <v>Transfers</v>
          </cell>
          <cell r="F122" t="str">
            <v>Equipment - A/D-Transfers</v>
          </cell>
          <cell r="I122">
            <v>-1651.91</v>
          </cell>
          <cell r="L122">
            <v>-1651.91</v>
          </cell>
          <cell r="V122">
            <v>0</v>
          </cell>
          <cell r="W122">
            <v>-1651.91</v>
          </cell>
          <cell r="Z122">
            <v>-1651.91</v>
          </cell>
          <cell r="AE122">
            <v>0</v>
          </cell>
          <cell r="AI122">
            <v>0</v>
          </cell>
          <cell r="AK122">
            <v>0</v>
          </cell>
          <cell r="AO122">
            <v>61.31</v>
          </cell>
          <cell r="AQ122">
            <v>61.31</v>
          </cell>
          <cell r="AR122">
            <v>-1713.22</v>
          </cell>
        </row>
        <row r="123">
          <cell r="A123" t="str">
            <v>13351180</v>
          </cell>
          <cell r="B123" t="str">
            <v>13351</v>
          </cell>
          <cell r="C123" t="str">
            <v>Equipment - A/D</v>
          </cell>
          <cell r="D123" t="str">
            <v>180</v>
          </cell>
          <cell r="E123" t="str">
            <v>Currency Translation</v>
          </cell>
          <cell r="F123" t="str">
            <v>Equipment - A/D-Currency Translation</v>
          </cell>
          <cell r="G123">
            <v>-17369.36</v>
          </cell>
          <cell r="H123">
            <v>-8878.8799999999992</v>
          </cell>
          <cell r="I123">
            <v>-35977.06</v>
          </cell>
          <cell r="L123">
            <v>-62225.3</v>
          </cell>
          <cell r="M123">
            <v>-18240.72</v>
          </cell>
          <cell r="N123">
            <v>-43783.56</v>
          </cell>
          <cell r="O123">
            <v>-7103.51</v>
          </cell>
          <cell r="P123">
            <v>-44513.54</v>
          </cell>
          <cell r="S123">
            <v>-113641.33</v>
          </cell>
          <cell r="T123">
            <v>-62700.46</v>
          </cell>
          <cell r="V123">
            <v>0</v>
          </cell>
          <cell r="W123">
            <v>-238567.09</v>
          </cell>
          <cell r="X123">
            <v>-8948.61</v>
          </cell>
          <cell r="Z123">
            <v>-247515.7</v>
          </cell>
          <cell r="AE123">
            <v>0</v>
          </cell>
          <cell r="AI123">
            <v>0</v>
          </cell>
          <cell r="AK123">
            <v>0</v>
          </cell>
          <cell r="AO123">
            <v>-238567.09</v>
          </cell>
          <cell r="AQ123">
            <v>-238567.09</v>
          </cell>
          <cell r="AR123">
            <v>-8948.6100000000151</v>
          </cell>
        </row>
        <row r="124">
          <cell r="A124" t="str">
            <v>13401100</v>
          </cell>
          <cell r="B124" t="str">
            <v>13401</v>
          </cell>
          <cell r="C124" t="str">
            <v>Buildings - Cost</v>
          </cell>
          <cell r="D124" t="str">
            <v>100</v>
          </cell>
          <cell r="E124" t="str">
            <v>Opening balance</v>
          </cell>
          <cell r="F124" t="str">
            <v>Buildings - Cost-Opening balance</v>
          </cell>
          <cell r="G124">
            <v>262226.05</v>
          </cell>
          <cell r="H124">
            <v>57360.77</v>
          </cell>
          <cell r="I124">
            <v>92898.41</v>
          </cell>
          <cell r="L124">
            <v>412485.23</v>
          </cell>
          <cell r="M124">
            <v>130063.29</v>
          </cell>
          <cell r="N124">
            <v>49185.54</v>
          </cell>
          <cell r="O124">
            <v>26960.55</v>
          </cell>
          <cell r="P124">
            <v>94897.68</v>
          </cell>
          <cell r="S124">
            <v>301107.06</v>
          </cell>
          <cell r="T124">
            <v>11402.6</v>
          </cell>
          <cell r="V124">
            <v>0</v>
          </cell>
          <cell r="W124">
            <v>724994.89</v>
          </cell>
          <cell r="Z124">
            <v>724994.89</v>
          </cell>
          <cell r="AB124">
            <v>808302.3</v>
          </cell>
          <cell r="AE124">
            <v>808302.3</v>
          </cell>
          <cell r="AI124">
            <v>0</v>
          </cell>
          <cell r="AK124">
            <v>0</v>
          </cell>
          <cell r="AO124">
            <v>-83307.41</v>
          </cell>
          <cell r="AQ124">
            <v>-83307.41</v>
          </cell>
          <cell r="AR124">
            <v>0</v>
          </cell>
        </row>
        <row r="125">
          <cell r="A125" t="str">
            <v>13401120</v>
          </cell>
          <cell r="B125" t="str">
            <v>13401</v>
          </cell>
          <cell r="C125" t="str">
            <v>Buildings - Cost</v>
          </cell>
          <cell r="D125" t="str">
            <v>120</v>
          </cell>
          <cell r="E125" t="str">
            <v>Acquisitions/Additions</v>
          </cell>
          <cell r="F125" t="str">
            <v>Buildings - Cost-Acquisitions/Additions</v>
          </cell>
          <cell r="P125">
            <v>18560.439999999999</v>
          </cell>
          <cell r="S125">
            <v>18560.439999999999</v>
          </cell>
          <cell r="V125">
            <v>0</v>
          </cell>
          <cell r="W125">
            <v>18560.439999999999</v>
          </cell>
          <cell r="Z125">
            <v>18560.439999999999</v>
          </cell>
          <cell r="AE125">
            <v>0</v>
          </cell>
          <cell r="AI125">
            <v>0</v>
          </cell>
          <cell r="AK125">
            <v>0</v>
          </cell>
          <cell r="AO125">
            <v>811.3</v>
          </cell>
          <cell r="AQ125">
            <v>811.3</v>
          </cell>
          <cell r="AR125">
            <v>17749.14</v>
          </cell>
        </row>
        <row r="126">
          <cell r="A126" t="str">
            <v>13401140</v>
          </cell>
          <cell r="B126" t="str">
            <v>13401</v>
          </cell>
          <cell r="C126" t="str">
            <v>Buildings - Cost</v>
          </cell>
          <cell r="D126" t="str">
            <v>140</v>
          </cell>
          <cell r="E126" t="str">
            <v>Retirements/Disposals</v>
          </cell>
          <cell r="F126" t="str">
            <v>Buildings - Cost-Retirements/Disposals</v>
          </cell>
          <cell r="G126">
            <v>-39872.54</v>
          </cell>
          <cell r="L126">
            <v>-39872.54</v>
          </cell>
          <cell r="O126">
            <v>-7092.5</v>
          </cell>
          <cell r="S126">
            <v>-7092.5</v>
          </cell>
          <cell r="V126">
            <v>0</v>
          </cell>
          <cell r="W126">
            <v>-46965.04</v>
          </cell>
          <cell r="Z126">
            <v>-46965.04</v>
          </cell>
          <cell r="AE126">
            <v>0</v>
          </cell>
          <cell r="AI126">
            <v>0</v>
          </cell>
          <cell r="AK126">
            <v>0</v>
          </cell>
          <cell r="AO126">
            <v>3242.63</v>
          </cell>
          <cell r="AQ126">
            <v>3242.63</v>
          </cell>
          <cell r="AR126">
            <v>-50207.67</v>
          </cell>
        </row>
        <row r="127">
          <cell r="A127" t="str">
            <v>13401170</v>
          </cell>
          <cell r="B127" t="str">
            <v>13401</v>
          </cell>
          <cell r="C127" t="str">
            <v>Buildings - Cost</v>
          </cell>
          <cell r="D127" t="str">
            <v>170</v>
          </cell>
          <cell r="E127" t="str">
            <v>Transfers</v>
          </cell>
          <cell r="F127" t="str">
            <v>Buildings - Cost-Transfers</v>
          </cell>
          <cell r="V127">
            <v>0</v>
          </cell>
          <cell r="AE127">
            <v>0</v>
          </cell>
          <cell r="AI127">
            <v>0</v>
          </cell>
          <cell r="AK127">
            <v>0</v>
          </cell>
          <cell r="AQ127">
            <v>0</v>
          </cell>
          <cell r="AR127">
            <v>0</v>
          </cell>
        </row>
        <row r="128">
          <cell r="A128" t="str">
            <v>13401180</v>
          </cell>
          <cell r="B128" t="str">
            <v>13401</v>
          </cell>
          <cell r="C128" t="str">
            <v>Buildings - Cost</v>
          </cell>
          <cell r="D128" t="str">
            <v>180</v>
          </cell>
          <cell r="E128" t="str">
            <v>Currency Translation</v>
          </cell>
          <cell r="F128" t="str">
            <v>Buildings - Cost-Currency Translation</v>
          </cell>
          <cell r="G128">
            <v>27378.82</v>
          </cell>
          <cell r="H128">
            <v>6591.19</v>
          </cell>
          <cell r="I128">
            <v>10674.73</v>
          </cell>
          <cell r="L128">
            <v>44644.74</v>
          </cell>
          <cell r="M128">
            <v>14945.26</v>
          </cell>
          <cell r="N128">
            <v>5651.79</v>
          </cell>
          <cell r="O128">
            <v>2608.2800000000002</v>
          </cell>
          <cell r="P128">
            <v>10093.16</v>
          </cell>
          <cell r="S128">
            <v>33298.49</v>
          </cell>
          <cell r="T128">
            <v>1310.25</v>
          </cell>
          <cell r="V128">
            <v>0</v>
          </cell>
          <cell r="W128">
            <v>79253.48</v>
          </cell>
          <cell r="Z128">
            <v>79253.48</v>
          </cell>
          <cell r="AE128">
            <v>0</v>
          </cell>
          <cell r="AI128">
            <v>0</v>
          </cell>
          <cell r="AK128">
            <v>0</v>
          </cell>
          <cell r="AO128">
            <v>79253.48</v>
          </cell>
          <cell r="AQ128">
            <v>79253.48</v>
          </cell>
          <cell r="AR128">
            <v>0</v>
          </cell>
        </row>
        <row r="129">
          <cell r="A129" t="str">
            <v>13451100</v>
          </cell>
          <cell r="B129" t="str">
            <v>13451</v>
          </cell>
          <cell r="C129" t="str">
            <v>Buildings - A/D</v>
          </cell>
          <cell r="D129" t="str">
            <v>100</v>
          </cell>
          <cell r="E129" t="str">
            <v>Opening balance</v>
          </cell>
          <cell r="F129" t="str">
            <v>Buildings - A/D-Opening balance</v>
          </cell>
          <cell r="G129">
            <v>-118200.72</v>
          </cell>
          <cell r="H129">
            <v>-32778.86</v>
          </cell>
          <cell r="I129">
            <v>-62427.48</v>
          </cell>
          <cell r="L129">
            <v>-213407.06</v>
          </cell>
          <cell r="M129">
            <v>-49143.98</v>
          </cell>
          <cell r="N129">
            <v>-36502.9</v>
          </cell>
          <cell r="O129">
            <v>-18089.59</v>
          </cell>
          <cell r="P129">
            <v>-79923.009999999995</v>
          </cell>
          <cell r="S129">
            <v>-183659.48</v>
          </cell>
          <cell r="T129">
            <v>-3871.54</v>
          </cell>
          <cell r="V129">
            <v>0</v>
          </cell>
          <cell r="W129">
            <v>-400938.08</v>
          </cell>
          <cell r="Z129">
            <v>-400938.08</v>
          </cell>
          <cell r="AB129">
            <v>-447008.91</v>
          </cell>
          <cell r="AE129">
            <v>-447008.91</v>
          </cell>
          <cell r="AI129">
            <v>0</v>
          </cell>
          <cell r="AK129">
            <v>0</v>
          </cell>
          <cell r="AO129">
            <v>46070.83</v>
          </cell>
          <cell r="AQ129">
            <v>46070.83</v>
          </cell>
          <cell r="AR129">
            <v>0</v>
          </cell>
        </row>
        <row r="130">
          <cell r="A130" t="str">
            <v>13451120</v>
          </cell>
          <cell r="B130" t="str">
            <v>13451</v>
          </cell>
          <cell r="C130" t="str">
            <v>Buildings - A/D</v>
          </cell>
          <cell r="D130" t="str">
            <v>120</v>
          </cell>
          <cell r="E130" t="str">
            <v>Acquisitions/Additions</v>
          </cell>
          <cell r="F130" t="str">
            <v>Buildings - A/D-Acquisitions/Additions</v>
          </cell>
          <cell r="G130">
            <v>-47791.07</v>
          </cell>
          <cell r="H130">
            <v>-13612.33</v>
          </cell>
          <cell r="I130">
            <v>-13147.2</v>
          </cell>
          <cell r="L130">
            <v>-74550.600000000006</v>
          </cell>
          <cell r="M130">
            <v>-21668.54</v>
          </cell>
          <cell r="N130">
            <v>-4453.3999999999996</v>
          </cell>
          <cell r="O130">
            <v>-5089.18</v>
          </cell>
          <cell r="P130">
            <v>-8870.99</v>
          </cell>
          <cell r="S130">
            <v>-40082.11</v>
          </cell>
          <cell r="T130">
            <v>-1871.98</v>
          </cell>
          <cell r="V130">
            <v>0</v>
          </cell>
          <cell r="W130">
            <v>-116504.69</v>
          </cell>
          <cell r="Z130">
            <v>-116504.69</v>
          </cell>
          <cell r="AE130">
            <v>0</v>
          </cell>
          <cell r="AI130">
            <v>0</v>
          </cell>
          <cell r="AK130">
            <v>0</v>
          </cell>
          <cell r="AO130">
            <v>6356</v>
          </cell>
          <cell r="AQ130">
            <v>6356</v>
          </cell>
          <cell r="AR130">
            <v>-122860.69</v>
          </cell>
        </row>
        <row r="131">
          <cell r="A131" t="str">
            <v>13451140</v>
          </cell>
          <cell r="B131" t="str">
            <v>13451</v>
          </cell>
          <cell r="C131" t="str">
            <v>Buildings - A/D</v>
          </cell>
          <cell r="D131" t="str">
            <v>140</v>
          </cell>
          <cell r="E131" t="str">
            <v>Retirements/Disposals</v>
          </cell>
          <cell r="F131" t="str">
            <v>Buildings - A/D-Retirements/Disposals</v>
          </cell>
          <cell r="G131">
            <v>39872.54</v>
          </cell>
          <cell r="L131">
            <v>39872.54</v>
          </cell>
          <cell r="O131">
            <v>7092.5</v>
          </cell>
          <cell r="S131">
            <v>7092.5</v>
          </cell>
          <cell r="V131">
            <v>0</v>
          </cell>
          <cell r="W131">
            <v>46965.04</v>
          </cell>
          <cell r="Z131">
            <v>46965.04</v>
          </cell>
          <cell r="AE131">
            <v>0</v>
          </cell>
          <cell r="AI131">
            <v>0</v>
          </cell>
          <cell r="AK131">
            <v>0</v>
          </cell>
          <cell r="AO131">
            <v>-3242.63</v>
          </cell>
          <cell r="AQ131">
            <v>-3242.63</v>
          </cell>
          <cell r="AR131">
            <v>50207.67</v>
          </cell>
        </row>
        <row r="132">
          <cell r="A132" t="str">
            <v>13451170</v>
          </cell>
          <cell r="B132" t="str">
            <v>13451</v>
          </cell>
          <cell r="C132" t="str">
            <v>Buildings - A/D</v>
          </cell>
          <cell r="D132" t="str">
            <v>170</v>
          </cell>
          <cell r="E132" t="str">
            <v>Transfers</v>
          </cell>
          <cell r="F132" t="str">
            <v>Buildings - A/D-Transfers</v>
          </cell>
          <cell r="V132">
            <v>0</v>
          </cell>
          <cell r="AE132">
            <v>0</v>
          </cell>
          <cell r="AI132">
            <v>0</v>
          </cell>
          <cell r="AK132">
            <v>0</v>
          </cell>
          <cell r="AQ132">
            <v>0</v>
          </cell>
          <cell r="AR132">
            <v>0</v>
          </cell>
        </row>
        <row r="133">
          <cell r="A133" t="str">
            <v>13451180</v>
          </cell>
          <cell r="B133" t="str">
            <v>13451</v>
          </cell>
          <cell r="C133" t="str">
            <v>Buildings - A/D</v>
          </cell>
          <cell r="D133" t="str">
            <v>180</v>
          </cell>
          <cell r="E133" t="str">
            <v>Currency Translation</v>
          </cell>
          <cell r="F133" t="str">
            <v>Buildings - A/D-Currency Translation</v>
          </cell>
          <cell r="G133">
            <v>-13372.96</v>
          </cell>
          <cell r="H133">
            <v>-4491.0600000000004</v>
          </cell>
          <cell r="I133">
            <v>-7942.92</v>
          </cell>
          <cell r="L133">
            <v>-25806.94</v>
          </cell>
          <cell r="M133">
            <v>-6800.35</v>
          </cell>
          <cell r="N133">
            <v>-4431.55</v>
          </cell>
          <cell r="O133">
            <v>-1892.2</v>
          </cell>
          <cell r="P133">
            <v>-9708.66</v>
          </cell>
          <cell r="S133">
            <v>-22832.76</v>
          </cell>
          <cell r="T133">
            <v>-544.5</v>
          </cell>
          <cell r="V133">
            <v>0</v>
          </cell>
          <cell r="W133">
            <v>-49184.2</v>
          </cell>
          <cell r="Z133">
            <v>-49184.2</v>
          </cell>
          <cell r="AE133">
            <v>0</v>
          </cell>
          <cell r="AI133">
            <v>0</v>
          </cell>
          <cell r="AK133">
            <v>0</v>
          </cell>
          <cell r="AO133">
            <v>-49184.2</v>
          </cell>
          <cell r="AQ133">
            <v>-49184.2</v>
          </cell>
          <cell r="AR133">
            <v>0</v>
          </cell>
        </row>
        <row r="134">
          <cell r="A134" t="str">
            <v>13501100</v>
          </cell>
          <cell r="B134" t="str">
            <v>13501</v>
          </cell>
          <cell r="C134" t="str">
            <v>Land</v>
          </cell>
          <cell r="D134" t="str">
            <v>100</v>
          </cell>
          <cell r="E134" t="str">
            <v>Opening balance</v>
          </cell>
          <cell r="F134" t="str">
            <v>Land-Opening balance</v>
          </cell>
          <cell r="V134">
            <v>0</v>
          </cell>
          <cell r="AE134">
            <v>0</v>
          </cell>
          <cell r="AI134">
            <v>0</v>
          </cell>
          <cell r="AK134">
            <v>0</v>
          </cell>
          <cell r="AQ134">
            <v>0</v>
          </cell>
          <cell r="AR134">
            <v>0</v>
          </cell>
        </row>
        <row r="135">
          <cell r="A135" t="str">
            <v>13501120</v>
          </cell>
          <cell r="B135" t="str">
            <v>13501</v>
          </cell>
          <cell r="C135" t="str">
            <v>Land</v>
          </cell>
          <cell r="D135" t="str">
            <v>120</v>
          </cell>
          <cell r="E135" t="str">
            <v>Acquisitions/Additions</v>
          </cell>
          <cell r="F135" t="str">
            <v>Land-Acquisitions/Additions</v>
          </cell>
          <cell r="V135">
            <v>0</v>
          </cell>
          <cell r="AE135">
            <v>0</v>
          </cell>
          <cell r="AI135">
            <v>0</v>
          </cell>
          <cell r="AK135">
            <v>0</v>
          </cell>
          <cell r="AQ135">
            <v>0</v>
          </cell>
          <cell r="AR135">
            <v>0</v>
          </cell>
        </row>
        <row r="136">
          <cell r="A136" t="str">
            <v>13501140</v>
          </cell>
          <cell r="B136" t="str">
            <v>13501</v>
          </cell>
          <cell r="C136" t="str">
            <v>Land</v>
          </cell>
          <cell r="D136" t="str">
            <v>140</v>
          </cell>
          <cell r="E136" t="str">
            <v>Retirements/Disposals</v>
          </cell>
          <cell r="F136" t="str">
            <v>Land-Retirements/Disposals</v>
          </cell>
          <cell r="V136">
            <v>0</v>
          </cell>
          <cell r="AE136">
            <v>0</v>
          </cell>
          <cell r="AI136">
            <v>0</v>
          </cell>
          <cell r="AK136">
            <v>0</v>
          </cell>
          <cell r="AQ136">
            <v>0</v>
          </cell>
          <cell r="AR136">
            <v>0</v>
          </cell>
        </row>
        <row r="137">
          <cell r="A137" t="str">
            <v>13501170</v>
          </cell>
          <cell r="B137" t="str">
            <v>13501</v>
          </cell>
          <cell r="C137" t="str">
            <v>Land</v>
          </cell>
          <cell r="D137" t="str">
            <v>170</v>
          </cell>
          <cell r="E137" t="str">
            <v>Transfers</v>
          </cell>
          <cell r="F137" t="str">
            <v>Land-Transfers</v>
          </cell>
          <cell r="V137">
            <v>0</v>
          </cell>
          <cell r="AE137">
            <v>0</v>
          </cell>
          <cell r="AI137">
            <v>0</v>
          </cell>
          <cell r="AK137">
            <v>0</v>
          </cell>
          <cell r="AQ137">
            <v>0</v>
          </cell>
          <cell r="AR137">
            <v>0</v>
          </cell>
        </row>
        <row r="138">
          <cell r="A138" t="str">
            <v>13501180</v>
          </cell>
          <cell r="B138" t="str">
            <v>13501</v>
          </cell>
          <cell r="C138" t="str">
            <v>Land</v>
          </cell>
          <cell r="D138" t="str">
            <v>180</v>
          </cell>
          <cell r="E138" t="str">
            <v>Currency Translation</v>
          </cell>
          <cell r="F138" t="str">
            <v>Land-Currency Translation</v>
          </cell>
          <cell r="V138">
            <v>0</v>
          </cell>
          <cell r="AE138">
            <v>0</v>
          </cell>
          <cell r="AI138">
            <v>0</v>
          </cell>
          <cell r="AK138">
            <v>0</v>
          </cell>
          <cell r="AQ138">
            <v>0</v>
          </cell>
          <cell r="AR138">
            <v>0</v>
          </cell>
        </row>
        <row r="139">
          <cell r="A139" t="str">
            <v>108030</v>
          </cell>
          <cell r="B139" t="str">
            <v>108030</v>
          </cell>
          <cell r="C139" t="str">
            <v>Leasehold Made Good - Total Node</v>
          </cell>
          <cell r="F139" t="str">
            <v>Leasehold Made Good - Total Node</v>
          </cell>
          <cell r="G139">
            <v>0</v>
          </cell>
          <cell r="L139">
            <v>0</v>
          </cell>
          <cell r="T139">
            <v>12392.43</v>
          </cell>
          <cell r="V139">
            <v>0</v>
          </cell>
          <cell r="W139">
            <v>12392.43</v>
          </cell>
          <cell r="Z139">
            <v>12392.43</v>
          </cell>
          <cell r="AB139">
            <v>29296.400000000001</v>
          </cell>
          <cell r="AE139">
            <v>29296.400000000001</v>
          </cell>
          <cell r="AI139">
            <v>0</v>
          </cell>
          <cell r="AK139">
            <v>0</v>
          </cell>
          <cell r="AO139">
            <v>0</v>
          </cell>
          <cell r="AQ139">
            <v>0</v>
          </cell>
          <cell r="AR139">
            <v>-16903.97</v>
          </cell>
        </row>
        <row r="140">
          <cell r="A140" t="str">
            <v>13411100</v>
          </cell>
          <cell r="B140" t="str">
            <v>13411</v>
          </cell>
          <cell r="C140" t="str">
            <v>Leasehold Make Good</v>
          </cell>
          <cell r="D140" t="str">
            <v>100</v>
          </cell>
          <cell r="E140" t="str">
            <v>Opening balance</v>
          </cell>
          <cell r="F140" t="str">
            <v>Leasehold Make Good-Opening balance</v>
          </cell>
          <cell r="T140">
            <v>104805.35</v>
          </cell>
          <cell r="V140">
            <v>0</v>
          </cell>
          <cell r="W140">
            <v>104805.35</v>
          </cell>
          <cell r="Z140">
            <v>104805.35</v>
          </cell>
          <cell r="AB140">
            <v>116848.28</v>
          </cell>
          <cell r="AE140">
            <v>116848.28</v>
          </cell>
          <cell r="AI140">
            <v>0</v>
          </cell>
          <cell r="AK140">
            <v>0</v>
          </cell>
          <cell r="AO140">
            <v>-12042.93</v>
          </cell>
          <cell r="AQ140">
            <v>-12042.93</v>
          </cell>
          <cell r="AR140">
            <v>0</v>
          </cell>
        </row>
        <row r="141">
          <cell r="A141" t="str">
            <v>13411120</v>
          </cell>
          <cell r="B141" t="str">
            <v>13411</v>
          </cell>
          <cell r="C141" t="str">
            <v>Leasehold Make Good</v>
          </cell>
          <cell r="D141" t="str">
            <v>120</v>
          </cell>
          <cell r="E141" t="str">
            <v>Acquisitions/Additions</v>
          </cell>
          <cell r="F141" t="str">
            <v>Leasehold Make Good-Acquisitions/Additions</v>
          </cell>
          <cell r="G141">
            <v>33271.199999999997</v>
          </cell>
          <cell r="L141">
            <v>33271.199999999997</v>
          </cell>
          <cell r="V141">
            <v>0</v>
          </cell>
          <cell r="W141">
            <v>33271.199999999997</v>
          </cell>
          <cell r="Z141">
            <v>33271.199999999997</v>
          </cell>
          <cell r="AE141">
            <v>0</v>
          </cell>
          <cell r="AI141">
            <v>0</v>
          </cell>
          <cell r="AK141">
            <v>0</v>
          </cell>
          <cell r="AO141">
            <v>-1864.8</v>
          </cell>
          <cell r="AQ141">
            <v>-1864.8</v>
          </cell>
          <cell r="AR141">
            <v>35136</v>
          </cell>
        </row>
        <row r="142">
          <cell r="A142" t="str">
            <v>13411140</v>
          </cell>
          <cell r="B142" t="str">
            <v>13411</v>
          </cell>
          <cell r="C142" t="str">
            <v>Leasehold Make Good</v>
          </cell>
          <cell r="D142" t="str">
            <v>140</v>
          </cell>
          <cell r="E142" t="str">
            <v>Retirements/Disposals</v>
          </cell>
          <cell r="F142" t="str">
            <v>Leasehold Make Good-Retirements/Disposals</v>
          </cell>
          <cell r="V142">
            <v>0</v>
          </cell>
          <cell r="AE142">
            <v>0</v>
          </cell>
          <cell r="AI142">
            <v>0</v>
          </cell>
          <cell r="AK142">
            <v>0</v>
          </cell>
          <cell r="AQ142">
            <v>0</v>
          </cell>
          <cell r="AR142">
            <v>0</v>
          </cell>
        </row>
        <row r="143">
          <cell r="A143" t="str">
            <v>13411170</v>
          </cell>
          <cell r="B143" t="str">
            <v>13411</v>
          </cell>
          <cell r="C143" t="str">
            <v>Leasehold Make Good</v>
          </cell>
          <cell r="D143" t="str">
            <v>170</v>
          </cell>
          <cell r="E143" t="str">
            <v>Transfers</v>
          </cell>
          <cell r="F143" t="str">
            <v>Leasehold Make Good-Transfers</v>
          </cell>
          <cell r="G143">
            <v>-32866.76</v>
          </cell>
          <cell r="L143">
            <v>-32866.76</v>
          </cell>
          <cell r="T143">
            <v>2481.5700000000002</v>
          </cell>
          <cell r="V143">
            <v>0</v>
          </cell>
          <cell r="W143">
            <v>-30385.19</v>
          </cell>
          <cell r="Z143">
            <v>-30385.19</v>
          </cell>
          <cell r="AE143">
            <v>0</v>
          </cell>
          <cell r="AI143">
            <v>0</v>
          </cell>
          <cell r="AK143">
            <v>0</v>
          </cell>
          <cell r="AO143">
            <v>2131.14</v>
          </cell>
          <cell r="AQ143">
            <v>2131.14</v>
          </cell>
          <cell r="AR143">
            <v>-32516.329999999998</v>
          </cell>
        </row>
        <row r="144">
          <cell r="A144" t="str">
            <v>13411180</v>
          </cell>
          <cell r="B144" t="str">
            <v>13411</v>
          </cell>
          <cell r="C144" t="str">
            <v>Leasehold Make Good</v>
          </cell>
          <cell r="D144" t="str">
            <v>180</v>
          </cell>
          <cell r="E144" t="str">
            <v>Currency Translation</v>
          </cell>
          <cell r="F144" t="str">
            <v>Leasehold Make Good-Currency Translation</v>
          </cell>
          <cell r="G144">
            <v>-404.44</v>
          </cell>
          <cell r="L144">
            <v>-404.44</v>
          </cell>
          <cell r="T144">
            <v>12181.03</v>
          </cell>
          <cell r="V144">
            <v>0</v>
          </cell>
          <cell r="W144">
            <v>11776.59</v>
          </cell>
          <cell r="Z144">
            <v>11776.59</v>
          </cell>
          <cell r="AE144">
            <v>0</v>
          </cell>
          <cell r="AI144">
            <v>0</v>
          </cell>
          <cell r="AK144">
            <v>0</v>
          </cell>
          <cell r="AO144">
            <v>11776.59</v>
          </cell>
          <cell r="AQ144">
            <v>11776.59</v>
          </cell>
          <cell r="AR144">
            <v>0</v>
          </cell>
        </row>
        <row r="145">
          <cell r="A145" t="str">
            <v>13461100</v>
          </cell>
          <cell r="B145" t="str">
            <v>13461</v>
          </cell>
          <cell r="C145" t="str">
            <v>Leasehold Make Good - A/D</v>
          </cell>
          <cell r="D145" t="str">
            <v>100</v>
          </cell>
          <cell r="E145" t="str">
            <v>Opening balance</v>
          </cell>
          <cell r="F145" t="str">
            <v>Leasehold Make Good - A/D-Opening balance</v>
          </cell>
          <cell r="T145">
            <v>-78528.38</v>
          </cell>
          <cell r="V145">
            <v>0</v>
          </cell>
          <cell r="W145">
            <v>-78528.38</v>
          </cell>
          <cell r="Z145">
            <v>-78528.38</v>
          </cell>
          <cell r="AB145">
            <v>-87551.88</v>
          </cell>
          <cell r="AE145">
            <v>-87551.88</v>
          </cell>
          <cell r="AI145">
            <v>0</v>
          </cell>
          <cell r="AK145">
            <v>0</v>
          </cell>
          <cell r="AO145">
            <v>9023.5</v>
          </cell>
          <cell r="AQ145">
            <v>9023.5</v>
          </cell>
          <cell r="AR145">
            <v>0</v>
          </cell>
        </row>
        <row r="146">
          <cell r="A146" t="str">
            <v>13461120</v>
          </cell>
          <cell r="B146" t="str">
            <v>13461</v>
          </cell>
          <cell r="C146" t="str">
            <v>Leasehold Make Good - A/D</v>
          </cell>
          <cell r="D146" t="str">
            <v>120</v>
          </cell>
          <cell r="E146" t="str">
            <v>Acquisitions/Additions</v>
          </cell>
          <cell r="F146" t="str">
            <v>Leasehold Make Good - A/D-Acquisitions/Additions</v>
          </cell>
          <cell r="V146">
            <v>0</v>
          </cell>
          <cell r="AE146">
            <v>0</v>
          </cell>
          <cell r="AI146">
            <v>0</v>
          </cell>
          <cell r="AK146">
            <v>0</v>
          </cell>
          <cell r="AQ146">
            <v>0</v>
          </cell>
          <cell r="AR146">
            <v>0</v>
          </cell>
        </row>
        <row r="147">
          <cell r="A147" t="str">
            <v>13461140</v>
          </cell>
          <cell r="B147" t="str">
            <v>13461</v>
          </cell>
          <cell r="C147" t="str">
            <v>Leasehold Make Good - A/D</v>
          </cell>
          <cell r="D147" t="str">
            <v>140</v>
          </cell>
          <cell r="E147" t="str">
            <v>Retirements/Disposals</v>
          </cell>
          <cell r="F147" t="str">
            <v>Leasehold Make Good - A/D-Retirements/Disposals</v>
          </cell>
          <cell r="V147">
            <v>0</v>
          </cell>
          <cell r="AE147">
            <v>0</v>
          </cell>
          <cell r="AI147">
            <v>0</v>
          </cell>
          <cell r="AK147">
            <v>0</v>
          </cell>
          <cell r="AQ147">
            <v>0</v>
          </cell>
          <cell r="AR147">
            <v>0</v>
          </cell>
        </row>
        <row r="148">
          <cell r="A148" t="str">
            <v>13461170</v>
          </cell>
          <cell r="B148" t="str">
            <v>13461</v>
          </cell>
          <cell r="C148" t="str">
            <v>Leasehold Make Good - A/D</v>
          </cell>
          <cell r="D148" t="str">
            <v>170</v>
          </cell>
          <cell r="E148" t="str">
            <v>Transfers</v>
          </cell>
          <cell r="F148" t="str">
            <v>Leasehold Make Good - A/D-Transfers</v>
          </cell>
          <cell r="T148">
            <v>-20054.38</v>
          </cell>
          <cell r="V148">
            <v>0</v>
          </cell>
          <cell r="W148">
            <v>-20054.38</v>
          </cell>
          <cell r="Z148">
            <v>-20054.38</v>
          </cell>
          <cell r="AE148">
            <v>0</v>
          </cell>
          <cell r="AI148">
            <v>0</v>
          </cell>
          <cell r="AK148">
            <v>0</v>
          </cell>
          <cell r="AO148">
            <v>-530.74</v>
          </cell>
          <cell r="AQ148">
            <v>-530.74</v>
          </cell>
          <cell r="AR148">
            <v>-19523.64</v>
          </cell>
        </row>
        <row r="149">
          <cell r="A149" t="str">
            <v>13461180</v>
          </cell>
          <cell r="B149" t="str">
            <v>13461</v>
          </cell>
          <cell r="C149" t="str">
            <v>Leasehold Make Good - A/D</v>
          </cell>
          <cell r="D149" t="str">
            <v>180</v>
          </cell>
          <cell r="E149" t="str">
            <v>Currency Translation</v>
          </cell>
          <cell r="F149" t="str">
            <v>Leasehold Make Good - A/D-Currency Translation</v>
          </cell>
          <cell r="T149">
            <v>-8492.76</v>
          </cell>
          <cell r="V149">
            <v>0</v>
          </cell>
          <cell r="W149">
            <v>-8492.76</v>
          </cell>
          <cell r="Z149">
            <v>-8492.76</v>
          </cell>
          <cell r="AE149">
            <v>0</v>
          </cell>
          <cell r="AI149">
            <v>0</v>
          </cell>
          <cell r="AK149">
            <v>0</v>
          </cell>
          <cell r="AO149">
            <v>-8492.76</v>
          </cell>
          <cell r="AQ149">
            <v>-8492.76</v>
          </cell>
          <cell r="AR149">
            <v>0</v>
          </cell>
        </row>
        <row r="150">
          <cell r="A150" t="str">
            <v>109000</v>
          </cell>
          <cell r="B150" t="str">
            <v>109000</v>
          </cell>
          <cell r="C150" t="str">
            <v>Intanglible Fixed Assets</v>
          </cell>
          <cell r="F150" t="str">
            <v>Intanglible Fixed Assets</v>
          </cell>
          <cell r="G150">
            <v>1227558.49</v>
          </cell>
          <cell r="H150">
            <v>1414022.96</v>
          </cell>
          <cell r="I150">
            <v>3017231.65</v>
          </cell>
          <cell r="L150">
            <v>5658813.0999999996</v>
          </cell>
          <cell r="M150">
            <v>169175.07</v>
          </cell>
          <cell r="N150">
            <v>3395124.64</v>
          </cell>
          <cell r="O150">
            <v>431866.73</v>
          </cell>
          <cell r="P150">
            <v>1486081.81</v>
          </cell>
          <cell r="S150">
            <v>5482248.25</v>
          </cell>
          <cell r="T150">
            <v>-11141057.82</v>
          </cell>
          <cell r="V150">
            <v>0</v>
          </cell>
          <cell r="W150">
            <v>3.53</v>
          </cell>
          <cell r="Z150">
            <v>3.53</v>
          </cell>
          <cell r="AB150">
            <v>11141061.35</v>
          </cell>
          <cell r="AE150">
            <v>11141061.35</v>
          </cell>
          <cell r="AH150">
            <v>-12754527.52</v>
          </cell>
          <cell r="AI150">
            <v>-12754527.52</v>
          </cell>
          <cell r="AJ150">
            <v>1613469.7</v>
          </cell>
          <cell r="AK150">
            <v>1613469.7</v>
          </cell>
          <cell r="AO150">
            <v>0</v>
          </cell>
          <cell r="AQ150">
            <v>0</v>
          </cell>
          <cell r="AR150">
            <v>-6.9849193096160889E-10</v>
          </cell>
        </row>
        <row r="151">
          <cell r="A151" t="str">
            <v>109010</v>
          </cell>
          <cell r="B151" t="str">
            <v>109010</v>
          </cell>
          <cell r="C151" t="str">
            <v>Goodwill Totals Node</v>
          </cell>
          <cell r="F151" t="str">
            <v>Goodwill Totals Node</v>
          </cell>
          <cell r="G151">
            <v>1227558.49</v>
          </cell>
          <cell r="H151">
            <v>1414022.96</v>
          </cell>
          <cell r="I151">
            <v>3017231.65</v>
          </cell>
          <cell r="L151">
            <v>5658813.0999999996</v>
          </cell>
          <cell r="M151">
            <v>169175.07</v>
          </cell>
          <cell r="N151">
            <v>3395124.64</v>
          </cell>
          <cell r="O151">
            <v>431866.73</v>
          </cell>
          <cell r="P151">
            <v>1486081.81</v>
          </cell>
          <cell r="S151">
            <v>5482248.25</v>
          </cell>
          <cell r="T151">
            <v>-11141057.82</v>
          </cell>
          <cell r="V151">
            <v>0</v>
          </cell>
          <cell r="W151">
            <v>3.53</v>
          </cell>
          <cell r="Z151">
            <v>3.53</v>
          </cell>
          <cell r="AB151">
            <v>11141061.35</v>
          </cell>
          <cell r="AE151">
            <v>11141061.35</v>
          </cell>
          <cell r="AH151">
            <v>-12754527.52</v>
          </cell>
          <cell r="AI151">
            <v>-12754527.52</v>
          </cell>
          <cell r="AJ151">
            <v>1613469.7</v>
          </cell>
          <cell r="AK151">
            <v>1613469.7</v>
          </cell>
          <cell r="AO151">
            <v>0</v>
          </cell>
          <cell r="AQ151">
            <v>0</v>
          </cell>
          <cell r="AR151">
            <v>-6.9849193096160889E-10</v>
          </cell>
        </row>
        <row r="152">
          <cell r="A152" t="str">
            <v>14101100</v>
          </cell>
          <cell r="B152" t="str">
            <v>14101</v>
          </cell>
          <cell r="C152" t="str">
            <v>Goodwill-Other</v>
          </cell>
          <cell r="D152" t="str">
            <v>100</v>
          </cell>
          <cell r="E152" t="str">
            <v>Opening balance</v>
          </cell>
          <cell r="F152" t="str">
            <v>Goodwill-Other-Opening balance</v>
          </cell>
          <cell r="G152">
            <v>1660964.51</v>
          </cell>
          <cell r="H152">
            <v>1705283.72</v>
          </cell>
          <cell r="I152">
            <v>3490316.9</v>
          </cell>
          <cell r="L152">
            <v>6856565.1299999999</v>
          </cell>
          <cell r="M152">
            <v>220712.95999999999</v>
          </cell>
          <cell r="N152">
            <v>3893675.22</v>
          </cell>
          <cell r="O152">
            <v>538657.52</v>
          </cell>
          <cell r="P152">
            <v>1797121.72</v>
          </cell>
          <cell r="S152">
            <v>6450167.4199999999</v>
          </cell>
          <cell r="V152">
            <v>0</v>
          </cell>
          <cell r="W152">
            <v>13306732.550000001</v>
          </cell>
          <cell r="Z152">
            <v>13306732.550000001</v>
          </cell>
          <cell r="AB152">
            <v>14835776.890000001</v>
          </cell>
          <cell r="AE152">
            <v>14835776.890000001</v>
          </cell>
          <cell r="AI152">
            <v>0</v>
          </cell>
          <cell r="AK152">
            <v>0</v>
          </cell>
          <cell r="AO152">
            <v>-1529044.34</v>
          </cell>
          <cell r="AQ152">
            <v>-1529044.34</v>
          </cell>
          <cell r="AR152">
            <v>0</v>
          </cell>
        </row>
        <row r="153">
          <cell r="A153" t="str">
            <v>14101120</v>
          </cell>
          <cell r="B153" t="str">
            <v>14101</v>
          </cell>
          <cell r="C153" t="str">
            <v>Goodwill-Other</v>
          </cell>
          <cell r="D153" t="str">
            <v>120</v>
          </cell>
          <cell r="E153" t="str">
            <v>Acquisitions/Additions</v>
          </cell>
          <cell r="F153" t="str">
            <v>Goodwill-Other-Acquisitions/Additions</v>
          </cell>
          <cell r="V153">
            <v>0</v>
          </cell>
          <cell r="AE153">
            <v>0</v>
          </cell>
          <cell r="AI153">
            <v>0</v>
          </cell>
          <cell r="AK153">
            <v>0</v>
          </cell>
          <cell r="AQ153">
            <v>0</v>
          </cell>
          <cell r="AR153">
            <v>0</v>
          </cell>
        </row>
        <row r="154">
          <cell r="A154" t="str">
            <v>14101140</v>
          </cell>
          <cell r="B154" t="str">
            <v>14101</v>
          </cell>
          <cell r="C154" t="str">
            <v>Goodwill-Other</v>
          </cell>
          <cell r="D154" t="str">
            <v>140</v>
          </cell>
          <cell r="E154" t="str">
            <v>Retirements/Disposals</v>
          </cell>
          <cell r="F154" t="str">
            <v>Goodwill-Other-Retirements/Disposals</v>
          </cell>
          <cell r="V154">
            <v>0</v>
          </cell>
          <cell r="AE154">
            <v>0</v>
          </cell>
          <cell r="AI154">
            <v>0</v>
          </cell>
          <cell r="AK154">
            <v>0</v>
          </cell>
          <cell r="AQ154">
            <v>0</v>
          </cell>
          <cell r="AR154">
            <v>0</v>
          </cell>
        </row>
        <row r="155">
          <cell r="A155" t="str">
            <v>14101170</v>
          </cell>
          <cell r="B155" t="str">
            <v>14101</v>
          </cell>
          <cell r="C155" t="str">
            <v>Goodwill-Other</v>
          </cell>
          <cell r="D155" t="str">
            <v>170</v>
          </cell>
          <cell r="E155" t="str">
            <v>Transfers</v>
          </cell>
          <cell r="F155" t="str">
            <v>Goodwill-Other-Transfers</v>
          </cell>
          <cell r="V155">
            <v>0</v>
          </cell>
          <cell r="AE155">
            <v>0</v>
          </cell>
          <cell r="AI155">
            <v>0</v>
          </cell>
          <cell r="AK155">
            <v>0</v>
          </cell>
          <cell r="AQ155">
            <v>0</v>
          </cell>
          <cell r="AR155">
            <v>0</v>
          </cell>
        </row>
        <row r="156">
          <cell r="A156" t="str">
            <v>14101180</v>
          </cell>
          <cell r="B156" t="str">
            <v>14101</v>
          </cell>
          <cell r="C156" t="str">
            <v>Goodwill-Other</v>
          </cell>
          <cell r="D156" t="str">
            <v>180</v>
          </cell>
          <cell r="E156" t="str">
            <v>Currency Translation</v>
          </cell>
          <cell r="F156" t="str">
            <v>Goodwill-Other-Currency Translation</v>
          </cell>
          <cell r="G156">
            <v>190857.4</v>
          </cell>
          <cell r="H156">
            <v>195950.01</v>
          </cell>
          <cell r="I156">
            <v>401063.84</v>
          </cell>
          <cell r="L156">
            <v>787871.25</v>
          </cell>
          <cell r="M156">
            <v>25361.59</v>
          </cell>
          <cell r="N156">
            <v>447412.77</v>
          </cell>
          <cell r="O156">
            <v>61895.83</v>
          </cell>
          <cell r="P156">
            <v>206502.9</v>
          </cell>
          <cell r="S156">
            <v>741173.09</v>
          </cell>
          <cell r="V156">
            <v>0</v>
          </cell>
          <cell r="W156">
            <v>1529044.34</v>
          </cell>
          <cell r="Z156">
            <v>1529044.34</v>
          </cell>
          <cell r="AE156">
            <v>0</v>
          </cell>
          <cell r="AI156">
            <v>0</v>
          </cell>
          <cell r="AK156">
            <v>0</v>
          </cell>
          <cell r="AO156">
            <v>1529044.34</v>
          </cell>
          <cell r="AQ156">
            <v>1529044.34</v>
          </cell>
          <cell r="AR156">
            <v>0</v>
          </cell>
        </row>
        <row r="157">
          <cell r="A157" t="str">
            <v>14151100</v>
          </cell>
          <cell r="B157" t="str">
            <v>14151</v>
          </cell>
          <cell r="C157" t="str">
            <v>GW-Other Amort</v>
          </cell>
          <cell r="D157" t="str">
            <v>100</v>
          </cell>
          <cell r="E157" t="str">
            <v>Opening balance</v>
          </cell>
          <cell r="F157" t="str">
            <v>GW-Other Amort-Opening balance</v>
          </cell>
          <cell r="G157">
            <v>-559923.92000000004</v>
          </cell>
          <cell r="H157">
            <v>-436996.56</v>
          </cell>
          <cell r="I157">
            <v>-784055.21</v>
          </cell>
          <cell r="L157">
            <v>-1780975.69</v>
          </cell>
          <cell r="M157">
            <v>-68973.86</v>
          </cell>
          <cell r="N157">
            <v>-848467.95</v>
          </cell>
          <cell r="O157">
            <v>-151300.99</v>
          </cell>
          <cell r="P157">
            <v>-464202.43</v>
          </cell>
          <cell r="S157">
            <v>-1532945.23</v>
          </cell>
          <cell r="T157">
            <v>1613469.7</v>
          </cell>
          <cell r="V157">
            <v>0</v>
          </cell>
          <cell r="W157">
            <v>-1700451.22</v>
          </cell>
          <cell r="Z157">
            <v>-1700451.22</v>
          </cell>
          <cell r="AB157">
            <v>-3694715.54</v>
          </cell>
          <cell r="AE157">
            <v>-3694715.54</v>
          </cell>
          <cell r="AI157">
            <v>0</v>
          </cell>
          <cell r="AJ157">
            <v>1613469.7</v>
          </cell>
          <cell r="AK157">
            <v>1613469.7</v>
          </cell>
          <cell r="AO157">
            <v>380794.62</v>
          </cell>
          <cell r="AQ157">
            <v>380794.62</v>
          </cell>
          <cell r="AR157">
            <v>0</v>
          </cell>
        </row>
        <row r="158">
          <cell r="A158" t="str">
            <v>14151120</v>
          </cell>
          <cell r="B158" t="str">
            <v>14151</v>
          </cell>
          <cell r="C158" t="str">
            <v>GW-Other Amort</v>
          </cell>
          <cell r="D158" t="str">
            <v>120</v>
          </cell>
          <cell r="E158" t="str">
            <v>Acquisitions/Additions</v>
          </cell>
          <cell r="F158" t="str">
            <v>GW-Other Amort-Acquisitions/Additions</v>
          </cell>
          <cell r="V158">
            <v>0</v>
          </cell>
          <cell r="AE158">
            <v>0</v>
          </cell>
          <cell r="AI158">
            <v>0</v>
          </cell>
          <cell r="AK158">
            <v>0</v>
          </cell>
          <cell r="AQ158">
            <v>0</v>
          </cell>
          <cell r="AR158">
            <v>0</v>
          </cell>
        </row>
        <row r="159">
          <cell r="A159" t="str">
            <v>14151140</v>
          </cell>
          <cell r="B159" t="str">
            <v>14151</v>
          </cell>
          <cell r="C159" t="str">
            <v>GW-Other Amort</v>
          </cell>
          <cell r="D159" t="str">
            <v>140</v>
          </cell>
          <cell r="E159" t="str">
            <v>Retirements/Disposals</v>
          </cell>
          <cell r="F159" t="str">
            <v>GW-Other Amort-Retirements/Disposals</v>
          </cell>
          <cell r="V159">
            <v>0</v>
          </cell>
          <cell r="AE159">
            <v>0</v>
          </cell>
          <cell r="AI159">
            <v>0</v>
          </cell>
          <cell r="AK159">
            <v>0</v>
          </cell>
          <cell r="AQ159">
            <v>0</v>
          </cell>
          <cell r="AR159">
            <v>0</v>
          </cell>
        </row>
        <row r="160">
          <cell r="A160" t="str">
            <v>14151170</v>
          </cell>
          <cell r="B160" t="str">
            <v>14151</v>
          </cell>
          <cell r="C160" t="str">
            <v>GW-Other Amort</v>
          </cell>
          <cell r="D160" t="str">
            <v>170</v>
          </cell>
          <cell r="E160" t="str">
            <v>Transfers</v>
          </cell>
          <cell r="F160" t="str">
            <v>GW-Other Amort-Transfers</v>
          </cell>
          <cell r="V160">
            <v>0</v>
          </cell>
          <cell r="AE160">
            <v>0</v>
          </cell>
          <cell r="AI160">
            <v>0</v>
          </cell>
          <cell r="AK160">
            <v>0</v>
          </cell>
          <cell r="AQ160">
            <v>0</v>
          </cell>
          <cell r="AR160">
            <v>0</v>
          </cell>
        </row>
        <row r="161">
          <cell r="A161" t="str">
            <v>14151180</v>
          </cell>
          <cell r="B161" t="str">
            <v>14151</v>
          </cell>
          <cell r="C161" t="str">
            <v>GW-Other Amort</v>
          </cell>
          <cell r="D161" t="str">
            <v>180</v>
          </cell>
          <cell r="E161" t="str">
            <v>Currency Translation</v>
          </cell>
          <cell r="F161" t="str">
            <v>GW-Other Amort-Currency Translation</v>
          </cell>
          <cell r="G161">
            <v>-64339.5</v>
          </cell>
          <cell r="H161">
            <v>-50214.21</v>
          </cell>
          <cell r="I161">
            <v>-90093.88</v>
          </cell>
          <cell r="L161">
            <v>-204647.59</v>
          </cell>
          <cell r="M161">
            <v>-7925.62</v>
          </cell>
          <cell r="N161">
            <v>-97495.4</v>
          </cell>
          <cell r="O161">
            <v>-17385.63</v>
          </cell>
          <cell r="P161">
            <v>-53340.38</v>
          </cell>
          <cell r="S161">
            <v>-176147.03</v>
          </cell>
          <cell r="V161">
            <v>0</v>
          </cell>
          <cell r="W161">
            <v>-380794.62</v>
          </cell>
          <cell r="Z161">
            <v>-380794.62</v>
          </cell>
          <cell r="AE161">
            <v>0</v>
          </cell>
          <cell r="AI161">
            <v>0</v>
          </cell>
          <cell r="AK161">
            <v>0</v>
          </cell>
          <cell r="AO161">
            <v>-380794.62</v>
          </cell>
          <cell r="AQ161">
            <v>-380794.62</v>
          </cell>
          <cell r="AR161">
            <v>0</v>
          </cell>
        </row>
        <row r="162">
          <cell r="A162" t="str">
            <v>14201100</v>
          </cell>
          <cell r="B162" t="str">
            <v>14201</v>
          </cell>
          <cell r="C162" t="str">
            <v>Geographic Goodwill</v>
          </cell>
          <cell r="D162" t="str">
            <v>100</v>
          </cell>
          <cell r="E162" t="str">
            <v>Opening balance</v>
          </cell>
          <cell r="F162" t="str">
            <v>Geographic Goodwill-Opening balance</v>
          </cell>
          <cell r="T162">
            <v>-14835771.98</v>
          </cell>
          <cell r="V162">
            <v>0</v>
          </cell>
          <cell r="W162">
            <v>-14835771.98</v>
          </cell>
          <cell r="Z162">
            <v>-14835771.98</v>
          </cell>
          <cell r="AE162">
            <v>0</v>
          </cell>
          <cell r="AH162">
            <v>-14835771.98</v>
          </cell>
          <cell r="AI162">
            <v>-14835771.98</v>
          </cell>
          <cell r="AK162">
            <v>0</v>
          </cell>
          <cell r="AQ162">
            <v>0</v>
          </cell>
          <cell r="AR162">
            <v>0</v>
          </cell>
        </row>
        <row r="163">
          <cell r="A163" t="str">
            <v>14201120</v>
          </cell>
          <cell r="B163" t="str">
            <v>14201</v>
          </cell>
          <cell r="C163" t="str">
            <v>Geographic Goodwill</v>
          </cell>
          <cell r="D163" t="str">
            <v>120</v>
          </cell>
          <cell r="E163" t="str">
            <v>Acquisitions/Additions</v>
          </cell>
          <cell r="F163" t="str">
            <v>Geographic Goodwill-Acquisitions/Additions</v>
          </cell>
          <cell r="V163">
            <v>0</v>
          </cell>
          <cell r="AE163">
            <v>0</v>
          </cell>
          <cell r="AI163">
            <v>0</v>
          </cell>
          <cell r="AK163">
            <v>0</v>
          </cell>
          <cell r="AQ163">
            <v>0</v>
          </cell>
          <cell r="AR163">
            <v>0</v>
          </cell>
        </row>
        <row r="164">
          <cell r="A164" t="str">
            <v>14201140</v>
          </cell>
          <cell r="B164" t="str">
            <v>14201</v>
          </cell>
          <cell r="C164" t="str">
            <v>Geographic Goodwill</v>
          </cell>
          <cell r="D164" t="str">
            <v>140</v>
          </cell>
          <cell r="E164" t="str">
            <v>Retirements/Disposals</v>
          </cell>
          <cell r="F164" t="str">
            <v>Geographic Goodwill-Retirements/Disposals</v>
          </cell>
          <cell r="V164">
            <v>0</v>
          </cell>
          <cell r="AE164">
            <v>0</v>
          </cell>
          <cell r="AI164">
            <v>0</v>
          </cell>
          <cell r="AK164">
            <v>0</v>
          </cell>
          <cell r="AQ164">
            <v>0</v>
          </cell>
          <cell r="AR164">
            <v>0</v>
          </cell>
        </row>
        <row r="165">
          <cell r="A165" t="str">
            <v>14201170</v>
          </cell>
          <cell r="B165" t="str">
            <v>14201</v>
          </cell>
          <cell r="C165" t="str">
            <v>Geographic Goodwill</v>
          </cell>
          <cell r="D165" t="str">
            <v>170</v>
          </cell>
          <cell r="E165" t="str">
            <v>Transfers</v>
          </cell>
          <cell r="F165" t="str">
            <v>Geographic Goodwill-Transfers</v>
          </cell>
          <cell r="V165">
            <v>0</v>
          </cell>
          <cell r="AE165">
            <v>0</v>
          </cell>
          <cell r="AI165">
            <v>0</v>
          </cell>
          <cell r="AK165">
            <v>0</v>
          </cell>
          <cell r="AQ165">
            <v>0</v>
          </cell>
          <cell r="AR165">
            <v>0</v>
          </cell>
        </row>
        <row r="166">
          <cell r="A166" t="str">
            <v>14201180</v>
          </cell>
          <cell r="B166" t="str">
            <v>14201</v>
          </cell>
          <cell r="C166" t="str">
            <v>Geographic Goodwill</v>
          </cell>
          <cell r="D166" t="str">
            <v>180</v>
          </cell>
          <cell r="E166" t="str">
            <v>Currency Translation</v>
          </cell>
          <cell r="F166" t="str">
            <v>Geographic Goodwill-Currency Translation</v>
          </cell>
          <cell r="V166">
            <v>0</v>
          </cell>
          <cell r="AE166">
            <v>0</v>
          </cell>
          <cell r="AI166">
            <v>0</v>
          </cell>
          <cell r="AK166">
            <v>0</v>
          </cell>
          <cell r="AQ166">
            <v>0</v>
          </cell>
          <cell r="AR166">
            <v>0</v>
          </cell>
        </row>
        <row r="167">
          <cell r="A167" t="str">
            <v>14251100</v>
          </cell>
          <cell r="B167" t="str">
            <v>14251</v>
          </cell>
          <cell r="C167" t="str">
            <v>Geographic Goodwill Amortization</v>
          </cell>
          <cell r="D167" t="str">
            <v>100</v>
          </cell>
          <cell r="E167" t="str">
            <v>Opening balance</v>
          </cell>
          <cell r="F167" t="str">
            <v>Geographic Goodwill Amortization-Opening balance</v>
          </cell>
          <cell r="T167">
            <v>2081244.46</v>
          </cell>
          <cell r="V167">
            <v>0</v>
          </cell>
          <cell r="W167">
            <v>2081244.46</v>
          </cell>
          <cell r="Z167">
            <v>2081244.46</v>
          </cell>
          <cell r="AE167">
            <v>0</v>
          </cell>
          <cell r="AH167">
            <v>2081244.46</v>
          </cell>
          <cell r="AI167">
            <v>2081244.46</v>
          </cell>
          <cell r="AK167">
            <v>0</v>
          </cell>
          <cell r="AQ167">
            <v>0</v>
          </cell>
          <cell r="AR167">
            <v>0</v>
          </cell>
        </row>
        <row r="168">
          <cell r="A168" t="str">
            <v>14251120</v>
          </cell>
          <cell r="B168" t="str">
            <v>14251</v>
          </cell>
          <cell r="C168" t="str">
            <v>Geographic Goodwill Amortization</v>
          </cell>
          <cell r="D168" t="str">
            <v>120</v>
          </cell>
          <cell r="E168" t="str">
            <v>Acquisitions/Additions</v>
          </cell>
          <cell r="F168" t="str">
            <v>Geographic Goodwill Amortization-Acquisitions/Additions</v>
          </cell>
          <cell r="V168">
            <v>0</v>
          </cell>
          <cell r="AE168">
            <v>0</v>
          </cell>
          <cell r="AI168">
            <v>0</v>
          </cell>
          <cell r="AK168">
            <v>0</v>
          </cell>
          <cell r="AQ168">
            <v>0</v>
          </cell>
          <cell r="AR168">
            <v>0</v>
          </cell>
        </row>
        <row r="169">
          <cell r="A169" t="str">
            <v>14251140</v>
          </cell>
          <cell r="B169" t="str">
            <v>14251</v>
          </cell>
          <cell r="C169" t="str">
            <v>Geographic Goodwill Amortization</v>
          </cell>
          <cell r="D169" t="str">
            <v>140</v>
          </cell>
          <cell r="E169" t="str">
            <v>Retirements/Disposals</v>
          </cell>
          <cell r="F169" t="str">
            <v>Geographic Goodwill Amortization-Retirements/Disposals</v>
          </cell>
          <cell r="V169">
            <v>0</v>
          </cell>
          <cell r="AE169">
            <v>0</v>
          </cell>
          <cell r="AI169">
            <v>0</v>
          </cell>
          <cell r="AK169">
            <v>0</v>
          </cell>
          <cell r="AQ169">
            <v>0</v>
          </cell>
          <cell r="AR169">
            <v>0</v>
          </cell>
        </row>
        <row r="170">
          <cell r="A170" t="str">
            <v>14251170</v>
          </cell>
          <cell r="B170" t="str">
            <v>14251</v>
          </cell>
          <cell r="C170" t="str">
            <v>Geographic Goodwill Amortization</v>
          </cell>
          <cell r="D170" t="str">
            <v>170</v>
          </cell>
          <cell r="E170" t="str">
            <v>Transfers</v>
          </cell>
          <cell r="F170" t="str">
            <v>Geographic Goodwill Amortization-Transfers</v>
          </cell>
          <cell r="V170">
            <v>0</v>
          </cell>
          <cell r="AE170">
            <v>0</v>
          </cell>
          <cell r="AI170">
            <v>0</v>
          </cell>
          <cell r="AK170">
            <v>0</v>
          </cell>
          <cell r="AQ170">
            <v>0</v>
          </cell>
          <cell r="AR170">
            <v>0</v>
          </cell>
        </row>
        <row r="171">
          <cell r="A171" t="str">
            <v>14251180</v>
          </cell>
          <cell r="B171" t="str">
            <v>14251</v>
          </cell>
          <cell r="C171" t="str">
            <v>Geographic Goodwill Amortization</v>
          </cell>
          <cell r="D171" t="str">
            <v>180</v>
          </cell>
          <cell r="E171" t="str">
            <v>Currency Translation</v>
          </cell>
          <cell r="F171" t="str">
            <v>Geographic Goodwill Amortization-Currency Translation</v>
          </cell>
          <cell r="V171">
            <v>0</v>
          </cell>
          <cell r="AE171">
            <v>0</v>
          </cell>
          <cell r="AI171">
            <v>0</v>
          </cell>
          <cell r="AK171">
            <v>0</v>
          </cell>
          <cell r="AQ171">
            <v>0</v>
          </cell>
          <cell r="AR171">
            <v>0</v>
          </cell>
        </row>
        <row r="172">
          <cell r="A172" t="str">
            <v>109020</v>
          </cell>
          <cell r="B172" t="str">
            <v>109020</v>
          </cell>
          <cell r="C172" t="str">
            <v>Patents &amp; Trademarks Totals Node</v>
          </cell>
          <cell r="F172" t="str">
            <v>Patents &amp; Trademarks Totals Node</v>
          </cell>
          <cell r="V172">
            <v>0</v>
          </cell>
          <cell r="AE172">
            <v>0</v>
          </cell>
          <cell r="AI172">
            <v>0</v>
          </cell>
          <cell r="AK172">
            <v>0</v>
          </cell>
          <cell r="AQ172">
            <v>0</v>
          </cell>
          <cell r="AR172">
            <v>0</v>
          </cell>
        </row>
        <row r="173">
          <cell r="A173" t="str">
            <v>110000</v>
          </cell>
          <cell r="B173" t="str">
            <v>110000</v>
          </cell>
          <cell r="C173" t="str">
            <v>Deferred Charges</v>
          </cell>
          <cell r="F173" t="str">
            <v>Deferred Charges</v>
          </cell>
          <cell r="V173">
            <v>0</v>
          </cell>
          <cell r="AE173">
            <v>0</v>
          </cell>
          <cell r="AI173">
            <v>0</v>
          </cell>
          <cell r="AK173">
            <v>0</v>
          </cell>
          <cell r="AQ173">
            <v>0</v>
          </cell>
          <cell r="AR173">
            <v>0</v>
          </cell>
        </row>
        <row r="174">
          <cell r="A174" t="str">
            <v>110010</v>
          </cell>
          <cell r="B174" t="str">
            <v>110010</v>
          </cell>
          <cell r="C174" t="str">
            <v>Deferred Financing Costs</v>
          </cell>
          <cell r="F174" t="str">
            <v>Deferred Financing Costs</v>
          </cell>
          <cell r="V174">
            <v>0</v>
          </cell>
          <cell r="AE174">
            <v>0</v>
          </cell>
          <cell r="AI174">
            <v>0</v>
          </cell>
          <cell r="AK174">
            <v>0</v>
          </cell>
          <cell r="AQ174">
            <v>0</v>
          </cell>
          <cell r="AR174">
            <v>0</v>
          </cell>
        </row>
        <row r="175">
          <cell r="A175" t="str">
            <v>110020</v>
          </cell>
          <cell r="B175" t="str">
            <v>110020</v>
          </cell>
          <cell r="C175" t="str">
            <v>Other Deferred Charges</v>
          </cell>
          <cell r="F175" t="str">
            <v>Other Deferred Charges</v>
          </cell>
          <cell r="V175">
            <v>0</v>
          </cell>
          <cell r="AE175">
            <v>0</v>
          </cell>
          <cell r="AI175">
            <v>0</v>
          </cell>
          <cell r="AK175">
            <v>0</v>
          </cell>
          <cell r="AQ175">
            <v>0</v>
          </cell>
          <cell r="AR175">
            <v>0</v>
          </cell>
        </row>
        <row r="176">
          <cell r="A176" t="str">
            <v>111000</v>
          </cell>
          <cell r="B176" t="str">
            <v>111000</v>
          </cell>
          <cell r="C176" t="str">
            <v>Deferred Income Taxes-Non Current Totals Node</v>
          </cell>
          <cell r="F176" t="str">
            <v>Deferred Income Taxes-Non Current Totals Node</v>
          </cell>
          <cell r="M176">
            <v>-3013869.55</v>
          </cell>
          <cell r="S176">
            <v>-3013869.55</v>
          </cell>
          <cell r="T176">
            <v>9087211.4800000004</v>
          </cell>
          <cell r="V176">
            <v>0</v>
          </cell>
          <cell r="W176">
            <v>6073341.9299999997</v>
          </cell>
          <cell r="Z176">
            <v>6073341.9299999997</v>
          </cell>
          <cell r="AB176">
            <v>5722222.6100000003</v>
          </cell>
          <cell r="AE176">
            <v>5722222.6100000003</v>
          </cell>
          <cell r="AI176">
            <v>0</v>
          </cell>
          <cell r="AK176">
            <v>0</v>
          </cell>
          <cell r="AQ176">
            <v>0</v>
          </cell>
          <cell r="AR176">
            <v>351119.31999999937</v>
          </cell>
        </row>
        <row r="177">
          <cell r="A177" t="str">
            <v>17001</v>
          </cell>
          <cell r="B177" t="str">
            <v>17001</v>
          </cell>
          <cell r="C177" t="str">
            <v>Deferred Income Taxes - Non Current</v>
          </cell>
          <cell r="F177" t="str">
            <v>Deferred Income Taxes - Non Current</v>
          </cell>
          <cell r="M177">
            <v>-3013869.55</v>
          </cell>
          <cell r="S177">
            <v>-3013869.55</v>
          </cell>
          <cell r="T177">
            <v>9087211.4800000004</v>
          </cell>
          <cell r="V177">
            <v>0</v>
          </cell>
          <cell r="W177">
            <v>6073341.9299999997</v>
          </cell>
          <cell r="Z177">
            <v>6073341.9299999997</v>
          </cell>
          <cell r="AB177">
            <v>5722222.6100000003</v>
          </cell>
          <cell r="AE177">
            <v>5722222.6100000003</v>
          </cell>
          <cell r="AI177">
            <v>0</v>
          </cell>
          <cell r="AK177">
            <v>0</v>
          </cell>
          <cell r="AQ177">
            <v>0</v>
          </cell>
          <cell r="AR177">
            <v>351119.31999999937</v>
          </cell>
        </row>
        <row r="178">
          <cell r="A178" t="str">
            <v>113000</v>
          </cell>
          <cell r="B178" t="str">
            <v>113000</v>
          </cell>
          <cell r="C178" t="str">
            <v>Other Non Current Assets Total Node</v>
          </cell>
          <cell r="F178" t="str">
            <v>Other Non Current Assets Total Node</v>
          </cell>
          <cell r="G178">
            <v>79669.47</v>
          </cell>
          <cell r="H178">
            <v>33340.370000000003</v>
          </cell>
          <cell r="I178">
            <v>-18994.04</v>
          </cell>
          <cell r="L178">
            <v>94015.8</v>
          </cell>
          <cell r="M178">
            <v>13738.17</v>
          </cell>
          <cell r="N178">
            <v>21793.18</v>
          </cell>
          <cell r="O178">
            <v>19113.97</v>
          </cell>
          <cell r="P178">
            <v>26514.84</v>
          </cell>
          <cell r="S178">
            <v>81160.160000000003</v>
          </cell>
          <cell r="T178">
            <v>-21797.22</v>
          </cell>
          <cell r="V178">
            <v>0</v>
          </cell>
          <cell r="W178">
            <v>153378.74</v>
          </cell>
          <cell r="Z178">
            <v>153378.74</v>
          </cell>
          <cell r="AB178">
            <v>158895.23000000001</v>
          </cell>
          <cell r="AE178">
            <v>158895.23000000001</v>
          </cell>
          <cell r="AI178">
            <v>0</v>
          </cell>
          <cell r="AK178">
            <v>0</v>
          </cell>
          <cell r="AQ178">
            <v>0</v>
          </cell>
          <cell r="AR178">
            <v>-5516.4900000000198</v>
          </cell>
        </row>
        <row r="179">
          <cell r="A179" t="str">
            <v>19001</v>
          </cell>
          <cell r="B179" t="str">
            <v>19001</v>
          </cell>
          <cell r="C179" t="str">
            <v>Other Non Current Assets</v>
          </cell>
          <cell r="F179" t="str">
            <v>Other Non Current Assets</v>
          </cell>
          <cell r="G179">
            <v>79669.47</v>
          </cell>
          <cell r="H179">
            <v>33340.370000000003</v>
          </cell>
          <cell r="I179">
            <v>-18994.04</v>
          </cell>
          <cell r="L179">
            <v>94015.8</v>
          </cell>
          <cell r="M179">
            <v>13738.17</v>
          </cell>
          <cell r="N179">
            <v>21793.18</v>
          </cell>
          <cell r="O179">
            <v>19113.97</v>
          </cell>
          <cell r="P179">
            <v>26514.84</v>
          </cell>
          <cell r="S179">
            <v>81160.160000000003</v>
          </cell>
          <cell r="T179">
            <v>-21797.22</v>
          </cell>
          <cell r="V179">
            <v>0</v>
          </cell>
          <cell r="W179">
            <v>153378.74</v>
          </cell>
          <cell r="Z179">
            <v>153378.74</v>
          </cell>
          <cell r="AB179">
            <v>158895.23000000001</v>
          </cell>
          <cell r="AE179">
            <v>158895.23000000001</v>
          </cell>
          <cell r="AI179">
            <v>0</v>
          </cell>
          <cell r="AK179">
            <v>0</v>
          </cell>
          <cell r="AQ179">
            <v>0</v>
          </cell>
          <cell r="AR179">
            <v>-5516.4900000000198</v>
          </cell>
        </row>
        <row r="180">
          <cell r="A180" t="str">
            <v>2000001</v>
          </cell>
          <cell r="B180" t="str">
            <v>2000001</v>
          </cell>
          <cell r="C180" t="str">
            <v>Liabilities &amp; Equity Totals Node</v>
          </cell>
          <cell r="F180" t="str">
            <v>Liabilities &amp; Equity Totals Node</v>
          </cell>
          <cell r="G180">
            <v>4966770.74</v>
          </cell>
          <cell r="H180">
            <v>518254.53</v>
          </cell>
          <cell r="I180">
            <v>3360902.22</v>
          </cell>
          <cell r="J180">
            <v>35829.71</v>
          </cell>
          <cell r="L180">
            <v>8881757.1999999993</v>
          </cell>
          <cell r="M180">
            <v>2774493.47</v>
          </cell>
          <cell r="N180">
            <v>-9708136.1300000008</v>
          </cell>
          <cell r="O180">
            <v>-3218040.67</v>
          </cell>
          <cell r="P180">
            <v>-6330783.75</v>
          </cell>
          <cell r="Q180">
            <v>82794.73</v>
          </cell>
          <cell r="S180">
            <v>-16399672.35</v>
          </cell>
          <cell r="T180">
            <v>-64956561.649999999</v>
          </cell>
          <cell r="V180">
            <v>0</v>
          </cell>
          <cell r="W180">
            <v>-72474476.790000007</v>
          </cell>
          <cell r="X180">
            <v>-2976933.42</v>
          </cell>
          <cell r="Y180">
            <v>3528462.31</v>
          </cell>
          <cell r="Z180">
            <v>-71922947.900000006</v>
          </cell>
          <cell r="AB180">
            <v>-72391392.879999995</v>
          </cell>
          <cell r="AC180">
            <v>-2988478.81</v>
          </cell>
          <cell r="AE180">
            <v>-75379871.689999998</v>
          </cell>
          <cell r="AF180">
            <v>467279</v>
          </cell>
          <cell r="AG180">
            <v>-1726465</v>
          </cell>
          <cell r="AI180">
            <v>-1259186</v>
          </cell>
          <cell r="AJ180">
            <v>-208226.7</v>
          </cell>
          <cell r="AK180">
            <v>-208226.7</v>
          </cell>
          <cell r="AL180">
            <v>0</v>
          </cell>
          <cell r="AM180">
            <v>0</v>
          </cell>
          <cell r="AO180">
            <v>0</v>
          </cell>
          <cell r="AQ180">
            <v>0</v>
          </cell>
          <cell r="AR180">
            <v>4924336.4899999918</v>
          </cell>
        </row>
        <row r="181">
          <cell r="A181" t="str">
            <v>200000</v>
          </cell>
          <cell r="B181" t="str">
            <v>200000</v>
          </cell>
          <cell r="C181" t="str">
            <v>Total Liabilities Totals Node</v>
          </cell>
          <cell r="F181" t="str">
            <v>Total Liabilities Totals Node</v>
          </cell>
          <cell r="G181">
            <v>-4499154.59</v>
          </cell>
          <cell r="H181">
            <v>-5490742.1399999997</v>
          </cell>
          <cell r="I181">
            <v>-11228560.82</v>
          </cell>
          <cell r="J181">
            <v>-296167.52</v>
          </cell>
          <cell r="L181">
            <v>-21514625.07</v>
          </cell>
          <cell r="M181">
            <v>-1344714.7</v>
          </cell>
          <cell r="N181">
            <v>-12833744.99</v>
          </cell>
          <cell r="O181">
            <v>-6297546.21</v>
          </cell>
          <cell r="P181">
            <v>-13764409.119999999</v>
          </cell>
          <cell r="Q181">
            <v>12527.18</v>
          </cell>
          <cell r="S181">
            <v>-34227887.840000004</v>
          </cell>
          <cell r="T181">
            <v>-9437315.0299999993</v>
          </cell>
          <cell r="V181">
            <v>0</v>
          </cell>
          <cell r="W181">
            <v>-65179827.939999998</v>
          </cell>
          <cell r="X181">
            <v>-4320336.5</v>
          </cell>
          <cell r="Y181">
            <v>3528462.31</v>
          </cell>
          <cell r="Z181">
            <v>-65971702.130000003</v>
          </cell>
          <cell r="AB181">
            <v>-69844162.75</v>
          </cell>
          <cell r="AC181">
            <v>-2988478.81</v>
          </cell>
          <cell r="AE181">
            <v>-72832641.560000002</v>
          </cell>
          <cell r="AF181">
            <v>468000</v>
          </cell>
          <cell r="AG181">
            <v>2302598.58</v>
          </cell>
          <cell r="AI181">
            <v>2770598.58</v>
          </cell>
          <cell r="AJ181">
            <v>651465.24</v>
          </cell>
          <cell r="AK181">
            <v>651465.24</v>
          </cell>
          <cell r="AL181">
            <v>0</v>
          </cell>
          <cell r="AM181">
            <v>-206255.23</v>
          </cell>
          <cell r="AO181">
            <v>0</v>
          </cell>
          <cell r="AQ181">
            <v>-206255.23</v>
          </cell>
          <cell r="AR181">
            <v>3645130.8399999994</v>
          </cell>
        </row>
        <row r="182">
          <cell r="A182" t="str">
            <v>201000</v>
          </cell>
          <cell r="B182" t="str">
            <v>201000</v>
          </cell>
          <cell r="C182" t="str">
            <v>Accounts Payable-Non-Affiliate-Totals Node</v>
          </cell>
          <cell r="F182" t="str">
            <v>Accounts Payable-Non-Affiliate-Totals Node</v>
          </cell>
          <cell r="G182">
            <v>-355545.67</v>
          </cell>
          <cell r="H182">
            <v>-635885.56999999995</v>
          </cell>
          <cell r="I182">
            <v>-570243.6</v>
          </cell>
          <cell r="J182">
            <v>0</v>
          </cell>
          <cell r="L182">
            <v>-1561674.84</v>
          </cell>
          <cell r="M182">
            <v>145727.78</v>
          </cell>
          <cell r="N182">
            <v>-950347.67</v>
          </cell>
          <cell r="O182">
            <v>-518255.18</v>
          </cell>
          <cell r="P182">
            <v>-1446197.79</v>
          </cell>
          <cell r="Q182">
            <v>-857.54</v>
          </cell>
          <cell r="S182">
            <v>-2769930.4</v>
          </cell>
          <cell r="T182">
            <v>471353.52</v>
          </cell>
          <cell r="V182">
            <v>0</v>
          </cell>
          <cell r="W182">
            <v>-3860251.72</v>
          </cell>
          <cell r="X182">
            <v>-65906.98</v>
          </cell>
          <cell r="Y182">
            <v>-0.26</v>
          </cell>
          <cell r="Z182">
            <v>-3926158.96</v>
          </cell>
          <cell r="AB182">
            <v>-2687927.53</v>
          </cell>
          <cell r="AC182">
            <v>-100632.24</v>
          </cell>
          <cell r="AE182">
            <v>-2788559.77</v>
          </cell>
          <cell r="AI182">
            <v>0</v>
          </cell>
          <cell r="AK182">
            <v>0</v>
          </cell>
          <cell r="AQ182">
            <v>0</v>
          </cell>
          <cell r="AR182">
            <v>-1137599.19</v>
          </cell>
        </row>
        <row r="183">
          <cell r="A183" t="str">
            <v>21001</v>
          </cell>
          <cell r="B183" t="str">
            <v>21001</v>
          </cell>
          <cell r="C183" t="str">
            <v>A/P Trade</v>
          </cell>
          <cell r="F183" t="str">
            <v>A/P Trade</v>
          </cell>
          <cell r="G183">
            <v>-355545.67</v>
          </cell>
          <cell r="H183">
            <v>-635885.56999999995</v>
          </cell>
          <cell r="I183">
            <v>-570243.6</v>
          </cell>
          <cell r="J183">
            <v>0</v>
          </cell>
          <cell r="L183">
            <v>-1561674.84</v>
          </cell>
          <cell r="M183">
            <v>145727.78</v>
          </cell>
          <cell r="N183">
            <v>-950347.67</v>
          </cell>
          <cell r="O183">
            <v>-518255.18</v>
          </cell>
          <cell r="P183">
            <v>-1446197.79</v>
          </cell>
          <cell r="Q183">
            <v>-857.54</v>
          </cell>
          <cell r="S183">
            <v>-2769930.4</v>
          </cell>
          <cell r="T183">
            <v>571985.85</v>
          </cell>
          <cell r="V183">
            <v>0</v>
          </cell>
          <cell r="W183">
            <v>-3759619.39</v>
          </cell>
          <cell r="X183">
            <v>-65906.98</v>
          </cell>
          <cell r="Y183">
            <v>-0.26</v>
          </cell>
          <cell r="Z183">
            <v>-3825526.63</v>
          </cell>
          <cell r="AB183">
            <v>-2687927.53</v>
          </cell>
          <cell r="AC183">
            <v>0.09</v>
          </cell>
          <cell r="AE183">
            <v>-2687927.44</v>
          </cell>
          <cell r="AI183">
            <v>0</v>
          </cell>
          <cell r="AK183">
            <v>0</v>
          </cell>
          <cell r="AQ183">
            <v>0</v>
          </cell>
          <cell r="AR183">
            <v>-1137599.19</v>
          </cell>
        </row>
        <row r="184">
          <cell r="A184" t="str">
            <v>21002</v>
          </cell>
          <cell r="B184" t="str">
            <v>21002</v>
          </cell>
          <cell r="C184" t="str">
            <v>A/P Bank Overdraft Reclass</v>
          </cell>
          <cell r="F184" t="str">
            <v>A/P Bank Overdraft Reclass</v>
          </cell>
          <cell r="T184">
            <v>-100632.33</v>
          </cell>
          <cell r="V184">
            <v>0</v>
          </cell>
          <cell r="W184">
            <v>-100632.33</v>
          </cell>
          <cell r="Z184">
            <v>-100632.33</v>
          </cell>
          <cell r="AC184">
            <v>-100632.33</v>
          </cell>
          <cell r="AE184">
            <v>-100632.33</v>
          </cell>
          <cell r="AI184">
            <v>0</v>
          </cell>
          <cell r="AK184">
            <v>0</v>
          </cell>
          <cell r="AQ184">
            <v>0</v>
          </cell>
          <cell r="AR184">
            <v>0</v>
          </cell>
        </row>
        <row r="185">
          <cell r="A185" t="str">
            <v>202000</v>
          </cell>
          <cell r="B185" t="str">
            <v>202000</v>
          </cell>
          <cell r="C185" t="str">
            <v>Accounts Payable-Affiliate-Totals Node</v>
          </cell>
          <cell r="F185" t="str">
            <v>Accounts Payable-Affiliate-Totals Node</v>
          </cell>
          <cell r="G185">
            <v>-806435.73</v>
          </cell>
          <cell r="H185">
            <v>-368673.17</v>
          </cell>
          <cell r="I185">
            <v>-496830.04</v>
          </cell>
          <cell r="L185">
            <v>-1671938.94</v>
          </cell>
          <cell r="M185">
            <v>-1586072.6</v>
          </cell>
          <cell r="N185">
            <v>-1986347.93</v>
          </cell>
          <cell r="O185">
            <v>-601448.34</v>
          </cell>
          <cell r="P185">
            <v>-2433678.3199999998</v>
          </cell>
          <cell r="Q185">
            <v>0</v>
          </cell>
          <cell r="S185">
            <v>-6607547.1900000004</v>
          </cell>
          <cell r="T185">
            <v>616971.85</v>
          </cell>
          <cell r="V185">
            <v>0</v>
          </cell>
          <cell r="W185">
            <v>-7662514.2800000003</v>
          </cell>
          <cell r="X185">
            <v>-498174.53</v>
          </cell>
          <cell r="Z185">
            <v>-8160688.8099999996</v>
          </cell>
          <cell r="AB185">
            <v>-6212708.1200000001</v>
          </cell>
          <cell r="AC185">
            <v>0</v>
          </cell>
          <cell r="AE185">
            <v>-6212708.1200000001</v>
          </cell>
          <cell r="AI185">
            <v>0</v>
          </cell>
          <cell r="AK185">
            <v>0</v>
          </cell>
          <cell r="AQ185">
            <v>0</v>
          </cell>
          <cell r="AR185">
            <v>-1947980.6899999995</v>
          </cell>
        </row>
        <row r="186">
          <cell r="A186" t="str">
            <v>21031</v>
          </cell>
          <cell r="B186" t="str">
            <v>21031</v>
          </cell>
          <cell r="C186" t="str">
            <v>A/P-Wholesale Affiliate</v>
          </cell>
          <cell r="F186" t="str">
            <v>A/P-Wholesale Affiliate</v>
          </cell>
          <cell r="G186">
            <v>-806435.73</v>
          </cell>
          <cell r="H186">
            <v>-368673.17</v>
          </cell>
          <cell r="I186">
            <v>-496830.04</v>
          </cell>
          <cell r="L186">
            <v>-1671938.94</v>
          </cell>
          <cell r="M186">
            <v>-1586072.6</v>
          </cell>
          <cell r="N186">
            <v>-1986347.93</v>
          </cell>
          <cell r="O186">
            <v>-601448.34</v>
          </cell>
          <cell r="P186">
            <v>-2433678.3199999998</v>
          </cell>
          <cell r="Q186">
            <v>0</v>
          </cell>
          <cell r="S186">
            <v>-6607547.1900000004</v>
          </cell>
          <cell r="T186">
            <v>616971.85</v>
          </cell>
          <cell r="V186">
            <v>0</v>
          </cell>
          <cell r="W186">
            <v>-7662514.2800000003</v>
          </cell>
          <cell r="X186">
            <v>-498174.53</v>
          </cell>
          <cell r="Z186">
            <v>-8160688.8099999996</v>
          </cell>
          <cell r="AB186">
            <v>-4936522.53</v>
          </cell>
          <cell r="AC186">
            <v>-927599.99</v>
          </cell>
          <cell r="AE186">
            <v>-5864122.5200000005</v>
          </cell>
          <cell r="AI186">
            <v>0</v>
          </cell>
          <cell r="AK186">
            <v>0</v>
          </cell>
          <cell r="AQ186">
            <v>0</v>
          </cell>
          <cell r="AR186">
            <v>-2296566.2899999991</v>
          </cell>
        </row>
        <row r="187">
          <cell r="A187" t="str">
            <v>21041</v>
          </cell>
          <cell r="B187" t="str">
            <v>21041</v>
          </cell>
          <cell r="C187" t="str">
            <v>A/P-Retail Affiliate</v>
          </cell>
          <cell r="F187" t="str">
            <v>A/P-Retail Affiliate</v>
          </cell>
          <cell r="G187">
            <v>0</v>
          </cell>
          <cell r="H187">
            <v>0</v>
          </cell>
          <cell r="I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S187">
            <v>0</v>
          </cell>
          <cell r="T187">
            <v>0</v>
          </cell>
          <cell r="V187">
            <v>0</v>
          </cell>
          <cell r="W187">
            <v>0</v>
          </cell>
          <cell r="Z187">
            <v>0</v>
          </cell>
          <cell r="AB187">
            <v>-1276185.5900000001</v>
          </cell>
          <cell r="AC187">
            <v>927599.99</v>
          </cell>
          <cell r="AE187">
            <v>-348585.60000000009</v>
          </cell>
          <cell r="AI187">
            <v>0</v>
          </cell>
          <cell r="AK187">
            <v>0</v>
          </cell>
          <cell r="AQ187">
            <v>0</v>
          </cell>
          <cell r="AR187">
            <v>348585.60000000009</v>
          </cell>
        </row>
        <row r="188">
          <cell r="A188" t="str">
            <v>21042</v>
          </cell>
          <cell r="B188" t="str">
            <v>21042</v>
          </cell>
          <cell r="C188" t="str">
            <v>A/P-Retail Legacy Affiliate</v>
          </cell>
          <cell r="F188" t="str">
            <v>A/P-Retail Legacy Affiliate</v>
          </cell>
          <cell r="V188">
            <v>0</v>
          </cell>
          <cell r="AE188">
            <v>0</v>
          </cell>
          <cell r="AI188">
            <v>0</v>
          </cell>
          <cell r="AK188">
            <v>0</v>
          </cell>
          <cell r="AQ188">
            <v>0</v>
          </cell>
          <cell r="AR188">
            <v>0</v>
          </cell>
        </row>
        <row r="189">
          <cell r="A189" t="str">
            <v>203000</v>
          </cell>
          <cell r="B189" t="str">
            <v>203000</v>
          </cell>
          <cell r="C189" t="str">
            <v>Short Term Obligations-Totals Node</v>
          </cell>
          <cell r="F189" t="str">
            <v>Short Term Obligations-Totals Node</v>
          </cell>
          <cell r="G189">
            <v>-75605.64</v>
          </cell>
          <cell r="H189">
            <v>-804221.75</v>
          </cell>
          <cell r="I189">
            <v>-84112.08</v>
          </cell>
          <cell r="L189">
            <v>-963939.47</v>
          </cell>
          <cell r="M189">
            <v>703882.13</v>
          </cell>
          <cell r="N189">
            <v>0.01</v>
          </cell>
          <cell r="O189">
            <v>-201216.84</v>
          </cell>
          <cell r="P189">
            <v>-558525.37</v>
          </cell>
          <cell r="S189">
            <v>-55860.07</v>
          </cell>
          <cell r="T189">
            <v>-13062391.550000001</v>
          </cell>
          <cell r="V189">
            <v>0</v>
          </cell>
          <cell r="W189">
            <v>-14082191.09</v>
          </cell>
          <cell r="Z189">
            <v>-14082191.09</v>
          </cell>
          <cell r="AB189">
            <v>-14266996.5</v>
          </cell>
          <cell r="AC189">
            <v>-2887846.57</v>
          </cell>
          <cell r="AE189">
            <v>-17154843.07</v>
          </cell>
          <cell r="AF189">
            <v>0</v>
          </cell>
          <cell r="AI189">
            <v>0</v>
          </cell>
          <cell r="AK189">
            <v>0</v>
          </cell>
          <cell r="AO189">
            <v>0</v>
          </cell>
          <cell r="AQ189">
            <v>0</v>
          </cell>
          <cell r="AR189">
            <v>3072651.9800000004</v>
          </cell>
        </row>
        <row r="190">
          <cell r="A190" t="str">
            <v>203010</v>
          </cell>
          <cell r="B190" t="str">
            <v>203010</v>
          </cell>
          <cell r="C190" t="str">
            <v>Short Term Debt-Totals Node</v>
          </cell>
          <cell r="F190" t="str">
            <v>Short Term Debt-Totals Node</v>
          </cell>
          <cell r="G190">
            <v>-75605.64</v>
          </cell>
          <cell r="H190">
            <v>-804221.75</v>
          </cell>
          <cell r="I190">
            <v>-84112.08</v>
          </cell>
          <cell r="L190">
            <v>-963939.47</v>
          </cell>
          <cell r="M190">
            <v>703882.13</v>
          </cell>
          <cell r="N190">
            <v>0.01</v>
          </cell>
          <cell r="O190">
            <v>-201216.84</v>
          </cell>
          <cell r="P190">
            <v>-558525.37</v>
          </cell>
          <cell r="S190">
            <v>-55860.07</v>
          </cell>
          <cell r="T190">
            <v>-13062391.550000001</v>
          </cell>
          <cell r="V190">
            <v>0</v>
          </cell>
          <cell r="W190">
            <v>-14082191.09</v>
          </cell>
          <cell r="Z190">
            <v>-14082191.09</v>
          </cell>
          <cell r="AB190">
            <v>-14266996.5</v>
          </cell>
          <cell r="AC190">
            <v>-2887846.57</v>
          </cell>
          <cell r="AE190">
            <v>-17154843.07</v>
          </cell>
          <cell r="AF190">
            <v>0</v>
          </cell>
          <cell r="AI190">
            <v>0</v>
          </cell>
          <cell r="AK190">
            <v>0</v>
          </cell>
          <cell r="AO190">
            <v>0</v>
          </cell>
          <cell r="AQ190">
            <v>0</v>
          </cell>
          <cell r="AR190">
            <v>3072651.9800000004</v>
          </cell>
        </row>
        <row r="191">
          <cell r="A191" t="str">
            <v>21101100</v>
          </cell>
          <cell r="B191" t="str">
            <v>21101</v>
          </cell>
          <cell r="C191" t="str">
            <v>Short Term Debt</v>
          </cell>
          <cell r="D191" t="str">
            <v>100</v>
          </cell>
          <cell r="E191" t="str">
            <v>Opening balance</v>
          </cell>
          <cell r="F191" t="str">
            <v>Short Term Debt-Opening balance</v>
          </cell>
          <cell r="G191">
            <v>-113790.99</v>
          </cell>
          <cell r="H191">
            <v>-655453.39</v>
          </cell>
          <cell r="I191">
            <v>-757211.27</v>
          </cell>
          <cell r="L191">
            <v>-1526455.65</v>
          </cell>
          <cell r="M191">
            <v>141744.54</v>
          </cell>
          <cell r="N191">
            <v>0</v>
          </cell>
          <cell r="O191">
            <v>-268503.84000000003</v>
          </cell>
          <cell r="P191">
            <v>-47779.47</v>
          </cell>
          <cell r="S191">
            <v>-174538.77</v>
          </cell>
          <cell r="T191">
            <v>-65426.92</v>
          </cell>
          <cell r="V191">
            <v>0</v>
          </cell>
          <cell r="W191">
            <v>-1766421.34</v>
          </cell>
          <cell r="Z191">
            <v>-1766421.34</v>
          </cell>
          <cell r="AB191">
            <v>-1969396.5</v>
          </cell>
          <cell r="AE191">
            <v>-1969396.5</v>
          </cell>
          <cell r="AI191">
            <v>0</v>
          </cell>
          <cell r="AK191">
            <v>0</v>
          </cell>
          <cell r="AO191">
            <v>202975.16</v>
          </cell>
          <cell r="AQ191">
            <v>202975.16</v>
          </cell>
          <cell r="AR191">
            <v>0</v>
          </cell>
        </row>
        <row r="192">
          <cell r="A192" t="str">
            <v>21101120</v>
          </cell>
          <cell r="B192" t="str">
            <v>21101</v>
          </cell>
          <cell r="C192" t="str">
            <v>Short Term Debt</v>
          </cell>
          <cell r="D192" t="str">
            <v>120</v>
          </cell>
          <cell r="E192" t="str">
            <v>Acquisitions/Additions</v>
          </cell>
          <cell r="F192" t="str">
            <v>Short Term Debt-Acquisitions/Additions</v>
          </cell>
          <cell r="G192">
            <v>-138190.31</v>
          </cell>
          <cell r="H192">
            <v>-472999.32</v>
          </cell>
          <cell r="I192">
            <v>-888279.46</v>
          </cell>
          <cell r="L192">
            <v>-1499469.09</v>
          </cell>
          <cell r="M192">
            <v>-346860.92</v>
          </cell>
          <cell r="N192">
            <v>-481662.75</v>
          </cell>
          <cell r="O192">
            <v>-705901.83</v>
          </cell>
          <cell r="P192">
            <v>-2478825.5499999998</v>
          </cell>
          <cell r="S192">
            <v>-4013251.05</v>
          </cell>
          <cell r="T192">
            <v>83732.7</v>
          </cell>
          <cell r="V192">
            <v>0</v>
          </cell>
          <cell r="W192">
            <v>-6090218.1699999999</v>
          </cell>
          <cell r="Z192">
            <v>-6090218.1699999999</v>
          </cell>
          <cell r="AC192">
            <v>0</v>
          </cell>
          <cell r="AE192">
            <v>0</v>
          </cell>
          <cell r="AF192">
            <v>746</v>
          </cell>
          <cell r="AI192">
            <v>746</v>
          </cell>
          <cell r="AK192">
            <v>0</v>
          </cell>
          <cell r="AO192">
            <v>508104.13</v>
          </cell>
          <cell r="AQ192">
            <v>508104.13</v>
          </cell>
          <cell r="AR192">
            <v>-6599068.2999999998</v>
          </cell>
        </row>
        <row r="193">
          <cell r="A193" t="str">
            <v>21101140</v>
          </cell>
          <cell r="B193" t="str">
            <v>21101</v>
          </cell>
          <cell r="C193" t="str">
            <v>Short Term Debt</v>
          </cell>
          <cell r="D193" t="str">
            <v>140</v>
          </cell>
          <cell r="E193" t="str">
            <v>Retirements/Disposals</v>
          </cell>
          <cell r="F193" t="str">
            <v>Short Term Debt-Retirements/Disposals</v>
          </cell>
          <cell r="G193">
            <v>231980.27</v>
          </cell>
          <cell r="H193">
            <v>432643.96</v>
          </cell>
          <cell r="I193">
            <v>1636408.75</v>
          </cell>
          <cell r="L193">
            <v>2301032.98</v>
          </cell>
          <cell r="M193">
            <v>844945.1</v>
          </cell>
          <cell r="N193">
            <v>523812.42</v>
          </cell>
          <cell r="O193">
            <v>810754.94</v>
          </cell>
          <cell r="P193">
            <v>2040762.53</v>
          </cell>
          <cell r="S193">
            <v>4220274.99</v>
          </cell>
          <cell r="T193">
            <v>-737.82</v>
          </cell>
          <cell r="V193">
            <v>0</v>
          </cell>
          <cell r="W193">
            <v>7181602.8799999999</v>
          </cell>
          <cell r="Z193">
            <v>7181602.8799999999</v>
          </cell>
          <cell r="AE193">
            <v>0</v>
          </cell>
          <cell r="AF193">
            <v>-746</v>
          </cell>
          <cell r="AI193">
            <v>-746</v>
          </cell>
          <cell r="AK193">
            <v>0</v>
          </cell>
          <cell r="AO193">
            <v>-293371.40000000002</v>
          </cell>
          <cell r="AQ193">
            <v>-293371.40000000002</v>
          </cell>
          <cell r="AR193">
            <v>7475720.2800000003</v>
          </cell>
        </row>
        <row r="194">
          <cell r="A194" t="str">
            <v>21101170</v>
          </cell>
          <cell r="B194" t="str">
            <v>21101</v>
          </cell>
          <cell r="C194" t="str">
            <v>Short Term Debt</v>
          </cell>
          <cell r="D194" t="str">
            <v>170</v>
          </cell>
          <cell r="E194" t="str">
            <v>Transfers</v>
          </cell>
          <cell r="F194" t="str">
            <v>Short Term Debt-Transfers</v>
          </cell>
          <cell r="V194">
            <v>0</v>
          </cell>
          <cell r="AE194">
            <v>0</v>
          </cell>
          <cell r="AI194">
            <v>0</v>
          </cell>
          <cell r="AK194">
            <v>0</v>
          </cell>
          <cell r="AQ194">
            <v>0</v>
          </cell>
          <cell r="AR194">
            <v>0</v>
          </cell>
        </row>
        <row r="195">
          <cell r="A195" t="str">
            <v>21101180</v>
          </cell>
          <cell r="B195" t="str">
            <v>21101</v>
          </cell>
          <cell r="C195" t="str">
            <v>Short Term Debt</v>
          </cell>
          <cell r="D195" t="str">
            <v>180</v>
          </cell>
          <cell r="E195" t="str">
            <v>Currency Translation</v>
          </cell>
          <cell r="F195" t="str">
            <v>Short Term Debt-Currency Translation</v>
          </cell>
          <cell r="G195">
            <v>-55604.61</v>
          </cell>
          <cell r="H195">
            <v>-108413</v>
          </cell>
          <cell r="I195">
            <v>-75030.100000000006</v>
          </cell>
          <cell r="L195">
            <v>-239047.71</v>
          </cell>
          <cell r="M195">
            <v>64053.41</v>
          </cell>
          <cell r="N195">
            <v>-42149.66</v>
          </cell>
          <cell r="O195">
            <v>-37566.11</v>
          </cell>
          <cell r="P195">
            <v>-72682.880000000005</v>
          </cell>
          <cell r="S195">
            <v>-88345.24</v>
          </cell>
          <cell r="T195">
            <v>-90512.94</v>
          </cell>
          <cell r="V195">
            <v>0</v>
          </cell>
          <cell r="W195">
            <v>-417707.89</v>
          </cell>
          <cell r="Z195">
            <v>-417707.89</v>
          </cell>
          <cell r="AE195">
            <v>0</v>
          </cell>
          <cell r="AI195">
            <v>0</v>
          </cell>
          <cell r="AK195">
            <v>0</v>
          </cell>
          <cell r="AO195">
            <v>-417707.89</v>
          </cell>
          <cell r="AQ195">
            <v>-417707.89</v>
          </cell>
          <cell r="AR195">
            <v>0</v>
          </cell>
        </row>
        <row r="196">
          <cell r="A196" t="str">
            <v>21102</v>
          </cell>
          <cell r="B196" t="str">
            <v>21102</v>
          </cell>
          <cell r="C196" t="str">
            <v>Revol Credit Facility - Non Affiliate</v>
          </cell>
          <cell r="F196" t="str">
            <v>Revol Credit Facility - Non Affiliate</v>
          </cell>
          <cell r="T196">
            <v>-12342268.4</v>
          </cell>
          <cell r="V196">
            <v>0</v>
          </cell>
          <cell r="W196">
            <v>-12342268.4</v>
          </cell>
          <cell r="Z196">
            <v>-12342268.4</v>
          </cell>
          <cell r="AB196">
            <v>-12297600</v>
          </cell>
          <cell r="AC196">
            <v>-2240668.4</v>
          </cell>
          <cell r="AE196">
            <v>-14538268.4</v>
          </cell>
          <cell r="AI196">
            <v>0</v>
          </cell>
          <cell r="AK196">
            <v>0</v>
          </cell>
          <cell r="AQ196">
            <v>0</v>
          </cell>
          <cell r="AR196">
            <v>2196000</v>
          </cell>
        </row>
        <row r="197">
          <cell r="A197" t="str">
            <v>21103</v>
          </cell>
          <cell r="B197" t="str">
            <v>21103</v>
          </cell>
          <cell r="C197" t="str">
            <v>Revolving CR Pooled Account</v>
          </cell>
          <cell r="F197" t="str">
            <v>Revolving CR Pooled Account</v>
          </cell>
          <cell r="T197">
            <v>-647178.17000000004</v>
          </cell>
          <cell r="V197">
            <v>0</v>
          </cell>
          <cell r="W197">
            <v>-647178.17000000004</v>
          </cell>
          <cell r="Z197">
            <v>-647178.17000000004</v>
          </cell>
          <cell r="AC197">
            <v>-647178.17000000004</v>
          </cell>
          <cell r="AE197">
            <v>-647178.17000000004</v>
          </cell>
          <cell r="AI197">
            <v>0</v>
          </cell>
          <cell r="AK197">
            <v>0</v>
          </cell>
          <cell r="AQ197">
            <v>0</v>
          </cell>
          <cell r="AR197">
            <v>0</v>
          </cell>
        </row>
        <row r="198">
          <cell r="A198" t="str">
            <v>203020</v>
          </cell>
          <cell r="B198" t="str">
            <v>203020</v>
          </cell>
          <cell r="C198" t="str">
            <v>Long Term Debt-Current Maturity</v>
          </cell>
          <cell r="F198" t="str">
            <v>Long Term Debt-Current Maturity</v>
          </cell>
          <cell r="V198">
            <v>0</v>
          </cell>
          <cell r="AE198">
            <v>0</v>
          </cell>
          <cell r="AI198">
            <v>0</v>
          </cell>
          <cell r="AK198">
            <v>0</v>
          </cell>
          <cell r="AQ198">
            <v>0</v>
          </cell>
          <cell r="AR198">
            <v>0</v>
          </cell>
        </row>
        <row r="199">
          <cell r="A199" t="str">
            <v>204000</v>
          </cell>
          <cell r="B199" t="str">
            <v>204000</v>
          </cell>
          <cell r="C199" t="str">
            <v>Notes Payable Totals Node</v>
          </cell>
          <cell r="F199" t="str">
            <v>Notes Payable Totals Node</v>
          </cell>
          <cell r="T199">
            <v>-31622054.629999999</v>
          </cell>
          <cell r="V199">
            <v>0</v>
          </cell>
          <cell r="W199">
            <v>-31622054.629999999</v>
          </cell>
          <cell r="X199">
            <v>-3062736.81</v>
          </cell>
          <cell r="Y199">
            <v>3062736.81</v>
          </cell>
          <cell r="Z199">
            <v>-31622054.629999999</v>
          </cell>
          <cell r="AB199">
            <v>-36909789.409999996</v>
          </cell>
          <cell r="AE199">
            <v>-36909789.409999996</v>
          </cell>
          <cell r="AI199">
            <v>0</v>
          </cell>
          <cell r="AK199">
            <v>0</v>
          </cell>
          <cell r="AQ199">
            <v>0</v>
          </cell>
          <cell r="AR199">
            <v>5287734.7799999975</v>
          </cell>
        </row>
        <row r="200">
          <cell r="A200" t="str">
            <v>21131</v>
          </cell>
          <cell r="B200" t="str">
            <v>21131</v>
          </cell>
          <cell r="C200" t="str">
            <v>Notes Payable-Wholesale Affiliates</v>
          </cell>
          <cell r="F200" t="str">
            <v>Notes Payable-Wholesale Affiliates</v>
          </cell>
          <cell r="T200">
            <v>-19552207.359999999</v>
          </cell>
          <cell r="V200">
            <v>0</v>
          </cell>
          <cell r="W200">
            <v>-19552207.359999999</v>
          </cell>
          <cell r="Z200">
            <v>-19552207.359999999</v>
          </cell>
          <cell r="AB200">
            <v>-17200050.210000001</v>
          </cell>
          <cell r="AE200">
            <v>-17200050.210000001</v>
          </cell>
          <cell r="AI200">
            <v>0</v>
          </cell>
          <cell r="AK200">
            <v>0</v>
          </cell>
          <cell r="AQ200">
            <v>0</v>
          </cell>
          <cell r="AR200">
            <v>-2352157.1499999985</v>
          </cell>
        </row>
        <row r="201">
          <cell r="A201" t="str">
            <v>21141</v>
          </cell>
          <cell r="B201" t="str">
            <v>21141</v>
          </cell>
          <cell r="C201" t="str">
            <v>Notes Payable-Retail Affiliates</v>
          </cell>
          <cell r="F201" t="str">
            <v>Notes Payable-Retail Affiliates</v>
          </cell>
          <cell r="T201">
            <v>0</v>
          </cell>
          <cell r="V201">
            <v>0</v>
          </cell>
          <cell r="W201">
            <v>0</v>
          </cell>
          <cell r="X201">
            <v>-3062736.81</v>
          </cell>
          <cell r="Y201">
            <v>3062736.81</v>
          </cell>
          <cell r="Z201">
            <v>0</v>
          </cell>
          <cell r="AB201">
            <v>-6939360</v>
          </cell>
          <cell r="AE201">
            <v>-6939360</v>
          </cell>
          <cell r="AI201">
            <v>0</v>
          </cell>
          <cell r="AK201">
            <v>0</v>
          </cell>
          <cell r="AQ201">
            <v>0</v>
          </cell>
          <cell r="AR201">
            <v>6939360</v>
          </cell>
        </row>
        <row r="202">
          <cell r="A202" t="str">
            <v>21142</v>
          </cell>
          <cell r="B202" t="str">
            <v>21142</v>
          </cell>
          <cell r="C202" t="str">
            <v>Notes Payable-Retail Legacy Affiliates</v>
          </cell>
          <cell r="F202" t="str">
            <v>Notes Payable-Retail Legacy Affiliates</v>
          </cell>
          <cell r="T202">
            <v>-12069847.27</v>
          </cell>
          <cell r="V202">
            <v>0</v>
          </cell>
          <cell r="W202">
            <v>-12069847.27</v>
          </cell>
          <cell r="Z202">
            <v>-12069847.27</v>
          </cell>
          <cell r="AB202">
            <v>-12770379.199999999</v>
          </cell>
          <cell r="AE202">
            <v>-12770379.199999999</v>
          </cell>
          <cell r="AI202">
            <v>0</v>
          </cell>
          <cell r="AK202">
            <v>0</v>
          </cell>
          <cell r="AQ202">
            <v>0</v>
          </cell>
          <cell r="AR202">
            <v>700531.9299999997</v>
          </cell>
        </row>
        <row r="203">
          <cell r="A203" t="str">
            <v>204510</v>
          </cell>
          <cell r="B203" t="str">
            <v>204510</v>
          </cell>
          <cell r="C203" t="str">
            <v>Curr Mat LT Obligations</v>
          </cell>
          <cell r="F203" t="str">
            <v>Curr Mat LT Obligations</v>
          </cell>
          <cell r="V203">
            <v>0</v>
          </cell>
          <cell r="X203">
            <v>-5946.33</v>
          </cell>
          <cell r="Z203">
            <v>-5946.33</v>
          </cell>
          <cell r="AE203">
            <v>0</v>
          </cell>
          <cell r="AI203">
            <v>0</v>
          </cell>
          <cell r="AK203">
            <v>0</v>
          </cell>
          <cell r="AQ203">
            <v>0</v>
          </cell>
          <cell r="AR203">
            <v>-5946.33</v>
          </cell>
        </row>
        <row r="204">
          <cell r="A204" t="str">
            <v>21151100</v>
          </cell>
          <cell r="B204" t="str">
            <v>21151</v>
          </cell>
          <cell r="C204" t="str">
            <v>Curr Mat LT Obligations</v>
          </cell>
          <cell r="D204" t="str">
            <v>100</v>
          </cell>
          <cell r="E204" t="str">
            <v>Opening balance</v>
          </cell>
          <cell r="F204" t="str">
            <v>Curr Mat LT Obligations-Opening balance</v>
          </cell>
          <cell r="V204">
            <v>0</v>
          </cell>
          <cell r="AE204">
            <v>0</v>
          </cell>
          <cell r="AI204">
            <v>0</v>
          </cell>
          <cell r="AK204">
            <v>0</v>
          </cell>
          <cell r="AQ204">
            <v>0</v>
          </cell>
          <cell r="AR204">
            <v>0</v>
          </cell>
        </row>
        <row r="205">
          <cell r="A205" t="str">
            <v>21151120</v>
          </cell>
          <cell r="B205" t="str">
            <v>21151</v>
          </cell>
          <cell r="C205" t="str">
            <v>Curr Mat LT Obligations</v>
          </cell>
          <cell r="D205" t="str">
            <v>120</v>
          </cell>
          <cell r="E205" t="str">
            <v>Acquisitions/Additions</v>
          </cell>
          <cell r="F205" t="str">
            <v>Curr Mat LT Obligations-Acquisitions/Additions</v>
          </cell>
          <cell r="V205">
            <v>0</v>
          </cell>
          <cell r="AE205">
            <v>0</v>
          </cell>
          <cell r="AI205">
            <v>0</v>
          </cell>
          <cell r="AK205">
            <v>0</v>
          </cell>
          <cell r="AQ205">
            <v>0</v>
          </cell>
          <cell r="AR205">
            <v>0</v>
          </cell>
        </row>
        <row r="206">
          <cell r="A206" t="str">
            <v>21151140</v>
          </cell>
          <cell r="B206" t="str">
            <v>21151</v>
          </cell>
          <cell r="C206" t="str">
            <v>Curr Mat LT Obligations</v>
          </cell>
          <cell r="D206" t="str">
            <v>140</v>
          </cell>
          <cell r="E206" t="str">
            <v>Retirements/Disposals</v>
          </cell>
          <cell r="F206" t="str">
            <v>Curr Mat LT Obligations-Retirements/Disposals</v>
          </cell>
          <cell r="V206">
            <v>0</v>
          </cell>
          <cell r="X206">
            <v>31152.94</v>
          </cell>
          <cell r="Z206">
            <v>31152.94</v>
          </cell>
          <cell r="AE206">
            <v>0</v>
          </cell>
          <cell r="AI206">
            <v>0</v>
          </cell>
          <cell r="AK206">
            <v>0</v>
          </cell>
          <cell r="AQ206">
            <v>0</v>
          </cell>
          <cell r="AR206">
            <v>31152.94</v>
          </cell>
        </row>
        <row r="207">
          <cell r="A207" t="str">
            <v>21151170</v>
          </cell>
          <cell r="B207" t="str">
            <v>21151</v>
          </cell>
          <cell r="C207" t="str">
            <v>Curr Mat LT Obligations</v>
          </cell>
          <cell r="D207" t="str">
            <v>170</v>
          </cell>
          <cell r="E207" t="str">
            <v>Transfers</v>
          </cell>
          <cell r="F207" t="str">
            <v>Curr Mat LT Obligations-Transfers</v>
          </cell>
          <cell r="V207">
            <v>0</v>
          </cell>
          <cell r="X207">
            <v>-36820.269999999997</v>
          </cell>
          <cell r="Z207">
            <v>-36820.269999999997</v>
          </cell>
          <cell r="AE207">
            <v>0</v>
          </cell>
          <cell r="AI207">
            <v>0</v>
          </cell>
          <cell r="AK207">
            <v>0</v>
          </cell>
          <cell r="AQ207">
            <v>0</v>
          </cell>
          <cell r="AR207">
            <v>-36820.269999999997</v>
          </cell>
        </row>
        <row r="208">
          <cell r="A208" t="str">
            <v>21151180</v>
          </cell>
          <cell r="B208" t="str">
            <v>21151</v>
          </cell>
          <cell r="C208" t="str">
            <v>Curr Mat LT Obligations</v>
          </cell>
          <cell r="D208" t="str">
            <v>180</v>
          </cell>
          <cell r="E208" t="str">
            <v>Currency Translation</v>
          </cell>
          <cell r="F208" t="str">
            <v>Curr Mat LT Obligations-Currency Translation</v>
          </cell>
          <cell r="V208">
            <v>0</v>
          </cell>
          <cell r="X208">
            <v>-279</v>
          </cell>
          <cell r="Z208">
            <v>-279</v>
          </cell>
          <cell r="AE208">
            <v>0</v>
          </cell>
          <cell r="AI208">
            <v>0</v>
          </cell>
          <cell r="AK208">
            <v>0</v>
          </cell>
          <cell r="AQ208">
            <v>0</v>
          </cell>
          <cell r="AR208">
            <v>-279</v>
          </cell>
        </row>
        <row r="209">
          <cell r="A209" t="str">
            <v>204520</v>
          </cell>
          <cell r="B209" t="str">
            <v>204520</v>
          </cell>
          <cell r="C209" t="str">
            <v>Curr Mat Cap Lease Obligs</v>
          </cell>
          <cell r="F209" t="str">
            <v>Curr Mat Cap Lease Obligs</v>
          </cell>
          <cell r="G209">
            <v>51367.44</v>
          </cell>
          <cell r="H209">
            <v>-310628.28999999998</v>
          </cell>
          <cell r="I209">
            <v>-289871.62</v>
          </cell>
          <cell r="L209">
            <v>-549132.47</v>
          </cell>
          <cell r="M209">
            <v>-13020.69</v>
          </cell>
          <cell r="N209">
            <v>-96218.13</v>
          </cell>
          <cell r="O209">
            <v>-56803.94</v>
          </cell>
          <cell r="P209">
            <v>-115003.67</v>
          </cell>
          <cell r="S209">
            <v>-281046.43</v>
          </cell>
          <cell r="T209">
            <v>207649.88</v>
          </cell>
          <cell r="V209">
            <v>0</v>
          </cell>
          <cell r="W209">
            <v>-622529.02</v>
          </cell>
          <cell r="Z209">
            <v>-622529.02</v>
          </cell>
          <cell r="AB209">
            <v>-2540159.8199999998</v>
          </cell>
          <cell r="AE209">
            <v>-2540159.8199999998</v>
          </cell>
          <cell r="AF209">
            <v>-29713.040000000001</v>
          </cell>
          <cell r="AI209">
            <v>-29713.040000000001</v>
          </cell>
          <cell r="AK209">
            <v>0</v>
          </cell>
          <cell r="AL209">
            <v>2121963.5699999998</v>
          </cell>
          <cell r="AO209">
            <v>0</v>
          </cell>
          <cell r="AQ209">
            <v>2121963.5699999998</v>
          </cell>
          <cell r="AR209">
            <v>-174619.72999999998</v>
          </cell>
        </row>
        <row r="210">
          <cell r="A210" t="str">
            <v>21152100</v>
          </cell>
          <cell r="B210" t="str">
            <v>21152</v>
          </cell>
          <cell r="C210" t="str">
            <v>Curr Mat Cap Lease Obligs</v>
          </cell>
          <cell r="D210" t="str">
            <v>100</v>
          </cell>
          <cell r="E210" t="str">
            <v>Opening balance</v>
          </cell>
          <cell r="F210" t="str">
            <v>Curr Mat Cap Lease Obligs-Opening balance</v>
          </cell>
          <cell r="G210">
            <v>-186512.6</v>
          </cell>
          <cell r="H210">
            <v>-78786.8</v>
          </cell>
          <cell r="I210">
            <v>-102422.84</v>
          </cell>
          <cell r="L210">
            <v>-367722.23999999999</v>
          </cell>
          <cell r="N210">
            <v>0</v>
          </cell>
          <cell r="O210">
            <v>0</v>
          </cell>
          <cell r="P210">
            <v>-23636.04</v>
          </cell>
          <cell r="S210">
            <v>-23636.04</v>
          </cell>
          <cell r="T210">
            <v>-140400.76999999999</v>
          </cell>
          <cell r="V210">
            <v>0</v>
          </cell>
          <cell r="W210">
            <v>-531759.05000000005</v>
          </cell>
          <cell r="Z210">
            <v>-531759.05000000005</v>
          </cell>
          <cell r="AB210">
            <v>-2540159.8199999998</v>
          </cell>
          <cell r="AE210">
            <v>-2540159.8199999998</v>
          </cell>
          <cell r="AI210">
            <v>0</v>
          </cell>
          <cell r="AK210">
            <v>0</v>
          </cell>
          <cell r="AL210">
            <v>1746600.05</v>
          </cell>
          <cell r="AO210">
            <v>261800.72</v>
          </cell>
          <cell r="AQ210">
            <v>2008400.77</v>
          </cell>
          <cell r="AR210">
            <v>0</v>
          </cell>
        </row>
        <row r="211">
          <cell r="A211" t="str">
            <v>21152120</v>
          </cell>
          <cell r="B211" t="str">
            <v>21152</v>
          </cell>
          <cell r="C211" t="str">
            <v>Curr Mat Cap Lease Obligs</v>
          </cell>
          <cell r="D211" t="str">
            <v>120</v>
          </cell>
          <cell r="E211" t="str">
            <v>Acquisitions/Additions</v>
          </cell>
          <cell r="F211" t="str">
            <v>Curr Mat Cap Lease Obligs-Acquisitions/Additions</v>
          </cell>
          <cell r="G211">
            <v>-102528.1</v>
          </cell>
          <cell r="H211">
            <v>-292625.28999999998</v>
          </cell>
          <cell r="I211">
            <v>-302843.21000000002</v>
          </cell>
          <cell r="L211">
            <v>-697996.6</v>
          </cell>
          <cell r="M211">
            <v>-13191.35</v>
          </cell>
          <cell r="N211">
            <v>-126937.78</v>
          </cell>
          <cell r="O211">
            <v>-83552.56</v>
          </cell>
          <cell r="P211">
            <v>-103624.39</v>
          </cell>
          <cell r="S211">
            <v>-327306.08</v>
          </cell>
          <cell r="T211">
            <v>1025302.68</v>
          </cell>
          <cell r="V211">
            <v>0</v>
          </cell>
          <cell r="W211">
            <v>0</v>
          </cell>
          <cell r="Z211">
            <v>0</v>
          </cell>
          <cell r="AE211">
            <v>0</v>
          </cell>
          <cell r="AI211">
            <v>0</v>
          </cell>
          <cell r="AK211">
            <v>0</v>
          </cell>
          <cell r="AL211">
            <v>1021194.59</v>
          </cell>
          <cell r="AO211">
            <v>55277.82</v>
          </cell>
          <cell r="AQ211">
            <v>1076472.4099999999</v>
          </cell>
          <cell r="AR211">
            <v>-1076472.4099999999</v>
          </cell>
        </row>
        <row r="212">
          <cell r="A212" t="str">
            <v>21152140</v>
          </cell>
          <cell r="B212" t="str">
            <v>21152</v>
          </cell>
          <cell r="C212" t="str">
            <v>Curr Mat Cap Lease Obligs</v>
          </cell>
          <cell r="D212" t="str">
            <v>140</v>
          </cell>
          <cell r="E212" t="str">
            <v>Retirements/Disposals</v>
          </cell>
          <cell r="F212" t="str">
            <v>Curr Mat Cap Lease Obligs-Retirements/Disposals</v>
          </cell>
          <cell r="G212">
            <v>442828.7</v>
          </cell>
          <cell r="H212">
            <v>108733.87</v>
          </cell>
          <cell r="I212">
            <v>213229.37</v>
          </cell>
          <cell r="L212">
            <v>764791.94</v>
          </cell>
          <cell r="M212">
            <v>650.92999999999995</v>
          </cell>
          <cell r="N212">
            <v>34927.449999999997</v>
          </cell>
          <cell r="O212">
            <v>27375.75</v>
          </cell>
          <cell r="P212">
            <v>29933.279999999999</v>
          </cell>
          <cell r="S212">
            <v>92887.41</v>
          </cell>
          <cell r="T212">
            <v>-857679.35</v>
          </cell>
          <cell r="V212">
            <v>0</v>
          </cell>
          <cell r="W212">
            <v>0</v>
          </cell>
          <cell r="Z212">
            <v>0</v>
          </cell>
          <cell r="AE212">
            <v>0</v>
          </cell>
          <cell r="AI212">
            <v>0</v>
          </cell>
          <cell r="AK212">
            <v>0</v>
          </cell>
          <cell r="AL212">
            <v>-871872.06</v>
          </cell>
          <cell r="AO212">
            <v>-29980.59</v>
          </cell>
          <cell r="AQ212">
            <v>-901852.65</v>
          </cell>
          <cell r="AR212">
            <v>901852.65</v>
          </cell>
        </row>
        <row r="213">
          <cell r="A213" t="str">
            <v>21152170</v>
          </cell>
          <cell r="B213" t="str">
            <v>21152</v>
          </cell>
          <cell r="C213" t="str">
            <v>Curr Mat Cap Lease Obligs</v>
          </cell>
          <cell r="D213" t="str">
            <v>170</v>
          </cell>
          <cell r="E213" t="str">
            <v>Transfers</v>
          </cell>
          <cell r="F213" t="str">
            <v>Curr Mat Cap Lease Obligs-Transfers</v>
          </cell>
          <cell r="I213">
            <v>0.01</v>
          </cell>
          <cell r="L213">
            <v>0.01</v>
          </cell>
          <cell r="N213">
            <v>0.01</v>
          </cell>
          <cell r="O213">
            <v>0</v>
          </cell>
          <cell r="S213">
            <v>0.01</v>
          </cell>
          <cell r="T213">
            <v>-29713</v>
          </cell>
          <cell r="V213">
            <v>0</v>
          </cell>
          <cell r="W213">
            <v>-29712.98</v>
          </cell>
          <cell r="Z213">
            <v>-29712.98</v>
          </cell>
          <cell r="AE213">
            <v>0</v>
          </cell>
          <cell r="AF213">
            <v>-29713.040000000001</v>
          </cell>
          <cell r="AI213">
            <v>-29713.040000000001</v>
          </cell>
          <cell r="AK213">
            <v>0</v>
          </cell>
          <cell r="AO213">
            <v>0.03</v>
          </cell>
          <cell r="AQ213">
            <v>0.03</v>
          </cell>
          <cell r="AR213">
            <v>3.0000000001309673E-2</v>
          </cell>
        </row>
        <row r="214">
          <cell r="A214" t="str">
            <v>21152180</v>
          </cell>
          <cell r="B214" t="str">
            <v>21152</v>
          </cell>
          <cell r="C214" t="str">
            <v>Curr Mat Cap Lease Obligs</v>
          </cell>
          <cell r="D214" t="str">
            <v>180</v>
          </cell>
          <cell r="E214" t="str">
            <v>Currency Translation</v>
          </cell>
          <cell r="F214" t="str">
            <v>Curr Mat Cap Lease Obligs-Currency Translation</v>
          </cell>
          <cell r="G214">
            <v>-102420.56</v>
          </cell>
          <cell r="H214">
            <v>-47950.07</v>
          </cell>
          <cell r="I214">
            <v>-97834.95</v>
          </cell>
          <cell r="L214">
            <v>-248205.58</v>
          </cell>
          <cell r="M214">
            <v>-480.27</v>
          </cell>
          <cell r="N214">
            <v>-4207.8100000000004</v>
          </cell>
          <cell r="O214">
            <v>-627.13</v>
          </cell>
          <cell r="P214">
            <v>-17676.52</v>
          </cell>
          <cell r="S214">
            <v>-22991.73</v>
          </cell>
          <cell r="T214">
            <v>210140.32</v>
          </cell>
          <cell r="V214">
            <v>0</v>
          </cell>
          <cell r="W214">
            <v>-61056.99</v>
          </cell>
          <cell r="Z214">
            <v>-61056.99</v>
          </cell>
          <cell r="AE214">
            <v>0</v>
          </cell>
          <cell r="AI214">
            <v>0</v>
          </cell>
          <cell r="AK214">
            <v>0</v>
          </cell>
          <cell r="AL214">
            <v>226040.99</v>
          </cell>
          <cell r="AO214">
            <v>-287097.98</v>
          </cell>
          <cell r="AQ214">
            <v>-61056.989999999991</v>
          </cell>
          <cell r="AR214">
            <v>0</v>
          </cell>
        </row>
        <row r="215">
          <cell r="A215" t="str">
            <v>206000</v>
          </cell>
          <cell r="B215" t="str">
            <v>206000</v>
          </cell>
          <cell r="C215" t="str">
            <v>Derivative Liabilities Totals Node</v>
          </cell>
          <cell r="F215" t="str">
            <v>Derivative Liabilities Totals Node</v>
          </cell>
          <cell r="V215">
            <v>0</v>
          </cell>
          <cell r="AE215">
            <v>0</v>
          </cell>
          <cell r="AI215">
            <v>0</v>
          </cell>
          <cell r="AK215">
            <v>0</v>
          </cell>
          <cell r="AQ215">
            <v>0</v>
          </cell>
          <cell r="AR215">
            <v>0</v>
          </cell>
        </row>
        <row r="216">
          <cell r="A216" t="str">
            <v>21301</v>
          </cell>
          <cell r="B216" t="str">
            <v>21301</v>
          </cell>
          <cell r="C216" t="str">
            <v>Derivative Liabilities</v>
          </cell>
          <cell r="F216" t="str">
            <v>Derivative Liabilities</v>
          </cell>
          <cell r="V216">
            <v>0</v>
          </cell>
          <cell r="AE216">
            <v>0</v>
          </cell>
          <cell r="AI216">
            <v>0</v>
          </cell>
          <cell r="AK216">
            <v>0</v>
          </cell>
          <cell r="AQ216">
            <v>0</v>
          </cell>
          <cell r="AR216">
            <v>0</v>
          </cell>
        </row>
        <row r="217">
          <cell r="A217" t="str">
            <v>207000</v>
          </cell>
          <cell r="B217" t="str">
            <v>207000</v>
          </cell>
          <cell r="C217" t="str">
            <v>Accrued Expenses Totals Node</v>
          </cell>
          <cell r="F217" t="str">
            <v>Accrued Expenses Totals Node</v>
          </cell>
          <cell r="G217">
            <v>-2948802.86</v>
          </cell>
          <cell r="H217">
            <v>-3255986.71</v>
          </cell>
          <cell r="I217">
            <v>-9381894.5099999998</v>
          </cell>
          <cell r="J217">
            <v>-299400.7</v>
          </cell>
          <cell r="L217">
            <v>-15886084.779999999</v>
          </cell>
          <cell r="M217">
            <v>-617941.49</v>
          </cell>
          <cell r="N217">
            <v>-9898750.0999999996</v>
          </cell>
          <cell r="O217">
            <v>-4858214.8099999996</v>
          </cell>
          <cell r="P217">
            <v>-9306021.9800000004</v>
          </cell>
          <cell r="Q217">
            <v>8307.23</v>
          </cell>
          <cell r="S217">
            <v>-24672621.149999999</v>
          </cell>
          <cell r="T217">
            <v>32289250.960000001</v>
          </cell>
          <cell r="V217">
            <v>0</v>
          </cell>
          <cell r="W217">
            <v>-8269454.9699999997</v>
          </cell>
          <cell r="X217">
            <v>-728194.13</v>
          </cell>
          <cell r="Y217">
            <v>465725.76</v>
          </cell>
          <cell r="Z217">
            <v>-8531923.3399999999</v>
          </cell>
          <cell r="AB217">
            <v>-7164254.5599999996</v>
          </cell>
          <cell r="AE217">
            <v>-7164254.5599999996</v>
          </cell>
          <cell r="AI217">
            <v>0</v>
          </cell>
          <cell r="AK217">
            <v>0</v>
          </cell>
          <cell r="AQ217">
            <v>0</v>
          </cell>
          <cell r="AR217">
            <v>-1367668.7800000003</v>
          </cell>
        </row>
        <row r="218">
          <cell r="A218" t="str">
            <v>207010</v>
          </cell>
          <cell r="B218" t="str">
            <v>207010</v>
          </cell>
          <cell r="C218" t="str">
            <v>Accrued Expenses Non-Affiliate Totals Node</v>
          </cell>
          <cell r="F218" t="str">
            <v>Accrued Expenses Non-Affiliate Totals Node</v>
          </cell>
          <cell r="G218">
            <v>-2948802.86</v>
          </cell>
          <cell r="H218">
            <v>-3255986.71</v>
          </cell>
          <cell r="I218">
            <v>-9381894.5099999998</v>
          </cell>
          <cell r="J218">
            <v>-299400.7</v>
          </cell>
          <cell r="L218">
            <v>-15886084.779999999</v>
          </cell>
          <cell r="M218">
            <v>-617941.49</v>
          </cell>
          <cell r="N218">
            <v>-9898750.0999999996</v>
          </cell>
          <cell r="O218">
            <v>-4858214.8099999996</v>
          </cell>
          <cell r="P218">
            <v>-9306021.9800000004</v>
          </cell>
          <cell r="Q218">
            <v>8307.23</v>
          </cell>
          <cell r="S218">
            <v>-24672621.149999999</v>
          </cell>
          <cell r="T218">
            <v>33143877.050000001</v>
          </cell>
          <cell r="V218">
            <v>0</v>
          </cell>
          <cell r="W218">
            <v>-7414828.8799999999</v>
          </cell>
          <cell r="X218">
            <v>-262468.37</v>
          </cell>
          <cell r="Z218">
            <v>-7677297.25</v>
          </cell>
          <cell r="AB218">
            <v>-6331005.1200000001</v>
          </cell>
          <cell r="AE218">
            <v>-6331005.1200000001</v>
          </cell>
          <cell r="AI218">
            <v>0</v>
          </cell>
          <cell r="AK218">
            <v>0</v>
          </cell>
          <cell r="AQ218">
            <v>0</v>
          </cell>
          <cell r="AR218">
            <v>-1346292.13</v>
          </cell>
        </row>
        <row r="219">
          <cell r="A219" t="str">
            <v>21401</v>
          </cell>
          <cell r="B219" t="str">
            <v>21401</v>
          </cell>
          <cell r="C219" t="str">
            <v>Accrued Exp-Wages, Commission, Bonus</v>
          </cell>
          <cell r="F219" t="str">
            <v>Accrued Exp-Wages, Commission, Bonus</v>
          </cell>
          <cell r="G219">
            <v>-3389340.11</v>
          </cell>
          <cell r="H219">
            <v>-2404740.0699999998</v>
          </cell>
          <cell r="I219">
            <v>-4791814.45</v>
          </cell>
          <cell r="J219">
            <v>-319874.98</v>
          </cell>
          <cell r="L219">
            <v>-10905769.609999999</v>
          </cell>
          <cell r="M219">
            <v>-6398586.8899999997</v>
          </cell>
          <cell r="N219">
            <v>-5554750.2800000003</v>
          </cell>
          <cell r="O219">
            <v>-2504304.56</v>
          </cell>
          <cell r="P219">
            <v>-4974518.8099999996</v>
          </cell>
          <cell r="Q219">
            <v>-203040.38</v>
          </cell>
          <cell r="S219">
            <v>-19635200.920000002</v>
          </cell>
          <cell r="T219">
            <v>30424408.620000001</v>
          </cell>
          <cell r="V219">
            <v>0</v>
          </cell>
          <cell r="W219">
            <v>-116561.91</v>
          </cell>
          <cell r="Z219">
            <v>-116561.91</v>
          </cell>
          <cell r="AB219">
            <v>-169622.39</v>
          </cell>
          <cell r="AE219">
            <v>-169622.39</v>
          </cell>
          <cell r="AI219">
            <v>0</v>
          </cell>
          <cell r="AK219">
            <v>0</v>
          </cell>
          <cell r="AQ219">
            <v>0</v>
          </cell>
          <cell r="AR219">
            <v>53060.48000000001</v>
          </cell>
        </row>
        <row r="220">
          <cell r="A220" t="str">
            <v>21402</v>
          </cell>
          <cell r="B220" t="str">
            <v>21402</v>
          </cell>
          <cell r="C220" t="str">
            <v>Accrued Exp-Misc Taxes</v>
          </cell>
          <cell r="F220" t="str">
            <v>Accrued Exp-Misc Taxes</v>
          </cell>
          <cell r="G220">
            <v>994464.47</v>
          </cell>
          <cell r="H220">
            <v>19523.28</v>
          </cell>
          <cell r="I220">
            <v>-142763.78</v>
          </cell>
          <cell r="J220">
            <v>-18711.419999999998</v>
          </cell>
          <cell r="L220">
            <v>852512.55</v>
          </cell>
          <cell r="M220">
            <v>613331.74</v>
          </cell>
          <cell r="N220">
            <v>-853438.5</v>
          </cell>
          <cell r="O220">
            <v>-1688435.46</v>
          </cell>
          <cell r="P220">
            <v>-902841.67</v>
          </cell>
          <cell r="Q220">
            <v>-6466.04</v>
          </cell>
          <cell r="S220">
            <v>-2837849.93</v>
          </cell>
          <cell r="T220">
            <v>1797767.52</v>
          </cell>
          <cell r="V220">
            <v>0</v>
          </cell>
          <cell r="W220">
            <v>-187569.87</v>
          </cell>
          <cell r="Z220">
            <v>-187569.87</v>
          </cell>
          <cell r="AB220">
            <v>-249809.39</v>
          </cell>
          <cell r="AE220">
            <v>-249809.39</v>
          </cell>
          <cell r="AI220">
            <v>0</v>
          </cell>
          <cell r="AK220">
            <v>0</v>
          </cell>
          <cell r="AQ220">
            <v>0</v>
          </cell>
          <cell r="AR220">
            <v>62239.520000000019</v>
          </cell>
        </row>
        <row r="221">
          <cell r="A221" t="str">
            <v>21403</v>
          </cell>
          <cell r="B221" t="str">
            <v>21403</v>
          </cell>
          <cell r="C221" t="str">
            <v>Accrued Exp-Interest</v>
          </cell>
          <cell r="F221" t="str">
            <v>Accrued Exp-Interest</v>
          </cell>
          <cell r="G221">
            <v>-603954.15</v>
          </cell>
          <cell r="H221">
            <v>-257622.97</v>
          </cell>
          <cell r="I221">
            <v>-608638.02</v>
          </cell>
          <cell r="L221">
            <v>-1470215.14</v>
          </cell>
          <cell r="M221">
            <v>-260126.89</v>
          </cell>
          <cell r="N221">
            <v>-819201.69</v>
          </cell>
          <cell r="O221">
            <v>-197582.48</v>
          </cell>
          <cell r="P221">
            <v>-557432.56000000006</v>
          </cell>
          <cell r="S221">
            <v>-1834343.62</v>
          </cell>
          <cell r="T221">
            <v>3294090.82</v>
          </cell>
          <cell r="V221">
            <v>0</v>
          </cell>
          <cell r="W221">
            <v>-10467.94</v>
          </cell>
          <cell r="Z221">
            <v>-10467.94</v>
          </cell>
          <cell r="AB221">
            <v>-10060.39</v>
          </cell>
          <cell r="AE221">
            <v>-10060.39</v>
          </cell>
          <cell r="AI221">
            <v>0</v>
          </cell>
          <cell r="AK221">
            <v>0</v>
          </cell>
          <cell r="AQ221">
            <v>0</v>
          </cell>
          <cell r="AR221">
            <v>-407.55000000000109</v>
          </cell>
        </row>
        <row r="222">
          <cell r="A222" t="str">
            <v>21404</v>
          </cell>
          <cell r="B222" t="str">
            <v>21404</v>
          </cell>
          <cell r="C222" t="str">
            <v>Accrued Exp-Warranty</v>
          </cell>
          <cell r="F222" t="str">
            <v>Accrued Exp-Warranty</v>
          </cell>
          <cell r="G222">
            <v>-0.01</v>
          </cell>
          <cell r="H222">
            <v>-36436.699999999997</v>
          </cell>
          <cell r="I222">
            <v>0.01</v>
          </cell>
          <cell r="L222">
            <v>-36436.699999999997</v>
          </cell>
          <cell r="M222">
            <v>-10196.44</v>
          </cell>
          <cell r="N222">
            <v>-0.04</v>
          </cell>
          <cell r="O222">
            <v>-0.02</v>
          </cell>
          <cell r="P222">
            <v>-42092.78</v>
          </cell>
          <cell r="S222">
            <v>-52289.279999999999</v>
          </cell>
          <cell r="V222">
            <v>0</v>
          </cell>
          <cell r="W222">
            <v>-88725.98</v>
          </cell>
          <cell r="X222">
            <v>-9.06</v>
          </cell>
          <cell r="Z222">
            <v>-88735.039999999994</v>
          </cell>
          <cell r="AB222">
            <v>5.0199999999999996</v>
          </cell>
          <cell r="AE222">
            <v>5.0199999999999996</v>
          </cell>
          <cell r="AI222">
            <v>0</v>
          </cell>
          <cell r="AK222">
            <v>0</v>
          </cell>
          <cell r="AQ222">
            <v>0</v>
          </cell>
          <cell r="AR222">
            <v>-88740.06</v>
          </cell>
        </row>
        <row r="223">
          <cell r="A223" t="str">
            <v>21407</v>
          </cell>
          <cell r="B223" t="str">
            <v>21407</v>
          </cell>
          <cell r="C223" t="str">
            <v>Accrued Exp-Oth Emp Benefits</v>
          </cell>
          <cell r="F223" t="str">
            <v>Accrued Exp-Oth Emp Benefits</v>
          </cell>
          <cell r="G223">
            <v>-10712.25</v>
          </cell>
          <cell r="H223">
            <v>-18195.060000000001</v>
          </cell>
          <cell r="I223">
            <v>-62800.93</v>
          </cell>
          <cell r="J223">
            <v>18322.8</v>
          </cell>
          <cell r="L223">
            <v>-73385.440000000002</v>
          </cell>
          <cell r="M223">
            <v>-34366.050000000003</v>
          </cell>
          <cell r="N223">
            <v>-138867.51999999999</v>
          </cell>
          <cell r="O223">
            <v>-75574.55</v>
          </cell>
          <cell r="P223">
            <v>-70546.38</v>
          </cell>
          <cell r="Q223">
            <v>-3428.53</v>
          </cell>
          <cell r="S223">
            <v>-322783.03000000003</v>
          </cell>
          <cell r="T223">
            <v>-2126141.2400000002</v>
          </cell>
          <cell r="V223">
            <v>0</v>
          </cell>
          <cell r="W223">
            <v>-2522309.71</v>
          </cell>
          <cell r="Z223">
            <v>-2522309.71</v>
          </cell>
          <cell r="AB223">
            <v>-2191837.02</v>
          </cell>
          <cell r="AE223">
            <v>-2191837.02</v>
          </cell>
          <cell r="AI223">
            <v>0</v>
          </cell>
          <cell r="AK223">
            <v>0</v>
          </cell>
          <cell r="AQ223">
            <v>0</v>
          </cell>
          <cell r="AR223">
            <v>-330472.68999999994</v>
          </cell>
        </row>
        <row r="224">
          <cell r="A224" t="str">
            <v>21408</v>
          </cell>
          <cell r="B224" t="str">
            <v>21408</v>
          </cell>
          <cell r="C224" t="str">
            <v>Accrued Exp-Pension</v>
          </cell>
          <cell r="F224" t="str">
            <v>Accrued Exp-Pension</v>
          </cell>
          <cell r="G224">
            <v>-277897.94</v>
          </cell>
          <cell r="H224">
            <v>-218051.07</v>
          </cell>
          <cell r="I224">
            <v>-447121.63</v>
          </cell>
          <cell r="J224">
            <v>-27053.33</v>
          </cell>
          <cell r="L224">
            <v>-970123.97</v>
          </cell>
          <cell r="M224">
            <v>-611844.26</v>
          </cell>
          <cell r="N224">
            <v>-498996.53</v>
          </cell>
          <cell r="O224">
            <v>-309108.55</v>
          </cell>
          <cell r="P224">
            <v>-431007.84</v>
          </cell>
          <cell r="Q224">
            <v>-18551.759999999998</v>
          </cell>
          <cell r="S224">
            <v>-1869508.94</v>
          </cell>
          <cell r="T224">
            <v>2691745.54</v>
          </cell>
          <cell r="V224">
            <v>0</v>
          </cell>
          <cell r="W224">
            <v>-147887.37</v>
          </cell>
          <cell r="X224">
            <v>-15674.95</v>
          </cell>
          <cell r="Z224">
            <v>-163562.32</v>
          </cell>
          <cell r="AB224">
            <v>-146988.51</v>
          </cell>
          <cell r="AE224">
            <v>-146988.51</v>
          </cell>
          <cell r="AI224">
            <v>0</v>
          </cell>
          <cell r="AK224">
            <v>0</v>
          </cell>
          <cell r="AQ224">
            <v>0</v>
          </cell>
          <cell r="AR224">
            <v>-16573.809999999998</v>
          </cell>
        </row>
        <row r="225">
          <cell r="A225" t="str">
            <v>21409</v>
          </cell>
          <cell r="B225" t="str">
            <v>21409</v>
          </cell>
          <cell r="C225" t="str">
            <v>Accrued Exp-Other</v>
          </cell>
          <cell r="F225" t="str">
            <v>Accrued Exp-Other</v>
          </cell>
          <cell r="G225">
            <v>380453.27</v>
          </cell>
          <cell r="H225">
            <v>-287385.98</v>
          </cell>
          <cell r="I225">
            <v>-3310619.78</v>
          </cell>
          <cell r="J225">
            <v>52215.19</v>
          </cell>
          <cell r="L225">
            <v>-3165337.3</v>
          </cell>
          <cell r="M225">
            <v>6698904.1399999997</v>
          </cell>
          <cell r="N225">
            <v>-1375164.54</v>
          </cell>
          <cell r="O225">
            <v>235150.59</v>
          </cell>
          <cell r="P225">
            <v>-1872003.45</v>
          </cell>
          <cell r="Q225">
            <v>239793.94</v>
          </cell>
          <cell r="S225">
            <v>3926680.68</v>
          </cell>
          <cell r="T225">
            <v>-2584980.5099999998</v>
          </cell>
          <cell r="V225">
            <v>0</v>
          </cell>
          <cell r="W225">
            <v>-1823637.12</v>
          </cell>
          <cell r="X225">
            <v>-221356.78</v>
          </cell>
          <cell r="Z225">
            <v>-2044993.9</v>
          </cell>
          <cell r="AB225">
            <v>-2536186.5699999998</v>
          </cell>
          <cell r="AE225">
            <v>-2536186.5699999998</v>
          </cell>
          <cell r="AI225">
            <v>0</v>
          </cell>
          <cell r="AK225">
            <v>0</v>
          </cell>
          <cell r="AQ225">
            <v>0</v>
          </cell>
          <cell r="AR225">
            <v>491192.66999999993</v>
          </cell>
        </row>
        <row r="226">
          <cell r="A226" t="str">
            <v>21411</v>
          </cell>
          <cell r="B226" t="str">
            <v>21411</v>
          </cell>
          <cell r="C226" t="str">
            <v>Accrued Expenses - Res. Rental Fleet</v>
          </cell>
          <cell r="F226" t="str">
            <v>Accrued Expenses - Res. Rental Fleet</v>
          </cell>
          <cell r="V226">
            <v>0</v>
          </cell>
          <cell r="AE226">
            <v>0</v>
          </cell>
          <cell r="AI226">
            <v>0</v>
          </cell>
          <cell r="AK226">
            <v>0</v>
          </cell>
          <cell r="AQ226">
            <v>0</v>
          </cell>
          <cell r="AR226">
            <v>0</v>
          </cell>
        </row>
        <row r="227">
          <cell r="A227" t="str">
            <v>21416</v>
          </cell>
          <cell r="B227" t="str">
            <v>21416</v>
          </cell>
          <cell r="C227" t="str">
            <v>Accrued Expenses - Workers Compensation</v>
          </cell>
          <cell r="F227" t="str">
            <v>Accrued Expenses - Workers Compensation</v>
          </cell>
          <cell r="G227">
            <v>-11093.15</v>
          </cell>
          <cell r="H227">
            <v>-17605.650000000001</v>
          </cell>
          <cell r="I227">
            <v>-57053.55</v>
          </cell>
          <cell r="J227">
            <v>-4298.96</v>
          </cell>
          <cell r="L227">
            <v>-90051.31</v>
          </cell>
          <cell r="M227">
            <v>-18945.919999999998</v>
          </cell>
          <cell r="N227">
            <v>-4594.8599999999997</v>
          </cell>
          <cell r="O227">
            <v>34670.42</v>
          </cell>
          <cell r="P227">
            <v>-34583.589999999997</v>
          </cell>
          <cell r="S227">
            <v>-23453.95</v>
          </cell>
          <cell r="T227">
            <v>113505.63</v>
          </cell>
          <cell r="V227">
            <v>0</v>
          </cell>
          <cell r="W227">
            <v>0.37</v>
          </cell>
          <cell r="Z227">
            <v>0.37</v>
          </cell>
          <cell r="AB227">
            <v>-134270.82999999999</v>
          </cell>
          <cell r="AE227">
            <v>-134270.82999999999</v>
          </cell>
          <cell r="AI227">
            <v>0</v>
          </cell>
          <cell r="AK227">
            <v>0</v>
          </cell>
          <cell r="AQ227">
            <v>0</v>
          </cell>
          <cell r="AR227">
            <v>134271.19999999998</v>
          </cell>
        </row>
        <row r="228">
          <cell r="A228" t="str">
            <v>21417</v>
          </cell>
          <cell r="B228" t="str">
            <v>21417</v>
          </cell>
          <cell r="C228" t="str">
            <v>Accrued Exp-ST Incentive Comp</v>
          </cell>
          <cell r="F228" t="str">
            <v>Accrued Exp-ST Incentive Comp</v>
          </cell>
          <cell r="G228">
            <v>2273.86</v>
          </cell>
          <cell r="L228">
            <v>2273.86</v>
          </cell>
          <cell r="M228">
            <v>15711.23</v>
          </cell>
          <cell r="O228">
            <v>10399.280000000001</v>
          </cell>
          <cell r="P228">
            <v>-8784</v>
          </cell>
          <cell r="S228">
            <v>17326.509999999998</v>
          </cell>
          <cell r="T228">
            <v>-72044.39</v>
          </cell>
          <cell r="V228">
            <v>0</v>
          </cell>
          <cell r="W228">
            <v>-52444.02</v>
          </cell>
          <cell r="Z228">
            <v>-52444.02</v>
          </cell>
          <cell r="AB228">
            <v>-46719.09</v>
          </cell>
          <cell r="AE228">
            <v>-46719.09</v>
          </cell>
          <cell r="AI228">
            <v>0</v>
          </cell>
          <cell r="AK228">
            <v>0</v>
          </cell>
          <cell r="AQ228">
            <v>0</v>
          </cell>
          <cell r="AR228">
            <v>-5724.93</v>
          </cell>
        </row>
        <row r="229">
          <cell r="A229" t="str">
            <v>21418</v>
          </cell>
          <cell r="B229" t="str">
            <v>21418</v>
          </cell>
          <cell r="C229" t="str">
            <v>Accrd Exp-Dealers Incentive</v>
          </cell>
          <cell r="F229" t="str">
            <v>Accrd Exp-Dealers Incentive</v>
          </cell>
          <cell r="G229">
            <v>-0.01</v>
          </cell>
          <cell r="H229">
            <v>0.01</v>
          </cell>
          <cell r="I229">
            <v>0</v>
          </cell>
          <cell r="J229">
            <v>0</v>
          </cell>
          <cell r="L229">
            <v>0</v>
          </cell>
          <cell r="M229">
            <v>-23101.919999999998</v>
          </cell>
          <cell r="N229">
            <v>0</v>
          </cell>
          <cell r="O229">
            <v>-14844.96</v>
          </cell>
          <cell r="P229">
            <v>-0.01</v>
          </cell>
          <cell r="S229">
            <v>-37946.89</v>
          </cell>
          <cell r="T229">
            <v>-210234.5</v>
          </cell>
          <cell r="V229">
            <v>0</v>
          </cell>
          <cell r="W229">
            <v>-248181.39</v>
          </cell>
          <cell r="Z229">
            <v>-248181.39</v>
          </cell>
          <cell r="AB229">
            <v>-80378.92</v>
          </cell>
          <cell r="AE229">
            <v>-80378.92</v>
          </cell>
          <cell r="AI229">
            <v>0</v>
          </cell>
          <cell r="AK229">
            <v>0</v>
          </cell>
          <cell r="AQ229">
            <v>0</v>
          </cell>
          <cell r="AR229">
            <v>-167802.47000000003</v>
          </cell>
        </row>
        <row r="230">
          <cell r="A230" t="str">
            <v>21419</v>
          </cell>
          <cell r="B230" t="str">
            <v>21419</v>
          </cell>
          <cell r="C230" t="str">
            <v>Accrued Exp-Legal Expenses</v>
          </cell>
          <cell r="F230" t="str">
            <v>Accrued Exp-Legal Expenses</v>
          </cell>
          <cell r="N230">
            <v>-2994.47</v>
          </cell>
          <cell r="S230">
            <v>-2994.47</v>
          </cell>
          <cell r="T230">
            <v>-3472.14</v>
          </cell>
          <cell r="V230">
            <v>0</v>
          </cell>
          <cell r="W230">
            <v>-6466.61</v>
          </cell>
          <cell r="Z230">
            <v>-6466.61</v>
          </cell>
          <cell r="AB230">
            <v>0</v>
          </cell>
          <cell r="AE230">
            <v>0</v>
          </cell>
          <cell r="AI230">
            <v>0</v>
          </cell>
          <cell r="AK230">
            <v>0</v>
          </cell>
          <cell r="AQ230">
            <v>0</v>
          </cell>
          <cell r="AR230">
            <v>-6466.61</v>
          </cell>
        </row>
        <row r="231">
          <cell r="A231" t="str">
            <v>21422</v>
          </cell>
          <cell r="B231" t="str">
            <v>21422</v>
          </cell>
          <cell r="C231" t="str">
            <v>Accrd. Exp.- Def. Rental Inc.</v>
          </cell>
          <cell r="F231" t="str">
            <v>Accrd. Exp.- Def. Rental Inc.</v>
          </cell>
          <cell r="G231">
            <v>-98498.49</v>
          </cell>
          <cell r="H231">
            <v>-16470.96</v>
          </cell>
          <cell r="I231">
            <v>-119729.99</v>
          </cell>
          <cell r="L231">
            <v>-234699.44</v>
          </cell>
          <cell r="M231">
            <v>-461773.77</v>
          </cell>
          <cell r="N231">
            <v>-78155.5</v>
          </cell>
          <cell r="O231">
            <v>-24270.31</v>
          </cell>
          <cell r="P231">
            <v>22416.63</v>
          </cell>
          <cell r="S231">
            <v>-541782.94999999995</v>
          </cell>
          <cell r="T231">
            <v>234818.84</v>
          </cell>
          <cell r="V231">
            <v>0</v>
          </cell>
          <cell r="W231">
            <v>-541663.55000000005</v>
          </cell>
          <cell r="X231">
            <v>-25427.58</v>
          </cell>
          <cell r="Z231">
            <v>-567091.13</v>
          </cell>
          <cell r="AB231">
            <v>-388211.51</v>
          </cell>
          <cell r="AE231">
            <v>-388211.51</v>
          </cell>
          <cell r="AI231">
            <v>0</v>
          </cell>
          <cell r="AK231">
            <v>0</v>
          </cell>
          <cell r="AQ231">
            <v>0</v>
          </cell>
          <cell r="AR231">
            <v>-178879.62</v>
          </cell>
        </row>
        <row r="232">
          <cell r="A232" t="str">
            <v>21423</v>
          </cell>
          <cell r="B232" t="str">
            <v>21423</v>
          </cell>
          <cell r="C232" t="str">
            <v>Accrd. Exp.- Def. Rental Exp.</v>
          </cell>
          <cell r="F232" t="str">
            <v>Accrd. Exp.- Def. Rental Exp.</v>
          </cell>
          <cell r="V232">
            <v>0</v>
          </cell>
          <cell r="AE232">
            <v>0</v>
          </cell>
          <cell r="AI232">
            <v>0</v>
          </cell>
          <cell r="AK232">
            <v>0</v>
          </cell>
          <cell r="AQ232">
            <v>0</v>
          </cell>
          <cell r="AR232">
            <v>0</v>
          </cell>
        </row>
        <row r="233">
          <cell r="A233" t="str">
            <v>21424</v>
          </cell>
          <cell r="B233" t="str">
            <v>21424</v>
          </cell>
          <cell r="C233" t="str">
            <v>Accrued Exp-Deferred Maint Contract</v>
          </cell>
          <cell r="F233" t="str">
            <v>Accrued Exp-Deferred Maint Contract</v>
          </cell>
          <cell r="G233">
            <v>65501.65</v>
          </cell>
          <cell r="H233">
            <v>-19001.54</v>
          </cell>
          <cell r="I233">
            <v>158647.60999999999</v>
          </cell>
          <cell r="L233">
            <v>205147.72</v>
          </cell>
          <cell r="M233">
            <v>-126946.46</v>
          </cell>
          <cell r="N233">
            <v>-572586.17000000004</v>
          </cell>
          <cell r="O233">
            <v>-324314.21000000002</v>
          </cell>
          <cell r="P233">
            <v>-434627.52</v>
          </cell>
          <cell r="S233">
            <v>-1458474.36</v>
          </cell>
          <cell r="T233">
            <v>-415587.14</v>
          </cell>
          <cell r="V233">
            <v>0</v>
          </cell>
          <cell r="W233">
            <v>-1668913.78</v>
          </cell>
          <cell r="Z233">
            <v>-1668913.78</v>
          </cell>
          <cell r="AB233">
            <v>-376925.52</v>
          </cell>
          <cell r="AE233">
            <v>-376925.52</v>
          </cell>
          <cell r="AI233">
            <v>0</v>
          </cell>
          <cell r="AK233">
            <v>0</v>
          </cell>
          <cell r="AQ233">
            <v>0</v>
          </cell>
          <cell r="AR233">
            <v>-1291988.26</v>
          </cell>
        </row>
        <row r="234">
          <cell r="A234" t="str">
            <v>207020</v>
          </cell>
          <cell r="B234" t="str">
            <v>207020</v>
          </cell>
          <cell r="C234" t="str">
            <v>Accrued Expenses Affiliate Totals Node</v>
          </cell>
          <cell r="F234" t="str">
            <v>Accrued Expenses Affiliate Totals Node</v>
          </cell>
          <cell r="V234">
            <v>0</v>
          </cell>
          <cell r="AE234">
            <v>0</v>
          </cell>
          <cell r="AI234">
            <v>0</v>
          </cell>
          <cell r="AK234">
            <v>0</v>
          </cell>
          <cell r="AQ234">
            <v>0</v>
          </cell>
          <cell r="AR234">
            <v>0</v>
          </cell>
        </row>
        <row r="235">
          <cell r="A235" t="str">
            <v>207030</v>
          </cell>
          <cell r="B235" t="str">
            <v>207030</v>
          </cell>
          <cell r="C235" t="str">
            <v>Accrued Interest Expense-Affiliate-Totals Node</v>
          </cell>
          <cell r="F235" t="str">
            <v>Accrued Interest Expense-Affiliate-Totals Node</v>
          </cell>
          <cell r="T235">
            <v>-533226.61</v>
          </cell>
          <cell r="V235">
            <v>0</v>
          </cell>
          <cell r="W235">
            <v>-533226.61</v>
          </cell>
          <cell r="X235">
            <v>-465725.76</v>
          </cell>
          <cell r="Y235">
            <v>465725.76</v>
          </cell>
          <cell r="Z235">
            <v>-533226.61</v>
          </cell>
          <cell r="AB235">
            <v>-765463.3</v>
          </cell>
          <cell r="AE235">
            <v>-765463.3</v>
          </cell>
          <cell r="AI235">
            <v>0</v>
          </cell>
          <cell r="AK235">
            <v>0</v>
          </cell>
          <cell r="AQ235">
            <v>0</v>
          </cell>
          <cell r="AR235">
            <v>232236.69000000006</v>
          </cell>
        </row>
        <row r="236">
          <cell r="A236" t="str">
            <v>21521</v>
          </cell>
          <cell r="B236" t="str">
            <v>21521</v>
          </cell>
          <cell r="C236" t="str">
            <v>Accrued Int Exp-Wholesale Affiliate</v>
          </cell>
          <cell r="F236" t="str">
            <v>Accrued Int Exp-Wholesale Affiliate</v>
          </cell>
          <cell r="T236">
            <v>-101376.72</v>
          </cell>
          <cell r="V236">
            <v>0</v>
          </cell>
          <cell r="W236">
            <v>-101376.72</v>
          </cell>
          <cell r="Z236">
            <v>-101376.72</v>
          </cell>
          <cell r="AB236">
            <v>-82576.990000000005</v>
          </cell>
          <cell r="AE236">
            <v>-82576.990000000005</v>
          </cell>
          <cell r="AI236">
            <v>0</v>
          </cell>
          <cell r="AK236">
            <v>0</v>
          </cell>
          <cell r="AQ236">
            <v>0</v>
          </cell>
          <cell r="AR236">
            <v>-18799.729999999996</v>
          </cell>
        </row>
        <row r="237">
          <cell r="A237" t="str">
            <v>21531</v>
          </cell>
          <cell r="B237" t="str">
            <v>21531</v>
          </cell>
          <cell r="C237" t="str">
            <v>Accrued Int Exp-Ret Affiliate</v>
          </cell>
          <cell r="F237" t="str">
            <v>Accrued Int Exp-Ret Affiliate</v>
          </cell>
          <cell r="T237">
            <v>0</v>
          </cell>
          <cell r="V237">
            <v>0</v>
          </cell>
          <cell r="W237">
            <v>0</v>
          </cell>
          <cell r="X237">
            <v>-465725.76</v>
          </cell>
          <cell r="Y237">
            <v>465725.76</v>
          </cell>
          <cell r="Z237">
            <v>0</v>
          </cell>
          <cell r="AB237">
            <v>-38941.919999999998</v>
          </cell>
          <cell r="AE237">
            <v>-38941.919999999998</v>
          </cell>
          <cell r="AI237">
            <v>0</v>
          </cell>
          <cell r="AK237">
            <v>0</v>
          </cell>
          <cell r="AQ237">
            <v>0</v>
          </cell>
          <cell r="AR237">
            <v>38941.919999999998</v>
          </cell>
        </row>
        <row r="238">
          <cell r="A238" t="str">
            <v>21533</v>
          </cell>
          <cell r="B238" t="str">
            <v>21533</v>
          </cell>
          <cell r="C238" t="str">
            <v>Accrd Int Exp - Retail Legacy Affil</v>
          </cell>
          <cell r="F238" t="str">
            <v>Accrd Int Exp - Retail Legacy Affil</v>
          </cell>
          <cell r="T238">
            <v>-431849.89</v>
          </cell>
          <cell r="V238">
            <v>0</v>
          </cell>
          <cell r="W238">
            <v>-431849.89</v>
          </cell>
          <cell r="Z238">
            <v>-431849.89</v>
          </cell>
          <cell r="AB238">
            <v>-643944.39</v>
          </cell>
          <cell r="AE238">
            <v>-643944.39</v>
          </cell>
          <cell r="AI238">
            <v>0</v>
          </cell>
          <cell r="AK238">
            <v>0</v>
          </cell>
          <cell r="AQ238">
            <v>0</v>
          </cell>
          <cell r="AR238">
            <v>212094.5</v>
          </cell>
        </row>
        <row r="239">
          <cell r="A239" t="str">
            <v>207040</v>
          </cell>
          <cell r="B239" t="str">
            <v>207040</v>
          </cell>
          <cell r="C239" t="str">
            <v>Working Capital Allocation-Totals Node</v>
          </cell>
          <cell r="F239" t="str">
            <v>Working Capital Allocation-Totals Node</v>
          </cell>
          <cell r="V239">
            <v>0</v>
          </cell>
          <cell r="AE239">
            <v>0</v>
          </cell>
          <cell r="AI239">
            <v>0</v>
          </cell>
          <cell r="AK239">
            <v>0</v>
          </cell>
          <cell r="AQ239">
            <v>0</v>
          </cell>
          <cell r="AR239">
            <v>0</v>
          </cell>
        </row>
        <row r="240">
          <cell r="A240" t="str">
            <v>21541</v>
          </cell>
          <cell r="B240" t="str">
            <v>21541</v>
          </cell>
          <cell r="C240" t="str">
            <v>Working Capital Allocation</v>
          </cell>
          <cell r="F240" t="str">
            <v>Working Capital Allocation</v>
          </cell>
          <cell r="V240">
            <v>0</v>
          </cell>
          <cell r="AE240">
            <v>0</v>
          </cell>
          <cell r="AI240">
            <v>0</v>
          </cell>
          <cell r="AK240">
            <v>0</v>
          </cell>
          <cell r="AQ240">
            <v>0</v>
          </cell>
          <cell r="AR240">
            <v>0</v>
          </cell>
        </row>
        <row r="241">
          <cell r="A241" t="str">
            <v>207050</v>
          </cell>
          <cell r="B241" t="str">
            <v>207050</v>
          </cell>
          <cell r="C241" t="str">
            <v>Accrued Expense-FX</v>
          </cell>
          <cell r="F241" t="str">
            <v>Accrued Expense-FX</v>
          </cell>
          <cell r="T241">
            <v>-321399.48</v>
          </cell>
          <cell r="V241">
            <v>0</v>
          </cell>
          <cell r="W241">
            <v>-321399.48</v>
          </cell>
          <cell r="Z241">
            <v>-321399.48</v>
          </cell>
          <cell r="AB241">
            <v>-67786.14</v>
          </cell>
          <cell r="AE241">
            <v>-67786.14</v>
          </cell>
          <cell r="AI241">
            <v>0</v>
          </cell>
          <cell r="AK241">
            <v>0</v>
          </cell>
          <cell r="AQ241">
            <v>0</v>
          </cell>
          <cell r="AR241">
            <v>-253613.33999999997</v>
          </cell>
        </row>
        <row r="242">
          <cell r="A242" t="str">
            <v>21601</v>
          </cell>
          <cell r="B242" t="str">
            <v>21601</v>
          </cell>
          <cell r="C242" t="str">
            <v>Accrued Exp FX Obligation Affiliate</v>
          </cell>
          <cell r="F242" t="str">
            <v>Accrued Exp FX Obligation Affiliate</v>
          </cell>
          <cell r="T242">
            <v>-321399.48</v>
          </cell>
          <cell r="V242">
            <v>0</v>
          </cell>
          <cell r="W242">
            <v>-321399.48</v>
          </cell>
          <cell r="Z242">
            <v>-321399.48</v>
          </cell>
          <cell r="AB242">
            <v>-67786.14</v>
          </cell>
          <cell r="AE242">
            <v>-67786.14</v>
          </cell>
          <cell r="AI242">
            <v>0</v>
          </cell>
          <cell r="AK242">
            <v>0</v>
          </cell>
          <cell r="AQ242">
            <v>0</v>
          </cell>
          <cell r="AR242">
            <v>-253613.33999999997</v>
          </cell>
        </row>
        <row r="243">
          <cell r="A243" t="str">
            <v>208000</v>
          </cell>
          <cell r="B243" t="str">
            <v>208000</v>
          </cell>
          <cell r="C243" t="str">
            <v>Deferred Income Taxes-Current-Totals Node</v>
          </cell>
          <cell r="F243" t="str">
            <v>Deferred Income Taxes-Current-Totals Node</v>
          </cell>
          <cell r="V243">
            <v>0</v>
          </cell>
          <cell r="AE243">
            <v>0</v>
          </cell>
          <cell r="AI243">
            <v>0</v>
          </cell>
          <cell r="AK243">
            <v>0</v>
          </cell>
          <cell r="AQ243">
            <v>0</v>
          </cell>
          <cell r="AR243">
            <v>0</v>
          </cell>
        </row>
        <row r="244">
          <cell r="A244" t="str">
            <v>21701</v>
          </cell>
          <cell r="B244" t="str">
            <v>21701</v>
          </cell>
          <cell r="C244" t="str">
            <v>Def. Inc Tx Cr Current</v>
          </cell>
          <cell r="F244" t="str">
            <v>Def. Inc Tx Cr Current</v>
          </cell>
          <cell r="V244">
            <v>0</v>
          </cell>
          <cell r="AE244">
            <v>0</v>
          </cell>
          <cell r="AI244">
            <v>0</v>
          </cell>
          <cell r="AK244">
            <v>0</v>
          </cell>
          <cell r="AQ244">
            <v>0</v>
          </cell>
          <cell r="AR244">
            <v>0</v>
          </cell>
        </row>
        <row r="245">
          <cell r="A245" t="str">
            <v>209000</v>
          </cell>
          <cell r="B245" t="str">
            <v>209000</v>
          </cell>
          <cell r="C245" t="str">
            <v>Accrued Income Taxes Totals Node</v>
          </cell>
          <cell r="F245" t="str">
            <v>Accrued Income Taxes Totals Node</v>
          </cell>
          <cell r="T245">
            <v>0</v>
          </cell>
          <cell r="V245">
            <v>0</v>
          </cell>
          <cell r="W245">
            <v>0</v>
          </cell>
          <cell r="Z245">
            <v>0</v>
          </cell>
          <cell r="AB245">
            <v>-1.44</v>
          </cell>
          <cell r="AE245">
            <v>-1.44</v>
          </cell>
          <cell r="AI245">
            <v>0</v>
          </cell>
          <cell r="AK245">
            <v>0</v>
          </cell>
          <cell r="AQ245">
            <v>0</v>
          </cell>
          <cell r="AR245">
            <v>1.44</v>
          </cell>
        </row>
        <row r="246">
          <cell r="A246" t="str">
            <v>21811</v>
          </cell>
          <cell r="B246" t="str">
            <v>21811</v>
          </cell>
          <cell r="C246" t="str">
            <v>Income Taxes Payable - Other</v>
          </cell>
          <cell r="F246" t="str">
            <v>Income Taxes Payable - Other</v>
          </cell>
          <cell r="T246">
            <v>0</v>
          </cell>
          <cell r="V246">
            <v>0</v>
          </cell>
          <cell r="W246">
            <v>0</v>
          </cell>
          <cell r="Z246">
            <v>0</v>
          </cell>
          <cell r="AB246">
            <v>-1.44</v>
          </cell>
          <cell r="AE246">
            <v>-1.44</v>
          </cell>
          <cell r="AI246">
            <v>0</v>
          </cell>
          <cell r="AK246">
            <v>0</v>
          </cell>
          <cell r="AQ246">
            <v>0</v>
          </cell>
          <cell r="AR246">
            <v>1.44</v>
          </cell>
        </row>
        <row r="247">
          <cell r="A247" t="str">
            <v>209100</v>
          </cell>
          <cell r="B247" t="str">
            <v>209100</v>
          </cell>
          <cell r="C247" t="str">
            <v>L/T Notes Payable - Affiliate &amp; Other</v>
          </cell>
          <cell r="F247" t="str">
            <v>L/T Notes Payable - Affiliate &amp; Other</v>
          </cell>
          <cell r="V247">
            <v>0</v>
          </cell>
          <cell r="AE247">
            <v>0</v>
          </cell>
          <cell r="AI247">
            <v>0</v>
          </cell>
          <cell r="AK247">
            <v>0</v>
          </cell>
          <cell r="AQ247">
            <v>0</v>
          </cell>
          <cell r="AR247">
            <v>0</v>
          </cell>
        </row>
        <row r="248">
          <cell r="A248" t="str">
            <v>21901</v>
          </cell>
          <cell r="B248" t="str">
            <v>21901</v>
          </cell>
          <cell r="C248" t="str">
            <v>L/T Notes Payable-Wholesale Affiliates</v>
          </cell>
          <cell r="F248" t="str">
            <v>L/T Notes Payable-Wholesale Affiliates</v>
          </cell>
          <cell r="V248">
            <v>0</v>
          </cell>
          <cell r="AE248">
            <v>0</v>
          </cell>
          <cell r="AI248">
            <v>0</v>
          </cell>
          <cell r="AK248">
            <v>0</v>
          </cell>
          <cell r="AQ248">
            <v>0</v>
          </cell>
          <cell r="AR248">
            <v>0</v>
          </cell>
        </row>
        <row r="249">
          <cell r="A249" t="str">
            <v>21902</v>
          </cell>
          <cell r="B249" t="str">
            <v>21902</v>
          </cell>
          <cell r="C249" t="str">
            <v>L/T Notes Payable-Retail Affiliates</v>
          </cell>
          <cell r="F249" t="str">
            <v>L/T Notes Payable-Retail Affiliates</v>
          </cell>
          <cell r="V249">
            <v>0</v>
          </cell>
          <cell r="AE249">
            <v>0</v>
          </cell>
          <cell r="AI249">
            <v>0</v>
          </cell>
          <cell r="AK249">
            <v>0</v>
          </cell>
          <cell r="AQ249">
            <v>0</v>
          </cell>
          <cell r="AR249">
            <v>0</v>
          </cell>
        </row>
        <row r="250">
          <cell r="A250" t="str">
            <v>21904</v>
          </cell>
          <cell r="B250" t="str">
            <v>21904</v>
          </cell>
          <cell r="C250" t="str">
            <v>L/T Notes Payable-Retail Legacy Affiliate</v>
          </cell>
          <cell r="F250" t="str">
            <v>L/T Notes Payable-Retail Legacy Affiliate</v>
          </cell>
          <cell r="V250">
            <v>0</v>
          </cell>
          <cell r="AE250">
            <v>0</v>
          </cell>
          <cell r="AI250">
            <v>0</v>
          </cell>
          <cell r="AK250">
            <v>0</v>
          </cell>
          <cell r="AQ250">
            <v>0</v>
          </cell>
          <cell r="AR250">
            <v>0</v>
          </cell>
        </row>
        <row r="251">
          <cell r="A251" t="str">
            <v>210000</v>
          </cell>
          <cell r="B251" t="str">
            <v>210000</v>
          </cell>
          <cell r="C251" t="str">
            <v>Other Liabilities Totals Node</v>
          </cell>
          <cell r="F251" t="str">
            <v>Other Liabilities Totals Node</v>
          </cell>
          <cell r="T251">
            <v>467074.95</v>
          </cell>
          <cell r="V251">
            <v>0</v>
          </cell>
          <cell r="W251">
            <v>467074.95</v>
          </cell>
          <cell r="X251">
            <v>-32799</v>
          </cell>
          <cell r="Z251">
            <v>434275.95</v>
          </cell>
          <cell r="AB251">
            <v>-62325.37</v>
          </cell>
          <cell r="AE251">
            <v>-62325.37</v>
          </cell>
          <cell r="AI251">
            <v>0</v>
          </cell>
          <cell r="AJ251">
            <v>651465.24</v>
          </cell>
          <cell r="AK251">
            <v>651465.24</v>
          </cell>
          <cell r="AQ251">
            <v>0</v>
          </cell>
          <cell r="AR251">
            <v>-154863.91999999998</v>
          </cell>
        </row>
        <row r="252">
          <cell r="A252" t="str">
            <v>210010</v>
          </cell>
          <cell r="B252" t="str">
            <v>210010</v>
          </cell>
          <cell r="C252" t="str">
            <v>Reserves Totals Node</v>
          </cell>
          <cell r="F252" t="str">
            <v>Reserves Totals Node</v>
          </cell>
          <cell r="T252">
            <v>467074.95</v>
          </cell>
          <cell r="V252">
            <v>0</v>
          </cell>
          <cell r="W252">
            <v>467074.95</v>
          </cell>
          <cell r="X252">
            <v>-32799</v>
          </cell>
          <cell r="Z252">
            <v>434275.95</v>
          </cell>
          <cell r="AB252">
            <v>-62325.37</v>
          </cell>
          <cell r="AE252">
            <v>-62325.37</v>
          </cell>
          <cell r="AI252">
            <v>0</v>
          </cell>
          <cell r="AJ252">
            <v>651465.24</v>
          </cell>
          <cell r="AK252">
            <v>651465.24</v>
          </cell>
          <cell r="AQ252">
            <v>0</v>
          </cell>
          <cell r="AR252">
            <v>-154863.91999999998</v>
          </cell>
        </row>
        <row r="253">
          <cell r="A253" t="str">
            <v>22004</v>
          </cell>
          <cell r="B253" t="str">
            <v>22004</v>
          </cell>
          <cell r="C253" t="str">
            <v>Defer Comp-LT Incentives</v>
          </cell>
          <cell r="F253" t="str">
            <v>Defer Comp-LT Incentives</v>
          </cell>
          <cell r="T253">
            <v>-184390.29</v>
          </cell>
          <cell r="V253">
            <v>0</v>
          </cell>
          <cell r="W253">
            <v>-184390.29</v>
          </cell>
          <cell r="Z253">
            <v>-184390.29</v>
          </cell>
          <cell r="AB253">
            <v>-62325.37</v>
          </cell>
          <cell r="AE253">
            <v>-62325.37</v>
          </cell>
          <cell r="AI253">
            <v>0</v>
          </cell>
          <cell r="AK253">
            <v>0</v>
          </cell>
          <cell r="AQ253">
            <v>0</v>
          </cell>
          <cell r="AR253">
            <v>-122064.92000000001</v>
          </cell>
        </row>
        <row r="254">
          <cell r="A254" t="str">
            <v>22008</v>
          </cell>
          <cell r="B254" t="str">
            <v>22008</v>
          </cell>
          <cell r="C254" t="str">
            <v>Def Employment Obligations</v>
          </cell>
          <cell r="F254" t="str">
            <v>Def Employment Obligations</v>
          </cell>
          <cell r="V254">
            <v>0</v>
          </cell>
          <cell r="AE254">
            <v>0</v>
          </cell>
          <cell r="AI254">
            <v>0</v>
          </cell>
          <cell r="AK254">
            <v>0</v>
          </cell>
          <cell r="AQ254">
            <v>0</v>
          </cell>
          <cell r="AR254">
            <v>0</v>
          </cell>
        </row>
        <row r="255">
          <cell r="A255" t="str">
            <v>22009</v>
          </cell>
          <cell r="B255" t="str">
            <v>22009</v>
          </cell>
          <cell r="C255" t="str">
            <v>Other Non Curr Liabilities</v>
          </cell>
          <cell r="F255" t="str">
            <v>Other Non Curr Liabilities</v>
          </cell>
          <cell r="T255">
            <v>651465.24</v>
          </cell>
          <cell r="V255">
            <v>0</v>
          </cell>
          <cell r="W255">
            <v>651465.24</v>
          </cell>
          <cell r="X255">
            <v>-32799</v>
          </cell>
          <cell r="Z255">
            <v>618666.23999999999</v>
          </cell>
          <cell r="AE255">
            <v>0</v>
          </cell>
          <cell r="AI255">
            <v>0</v>
          </cell>
          <cell r="AJ255">
            <v>651465.24</v>
          </cell>
          <cell r="AK255">
            <v>651465.24</v>
          </cell>
          <cell r="AQ255">
            <v>0</v>
          </cell>
          <cell r="AR255">
            <v>-32799</v>
          </cell>
        </row>
        <row r="256">
          <cell r="A256" t="str">
            <v>210030</v>
          </cell>
          <cell r="B256" t="str">
            <v>210030</v>
          </cell>
          <cell r="C256" t="str">
            <v>Other Liabilities Allocated Totals Node</v>
          </cell>
          <cell r="F256" t="str">
            <v>Other Liabilities Allocated Totals Node</v>
          </cell>
          <cell r="V256">
            <v>0</v>
          </cell>
          <cell r="AE256">
            <v>0</v>
          </cell>
          <cell r="AI256">
            <v>0</v>
          </cell>
          <cell r="AK256">
            <v>0</v>
          </cell>
          <cell r="AQ256">
            <v>0</v>
          </cell>
          <cell r="AR256">
            <v>0</v>
          </cell>
        </row>
        <row r="257">
          <cell r="A257" t="str">
            <v>211000</v>
          </cell>
          <cell r="B257" t="str">
            <v>211000</v>
          </cell>
          <cell r="C257" t="str">
            <v>Long Term Obligations Totals Node</v>
          </cell>
          <cell r="F257" t="str">
            <v>Long Term Obligations Totals Node</v>
          </cell>
          <cell r="G257">
            <v>-707749.67</v>
          </cell>
          <cell r="H257">
            <v>-295294.3</v>
          </cell>
          <cell r="I257">
            <v>-584997.98</v>
          </cell>
          <cell r="L257">
            <v>-1588041.95</v>
          </cell>
          <cell r="N257">
            <v>-29174.78</v>
          </cell>
          <cell r="O257">
            <v>-20866.82</v>
          </cell>
          <cell r="P257">
            <v>-108516.5</v>
          </cell>
          <cell r="S257">
            <v>-158558.1</v>
          </cell>
          <cell r="T257">
            <v>-345650.48</v>
          </cell>
          <cell r="V257">
            <v>0</v>
          </cell>
          <cell r="W257">
            <v>-2092250.53</v>
          </cell>
          <cell r="X257">
            <v>-44792.25</v>
          </cell>
          <cell r="Z257">
            <v>-2137042.7799999998</v>
          </cell>
          <cell r="AE257">
            <v>0</v>
          </cell>
          <cell r="AF257">
            <v>29713.040000000001</v>
          </cell>
          <cell r="AI257">
            <v>29713.040000000001</v>
          </cell>
          <cell r="AK257">
            <v>0</v>
          </cell>
          <cell r="AL257">
            <v>-2121963.5699999998</v>
          </cell>
          <cell r="AO257">
            <v>0</v>
          </cell>
          <cell r="AQ257">
            <v>-2121963.5699999998</v>
          </cell>
          <cell r="AR257">
            <v>-44792.25</v>
          </cell>
        </row>
        <row r="258">
          <cell r="A258" t="str">
            <v>22301100</v>
          </cell>
          <cell r="B258" t="str">
            <v>22301</v>
          </cell>
          <cell r="C258" t="str">
            <v>L-T Bank Debt</v>
          </cell>
          <cell r="D258" t="str">
            <v>100</v>
          </cell>
          <cell r="E258" t="str">
            <v>Opening balance</v>
          </cell>
          <cell r="F258" t="str">
            <v>L-T Bank Debt-Opening balance</v>
          </cell>
          <cell r="V258">
            <v>0</v>
          </cell>
          <cell r="X258">
            <v>-60500</v>
          </cell>
          <cell r="Z258">
            <v>-60500</v>
          </cell>
          <cell r="AE258">
            <v>0</v>
          </cell>
          <cell r="AI258">
            <v>0</v>
          </cell>
          <cell r="AK258">
            <v>0</v>
          </cell>
          <cell r="AQ258">
            <v>0</v>
          </cell>
          <cell r="AR258">
            <v>-60500</v>
          </cell>
        </row>
        <row r="259">
          <cell r="A259" t="str">
            <v>22301120</v>
          </cell>
          <cell r="B259" t="str">
            <v>22301</v>
          </cell>
          <cell r="C259" t="str">
            <v>L-T Bank Debt</v>
          </cell>
          <cell r="D259" t="str">
            <v>120</v>
          </cell>
          <cell r="E259" t="str">
            <v>Acquisitions/Additions</v>
          </cell>
          <cell r="F259" t="str">
            <v>L-T Bank Debt-Acquisitions/Additions</v>
          </cell>
          <cell r="V259">
            <v>0</v>
          </cell>
          <cell r="AE259">
            <v>0</v>
          </cell>
          <cell r="AI259">
            <v>0</v>
          </cell>
          <cell r="AK259">
            <v>0</v>
          </cell>
          <cell r="AQ259">
            <v>0</v>
          </cell>
          <cell r="AR259">
            <v>0</v>
          </cell>
        </row>
        <row r="260">
          <cell r="A260" t="str">
            <v>22301140</v>
          </cell>
          <cell r="B260" t="str">
            <v>22301</v>
          </cell>
          <cell r="C260" t="str">
            <v>L-T Bank Debt</v>
          </cell>
          <cell r="D260" t="str">
            <v>140</v>
          </cell>
          <cell r="E260" t="str">
            <v>Retirements/Disposals</v>
          </cell>
          <cell r="F260" t="str">
            <v>L-T Bank Debt-Retirements/Disposals</v>
          </cell>
          <cell r="V260">
            <v>0</v>
          </cell>
          <cell r="AE260">
            <v>0</v>
          </cell>
          <cell r="AI260">
            <v>0</v>
          </cell>
          <cell r="AK260">
            <v>0</v>
          </cell>
          <cell r="AQ260">
            <v>0</v>
          </cell>
          <cell r="AR260">
            <v>0</v>
          </cell>
        </row>
        <row r="261">
          <cell r="A261" t="str">
            <v>22301170</v>
          </cell>
          <cell r="B261" t="str">
            <v>22301</v>
          </cell>
          <cell r="C261" t="str">
            <v>L-T Bank Debt</v>
          </cell>
          <cell r="D261" t="str">
            <v>170</v>
          </cell>
          <cell r="E261" t="str">
            <v>Transfers</v>
          </cell>
          <cell r="F261" t="str">
            <v>L-T Bank Debt-Transfers</v>
          </cell>
          <cell r="V261">
            <v>0</v>
          </cell>
          <cell r="X261">
            <v>36820.269999999997</v>
          </cell>
          <cell r="Z261">
            <v>36820.269999999997</v>
          </cell>
          <cell r="AE261">
            <v>0</v>
          </cell>
          <cell r="AI261">
            <v>0</v>
          </cell>
          <cell r="AK261">
            <v>0</v>
          </cell>
          <cell r="AQ261">
            <v>0</v>
          </cell>
          <cell r="AR261">
            <v>36820.269999999997</v>
          </cell>
        </row>
        <row r="262">
          <cell r="A262" t="str">
            <v>22301180</v>
          </cell>
          <cell r="B262" t="str">
            <v>22301</v>
          </cell>
          <cell r="C262" t="str">
            <v>L-T Bank Debt</v>
          </cell>
          <cell r="D262" t="str">
            <v>180</v>
          </cell>
          <cell r="E262" t="str">
            <v>Currency Translation</v>
          </cell>
          <cell r="F262" t="str">
            <v>L-T Bank Debt-Currency Translation</v>
          </cell>
          <cell r="V262">
            <v>0</v>
          </cell>
          <cell r="X262">
            <v>-2213.2800000000002</v>
          </cell>
          <cell r="Z262">
            <v>-2213.2800000000002</v>
          </cell>
          <cell r="AE262">
            <v>0</v>
          </cell>
          <cell r="AI262">
            <v>0</v>
          </cell>
          <cell r="AK262">
            <v>0</v>
          </cell>
          <cell r="AQ262">
            <v>0</v>
          </cell>
          <cell r="AR262">
            <v>-2213.2800000000002</v>
          </cell>
        </row>
        <row r="263">
          <cell r="A263" t="str">
            <v>22401100</v>
          </cell>
          <cell r="B263" t="str">
            <v>22401</v>
          </cell>
          <cell r="C263" t="str">
            <v>Capital Lease</v>
          </cell>
          <cell r="D263" t="str">
            <v>100</v>
          </cell>
          <cell r="E263" t="str">
            <v>Opening balance</v>
          </cell>
          <cell r="F263" t="str">
            <v>Capital Lease-Opening balance</v>
          </cell>
          <cell r="G263">
            <v>-707749.67</v>
          </cell>
          <cell r="H263">
            <v>-295294.3</v>
          </cell>
          <cell r="I263">
            <v>-584997.98</v>
          </cell>
          <cell r="L263">
            <v>-1588041.95</v>
          </cell>
          <cell r="N263">
            <v>-29174.78</v>
          </cell>
          <cell r="O263">
            <v>-20866.82</v>
          </cell>
          <cell r="P263">
            <v>-108516.5</v>
          </cell>
          <cell r="S263">
            <v>-158558.1</v>
          </cell>
          <cell r="V263">
            <v>0</v>
          </cell>
          <cell r="W263">
            <v>-1746600.05</v>
          </cell>
          <cell r="X263">
            <v>-27830.42</v>
          </cell>
          <cell r="Z263">
            <v>-1774430.47</v>
          </cell>
          <cell r="AE263">
            <v>0</v>
          </cell>
          <cell r="AI263">
            <v>0</v>
          </cell>
          <cell r="AK263">
            <v>0</v>
          </cell>
          <cell r="AL263">
            <v>-1746600.05</v>
          </cell>
          <cell r="AQ263">
            <v>-1746600.05</v>
          </cell>
          <cell r="AR263">
            <v>-27830.419999999925</v>
          </cell>
        </row>
        <row r="264">
          <cell r="A264" t="str">
            <v>22401120</v>
          </cell>
          <cell r="B264" t="str">
            <v>22401</v>
          </cell>
          <cell r="C264" t="str">
            <v>Capital Lease</v>
          </cell>
          <cell r="D264" t="str">
            <v>120</v>
          </cell>
          <cell r="E264" t="str">
            <v>Acquisitions/Additions</v>
          </cell>
          <cell r="F264" t="str">
            <v>Capital Lease-Acquisitions/Additions</v>
          </cell>
          <cell r="T264">
            <v>-1021194.55</v>
          </cell>
          <cell r="V264">
            <v>0</v>
          </cell>
          <cell r="W264">
            <v>-1021194.55</v>
          </cell>
          <cell r="Z264">
            <v>-1021194.55</v>
          </cell>
          <cell r="AE264">
            <v>0</v>
          </cell>
          <cell r="AI264">
            <v>0</v>
          </cell>
          <cell r="AK264">
            <v>0</v>
          </cell>
          <cell r="AL264">
            <v>-1021194.59</v>
          </cell>
          <cell r="AO264">
            <v>0.04</v>
          </cell>
          <cell r="AQ264">
            <v>-1021194.5499999999</v>
          </cell>
          <cell r="AR264">
            <v>0</v>
          </cell>
        </row>
        <row r="265">
          <cell r="A265" t="str">
            <v>22401140</v>
          </cell>
          <cell r="B265" t="str">
            <v>22401</v>
          </cell>
          <cell r="C265" t="str">
            <v>Capital Lease</v>
          </cell>
          <cell r="D265" t="str">
            <v>140</v>
          </cell>
          <cell r="E265" t="str">
            <v>Retirements/Disposals</v>
          </cell>
          <cell r="F265" t="str">
            <v>Capital Lease-Retirements/Disposals</v>
          </cell>
          <cell r="T265">
            <v>871872.06</v>
          </cell>
          <cell r="V265">
            <v>0</v>
          </cell>
          <cell r="W265">
            <v>871872.06</v>
          </cell>
          <cell r="X265">
            <v>10276.16</v>
          </cell>
          <cell r="Z265">
            <v>882148.22</v>
          </cell>
          <cell r="AE265">
            <v>0</v>
          </cell>
          <cell r="AI265">
            <v>0</v>
          </cell>
          <cell r="AK265">
            <v>0</v>
          </cell>
          <cell r="AL265">
            <v>871872.06</v>
          </cell>
          <cell r="AQ265">
            <v>871872.06</v>
          </cell>
          <cell r="AR265">
            <v>10276.159999999916</v>
          </cell>
        </row>
        <row r="266">
          <cell r="A266" t="str">
            <v>22401170</v>
          </cell>
          <cell r="B266" t="str">
            <v>22401</v>
          </cell>
          <cell r="C266" t="str">
            <v>Capital Lease</v>
          </cell>
          <cell r="D266" t="str">
            <v>170</v>
          </cell>
          <cell r="E266" t="str">
            <v>Transfers</v>
          </cell>
          <cell r="F266" t="str">
            <v>Capital Lease-Transfers</v>
          </cell>
          <cell r="T266">
            <v>29713</v>
          </cell>
          <cell r="V266">
            <v>0</v>
          </cell>
          <cell r="W266">
            <v>29713</v>
          </cell>
          <cell r="Z266">
            <v>29713</v>
          </cell>
          <cell r="AE266">
            <v>0</v>
          </cell>
          <cell r="AF266">
            <v>29713.040000000001</v>
          </cell>
          <cell r="AI266">
            <v>29713.040000000001</v>
          </cell>
          <cell r="AK266">
            <v>0</v>
          </cell>
          <cell r="AO266">
            <v>-0.04</v>
          </cell>
          <cell r="AQ266">
            <v>-0.04</v>
          </cell>
          <cell r="AR266">
            <v>-8.7311408103474264E-13</v>
          </cell>
        </row>
        <row r="267">
          <cell r="A267" t="str">
            <v>22401180</v>
          </cell>
          <cell r="B267" t="str">
            <v>22401</v>
          </cell>
          <cell r="C267" t="str">
            <v>Capital Lease</v>
          </cell>
          <cell r="D267" t="str">
            <v>180</v>
          </cell>
          <cell r="E267" t="str">
            <v>Currency Translation</v>
          </cell>
          <cell r="F267" t="str">
            <v>Capital Lease-Currency Translation</v>
          </cell>
          <cell r="T267">
            <v>-226040.99</v>
          </cell>
          <cell r="V267">
            <v>0</v>
          </cell>
          <cell r="W267">
            <v>-226040.99</v>
          </cell>
          <cell r="X267">
            <v>-1344.98</v>
          </cell>
          <cell r="Z267">
            <v>-227385.97</v>
          </cell>
          <cell r="AE267">
            <v>0</v>
          </cell>
          <cell r="AI267">
            <v>0</v>
          </cell>
          <cell r="AK267">
            <v>0</v>
          </cell>
          <cell r="AL267">
            <v>-226040.99</v>
          </cell>
          <cell r="AQ267">
            <v>-226040.99</v>
          </cell>
          <cell r="AR267">
            <v>-1344.9800000000105</v>
          </cell>
        </row>
        <row r="268">
          <cell r="A268" t="str">
            <v>212000</v>
          </cell>
          <cell r="B268" t="str">
            <v>212000</v>
          </cell>
          <cell r="C268" t="str">
            <v>Corporate Debt Allocated</v>
          </cell>
          <cell r="F268" t="str">
            <v>Corporate Debt Allocated</v>
          </cell>
          <cell r="G268">
            <v>343617.54</v>
          </cell>
          <cell r="H268">
            <v>179947.65</v>
          </cell>
          <cell r="I268">
            <v>179389.01</v>
          </cell>
          <cell r="J268">
            <v>3233.18</v>
          </cell>
          <cell r="L268">
            <v>706187.38</v>
          </cell>
          <cell r="M268">
            <v>22710.17</v>
          </cell>
          <cell r="N268">
            <v>127093.61</v>
          </cell>
          <cell r="O268">
            <v>-40740.28</v>
          </cell>
          <cell r="P268">
            <v>203534.51</v>
          </cell>
          <cell r="Q268">
            <v>5077.49</v>
          </cell>
          <cell r="S268">
            <v>317675.5</v>
          </cell>
          <cell r="T268">
            <v>1540480.47</v>
          </cell>
          <cell r="V268">
            <v>0</v>
          </cell>
          <cell r="W268">
            <v>2564343.35</v>
          </cell>
          <cell r="X268">
            <v>118213.53</v>
          </cell>
          <cell r="Z268">
            <v>2682556.88</v>
          </cell>
          <cell r="AE268">
            <v>0</v>
          </cell>
          <cell r="AF268">
            <v>468000</v>
          </cell>
          <cell r="AG268">
            <v>2302598.58</v>
          </cell>
          <cell r="AI268">
            <v>2770598.58</v>
          </cell>
          <cell r="AK268">
            <v>0</v>
          </cell>
          <cell r="AM268">
            <v>-206255.23</v>
          </cell>
          <cell r="AQ268">
            <v>-206255.23</v>
          </cell>
          <cell r="AR268">
            <v>118213.52999999982</v>
          </cell>
        </row>
        <row r="269">
          <cell r="A269" t="str">
            <v>22501</v>
          </cell>
          <cell r="B269" t="str">
            <v>22501</v>
          </cell>
          <cell r="C269" t="str">
            <v>CDA Beginning Bal</v>
          </cell>
          <cell r="F269" t="str">
            <v>CDA Beginning Bal</v>
          </cell>
          <cell r="V269">
            <v>0</v>
          </cell>
          <cell r="AE269">
            <v>0</v>
          </cell>
          <cell r="AI269">
            <v>0</v>
          </cell>
          <cell r="AK269">
            <v>0</v>
          </cell>
          <cell r="AQ269">
            <v>0</v>
          </cell>
          <cell r="AR269">
            <v>0</v>
          </cell>
        </row>
        <row r="270">
          <cell r="A270" t="str">
            <v>22531</v>
          </cell>
          <cell r="B270" t="str">
            <v>22531</v>
          </cell>
          <cell r="C270" t="str">
            <v>CDA - Geographic Differences &amp; Balancing</v>
          </cell>
          <cell r="F270" t="str">
            <v>CDA - Geographic Differences &amp; Balancing</v>
          </cell>
          <cell r="G270">
            <v>343617.54</v>
          </cell>
          <cell r="H270">
            <v>179947.65</v>
          </cell>
          <cell r="I270">
            <v>179389.01</v>
          </cell>
          <cell r="J270">
            <v>3233.18</v>
          </cell>
          <cell r="L270">
            <v>706187.38</v>
          </cell>
          <cell r="M270">
            <v>22710.17</v>
          </cell>
          <cell r="N270">
            <v>127093.61</v>
          </cell>
          <cell r="O270">
            <v>-40740.28</v>
          </cell>
          <cell r="P270">
            <v>203534.51</v>
          </cell>
          <cell r="Q270">
            <v>5077.49</v>
          </cell>
          <cell r="S270">
            <v>317675.5</v>
          </cell>
          <cell r="T270">
            <v>-1210089.06</v>
          </cell>
          <cell r="V270">
            <v>0</v>
          </cell>
          <cell r="W270">
            <v>-186226.18</v>
          </cell>
          <cell r="X270">
            <v>118213.53</v>
          </cell>
          <cell r="Z270">
            <v>-68012.649999999994</v>
          </cell>
          <cell r="AE270">
            <v>0</v>
          </cell>
          <cell r="AF270">
            <v>-1620606.53</v>
          </cell>
          <cell r="AG270">
            <v>1640635.58</v>
          </cell>
          <cell r="AI270">
            <v>20029.050000000047</v>
          </cell>
          <cell r="AK270">
            <v>0</v>
          </cell>
          <cell r="AM270">
            <v>-206255.23</v>
          </cell>
          <cell r="AQ270">
            <v>-206255.23</v>
          </cell>
          <cell r="AR270">
            <v>118213.52999999997</v>
          </cell>
        </row>
        <row r="271">
          <cell r="A271" t="str">
            <v>22541</v>
          </cell>
          <cell r="B271" t="str">
            <v>22541</v>
          </cell>
          <cell r="C271" t="str">
            <v>CDA - Debt to Total Capitalization Alloc</v>
          </cell>
          <cell r="F271" t="str">
            <v>CDA - Debt to Total Capitalization Alloc</v>
          </cell>
          <cell r="T271">
            <v>2750569.53</v>
          </cell>
          <cell r="V271">
            <v>0</v>
          </cell>
          <cell r="W271">
            <v>2750569.53</v>
          </cell>
          <cell r="Z271">
            <v>2750569.53</v>
          </cell>
          <cell r="AE271">
            <v>0</v>
          </cell>
          <cell r="AF271">
            <v>2088606.53</v>
          </cell>
          <cell r="AG271">
            <v>661963</v>
          </cell>
          <cell r="AI271">
            <v>2750569.5300000003</v>
          </cell>
          <cell r="AK271">
            <v>0</v>
          </cell>
          <cell r="AQ271">
            <v>0</v>
          </cell>
          <cell r="AR271">
            <v>-4.6566128730773926E-10</v>
          </cell>
        </row>
        <row r="272">
          <cell r="A272" t="str">
            <v>213000</v>
          </cell>
          <cell r="B272" t="str">
            <v>213000</v>
          </cell>
          <cell r="C272" t="str">
            <v>Deferred Income Taxes-Non-Current-Totals Node</v>
          </cell>
          <cell r="F272" t="str">
            <v>Deferred Income Taxes-Non-Current-Totals Node</v>
          </cell>
          <cell r="V272">
            <v>0</v>
          </cell>
          <cell r="AE272">
            <v>0</v>
          </cell>
          <cell r="AI272">
            <v>0</v>
          </cell>
          <cell r="AK272">
            <v>0</v>
          </cell>
          <cell r="AQ272">
            <v>0</v>
          </cell>
          <cell r="AR272">
            <v>0</v>
          </cell>
        </row>
        <row r="273">
          <cell r="A273" t="str">
            <v>22601</v>
          </cell>
          <cell r="B273" t="str">
            <v>22601</v>
          </cell>
          <cell r="C273" t="str">
            <v>Deferred Income Taxes  - Non Current</v>
          </cell>
          <cell r="F273" t="str">
            <v>Deferred Income Taxes  - Non Current</v>
          </cell>
          <cell r="V273">
            <v>0</v>
          </cell>
          <cell r="AE273">
            <v>0</v>
          </cell>
          <cell r="AI273">
            <v>0</v>
          </cell>
          <cell r="AK273">
            <v>0</v>
          </cell>
          <cell r="AQ273">
            <v>0</v>
          </cell>
          <cell r="AR273">
            <v>0</v>
          </cell>
        </row>
        <row r="274">
          <cell r="A274" t="str">
            <v>300000</v>
          </cell>
          <cell r="B274" t="str">
            <v>300000</v>
          </cell>
          <cell r="C274" t="str">
            <v>Total Equity &amp; Other Totals Node</v>
          </cell>
          <cell r="F274" t="str">
            <v>Total Equity &amp; Other Totals Node</v>
          </cell>
          <cell r="G274">
            <v>9465925.3300000001</v>
          </cell>
          <cell r="H274">
            <v>6008996.6699999999</v>
          </cell>
          <cell r="I274">
            <v>14589463.039999999</v>
          </cell>
          <cell r="J274">
            <v>331997.23</v>
          </cell>
          <cell r="L274">
            <v>30396382.27</v>
          </cell>
          <cell r="M274">
            <v>4119208.17</v>
          </cell>
          <cell r="N274">
            <v>3125608.86</v>
          </cell>
          <cell r="O274">
            <v>3079505.54</v>
          </cell>
          <cell r="P274">
            <v>7433625.3700000001</v>
          </cell>
          <cell r="Q274">
            <v>70267.55</v>
          </cell>
          <cell r="S274">
            <v>17828215.489999998</v>
          </cell>
          <cell r="T274">
            <v>-55519246.619999997</v>
          </cell>
          <cell r="V274">
            <v>0</v>
          </cell>
          <cell r="W274">
            <v>-7294648.8499999996</v>
          </cell>
          <cell r="X274">
            <v>1343403.08</v>
          </cell>
          <cell r="Y274">
            <v>0</v>
          </cell>
          <cell r="Z274">
            <v>-5951245.7699999996</v>
          </cell>
          <cell r="AB274">
            <v>-2547230.13</v>
          </cell>
          <cell r="AC274">
            <v>0</v>
          </cell>
          <cell r="AE274">
            <v>-2547230.13</v>
          </cell>
          <cell r="AF274">
            <v>-721</v>
          </cell>
          <cell r="AG274">
            <v>-4029063.58</v>
          </cell>
          <cell r="AI274">
            <v>-4029784.58</v>
          </cell>
          <cell r="AJ274">
            <v>-859691.94</v>
          </cell>
          <cell r="AK274">
            <v>-859691.94</v>
          </cell>
          <cell r="AL274">
            <v>0</v>
          </cell>
          <cell r="AM274">
            <v>206255.23</v>
          </cell>
          <cell r="AQ274">
            <v>206255.23</v>
          </cell>
          <cell r="AR274">
            <v>1279205.6500000004</v>
          </cell>
        </row>
        <row r="275">
          <cell r="A275" t="str">
            <v>301000</v>
          </cell>
          <cell r="B275" t="str">
            <v>301000</v>
          </cell>
          <cell r="C275" t="str">
            <v>Common Stock &amp; Retained Income Totals Node</v>
          </cell>
          <cell r="F275" t="str">
            <v>Common Stock &amp; Retained Income Totals Node</v>
          </cell>
          <cell r="G275">
            <v>7053566.04</v>
          </cell>
          <cell r="H275">
            <v>4284563.1900000004</v>
          </cell>
          <cell r="I275">
            <v>9890642.8000000007</v>
          </cell>
          <cell r="J275">
            <v>286260.12</v>
          </cell>
          <cell r="L275">
            <v>21515032.149999999</v>
          </cell>
          <cell r="M275">
            <v>3017971.07</v>
          </cell>
          <cell r="N275">
            <v>2762386.03</v>
          </cell>
          <cell r="O275">
            <v>2189026.39</v>
          </cell>
          <cell r="P275">
            <v>5553427.5</v>
          </cell>
          <cell r="Q275">
            <v>64884.41</v>
          </cell>
          <cell r="S275">
            <v>13587695.4</v>
          </cell>
          <cell r="T275">
            <v>-40013413.659999996</v>
          </cell>
          <cell r="V275">
            <v>0</v>
          </cell>
          <cell r="W275">
            <v>-4910686.1100000003</v>
          </cell>
          <cell r="X275">
            <v>380592.59</v>
          </cell>
          <cell r="Z275">
            <v>-4530093.5199999996</v>
          </cell>
          <cell r="AB275">
            <v>116411.18</v>
          </cell>
          <cell r="AE275">
            <v>116411.18</v>
          </cell>
          <cell r="AF275">
            <v>-79069.94</v>
          </cell>
          <cell r="AG275">
            <v>-4029063.58</v>
          </cell>
          <cell r="AI275">
            <v>-4108133.52</v>
          </cell>
          <cell r="AJ275">
            <v>-853145.94</v>
          </cell>
          <cell r="AK275">
            <v>-853145.94</v>
          </cell>
          <cell r="AL275">
            <v>0</v>
          </cell>
          <cell r="AM275">
            <v>206255.23</v>
          </cell>
          <cell r="AQ275">
            <v>206255.23</v>
          </cell>
          <cell r="AR275">
            <v>108519.5300000007</v>
          </cell>
        </row>
        <row r="276">
          <cell r="A276" t="str">
            <v>301010</v>
          </cell>
          <cell r="B276" t="str">
            <v>301010</v>
          </cell>
          <cell r="C276" t="str">
            <v>Debt-Equity Allocation Totals Node</v>
          </cell>
          <cell r="F276" t="str">
            <v>Debt-Equity Allocation Totals Node</v>
          </cell>
          <cell r="T276">
            <v>-9096493</v>
          </cell>
          <cell r="V276">
            <v>0</v>
          </cell>
          <cell r="W276">
            <v>-9096493</v>
          </cell>
          <cell r="Z276">
            <v>-9096493</v>
          </cell>
          <cell r="AE276">
            <v>0</v>
          </cell>
          <cell r="AG276">
            <v>-9058465</v>
          </cell>
          <cell r="AI276">
            <v>-9058465</v>
          </cell>
          <cell r="AJ276">
            <v>-38028</v>
          </cell>
          <cell r="AK276">
            <v>-38028</v>
          </cell>
          <cell r="AQ276">
            <v>0</v>
          </cell>
          <cell r="AR276">
            <v>0</v>
          </cell>
        </row>
        <row r="277">
          <cell r="A277" t="str">
            <v>31001</v>
          </cell>
          <cell r="B277" t="str">
            <v>31001</v>
          </cell>
          <cell r="C277" t="str">
            <v>Debt:Equity Allocation</v>
          </cell>
          <cell r="F277" t="str">
            <v>Debt:Equity Allocation</v>
          </cell>
          <cell r="T277">
            <v>-7800000</v>
          </cell>
          <cell r="V277">
            <v>0</v>
          </cell>
          <cell r="W277">
            <v>-7800000</v>
          </cell>
          <cell r="Z277">
            <v>-7800000</v>
          </cell>
          <cell r="AE277">
            <v>0</v>
          </cell>
          <cell r="AG277">
            <v>-7800000</v>
          </cell>
          <cell r="AI277">
            <v>-7800000</v>
          </cell>
          <cell r="AK277">
            <v>0</v>
          </cell>
          <cell r="AQ277">
            <v>0</v>
          </cell>
          <cell r="AR277">
            <v>0</v>
          </cell>
        </row>
        <row r="278">
          <cell r="A278" t="str">
            <v>31002</v>
          </cell>
          <cell r="B278" t="str">
            <v>31002</v>
          </cell>
          <cell r="C278" t="str">
            <v>Geographic Equity Allocation</v>
          </cell>
          <cell r="F278" t="str">
            <v>Geographic Equity Allocation</v>
          </cell>
          <cell r="T278">
            <v>-1296493</v>
          </cell>
          <cell r="V278">
            <v>0</v>
          </cell>
          <cell r="W278">
            <v>-1296493</v>
          </cell>
          <cell r="Z278">
            <v>-1296493</v>
          </cell>
          <cell r="AE278">
            <v>0</v>
          </cell>
          <cell r="AG278">
            <v>-1258465</v>
          </cell>
          <cell r="AI278">
            <v>-1258465</v>
          </cell>
          <cell r="AJ278">
            <v>-38028</v>
          </cell>
          <cell r="AK278">
            <v>-38028</v>
          </cell>
          <cell r="AQ278">
            <v>0</v>
          </cell>
          <cell r="AR278">
            <v>0</v>
          </cell>
        </row>
        <row r="279">
          <cell r="A279" t="str">
            <v>31003</v>
          </cell>
          <cell r="B279" t="str">
            <v>31003</v>
          </cell>
          <cell r="C279" t="str">
            <v>Geographic Accum Earnings</v>
          </cell>
          <cell r="F279" t="str">
            <v>Geographic Accum Earnings</v>
          </cell>
          <cell r="V279">
            <v>0</v>
          </cell>
          <cell r="AE279">
            <v>0</v>
          </cell>
          <cell r="AI279">
            <v>0</v>
          </cell>
          <cell r="AK279">
            <v>0</v>
          </cell>
          <cell r="AQ279">
            <v>0</v>
          </cell>
          <cell r="AR279">
            <v>0</v>
          </cell>
        </row>
        <row r="280">
          <cell r="A280" t="str">
            <v>301020</v>
          </cell>
          <cell r="B280" t="str">
            <v>301020</v>
          </cell>
          <cell r="C280" t="str">
            <v>Capital Stock Totals Node</v>
          </cell>
          <cell r="F280" t="str">
            <v>Capital Stock Totals Node</v>
          </cell>
          <cell r="T280">
            <v>-8890611.0399999991</v>
          </cell>
          <cell r="V280">
            <v>0</v>
          </cell>
          <cell r="W280">
            <v>-8890611.0399999991</v>
          </cell>
          <cell r="Z280">
            <v>-8890611.0399999991</v>
          </cell>
          <cell r="AB280">
            <v>-8664779.9900000002</v>
          </cell>
          <cell r="AE280">
            <v>-8664779.9900000002</v>
          </cell>
          <cell r="AF280">
            <v>-225831.05</v>
          </cell>
          <cell r="AI280">
            <v>-225831.05</v>
          </cell>
          <cell r="AK280">
            <v>0</v>
          </cell>
          <cell r="AQ280">
            <v>0</v>
          </cell>
          <cell r="AR280">
            <v>1.1059455573558807E-9</v>
          </cell>
        </row>
        <row r="281">
          <cell r="A281" t="str">
            <v>32001100</v>
          </cell>
          <cell r="B281" t="str">
            <v>32001</v>
          </cell>
          <cell r="C281" t="str">
            <v>Capital Stock</v>
          </cell>
          <cell r="D281" t="str">
            <v>100</v>
          </cell>
          <cell r="E281" t="str">
            <v>Opening balance</v>
          </cell>
          <cell r="F281" t="str">
            <v>Capital Stock-Opening balance</v>
          </cell>
          <cell r="T281">
            <v>-8890611.0399999991</v>
          </cell>
          <cell r="V281">
            <v>0</v>
          </cell>
          <cell r="W281">
            <v>-8890611.0399999991</v>
          </cell>
          <cell r="Z281">
            <v>-8890611.0399999991</v>
          </cell>
          <cell r="AB281">
            <v>-8664779.9900000002</v>
          </cell>
          <cell r="AE281">
            <v>-8664779.9900000002</v>
          </cell>
          <cell r="AF281">
            <v>-225831.05</v>
          </cell>
          <cell r="AI281">
            <v>-225831.05</v>
          </cell>
          <cell r="AK281">
            <v>0</v>
          </cell>
          <cell r="AQ281">
            <v>0</v>
          </cell>
          <cell r="AR281">
            <v>1.1059455573558807E-9</v>
          </cell>
        </row>
        <row r="282">
          <cell r="A282" t="str">
            <v>32001120</v>
          </cell>
          <cell r="B282" t="str">
            <v>32001</v>
          </cell>
          <cell r="C282" t="str">
            <v>Capital Stock</v>
          </cell>
          <cell r="D282" t="str">
            <v>120</v>
          </cell>
          <cell r="E282" t="str">
            <v>Acquisitions/Additions</v>
          </cell>
          <cell r="F282" t="str">
            <v>Capital Stock-Acquisitions/Additions</v>
          </cell>
          <cell r="V282">
            <v>0</v>
          </cell>
          <cell r="AE282">
            <v>0</v>
          </cell>
          <cell r="AI282">
            <v>0</v>
          </cell>
          <cell r="AK282">
            <v>0</v>
          </cell>
          <cell r="AQ282">
            <v>0</v>
          </cell>
          <cell r="AR282">
            <v>0</v>
          </cell>
        </row>
        <row r="283">
          <cell r="A283" t="str">
            <v>32001140</v>
          </cell>
          <cell r="B283" t="str">
            <v>32001</v>
          </cell>
          <cell r="C283" t="str">
            <v>Capital Stock</v>
          </cell>
          <cell r="D283" t="str">
            <v>140</v>
          </cell>
          <cell r="E283" t="str">
            <v>Retirements/Disposals</v>
          </cell>
          <cell r="F283" t="str">
            <v>Capital Stock-Retirements/Disposals</v>
          </cell>
          <cell r="V283">
            <v>0</v>
          </cell>
          <cell r="AE283">
            <v>0</v>
          </cell>
          <cell r="AI283">
            <v>0</v>
          </cell>
          <cell r="AK283">
            <v>0</v>
          </cell>
          <cell r="AQ283">
            <v>0</v>
          </cell>
          <cell r="AR283">
            <v>0</v>
          </cell>
        </row>
        <row r="284">
          <cell r="A284" t="str">
            <v>32001170</v>
          </cell>
          <cell r="B284" t="str">
            <v>32001</v>
          </cell>
          <cell r="C284" t="str">
            <v>Capital Stock</v>
          </cell>
          <cell r="D284" t="str">
            <v>170</v>
          </cell>
          <cell r="E284" t="str">
            <v>Transfers</v>
          </cell>
          <cell r="F284" t="str">
            <v>Capital Stock-Transfers</v>
          </cell>
          <cell r="V284">
            <v>0</v>
          </cell>
          <cell r="AE284">
            <v>0</v>
          </cell>
          <cell r="AI284">
            <v>0</v>
          </cell>
          <cell r="AK284">
            <v>0</v>
          </cell>
          <cell r="AQ284">
            <v>0</v>
          </cell>
          <cell r="AR284">
            <v>0</v>
          </cell>
        </row>
        <row r="285">
          <cell r="A285" t="str">
            <v>32001180</v>
          </cell>
          <cell r="B285" t="str">
            <v>32001</v>
          </cell>
          <cell r="C285" t="str">
            <v>Capital Stock</v>
          </cell>
          <cell r="D285" t="str">
            <v>180</v>
          </cell>
          <cell r="E285" t="str">
            <v>Currency Translation</v>
          </cell>
          <cell r="F285" t="str">
            <v>Capital Stock-Currency Translation</v>
          </cell>
          <cell r="V285">
            <v>0</v>
          </cell>
          <cell r="AE285">
            <v>0</v>
          </cell>
          <cell r="AI285">
            <v>0</v>
          </cell>
          <cell r="AK285">
            <v>0</v>
          </cell>
          <cell r="AQ285">
            <v>0</v>
          </cell>
          <cell r="AR285">
            <v>0</v>
          </cell>
        </row>
        <row r="286">
          <cell r="A286" t="str">
            <v>301030</v>
          </cell>
          <cell r="B286" t="str">
            <v>301030</v>
          </cell>
          <cell r="C286" t="str">
            <v>Capital Stock in Excess of Par Totals Node</v>
          </cell>
          <cell r="F286" t="str">
            <v>Capital Stock in Excess of Par Totals Node</v>
          </cell>
          <cell r="T286">
            <v>-19345636</v>
          </cell>
          <cell r="V286">
            <v>0</v>
          </cell>
          <cell r="W286">
            <v>-19345636</v>
          </cell>
          <cell r="X286">
            <v>-1170012</v>
          </cell>
          <cell r="Z286">
            <v>-20515648</v>
          </cell>
          <cell r="AB286">
            <v>-19571467.050000001</v>
          </cell>
          <cell r="AE286">
            <v>-19571467.050000001</v>
          </cell>
          <cell r="AF286">
            <v>225831.05</v>
          </cell>
          <cell r="AI286">
            <v>225831.05</v>
          </cell>
          <cell r="AK286">
            <v>0</v>
          </cell>
          <cell r="AQ286">
            <v>0</v>
          </cell>
          <cell r="AR286">
            <v>-1170011.9999999993</v>
          </cell>
        </row>
        <row r="287">
          <cell r="A287" t="str">
            <v>33001100</v>
          </cell>
          <cell r="B287" t="str">
            <v>33001</v>
          </cell>
          <cell r="C287" t="str">
            <v>Capital Stock In Excess of Par</v>
          </cell>
          <cell r="D287" t="str">
            <v>100</v>
          </cell>
          <cell r="E287" t="str">
            <v>Opening balance</v>
          </cell>
          <cell r="F287" t="str">
            <v>Capital Stock In Excess of Par-Opening balance</v>
          </cell>
          <cell r="T287">
            <v>-19345636</v>
          </cell>
          <cell r="V287">
            <v>0</v>
          </cell>
          <cell r="W287">
            <v>-19345636</v>
          </cell>
          <cell r="X287">
            <v>-1170012</v>
          </cell>
          <cell r="Z287">
            <v>-20515648</v>
          </cell>
          <cell r="AB287">
            <v>-19571467.050000001</v>
          </cell>
          <cell r="AE287">
            <v>-19571467.050000001</v>
          </cell>
          <cell r="AF287">
            <v>225831.05</v>
          </cell>
          <cell r="AI287">
            <v>225831.05</v>
          </cell>
          <cell r="AK287">
            <v>0</v>
          </cell>
          <cell r="AQ287">
            <v>0</v>
          </cell>
          <cell r="AR287">
            <v>-1170011.9999999993</v>
          </cell>
        </row>
        <row r="288">
          <cell r="A288" t="str">
            <v>33001120</v>
          </cell>
          <cell r="B288" t="str">
            <v>33001</v>
          </cell>
          <cell r="C288" t="str">
            <v>Capital Stock In Excess of Par</v>
          </cell>
          <cell r="D288" t="str">
            <v>120</v>
          </cell>
          <cell r="E288" t="str">
            <v>Acquisitions/Additions</v>
          </cell>
          <cell r="F288" t="str">
            <v>Capital Stock In Excess of Par-Acquisitions/Additions</v>
          </cell>
          <cell r="V288">
            <v>0</v>
          </cell>
          <cell r="AE288">
            <v>0</v>
          </cell>
          <cell r="AI288">
            <v>0</v>
          </cell>
          <cell r="AK288">
            <v>0</v>
          </cell>
          <cell r="AQ288">
            <v>0</v>
          </cell>
          <cell r="AR288">
            <v>0</v>
          </cell>
        </row>
        <row r="289">
          <cell r="A289" t="str">
            <v>33001140</v>
          </cell>
          <cell r="B289" t="str">
            <v>33001</v>
          </cell>
          <cell r="C289" t="str">
            <v>Capital Stock In Excess of Par</v>
          </cell>
          <cell r="D289" t="str">
            <v>140</v>
          </cell>
          <cell r="E289" t="str">
            <v>Retirements/Disposals</v>
          </cell>
          <cell r="F289" t="str">
            <v>Capital Stock In Excess of Par-Retirements/Disposals</v>
          </cell>
          <cell r="V289">
            <v>0</v>
          </cell>
          <cell r="AE289">
            <v>0</v>
          </cell>
          <cell r="AI289">
            <v>0</v>
          </cell>
          <cell r="AK289">
            <v>0</v>
          </cell>
          <cell r="AQ289">
            <v>0</v>
          </cell>
          <cell r="AR289">
            <v>0</v>
          </cell>
        </row>
        <row r="290">
          <cell r="A290" t="str">
            <v>33001170</v>
          </cell>
          <cell r="B290" t="str">
            <v>33001</v>
          </cell>
          <cell r="C290" t="str">
            <v>Capital Stock In Excess of Par</v>
          </cell>
          <cell r="D290" t="str">
            <v>170</v>
          </cell>
          <cell r="E290" t="str">
            <v>Transfers</v>
          </cell>
          <cell r="F290" t="str">
            <v>Capital Stock In Excess of Par-Transfers</v>
          </cell>
          <cell r="V290">
            <v>0</v>
          </cell>
          <cell r="AE290">
            <v>0</v>
          </cell>
          <cell r="AI290">
            <v>0</v>
          </cell>
          <cell r="AK290">
            <v>0</v>
          </cell>
          <cell r="AQ290">
            <v>0</v>
          </cell>
          <cell r="AR290">
            <v>0</v>
          </cell>
        </row>
        <row r="291">
          <cell r="A291" t="str">
            <v>33001180</v>
          </cell>
          <cell r="B291" t="str">
            <v>33001</v>
          </cell>
          <cell r="C291" t="str">
            <v>Capital Stock In Excess of Par</v>
          </cell>
          <cell r="D291" t="str">
            <v>180</v>
          </cell>
          <cell r="E291" t="str">
            <v>Currency Translation</v>
          </cell>
          <cell r="F291" t="str">
            <v>Capital Stock In Excess of Par-Currency Translation</v>
          </cell>
          <cell r="V291">
            <v>0</v>
          </cell>
          <cell r="AE291">
            <v>0</v>
          </cell>
          <cell r="AI291">
            <v>0</v>
          </cell>
          <cell r="AK291">
            <v>0</v>
          </cell>
          <cell r="AQ291">
            <v>0</v>
          </cell>
          <cell r="AR291">
            <v>0</v>
          </cell>
        </row>
        <row r="292">
          <cell r="A292" t="str">
            <v>301040</v>
          </cell>
          <cell r="B292" t="str">
            <v>301040</v>
          </cell>
          <cell r="C292" t="str">
            <v>Retained Income Totals Node</v>
          </cell>
          <cell r="F292" t="str">
            <v>Retained Income Totals Node</v>
          </cell>
          <cell r="G292">
            <v>7053566.04</v>
          </cell>
          <cell r="H292">
            <v>4284563.1900000004</v>
          </cell>
          <cell r="I292">
            <v>9890642.8000000007</v>
          </cell>
          <cell r="J292">
            <v>286260.12</v>
          </cell>
          <cell r="L292">
            <v>21515032.149999999</v>
          </cell>
          <cell r="M292">
            <v>3017971.07</v>
          </cell>
          <cell r="N292">
            <v>2762386.03</v>
          </cell>
          <cell r="O292">
            <v>2189026.39</v>
          </cell>
          <cell r="P292">
            <v>5553427.5</v>
          </cell>
          <cell r="Q292">
            <v>64884.41</v>
          </cell>
          <cell r="S292">
            <v>13587695.4</v>
          </cell>
          <cell r="T292">
            <v>-2680673.62</v>
          </cell>
          <cell r="V292">
            <v>0</v>
          </cell>
          <cell r="W292">
            <v>32422053.93</v>
          </cell>
          <cell r="X292">
            <v>1550604.59</v>
          </cell>
          <cell r="Z292">
            <v>33972658.520000003</v>
          </cell>
          <cell r="AB292">
            <v>28352658.219999999</v>
          </cell>
          <cell r="AE292">
            <v>28352658.219999999</v>
          </cell>
          <cell r="AF292">
            <v>-79069.94</v>
          </cell>
          <cell r="AG292">
            <v>5029401.42</v>
          </cell>
          <cell r="AI292">
            <v>4950331.4799999995</v>
          </cell>
          <cell r="AJ292">
            <v>-815117.94</v>
          </cell>
          <cell r="AK292">
            <v>-815117.94</v>
          </cell>
          <cell r="AL292">
            <v>0</v>
          </cell>
          <cell r="AM292">
            <v>206255.23</v>
          </cell>
          <cell r="AQ292">
            <v>206255.23</v>
          </cell>
          <cell r="AR292">
            <v>1278531.5300000049</v>
          </cell>
        </row>
        <row r="293">
          <cell r="A293" t="str">
            <v>35001100</v>
          </cell>
          <cell r="B293" t="str">
            <v>35001</v>
          </cell>
          <cell r="C293" t="str">
            <v>Retained Income</v>
          </cell>
          <cell r="D293" t="str">
            <v>100</v>
          </cell>
          <cell r="E293" t="str">
            <v>Opening balance</v>
          </cell>
          <cell r="F293" t="str">
            <v>Retained Income-Opening balance</v>
          </cell>
          <cell r="G293">
            <v>5362343.3499999996</v>
          </cell>
          <cell r="H293">
            <v>3334552.95</v>
          </cell>
          <cell r="I293">
            <v>8867999.6400000006</v>
          </cell>
          <cell r="J293">
            <v>296679.12</v>
          </cell>
          <cell r="L293">
            <v>17861575.059999999</v>
          </cell>
          <cell r="M293">
            <v>2696433.58</v>
          </cell>
          <cell r="N293">
            <v>2021701.69</v>
          </cell>
          <cell r="O293">
            <v>1952812.34</v>
          </cell>
          <cell r="P293">
            <v>4365370.57</v>
          </cell>
          <cell r="Q293">
            <v>26745.85</v>
          </cell>
          <cell r="S293">
            <v>11063064.029999999</v>
          </cell>
          <cell r="T293">
            <v>-2287233.34</v>
          </cell>
          <cell r="V293">
            <v>0</v>
          </cell>
          <cell r="W293">
            <v>26637405.75</v>
          </cell>
          <cell r="X293">
            <v>1274773</v>
          </cell>
          <cell r="Z293">
            <v>27912178.75</v>
          </cell>
          <cell r="AB293">
            <v>28352658.219999999</v>
          </cell>
          <cell r="AE293">
            <v>28352658.219999999</v>
          </cell>
          <cell r="AF293">
            <v>-29983.89</v>
          </cell>
          <cell r="AI293">
            <v>-29983.89</v>
          </cell>
          <cell r="AJ293">
            <v>-1699272.15</v>
          </cell>
          <cell r="AK293">
            <v>-1699272.15</v>
          </cell>
          <cell r="AL293">
            <v>14003.57</v>
          </cell>
          <cell r="AQ293">
            <v>14003.57</v>
          </cell>
          <cell r="AR293">
            <v>1274773.0000000012</v>
          </cell>
        </row>
        <row r="294">
          <cell r="A294" t="str">
            <v>39998</v>
          </cell>
          <cell r="B294" t="str">
            <v>39998</v>
          </cell>
          <cell r="C294" t="str">
            <v>Balancing Account for Dim 3</v>
          </cell>
          <cell r="F294" t="str">
            <v>Balancing Account for Dim 3</v>
          </cell>
          <cell r="G294">
            <v>0.83</v>
          </cell>
          <cell r="H294">
            <v>0.05</v>
          </cell>
          <cell r="I294">
            <v>-42.24</v>
          </cell>
          <cell r="L294">
            <v>-41.36</v>
          </cell>
          <cell r="M294">
            <v>22.32</v>
          </cell>
          <cell r="N294">
            <v>-358.12</v>
          </cell>
          <cell r="O294">
            <v>243.56</v>
          </cell>
          <cell r="P294">
            <v>134.03</v>
          </cell>
          <cell r="S294">
            <v>41.79</v>
          </cell>
          <cell r="T294">
            <v>-0.19</v>
          </cell>
          <cell r="V294">
            <v>0</v>
          </cell>
          <cell r="W294">
            <v>0.24</v>
          </cell>
          <cell r="Z294">
            <v>0.24</v>
          </cell>
          <cell r="AB294">
            <v>0</v>
          </cell>
          <cell r="AE294">
            <v>0</v>
          </cell>
          <cell r="AF294">
            <v>-721</v>
          </cell>
          <cell r="AI294">
            <v>-721</v>
          </cell>
          <cell r="AK294">
            <v>0</v>
          </cell>
          <cell r="AQ294">
            <v>0</v>
          </cell>
          <cell r="AR294">
            <v>721.24</v>
          </cell>
        </row>
        <row r="295">
          <cell r="A295" t="str">
            <v>39999</v>
          </cell>
          <cell r="B295" t="str">
            <v>39999</v>
          </cell>
          <cell r="C295" t="str">
            <v>Current Year Retained Earnings - Balance Sheet</v>
          </cell>
          <cell r="F295" t="str">
            <v>Current Year Retained Earnings - Balance Sheet</v>
          </cell>
          <cell r="G295">
            <v>1691221.86</v>
          </cell>
          <cell r="H295">
            <v>950010.19</v>
          </cell>
          <cell r="I295">
            <v>1022685.4</v>
          </cell>
          <cell r="J295">
            <v>-10419</v>
          </cell>
          <cell r="L295">
            <v>3653498.45</v>
          </cell>
          <cell r="M295">
            <v>321515.17</v>
          </cell>
          <cell r="N295">
            <v>741042.46</v>
          </cell>
          <cell r="O295">
            <v>235970.49</v>
          </cell>
          <cell r="P295">
            <v>1187922.8999999999</v>
          </cell>
          <cell r="Q295">
            <v>38138.559999999998</v>
          </cell>
          <cell r="S295">
            <v>2524589.58</v>
          </cell>
          <cell r="T295">
            <v>-393440.09</v>
          </cell>
          <cell r="V295">
            <v>0</v>
          </cell>
          <cell r="W295">
            <v>5784647.9400000004</v>
          </cell>
          <cell r="X295">
            <v>275831.59000000003</v>
          </cell>
          <cell r="Z295">
            <v>6060479.5300000003</v>
          </cell>
          <cell r="AE295">
            <v>0</v>
          </cell>
          <cell r="AF295">
            <v>-40850.300000000003</v>
          </cell>
          <cell r="AG295">
            <v>5029401.42</v>
          </cell>
          <cell r="AI295">
            <v>4988551.12</v>
          </cell>
          <cell r="AJ295">
            <v>884154.21</v>
          </cell>
          <cell r="AK295">
            <v>884154.21</v>
          </cell>
          <cell r="AL295">
            <v>-14003.57</v>
          </cell>
          <cell r="AM295">
            <v>206255.23</v>
          </cell>
          <cell r="AQ295">
            <v>192251.66</v>
          </cell>
          <cell r="AR295">
            <v>-4477.4599999998172</v>
          </cell>
        </row>
        <row r="296">
          <cell r="A296" t="str">
            <v>302000</v>
          </cell>
          <cell r="B296" t="str">
            <v>302000</v>
          </cell>
          <cell r="C296" t="str">
            <v>Foreign Currency Translation Adjustment</v>
          </cell>
          <cell r="F296" t="str">
            <v>Foreign Currency Translation Adjustment</v>
          </cell>
          <cell r="G296">
            <v>2412359.29</v>
          </cell>
          <cell r="H296">
            <v>1724433.48</v>
          </cell>
          <cell r="I296">
            <v>4698820.24</v>
          </cell>
          <cell r="J296">
            <v>45737.11</v>
          </cell>
          <cell r="L296">
            <v>8881350.1199999992</v>
          </cell>
          <cell r="M296">
            <v>1101237.1000000001</v>
          </cell>
          <cell r="N296">
            <v>363222.83</v>
          </cell>
          <cell r="O296">
            <v>890479.15</v>
          </cell>
          <cell r="P296">
            <v>1880197.87</v>
          </cell>
          <cell r="Q296">
            <v>5383.14</v>
          </cell>
          <cell r="S296">
            <v>4240520.09</v>
          </cell>
          <cell r="T296">
            <v>-15505832.960000001</v>
          </cell>
          <cell r="V296">
            <v>0</v>
          </cell>
          <cell r="W296">
            <v>-2383962.7400000002</v>
          </cell>
          <cell r="X296">
            <v>962810.49</v>
          </cell>
          <cell r="Y296">
            <v>0</v>
          </cell>
          <cell r="Z296">
            <v>-1421152.25</v>
          </cell>
          <cell r="AB296">
            <v>-2663641.31</v>
          </cell>
          <cell r="AC296">
            <v>0</v>
          </cell>
          <cell r="AE296">
            <v>-2663641.31</v>
          </cell>
          <cell r="AF296">
            <v>78348.94</v>
          </cell>
          <cell r="AI296">
            <v>78348.94</v>
          </cell>
          <cell r="AJ296">
            <v>-6546</v>
          </cell>
          <cell r="AK296">
            <v>-6546</v>
          </cell>
          <cell r="AL296">
            <v>0</v>
          </cell>
          <cell r="AQ296">
            <v>0</v>
          </cell>
          <cell r="AR296">
            <v>1170686.1200000001</v>
          </cell>
        </row>
        <row r="297">
          <cell r="A297" t="str">
            <v>302010</v>
          </cell>
          <cell r="B297" t="str">
            <v>302010</v>
          </cell>
          <cell r="C297" t="str">
            <v>Translation Adjustment Totals Node</v>
          </cell>
          <cell r="F297" t="str">
            <v>Translation Adjustment Totals Node</v>
          </cell>
          <cell r="G297">
            <v>2412359.29</v>
          </cell>
          <cell r="H297">
            <v>1724433.48</v>
          </cell>
          <cell r="I297">
            <v>4698820.24</v>
          </cell>
          <cell r="J297">
            <v>45737.11</v>
          </cell>
          <cell r="L297">
            <v>8881350.1199999992</v>
          </cell>
          <cell r="M297">
            <v>1101237.1000000001</v>
          </cell>
          <cell r="N297">
            <v>363222.83</v>
          </cell>
          <cell r="O297">
            <v>890479.15</v>
          </cell>
          <cell r="P297">
            <v>1880197.87</v>
          </cell>
          <cell r="Q297">
            <v>5383.14</v>
          </cell>
          <cell r="S297">
            <v>4240520.09</v>
          </cell>
          <cell r="T297">
            <v>-15505832.960000001</v>
          </cell>
          <cell r="V297">
            <v>0</v>
          </cell>
          <cell r="W297">
            <v>-2383962.7400000002</v>
          </cell>
          <cell r="X297">
            <v>962810.49</v>
          </cell>
          <cell r="Y297">
            <v>0</v>
          </cell>
          <cell r="Z297">
            <v>-1421152.25</v>
          </cell>
          <cell r="AB297">
            <v>-2663641.31</v>
          </cell>
          <cell r="AC297">
            <v>0</v>
          </cell>
          <cell r="AE297">
            <v>-2663641.31</v>
          </cell>
          <cell r="AF297">
            <v>78348.94</v>
          </cell>
          <cell r="AI297">
            <v>78348.94</v>
          </cell>
          <cell r="AJ297">
            <v>-6546</v>
          </cell>
          <cell r="AK297">
            <v>-6546</v>
          </cell>
          <cell r="AL297">
            <v>0</v>
          </cell>
          <cell r="AQ297">
            <v>0</v>
          </cell>
          <cell r="AR297">
            <v>1170686.1200000001</v>
          </cell>
        </row>
        <row r="298">
          <cell r="A298" t="str">
            <v>23907100</v>
          </cell>
          <cell r="B298" t="str">
            <v>23907</v>
          </cell>
          <cell r="C298" t="str">
            <v>CT Adj - BS</v>
          </cell>
          <cell r="D298" t="str">
            <v>100</v>
          </cell>
          <cell r="E298" t="str">
            <v>Opening balance</v>
          </cell>
          <cell r="F298" t="str">
            <v>CT Adj - BS-Opening balance</v>
          </cell>
          <cell r="G298">
            <v>1484843.79</v>
          </cell>
          <cell r="H298">
            <v>1142644.7</v>
          </cell>
          <cell r="I298">
            <v>3208027.2</v>
          </cell>
          <cell r="J298">
            <v>11717.74</v>
          </cell>
          <cell r="L298">
            <v>5847233.4299999997</v>
          </cell>
          <cell r="M298">
            <v>680297.91</v>
          </cell>
          <cell r="N298">
            <v>220407.36</v>
          </cell>
          <cell r="O298">
            <v>559324.91</v>
          </cell>
          <cell r="P298">
            <v>1150777.23</v>
          </cell>
          <cell r="Q298">
            <v>1056.3599999999999</v>
          </cell>
          <cell r="S298">
            <v>2611863.77</v>
          </cell>
          <cell r="T298">
            <v>-10897250.98</v>
          </cell>
          <cell r="V298">
            <v>0</v>
          </cell>
          <cell r="W298">
            <v>-2438153.7799999998</v>
          </cell>
          <cell r="X298">
            <v>856556</v>
          </cell>
          <cell r="Z298">
            <v>-1581597.78</v>
          </cell>
          <cell r="AB298">
            <v>-2401111.5</v>
          </cell>
          <cell r="AE298">
            <v>-2401111.5</v>
          </cell>
          <cell r="AF298">
            <v>-29355.83</v>
          </cell>
          <cell r="AI298">
            <v>-29355.83</v>
          </cell>
          <cell r="AJ298">
            <v>-6546</v>
          </cell>
          <cell r="AK298">
            <v>-6546</v>
          </cell>
          <cell r="AL298">
            <v>-1140.45</v>
          </cell>
          <cell r="AQ298">
            <v>-1140.45</v>
          </cell>
          <cell r="AR298">
            <v>856555.99999999988</v>
          </cell>
        </row>
        <row r="299">
          <cell r="A299" t="str">
            <v>23907105</v>
          </cell>
          <cell r="B299" t="str">
            <v>23907</v>
          </cell>
          <cell r="C299" t="str">
            <v>CT Adj - BS</v>
          </cell>
          <cell r="D299" t="str">
            <v>105</v>
          </cell>
          <cell r="E299" t="str">
            <v>Open.bal.transl.diff</v>
          </cell>
          <cell r="F299" t="str">
            <v>CT Adj - BS-Open.bal.transl.diff</v>
          </cell>
          <cell r="V299">
            <v>0</v>
          </cell>
          <cell r="AE299">
            <v>0</v>
          </cell>
          <cell r="AI299">
            <v>0</v>
          </cell>
          <cell r="AK299">
            <v>0</v>
          </cell>
          <cell r="AQ299">
            <v>0</v>
          </cell>
          <cell r="AR299">
            <v>0</v>
          </cell>
        </row>
        <row r="300">
          <cell r="A300" t="str">
            <v>23907700</v>
          </cell>
          <cell r="B300" t="str">
            <v>23907</v>
          </cell>
          <cell r="C300" t="str">
            <v>CT Adj - BS</v>
          </cell>
          <cell r="D300" t="str">
            <v>700</v>
          </cell>
          <cell r="E300" t="str">
            <v>Rounding</v>
          </cell>
          <cell r="F300" t="str">
            <v>CT Adj - BS-Rounding</v>
          </cell>
          <cell r="T300">
            <v>107704.77</v>
          </cell>
          <cell r="V300">
            <v>0</v>
          </cell>
          <cell r="W300">
            <v>107704.77</v>
          </cell>
          <cell r="X300">
            <v>-162553.51999999999</v>
          </cell>
          <cell r="Z300">
            <v>-54848.75</v>
          </cell>
          <cell r="AE300">
            <v>0</v>
          </cell>
          <cell r="AF300">
            <v>107704.77</v>
          </cell>
          <cell r="AI300">
            <v>107704.77</v>
          </cell>
          <cell r="AK300">
            <v>0</v>
          </cell>
          <cell r="AQ300">
            <v>0</v>
          </cell>
          <cell r="AR300">
            <v>-162553.52000000002</v>
          </cell>
        </row>
        <row r="301">
          <cell r="A301" t="str">
            <v>23907709</v>
          </cell>
          <cell r="B301" t="str">
            <v>23907</v>
          </cell>
          <cell r="C301" t="str">
            <v>CT Adj - BS</v>
          </cell>
          <cell r="D301" t="str">
            <v>709</v>
          </cell>
          <cell r="E301" t="str">
            <v>Transl Adj-Begin Bal</v>
          </cell>
          <cell r="F301" t="str">
            <v>CT Adj - BS-Transl Adj-Begin Bal</v>
          </cell>
          <cell r="V301">
            <v>0</v>
          </cell>
          <cell r="AE301">
            <v>0</v>
          </cell>
          <cell r="AI301">
            <v>0</v>
          </cell>
          <cell r="AK301">
            <v>0</v>
          </cell>
          <cell r="AQ301">
            <v>0</v>
          </cell>
          <cell r="AR301">
            <v>0</v>
          </cell>
        </row>
        <row r="302">
          <cell r="A302" t="str">
            <v>23907721</v>
          </cell>
          <cell r="B302" t="str">
            <v>23907</v>
          </cell>
          <cell r="C302" t="str">
            <v>CT Adj - BS</v>
          </cell>
          <cell r="D302" t="str">
            <v>721</v>
          </cell>
          <cell r="E302" t="str">
            <v>Trns Adj - Receivabl</v>
          </cell>
          <cell r="F302" t="str">
            <v>CT Adj - BS-Trns Adj - Receivabl</v>
          </cell>
          <cell r="G302">
            <v>-90723.47</v>
          </cell>
          <cell r="H302">
            <v>-89091.8</v>
          </cell>
          <cell r="I302">
            <v>-214470.86</v>
          </cell>
          <cell r="L302">
            <v>-394286.13</v>
          </cell>
          <cell r="M302">
            <v>-74967.210000000006</v>
          </cell>
          <cell r="N302">
            <v>-352716.02</v>
          </cell>
          <cell r="O302">
            <v>-93798.64</v>
          </cell>
          <cell r="P302">
            <v>-239695.94</v>
          </cell>
          <cell r="Q302">
            <v>0.19</v>
          </cell>
          <cell r="S302">
            <v>-761177.62</v>
          </cell>
          <cell r="T302">
            <v>8545.18</v>
          </cell>
          <cell r="V302">
            <v>0</v>
          </cell>
          <cell r="W302">
            <v>-1146918.56</v>
          </cell>
          <cell r="X302">
            <v>-66874.89</v>
          </cell>
          <cell r="Z302">
            <v>-1213793.45</v>
          </cell>
          <cell r="AB302">
            <v>-894810.53</v>
          </cell>
          <cell r="AC302">
            <v>82.43</v>
          </cell>
          <cell r="AE302">
            <v>-894728.1</v>
          </cell>
          <cell r="AI302">
            <v>0</v>
          </cell>
          <cell r="AK302">
            <v>0</v>
          </cell>
          <cell r="AQ302">
            <v>0</v>
          </cell>
          <cell r="AR302">
            <v>-319065.34999999998</v>
          </cell>
        </row>
        <row r="303">
          <cell r="A303" t="str">
            <v>23907722</v>
          </cell>
          <cell r="B303" t="str">
            <v>23907</v>
          </cell>
          <cell r="C303" t="str">
            <v>CT Adj - BS</v>
          </cell>
          <cell r="D303" t="str">
            <v>722</v>
          </cell>
          <cell r="E303" t="str">
            <v>Trans Adj - Inven</v>
          </cell>
          <cell r="F303" t="str">
            <v>CT Adj - BS-Trans Adj - Inven</v>
          </cell>
          <cell r="G303">
            <v>-604372.27</v>
          </cell>
          <cell r="H303">
            <v>-244325.34</v>
          </cell>
          <cell r="I303">
            <v>-377797.94</v>
          </cell>
          <cell r="L303">
            <v>-1226495.55</v>
          </cell>
          <cell r="M303">
            <v>-294394.23999999999</v>
          </cell>
          <cell r="N303">
            <v>-608670.62</v>
          </cell>
          <cell r="O303">
            <v>-203772.87</v>
          </cell>
          <cell r="P303">
            <v>-384504.62</v>
          </cell>
          <cell r="S303">
            <v>-1491342.35</v>
          </cell>
          <cell r="T303">
            <v>29773.98</v>
          </cell>
          <cell r="V303">
            <v>0</v>
          </cell>
          <cell r="W303">
            <v>-2688063.92</v>
          </cell>
          <cell r="X303">
            <v>-60181.46</v>
          </cell>
          <cell r="Z303">
            <v>-2748245.38</v>
          </cell>
          <cell r="AB303">
            <v>-2716004.21</v>
          </cell>
          <cell r="AC303">
            <v>0.01</v>
          </cell>
          <cell r="AE303">
            <v>-2716004.2</v>
          </cell>
          <cell r="AI303">
            <v>0</v>
          </cell>
          <cell r="AK303">
            <v>0</v>
          </cell>
          <cell r="AQ303">
            <v>0</v>
          </cell>
          <cell r="AR303">
            <v>-32241.179999999702</v>
          </cell>
        </row>
        <row r="304">
          <cell r="A304" t="str">
            <v>23907723</v>
          </cell>
          <cell r="B304" t="str">
            <v>23907</v>
          </cell>
          <cell r="C304" t="str">
            <v>CT Adj - BS</v>
          </cell>
          <cell r="D304" t="str">
            <v>723</v>
          </cell>
          <cell r="E304" t="str">
            <v>Tran Adj-Prepaids/OthCurAssets</v>
          </cell>
          <cell r="F304" t="str">
            <v>CT Adj - BS-Tran Adj-Prepaids/OthCurAssets</v>
          </cell>
          <cell r="G304">
            <v>3728.34</v>
          </cell>
          <cell r="H304">
            <v>-13663.19</v>
          </cell>
          <cell r="I304">
            <v>-5967.38</v>
          </cell>
          <cell r="J304">
            <v>588.52</v>
          </cell>
          <cell r="L304">
            <v>-15313.71</v>
          </cell>
          <cell r="M304">
            <v>-7656.94</v>
          </cell>
          <cell r="N304">
            <v>-6749.41</v>
          </cell>
          <cell r="O304">
            <v>8018.32</v>
          </cell>
          <cell r="P304">
            <v>17113.77</v>
          </cell>
          <cell r="Q304">
            <v>158.68</v>
          </cell>
          <cell r="S304">
            <v>10884.42</v>
          </cell>
          <cell r="T304">
            <v>-128023.15</v>
          </cell>
          <cell r="V304">
            <v>0</v>
          </cell>
          <cell r="W304">
            <v>-132452.44</v>
          </cell>
          <cell r="X304">
            <v>-9380.18</v>
          </cell>
          <cell r="Z304">
            <v>-141832.62</v>
          </cell>
          <cell r="AB304">
            <v>-92763.49</v>
          </cell>
          <cell r="AC304">
            <v>-22101.919999999998</v>
          </cell>
          <cell r="AE304">
            <v>-114865.41</v>
          </cell>
          <cell r="AI304">
            <v>0</v>
          </cell>
          <cell r="AK304">
            <v>0</v>
          </cell>
          <cell r="AQ304">
            <v>0</v>
          </cell>
          <cell r="AR304">
            <v>-26967.209999999992</v>
          </cell>
        </row>
        <row r="305">
          <cell r="A305" t="str">
            <v>23907724</v>
          </cell>
          <cell r="B305" t="str">
            <v>23907</v>
          </cell>
          <cell r="C305" t="str">
            <v>CT Adj - BS</v>
          </cell>
          <cell r="D305" t="str">
            <v>724</v>
          </cell>
          <cell r="E305" t="str">
            <v>Tran Adj-Accts Pay</v>
          </cell>
          <cell r="F305" t="str">
            <v>CT Adj - BS-Tran Adj-Accts Pay</v>
          </cell>
          <cell r="G305">
            <v>38145.68</v>
          </cell>
          <cell r="H305">
            <v>47494.23</v>
          </cell>
          <cell r="I305">
            <v>91621.78</v>
          </cell>
          <cell r="J305">
            <v>20.91</v>
          </cell>
          <cell r="L305">
            <v>177282.6</v>
          </cell>
          <cell r="M305">
            <v>-12470.55</v>
          </cell>
          <cell r="N305">
            <v>83521.78</v>
          </cell>
          <cell r="O305">
            <v>66299.210000000006</v>
          </cell>
          <cell r="P305">
            <v>160886.87</v>
          </cell>
          <cell r="Q305">
            <v>467.92</v>
          </cell>
          <cell r="S305">
            <v>298705.23</v>
          </cell>
          <cell r="T305">
            <v>-124463.22</v>
          </cell>
          <cell r="V305">
            <v>0</v>
          </cell>
          <cell r="W305">
            <v>351524.61</v>
          </cell>
          <cell r="X305">
            <v>6930.69</v>
          </cell>
          <cell r="Z305">
            <v>358455.3</v>
          </cell>
          <cell r="AB305">
            <v>277030.38</v>
          </cell>
          <cell r="AC305">
            <v>-17874.27</v>
          </cell>
          <cell r="AE305">
            <v>259156.11000000002</v>
          </cell>
          <cell r="AI305">
            <v>0</v>
          </cell>
          <cell r="AK305">
            <v>0</v>
          </cell>
          <cell r="AQ305">
            <v>0</v>
          </cell>
          <cell r="AR305">
            <v>99299.189999999973</v>
          </cell>
        </row>
        <row r="306">
          <cell r="A306" t="str">
            <v>23907725</v>
          </cell>
          <cell r="B306" t="str">
            <v>23907</v>
          </cell>
          <cell r="C306" t="str">
            <v>CT Adj - BS</v>
          </cell>
          <cell r="D306" t="str">
            <v>725</v>
          </cell>
          <cell r="E306" t="str">
            <v>Tran Adj-Accr Exp.</v>
          </cell>
          <cell r="F306" t="str">
            <v>CT Adj - BS-Tran Adj-Accr Exp.</v>
          </cell>
          <cell r="G306">
            <v>226524.64</v>
          </cell>
          <cell r="H306">
            <v>379882.29</v>
          </cell>
          <cell r="I306">
            <v>836303.89</v>
          </cell>
          <cell r="J306">
            <v>31375.26</v>
          </cell>
          <cell r="L306">
            <v>1474086.08</v>
          </cell>
          <cell r="M306">
            <v>-8329.19</v>
          </cell>
          <cell r="N306">
            <v>943358.95</v>
          </cell>
          <cell r="O306">
            <v>398418.69</v>
          </cell>
          <cell r="P306">
            <v>657813.14</v>
          </cell>
          <cell r="Q306">
            <v>-3233.16</v>
          </cell>
          <cell r="S306">
            <v>1988028.43</v>
          </cell>
          <cell r="T306">
            <v>-2721717.36</v>
          </cell>
          <cell r="V306">
            <v>0</v>
          </cell>
          <cell r="W306">
            <v>740397.15</v>
          </cell>
          <cell r="X306">
            <v>28456.18</v>
          </cell>
          <cell r="Z306">
            <v>768853.33</v>
          </cell>
          <cell r="AB306">
            <v>659489.24</v>
          </cell>
          <cell r="AE306">
            <v>659489.24</v>
          </cell>
          <cell r="AI306">
            <v>0</v>
          </cell>
          <cell r="AK306">
            <v>0</v>
          </cell>
          <cell r="AQ306">
            <v>0</v>
          </cell>
          <cell r="AR306">
            <v>109364.08999999997</v>
          </cell>
        </row>
        <row r="307">
          <cell r="A307" t="str">
            <v>23907726</v>
          </cell>
          <cell r="B307" t="str">
            <v>23907</v>
          </cell>
          <cell r="C307" t="str">
            <v>CT Adj - BS</v>
          </cell>
          <cell r="D307" t="str">
            <v>726</v>
          </cell>
          <cell r="E307" t="str">
            <v>Tran Adj-Accr Inc Tx</v>
          </cell>
          <cell r="F307" t="str">
            <v>CT Adj - BS-Tran Adj-Accr Inc Tx</v>
          </cell>
          <cell r="T307">
            <v>-21447.47</v>
          </cell>
          <cell r="V307">
            <v>0</v>
          </cell>
          <cell r="W307">
            <v>-21447.47</v>
          </cell>
          <cell r="Z307">
            <v>-21447.47</v>
          </cell>
          <cell r="AB307">
            <v>-7845.53</v>
          </cell>
          <cell r="AE307">
            <v>-7845.53</v>
          </cell>
          <cell r="AI307">
            <v>0</v>
          </cell>
          <cell r="AK307">
            <v>0</v>
          </cell>
          <cell r="AQ307">
            <v>0</v>
          </cell>
          <cell r="AR307">
            <v>-13601.940000000002</v>
          </cell>
        </row>
        <row r="308">
          <cell r="A308" t="str">
            <v>23907727</v>
          </cell>
          <cell r="B308" t="str">
            <v>23907</v>
          </cell>
          <cell r="C308" t="str">
            <v>CT Adj - BS</v>
          </cell>
          <cell r="D308" t="str">
            <v>727</v>
          </cell>
          <cell r="E308" t="str">
            <v>Trans Adj-Afflil Rec Wholesale</v>
          </cell>
          <cell r="F308" t="str">
            <v>CT Adj - BS-Trans Adj-Afflil Rec Wholesale</v>
          </cell>
          <cell r="G308">
            <v>6815.53</v>
          </cell>
          <cell r="H308">
            <v>-10443.370000000001</v>
          </cell>
          <cell r="I308">
            <v>-2854.57</v>
          </cell>
          <cell r="L308">
            <v>-6482.41</v>
          </cell>
          <cell r="M308">
            <v>-7568.47</v>
          </cell>
          <cell r="N308">
            <v>-13176.71</v>
          </cell>
          <cell r="O308">
            <v>-18756.39</v>
          </cell>
          <cell r="P308">
            <v>-6487.99</v>
          </cell>
          <cell r="S308">
            <v>-45989.56</v>
          </cell>
          <cell r="T308">
            <v>-22593.61</v>
          </cell>
          <cell r="V308">
            <v>0</v>
          </cell>
          <cell r="W308">
            <v>-75065.58</v>
          </cell>
          <cell r="Z308">
            <v>-75065.58</v>
          </cell>
          <cell r="AB308">
            <v>-200490.03</v>
          </cell>
          <cell r="AC308">
            <v>22038.400000000001</v>
          </cell>
          <cell r="AE308">
            <v>-178451.63</v>
          </cell>
          <cell r="AI308">
            <v>0</v>
          </cell>
          <cell r="AK308">
            <v>0</v>
          </cell>
          <cell r="AL308">
            <v>1140.45</v>
          </cell>
          <cell r="AQ308">
            <v>1140.45</v>
          </cell>
          <cell r="AR308">
            <v>102245.6</v>
          </cell>
        </row>
        <row r="309">
          <cell r="A309" t="str">
            <v>23907728</v>
          </cell>
          <cell r="B309" t="str">
            <v>23907</v>
          </cell>
          <cell r="C309" t="str">
            <v>CT Adj - BS</v>
          </cell>
          <cell r="D309" t="str">
            <v>728</v>
          </cell>
          <cell r="E309" t="str">
            <v>Trans Adj-Affil Pay Wholesale</v>
          </cell>
          <cell r="F309" t="str">
            <v>CT Adj - BS-Trans Adj-Affil Pay Wholesale</v>
          </cell>
          <cell r="G309">
            <v>66787.360000000001</v>
          </cell>
          <cell r="H309">
            <v>8164.22</v>
          </cell>
          <cell r="I309">
            <v>60671.98</v>
          </cell>
          <cell r="J309">
            <v>-4.92</v>
          </cell>
          <cell r="L309">
            <v>135618.64000000001</v>
          </cell>
          <cell r="M309">
            <v>31550.41</v>
          </cell>
          <cell r="N309">
            <v>144502.98000000001</v>
          </cell>
          <cell r="O309">
            <v>14946.76</v>
          </cell>
          <cell r="P309">
            <v>115605.5</v>
          </cell>
          <cell r="Q309">
            <v>0</v>
          </cell>
          <cell r="S309">
            <v>306605.65000000002</v>
          </cell>
          <cell r="T309">
            <v>-159370.54999999999</v>
          </cell>
          <cell r="V309">
            <v>0</v>
          </cell>
          <cell r="W309">
            <v>282853.74</v>
          </cell>
          <cell r="X309">
            <v>24644.400000000001</v>
          </cell>
          <cell r="Z309">
            <v>307498.14</v>
          </cell>
          <cell r="AB309">
            <v>508781.04</v>
          </cell>
          <cell r="AC309">
            <v>33318.620000000003</v>
          </cell>
          <cell r="AE309">
            <v>542099.66</v>
          </cell>
          <cell r="AI309">
            <v>0</v>
          </cell>
          <cell r="AK309">
            <v>0</v>
          </cell>
          <cell r="AQ309">
            <v>0</v>
          </cell>
          <cell r="AR309">
            <v>-234601.52000000002</v>
          </cell>
        </row>
        <row r="310">
          <cell r="A310" t="str">
            <v>23907729</v>
          </cell>
          <cell r="B310" t="str">
            <v>23907</v>
          </cell>
          <cell r="C310" t="str">
            <v>CT Adj - BS</v>
          </cell>
          <cell r="D310" t="str">
            <v>729</v>
          </cell>
          <cell r="E310" t="str">
            <v>Trans Adj-Affil Acc Exp W'sale</v>
          </cell>
          <cell r="F310" t="str">
            <v>CT Adj - BS-Trans Adj-Affil Acc Exp W'sale</v>
          </cell>
          <cell r="T310">
            <v>9497.89</v>
          </cell>
          <cell r="V310">
            <v>0</v>
          </cell>
          <cell r="W310">
            <v>9497.89</v>
          </cell>
          <cell r="Z310">
            <v>9497.89</v>
          </cell>
          <cell r="AB310">
            <v>8510.77</v>
          </cell>
          <cell r="AE310">
            <v>8510.77</v>
          </cell>
          <cell r="AI310">
            <v>0</v>
          </cell>
          <cell r="AK310">
            <v>0</v>
          </cell>
          <cell r="AQ310">
            <v>0</v>
          </cell>
          <cell r="AR310">
            <v>987.11999999999898</v>
          </cell>
        </row>
        <row r="311">
          <cell r="A311" t="str">
            <v>23907730</v>
          </cell>
          <cell r="B311" t="str">
            <v>23907</v>
          </cell>
          <cell r="C311" t="str">
            <v>CT Adj - BS</v>
          </cell>
          <cell r="D311" t="str">
            <v>730</v>
          </cell>
          <cell r="E311" t="str">
            <v>Trans Adj-Affil Pay Ret Legacy</v>
          </cell>
          <cell r="F311" t="str">
            <v>CT Adj - BS-Trans Adj-Affil Pay Ret Legacy</v>
          </cell>
          <cell r="V311">
            <v>0</v>
          </cell>
          <cell r="AE311">
            <v>0</v>
          </cell>
          <cell r="AI311">
            <v>0</v>
          </cell>
          <cell r="AK311">
            <v>0</v>
          </cell>
          <cell r="AQ311">
            <v>0</v>
          </cell>
          <cell r="AR311">
            <v>0</v>
          </cell>
        </row>
        <row r="312">
          <cell r="A312" t="str">
            <v>23907731</v>
          </cell>
          <cell r="B312" t="str">
            <v>23907</v>
          </cell>
          <cell r="C312" t="str">
            <v>CT Adj - BS</v>
          </cell>
          <cell r="D312" t="str">
            <v>731</v>
          </cell>
          <cell r="E312" t="str">
            <v>Trans Adj-FX Hedging</v>
          </cell>
          <cell r="F312" t="str">
            <v>CT Adj - BS-Trans Adj-FX Hedging</v>
          </cell>
          <cell r="V312">
            <v>0</v>
          </cell>
          <cell r="AE312">
            <v>0</v>
          </cell>
          <cell r="AI312">
            <v>0</v>
          </cell>
          <cell r="AK312">
            <v>0</v>
          </cell>
          <cell r="AQ312">
            <v>0</v>
          </cell>
          <cell r="AR312">
            <v>0</v>
          </cell>
        </row>
        <row r="313">
          <cell r="A313" t="str">
            <v>23907732</v>
          </cell>
          <cell r="B313" t="str">
            <v>23907</v>
          </cell>
          <cell r="C313" t="str">
            <v>CT Adj - BS</v>
          </cell>
          <cell r="D313" t="str">
            <v>732</v>
          </cell>
          <cell r="E313" t="str">
            <v>Trans Adj-Goodwill</v>
          </cell>
          <cell r="F313" t="str">
            <v>CT Adj - BS-Trans Adj-Goodwill</v>
          </cell>
          <cell r="G313">
            <v>-126517.9</v>
          </cell>
          <cell r="H313">
            <v>-145735.79999999999</v>
          </cell>
          <cell r="I313">
            <v>-310969.96000000002</v>
          </cell>
          <cell r="L313">
            <v>-583223.66</v>
          </cell>
          <cell r="M313">
            <v>-17435.97</v>
          </cell>
          <cell r="N313">
            <v>-349917.37</v>
          </cell>
          <cell r="O313">
            <v>-44510.2</v>
          </cell>
          <cell r="P313">
            <v>-153162.51999999999</v>
          </cell>
          <cell r="S313">
            <v>-565026.06000000006</v>
          </cell>
          <cell r="V313">
            <v>0</v>
          </cell>
          <cell r="W313">
            <v>-1148249.72</v>
          </cell>
          <cell r="Z313">
            <v>-1148249.72</v>
          </cell>
          <cell r="AB313">
            <v>-1148249.72</v>
          </cell>
          <cell r="AE313">
            <v>-1148249.72</v>
          </cell>
          <cell r="AI313">
            <v>0</v>
          </cell>
          <cell r="AK313">
            <v>0</v>
          </cell>
          <cell r="AQ313">
            <v>0</v>
          </cell>
          <cell r="AR313">
            <v>0</v>
          </cell>
        </row>
        <row r="314">
          <cell r="A314" t="str">
            <v>23907733</v>
          </cell>
          <cell r="B314" t="str">
            <v>23907</v>
          </cell>
          <cell r="C314" t="str">
            <v>CT Adj - BS</v>
          </cell>
          <cell r="D314" t="str">
            <v>733</v>
          </cell>
          <cell r="E314" t="str">
            <v>Trans Adj-Affil Rec Ret Legacy</v>
          </cell>
          <cell r="F314" t="str">
            <v>CT Adj - BS-Trans Adj-Affil Rec Ret Legacy</v>
          </cell>
          <cell r="V314">
            <v>0</v>
          </cell>
          <cell r="AE314">
            <v>0</v>
          </cell>
          <cell r="AI314">
            <v>0</v>
          </cell>
          <cell r="AK314">
            <v>0</v>
          </cell>
          <cell r="AQ314">
            <v>0</v>
          </cell>
          <cell r="AR314">
            <v>0</v>
          </cell>
        </row>
        <row r="315">
          <cell r="A315" t="str">
            <v>23907734</v>
          </cell>
          <cell r="B315" t="str">
            <v>23907</v>
          </cell>
          <cell r="C315" t="str">
            <v>CT Adj - BS</v>
          </cell>
          <cell r="D315" t="str">
            <v>734</v>
          </cell>
          <cell r="E315" t="str">
            <v>Trans Adj-Def Financing Costs</v>
          </cell>
          <cell r="F315" t="str">
            <v>CT Adj - BS-Trans Adj-Def Financing Costs</v>
          </cell>
          <cell r="V315">
            <v>0</v>
          </cell>
          <cell r="AE315">
            <v>0</v>
          </cell>
          <cell r="AI315">
            <v>0</v>
          </cell>
          <cell r="AK315">
            <v>0</v>
          </cell>
          <cell r="AQ315">
            <v>0</v>
          </cell>
          <cell r="AR315">
            <v>0</v>
          </cell>
        </row>
        <row r="316">
          <cell r="A316" t="str">
            <v>23907735</v>
          </cell>
          <cell r="B316" t="str">
            <v>23907</v>
          </cell>
          <cell r="C316" t="str">
            <v>CT Adj - BS</v>
          </cell>
          <cell r="D316" t="str">
            <v>735</v>
          </cell>
          <cell r="E316" t="str">
            <v>Trans Adj-Affil Rec Retail</v>
          </cell>
          <cell r="F316" t="str">
            <v>CT Adj - BS-Trans Adj-Affil Rec Retail</v>
          </cell>
          <cell r="G316">
            <v>626.71</v>
          </cell>
          <cell r="H316">
            <v>-2823.54</v>
          </cell>
          <cell r="I316">
            <v>-14983.46</v>
          </cell>
          <cell r="L316">
            <v>-17180.29</v>
          </cell>
          <cell r="M316">
            <v>-4077.97</v>
          </cell>
          <cell r="N316">
            <v>-6320.1</v>
          </cell>
          <cell r="O316">
            <v>-819.42</v>
          </cell>
          <cell r="P316">
            <v>-2386.1</v>
          </cell>
          <cell r="S316">
            <v>-13603.59</v>
          </cell>
          <cell r="T316">
            <v>-335461.55</v>
          </cell>
          <cell r="V316">
            <v>0</v>
          </cell>
          <cell r="W316">
            <v>-366245.43</v>
          </cell>
          <cell r="Y316">
            <v>26398</v>
          </cell>
          <cell r="Z316">
            <v>-339847.43</v>
          </cell>
          <cell r="AB316">
            <v>-515763.74</v>
          </cell>
          <cell r="AE316">
            <v>-515763.74</v>
          </cell>
          <cell r="AI316">
            <v>0</v>
          </cell>
          <cell r="AK316">
            <v>0</v>
          </cell>
          <cell r="AQ316">
            <v>0</v>
          </cell>
          <cell r="AR316">
            <v>175916.31</v>
          </cell>
        </row>
        <row r="317">
          <cell r="A317" t="str">
            <v>23907736</v>
          </cell>
          <cell r="B317" t="str">
            <v>23907</v>
          </cell>
          <cell r="C317" t="str">
            <v>CT Adj - BS</v>
          </cell>
          <cell r="D317" t="str">
            <v>736</v>
          </cell>
          <cell r="E317" t="str">
            <v>Trans Adj-Affil Payable Retail</v>
          </cell>
          <cell r="F317" t="str">
            <v>CT Adj - BS-Trans Adj-Affil Payable Retail</v>
          </cell>
          <cell r="G317">
            <v>13773.34</v>
          </cell>
          <cell r="H317">
            <v>-660.62</v>
          </cell>
          <cell r="I317">
            <v>5362.04</v>
          </cell>
          <cell r="L317">
            <v>18474.759999999998</v>
          </cell>
          <cell r="M317">
            <v>32128.58</v>
          </cell>
          <cell r="N317">
            <v>5021.6400000000003</v>
          </cell>
          <cell r="O317">
            <v>9570.2900000000009</v>
          </cell>
          <cell r="P317">
            <v>3175.7</v>
          </cell>
          <cell r="S317">
            <v>49896.21</v>
          </cell>
          <cell r="T317">
            <v>443.04</v>
          </cell>
          <cell r="V317">
            <v>0</v>
          </cell>
          <cell r="W317">
            <v>68814.009999999995</v>
          </cell>
          <cell r="Z317">
            <v>68814.009999999995</v>
          </cell>
          <cell r="AB317">
            <v>131529.63</v>
          </cell>
          <cell r="AC317">
            <v>-33198.879999999997</v>
          </cell>
          <cell r="AE317">
            <v>98330.75</v>
          </cell>
          <cell r="AI317">
            <v>0</v>
          </cell>
          <cell r="AK317">
            <v>0</v>
          </cell>
          <cell r="AQ317">
            <v>0</v>
          </cell>
          <cell r="AR317">
            <v>-29516.740000000005</v>
          </cell>
        </row>
        <row r="318">
          <cell r="A318" t="str">
            <v>23907737</v>
          </cell>
          <cell r="B318" t="str">
            <v>23907</v>
          </cell>
          <cell r="C318" t="str">
            <v>CT Adj - BS</v>
          </cell>
          <cell r="D318" t="str">
            <v>737</v>
          </cell>
          <cell r="E318" t="str">
            <v>Trans Adj-N/R Unconsol Affil</v>
          </cell>
          <cell r="F318" t="str">
            <v>CT Adj - BS-Trans Adj-N/R Unconsol Affil</v>
          </cell>
          <cell r="V318">
            <v>0</v>
          </cell>
          <cell r="AE318">
            <v>0</v>
          </cell>
          <cell r="AI318">
            <v>0</v>
          </cell>
          <cell r="AK318">
            <v>0</v>
          </cell>
          <cell r="AQ318">
            <v>0</v>
          </cell>
          <cell r="AR318">
            <v>0</v>
          </cell>
        </row>
        <row r="319">
          <cell r="A319" t="str">
            <v>23907738</v>
          </cell>
          <cell r="B319" t="str">
            <v>23907</v>
          </cell>
          <cell r="C319" t="str">
            <v>CT Adj - BS</v>
          </cell>
          <cell r="D319" t="str">
            <v>738</v>
          </cell>
          <cell r="E319" t="str">
            <v>Trans Adj-Affil Accr'd Exp Rtl</v>
          </cell>
          <cell r="F319" t="str">
            <v>CT Adj - BS-Trans Adj-Affil Accr'd Exp Rtl</v>
          </cell>
          <cell r="T319">
            <v>3595.68</v>
          </cell>
          <cell r="V319">
            <v>0</v>
          </cell>
          <cell r="W319">
            <v>3595.68</v>
          </cell>
          <cell r="X319">
            <v>23200.84</v>
          </cell>
          <cell r="Y319">
            <v>-23201</v>
          </cell>
          <cell r="Z319">
            <v>3595.52</v>
          </cell>
          <cell r="AB319">
            <v>4013.53</v>
          </cell>
          <cell r="AE319">
            <v>4013.53</v>
          </cell>
          <cell r="AI319">
            <v>0</v>
          </cell>
          <cell r="AK319">
            <v>0</v>
          </cell>
          <cell r="AQ319">
            <v>0</v>
          </cell>
          <cell r="AR319">
            <v>-418.01000000000022</v>
          </cell>
        </row>
        <row r="320">
          <cell r="A320" t="str">
            <v>23907739</v>
          </cell>
          <cell r="B320" t="str">
            <v>23907</v>
          </cell>
          <cell r="C320" t="str">
            <v>CT Adj - BS</v>
          </cell>
          <cell r="D320" t="str">
            <v>739</v>
          </cell>
          <cell r="E320" t="str">
            <v>Trans Adj-N/P Unconsol Affil</v>
          </cell>
          <cell r="F320" t="str">
            <v>CT Adj - BS-Trans Adj-N/P Unconsol Affil</v>
          </cell>
          <cell r="V320">
            <v>0</v>
          </cell>
          <cell r="X320">
            <v>-9506.52</v>
          </cell>
          <cell r="Z320">
            <v>-9506.52</v>
          </cell>
          <cell r="AE320">
            <v>0</v>
          </cell>
          <cell r="AI320">
            <v>0</v>
          </cell>
          <cell r="AK320">
            <v>0</v>
          </cell>
          <cell r="AQ320">
            <v>0</v>
          </cell>
          <cell r="AR320">
            <v>-9506.52</v>
          </cell>
        </row>
        <row r="321">
          <cell r="A321" t="str">
            <v>23907740</v>
          </cell>
          <cell r="B321" t="str">
            <v>23907</v>
          </cell>
          <cell r="C321" t="str">
            <v>CT Adj - BS</v>
          </cell>
          <cell r="D321" t="str">
            <v>740</v>
          </cell>
          <cell r="E321" t="str">
            <v>Trans Adj-Affil Acc Exp Rt Leg</v>
          </cell>
          <cell r="F321" t="str">
            <v>CT Adj - BS-Trans Adj-Affil Acc Exp Rt Leg</v>
          </cell>
          <cell r="N321">
            <v>-2634.38</v>
          </cell>
          <cell r="S321">
            <v>-2634.38</v>
          </cell>
          <cell r="T321">
            <v>35191</v>
          </cell>
          <cell r="V321">
            <v>0</v>
          </cell>
          <cell r="W321">
            <v>32556.62</v>
          </cell>
          <cell r="Z321">
            <v>32556.62</v>
          </cell>
          <cell r="AB321">
            <v>66367.91</v>
          </cell>
          <cell r="AE321">
            <v>66367.91</v>
          </cell>
          <cell r="AI321">
            <v>0</v>
          </cell>
          <cell r="AK321">
            <v>0</v>
          </cell>
          <cell r="AQ321">
            <v>0</v>
          </cell>
          <cell r="AR321">
            <v>-33811.290000000008</v>
          </cell>
        </row>
        <row r="322">
          <cell r="A322" t="str">
            <v>23907741</v>
          </cell>
          <cell r="B322" t="str">
            <v>23907</v>
          </cell>
          <cell r="C322" t="str">
            <v>CT Adj - BS</v>
          </cell>
          <cell r="D322" t="str">
            <v>741</v>
          </cell>
          <cell r="E322" t="str">
            <v>Tran Adj-Investments</v>
          </cell>
          <cell r="F322" t="str">
            <v>CT Adj - BS-Tran Adj-Investments</v>
          </cell>
          <cell r="V322">
            <v>0</v>
          </cell>
          <cell r="AE322">
            <v>0</v>
          </cell>
          <cell r="AI322">
            <v>0</v>
          </cell>
          <cell r="AK322">
            <v>0</v>
          </cell>
          <cell r="AQ322">
            <v>0</v>
          </cell>
          <cell r="AR322">
            <v>0</v>
          </cell>
        </row>
        <row r="323">
          <cell r="A323" t="str">
            <v>23907742</v>
          </cell>
          <cell r="B323" t="str">
            <v>23907</v>
          </cell>
          <cell r="C323" t="str">
            <v>CT Adj - BS</v>
          </cell>
          <cell r="D323" t="str">
            <v>742</v>
          </cell>
          <cell r="E323" t="str">
            <v>Tran Adj-ST Rntl Exp</v>
          </cell>
          <cell r="F323" t="str">
            <v>CT Adj - BS-Tran Adj-ST Rntl Exp</v>
          </cell>
          <cell r="G323">
            <v>-82805.78</v>
          </cell>
          <cell r="H323">
            <v>-26398.23</v>
          </cell>
          <cell r="I323">
            <v>-59158.32</v>
          </cell>
          <cell r="L323">
            <v>-168362.33</v>
          </cell>
          <cell r="M323">
            <v>-21400.959999999999</v>
          </cell>
          <cell r="N323">
            <v>-73797.279999999999</v>
          </cell>
          <cell r="O323">
            <v>-34515.14</v>
          </cell>
          <cell r="P323">
            <v>-115294.41</v>
          </cell>
          <cell r="S323">
            <v>-245007.79</v>
          </cell>
          <cell r="V323">
            <v>0</v>
          </cell>
          <cell r="W323">
            <v>-413370.12</v>
          </cell>
          <cell r="Z323">
            <v>-413370.12</v>
          </cell>
          <cell r="AB323">
            <v>-479051.89</v>
          </cell>
          <cell r="AE323">
            <v>-479051.89</v>
          </cell>
          <cell r="AI323">
            <v>0</v>
          </cell>
          <cell r="AK323">
            <v>0</v>
          </cell>
          <cell r="AQ323">
            <v>0</v>
          </cell>
          <cell r="AR323">
            <v>65681.770000000019</v>
          </cell>
        </row>
        <row r="324">
          <cell r="A324" t="str">
            <v>23907743</v>
          </cell>
          <cell r="B324" t="str">
            <v>23907</v>
          </cell>
          <cell r="C324" t="str">
            <v>CT Adj - BS</v>
          </cell>
          <cell r="D324" t="str">
            <v>743</v>
          </cell>
          <cell r="E324" t="str">
            <v>Trans Adj-Equipment</v>
          </cell>
          <cell r="F324" t="str">
            <v>CT Adj - BS-Trans Adj-Equipment</v>
          </cell>
          <cell r="G324">
            <v>-1051.73</v>
          </cell>
          <cell r="H324">
            <v>-3500.25</v>
          </cell>
          <cell r="I324">
            <v>-1379.79</v>
          </cell>
          <cell r="L324">
            <v>-5931.77</v>
          </cell>
          <cell r="M324">
            <v>-3965.93</v>
          </cell>
          <cell r="N324">
            <v>-8951.61</v>
          </cell>
          <cell r="O324">
            <v>-4575.24</v>
          </cell>
          <cell r="P324">
            <v>-10270.81</v>
          </cell>
          <cell r="S324">
            <v>-27763.59</v>
          </cell>
          <cell r="T324">
            <v>-5177.9799999999996</v>
          </cell>
          <cell r="V324">
            <v>0</v>
          </cell>
          <cell r="W324">
            <v>-38873.339999999997</v>
          </cell>
          <cell r="X324">
            <v>-1515.35</v>
          </cell>
          <cell r="Z324">
            <v>-40388.69</v>
          </cell>
          <cell r="AB324">
            <v>-39512.42</v>
          </cell>
          <cell r="AE324">
            <v>-39512.42</v>
          </cell>
          <cell r="AI324">
            <v>0</v>
          </cell>
          <cell r="AK324">
            <v>0</v>
          </cell>
          <cell r="AQ324">
            <v>0</v>
          </cell>
          <cell r="AR324">
            <v>-876.27000000000407</v>
          </cell>
        </row>
        <row r="325">
          <cell r="A325" t="str">
            <v>23907744</v>
          </cell>
          <cell r="B325" t="str">
            <v>23907</v>
          </cell>
          <cell r="C325" t="str">
            <v>CT Adj - BS</v>
          </cell>
          <cell r="D325" t="str">
            <v>744</v>
          </cell>
          <cell r="E325" t="str">
            <v>Tran Adj-Def Inc Tax</v>
          </cell>
          <cell r="F325" t="str">
            <v>CT Adj - BS-Tran Adj-Def Inc Tax</v>
          </cell>
          <cell r="G325">
            <v>-50295.43</v>
          </cell>
          <cell r="H325">
            <v>-24004.11</v>
          </cell>
          <cell r="I325">
            <v>-44969.51</v>
          </cell>
          <cell r="L325">
            <v>-119269.05</v>
          </cell>
          <cell r="M325">
            <v>226905.59</v>
          </cell>
          <cell r="N325">
            <v>-64985.14</v>
          </cell>
          <cell r="O325">
            <v>-27000.18</v>
          </cell>
          <cell r="P325">
            <v>-70466.399999999994</v>
          </cell>
          <cell r="S325">
            <v>64453.87</v>
          </cell>
          <cell r="T325">
            <v>-725239.12</v>
          </cell>
          <cell r="V325">
            <v>0</v>
          </cell>
          <cell r="W325">
            <v>-780054.3</v>
          </cell>
          <cell r="Z325">
            <v>-780054.3</v>
          </cell>
          <cell r="AB325">
            <v>-729762.84</v>
          </cell>
          <cell r="AE325">
            <v>-729762.84</v>
          </cell>
          <cell r="AI325">
            <v>0</v>
          </cell>
          <cell r="AK325">
            <v>0</v>
          </cell>
          <cell r="AQ325">
            <v>0</v>
          </cell>
          <cell r="AR325">
            <v>-50291.460000000079</v>
          </cell>
        </row>
        <row r="326">
          <cell r="A326" t="str">
            <v>23907745</v>
          </cell>
          <cell r="B326" t="str">
            <v>23907</v>
          </cell>
          <cell r="C326" t="str">
            <v>CT Adj - BS</v>
          </cell>
          <cell r="D326" t="str">
            <v>745</v>
          </cell>
          <cell r="E326" t="str">
            <v>Trans Adj-Other Def Chgs</v>
          </cell>
          <cell r="F326" t="str">
            <v>CT Adj - BS-Trans Adj-Other Def Chgs</v>
          </cell>
          <cell r="V326">
            <v>0</v>
          </cell>
          <cell r="AE326">
            <v>0</v>
          </cell>
          <cell r="AI326">
            <v>0</v>
          </cell>
          <cell r="AK326">
            <v>0</v>
          </cell>
          <cell r="AQ326">
            <v>0</v>
          </cell>
          <cell r="AR326">
            <v>0</v>
          </cell>
        </row>
        <row r="327">
          <cell r="A327" t="str">
            <v>23907746</v>
          </cell>
          <cell r="B327" t="str">
            <v>23907</v>
          </cell>
          <cell r="C327" t="str">
            <v>CT Adj - BS</v>
          </cell>
          <cell r="D327" t="str">
            <v>746</v>
          </cell>
          <cell r="E327" t="str">
            <v>Trans Adj-Oth Assets/Liabs</v>
          </cell>
          <cell r="F327" t="str">
            <v>CT Adj - BS-Trans Adj-Oth Assets/Liabs</v>
          </cell>
          <cell r="G327">
            <v>6739.93</v>
          </cell>
          <cell r="L327">
            <v>6739.93</v>
          </cell>
          <cell r="V327">
            <v>0</v>
          </cell>
          <cell r="W327">
            <v>6739.93</v>
          </cell>
          <cell r="Z327">
            <v>6739.93</v>
          </cell>
          <cell r="AE327">
            <v>0</v>
          </cell>
          <cell r="AI327">
            <v>0</v>
          </cell>
          <cell r="AK327">
            <v>0</v>
          </cell>
          <cell r="AQ327">
            <v>0</v>
          </cell>
          <cell r="AR327">
            <v>6739.93</v>
          </cell>
        </row>
        <row r="328">
          <cell r="A328" t="str">
            <v>23907747</v>
          </cell>
          <cell r="B328" t="str">
            <v>23907</v>
          </cell>
          <cell r="C328" t="str">
            <v>CT Adj - BS</v>
          </cell>
          <cell r="D328" t="str">
            <v>747</v>
          </cell>
          <cell r="E328" t="str">
            <v>Trans Adj-Minor Int</v>
          </cell>
          <cell r="F328" t="str">
            <v>CT Adj - BS-Trans Adj-Minor Int</v>
          </cell>
          <cell r="V328">
            <v>0</v>
          </cell>
          <cell r="AE328">
            <v>0</v>
          </cell>
          <cell r="AI328">
            <v>0</v>
          </cell>
          <cell r="AK328">
            <v>0</v>
          </cell>
          <cell r="AQ328">
            <v>0</v>
          </cell>
          <cell r="AR328">
            <v>0</v>
          </cell>
        </row>
        <row r="329">
          <cell r="A329" t="str">
            <v>23907758</v>
          </cell>
          <cell r="B329" t="str">
            <v>23907</v>
          </cell>
          <cell r="C329" t="str">
            <v>CT Adj - BS</v>
          </cell>
          <cell r="D329" t="str">
            <v>758</v>
          </cell>
          <cell r="E329" t="str">
            <v>Trans Adj-Affil N/R Ret Legacy</v>
          </cell>
          <cell r="F329" t="str">
            <v>CT Adj - BS-Trans Adj-Affil N/R Ret Legacy</v>
          </cell>
          <cell r="V329">
            <v>0</v>
          </cell>
          <cell r="AE329">
            <v>0</v>
          </cell>
          <cell r="AI329">
            <v>0</v>
          </cell>
          <cell r="AK329">
            <v>0</v>
          </cell>
          <cell r="AQ329">
            <v>0</v>
          </cell>
          <cell r="AR329">
            <v>0</v>
          </cell>
        </row>
        <row r="330">
          <cell r="A330" t="str">
            <v>23907759</v>
          </cell>
          <cell r="B330" t="str">
            <v>23907</v>
          </cell>
          <cell r="C330" t="str">
            <v>CT Adj - BS</v>
          </cell>
          <cell r="D330" t="str">
            <v>759</v>
          </cell>
          <cell r="E330" t="str">
            <v>Trans Adj-Affil N/P Ret Legacy</v>
          </cell>
          <cell r="F330" t="str">
            <v>CT Adj - BS-Trans Adj-Affil N/P Ret Legacy</v>
          </cell>
          <cell r="N330">
            <v>-138878.93</v>
          </cell>
          <cell r="S330">
            <v>-138878.93</v>
          </cell>
          <cell r="T330">
            <v>1358746.61</v>
          </cell>
          <cell r="V330">
            <v>0</v>
          </cell>
          <cell r="W330">
            <v>1219867.68</v>
          </cell>
          <cell r="Z330">
            <v>1219867.68</v>
          </cell>
          <cell r="AB330">
            <v>1316174.83</v>
          </cell>
          <cell r="AE330">
            <v>1316174.83</v>
          </cell>
          <cell r="AI330">
            <v>0</v>
          </cell>
          <cell r="AK330">
            <v>0</v>
          </cell>
          <cell r="AQ330">
            <v>0</v>
          </cell>
          <cell r="AR330">
            <v>-96307.15000000014</v>
          </cell>
        </row>
        <row r="331">
          <cell r="A331" t="str">
            <v>23907761</v>
          </cell>
          <cell r="B331" t="str">
            <v>23907</v>
          </cell>
          <cell r="C331" t="str">
            <v>CT Adj - BS</v>
          </cell>
          <cell r="D331" t="str">
            <v>761</v>
          </cell>
          <cell r="E331" t="str">
            <v>Trans Adj-Cash &amp; Equ</v>
          </cell>
          <cell r="F331" t="str">
            <v>CT Adj - BS-Trans Adj-Cash &amp; Equ</v>
          </cell>
          <cell r="G331">
            <v>1456968.06</v>
          </cell>
          <cell r="H331">
            <v>606665.02</v>
          </cell>
          <cell r="I331">
            <v>1469378.21</v>
          </cell>
          <cell r="J331">
            <v>2039.6</v>
          </cell>
          <cell r="L331">
            <v>3535050.89</v>
          </cell>
          <cell r="M331">
            <v>655688.80000000005</v>
          </cell>
          <cell r="N331">
            <v>556403.27</v>
          </cell>
          <cell r="O331">
            <v>235902.77</v>
          </cell>
          <cell r="P331">
            <v>723602.54</v>
          </cell>
          <cell r="Q331">
            <v>6933.15</v>
          </cell>
          <cell r="S331">
            <v>2178530.5299999998</v>
          </cell>
          <cell r="T331">
            <v>-5755620.2800000003</v>
          </cell>
          <cell r="V331">
            <v>0</v>
          </cell>
          <cell r="W331">
            <v>-42038.86</v>
          </cell>
          <cell r="X331">
            <v>-45967.09</v>
          </cell>
          <cell r="Z331">
            <v>-88005.95</v>
          </cell>
          <cell r="AB331">
            <v>291889.03000000003</v>
          </cell>
          <cell r="AC331">
            <v>-159250.32999999999</v>
          </cell>
          <cell r="AE331">
            <v>132638.70000000004</v>
          </cell>
          <cell r="AI331">
            <v>0</v>
          </cell>
          <cell r="AK331">
            <v>0</v>
          </cell>
          <cell r="AQ331">
            <v>0</v>
          </cell>
          <cell r="AR331">
            <v>-220644.65000000002</v>
          </cell>
        </row>
        <row r="332">
          <cell r="A332" t="str">
            <v>23907762</v>
          </cell>
          <cell r="B332" t="str">
            <v>23907</v>
          </cell>
          <cell r="C332" t="str">
            <v>CT Adj - BS</v>
          </cell>
          <cell r="D332" t="str">
            <v>762</v>
          </cell>
          <cell r="E332" t="str">
            <v>Tran Adj-Rev Cr Faci</v>
          </cell>
          <cell r="F332" t="str">
            <v>CT Adj - BS-Tran Adj-Rev Cr Faci</v>
          </cell>
          <cell r="T332">
            <v>1259615.08</v>
          </cell>
          <cell r="V332">
            <v>0</v>
          </cell>
          <cell r="W332">
            <v>1259615.08</v>
          </cell>
          <cell r="Z332">
            <v>1259615.08</v>
          </cell>
          <cell r="AB332">
            <v>1267448</v>
          </cell>
          <cell r="AC332">
            <v>176985.94</v>
          </cell>
          <cell r="AE332">
            <v>1444433.94</v>
          </cell>
          <cell r="AI332">
            <v>0</v>
          </cell>
          <cell r="AK332">
            <v>0</v>
          </cell>
          <cell r="AQ332">
            <v>0</v>
          </cell>
          <cell r="AR332">
            <v>-184818.85999999987</v>
          </cell>
        </row>
        <row r="333">
          <cell r="A333" t="str">
            <v>23907763</v>
          </cell>
          <cell r="B333" t="str">
            <v>23907</v>
          </cell>
          <cell r="C333" t="str">
            <v>CT Adj - BS</v>
          </cell>
          <cell r="D333" t="str">
            <v>763</v>
          </cell>
          <cell r="E333" t="str">
            <v>Trans Adj-LT Obligligations</v>
          </cell>
          <cell r="F333" t="str">
            <v>CT Adj - BS-Trans Adj-LT Obligligations</v>
          </cell>
          <cell r="V333">
            <v>0</v>
          </cell>
          <cell r="X333">
            <v>2277.33</v>
          </cell>
          <cell r="Z333">
            <v>2277.33</v>
          </cell>
          <cell r="AE333">
            <v>0</v>
          </cell>
          <cell r="AI333">
            <v>0</v>
          </cell>
          <cell r="AK333">
            <v>0</v>
          </cell>
          <cell r="AQ333">
            <v>0</v>
          </cell>
          <cell r="AR333">
            <v>2277.33</v>
          </cell>
        </row>
        <row r="334">
          <cell r="A334" t="str">
            <v>23907764</v>
          </cell>
          <cell r="B334" t="str">
            <v>23907</v>
          </cell>
          <cell r="C334" t="str">
            <v>CT Adj - BS</v>
          </cell>
          <cell r="D334" t="str">
            <v>764</v>
          </cell>
          <cell r="E334" t="str">
            <v>Trans Adj-Affil N/R Wholesale</v>
          </cell>
          <cell r="F334" t="str">
            <v>CT Adj - BS-Trans Adj-Affil N/R Wholesale</v>
          </cell>
          <cell r="N334">
            <v>-2.76</v>
          </cell>
          <cell r="S334">
            <v>-2.76</v>
          </cell>
          <cell r="T334">
            <v>226663.4</v>
          </cell>
          <cell r="V334">
            <v>0</v>
          </cell>
          <cell r="W334">
            <v>226660.64</v>
          </cell>
          <cell r="Z334">
            <v>226660.64</v>
          </cell>
          <cell r="AE334">
            <v>0</v>
          </cell>
          <cell r="AI334">
            <v>0</v>
          </cell>
          <cell r="AK334">
            <v>0</v>
          </cell>
          <cell r="AQ334">
            <v>0</v>
          </cell>
          <cell r="AR334">
            <v>226660.64</v>
          </cell>
        </row>
        <row r="335">
          <cell r="A335" t="str">
            <v>23907765</v>
          </cell>
          <cell r="B335" t="str">
            <v>23907</v>
          </cell>
          <cell r="C335" t="str">
            <v>CT Adj - BS</v>
          </cell>
          <cell r="D335" t="str">
            <v>765</v>
          </cell>
          <cell r="E335" t="str">
            <v>Trans Adj-Affil N/P Wholesale</v>
          </cell>
          <cell r="F335" t="str">
            <v>CT Adj - BS-Trans Adj-Affil N/P Wholesale</v>
          </cell>
          <cell r="N335">
            <v>-5.0199999999999996</v>
          </cell>
          <cell r="S335">
            <v>-5.0199999999999996</v>
          </cell>
          <cell r="T335">
            <v>1842088.75</v>
          </cell>
          <cell r="V335">
            <v>0</v>
          </cell>
          <cell r="W335">
            <v>1842083.73</v>
          </cell>
          <cell r="Z335">
            <v>1842083.73</v>
          </cell>
          <cell r="AB335">
            <v>1772717.38</v>
          </cell>
          <cell r="AE335">
            <v>1772717.38</v>
          </cell>
          <cell r="AI335">
            <v>0</v>
          </cell>
          <cell r="AK335">
            <v>0</v>
          </cell>
          <cell r="AQ335">
            <v>0</v>
          </cell>
          <cell r="AR335">
            <v>69366.350000000093</v>
          </cell>
        </row>
        <row r="336">
          <cell r="A336" t="str">
            <v>23907766</v>
          </cell>
          <cell r="B336" t="str">
            <v>23907</v>
          </cell>
          <cell r="C336" t="str">
            <v>CT Adj - BS</v>
          </cell>
          <cell r="D336" t="str">
            <v>766</v>
          </cell>
          <cell r="E336" t="str">
            <v>Trans Adj-Elims &amp; Adjustments</v>
          </cell>
          <cell r="F336" t="str">
            <v>CT Adj - BS-Trans Adj-Elims &amp; Adjustments</v>
          </cell>
          <cell r="V336">
            <v>0</v>
          </cell>
          <cell r="AE336">
            <v>0</v>
          </cell>
          <cell r="AI336">
            <v>0</v>
          </cell>
          <cell r="AK336">
            <v>0</v>
          </cell>
          <cell r="AQ336">
            <v>0</v>
          </cell>
          <cell r="AR336">
            <v>0</v>
          </cell>
        </row>
        <row r="337">
          <cell r="A337" t="str">
            <v>23907767</v>
          </cell>
          <cell r="B337" t="str">
            <v>23907</v>
          </cell>
          <cell r="C337" t="str">
            <v>CT Adj - BS</v>
          </cell>
          <cell r="D337" t="str">
            <v>767</v>
          </cell>
          <cell r="E337" t="str">
            <v>Trans Adj-Capital Leases</v>
          </cell>
          <cell r="F337" t="str">
            <v>CT Adj - BS-Trans Adj-Capital Leases</v>
          </cell>
          <cell r="G337">
            <v>102420.56</v>
          </cell>
          <cell r="H337">
            <v>47950.07</v>
          </cell>
          <cell r="I337">
            <v>97834.95</v>
          </cell>
          <cell r="L337">
            <v>248205.58</v>
          </cell>
          <cell r="M337">
            <v>480.27</v>
          </cell>
          <cell r="N337">
            <v>4207.8100000000004</v>
          </cell>
          <cell r="O337">
            <v>627.13</v>
          </cell>
          <cell r="P337">
            <v>17676.52</v>
          </cell>
          <cell r="S337">
            <v>22991.73</v>
          </cell>
          <cell r="T337">
            <v>15900.67</v>
          </cell>
          <cell r="V337">
            <v>0</v>
          </cell>
          <cell r="W337">
            <v>287097.98</v>
          </cell>
          <cell r="X337">
            <v>1317.3</v>
          </cell>
          <cell r="Z337">
            <v>288415.28000000003</v>
          </cell>
          <cell r="AB337">
            <v>261800.72</v>
          </cell>
          <cell r="AE337">
            <v>261800.72</v>
          </cell>
          <cell r="AI337">
            <v>0</v>
          </cell>
          <cell r="AK337">
            <v>0</v>
          </cell>
          <cell r="AQ337">
            <v>0</v>
          </cell>
          <cell r="AR337">
            <v>26614.560000000027</v>
          </cell>
        </row>
        <row r="338">
          <cell r="A338" t="str">
            <v>23907768</v>
          </cell>
          <cell r="B338" t="str">
            <v>23907</v>
          </cell>
          <cell r="C338" t="str">
            <v>CT Adj - BS</v>
          </cell>
          <cell r="D338" t="str">
            <v>768</v>
          </cell>
          <cell r="E338" t="str">
            <v>Trans Adj-Affil N/R Retail</v>
          </cell>
          <cell r="F338" t="str">
            <v>CT Adj - BS-Trans Adj-Affil N/R Retail</v>
          </cell>
          <cell r="T338">
            <v>-384213.33</v>
          </cell>
          <cell r="V338">
            <v>0</v>
          </cell>
          <cell r="W338">
            <v>-384213.33</v>
          </cell>
          <cell r="Y338">
            <v>384213</v>
          </cell>
          <cell r="Z338">
            <v>-0.33</v>
          </cell>
          <cell r="AB338">
            <v>-481963.56</v>
          </cell>
          <cell r="AE338">
            <v>-481963.56</v>
          </cell>
          <cell r="AI338">
            <v>0</v>
          </cell>
          <cell r="AK338">
            <v>0</v>
          </cell>
          <cell r="AQ338">
            <v>0</v>
          </cell>
          <cell r="AR338">
            <v>481963.23</v>
          </cell>
        </row>
        <row r="339">
          <cell r="A339" t="str">
            <v>23907769</v>
          </cell>
          <cell r="B339" t="str">
            <v>23907</v>
          </cell>
          <cell r="C339" t="str">
            <v>CT Adj - BS</v>
          </cell>
          <cell r="D339" t="str">
            <v>769</v>
          </cell>
          <cell r="E339" t="str">
            <v>Trans Adj-Affil N/P Retail</v>
          </cell>
          <cell r="F339" t="str">
            <v>CT Adj - BS-Trans Adj-Affil N/P Retail</v>
          </cell>
          <cell r="T339">
            <v>776483.2</v>
          </cell>
          <cell r="V339">
            <v>0</v>
          </cell>
          <cell r="W339">
            <v>776483.2</v>
          </cell>
          <cell r="X339">
            <v>407740.54</v>
          </cell>
          <cell r="Y339">
            <v>-407741</v>
          </cell>
          <cell r="Z339">
            <v>776482.74</v>
          </cell>
          <cell r="AB339">
            <v>715202.8</v>
          </cell>
          <cell r="AE339">
            <v>715202.8</v>
          </cell>
          <cell r="AI339">
            <v>0</v>
          </cell>
          <cell r="AK339">
            <v>0</v>
          </cell>
          <cell r="AQ339">
            <v>0</v>
          </cell>
          <cell r="AR339">
            <v>61279.939999999944</v>
          </cell>
        </row>
        <row r="340">
          <cell r="A340" t="str">
            <v>23907771</v>
          </cell>
          <cell r="B340" t="str">
            <v>23907</v>
          </cell>
          <cell r="C340" t="str">
            <v>CT Adj - BS</v>
          </cell>
          <cell r="D340" t="str">
            <v>771</v>
          </cell>
          <cell r="E340" t="str">
            <v>Tran Adj-LT Rntl Eqp</v>
          </cell>
          <cell r="F340" t="str">
            <v>CT Adj - BS-Tran Adj-LT Rntl Eqp</v>
          </cell>
          <cell r="G340">
            <v>-97832.17</v>
          </cell>
          <cell r="H340">
            <v>-57993.87</v>
          </cell>
          <cell r="I340">
            <v>-115879.9</v>
          </cell>
          <cell r="L340">
            <v>-271705.94</v>
          </cell>
          <cell r="M340">
            <v>-1696</v>
          </cell>
          <cell r="N340">
            <v>-10484.799999999999</v>
          </cell>
          <cell r="O340">
            <v>-12753.32</v>
          </cell>
          <cell r="P340">
            <v>-54074.55</v>
          </cell>
          <cell r="S340">
            <v>-79008.67</v>
          </cell>
          <cell r="V340">
            <v>0</v>
          </cell>
          <cell r="W340">
            <v>-350714.61</v>
          </cell>
          <cell r="X340">
            <v>-32333.78</v>
          </cell>
          <cell r="Z340">
            <v>-383048.39</v>
          </cell>
          <cell r="AB340">
            <v>-390033.31</v>
          </cell>
          <cell r="AE340">
            <v>-390033.31</v>
          </cell>
          <cell r="AI340">
            <v>0</v>
          </cell>
          <cell r="AK340">
            <v>0</v>
          </cell>
          <cell r="AQ340">
            <v>0</v>
          </cell>
          <cell r="AR340">
            <v>6984.9199999999837</v>
          </cell>
        </row>
        <row r="341">
          <cell r="A341" t="str">
            <v>23907772</v>
          </cell>
          <cell r="B341" t="str">
            <v>23907</v>
          </cell>
          <cell r="C341" t="str">
            <v>CT Adj - BS</v>
          </cell>
          <cell r="D341" t="str">
            <v>772</v>
          </cell>
          <cell r="E341" t="str">
            <v>Trans Adj-Building</v>
          </cell>
          <cell r="F341" t="str">
            <v>CT Adj - BS-Trans Adj-Building</v>
          </cell>
          <cell r="G341">
            <v>-14005.86</v>
          </cell>
          <cell r="H341">
            <v>-2100.13</v>
          </cell>
          <cell r="I341">
            <v>-2731.81</v>
          </cell>
          <cell r="L341">
            <v>-18837.8</v>
          </cell>
          <cell r="M341">
            <v>-8144.91</v>
          </cell>
          <cell r="N341">
            <v>-1220.24</v>
          </cell>
          <cell r="O341">
            <v>-716.08</v>
          </cell>
          <cell r="P341">
            <v>-384.5</v>
          </cell>
          <cell r="S341">
            <v>-10465.73</v>
          </cell>
          <cell r="T341">
            <v>-765.75</v>
          </cell>
          <cell r="V341">
            <v>0</v>
          </cell>
          <cell r="W341">
            <v>-30069.279999999999</v>
          </cell>
          <cell r="Z341">
            <v>-30069.279999999999</v>
          </cell>
          <cell r="AB341">
            <v>-37236.58</v>
          </cell>
          <cell r="AE341">
            <v>-37236.58</v>
          </cell>
          <cell r="AI341">
            <v>0</v>
          </cell>
          <cell r="AK341">
            <v>0</v>
          </cell>
          <cell r="AQ341">
            <v>0</v>
          </cell>
          <cell r="AR341">
            <v>7167.3000000000029</v>
          </cell>
        </row>
        <row r="342">
          <cell r="A342" t="str">
            <v>23907773</v>
          </cell>
          <cell r="B342" t="str">
            <v>23907</v>
          </cell>
          <cell r="C342" t="str">
            <v>CT Adj - BS</v>
          </cell>
          <cell r="D342" t="str">
            <v>773</v>
          </cell>
          <cell r="E342" t="str">
            <v>Trans Adj-Land</v>
          </cell>
          <cell r="F342" t="str">
            <v>CT Adj - BS-Trans Adj-Land</v>
          </cell>
          <cell r="V342">
            <v>0</v>
          </cell>
          <cell r="AE342">
            <v>0</v>
          </cell>
          <cell r="AI342">
            <v>0</v>
          </cell>
          <cell r="AK342">
            <v>0</v>
          </cell>
          <cell r="AQ342">
            <v>0</v>
          </cell>
          <cell r="AR342">
            <v>0</v>
          </cell>
        </row>
        <row r="343">
          <cell r="A343" t="str">
            <v>23907774</v>
          </cell>
          <cell r="B343" t="str">
            <v>23907</v>
          </cell>
          <cell r="C343" t="str">
            <v>CT Adj - BS</v>
          </cell>
          <cell r="D343" t="str">
            <v>774</v>
          </cell>
          <cell r="E343" t="str">
            <v>Tran Adj-ST Debt</v>
          </cell>
          <cell r="F343" t="str">
            <v>CT Adj - BS-Tran Adj-ST Debt</v>
          </cell>
          <cell r="G343">
            <v>55604.61</v>
          </cell>
          <cell r="H343">
            <v>108636.93</v>
          </cell>
          <cell r="I343">
            <v>75030.11</v>
          </cell>
          <cell r="L343">
            <v>239271.65</v>
          </cell>
          <cell r="M343">
            <v>-64053.41</v>
          </cell>
          <cell r="N343">
            <v>42149.66</v>
          </cell>
          <cell r="O343">
            <v>37566.11</v>
          </cell>
          <cell r="P343">
            <v>72682.880000000005</v>
          </cell>
          <cell r="S343">
            <v>88345.24</v>
          </cell>
          <cell r="T343">
            <v>90512.56</v>
          </cell>
          <cell r="V343">
            <v>0</v>
          </cell>
          <cell r="W343">
            <v>418129.45</v>
          </cell>
          <cell r="Z343">
            <v>418129.45</v>
          </cell>
          <cell r="AB343">
            <v>202975.16</v>
          </cell>
          <cell r="AC343">
            <v>0</v>
          </cell>
          <cell r="AE343">
            <v>202975.16</v>
          </cell>
          <cell r="AI343">
            <v>0</v>
          </cell>
          <cell r="AK343">
            <v>0</v>
          </cell>
          <cell r="AQ343">
            <v>0</v>
          </cell>
          <cell r="AR343">
            <v>215154.29</v>
          </cell>
        </row>
        <row r="344">
          <cell r="A344" t="str">
            <v>23907775</v>
          </cell>
          <cell r="B344" t="str">
            <v>23907</v>
          </cell>
          <cell r="C344" t="str">
            <v>CT Adj - BS</v>
          </cell>
          <cell r="D344" t="str">
            <v>775</v>
          </cell>
          <cell r="E344" t="str">
            <v>Trans Adj-PPA</v>
          </cell>
          <cell r="F344" t="str">
            <v>CT Adj - BS-Trans Adj-PPA</v>
          </cell>
          <cell r="V344">
            <v>0</v>
          </cell>
          <cell r="AE344">
            <v>0</v>
          </cell>
          <cell r="AI344">
            <v>0</v>
          </cell>
          <cell r="AK344">
            <v>0</v>
          </cell>
          <cell r="AQ344">
            <v>0</v>
          </cell>
          <cell r="AR344">
            <v>0</v>
          </cell>
        </row>
        <row r="345">
          <cell r="A345" t="str">
            <v>23907776</v>
          </cell>
          <cell r="B345" t="str">
            <v>23907</v>
          </cell>
          <cell r="C345" t="str">
            <v>CT Adj - BS</v>
          </cell>
          <cell r="D345" t="str">
            <v>776</v>
          </cell>
          <cell r="E345" t="str">
            <v>Trans Adj-Discounted Recs</v>
          </cell>
          <cell r="F345" t="str">
            <v>CT Adj - BS-Trans Adj-Discounted Recs</v>
          </cell>
          <cell r="V345">
            <v>0</v>
          </cell>
          <cell r="AE345">
            <v>0</v>
          </cell>
          <cell r="AI345">
            <v>0</v>
          </cell>
          <cell r="AK345">
            <v>0</v>
          </cell>
          <cell r="AQ345">
            <v>0</v>
          </cell>
          <cell r="AR345">
            <v>0</v>
          </cell>
        </row>
        <row r="346">
          <cell r="A346" t="str">
            <v>23907777</v>
          </cell>
          <cell r="B346" t="str">
            <v>23907</v>
          </cell>
          <cell r="C346" t="str">
            <v>CT Adj - BS</v>
          </cell>
          <cell r="D346" t="str">
            <v>777</v>
          </cell>
          <cell r="E346" t="str">
            <v>Trans Adj-AR/AP NACCO Ind.</v>
          </cell>
          <cell r="F346" t="str">
            <v>CT Adj - BS-Trans Adj-AR/AP NACCO Ind.</v>
          </cell>
          <cell r="V346">
            <v>0</v>
          </cell>
          <cell r="AE346">
            <v>0</v>
          </cell>
          <cell r="AI346">
            <v>0</v>
          </cell>
          <cell r="AK346">
            <v>0</v>
          </cell>
          <cell r="AQ346">
            <v>0</v>
          </cell>
          <cell r="AR346">
            <v>0</v>
          </cell>
        </row>
        <row r="347">
          <cell r="A347" t="str">
            <v>23907778</v>
          </cell>
          <cell r="B347" t="str">
            <v>23907</v>
          </cell>
          <cell r="C347" t="str">
            <v>CT Adj - BS</v>
          </cell>
          <cell r="D347" t="str">
            <v>778</v>
          </cell>
          <cell r="E347" t="str">
            <v>Trans Adj-NR/NP/IR/IP NACCO</v>
          </cell>
          <cell r="F347" t="str">
            <v>CT Adj - BS-Trans Adj-NR/NP/IR/IP NACCO</v>
          </cell>
          <cell r="V347">
            <v>0</v>
          </cell>
          <cell r="AE347">
            <v>0</v>
          </cell>
          <cell r="AI347">
            <v>0</v>
          </cell>
          <cell r="AK347">
            <v>0</v>
          </cell>
          <cell r="AQ347">
            <v>0</v>
          </cell>
          <cell r="AR347">
            <v>0</v>
          </cell>
        </row>
        <row r="348">
          <cell r="A348" t="str">
            <v>23907779</v>
          </cell>
          <cell r="B348" t="str">
            <v>23907</v>
          </cell>
          <cell r="C348" t="str">
            <v>CT Adj - BS</v>
          </cell>
          <cell r="D348" t="str">
            <v>779</v>
          </cell>
          <cell r="E348" t="str">
            <v>Trans Adj-Def Pension Assets</v>
          </cell>
          <cell r="F348" t="str">
            <v>CT Adj - BS-Trans Adj-Def Pension Assets</v>
          </cell>
          <cell r="V348">
            <v>0</v>
          </cell>
          <cell r="AE348">
            <v>0</v>
          </cell>
          <cell r="AI348">
            <v>0</v>
          </cell>
          <cell r="AK348">
            <v>0</v>
          </cell>
          <cell r="AQ348">
            <v>0</v>
          </cell>
          <cell r="AR348">
            <v>0</v>
          </cell>
        </row>
        <row r="349">
          <cell r="A349" t="str">
            <v>23907780</v>
          </cell>
          <cell r="B349" t="str">
            <v>23907</v>
          </cell>
          <cell r="C349" t="str">
            <v>CT Adj - BS</v>
          </cell>
          <cell r="D349" t="str">
            <v>780</v>
          </cell>
          <cell r="E349" t="str">
            <v>Trans Adj-Other Non-Cur Assets</v>
          </cell>
          <cell r="F349" t="str">
            <v>CT Adj - BS-Trans Adj-Other Non-Cur Assets</v>
          </cell>
          <cell r="G349">
            <v>16580.91</v>
          </cell>
          <cell r="H349">
            <v>3736.27</v>
          </cell>
          <cell r="I349">
            <v>5753.58</v>
          </cell>
          <cell r="L349">
            <v>26070.76</v>
          </cell>
          <cell r="M349">
            <v>347.29</v>
          </cell>
          <cell r="N349">
            <v>2159.77</v>
          </cell>
          <cell r="O349">
            <v>1022.44</v>
          </cell>
          <cell r="P349">
            <v>-2408.44</v>
          </cell>
          <cell r="S349">
            <v>1121.06</v>
          </cell>
          <cell r="T349">
            <v>781.67</v>
          </cell>
          <cell r="V349">
            <v>0</v>
          </cell>
          <cell r="W349">
            <v>27973.49</v>
          </cell>
          <cell r="Z349">
            <v>27973.49</v>
          </cell>
          <cell r="AB349">
            <v>-16376.49</v>
          </cell>
          <cell r="AE349">
            <v>-16376.49</v>
          </cell>
          <cell r="AI349">
            <v>0</v>
          </cell>
          <cell r="AK349">
            <v>0</v>
          </cell>
          <cell r="AQ349">
            <v>0</v>
          </cell>
          <cell r="AR349">
            <v>44349.98</v>
          </cell>
        </row>
        <row r="350">
          <cell r="A350" t="str">
            <v>23907781</v>
          </cell>
          <cell r="B350" t="str">
            <v>23907</v>
          </cell>
          <cell r="C350" t="str">
            <v>CT Adj - BS</v>
          </cell>
          <cell r="D350" t="str">
            <v>781</v>
          </cell>
          <cell r="E350" t="str">
            <v>Trans Adj-Corporate Debt</v>
          </cell>
          <cell r="F350" t="str">
            <v>CT Adj - BS-Trans Adj-Corporate Debt</v>
          </cell>
          <cell r="V350">
            <v>0</v>
          </cell>
          <cell r="AE350">
            <v>0</v>
          </cell>
          <cell r="AI350">
            <v>0</v>
          </cell>
          <cell r="AK350">
            <v>0</v>
          </cell>
          <cell r="AQ350">
            <v>0</v>
          </cell>
          <cell r="AR350">
            <v>0</v>
          </cell>
        </row>
        <row r="351">
          <cell r="A351" t="str">
            <v>23907782</v>
          </cell>
          <cell r="B351" t="str">
            <v>23907</v>
          </cell>
          <cell r="C351" t="str">
            <v>CT Adj - BS</v>
          </cell>
          <cell r="D351" t="str">
            <v>782</v>
          </cell>
          <cell r="E351" t="str">
            <v>Trans Adj-Res for Self-Ins</v>
          </cell>
          <cell r="F351" t="str">
            <v>CT Adj - BS-Trans Adj-Res for Self-Ins</v>
          </cell>
          <cell r="V351">
            <v>0</v>
          </cell>
          <cell r="AE351">
            <v>0</v>
          </cell>
          <cell r="AI351">
            <v>0</v>
          </cell>
          <cell r="AK351">
            <v>0</v>
          </cell>
          <cell r="AQ351">
            <v>0</v>
          </cell>
          <cell r="AR351">
            <v>0</v>
          </cell>
        </row>
        <row r="352">
          <cell r="A352" t="str">
            <v>23907783</v>
          </cell>
          <cell r="B352" t="str">
            <v>23907</v>
          </cell>
          <cell r="C352" t="str">
            <v>CT Adj - BS</v>
          </cell>
          <cell r="D352" t="str">
            <v>783</v>
          </cell>
          <cell r="E352" t="str">
            <v>Trans Adj-Res for Retiree Med</v>
          </cell>
          <cell r="F352" t="str">
            <v>CT Adj - BS-Trans Adj-Res for Retiree Med</v>
          </cell>
          <cell r="V352">
            <v>0</v>
          </cell>
          <cell r="AE352">
            <v>0</v>
          </cell>
          <cell r="AI352">
            <v>0</v>
          </cell>
          <cell r="AK352">
            <v>0</v>
          </cell>
          <cell r="AQ352">
            <v>0</v>
          </cell>
          <cell r="AR352">
            <v>0</v>
          </cell>
        </row>
        <row r="353">
          <cell r="A353" t="str">
            <v>23907784</v>
          </cell>
          <cell r="B353" t="str">
            <v>23907</v>
          </cell>
          <cell r="C353" t="str">
            <v>CT Adj - BS</v>
          </cell>
          <cell r="D353" t="str">
            <v>784</v>
          </cell>
          <cell r="E353" t="str">
            <v>Trans Adj-Pension Obligations</v>
          </cell>
          <cell r="F353" t="str">
            <v>CT Adj - BS-Trans Adj-Pension Obligations</v>
          </cell>
          <cell r="V353">
            <v>0</v>
          </cell>
          <cell r="AE353">
            <v>0</v>
          </cell>
          <cell r="AI353">
            <v>0</v>
          </cell>
          <cell r="AK353">
            <v>0</v>
          </cell>
          <cell r="AQ353">
            <v>0</v>
          </cell>
          <cell r="AR353">
            <v>0</v>
          </cell>
        </row>
        <row r="354">
          <cell r="A354" t="str">
            <v>23907785</v>
          </cell>
          <cell r="B354" t="str">
            <v>23907</v>
          </cell>
          <cell r="C354" t="str">
            <v>CT Adj - BS</v>
          </cell>
          <cell r="D354" t="str">
            <v>785</v>
          </cell>
          <cell r="E354" t="str">
            <v>Trans Adj-Def Comp</v>
          </cell>
          <cell r="F354" t="str">
            <v>CT Adj - BS-Trans Adj-Def Comp</v>
          </cell>
          <cell r="T354">
            <v>12057.73</v>
          </cell>
          <cell r="V354">
            <v>0</v>
          </cell>
          <cell r="W354">
            <v>12057.73</v>
          </cell>
          <cell r="Z354">
            <v>12057.73</v>
          </cell>
          <cell r="AB354">
            <v>6423.54</v>
          </cell>
          <cell r="AE354">
            <v>6423.54</v>
          </cell>
          <cell r="AI354">
            <v>0</v>
          </cell>
          <cell r="AK354">
            <v>0</v>
          </cell>
          <cell r="AQ354">
            <v>0</v>
          </cell>
          <cell r="AR354">
            <v>5634.19</v>
          </cell>
        </row>
        <row r="355">
          <cell r="A355" t="str">
            <v>23907786</v>
          </cell>
          <cell r="B355" t="str">
            <v>23907</v>
          </cell>
          <cell r="C355" t="str">
            <v>CT Adj - BS</v>
          </cell>
          <cell r="D355" t="str">
            <v>786</v>
          </cell>
          <cell r="E355" t="str">
            <v>Trans Adj-Cons In Progress</v>
          </cell>
          <cell r="F355" t="str">
            <v>CT Adj - BS-Trans Adj-Cons In Progress</v>
          </cell>
          <cell r="V355">
            <v>0</v>
          </cell>
          <cell r="AE355">
            <v>0</v>
          </cell>
          <cell r="AI355">
            <v>0</v>
          </cell>
          <cell r="AK355">
            <v>0</v>
          </cell>
          <cell r="AQ355">
            <v>0</v>
          </cell>
          <cell r="AR355">
            <v>0</v>
          </cell>
        </row>
        <row r="356">
          <cell r="A356" t="str">
            <v>23907787</v>
          </cell>
          <cell r="B356" t="str">
            <v>23907</v>
          </cell>
          <cell r="C356" t="str">
            <v>CT Adj - BS</v>
          </cell>
          <cell r="D356" t="str">
            <v>787</v>
          </cell>
          <cell r="E356" t="str">
            <v>Trans Adj-Leasehold Make Good</v>
          </cell>
          <cell r="F356" t="str">
            <v>CT Adj - BS-Trans Adj-Leasehold Make Good</v>
          </cell>
          <cell r="G356">
            <v>404.44</v>
          </cell>
          <cell r="L356">
            <v>404.44</v>
          </cell>
          <cell r="T356">
            <v>-2089.8200000000002</v>
          </cell>
          <cell r="V356">
            <v>0</v>
          </cell>
          <cell r="W356">
            <v>-1685.38</v>
          </cell>
          <cell r="Z356">
            <v>-1685.38</v>
          </cell>
          <cell r="AB356">
            <v>-3019.43</v>
          </cell>
          <cell r="AE356">
            <v>-3019.43</v>
          </cell>
          <cell r="AI356">
            <v>0</v>
          </cell>
          <cell r="AK356">
            <v>0</v>
          </cell>
          <cell r="AQ356">
            <v>0</v>
          </cell>
          <cell r="AR356">
            <v>1334.0499999999997</v>
          </cell>
        </row>
        <row r="357">
          <cell r="A357" t="str">
            <v>23907120</v>
          </cell>
          <cell r="B357" t="str">
            <v>23907</v>
          </cell>
          <cell r="C357" t="str">
            <v>CT Adj - BS</v>
          </cell>
          <cell r="D357" t="str">
            <v>120</v>
          </cell>
          <cell r="E357" t="str">
            <v>Acquisitions/Additions</v>
          </cell>
          <cell r="F357" t="str">
            <v>CT Adj - BS-Acquisitions/Additions</v>
          </cell>
          <cell r="V357">
            <v>0</v>
          </cell>
          <cell r="Y357">
            <v>20331</v>
          </cell>
          <cell r="Z357">
            <v>20331</v>
          </cell>
          <cell r="AE357">
            <v>0</v>
          </cell>
          <cell r="AI357">
            <v>0</v>
          </cell>
          <cell r="AK357">
            <v>0</v>
          </cell>
          <cell r="AQ357">
            <v>0</v>
          </cell>
          <cell r="AR357">
            <v>20331</v>
          </cell>
        </row>
        <row r="358">
          <cell r="A358" t="str">
            <v>23908</v>
          </cell>
          <cell r="B358" t="str">
            <v>23908</v>
          </cell>
          <cell r="C358" t="str">
            <v>CT Adj - IS</v>
          </cell>
          <cell r="F358" t="str">
            <v>CT Adj - IS</v>
          </cell>
          <cell r="V358">
            <v>0</v>
          </cell>
          <cell r="AE358">
            <v>0</v>
          </cell>
          <cell r="AI358">
            <v>0</v>
          </cell>
          <cell r="AK358">
            <v>0</v>
          </cell>
          <cell r="AQ358">
            <v>0</v>
          </cell>
          <cell r="AR35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hipments"/>
      <sheetName val="P&amp;L"/>
      <sheetName val="Division-New Template"/>
      <sheetName val="Division-New Template (2)"/>
      <sheetName val="sapactivexlhiddensheet"/>
      <sheetName val="AOP 2003 SAP SHIPMMENTS "/>
    </sheetNames>
    <sheetDataSet>
      <sheetData sheetId="0" refreshError="1"/>
      <sheetData sheetId="1" refreshError="1"/>
      <sheetData sheetId="2" refreshError="1">
        <row r="6">
          <cell r="B6" t="str">
            <v>03</v>
          </cell>
        </row>
        <row r="7">
          <cell r="B7" t="str">
            <v>AM_CONS</v>
          </cell>
        </row>
        <row r="8">
          <cell r="B8" t="str">
            <v>CS</v>
          </cell>
        </row>
        <row r="9">
          <cell r="B9" t="str">
            <v>US</v>
          </cell>
        </row>
        <row r="13">
          <cell r="E13">
            <v>100</v>
          </cell>
          <cell r="F13">
            <v>304</v>
          </cell>
          <cell r="G13">
            <v>100</v>
          </cell>
        </row>
        <row r="14">
          <cell r="E14">
            <v>2004</v>
          </cell>
          <cell r="F14">
            <v>2004</v>
          </cell>
          <cell r="G14">
            <v>2003</v>
          </cell>
        </row>
        <row r="15">
          <cell r="E15">
            <v>5</v>
          </cell>
          <cell r="F15">
            <v>5</v>
          </cell>
          <cell r="G15">
            <v>5</v>
          </cell>
        </row>
        <row r="16">
          <cell r="E16" t="str">
            <v>CV GC CD</v>
          </cell>
          <cell r="F16" t="str">
            <v>CV GC CD</v>
          </cell>
          <cell r="G16" t="str">
            <v>CV GC CD</v>
          </cell>
        </row>
        <row r="20">
          <cell r="A20" t="str">
            <v>4000001</v>
          </cell>
        </row>
        <row r="21">
          <cell r="A21" t="str">
            <v xml:space="preserve">   4000002</v>
          </cell>
        </row>
        <row r="22">
          <cell r="A22" t="str">
            <v xml:space="preserve">      4000003</v>
          </cell>
        </row>
        <row r="23">
          <cell r="A23" t="str">
            <v xml:space="preserve">         4000004</v>
          </cell>
        </row>
        <row r="24">
          <cell r="A24" t="str">
            <v xml:space="preserve">            49001</v>
          </cell>
        </row>
        <row r="25">
          <cell r="A25" t="str">
            <v xml:space="preserve">            400000</v>
          </cell>
        </row>
        <row r="26">
          <cell r="A26" t="str">
            <v xml:space="preserve">               401000</v>
          </cell>
        </row>
        <row r="27">
          <cell r="A27" t="str">
            <v xml:space="preserve">                  401010</v>
          </cell>
        </row>
        <row r="28">
          <cell r="A28" t="str">
            <v xml:space="preserve">                     41001</v>
          </cell>
        </row>
        <row r="29">
          <cell r="A29" t="str">
            <v xml:space="preserve">                     41003</v>
          </cell>
        </row>
        <row r="30">
          <cell r="A30" t="str">
            <v xml:space="preserve">                     41007</v>
          </cell>
        </row>
        <row r="31">
          <cell r="A31" t="str">
            <v xml:space="preserve">                     41008</v>
          </cell>
        </row>
        <row r="32">
          <cell r="A32" t="str">
            <v xml:space="preserve">                     41009</v>
          </cell>
        </row>
        <row r="33">
          <cell r="A33" t="str">
            <v xml:space="preserve">                     41011</v>
          </cell>
        </row>
        <row r="34">
          <cell r="A34" t="str">
            <v xml:space="preserve">                  401020</v>
          </cell>
        </row>
        <row r="35">
          <cell r="A35" t="str">
            <v xml:space="preserve">                     42001</v>
          </cell>
        </row>
        <row r="36">
          <cell r="A36" t="str">
            <v xml:space="preserve">                     42005</v>
          </cell>
        </row>
        <row r="37">
          <cell r="A37" t="str">
            <v xml:space="preserve">                     42009</v>
          </cell>
        </row>
        <row r="38">
          <cell r="A38" t="str">
            <v xml:space="preserve">                     42011</v>
          </cell>
        </row>
        <row r="39">
          <cell r="A39" t="str">
            <v xml:space="preserve">               402000</v>
          </cell>
        </row>
        <row r="40">
          <cell r="A40" t="str">
            <v xml:space="preserve">                  43001</v>
          </cell>
        </row>
        <row r="41">
          <cell r="A41" t="str">
            <v xml:space="preserve">               403000</v>
          </cell>
        </row>
        <row r="42">
          <cell r="A42" t="str">
            <v xml:space="preserve">                  403010</v>
          </cell>
        </row>
        <row r="43">
          <cell r="A43" t="str">
            <v xml:space="preserve">                     44001</v>
          </cell>
        </row>
        <row r="44">
          <cell r="A44" t="str">
            <v xml:space="preserve">                     44007</v>
          </cell>
        </row>
        <row r="45">
          <cell r="A45" t="str">
            <v xml:space="preserve">                     44009</v>
          </cell>
        </row>
        <row r="46">
          <cell r="A46" t="str">
            <v xml:space="preserve">                  403020</v>
          </cell>
        </row>
        <row r="47">
          <cell r="A47" t="str">
            <v xml:space="preserve">                     45001</v>
          </cell>
        </row>
        <row r="48">
          <cell r="A48" t="str">
            <v xml:space="preserve">                     45007</v>
          </cell>
        </row>
        <row r="49">
          <cell r="A49" t="str">
            <v xml:space="preserve">                     45009</v>
          </cell>
        </row>
        <row r="50">
          <cell r="A50" t="str">
            <v xml:space="preserve">            500000</v>
          </cell>
        </row>
        <row r="51">
          <cell r="A51" t="str">
            <v xml:space="preserve">               501000</v>
          </cell>
        </row>
        <row r="52">
          <cell r="A52" t="str">
            <v xml:space="preserve">                  501010</v>
          </cell>
        </row>
        <row r="53">
          <cell r="A53" t="str">
            <v xml:space="preserve">                     51001</v>
          </cell>
        </row>
        <row r="54">
          <cell r="A54" t="str">
            <v xml:space="preserve">                     51003</v>
          </cell>
        </row>
        <row r="55">
          <cell r="A55" t="str">
            <v xml:space="preserve">                     51006</v>
          </cell>
        </row>
        <row r="56">
          <cell r="A56" t="str">
            <v xml:space="preserve">                     51007</v>
          </cell>
        </row>
        <row r="57">
          <cell r="A57" t="str">
            <v xml:space="preserve">                     51008</v>
          </cell>
        </row>
        <row r="58">
          <cell r="A58" t="str">
            <v xml:space="preserve">                     51009</v>
          </cell>
        </row>
        <row r="59">
          <cell r="A59" t="str">
            <v xml:space="preserve">                     51011</v>
          </cell>
        </row>
        <row r="60">
          <cell r="A60" t="str">
            <v xml:space="preserve">                     94050</v>
          </cell>
        </row>
        <row r="61">
          <cell r="A61" t="str">
            <v xml:space="preserve">                  501020</v>
          </cell>
        </row>
        <row r="62">
          <cell r="A62" t="str">
            <v xml:space="preserve">                     52001</v>
          </cell>
        </row>
        <row r="63">
          <cell r="A63" t="str">
            <v xml:space="preserve">                     52005</v>
          </cell>
        </row>
        <row r="64">
          <cell r="A64" t="str">
            <v xml:space="preserve">                     52006</v>
          </cell>
        </row>
        <row r="65">
          <cell r="A65" t="str">
            <v xml:space="preserve">                     52007</v>
          </cell>
        </row>
        <row r="66">
          <cell r="A66" t="str">
            <v xml:space="preserve">                     52008</v>
          </cell>
        </row>
        <row r="67">
          <cell r="A67" t="str">
            <v xml:space="preserve">                     52009</v>
          </cell>
        </row>
        <row r="68">
          <cell r="A68" t="str">
            <v xml:space="preserve">                     94070</v>
          </cell>
        </row>
        <row r="69">
          <cell r="A69" t="str">
            <v xml:space="preserve">         6000004</v>
          </cell>
        </row>
        <row r="70">
          <cell r="A70" t="str">
            <v xml:space="preserve">            600000</v>
          </cell>
        </row>
        <row r="71">
          <cell r="A71" t="str">
            <v xml:space="preserve">               601000</v>
          </cell>
        </row>
        <row r="72">
          <cell r="A72" t="str">
            <v xml:space="preserve">                  601010</v>
          </cell>
        </row>
        <row r="73">
          <cell r="A73" t="str">
            <v xml:space="preserve">                     60001</v>
          </cell>
        </row>
        <row r="74">
          <cell r="A74" t="str">
            <v xml:space="preserve">                     60002</v>
          </cell>
        </row>
        <row r="75">
          <cell r="A75" t="str">
            <v xml:space="preserve">                     60003</v>
          </cell>
        </row>
        <row r="76">
          <cell r="A76" t="str">
            <v xml:space="preserve">                     60004</v>
          </cell>
        </row>
        <row r="77">
          <cell r="A77" t="str">
            <v xml:space="preserve">                     90600</v>
          </cell>
        </row>
        <row r="78">
          <cell r="A78" t="str">
            <v xml:space="preserve">                     91370</v>
          </cell>
        </row>
        <row r="79">
          <cell r="A79" t="str">
            <v xml:space="preserve">                     91372</v>
          </cell>
        </row>
        <row r="80">
          <cell r="A80" t="str">
            <v xml:space="preserve">                     91374</v>
          </cell>
        </row>
        <row r="81">
          <cell r="A81" t="str">
            <v xml:space="preserve">                     92206</v>
          </cell>
        </row>
        <row r="82">
          <cell r="A82" t="str">
            <v xml:space="preserve">                     92207</v>
          </cell>
        </row>
        <row r="83">
          <cell r="A83" t="str">
            <v xml:space="preserve">                     92208</v>
          </cell>
        </row>
        <row r="84">
          <cell r="A84" t="str">
            <v xml:space="preserve">                     92210</v>
          </cell>
        </row>
        <row r="85">
          <cell r="A85" t="str">
            <v xml:space="preserve">                     92211</v>
          </cell>
        </row>
        <row r="86">
          <cell r="A86" t="str">
            <v xml:space="preserve">                     92225</v>
          </cell>
        </row>
        <row r="87">
          <cell r="A87" t="str">
            <v xml:space="preserve">                     92226</v>
          </cell>
        </row>
        <row r="88">
          <cell r="A88" t="str">
            <v xml:space="preserve">                     92227</v>
          </cell>
        </row>
        <row r="89">
          <cell r="A89" t="str">
            <v xml:space="preserve">                     94001</v>
          </cell>
        </row>
        <row r="90">
          <cell r="A90" t="str">
            <v xml:space="preserve">                     94002</v>
          </cell>
        </row>
        <row r="91">
          <cell r="A91" t="str">
            <v xml:space="preserve">                  601020</v>
          </cell>
        </row>
        <row r="92">
          <cell r="A92" t="str">
            <v xml:space="preserve">                     61001</v>
          </cell>
        </row>
        <row r="93">
          <cell r="A93" t="str">
            <v xml:space="preserve">                     61002</v>
          </cell>
        </row>
        <row r="94">
          <cell r="A94" t="str">
            <v xml:space="preserve">                     92202</v>
          </cell>
        </row>
        <row r="95">
          <cell r="A95" t="str">
            <v xml:space="preserve">                     92203</v>
          </cell>
        </row>
        <row r="96">
          <cell r="A96" t="str">
            <v xml:space="preserve">                  601030</v>
          </cell>
        </row>
        <row r="97">
          <cell r="A97" t="str">
            <v xml:space="preserve">                     62001</v>
          </cell>
        </row>
        <row r="98">
          <cell r="A98" t="str">
            <v xml:space="preserve">                     62002</v>
          </cell>
        </row>
        <row r="99">
          <cell r="A99" t="str">
            <v xml:space="preserve">                  601040</v>
          </cell>
        </row>
        <row r="100">
          <cell r="A100" t="str">
            <v xml:space="preserve">                     63001</v>
          </cell>
        </row>
        <row r="101">
          <cell r="A101" t="str">
            <v xml:space="preserve">                     63002</v>
          </cell>
        </row>
        <row r="102">
          <cell r="A102" t="str">
            <v xml:space="preserve">                     92200</v>
          </cell>
        </row>
        <row r="103">
          <cell r="A103" t="str">
            <v xml:space="preserve">                     92201</v>
          </cell>
        </row>
        <row r="104">
          <cell r="A104" t="str">
            <v xml:space="preserve">                  601050</v>
          </cell>
        </row>
        <row r="105">
          <cell r="A105" t="str">
            <v xml:space="preserve">                     64001</v>
          </cell>
        </row>
        <row r="106">
          <cell r="A106" t="str">
            <v xml:space="preserve">                     64002</v>
          </cell>
        </row>
        <row r="107">
          <cell r="A107" t="str">
            <v xml:space="preserve">               602000</v>
          </cell>
        </row>
        <row r="108">
          <cell r="A108" t="str">
            <v xml:space="preserve">                  65011</v>
          </cell>
        </row>
        <row r="109">
          <cell r="A109" t="str">
            <v xml:space="preserve">                  65021</v>
          </cell>
        </row>
        <row r="110">
          <cell r="A110" t="str">
            <v xml:space="preserve">                  65031</v>
          </cell>
        </row>
        <row r="111">
          <cell r="A111" t="str">
            <v xml:space="preserve">                  65032</v>
          </cell>
        </row>
        <row r="112">
          <cell r="A112" t="str">
            <v xml:space="preserve">                  65033</v>
          </cell>
        </row>
        <row r="113">
          <cell r="A113" t="str">
            <v xml:space="preserve">                  65059</v>
          </cell>
        </row>
        <row r="114">
          <cell r="A114" t="str">
            <v xml:space="preserve">                  65061</v>
          </cell>
        </row>
        <row r="115">
          <cell r="A115" t="str">
            <v xml:space="preserve">                  65071</v>
          </cell>
        </row>
        <row r="116">
          <cell r="A116" t="str">
            <v xml:space="preserve">                  65081</v>
          </cell>
        </row>
        <row r="117">
          <cell r="A117" t="str">
            <v xml:space="preserve">                  92214</v>
          </cell>
        </row>
        <row r="118">
          <cell r="A118" t="str">
            <v xml:space="preserve">                  92215</v>
          </cell>
        </row>
        <row r="119">
          <cell r="A119" t="str">
            <v xml:space="preserve">                  92217</v>
          </cell>
        </row>
        <row r="120">
          <cell r="A120" t="str">
            <v xml:space="preserve">                  92218</v>
          </cell>
        </row>
        <row r="121">
          <cell r="A121" t="str">
            <v xml:space="preserve">                  92219</v>
          </cell>
        </row>
        <row r="122">
          <cell r="A122" t="str">
            <v xml:space="preserve">                  602011</v>
          </cell>
        </row>
        <row r="123">
          <cell r="A123" t="str">
            <v xml:space="preserve">                     65041</v>
          </cell>
        </row>
        <row r="124">
          <cell r="A124" t="str">
            <v xml:space="preserve">                     65042</v>
          </cell>
        </row>
        <row r="125">
          <cell r="A125" t="str">
            <v xml:space="preserve">                     91371</v>
          </cell>
        </row>
        <row r="126">
          <cell r="A126" t="str">
            <v xml:space="preserve">                     92216</v>
          </cell>
        </row>
        <row r="127">
          <cell r="A127" t="str">
            <v xml:space="preserve">                  602012</v>
          </cell>
        </row>
        <row r="128">
          <cell r="A128" t="str">
            <v xml:space="preserve">                     65052</v>
          </cell>
        </row>
        <row r="129">
          <cell r="A129" t="str">
            <v xml:space="preserve">                     65053</v>
          </cell>
        </row>
        <row r="130">
          <cell r="A130" t="str">
            <v xml:space="preserve">                     65054</v>
          </cell>
        </row>
        <row r="131">
          <cell r="A131" t="str">
            <v xml:space="preserve">                     65055</v>
          </cell>
        </row>
        <row r="132">
          <cell r="A132" t="str">
            <v xml:space="preserve">                     65057</v>
          </cell>
        </row>
        <row r="133">
          <cell r="A133" t="str">
            <v xml:space="preserve">                     91140</v>
          </cell>
        </row>
        <row r="134">
          <cell r="A134" t="str">
            <v xml:space="preserve">                     92204</v>
          </cell>
        </row>
        <row r="135">
          <cell r="A135" t="str">
            <v xml:space="preserve">                     92212</v>
          </cell>
        </row>
        <row r="136">
          <cell r="A136" t="str">
            <v xml:space="preserve">                     92213</v>
          </cell>
        </row>
        <row r="137">
          <cell r="A137" t="str">
            <v xml:space="preserve">                     92220</v>
          </cell>
        </row>
        <row r="138">
          <cell r="A138" t="str">
            <v xml:space="preserve">                     92230</v>
          </cell>
        </row>
        <row r="139">
          <cell r="A139" t="str">
            <v xml:space="preserve">               603000</v>
          </cell>
        </row>
        <row r="140">
          <cell r="A140" t="str">
            <v xml:space="preserve">                  66001</v>
          </cell>
        </row>
        <row r="141">
          <cell r="A141" t="str">
            <v xml:space="preserve">                  66002</v>
          </cell>
        </row>
        <row r="142">
          <cell r="A142" t="str">
            <v xml:space="preserve">               604000</v>
          </cell>
        </row>
        <row r="143">
          <cell r="A143" t="str">
            <v xml:space="preserve">                  67001</v>
          </cell>
        </row>
        <row r="144">
          <cell r="A144" t="str">
            <v xml:space="preserve">      7000003</v>
          </cell>
        </row>
        <row r="145">
          <cell r="A145" t="str">
            <v xml:space="preserve">         7000004</v>
          </cell>
        </row>
        <row r="146">
          <cell r="A146" t="str">
            <v xml:space="preserve">            700000</v>
          </cell>
        </row>
        <row r="147">
          <cell r="A147" t="str">
            <v xml:space="preserve">               71001</v>
          </cell>
        </row>
        <row r="148">
          <cell r="A148" t="str">
            <v xml:space="preserve">               71002</v>
          </cell>
        </row>
        <row r="149">
          <cell r="A149" t="str">
            <v xml:space="preserve">               72001</v>
          </cell>
        </row>
        <row r="150">
          <cell r="A150" t="str">
            <v xml:space="preserve">               72002</v>
          </cell>
        </row>
        <row r="151">
          <cell r="A151" t="str">
            <v xml:space="preserve">               72003</v>
          </cell>
        </row>
        <row r="152">
          <cell r="A152" t="str">
            <v xml:space="preserve">               72004</v>
          </cell>
        </row>
        <row r="153">
          <cell r="A153" t="str">
            <v xml:space="preserve">               73001</v>
          </cell>
        </row>
        <row r="154">
          <cell r="A154" t="str">
            <v xml:space="preserve">               74001</v>
          </cell>
        </row>
        <row r="155">
          <cell r="A155" t="str">
            <v xml:space="preserve">               74002</v>
          </cell>
        </row>
        <row r="156">
          <cell r="A156" t="str">
            <v xml:space="preserve">               74003</v>
          </cell>
        </row>
        <row r="157">
          <cell r="A157" t="str">
            <v xml:space="preserve">               74004</v>
          </cell>
        </row>
        <row r="158">
          <cell r="A158" t="str">
            <v xml:space="preserve">               74005</v>
          </cell>
        </row>
        <row r="159">
          <cell r="A159" t="str">
            <v xml:space="preserve">               75001</v>
          </cell>
        </row>
        <row r="160">
          <cell r="A160" t="str">
            <v xml:space="preserve">               75002</v>
          </cell>
        </row>
        <row r="161">
          <cell r="A161" t="str">
            <v xml:space="preserve">               75003</v>
          </cell>
        </row>
        <row r="162">
          <cell r="A162" t="str">
            <v xml:space="preserve">               75004</v>
          </cell>
        </row>
        <row r="163">
          <cell r="A163" t="str">
            <v xml:space="preserve">               75005</v>
          </cell>
        </row>
        <row r="164">
          <cell r="A164" t="str">
            <v xml:space="preserve">               75006</v>
          </cell>
        </row>
        <row r="165">
          <cell r="A165" t="str">
            <v xml:space="preserve">               75007</v>
          </cell>
        </row>
        <row r="166">
          <cell r="A166" t="str">
            <v xml:space="preserve">               75008</v>
          </cell>
        </row>
        <row r="167">
          <cell r="A167" t="str">
            <v xml:space="preserve">               75009</v>
          </cell>
        </row>
        <row r="168">
          <cell r="A168" t="str">
            <v xml:space="preserve">               75011</v>
          </cell>
        </row>
        <row r="169">
          <cell r="A169" t="str">
            <v xml:space="preserve">               75012</v>
          </cell>
        </row>
        <row r="170">
          <cell r="A170" t="str">
            <v xml:space="preserve">               75013</v>
          </cell>
        </row>
        <row r="171">
          <cell r="A171" t="str">
            <v xml:space="preserve">               75014</v>
          </cell>
        </row>
        <row r="172">
          <cell r="A172" t="str">
            <v xml:space="preserve">               75015</v>
          </cell>
        </row>
        <row r="173">
          <cell r="A173" t="str">
            <v xml:space="preserve">               75016</v>
          </cell>
        </row>
        <row r="174">
          <cell r="A174" t="str">
            <v xml:space="preserve">               75017</v>
          </cell>
        </row>
        <row r="175">
          <cell r="A175" t="str">
            <v xml:space="preserve">               75018</v>
          </cell>
        </row>
        <row r="176">
          <cell r="A176" t="str">
            <v xml:space="preserve">               75098</v>
          </cell>
        </row>
        <row r="177">
          <cell r="A177" t="str">
            <v xml:space="preserve">               75099</v>
          </cell>
        </row>
        <row r="178">
          <cell r="A178" t="str">
            <v xml:space="preserve">               78001</v>
          </cell>
        </row>
        <row r="179">
          <cell r="A179" t="str">
            <v xml:space="preserve">               78002</v>
          </cell>
        </row>
        <row r="180">
          <cell r="A180" t="str">
            <v xml:space="preserve">               79001</v>
          </cell>
        </row>
        <row r="181">
          <cell r="A181" t="str">
            <v xml:space="preserve">               90200</v>
          </cell>
        </row>
        <row r="182">
          <cell r="A182" t="str">
            <v xml:space="preserve">               90300</v>
          </cell>
        </row>
        <row r="183">
          <cell r="A183" t="str">
            <v xml:space="preserve">               90400</v>
          </cell>
        </row>
        <row r="184">
          <cell r="A184" t="str">
            <v xml:space="preserve">               90700</v>
          </cell>
        </row>
        <row r="185">
          <cell r="A185" t="str">
            <v xml:space="preserve">               90720</v>
          </cell>
        </row>
        <row r="186">
          <cell r="A186" t="str">
            <v xml:space="preserve">               90730</v>
          </cell>
        </row>
        <row r="187">
          <cell r="A187" t="str">
            <v xml:space="preserve">               90740</v>
          </cell>
        </row>
        <row r="188">
          <cell r="A188" t="str">
            <v xml:space="preserve">               90750</v>
          </cell>
        </row>
        <row r="189">
          <cell r="A189" t="str">
            <v xml:space="preserve">               90760</v>
          </cell>
        </row>
        <row r="190">
          <cell r="A190" t="str">
            <v xml:space="preserve">               90770</v>
          </cell>
        </row>
        <row r="191">
          <cell r="A191" t="str">
            <v xml:space="preserve">               90780</v>
          </cell>
        </row>
        <row r="192">
          <cell r="A192" t="str">
            <v xml:space="preserve">               91110</v>
          </cell>
        </row>
        <row r="193">
          <cell r="A193" t="str">
            <v xml:space="preserve">               91111</v>
          </cell>
        </row>
        <row r="194">
          <cell r="A194" t="str">
            <v xml:space="preserve">               91112</v>
          </cell>
        </row>
        <row r="195">
          <cell r="A195" t="str">
            <v xml:space="preserve">               91113</v>
          </cell>
        </row>
        <row r="196">
          <cell r="A196" t="str">
            <v xml:space="preserve">               91114</v>
          </cell>
        </row>
        <row r="197">
          <cell r="A197" t="str">
            <v xml:space="preserve">               91120</v>
          </cell>
        </row>
        <row r="198">
          <cell r="A198" t="str">
            <v xml:space="preserve">               91125</v>
          </cell>
        </row>
        <row r="199">
          <cell r="A199" t="str">
            <v xml:space="preserve">               91133</v>
          </cell>
        </row>
        <row r="200">
          <cell r="A200" t="str">
            <v xml:space="preserve">               91136</v>
          </cell>
        </row>
        <row r="201">
          <cell r="A201" t="str">
            <v xml:space="preserve">               91137</v>
          </cell>
        </row>
        <row r="202">
          <cell r="A202" t="str">
            <v xml:space="preserve">               91138</v>
          </cell>
        </row>
        <row r="203">
          <cell r="A203" t="str">
            <v xml:space="preserve">               91134</v>
          </cell>
        </row>
        <row r="204">
          <cell r="A204" t="str">
            <v xml:space="preserve">               91141</v>
          </cell>
        </row>
        <row r="205">
          <cell r="A205" t="str">
            <v xml:space="preserve">               91142</v>
          </cell>
        </row>
        <row r="206">
          <cell r="A206" t="str">
            <v xml:space="preserve">               91143</v>
          </cell>
        </row>
        <row r="207">
          <cell r="A207" t="str">
            <v xml:space="preserve">               91144</v>
          </cell>
        </row>
        <row r="208">
          <cell r="A208" t="str">
            <v xml:space="preserve">               91145</v>
          </cell>
        </row>
        <row r="209">
          <cell r="A209" t="str">
            <v xml:space="preserve">               91150</v>
          </cell>
        </row>
        <row r="210">
          <cell r="A210" t="str">
            <v xml:space="preserve">               91162</v>
          </cell>
        </row>
        <row r="211">
          <cell r="A211" t="str">
            <v xml:space="preserve">               91163</v>
          </cell>
        </row>
        <row r="212">
          <cell r="A212" t="str">
            <v xml:space="preserve">               91164</v>
          </cell>
        </row>
        <row r="213">
          <cell r="A213" t="str">
            <v xml:space="preserve">               91171</v>
          </cell>
        </row>
        <row r="214">
          <cell r="A214" t="str">
            <v xml:space="preserve">               91172</v>
          </cell>
        </row>
        <row r="215">
          <cell r="A215" t="str">
            <v xml:space="preserve">               91173</v>
          </cell>
        </row>
        <row r="216">
          <cell r="A216" t="str">
            <v xml:space="preserve">               91190</v>
          </cell>
        </row>
        <row r="217">
          <cell r="A217" t="str">
            <v xml:space="preserve">               91215</v>
          </cell>
        </row>
        <row r="218">
          <cell r="A218" t="str">
            <v xml:space="preserve">               91224</v>
          </cell>
        </row>
        <row r="219">
          <cell r="A219" t="str">
            <v xml:space="preserve">               91225</v>
          </cell>
        </row>
        <row r="220">
          <cell r="A220" t="str">
            <v xml:space="preserve">               91226</v>
          </cell>
        </row>
        <row r="221">
          <cell r="A221" t="str">
            <v xml:space="preserve">               91227</v>
          </cell>
        </row>
        <row r="222">
          <cell r="A222" t="str">
            <v xml:space="preserve">               91230</v>
          </cell>
        </row>
        <row r="223">
          <cell r="A223" t="str">
            <v xml:space="preserve">               91235</v>
          </cell>
        </row>
        <row r="224">
          <cell r="A224" t="str">
            <v xml:space="preserve">               91250</v>
          </cell>
        </row>
        <row r="225">
          <cell r="A225" t="str">
            <v xml:space="preserve">               91251</v>
          </cell>
        </row>
        <row r="226">
          <cell r="A226" t="str">
            <v xml:space="preserve">               91252</v>
          </cell>
        </row>
        <row r="227">
          <cell r="A227" t="str">
            <v xml:space="preserve">               91253</v>
          </cell>
        </row>
        <row r="228">
          <cell r="A228" t="str">
            <v xml:space="preserve">               91254</v>
          </cell>
        </row>
        <row r="229">
          <cell r="A229" t="str">
            <v xml:space="preserve">               91255</v>
          </cell>
        </row>
        <row r="230">
          <cell r="A230" t="str">
            <v xml:space="preserve">               91270</v>
          </cell>
        </row>
        <row r="231">
          <cell r="A231" t="str">
            <v xml:space="preserve">               91280</v>
          </cell>
        </row>
        <row r="232">
          <cell r="A232" t="str">
            <v xml:space="preserve">               91281</v>
          </cell>
        </row>
        <row r="233">
          <cell r="A233" t="str">
            <v xml:space="preserve">               91282</v>
          </cell>
        </row>
        <row r="234">
          <cell r="A234" t="str">
            <v xml:space="preserve">               91283</v>
          </cell>
        </row>
        <row r="235">
          <cell r="A235" t="str">
            <v xml:space="preserve">               91285</v>
          </cell>
        </row>
        <row r="236">
          <cell r="A236" t="str">
            <v xml:space="preserve">               91290</v>
          </cell>
        </row>
        <row r="237">
          <cell r="A237" t="str">
            <v xml:space="preserve">               91295</v>
          </cell>
        </row>
        <row r="238">
          <cell r="A238" t="str">
            <v xml:space="preserve">               91296</v>
          </cell>
        </row>
        <row r="239">
          <cell r="A239" t="str">
            <v xml:space="preserve">               91297</v>
          </cell>
        </row>
        <row r="240">
          <cell r="A240" t="str">
            <v xml:space="preserve">               91298</v>
          </cell>
        </row>
        <row r="241">
          <cell r="A241" t="str">
            <v xml:space="preserve">               91315</v>
          </cell>
        </row>
        <row r="242">
          <cell r="A242" t="str">
            <v xml:space="preserve">               91351</v>
          </cell>
        </row>
        <row r="243">
          <cell r="A243" t="str">
            <v xml:space="preserve">               91352</v>
          </cell>
        </row>
        <row r="244">
          <cell r="A244" t="str">
            <v xml:space="preserve">               91353</v>
          </cell>
        </row>
        <row r="245">
          <cell r="A245" t="str">
            <v xml:space="preserve">               91373</v>
          </cell>
        </row>
        <row r="246">
          <cell r="A246" t="str">
            <v xml:space="preserve">               91380</v>
          </cell>
        </row>
        <row r="247">
          <cell r="A247" t="str">
            <v xml:space="preserve">               92115</v>
          </cell>
        </row>
        <row r="248">
          <cell r="A248" t="str">
            <v xml:space="preserve">               92120</v>
          </cell>
        </row>
        <row r="249">
          <cell r="A249" t="str">
            <v xml:space="preserve">               92121</v>
          </cell>
        </row>
        <row r="250">
          <cell r="A250" t="str">
            <v xml:space="preserve">               92250</v>
          </cell>
        </row>
        <row r="251">
          <cell r="A251" t="str">
            <v xml:space="preserve">            700001</v>
          </cell>
        </row>
        <row r="252">
          <cell r="A252" t="str">
            <v xml:space="preserve">               68001</v>
          </cell>
        </row>
        <row r="253">
          <cell r="A253" t="str">
            <v xml:space="preserve">               68002</v>
          </cell>
        </row>
        <row r="254">
          <cell r="A254" t="str">
            <v xml:space="preserve">            700002</v>
          </cell>
        </row>
        <row r="255">
          <cell r="A255" t="str">
            <v xml:space="preserve">               69001</v>
          </cell>
        </row>
        <row r="256">
          <cell r="A256" t="str">
            <v xml:space="preserve">               69002</v>
          </cell>
        </row>
        <row r="257">
          <cell r="A257" t="str">
            <v xml:space="preserve">               91130</v>
          </cell>
        </row>
        <row r="258">
          <cell r="A258" t="str">
            <v xml:space="preserve">            700003</v>
          </cell>
        </row>
        <row r="259">
          <cell r="A259" t="str">
            <v xml:space="preserve">               80011</v>
          </cell>
        </row>
        <row r="260">
          <cell r="A260" t="str">
            <v xml:space="preserve">               80012</v>
          </cell>
        </row>
        <row r="261">
          <cell r="A261" t="str">
            <v xml:space="preserve">            700004</v>
          </cell>
        </row>
        <row r="262">
          <cell r="A262" t="str">
            <v xml:space="preserve">               80021</v>
          </cell>
        </row>
        <row r="263">
          <cell r="A263" t="str">
            <v xml:space="preserve">            700005</v>
          </cell>
        </row>
        <row r="264">
          <cell r="A264" t="str">
            <v xml:space="preserve">               75100</v>
          </cell>
        </row>
        <row r="265">
          <cell r="A265" t="str">
            <v xml:space="preserve">            700006</v>
          </cell>
        </row>
        <row r="266">
          <cell r="A266" t="str">
            <v xml:space="preserve">               75019</v>
          </cell>
        </row>
        <row r="267">
          <cell r="A267" t="str">
            <v xml:space="preserve">   8000002</v>
          </cell>
        </row>
        <row r="268">
          <cell r="A268" t="str">
            <v xml:space="preserve">      8000003</v>
          </cell>
        </row>
        <row r="269">
          <cell r="A269" t="str">
            <v xml:space="preserve">         8000004</v>
          </cell>
        </row>
        <row r="270">
          <cell r="A270" t="str">
            <v xml:space="preserve">            800000</v>
          </cell>
        </row>
        <row r="271">
          <cell r="A271" t="str">
            <v xml:space="preserve">               802000</v>
          </cell>
        </row>
        <row r="272">
          <cell r="A272" t="str">
            <v xml:space="preserve">                  802010</v>
          </cell>
        </row>
        <row r="273">
          <cell r="A273" t="str">
            <v xml:space="preserve">                     80032</v>
          </cell>
        </row>
        <row r="274">
          <cell r="A274" t="str">
            <v xml:space="preserve">                     80033</v>
          </cell>
        </row>
        <row r="275">
          <cell r="A275" t="str">
            <v xml:space="preserve">                  802020</v>
          </cell>
        </row>
        <row r="276">
          <cell r="A276" t="str">
            <v xml:space="preserve">                     80101</v>
          </cell>
        </row>
        <row r="277">
          <cell r="A277" t="str">
            <v xml:space="preserve">                     80102</v>
          </cell>
        </row>
        <row r="278">
          <cell r="A278" t="str">
            <v xml:space="preserve">                     92252</v>
          </cell>
        </row>
        <row r="279">
          <cell r="A279" t="str">
            <v xml:space="preserve">                  802030</v>
          </cell>
        </row>
        <row r="280">
          <cell r="A280" t="str">
            <v xml:space="preserve">                     80113</v>
          </cell>
        </row>
        <row r="281">
          <cell r="A281" t="str">
            <v xml:space="preserve">                     80114</v>
          </cell>
        </row>
        <row r="282">
          <cell r="A282" t="str">
            <v xml:space="preserve">                     92253</v>
          </cell>
        </row>
        <row r="283">
          <cell r="A283" t="str">
            <v xml:space="preserve">                  802040</v>
          </cell>
        </row>
        <row r="284">
          <cell r="A284" t="str">
            <v xml:space="preserve">                     80121</v>
          </cell>
        </row>
        <row r="285">
          <cell r="A285" t="str">
            <v xml:space="preserve">                     80122</v>
          </cell>
        </row>
        <row r="286">
          <cell r="A286" t="str">
            <v xml:space="preserve">                     80123</v>
          </cell>
        </row>
        <row r="287">
          <cell r="A287" t="str">
            <v xml:space="preserve">                     80124</v>
          </cell>
        </row>
        <row r="288">
          <cell r="A288" t="str">
            <v xml:space="preserve">                     80125</v>
          </cell>
        </row>
        <row r="289">
          <cell r="A289" t="str">
            <v xml:space="preserve">                     80126</v>
          </cell>
        </row>
        <row r="290">
          <cell r="A290" t="str">
            <v xml:space="preserve">                     80127</v>
          </cell>
        </row>
        <row r="291">
          <cell r="A291" t="str">
            <v xml:space="preserve">                     80128</v>
          </cell>
        </row>
        <row r="292">
          <cell r="A292" t="str">
            <v xml:space="preserve">                     80129</v>
          </cell>
        </row>
        <row r="293">
          <cell r="A293" t="str">
            <v xml:space="preserve">                     91131</v>
          </cell>
        </row>
        <row r="294">
          <cell r="A294" t="str">
            <v xml:space="preserve">                     92251</v>
          </cell>
        </row>
        <row r="295">
          <cell r="A295" t="str">
            <v xml:space="preserve">                  802050</v>
          </cell>
        </row>
        <row r="296">
          <cell r="A296" t="str">
            <v xml:space="preserve">                     80201</v>
          </cell>
        </row>
        <row r="297">
          <cell r="A297" t="str">
            <v xml:space="preserve">                     92254</v>
          </cell>
        </row>
        <row r="298">
          <cell r="A298" t="str">
            <v xml:space="preserve">                  802060</v>
          </cell>
        </row>
        <row r="299">
          <cell r="A299" t="str">
            <v xml:space="preserve">                     80301</v>
          </cell>
        </row>
        <row r="300">
          <cell r="A300" t="str">
            <v xml:space="preserve">                     80302</v>
          </cell>
        </row>
        <row r="301">
          <cell r="A301" t="str">
            <v xml:space="preserve">                     80303</v>
          </cell>
        </row>
        <row r="302">
          <cell r="A302" t="str">
            <v xml:space="preserve">                     80304</v>
          </cell>
        </row>
        <row r="303">
          <cell r="A303" t="str">
            <v xml:space="preserve">                     91132</v>
          </cell>
        </row>
        <row r="304">
          <cell r="A304" t="str">
            <v xml:space="preserve">                     92255</v>
          </cell>
        </row>
        <row r="305">
          <cell r="A305" t="str">
            <v xml:space="preserve">                  802070</v>
          </cell>
        </row>
        <row r="306">
          <cell r="A306" t="str">
            <v xml:space="preserve">                     80401</v>
          </cell>
        </row>
        <row r="307">
          <cell r="A307" t="str">
            <v xml:space="preserve">                     80402</v>
          </cell>
        </row>
        <row r="308">
          <cell r="A308" t="str">
            <v xml:space="preserve">                     80403</v>
          </cell>
        </row>
        <row r="309">
          <cell r="A309" t="str">
            <v xml:space="preserve">                     80404</v>
          </cell>
        </row>
        <row r="310">
          <cell r="A310" t="str">
            <v xml:space="preserve">                     80405</v>
          </cell>
        </row>
        <row r="311">
          <cell r="A311" t="str">
            <v xml:space="preserve">                     80407</v>
          </cell>
        </row>
        <row r="312">
          <cell r="A312" t="str">
            <v xml:space="preserve">                     80408</v>
          </cell>
        </row>
        <row r="313">
          <cell r="A313" t="str">
            <v xml:space="preserve">                     80409</v>
          </cell>
        </row>
        <row r="314">
          <cell r="A314" t="str">
            <v xml:space="preserve">                     80411</v>
          </cell>
        </row>
        <row r="315">
          <cell r="A315" t="str">
            <v xml:space="preserve">                     80412</v>
          </cell>
        </row>
        <row r="316">
          <cell r="A316" t="str">
            <v xml:space="preserve">                     92256</v>
          </cell>
        </row>
        <row r="317">
          <cell r="A317" t="str">
            <v xml:space="preserve">                     92257</v>
          </cell>
        </row>
        <row r="318">
          <cell r="A318" t="str">
            <v xml:space="preserve">                     92270</v>
          </cell>
        </row>
        <row r="319">
          <cell r="A319" t="str">
            <v xml:space="preserve">                  802080</v>
          </cell>
        </row>
        <row r="320">
          <cell r="A320" t="str">
            <v xml:space="preserve">                     80501</v>
          </cell>
        </row>
        <row r="321">
          <cell r="A321" t="str">
            <v xml:space="preserve">                  802090</v>
          </cell>
        </row>
        <row r="322">
          <cell r="A322" t="str">
            <v xml:space="preserve">                     80601</v>
          </cell>
        </row>
        <row r="323">
          <cell r="A323" t="str">
            <v xml:space="preserve">                     80611</v>
          </cell>
        </row>
        <row r="324">
          <cell r="A324" t="str">
            <v xml:space="preserve">               803000</v>
          </cell>
        </row>
        <row r="325">
          <cell r="A325" t="str">
            <v xml:space="preserve">                  803010</v>
          </cell>
        </row>
        <row r="326">
          <cell r="A326" t="str">
            <v xml:space="preserve">                     80701</v>
          </cell>
        </row>
        <row r="327">
          <cell r="A327" t="str">
            <v xml:space="preserve">                     80703</v>
          </cell>
        </row>
        <row r="328">
          <cell r="A328" t="str">
            <v xml:space="preserve">                     80705</v>
          </cell>
        </row>
        <row r="329">
          <cell r="A329" t="str">
            <v xml:space="preserve">                     80707</v>
          </cell>
        </row>
        <row r="330">
          <cell r="A330" t="str">
            <v xml:space="preserve">                  803020</v>
          </cell>
        </row>
        <row r="331">
          <cell r="A331" t="str">
            <v xml:space="preserve">                     80801</v>
          </cell>
        </row>
        <row r="332">
          <cell r="A332" t="str">
            <v xml:space="preserve">               804000</v>
          </cell>
        </row>
        <row r="333">
          <cell r="A333" t="str">
            <v xml:space="preserve">                  80901</v>
          </cell>
        </row>
        <row r="334">
          <cell r="A334" t="str">
            <v xml:space="preserve">                  80902</v>
          </cell>
        </row>
        <row r="335">
          <cell r="A335" t="str">
            <v xml:space="preserve">                  80903</v>
          </cell>
        </row>
        <row r="336">
          <cell r="A336" t="str">
            <v xml:space="preserve">                  80904</v>
          </cell>
        </row>
      </sheetData>
      <sheetData sheetId="3" refreshError="1"/>
      <sheetData sheetId="4" refreshError="1"/>
      <sheetData sheetId="5" refreshError="1">
        <row r="39">
          <cell r="A39" t="str">
            <v>X</v>
          </cell>
        </row>
      </sheetData>
      <sheetData sheetId="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531"/>
    </sheetNames>
    <sheetDataSet>
      <sheetData sheetId="0" refreshError="1">
        <row r="11">
          <cell r="B11" t="str">
            <v>SQE Rebill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Curr Mth vs Plan"/>
      <sheetName val="YTD vs Plan "/>
      <sheetName val="Periodic Income Statement"/>
      <sheetName val="YTD Income Statement"/>
      <sheetName val="Qtr vs Plan"/>
      <sheetName val="Qtr Income Statement"/>
      <sheetName val="Unit Quantities"/>
      <sheetName val="saphiddenvaluecache"/>
      <sheetName val="saphiddenbackup"/>
      <sheetName val="saphiddenpivotdefinition"/>
      <sheetName val="sapactivexlhiddensheet"/>
    </sheetNames>
    <sheetDataSet>
      <sheetData sheetId="0" refreshError="1"/>
      <sheetData sheetId="1" refreshError="1"/>
      <sheetData sheetId="2" refreshError="1"/>
      <sheetData sheetId="3" refreshError="1">
        <row r="8">
          <cell r="B8">
            <v>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Plan"/>
      <sheetName val="Forecast"/>
      <sheetName val="Actual"/>
      <sheetName val="Feeder"/>
      <sheetName val="Forecast Feeder"/>
      <sheetName val="Page 34 Craigavon Mfg Data"/>
      <sheetName val="saphiddenvaluecache"/>
      <sheetName val="saphiddenbackup"/>
      <sheetName val="saphiddenpivotdefinition"/>
      <sheetName val="sapactivexlhiddensheet"/>
      <sheetName val="Periodic Income Statement"/>
      <sheetName val="CurMonth vs Plan"/>
    </sheetNames>
    <sheetDataSet>
      <sheetData sheetId="0" refreshError="1">
        <row r="5">
          <cell r="C5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Tabelle3"/>
      <sheetName val="Summary BSheet-Actual"/>
      <sheetName val="Set-Up"/>
      <sheetName val="SAP data"/>
      <sheetName val="Report"/>
      <sheetName val="sapactivexlhidden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age 28 Capital App &amp; Expend"/>
      <sheetName val="Page 28 Capital App &amp; Exp YE"/>
      <sheetName val="Year Summary"/>
      <sheetName val="SAP Additions Actual"/>
      <sheetName val="Approp05"/>
      <sheetName val="SAP Additions Plan"/>
      <sheetName val="SAP Additions Forecast"/>
      <sheetName val="Budget_Forecast Appropriations"/>
      <sheetName val="Tabelle3"/>
      <sheetName val="saphiddenvaluecache"/>
      <sheetName val="saphiddenbackup"/>
      <sheetName val="saphiddenpivotdefinition"/>
      <sheetName val="sapactivexlhiddensheet"/>
      <sheetName val="EU.420"/>
      <sheetName val="RPT_CARD (Official forma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9">
          <cell r="B9">
            <v>2005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Page 25 Inventory Analysis"/>
      <sheetName val="Page 25 Inventory year end"/>
      <sheetName val="Affiliate Inventory"/>
      <sheetName val="Restate"/>
      <sheetName val="Actual SAP Data"/>
      <sheetName val="AOP SAP Data"/>
      <sheetName val="Fcast SAP Data"/>
      <sheetName val="AOP YEND SAP Data"/>
      <sheetName val="Actual Days"/>
      <sheetName val="AOP Days"/>
      <sheetName val="Fcast Days"/>
      <sheetName val="Tabelle3"/>
      <sheetName val="saphiddenvaluecache"/>
      <sheetName val="saphiddenbackup"/>
      <sheetName val="saphiddenpivotdefinition"/>
      <sheetName val="sapactivexlhiddensheet"/>
      <sheetName val="SAP Additions Actual"/>
    </sheetNames>
    <sheetDataSet>
      <sheetData sheetId="0" refreshError="1">
        <row r="4">
          <cell r="B4">
            <v>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2"/>
      <sheetName val="Tabelle3"/>
      <sheetName val="Summary BSheet-Actual"/>
      <sheetName val="Set-Up"/>
      <sheetName val="Tabelle1"/>
      <sheetName val="Detail BSheet-Actual"/>
      <sheetName val="sapactivexlhiddensheet"/>
    </sheetNames>
    <sheetDataSet>
      <sheetData sheetId="0"/>
      <sheetData sheetId="1"/>
      <sheetData sheetId="2"/>
      <sheetData sheetId="3" refreshError="1"/>
      <sheetData sheetId="4" refreshError="1">
        <row r="89">
          <cell r="D89">
            <v>100</v>
          </cell>
        </row>
        <row r="90">
          <cell r="D90">
            <v>120</v>
          </cell>
        </row>
        <row r="91">
          <cell r="D91">
            <v>140</v>
          </cell>
        </row>
        <row r="92">
          <cell r="D92">
            <v>170</v>
          </cell>
        </row>
        <row r="93">
          <cell r="D93">
            <v>180</v>
          </cell>
        </row>
        <row r="94">
          <cell r="D94">
            <v>100</v>
          </cell>
        </row>
        <row r="95">
          <cell r="D95">
            <v>120</v>
          </cell>
        </row>
        <row r="96">
          <cell r="D96">
            <v>140</v>
          </cell>
        </row>
        <row r="97">
          <cell r="D97">
            <v>170</v>
          </cell>
        </row>
        <row r="98">
          <cell r="D98">
            <v>180</v>
          </cell>
        </row>
        <row r="100">
          <cell r="D100">
            <v>100</v>
          </cell>
        </row>
        <row r="101">
          <cell r="D101">
            <v>120</v>
          </cell>
        </row>
        <row r="102">
          <cell r="D102" t="str">
            <v>125</v>
          </cell>
        </row>
        <row r="103">
          <cell r="D103">
            <v>140</v>
          </cell>
        </row>
        <row r="104">
          <cell r="D104" t="str">
            <v>145</v>
          </cell>
        </row>
        <row r="105">
          <cell r="D105">
            <v>170</v>
          </cell>
        </row>
        <row r="106">
          <cell r="D106">
            <v>180</v>
          </cell>
        </row>
        <row r="107">
          <cell r="D107">
            <v>100</v>
          </cell>
        </row>
        <row r="108">
          <cell r="D108">
            <v>120</v>
          </cell>
        </row>
        <row r="109">
          <cell r="D109">
            <v>140</v>
          </cell>
        </row>
        <row r="110">
          <cell r="D110">
            <v>170</v>
          </cell>
        </row>
        <row r="111">
          <cell r="D111">
            <v>180</v>
          </cell>
        </row>
        <row r="112">
          <cell r="D112">
            <v>100</v>
          </cell>
        </row>
        <row r="113">
          <cell r="D113">
            <v>120</v>
          </cell>
        </row>
        <row r="114">
          <cell r="D114">
            <v>125</v>
          </cell>
        </row>
        <row r="115">
          <cell r="D115">
            <v>140</v>
          </cell>
        </row>
        <row r="116">
          <cell r="D116">
            <v>145</v>
          </cell>
        </row>
        <row r="117">
          <cell r="D117">
            <v>170</v>
          </cell>
        </row>
        <row r="118">
          <cell r="D118">
            <v>180</v>
          </cell>
        </row>
        <row r="119">
          <cell r="D119">
            <v>100</v>
          </cell>
        </row>
        <row r="120">
          <cell r="D120" t="str">
            <v>120</v>
          </cell>
        </row>
        <row r="121">
          <cell r="D121" t="str">
            <v>140</v>
          </cell>
        </row>
        <row r="122">
          <cell r="D122" t="str">
            <v>170</v>
          </cell>
        </row>
        <row r="123">
          <cell r="D123" t="str">
            <v>180</v>
          </cell>
        </row>
        <row r="124">
          <cell r="D124" t="str">
            <v>100</v>
          </cell>
        </row>
        <row r="125">
          <cell r="D125" t="str">
            <v>120</v>
          </cell>
        </row>
        <row r="126">
          <cell r="D126" t="str">
            <v>140</v>
          </cell>
        </row>
        <row r="127">
          <cell r="D127" t="str">
            <v>170</v>
          </cell>
        </row>
        <row r="128">
          <cell r="D128" t="str">
            <v>180</v>
          </cell>
        </row>
        <row r="129">
          <cell r="D129" t="str">
            <v>100</v>
          </cell>
        </row>
        <row r="130">
          <cell r="D130" t="str">
            <v>120</v>
          </cell>
        </row>
        <row r="131">
          <cell r="D131" t="str">
            <v>140</v>
          </cell>
        </row>
        <row r="132">
          <cell r="D132" t="str">
            <v>170</v>
          </cell>
        </row>
        <row r="133">
          <cell r="D133" t="str">
            <v>180</v>
          </cell>
        </row>
        <row r="134">
          <cell r="D134" t="str">
            <v>100</v>
          </cell>
        </row>
        <row r="135">
          <cell r="D135" t="str">
            <v>170</v>
          </cell>
        </row>
        <row r="136">
          <cell r="D136" t="str">
            <v>100</v>
          </cell>
        </row>
        <row r="137">
          <cell r="D137" t="str">
            <v>120</v>
          </cell>
        </row>
        <row r="138">
          <cell r="D138" t="str">
            <v>170</v>
          </cell>
        </row>
        <row r="139">
          <cell r="D139" t="str">
            <v>100</v>
          </cell>
        </row>
        <row r="140">
          <cell r="D140" t="str">
            <v>120</v>
          </cell>
        </row>
        <row r="141">
          <cell r="D141" t="str">
            <v>140</v>
          </cell>
        </row>
        <row r="142">
          <cell r="D142" t="str">
            <v>170</v>
          </cell>
        </row>
        <row r="143">
          <cell r="D143" t="str">
            <v>180</v>
          </cell>
        </row>
        <row r="144">
          <cell r="D144" t="str">
            <v>100</v>
          </cell>
        </row>
        <row r="145">
          <cell r="D145" t="str">
            <v>120</v>
          </cell>
        </row>
        <row r="146">
          <cell r="D146" t="str">
            <v>140</v>
          </cell>
        </row>
        <row r="147">
          <cell r="D147" t="str">
            <v>170</v>
          </cell>
        </row>
        <row r="148">
          <cell r="D148" t="str">
            <v>180</v>
          </cell>
        </row>
        <row r="150">
          <cell r="D150" t="str">
            <v>100</v>
          </cell>
        </row>
        <row r="151">
          <cell r="D151" t="str">
            <v>120</v>
          </cell>
        </row>
        <row r="152">
          <cell r="D152" t="str">
            <v>100</v>
          </cell>
        </row>
        <row r="153">
          <cell r="D153" t="str">
            <v>120</v>
          </cell>
        </row>
        <row r="154">
          <cell r="D154" t="str">
            <v>180</v>
          </cell>
        </row>
        <row r="155">
          <cell r="D155" t="str">
            <v>100</v>
          </cell>
        </row>
        <row r="156">
          <cell r="D156" t="str">
            <v>120</v>
          </cell>
        </row>
        <row r="157">
          <cell r="D157" t="str">
            <v>140</v>
          </cell>
        </row>
        <row r="158">
          <cell r="D158" t="str">
            <v>180</v>
          </cell>
        </row>
        <row r="159">
          <cell r="D159" t="str">
            <v>100</v>
          </cell>
        </row>
        <row r="160">
          <cell r="D160" t="str">
            <v>120</v>
          </cell>
        </row>
        <row r="161">
          <cell r="D161" t="str">
            <v>140</v>
          </cell>
        </row>
        <row r="162">
          <cell r="D162" t="str">
            <v>180</v>
          </cell>
        </row>
        <row r="163">
          <cell r="D163" t="str">
            <v>100</v>
          </cell>
        </row>
        <row r="164">
          <cell r="D164" t="str">
            <v>120</v>
          </cell>
        </row>
        <row r="165">
          <cell r="D165" t="str">
            <v>100</v>
          </cell>
        </row>
        <row r="166">
          <cell r="D166" t="str">
            <v>120</v>
          </cell>
        </row>
        <row r="167">
          <cell r="D167" t="str">
            <v>100</v>
          </cell>
        </row>
        <row r="168">
          <cell r="D168" t="str">
            <v>120</v>
          </cell>
        </row>
        <row r="169">
          <cell r="D169" t="str">
            <v>100</v>
          </cell>
        </row>
        <row r="170">
          <cell r="D170" t="str">
            <v>120</v>
          </cell>
        </row>
        <row r="171">
          <cell r="D171" t="str">
            <v>100</v>
          </cell>
        </row>
        <row r="172">
          <cell r="D172" t="str">
            <v>120</v>
          </cell>
        </row>
        <row r="173">
          <cell r="D173" t="str">
            <v>100</v>
          </cell>
        </row>
        <row r="174">
          <cell r="D174" t="str">
            <v>120</v>
          </cell>
        </row>
        <row r="176">
          <cell r="D176" t="str">
            <v>100</v>
          </cell>
        </row>
        <row r="177">
          <cell r="D177" t="str">
            <v>120</v>
          </cell>
        </row>
        <row r="178">
          <cell r="D178" t="str">
            <v>140</v>
          </cell>
        </row>
        <row r="179">
          <cell r="D179" t="str">
            <v>100</v>
          </cell>
        </row>
        <row r="180">
          <cell r="D180" t="str">
            <v>120</v>
          </cell>
        </row>
        <row r="189">
          <cell r="D189" t="str">
            <v>100</v>
          </cell>
        </row>
        <row r="190">
          <cell r="D190" t="str">
            <v>120</v>
          </cell>
        </row>
        <row r="191">
          <cell r="D191" t="str">
            <v>140</v>
          </cell>
        </row>
        <row r="192">
          <cell r="D192" t="str">
            <v>146</v>
          </cell>
        </row>
        <row r="193">
          <cell r="D193" t="str">
            <v>180</v>
          </cell>
        </row>
        <row r="201">
          <cell r="D201" t="str">
            <v>100</v>
          </cell>
        </row>
        <row r="202">
          <cell r="D202" t="str">
            <v>120</v>
          </cell>
        </row>
        <row r="203">
          <cell r="D203" t="str">
            <v>140</v>
          </cell>
        </row>
        <row r="204">
          <cell r="D204" t="str">
            <v>170</v>
          </cell>
        </row>
        <row r="205">
          <cell r="D205" t="str">
            <v>180</v>
          </cell>
        </row>
        <row r="206">
          <cell r="D206" t="str">
            <v>100</v>
          </cell>
        </row>
        <row r="207">
          <cell r="D207" t="str">
            <v>120</v>
          </cell>
        </row>
        <row r="208">
          <cell r="D208" t="str">
            <v>140</v>
          </cell>
        </row>
        <row r="209">
          <cell r="D209" t="str">
            <v>170</v>
          </cell>
        </row>
        <row r="210">
          <cell r="D210" t="str">
            <v>180</v>
          </cell>
        </row>
        <row r="270">
          <cell r="D270" t="str">
            <v>100</v>
          </cell>
        </row>
        <row r="271">
          <cell r="D271" t="str">
            <v>120</v>
          </cell>
        </row>
        <row r="272">
          <cell r="D272" t="str">
            <v>130</v>
          </cell>
        </row>
        <row r="273">
          <cell r="D273" t="str">
            <v>140</v>
          </cell>
        </row>
        <row r="274">
          <cell r="D274" t="str">
            <v>146</v>
          </cell>
        </row>
        <row r="275">
          <cell r="D275" t="str">
            <v>180</v>
          </cell>
        </row>
        <row r="276">
          <cell r="D276" t="str">
            <v>100</v>
          </cell>
        </row>
        <row r="277">
          <cell r="D277" t="str">
            <v>120</v>
          </cell>
        </row>
        <row r="278">
          <cell r="D278" t="str">
            <v>140</v>
          </cell>
        </row>
        <row r="279">
          <cell r="D279" t="str">
            <v>100</v>
          </cell>
        </row>
        <row r="280">
          <cell r="D280" t="str">
            <v>120</v>
          </cell>
        </row>
        <row r="281">
          <cell r="D281" t="str">
            <v>140</v>
          </cell>
        </row>
        <row r="282">
          <cell r="D282" t="str">
            <v>170</v>
          </cell>
        </row>
        <row r="283">
          <cell r="D283" t="str">
            <v>180</v>
          </cell>
        </row>
        <row r="290">
          <cell r="D290" t="str">
            <v>100</v>
          </cell>
        </row>
        <row r="291">
          <cell r="D291" t="str">
            <v>105</v>
          </cell>
        </row>
        <row r="292">
          <cell r="D292" t="str">
            <v>700</v>
          </cell>
        </row>
        <row r="293">
          <cell r="D293" t="str">
            <v>709</v>
          </cell>
        </row>
        <row r="294">
          <cell r="D294" t="str">
            <v>721</v>
          </cell>
        </row>
        <row r="295">
          <cell r="D295" t="str">
            <v>722</v>
          </cell>
        </row>
        <row r="296">
          <cell r="D296" t="str">
            <v>723</v>
          </cell>
        </row>
        <row r="297">
          <cell r="D297" t="str">
            <v>724</v>
          </cell>
        </row>
        <row r="298">
          <cell r="D298" t="str">
            <v>725</v>
          </cell>
        </row>
        <row r="299">
          <cell r="D299" t="str">
            <v>726</v>
          </cell>
        </row>
        <row r="300">
          <cell r="D300" t="str">
            <v>727</v>
          </cell>
        </row>
        <row r="301">
          <cell r="D301" t="str">
            <v>728</v>
          </cell>
        </row>
        <row r="302">
          <cell r="D302" t="str">
            <v>729</v>
          </cell>
        </row>
        <row r="303">
          <cell r="D303" t="str">
            <v>730</v>
          </cell>
        </row>
        <row r="304">
          <cell r="D304" t="str">
            <v>731</v>
          </cell>
        </row>
        <row r="305">
          <cell r="D305" t="str">
            <v>732</v>
          </cell>
        </row>
        <row r="306">
          <cell r="D306" t="str">
            <v>733</v>
          </cell>
        </row>
        <row r="307">
          <cell r="D307" t="str">
            <v>734</v>
          </cell>
        </row>
        <row r="308">
          <cell r="D308" t="str">
            <v>735</v>
          </cell>
        </row>
        <row r="309">
          <cell r="D309" t="str">
            <v>736</v>
          </cell>
        </row>
        <row r="310">
          <cell r="D310" t="str">
            <v>737</v>
          </cell>
        </row>
        <row r="311">
          <cell r="D311" t="str">
            <v>738</v>
          </cell>
        </row>
        <row r="312">
          <cell r="D312" t="str">
            <v>739</v>
          </cell>
        </row>
        <row r="313">
          <cell r="D313" t="str">
            <v>740</v>
          </cell>
        </row>
        <row r="314">
          <cell r="D314" t="str">
            <v>741</v>
          </cell>
        </row>
        <row r="315">
          <cell r="D315" t="str">
            <v>742</v>
          </cell>
        </row>
        <row r="316">
          <cell r="D316" t="str">
            <v>743</v>
          </cell>
        </row>
        <row r="317">
          <cell r="D317" t="str">
            <v>744</v>
          </cell>
        </row>
        <row r="318">
          <cell r="D318" t="str">
            <v>745</v>
          </cell>
        </row>
        <row r="319">
          <cell r="D319" t="str">
            <v>746</v>
          </cell>
        </row>
        <row r="320">
          <cell r="D320" t="str">
            <v>747</v>
          </cell>
        </row>
        <row r="321">
          <cell r="D321" t="str">
            <v>758</v>
          </cell>
        </row>
        <row r="322">
          <cell r="D322" t="str">
            <v>759</v>
          </cell>
        </row>
        <row r="323">
          <cell r="D323" t="str">
            <v>761</v>
          </cell>
        </row>
        <row r="324">
          <cell r="D324" t="str">
            <v>762</v>
          </cell>
        </row>
        <row r="325">
          <cell r="D325" t="str">
            <v>763</v>
          </cell>
        </row>
        <row r="326">
          <cell r="D326" t="str">
            <v>764</v>
          </cell>
        </row>
        <row r="327">
          <cell r="D327" t="str">
            <v>765</v>
          </cell>
        </row>
        <row r="328">
          <cell r="D328" t="str">
            <v>766</v>
          </cell>
        </row>
        <row r="329">
          <cell r="D329" t="str">
            <v>767</v>
          </cell>
        </row>
        <row r="330">
          <cell r="D330" t="str">
            <v>768</v>
          </cell>
        </row>
        <row r="331">
          <cell r="D331" t="str">
            <v>769</v>
          </cell>
        </row>
        <row r="332">
          <cell r="D332" t="str">
            <v>771</v>
          </cell>
        </row>
        <row r="333">
          <cell r="D333" t="str">
            <v>772</v>
          </cell>
        </row>
        <row r="334">
          <cell r="D334" t="str">
            <v>773</v>
          </cell>
        </row>
        <row r="335">
          <cell r="D335" t="str">
            <v>774</v>
          </cell>
        </row>
        <row r="336">
          <cell r="D336" t="str">
            <v>775</v>
          </cell>
        </row>
        <row r="337">
          <cell r="D337" t="str">
            <v>776</v>
          </cell>
        </row>
        <row r="338">
          <cell r="D338" t="str">
            <v>777</v>
          </cell>
        </row>
        <row r="339">
          <cell r="D339" t="str">
            <v>778</v>
          </cell>
        </row>
        <row r="340">
          <cell r="D340" t="str">
            <v>779</v>
          </cell>
        </row>
        <row r="341">
          <cell r="D341" t="str">
            <v>780</v>
          </cell>
        </row>
        <row r="342">
          <cell r="D342" t="str">
            <v>781</v>
          </cell>
        </row>
        <row r="343">
          <cell r="D343" t="str">
            <v>782</v>
          </cell>
        </row>
        <row r="344">
          <cell r="D344" t="str">
            <v>783</v>
          </cell>
        </row>
        <row r="345">
          <cell r="D345" t="str">
            <v>784</v>
          </cell>
        </row>
        <row r="346">
          <cell r="D346" t="str">
            <v>785</v>
          </cell>
        </row>
        <row r="347">
          <cell r="D347" t="str">
            <v>786</v>
          </cell>
        </row>
        <row r="348">
          <cell r="D348" t="str">
            <v>120</v>
          </cell>
        </row>
        <row r="353">
          <cell r="D353" t="str">
            <v>100</v>
          </cell>
        </row>
        <row r="354">
          <cell r="D354" t="str">
            <v>120</v>
          </cell>
        </row>
        <row r="355">
          <cell r="D355" t="str">
            <v>121</v>
          </cell>
        </row>
        <row r="356">
          <cell r="D356" t="str">
            <v>147</v>
          </cell>
        </row>
        <row r="357">
          <cell r="D357" t="str">
            <v>100</v>
          </cell>
        </row>
        <row r="358">
          <cell r="D358" t="str">
            <v>120</v>
          </cell>
        </row>
        <row r="359">
          <cell r="D359" t="str">
            <v>121</v>
          </cell>
        </row>
        <row r="360">
          <cell r="D360" t="str">
            <v>140</v>
          </cell>
        </row>
      </sheetData>
      <sheetData sheetId="5"/>
      <sheetData sheetId="6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Variance Report"/>
      <sheetName val="Profit and Loss"/>
      <sheetName val="Op Expenses"/>
      <sheetName val="saphiddenvaluecache"/>
      <sheetName val="saphiddenbackup"/>
      <sheetName val="saphiddenpivotdefinition"/>
      <sheetName val="sapactivexlhiddensheet"/>
      <sheetName val="UREN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9">
          <cell r="A39" t="str">
            <v>X</v>
          </cell>
          <cell r="B39" t="str">
            <v>X</v>
          </cell>
          <cell r="C39" t="str">
            <v>X</v>
          </cell>
        </row>
      </sheetData>
      <sheetData sheetId="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DATA"/>
      <sheetName val="SAP Op Exps"/>
      <sheetName val="check Op Exps Diffs"/>
      <sheetName val="Consolidating Detail IS"/>
      <sheetName val="saphiddenvaluecache"/>
      <sheetName val="saphiddenbackup"/>
      <sheetName val="saphiddenpivotdefinition"/>
      <sheetName val="sapactivexlhiddensheet"/>
      <sheetName val=""/>
      <sheetName val="2002 ECCS IS by Month Quar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9">
          <cell r="A39" t="str">
            <v>X</v>
          </cell>
          <cell r="B39" t="str">
            <v>X</v>
          </cell>
        </row>
      </sheetData>
      <sheetData sheetId="8" refreshError="1"/>
      <sheetData sheetId="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DATA"/>
      <sheetName val="SAP Op Exps"/>
      <sheetName val="check Op Exps Diffs"/>
      <sheetName val="Consolidating Detail IS"/>
      <sheetName val="Sheet1"/>
      <sheetName val="Unit Sales"/>
      <sheetName val="saphiddenvaluecache"/>
      <sheetName val="saphiddenbackup"/>
      <sheetName val="saphiddenpivotdefinition"/>
      <sheetName val="sapactivexlhiddensheet"/>
      <sheetName val="Total"/>
      <sheetName val="Curren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9">
          <cell r="D39" t="str">
            <v>X</v>
          </cell>
        </row>
      </sheetData>
      <sheetData sheetId="10" refreshError="1"/>
      <sheetData sheetId="1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Y Revised format"/>
      <sheetName val="Q1 Revised"/>
      <sheetName val="Q2 Revised"/>
      <sheetName val="Q3 Revised"/>
      <sheetName val="Q4 Revised"/>
      <sheetName val="Year EOC"/>
      <sheetName val="Quarterly EOC"/>
      <sheetName val="Margin EOC Summaries"/>
      <sheetName val="Overlay"/>
      <sheetName val="Freight"/>
      <sheetName val="Hyster Quarterly EOCs"/>
      <sheetName val="Yale Quarterly EOCs"/>
      <sheetName val="Parts"/>
      <sheetName val="Detailed Income Statements"/>
      <sheetName val="Mfg &amp; OCOS"/>
      <sheetName val="Manufacturing Variances FY"/>
      <sheetName val="Other Cost of Sales FY"/>
      <sheetName val="FY Cost Ops Currency"/>
      <sheetName val="Cost Ops Non-curr"/>
      <sheetName val="Cost Ops Curr"/>
      <sheetName val="Cost Ops Comparative by Qtr"/>
      <sheetName val="saphiddenvaluecache"/>
      <sheetName val="saphiddenbackup"/>
      <sheetName val="saphiddenpivotdefinition"/>
      <sheetName val="sapactivexlhiddensheet"/>
      <sheetName val="CONVERSION COST"/>
      <sheetName val="EOC Vs Act 2004 FY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39">
          <cell r="A39" t="str">
            <v>X</v>
          </cell>
        </row>
      </sheetData>
      <sheetData sheetId="26" refreshError="1"/>
      <sheetData sheetId="2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 Variance Report"/>
      <sheetName val="TM1 VPM"/>
      <sheetName val="TM1 VPM_details"/>
      <sheetName val="Profit and Loss"/>
      <sheetName val="Op Expenses"/>
      <sheetName val="COPS EOC"/>
      <sheetName val="Input for Variances"/>
      <sheetName val="IS Variance Report-IC Split"/>
      <sheetName val="Op Expenses-IC Split"/>
      <sheetName val="saphiddenvaluecache"/>
      <sheetName val="saphiddenbackup"/>
      <sheetName val="saphiddenpivotdefinition"/>
      <sheetName val="sapactivexlhiddensheet"/>
      <sheetName val="Sheet1"/>
    </sheetNames>
    <sheetDataSet>
      <sheetData sheetId="0">
        <row r="24">
          <cell r="C24">
            <v>100</v>
          </cell>
        </row>
      </sheetData>
      <sheetData sheetId="1" refreshError="1"/>
      <sheetData sheetId="2" refreshError="1"/>
      <sheetData sheetId="3" refreshError="1"/>
      <sheetData sheetId="4">
        <row r="6">
          <cell r="B6" t="str">
            <v>03</v>
          </cell>
        </row>
      </sheetData>
      <sheetData sheetId="5">
        <row r="6">
          <cell r="B6" t="str">
            <v>03</v>
          </cell>
        </row>
        <row r="22">
          <cell r="O22">
            <v>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9">
          <cell r="A39" t="str">
            <v>X</v>
          </cell>
          <cell r="D39" t="str">
            <v>X</v>
          </cell>
        </row>
      </sheetData>
      <sheetData sheetId="14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IS"/>
      <sheetName val="IS-Corporate"/>
      <sheetName val="BS"/>
      <sheetName val="SHFL"/>
      <sheetName val="B&amp;S"/>
      <sheetName val="BS-Corporate"/>
      <sheetName val="Unit"/>
      <sheetName val="database"/>
      <sheetName val="STF1 PL"/>
      <sheetName val="Top assumption"/>
      <sheetName val="P&amp;L"/>
      <sheetName val="2021_24"/>
      <sheetName val="Sheet3"/>
      <sheetName val="Breakdown"/>
      <sheetName val="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itional GUM Slides"/>
      <sheetName val="GUM pack by Class (NEW)"/>
      <sheetName val="GUM pack by Platform"/>
      <sheetName val="GUM pack by Country"/>
      <sheetName val="MISC"/>
      <sheetName val="GUM Mkt Share by Region"/>
      <sheetName val="GUM Mkt Share by Class"/>
      <sheetName val="2016 STF3"/>
      <sheetName val="2016 STF2"/>
      <sheetName val="2016 STF1"/>
      <sheetName val="2017 AOPF Static"/>
      <sheetName val="2018 AOPF"/>
      <sheetName val="2017 AOPF"/>
      <sheetName val="2016 AOP"/>
      <sheetName val="2015 STF3"/>
      <sheetName val="2015 STF2"/>
      <sheetName val="2015 STF1"/>
      <sheetName val="2015 AOP"/>
      <sheetName val="TM1 Platform Book 2018 &amp; 2019"/>
      <sheetName val="2015"/>
      <sheetName val="2014"/>
      <sheetName val="2013"/>
      <sheetName val="2012"/>
      <sheetName val="BExRepositorySheet"/>
    </sheetNames>
    <sheetDataSet>
      <sheetData sheetId="0"/>
      <sheetData sheetId="1"/>
      <sheetData sheetId="2"/>
      <sheetData sheetId="3">
        <row r="1">
          <cell r="B1" t="str">
            <v>Jun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03EOCM"/>
      <sheetName val="Set-Up"/>
    </sheetNames>
    <definedNames>
      <definedName name="SendPriceToAlan"/>
    </definedNames>
    <sheetDataSet>
      <sheetData sheetId="0" refreshError="1"/>
      <sheetData sheetId="1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"/>
      <sheetName val="Instruction"/>
      <sheetName val="Set up"/>
      <sheetName val="Calendar"/>
      <sheetName val="Summary Trend"/>
      <sheetName val="Summary Variance"/>
      <sheetName val="Product Trend"/>
      <sheetName val="BookingsbyMonth"/>
      <sheetName val="Division Combined"/>
      <sheetName val="LRFF_Booking"/>
      <sheetName val="LRFF_shipment"/>
      <sheetName val="Booking-BD-Pipeline"/>
      <sheetName val="BacklogSum"/>
      <sheetName val="Booking"/>
      <sheetName val="Shipment"/>
      <sheetName val="Comparison"/>
      <sheetName val="Price-Check"/>
      <sheetName val="Revenue"/>
      <sheetName val="Margin"/>
      <sheetName val="Cost"/>
      <sheetName val="Margin%"/>
      <sheetName val="Backlog"/>
      <sheetName val="Backlog-LM"/>
      <sheetName val="TPM"/>
      <sheetName val="Orders"/>
      <sheetName val="OrderPrQ"/>
      <sheetName val="Booking ByRegion"/>
      <sheetName val="CostChg"/>
      <sheetName val="Shipment By regions"/>
      <sheetName val="Total Shipment fcst 2017(USD)"/>
      <sheetName val="Inventory"/>
      <sheetName val="Unit Margin% &amp; Rental -2017 AOP"/>
      <sheetName val="Parts baseline"/>
      <sheetName val="Total Parts Rev - AOP"/>
      <sheetName val="Parts Rev - TGT"/>
      <sheetName val="Parts-Byregion"/>
      <sheetName val="Service-AOP"/>
      <sheetName val="Service-SH"/>
      <sheetName val="Service-ZJ"/>
      <sheetName val="HC Sales-A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able"/>
      <sheetName val="HysterSeriesVolume"/>
      <sheetName val="HysterSales"/>
      <sheetName val="HysterBASE"/>
      <sheetName val="HysterLRBF2"/>
      <sheetName val="HysterLRBF3"/>
      <sheetName val="HysterLRBF4"/>
      <sheetName val="HysterLRBF5"/>
      <sheetName val="YaleSeriesVolume"/>
      <sheetName val="YaleSales"/>
      <sheetName val="YaleBASE"/>
      <sheetName val="YaleLRBF2"/>
      <sheetName val="YaleLRBF3"/>
      <sheetName val="YaleLRBF4"/>
      <sheetName val="YaleLRBF5"/>
      <sheetName val="HysterScheduleB"/>
      <sheetName val="YaleScheduleB"/>
      <sheetName val="HysterScheduleC"/>
      <sheetName val="YaleScheduleC"/>
      <sheetName val="ScheduleD"/>
      <sheetName val="ScheduleD1"/>
      <sheetName val="ScheduleE1-HysterYR2"/>
      <sheetName val="ScheduleE1-HysterYR3"/>
      <sheetName val="ScheduleE1-HysterYR4"/>
      <sheetName val="ScheduleE1-HysterYR5"/>
      <sheetName val="ScheduleE-HysterYR2"/>
      <sheetName val="ScheduleE-HysterYR3"/>
      <sheetName val="ScheduleE-HysterYR4"/>
      <sheetName val="ScheduleE-HysterYR5"/>
      <sheetName val="ScheduleE1-YaleYR2"/>
      <sheetName val="ScheduleE1-YaleYR3"/>
      <sheetName val="ScheduleE1-YaleYR4"/>
      <sheetName val="ScheduleE1-YaleYR5"/>
      <sheetName val="ScheduleE-YaleYR2"/>
      <sheetName val="ScheduleE-YaleYR3"/>
      <sheetName val="ScheduleE-YaleYR4"/>
      <sheetName val="ScheduleE-YaleYR5"/>
      <sheetName val="MfgVariances"/>
      <sheetName val="MfgVariances - Europe"/>
      <sheetName val="PartsSales"/>
      <sheetName val="PartsBase"/>
      <sheetName val="PartsLRBF Yr2"/>
      <sheetName val="PartsLRBF Yr3"/>
      <sheetName val="PartsLRBF Yr4"/>
      <sheetName val="PartsLRBF Yr5"/>
      <sheetName val="PartsScheduleB"/>
      <sheetName val="PartsScheduleC"/>
      <sheetName val="PartsScheduleE Yr2"/>
      <sheetName val="PartsScheduleE Yr3"/>
      <sheetName val="PartsScheduleE Yr4"/>
      <sheetName val="PartsScheduleE Yr5"/>
      <sheetName val="PartsScheduleE1 Yr2"/>
      <sheetName val="PartsScheduleE1 Yr3"/>
      <sheetName val="PartsScheduleE1 Yr4"/>
      <sheetName val="PartsScheduleE1 Yr5"/>
      <sheetName val="CurMonth vs Plan"/>
    </sheetNames>
    <sheetDataSet>
      <sheetData sheetId="0" refreshError="1"/>
      <sheetData sheetId="1" refreshError="1">
        <row r="5">
          <cell r="A5" t="str">
            <v>1-2 Ton Electric 4 Wheel</v>
          </cell>
          <cell r="B5" t="str">
            <v>E25-40XM/S</v>
          </cell>
          <cell r="C5" t="str">
            <v>ERCA</v>
          </cell>
          <cell r="D5" t="str">
            <v>E1.50-2.00XMS</v>
          </cell>
          <cell r="E5" t="str">
            <v>AAF/ABF</v>
          </cell>
          <cell r="F5" t="str">
            <v>E25-45XM</v>
          </cell>
          <cell r="G5" t="str">
            <v>FB15-18</v>
          </cell>
        </row>
        <row r="6">
          <cell r="A6" t="str">
            <v>2-3 Ton Electric 4 Wheel</v>
          </cell>
          <cell r="B6" t="str">
            <v>E45-65XM</v>
          </cell>
          <cell r="C6" t="str">
            <v>ERCR/Z</v>
          </cell>
          <cell r="D6" t="str">
            <v>E2.00-3.20XM</v>
          </cell>
          <cell r="E6" t="str">
            <v>AGF</v>
          </cell>
          <cell r="F6" t="str">
            <v>E45-65XM</v>
          </cell>
          <cell r="G6" t="str">
            <v>ERCR/Z</v>
          </cell>
        </row>
        <row r="7">
          <cell r="A7" t="str">
            <v>3.2-5.5 Ton Electric 4 Wheel</v>
          </cell>
          <cell r="B7" t="str">
            <v>E70-120XL</v>
          </cell>
          <cell r="C7" t="str">
            <v>ERCH</v>
          </cell>
          <cell r="D7" t="str">
            <v>E3.50-5.50XL</v>
          </cell>
          <cell r="E7" t="str">
            <v>AKE</v>
          </cell>
          <cell r="G7" t="str">
            <v>ERCH</v>
          </cell>
        </row>
        <row r="8">
          <cell r="A8" t="str">
            <v>2-3 Ton Electric DBB</v>
          </cell>
          <cell r="B8" t="str">
            <v>J40-60XM</v>
          </cell>
          <cell r="D8" t="str">
            <v>J2.00-3.20XM</v>
          </cell>
          <cell r="E8" t="str">
            <v>ALF</v>
          </cell>
        </row>
        <row r="9">
          <cell r="A9" t="str">
            <v>1-2 Ton 3 Wheel FWD</v>
          </cell>
          <cell r="B9" t="str">
            <v>J30-40XMT</v>
          </cell>
          <cell r="C9" t="str">
            <v>ERPTG</v>
          </cell>
          <cell r="D9" t="str">
            <v>J1.60-2.00XMT</v>
          </cell>
          <cell r="E9" t="str">
            <v>ATF</v>
          </cell>
          <cell r="F9" t="str">
            <v>J30-40XMT</v>
          </cell>
          <cell r="G9" t="str">
            <v>ERPTG</v>
          </cell>
        </row>
        <row r="10">
          <cell r="A10" t="str">
            <v>1-2 Ton 3 Wheel RWD</v>
          </cell>
          <cell r="D10" t="str">
            <v>A1.00-1.50XL</v>
          </cell>
          <cell r="E10" t="str">
            <v>RCL</v>
          </cell>
          <cell r="F10" t="str">
            <v>A20-30XL</v>
          </cell>
        </row>
        <row r="11">
          <cell r="A11" t="str">
            <v>3 Wheel Stand Up FWD</v>
          </cell>
          <cell r="B11" t="str">
            <v>E30-50ECO</v>
          </cell>
          <cell r="C11" t="str">
            <v>ESCZ</v>
          </cell>
        </row>
        <row r="12">
          <cell r="A12" t="str">
            <v>3 Wheel Stand Up RWD</v>
          </cell>
          <cell r="C12" t="str">
            <v>ESCA</v>
          </cell>
          <cell r="G12" t="str">
            <v>ESCA</v>
          </cell>
        </row>
        <row r="13">
          <cell r="A13" t="str">
            <v>Narrow Aisle Standard Order Picker</v>
          </cell>
          <cell r="B13" t="str">
            <v>R30ES/XMS</v>
          </cell>
          <cell r="C13" t="str">
            <v>OSEA</v>
          </cell>
          <cell r="D13" t="str">
            <v>K0.6-1.0M</v>
          </cell>
          <cell r="F13" t="str">
            <v>R30ES/XMS</v>
          </cell>
          <cell r="G13" t="str">
            <v>OSEA3.0</v>
          </cell>
        </row>
        <row r="14">
          <cell r="A14" t="str">
            <v>Narrow Aisle Premium Order Picker</v>
          </cell>
          <cell r="B14" t="str">
            <v>R30XM</v>
          </cell>
          <cell r="C14" t="str">
            <v>O/SSBC</v>
          </cell>
          <cell r="E14" t="str">
            <v>MO6-10</v>
          </cell>
          <cell r="F14" t="str">
            <v>R30XM</v>
          </cell>
          <cell r="G14" t="str">
            <v>O/SSBC3.0</v>
          </cell>
        </row>
        <row r="15">
          <cell r="A15" t="str">
            <v>Narrow Aisle Small Reach</v>
          </cell>
          <cell r="B15" t="str">
            <v>N30-45XMR</v>
          </cell>
          <cell r="C15" t="str">
            <v>NRAD/NSAC</v>
          </cell>
          <cell r="D15" t="str">
            <v>R1.4-2.0</v>
          </cell>
          <cell r="E15" t="str">
            <v>MR14-20</v>
          </cell>
          <cell r="F15" t="str">
            <v>N30-45XMR</v>
          </cell>
          <cell r="G15" t="str">
            <v>NRAD3.5-5.0</v>
          </cell>
        </row>
        <row r="16">
          <cell r="A16" t="str">
            <v>Narrow Aisle Large Reach</v>
          </cell>
          <cell r="B16" t="str">
            <v>N45XMXR</v>
          </cell>
          <cell r="C16" t="str">
            <v>NRCA/GA</v>
          </cell>
          <cell r="D16" t="str">
            <v>RS4/RM2.0-2.5</v>
          </cell>
          <cell r="E16" t="str">
            <v>MR20-25Y</v>
          </cell>
          <cell r="G16" t="str">
            <v>NRB3.5-4.5</v>
          </cell>
        </row>
        <row r="17">
          <cell r="A17" t="str">
            <v>Narrow Aisle Man Up Turret</v>
          </cell>
          <cell r="B17" t="str">
            <v>R30CH/R40EH</v>
          </cell>
          <cell r="D17" t="str">
            <v>C1.0-1.8</v>
          </cell>
          <cell r="E17" t="str">
            <v>MTC10-18</v>
          </cell>
        </row>
        <row r="18">
          <cell r="A18" t="str">
            <v>Narrow Aisle Man Down Turret</v>
          </cell>
          <cell r="B18" t="str">
            <v>N30-40XMH</v>
          </cell>
          <cell r="D18" t="str">
            <v>T1.0-1.5</v>
          </cell>
          <cell r="E18" t="str">
            <v>MT10-15</v>
          </cell>
        </row>
        <row r="19">
          <cell r="A19" t="str">
            <v>Rider Pallet/Stacker</v>
          </cell>
          <cell r="D19" t="str">
            <v>RP2.0-3.0/N RS1.0-1.5D</v>
          </cell>
          <cell r="E19" t="str">
            <v>MP 20-30S/T MS/MOS10-15S</v>
          </cell>
        </row>
        <row r="20">
          <cell r="A20" t="str">
            <v>Very Narrow Aisle</v>
          </cell>
          <cell r="B20" t="str">
            <v>V30-40XMU</v>
          </cell>
          <cell r="C20" t="str">
            <v>NTA30-40SF</v>
          </cell>
          <cell r="D20" t="str">
            <v>V30-40XMU</v>
          </cell>
          <cell r="F20" t="str">
            <v>V30-40XMU</v>
          </cell>
          <cell r="G20" t="str">
            <v>NTA30-40SF</v>
          </cell>
        </row>
        <row r="21">
          <cell r="A21" t="str">
            <v>1-2 Ton Motorized Hand LL Walkie</v>
          </cell>
          <cell r="B21" t="str">
            <v>W40XT</v>
          </cell>
          <cell r="C21" t="str">
            <v>MPB</v>
          </cell>
          <cell r="D21" t="str">
            <v>P1.8-2.0</v>
          </cell>
          <cell r="E21" t="str">
            <v>MP18</v>
          </cell>
          <cell r="F21" t="str">
            <v>W40XT</v>
          </cell>
          <cell r="G21" t="str">
            <v>MPB4</v>
          </cell>
        </row>
        <row r="22">
          <cell r="A22" t="str">
            <v>1-2 Ton Motorized Hand LL Rider</v>
          </cell>
          <cell r="D22" t="str">
            <v>P/L2.0-3.0N/S</v>
          </cell>
        </row>
        <row r="23">
          <cell r="A23" t="str">
            <v>1-2 Ton Motorized Hand CB Stacker</v>
          </cell>
          <cell r="B23" t="str">
            <v>W20-40XTC</v>
          </cell>
          <cell r="C23" t="str">
            <v>MCW</v>
          </cell>
          <cell r="D23" t="str">
            <v>S1.0-1.5C</v>
          </cell>
          <cell r="E23" t="str">
            <v>MC10-15</v>
          </cell>
          <cell r="F23" t="str">
            <v>W20-40XTC</v>
          </cell>
        </row>
        <row r="24">
          <cell r="A24" t="str">
            <v>1-2 Ton MH Straddle Stacker</v>
          </cell>
          <cell r="B24" t="str">
            <v>W20-40XTA</v>
          </cell>
          <cell r="C24" t="str">
            <v>MSW</v>
          </cell>
          <cell r="D24" t="str">
            <v>S1.0-1.6D/S S1.2-1.5S</v>
          </cell>
          <cell r="E24" t="str">
            <v>MS/MP/MOS10-16 MS12X</v>
          </cell>
        </row>
        <row r="25">
          <cell r="A25" t="str">
            <v>1-2 Ton MH Reach Stacker</v>
          </cell>
          <cell r="B25" t="str">
            <v>W20-40XTR</v>
          </cell>
          <cell r="C25" t="str">
            <v>MRW</v>
          </cell>
          <cell r="G25" t="str">
            <v>MRW2-3</v>
          </cell>
        </row>
        <row r="26">
          <cell r="A26" t="str">
            <v>2-3 Ton Motorized Hand LL Walkie</v>
          </cell>
          <cell r="B26" t="str">
            <v>W45XT</v>
          </cell>
          <cell r="C26" t="str">
            <v>MPW45D</v>
          </cell>
          <cell r="D26" t="str">
            <v>P2.0-3.0</v>
          </cell>
          <cell r="E26" t="str">
            <v>MP20-30</v>
          </cell>
          <cell r="F26" t="str">
            <v>W45XT</v>
          </cell>
          <cell r="G26" t="str">
            <v>MPW4-5D</v>
          </cell>
        </row>
        <row r="27">
          <cell r="A27" t="str">
            <v>2-3 Ton Motorized Hand LL Rider</v>
          </cell>
          <cell r="D27" t="str">
            <v>LO 2.0/L</v>
          </cell>
          <cell r="E27" t="str">
            <v>MO20/20S-D</v>
          </cell>
          <cell r="F27" t="str">
            <v>P2.0S</v>
          </cell>
          <cell r="G27" t="str">
            <v>MP20S/X</v>
          </cell>
        </row>
        <row r="28">
          <cell r="A28" t="str">
            <v>2-3 Ton Motorized Hand LL Platform</v>
          </cell>
          <cell r="C28" t="str">
            <v>MLW</v>
          </cell>
          <cell r="E28" t="str">
            <v>MP20X</v>
          </cell>
        </row>
        <row r="29">
          <cell r="A29" t="str">
            <v>3-4 Ton Motorized Hand LL Walkie</v>
          </cell>
          <cell r="B29" t="str">
            <v>W60-80XT</v>
          </cell>
          <cell r="C29" t="str">
            <v>MPW60-80</v>
          </cell>
          <cell r="F29" t="str">
            <v>W60-80XT</v>
          </cell>
        </row>
        <row r="30">
          <cell r="A30" t="str">
            <v>3-4 Ton Motorized Hand LL Rider</v>
          </cell>
          <cell r="B30" t="str">
            <v>B/C60-80XT</v>
          </cell>
          <cell r="C30" t="str">
            <v>MPE/C</v>
          </cell>
          <cell r="F30" t="str">
            <v>B/C60-80XT</v>
          </cell>
          <cell r="G30" t="str">
            <v>MPE/C6-8D</v>
          </cell>
        </row>
        <row r="31">
          <cell r="A31" t="str">
            <v>Motorized Hand Tractor</v>
          </cell>
          <cell r="B31" t="str">
            <v>T5XT</v>
          </cell>
          <cell r="C31" t="str">
            <v>MTR</v>
          </cell>
          <cell r="F31" t="str">
            <v>T5XT</v>
          </cell>
          <cell r="G31" t="str">
            <v>MTR</v>
          </cell>
        </row>
        <row r="32">
          <cell r="A32" t="str">
            <v>1-2 Ton ICE Cushion</v>
          </cell>
          <cell r="B32" t="str">
            <v>S25-40XM</v>
          </cell>
          <cell r="C32" t="str">
            <v>GCAF/BF</v>
          </cell>
          <cell r="D32" t="str">
            <v>S1.50-2.00XMS</v>
          </cell>
        </row>
        <row r="33">
          <cell r="A33" t="str">
            <v>2-3 Ton ICE Cushion</v>
          </cell>
          <cell r="B33" t="str">
            <v>S40-65XM</v>
          </cell>
          <cell r="C33" t="str">
            <v>GCRG/TG/ZG</v>
          </cell>
          <cell r="D33" t="str">
            <v>S2.00-3.00XM</v>
          </cell>
          <cell r="F33" t="str">
            <v>S40-65XM</v>
          </cell>
          <cell r="G33" t="str">
            <v>GCRG/TG/ZG</v>
          </cell>
        </row>
        <row r="34">
          <cell r="A34" t="str">
            <v>3.5-5.5 Ton ICE Cushion</v>
          </cell>
          <cell r="B34" t="str">
            <v>S70-120XL</v>
          </cell>
          <cell r="C34" t="str">
            <v>GCLG/MG</v>
          </cell>
          <cell r="D34" t="str">
            <v>S3.50-5.50XL</v>
          </cell>
          <cell r="F34" t="str">
            <v>S70-120XL</v>
          </cell>
          <cell r="G34" t="str">
            <v>GCLG/MG</v>
          </cell>
        </row>
        <row r="35">
          <cell r="A35" t="str">
            <v>6-8 Ton ICE Cushion</v>
          </cell>
          <cell r="B35" t="str">
            <v>S135-155XL</v>
          </cell>
          <cell r="D35" t="str">
            <v>S6.00-7.00XL</v>
          </cell>
          <cell r="F35" t="str">
            <v>S135-155XL</v>
          </cell>
        </row>
        <row r="36">
          <cell r="A36" t="str">
            <v>1-2 Ton ICE Pneumatic</v>
          </cell>
          <cell r="B36" t="str">
            <v>H25-40XM</v>
          </cell>
          <cell r="C36" t="str">
            <v>GPAF/BF</v>
          </cell>
          <cell r="D36" t="str">
            <v>H1.50-2.00XMS</v>
          </cell>
          <cell r="E36" t="str">
            <v>AF</v>
          </cell>
          <cell r="F36" t="str">
            <v>H25-40XM</v>
          </cell>
          <cell r="G36" t="str">
            <v>GPAF/BF</v>
          </cell>
        </row>
        <row r="37">
          <cell r="A37" t="str">
            <v>2-3 Ton ICE Pnuematic</v>
          </cell>
          <cell r="B37" t="str">
            <v>H45-65XM</v>
          </cell>
          <cell r="C37" t="str">
            <v>GPRG/TG/ZG</v>
          </cell>
          <cell r="D37" t="str">
            <v>H2.00-3.20XM</v>
          </cell>
          <cell r="E37" t="str">
            <v>TF</v>
          </cell>
          <cell r="F37" t="str">
            <v>H45-65XM</v>
          </cell>
          <cell r="G37" t="str">
            <v>GPRG/TG/ZG</v>
          </cell>
        </row>
        <row r="38">
          <cell r="A38" t="str">
            <v>3.5-5.5 Ton ICE Pneumatic</v>
          </cell>
          <cell r="B38" t="str">
            <v>H70-120XM</v>
          </cell>
          <cell r="C38" t="str">
            <v>GPLG/MG</v>
          </cell>
          <cell r="D38" t="str">
            <v>H3.50-5.50XM</v>
          </cell>
          <cell r="E38" t="str">
            <v>GP/LF/MF</v>
          </cell>
          <cell r="F38" t="str">
            <v>H70-120XM</v>
          </cell>
          <cell r="G38" t="str">
            <v>GPLG/MG</v>
          </cell>
        </row>
        <row r="39">
          <cell r="A39" t="str">
            <v>6-8 Ton ICE Pnuematic</v>
          </cell>
          <cell r="B39" t="str">
            <v>H135-155XL</v>
          </cell>
          <cell r="C39" t="str">
            <v>GP135-155</v>
          </cell>
          <cell r="D39" t="str">
            <v>H6.00-7.00XL</v>
          </cell>
          <cell r="E39" t="str">
            <v>HC</v>
          </cell>
          <cell r="F39" t="str">
            <v>H135-155XL</v>
          </cell>
          <cell r="G39" t="str">
            <v>GP135-155</v>
          </cell>
        </row>
        <row r="40">
          <cell r="A40" t="str">
            <v>8-12 Ton ICE Pnuematic</v>
          </cell>
          <cell r="B40" t="str">
            <v>H165-280XL</v>
          </cell>
          <cell r="C40" t="str">
            <v>GP165-280</v>
          </cell>
          <cell r="D40" t="str">
            <v>H8.00-12.00XM</v>
          </cell>
          <cell r="E40" t="str">
            <v>8-12 Tonne</v>
          </cell>
          <cell r="F40" t="str">
            <v>H165-280XL</v>
          </cell>
          <cell r="G40" t="str">
            <v>GP165-280</v>
          </cell>
        </row>
        <row r="41">
          <cell r="A41" t="str">
            <v>13-16 Ton ICE Pneumatic</v>
          </cell>
          <cell r="B41" t="str">
            <v>H300-360XL2</v>
          </cell>
          <cell r="C41" t="str">
            <v>GP300-360</v>
          </cell>
          <cell r="D41" t="str">
            <v>H13.00-16.00XL</v>
          </cell>
          <cell r="E41" t="str">
            <v>13-16 Tonne</v>
          </cell>
          <cell r="F41" t="str">
            <v>H300-360XL2</v>
          </cell>
          <cell r="G41" t="str">
            <v>GP300-360</v>
          </cell>
        </row>
        <row r="42">
          <cell r="A42" t="str">
            <v>14-18 Ton ICE Pneumatic</v>
          </cell>
          <cell r="B42" t="str">
            <v>H400EC</v>
          </cell>
          <cell r="D42" t="str">
            <v>H14.00-18.00XM</v>
          </cell>
          <cell r="F42" t="str">
            <v>H14.00-18.00XM</v>
          </cell>
        </row>
        <row r="43">
          <cell r="A43" t="str">
            <v>20-32 Ton ICE Pneumatic</v>
          </cell>
          <cell r="B43" t="str">
            <v>H440-700FS</v>
          </cell>
          <cell r="D43" t="str">
            <v>H18.00-32.00F</v>
          </cell>
        </row>
        <row r="44">
          <cell r="A44" t="str">
            <v>36-48 Ton ICE Pneumatic</v>
          </cell>
          <cell r="B44" t="str">
            <v>H800-1050E</v>
          </cell>
          <cell r="D44" t="str">
            <v>H36.00-48.00C</v>
          </cell>
          <cell r="F44" t="str">
            <v>H800-1050E</v>
          </cell>
        </row>
        <row r="45">
          <cell r="A45" t="str">
            <v>YardMaster</v>
          </cell>
          <cell r="B45" t="str">
            <v>HR45 25-45H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RL SHEET"/>
      <sheetName val="PARAM"/>
      <sheetName val="Temp"/>
      <sheetName val="HORUSretrieval"/>
      <sheetName val="Reclass Sheet"/>
      <sheetName val="INDEX"/>
      <sheetName val="KI 01"/>
      <sheetName val="KI 02"/>
      <sheetName val="KI 03"/>
      <sheetName val="KI 04"/>
      <sheetName val="GI 01"/>
      <sheetName val="GI 02"/>
      <sheetName val="GI 03"/>
      <sheetName val="FITC 01 (M&amp;S)"/>
      <sheetName val="FIBO 01 (Bus Ops)"/>
      <sheetName val="FITC 02(Supply Logistics)"/>
      <sheetName val="FITC 03(Admin)"/>
      <sheetName val="FITC 04(Production)"/>
      <sheetName val="FITC 04(Lubs Prod)"/>
      <sheetName val="FITC 04(Bit Prod)"/>
      <sheetName val="FITC 04(SF Prod)"/>
      <sheetName val="FITC 04(Other Prod)"/>
      <sheetName val="FITC 05 (V.Exp)"/>
      <sheetName val="FITC 05 (F.Exp)"/>
      <sheetName val="FITC 06"/>
      <sheetName val="FITC 06bis"/>
      <sheetName val="FITC 07"/>
      <sheetName val="FITC 08"/>
      <sheetName val="FITC 09"/>
      <sheetName val="FITC 10"/>
      <sheetName val="FITC 11"/>
      <sheetName val="FITC 12"/>
      <sheetName val="FINW 01 (NW Total)"/>
      <sheetName val="FINW 01 (NW no Lub)"/>
      <sheetName val="FINW 01 (NW Lub)"/>
      <sheetName val="FINW 02"/>
      <sheetName val="FINW 03"/>
      <sheetName val="FICSC 01"/>
      <sheetName val="FICSC 02"/>
      <sheetName val="FICSR 01"/>
      <sheetName val="FICSR 02"/>
      <sheetName val="FIBS 01"/>
      <sheetName val="FIBS 02"/>
      <sheetName val="FILPG 01 (LPG Total)"/>
      <sheetName val="FILPG 01 (LPG Cylinder)"/>
      <sheetName val="FILPG 01 (LPG Bulk)"/>
      <sheetName val="FILPG 01 (LPG Autogas)"/>
      <sheetName val="FILPG 01 (LPG Others)"/>
      <sheetName val="FILPG 02"/>
      <sheetName val="FILUB 01 (Lubs Total)"/>
      <sheetName val="FILUB 01 (Lubs Auto)"/>
      <sheetName val="FILUB 01 (Lubs Industry)"/>
      <sheetName val="FILUB 01 (Lubs Base Oil)"/>
      <sheetName val="FILUB 01 (Lubs Others)"/>
      <sheetName val="FILUB 02"/>
      <sheetName val="FISF 01"/>
      <sheetName val="FISF 02"/>
      <sheetName val="FIAV 01"/>
      <sheetName val="FIAV 02"/>
      <sheetName val="FIBIT 01"/>
      <sheetName val="FIBIT 02"/>
      <sheetName val="FICORP 01"/>
      <sheetName val="FIHOLD 01"/>
      <sheetName val="FIHOLD (Others) 01"/>
      <sheetName val="FIREF 01"/>
      <sheetName val="FIPETRO 01"/>
      <sheetName val="OI 01"/>
      <sheetName val="OI 02"/>
      <sheetName val="PPT(KeyIndicators#7-8-57-60-65)"/>
      <sheetName val="PPT (EvoSales#11-18-21-26-30)"/>
      <sheetName val="PPT(Biz12-19-22-27-31-34-38-39)"/>
      <sheetName val="PPT(Slide#17-37-41-43-61-64)"/>
      <sheetName val="PPT (NFGM_NWDevt#13-14)"/>
      <sheetName val="PPT (CAPEX#47-48-49-50-66)"/>
      <sheetName val="PPT(A&amp;P-Lub#74-79)"/>
      <sheetName val="RES1Upload"/>
      <sheetName val="CMO"/>
      <sheetName val="CAPEX"/>
      <sheetName val="RES1 Retrieve Check"/>
      <sheetName val="CMO Retrieve Check"/>
      <sheetName val="CAPEX Retrieve Check"/>
    </sheetNames>
    <sheetDataSet>
      <sheetData sheetId="0"/>
      <sheetData sheetId="1">
        <row r="2">
          <cell r="F2" t="str">
            <v>Total Lubricants China</v>
          </cell>
        </row>
        <row r="5">
          <cell r="F5" t="str">
            <v>Participation</v>
          </cell>
        </row>
        <row r="7">
          <cell r="B7" t="str">
            <v>K RMB</v>
          </cell>
        </row>
        <row r="8">
          <cell r="B8" t="str">
            <v>RMB</v>
          </cell>
        </row>
        <row r="11">
          <cell r="C11">
            <v>8.9959968638132306</v>
          </cell>
          <cell r="D11">
            <v>8.68</v>
          </cell>
          <cell r="E11">
            <v>8.0396711778656123</v>
          </cell>
          <cell r="F11">
            <v>7.85</v>
          </cell>
          <cell r="G11">
            <v>7.97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23">
          <cell r="G123">
            <v>-11638.612820000002</v>
          </cell>
        </row>
      </sheetData>
      <sheetData sheetId="14">
        <row r="151">
          <cell r="C151">
            <v>172273.25771000015</v>
          </cell>
        </row>
      </sheetData>
      <sheetData sheetId="15">
        <row r="237">
          <cell r="A237" t="str">
            <v>OK</v>
          </cell>
        </row>
        <row r="238">
          <cell r="A238" t="str">
            <v>Please Check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665">
          <cell r="G665">
            <v>29208.199000000001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AUSTRIA"/>
      <sheetName val="BALKANS"/>
      <sheetName val="BALTICS"/>
      <sheetName val="BELGIUM &amp; LUXEMBOURG"/>
      <sheetName val="DENMARK"/>
      <sheetName val="EASTERN EUROPE"/>
      <sheetName val="FINLAND"/>
      <sheetName val="FRANCE"/>
      <sheetName val="GERMANY"/>
      <sheetName val="HOLLAND"/>
      <sheetName val="IBERIA"/>
      <sheetName val="IRISH REPUBLIC"/>
      <sheetName val="ITALY"/>
      <sheetName val="MIDDLE EAST &amp; E AFRICA"/>
      <sheetName val="NORTH AFRICA &amp; E MED"/>
      <sheetName val="WEST AFRICA &amp; TURKEY"/>
      <sheetName val="NORWAY &amp; ICELAND"/>
      <sheetName val="SOUTH AFRICA"/>
      <sheetName val="SWEDEN"/>
      <sheetName val="SWITZERLAND"/>
      <sheetName val="UNITED KINGDOM"/>
      <sheetName val="Cons NMHG"/>
      <sheetName val="NMHG Holding"/>
      <sheetName val="WW R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IS-Actual v Plan(1)"/>
      <sheetName val="IS-YTD Actual Cons (2)"/>
      <sheetName val="EOC-STF YTDvsPlan  (3)"/>
      <sheetName val="Retail Cash Flow-YTD vs AOP(4)"/>
      <sheetName val="IS-FY STF1 vs AOP (5)"/>
      <sheetName val="IS-YTD STF1 Cons (6)"/>
      <sheetName val="EOC-STF FY versus  Plan (7)"/>
      <sheetName val="EOC-STF FY versus  STF-1 (8)"/>
      <sheetName val="CF-FY STF1vsAOP(9)"/>
      <sheetName val="WWRetail-Qtrly Comparative(10)"/>
      <sheetName val="Support"/>
      <sheetName val="IS YTD Actual detail"/>
      <sheetName val="IS YTD Plan Consol"/>
      <sheetName val="IS YTD STF Consol"/>
      <sheetName val="Retl-Cap Proj 1-500k"/>
      <sheetName val="End of updated sheets"/>
      <sheetName val="Retail Qtrly Comparative"/>
      <sheetName val="Cash Flow-Forecast-Plan"/>
      <sheetName val="EOC-STF YTDvsPlan  (4)"/>
      <sheetName val="Cash Flow-YTD vs AOP (3)"/>
      <sheetName val="EOC-STF FY versus  Plan (9)"/>
      <sheetName val="EOC-STF FY versus  STF-1 (10)"/>
      <sheetName val="WWRetail-Qtrly Comparative(8)"/>
      <sheetName val="CF-FY STF1vsAOP(7)"/>
    </sheetNames>
    <sheetDataSet>
      <sheetData sheetId="0" refreshError="1">
        <row r="19">
          <cell r="B19">
            <v>8850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WW Retail Variances"/>
      <sheetName val="Actuals vs. Plan"/>
      <sheetName val="Actuals vs. Forecast"/>
      <sheetName val="Actuals vs. Prior Year"/>
      <sheetName val="Actuals"/>
      <sheetName val="Plan"/>
      <sheetName val="Forecast"/>
      <sheetName val="Prior Ye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-Up"/>
      <sheetName val="PG12-Cash Flow"/>
      <sheetName val="Cash Flow"/>
    </sheetNames>
    <sheetDataSet>
      <sheetData sheetId="0" refreshError="1">
        <row r="22">
          <cell r="B22">
            <v>7150</v>
          </cell>
          <cell r="C22" t="str">
            <v>Americas</v>
          </cell>
        </row>
        <row r="23">
          <cell r="B23" t="str">
            <v>7050</v>
          </cell>
          <cell r="C23" t="str">
            <v>Europe</v>
          </cell>
        </row>
        <row r="24">
          <cell r="B24" t="str">
            <v>7200</v>
          </cell>
          <cell r="C24" t="str">
            <v>Asia-Pacific / China / SN</v>
          </cell>
        </row>
        <row r="25">
          <cell r="B25">
            <v>7100</v>
          </cell>
          <cell r="C25" t="str">
            <v>Corporate Wholesale</v>
          </cell>
        </row>
        <row r="26">
          <cell r="B26">
            <v>7190</v>
          </cell>
          <cell r="C26" t="str">
            <v>Wholesale Elims</v>
          </cell>
        </row>
        <row r="27">
          <cell r="B27" t="str">
            <v>8800</v>
          </cell>
          <cell r="C27" t="str">
            <v>Worldwide Wholesale</v>
          </cell>
        </row>
      </sheetData>
      <sheetData sheetId="1" refreshError="1"/>
      <sheetData sheetId="2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BS_SUMM"/>
      <sheetName val="CurrMthYTD"/>
      <sheetName val="CurrMthIS"/>
      <sheetName val="PrMthYtd"/>
      <sheetName val="SAP Entries"/>
      <sheetName val="21409"/>
      <sheetName val="CDA Check"/>
    </sheetNames>
    <sheetDataSet>
      <sheetData sheetId="0" refreshError="1">
        <row r="10">
          <cell r="G10">
            <v>6.4855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Dashboard"/>
      <sheetName val="Country Movements"/>
      <sheetName val="HYG Graphs"/>
      <sheetName val="Hyster Graphs"/>
      <sheetName val="Yale Graphs"/>
      <sheetName val="ISC Graphs"/>
      <sheetName val="HYG (inc SN)"/>
      <sheetName val="HYG (exc SN)"/>
      <sheetName val="HYSTER"/>
      <sheetName val="YALE"/>
      <sheetName val="SUMITOMO"/>
      <sheetName val="PT WITS"/>
      <sheetName val="WITS data"/>
      <sheetName val="PT Gough Hyster (Only)"/>
      <sheetName val="PT Bookings Hyster"/>
      <sheetName val="PT Bookings Yale"/>
      <sheetName val="ISC Book - Local + China"/>
      <sheetName val="PT Bookings"/>
      <sheetName val="Bookings Data"/>
      <sheetName val="India"/>
      <sheetName val="PT Bookings Platform (Lesli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>
        <row r="28">
          <cell r="AB28">
            <v>56</v>
          </cell>
        </row>
      </sheetData>
      <sheetData sheetId="9">
        <row r="28">
          <cell r="AB28">
            <v>46</v>
          </cell>
        </row>
      </sheetData>
      <sheetData sheetId="10" refreshError="1"/>
      <sheetData sheetId="11">
        <row r="2">
          <cell r="G2" t="str">
            <v>Year</v>
          </cell>
        </row>
      </sheetData>
      <sheetData sheetId="12">
        <row r="1">
          <cell r="A1" t="str">
            <v>Country</v>
          </cell>
          <cell r="B1" t="str">
            <v>Code</v>
          </cell>
          <cell r="C1" t="str">
            <v>Class 1</v>
          </cell>
          <cell r="D1" t="str">
            <v>Class 2</v>
          </cell>
          <cell r="E1" t="str">
            <v>Class 3</v>
          </cell>
          <cell r="F1" t="str">
            <v>Class 4 &amp; 5</v>
          </cell>
          <cell r="G1" t="str">
            <v>Total</v>
          </cell>
          <cell r="H1" t="str">
            <v>Period</v>
          </cell>
          <cell r="I1" t="str">
            <v>Region</v>
          </cell>
          <cell r="J1" t="str">
            <v>Country2</v>
          </cell>
          <cell r="K1" t="str">
            <v>Year</v>
          </cell>
          <cell r="L1" t="str">
            <v>QTR</v>
          </cell>
          <cell r="M1" t="str">
            <v>Report receive around the mid of the month (OCEANIA &amp; FAR EAST Only).</v>
          </cell>
        </row>
        <row r="2">
          <cell r="A2" t="str">
            <v>AFGHANISTAN</v>
          </cell>
        </row>
        <row r="3">
          <cell r="A3" t="str">
            <v>BANGLADESH</v>
          </cell>
        </row>
        <row r="4">
          <cell r="A4" t="str">
            <v>BHUTAN</v>
          </cell>
        </row>
        <row r="5">
          <cell r="A5" t="str">
            <v>BRUNEI DARUSSALAM</v>
          </cell>
        </row>
        <row r="6">
          <cell r="A6" t="str">
            <v>CAMBODIA</v>
          </cell>
        </row>
        <row r="7">
          <cell r="A7" t="str">
            <v>CHINA</v>
          </cell>
        </row>
        <row r="8">
          <cell r="A8" t="str">
            <v>EAST TIMOR</v>
          </cell>
        </row>
        <row r="9">
          <cell r="A9" t="str">
            <v>HG KONG</v>
          </cell>
        </row>
        <row r="10">
          <cell r="A10" t="str">
            <v>INDIA</v>
          </cell>
        </row>
        <row r="11">
          <cell r="A11" t="str">
            <v>INDONESIA</v>
          </cell>
        </row>
        <row r="12">
          <cell r="A12" t="str">
            <v>JAPAN</v>
          </cell>
        </row>
        <row r="13">
          <cell r="A13" t="str">
            <v>KAZAKHSTAN</v>
          </cell>
        </row>
        <row r="14">
          <cell r="A14" t="str">
            <v>KOREA,DEMOC REP</v>
          </cell>
        </row>
        <row r="15">
          <cell r="A15" t="str">
            <v>KOREA,REPUBLIC OF</v>
          </cell>
        </row>
        <row r="16">
          <cell r="A16" t="str">
            <v>KYRGYZSTAN</v>
          </cell>
        </row>
        <row r="17">
          <cell r="A17" t="str">
            <v>LAOS</v>
          </cell>
        </row>
        <row r="18">
          <cell r="A18" t="str">
            <v>MACAO</v>
          </cell>
        </row>
        <row r="19">
          <cell r="A19" t="str">
            <v>MALAYSIA</v>
          </cell>
        </row>
        <row r="20">
          <cell r="A20" t="str">
            <v>MALDIVES</v>
          </cell>
        </row>
        <row r="21">
          <cell r="A21" t="str">
            <v>MONGOLIA</v>
          </cell>
        </row>
        <row r="22">
          <cell r="A22" t="str">
            <v>MAYANMAR</v>
          </cell>
        </row>
        <row r="23">
          <cell r="A23" t="str">
            <v>NEPAL</v>
          </cell>
        </row>
        <row r="24">
          <cell r="A24" t="str">
            <v>PAKISTAN</v>
          </cell>
        </row>
        <row r="25">
          <cell r="A25" t="str">
            <v>PHILIPPINES</v>
          </cell>
        </row>
        <row r="26">
          <cell r="A26" t="str">
            <v>SINGAPORE</v>
          </cell>
        </row>
        <row r="27">
          <cell r="A27" t="str">
            <v>SRI LANKA</v>
          </cell>
        </row>
        <row r="28">
          <cell r="A28" t="str">
            <v>TAIWAN</v>
          </cell>
        </row>
        <row r="29">
          <cell r="A29" t="str">
            <v>TAJIKISTAN</v>
          </cell>
        </row>
        <row r="30">
          <cell r="A30" t="str">
            <v>THAILAND</v>
          </cell>
        </row>
        <row r="31">
          <cell r="A31" t="str">
            <v>TURKMENISTAN</v>
          </cell>
        </row>
        <row r="32">
          <cell r="A32" t="str">
            <v>UZBEKISTAN</v>
          </cell>
        </row>
        <row r="33">
          <cell r="A33" t="str">
            <v>VIETNAM</v>
          </cell>
        </row>
        <row r="34">
          <cell r="A34" t="str">
            <v>AMER SAMOA</v>
          </cell>
        </row>
        <row r="35">
          <cell r="A35" t="str">
            <v>AUSTRALIA</v>
          </cell>
        </row>
        <row r="36">
          <cell r="A36" t="str">
            <v>CHRISTMS ISLAND</v>
          </cell>
        </row>
        <row r="37">
          <cell r="A37" t="str">
            <v>COCO (KEEL ISLND)</v>
          </cell>
        </row>
        <row r="38">
          <cell r="A38" t="str">
            <v>COOK ISLAND</v>
          </cell>
        </row>
        <row r="39">
          <cell r="A39" t="str">
            <v>FIJI</v>
          </cell>
        </row>
        <row r="40">
          <cell r="A40" t="str">
            <v>FR POLYNESIA</v>
          </cell>
        </row>
        <row r="41">
          <cell r="A41" t="str">
            <v>GUAM</v>
          </cell>
        </row>
        <row r="42">
          <cell r="A42" t="str">
            <v>HEARD/MCDNLD</v>
          </cell>
        </row>
        <row r="43">
          <cell r="A43" t="str">
            <v>KIRIBATI</v>
          </cell>
        </row>
        <row r="44">
          <cell r="A44" t="str">
            <v>MARSHALL ISL</v>
          </cell>
        </row>
        <row r="45">
          <cell r="A45" t="str">
            <v xml:space="preserve">MICRON, FED STS </v>
          </cell>
        </row>
        <row r="46">
          <cell r="A46" t="str">
            <v>NAURU</v>
          </cell>
        </row>
        <row r="47">
          <cell r="A47" t="str">
            <v>NEW CALDONIA</v>
          </cell>
        </row>
        <row r="48">
          <cell r="A48" t="str">
            <v>NEW ZEALAND</v>
          </cell>
        </row>
        <row r="49">
          <cell r="A49" t="str">
            <v>NIUE</v>
          </cell>
        </row>
        <row r="50">
          <cell r="A50" t="str">
            <v>NORFOLK ISLAND</v>
          </cell>
        </row>
        <row r="51">
          <cell r="A51" t="str">
            <v>N.MARIANA ISLANDS</v>
          </cell>
        </row>
        <row r="52">
          <cell r="A52" t="str">
            <v>PALAU</v>
          </cell>
        </row>
        <row r="53">
          <cell r="A53" t="str">
            <v>PAPUA N GUIN</v>
          </cell>
        </row>
        <row r="54">
          <cell r="A54" t="str">
            <v>PITCAIRN</v>
          </cell>
        </row>
        <row r="55">
          <cell r="A55" t="str">
            <v>SAMOA</v>
          </cell>
        </row>
        <row r="56">
          <cell r="A56" t="str">
            <v>SOLOMON ISL</v>
          </cell>
        </row>
        <row r="57">
          <cell r="A57" t="str">
            <v>TOKELAU</v>
          </cell>
        </row>
        <row r="58">
          <cell r="A58" t="str">
            <v>TONGA</v>
          </cell>
        </row>
        <row r="59">
          <cell r="A59" t="str">
            <v xml:space="preserve">TUVALU </v>
          </cell>
        </row>
        <row r="60">
          <cell r="A60" t="str">
            <v>US MINOR OUTLY IS</v>
          </cell>
        </row>
        <row r="61">
          <cell r="A61" t="str">
            <v>VANUATU</v>
          </cell>
        </row>
        <row r="62">
          <cell r="A62" t="str">
            <v>WALLIS&amp;FUTUN</v>
          </cell>
        </row>
        <row r="63">
          <cell r="A63" t="str">
            <v>AUSTRALIA</v>
          </cell>
        </row>
        <row r="64">
          <cell r="A64" t="str">
            <v>AUSTRALIA</v>
          </cell>
        </row>
        <row r="65">
          <cell r="A65" t="str">
            <v>AUSTRALIA</v>
          </cell>
        </row>
        <row r="66">
          <cell r="A66" t="str">
            <v>AUSTRALIA</v>
          </cell>
        </row>
        <row r="67">
          <cell r="A67" t="str">
            <v>AUSTRALIA</v>
          </cell>
        </row>
        <row r="68">
          <cell r="A68" t="str">
            <v>AUSTRALIA</v>
          </cell>
        </row>
        <row r="69">
          <cell r="A69" t="str">
            <v>AUSTRALIA</v>
          </cell>
        </row>
        <row r="70">
          <cell r="A70" t="str">
            <v>AUSTRALIA</v>
          </cell>
        </row>
        <row r="71">
          <cell r="A71" t="str">
            <v>AUSTRALIA</v>
          </cell>
        </row>
        <row r="72">
          <cell r="A72" t="str">
            <v>AUSTRALIA</v>
          </cell>
        </row>
        <row r="73">
          <cell r="A73" t="str">
            <v>AUSTRALIA</v>
          </cell>
        </row>
        <row r="74">
          <cell r="A74" t="str">
            <v>AFGHANISTAN</v>
          </cell>
        </row>
        <row r="75">
          <cell r="A75" t="str">
            <v>BANGLADESH</v>
          </cell>
        </row>
        <row r="76">
          <cell r="A76" t="str">
            <v>BHUTAN</v>
          </cell>
        </row>
        <row r="77">
          <cell r="A77" t="str">
            <v>BRUNEI DARUSSALAM</v>
          </cell>
        </row>
        <row r="78">
          <cell r="A78" t="str">
            <v>CAMBODIA</v>
          </cell>
        </row>
        <row r="79">
          <cell r="A79" t="str">
            <v>CHINA</v>
          </cell>
        </row>
        <row r="80">
          <cell r="A80" t="str">
            <v>EAST TIMOR</v>
          </cell>
        </row>
        <row r="81">
          <cell r="A81" t="str">
            <v>HG KONG</v>
          </cell>
        </row>
        <row r="82">
          <cell r="A82" t="str">
            <v>INDIA</v>
          </cell>
        </row>
        <row r="83">
          <cell r="A83" t="str">
            <v>INDONESIA</v>
          </cell>
        </row>
        <row r="84">
          <cell r="A84" t="str">
            <v>JAPAN</v>
          </cell>
        </row>
        <row r="85">
          <cell r="A85" t="str">
            <v>KAZAKHSTAN</v>
          </cell>
        </row>
        <row r="86">
          <cell r="A86" t="str">
            <v>KOREA,DEMOC REP</v>
          </cell>
        </row>
        <row r="87">
          <cell r="A87" t="str">
            <v>KOREA,REPUBLIC OF</v>
          </cell>
        </row>
        <row r="88">
          <cell r="A88" t="str">
            <v>KYRGYZSTAN</v>
          </cell>
        </row>
        <row r="89">
          <cell r="A89" t="str">
            <v>LAOS</v>
          </cell>
        </row>
        <row r="90">
          <cell r="A90" t="str">
            <v>MACAO</v>
          </cell>
        </row>
        <row r="91">
          <cell r="A91" t="str">
            <v>MALAYSIA</v>
          </cell>
        </row>
        <row r="92">
          <cell r="A92" t="str">
            <v>MALDIVES</v>
          </cell>
        </row>
        <row r="93">
          <cell r="A93" t="str">
            <v>MONGOLIA</v>
          </cell>
        </row>
        <row r="94">
          <cell r="A94" t="str">
            <v>MAYANMAR</v>
          </cell>
        </row>
        <row r="95">
          <cell r="A95" t="str">
            <v>NEPAL</v>
          </cell>
        </row>
        <row r="96">
          <cell r="A96" t="str">
            <v>PAKISTAN</v>
          </cell>
        </row>
        <row r="97">
          <cell r="A97" t="str">
            <v>PHILIPPINES</v>
          </cell>
        </row>
        <row r="98">
          <cell r="A98" t="str">
            <v>SINGAPORE</v>
          </cell>
        </row>
        <row r="99">
          <cell r="A99" t="str">
            <v>SRI LANKA</v>
          </cell>
        </row>
        <row r="100">
          <cell r="A100" t="str">
            <v>TAIWAN</v>
          </cell>
        </row>
        <row r="101">
          <cell r="A101" t="str">
            <v>TAJIKISTAN</v>
          </cell>
        </row>
        <row r="102">
          <cell r="A102" t="str">
            <v>THAILAND</v>
          </cell>
        </row>
        <row r="103">
          <cell r="A103" t="str">
            <v>TURKMENISTAN</v>
          </cell>
        </row>
        <row r="104">
          <cell r="A104" t="str">
            <v>UZBEKISTAN</v>
          </cell>
        </row>
        <row r="105">
          <cell r="A105" t="str">
            <v>VIETNAM</v>
          </cell>
        </row>
        <row r="106">
          <cell r="A106" t="str">
            <v>AMER SAMOA</v>
          </cell>
        </row>
        <row r="107">
          <cell r="A107" t="str">
            <v>AUSTRALIA</v>
          </cell>
        </row>
        <row r="108">
          <cell r="A108" t="str">
            <v>CHRISTMS ISLAND</v>
          </cell>
        </row>
        <row r="109">
          <cell r="A109" t="str">
            <v>COCO (KEEL ISLND)</v>
          </cell>
        </row>
        <row r="110">
          <cell r="A110" t="str">
            <v>COOK ISLAND</v>
          </cell>
        </row>
        <row r="111">
          <cell r="A111" t="str">
            <v>FIJI</v>
          </cell>
        </row>
        <row r="112">
          <cell r="A112" t="str">
            <v>FR POLYNESIA</v>
          </cell>
        </row>
        <row r="113">
          <cell r="A113" t="str">
            <v>GUAM</v>
          </cell>
        </row>
        <row r="114">
          <cell r="A114" t="str">
            <v>HEARD/MCDNLD</v>
          </cell>
        </row>
        <row r="115">
          <cell r="A115" t="str">
            <v>KIRIBATI</v>
          </cell>
        </row>
        <row r="116">
          <cell r="A116" t="str">
            <v>MARSHALL ISL</v>
          </cell>
        </row>
        <row r="117">
          <cell r="A117" t="str">
            <v xml:space="preserve">MICRON, FED STS </v>
          </cell>
        </row>
        <row r="118">
          <cell r="A118" t="str">
            <v>NAURU</v>
          </cell>
        </row>
        <row r="119">
          <cell r="A119" t="str">
            <v>NEW CALDONIA</v>
          </cell>
        </row>
        <row r="120">
          <cell r="A120" t="str">
            <v>NEW ZEALAND</v>
          </cell>
        </row>
        <row r="121">
          <cell r="A121" t="str">
            <v>NIUE</v>
          </cell>
        </row>
        <row r="122">
          <cell r="A122" t="str">
            <v>NORFOLK ISLAND</v>
          </cell>
        </row>
        <row r="123">
          <cell r="A123" t="str">
            <v>N.MARIANA ISLANDS</v>
          </cell>
        </row>
        <row r="124">
          <cell r="A124" t="str">
            <v>PALAU</v>
          </cell>
        </row>
        <row r="125">
          <cell r="A125" t="str">
            <v>PAPUA N GUIN</v>
          </cell>
        </row>
        <row r="126">
          <cell r="A126" t="str">
            <v>PITCAIRN</v>
          </cell>
        </row>
        <row r="127">
          <cell r="A127" t="str">
            <v>SAMOA</v>
          </cell>
        </row>
        <row r="128">
          <cell r="A128" t="str">
            <v>SOLOMON ISL</v>
          </cell>
        </row>
        <row r="129">
          <cell r="A129" t="str">
            <v>TOKELAU</v>
          </cell>
        </row>
        <row r="130">
          <cell r="A130" t="str">
            <v>TONGA</v>
          </cell>
        </row>
        <row r="131">
          <cell r="A131" t="str">
            <v xml:space="preserve">TUVALU </v>
          </cell>
        </row>
        <row r="132">
          <cell r="A132" t="str">
            <v>US MINOR OUTLY IS</v>
          </cell>
        </row>
        <row r="133">
          <cell r="A133" t="str">
            <v>VANUATU</v>
          </cell>
        </row>
        <row r="134">
          <cell r="A134" t="str">
            <v>WALLIS&amp;FUTUN</v>
          </cell>
        </row>
        <row r="135">
          <cell r="A135" t="str">
            <v>AFGHANISTAN</v>
          </cell>
        </row>
        <row r="136">
          <cell r="A136" t="str">
            <v>BANGLADESH</v>
          </cell>
        </row>
        <row r="137">
          <cell r="A137" t="str">
            <v>BHUTAN</v>
          </cell>
        </row>
        <row r="138">
          <cell r="A138" t="str">
            <v>BRUNEI DARUSSALAM</v>
          </cell>
        </row>
        <row r="139">
          <cell r="A139" t="str">
            <v>CAMBODIA</v>
          </cell>
        </row>
        <row r="140">
          <cell r="A140" t="str">
            <v>CHINA</v>
          </cell>
        </row>
        <row r="141">
          <cell r="A141" t="str">
            <v>EAST TIMOR</v>
          </cell>
        </row>
        <row r="142">
          <cell r="A142" t="str">
            <v>HG KONG</v>
          </cell>
        </row>
        <row r="143">
          <cell r="A143" t="str">
            <v>INDIA</v>
          </cell>
        </row>
        <row r="144">
          <cell r="A144" t="str">
            <v>INDONESIA</v>
          </cell>
        </row>
        <row r="145">
          <cell r="A145" t="str">
            <v>JAPAN</v>
          </cell>
        </row>
        <row r="146">
          <cell r="A146" t="str">
            <v>KAZAKHSTAN</v>
          </cell>
        </row>
        <row r="147">
          <cell r="A147" t="str">
            <v>KOREA,DEMOC REP</v>
          </cell>
        </row>
        <row r="148">
          <cell r="A148" t="str">
            <v>KOREA,REPUBLIC OF</v>
          </cell>
        </row>
        <row r="149">
          <cell r="A149" t="str">
            <v>KYRGYZSTAN</v>
          </cell>
        </row>
        <row r="150">
          <cell r="A150" t="str">
            <v>LAOS</v>
          </cell>
        </row>
        <row r="151">
          <cell r="A151" t="str">
            <v>MACAO</v>
          </cell>
        </row>
        <row r="152">
          <cell r="A152" t="str">
            <v>MALAYSIA</v>
          </cell>
        </row>
        <row r="153">
          <cell r="A153" t="str">
            <v>MALDIVES</v>
          </cell>
        </row>
        <row r="154">
          <cell r="A154" t="str">
            <v>MONGOLIA</v>
          </cell>
        </row>
        <row r="155">
          <cell r="A155" t="str">
            <v>MAYANMAR</v>
          </cell>
        </row>
        <row r="156">
          <cell r="A156" t="str">
            <v>NEPAL</v>
          </cell>
        </row>
        <row r="157">
          <cell r="A157" t="str">
            <v>PAKISTAN</v>
          </cell>
        </row>
        <row r="158">
          <cell r="A158" t="str">
            <v>PHILIPPINES</v>
          </cell>
        </row>
        <row r="159">
          <cell r="A159" t="str">
            <v>SINGAPORE</v>
          </cell>
        </row>
        <row r="160">
          <cell r="A160" t="str">
            <v>SRI LANKA</v>
          </cell>
        </row>
        <row r="161">
          <cell r="A161" t="str">
            <v>TAIWAN</v>
          </cell>
        </row>
        <row r="162">
          <cell r="A162" t="str">
            <v>TAJIKISTAN</v>
          </cell>
        </row>
        <row r="163">
          <cell r="A163" t="str">
            <v>THAILAND</v>
          </cell>
        </row>
        <row r="164">
          <cell r="A164" t="str">
            <v>TURKMENISTAN</v>
          </cell>
        </row>
        <row r="165">
          <cell r="A165" t="str">
            <v>UZBEKISTAN</v>
          </cell>
        </row>
        <row r="166">
          <cell r="A166" t="str">
            <v>VIETNAM</v>
          </cell>
        </row>
        <row r="167">
          <cell r="A167" t="str">
            <v>AMER SAMOA</v>
          </cell>
        </row>
        <row r="168">
          <cell r="A168" t="str">
            <v>AUSTRALIA</v>
          </cell>
        </row>
        <row r="169">
          <cell r="A169" t="str">
            <v>CHRISTMS ISLAND</v>
          </cell>
        </row>
        <row r="170">
          <cell r="A170" t="str">
            <v>COCO (KEEL ISLND)</v>
          </cell>
        </row>
        <row r="171">
          <cell r="A171" t="str">
            <v>COOK ISLAND</v>
          </cell>
        </row>
        <row r="172">
          <cell r="A172" t="str">
            <v>FIJI</v>
          </cell>
        </row>
        <row r="173">
          <cell r="A173" t="str">
            <v>FR POLYNESIA</v>
          </cell>
        </row>
        <row r="174">
          <cell r="A174" t="str">
            <v>GUAM</v>
          </cell>
        </row>
        <row r="175">
          <cell r="A175" t="str">
            <v>HEARD/MCDNLD</v>
          </cell>
        </row>
        <row r="176">
          <cell r="A176" t="str">
            <v>KIRIBATI</v>
          </cell>
        </row>
        <row r="177">
          <cell r="A177" t="str">
            <v>MARSHALL ISL</v>
          </cell>
        </row>
        <row r="178">
          <cell r="A178" t="str">
            <v xml:space="preserve">MICRON, FED STS </v>
          </cell>
        </row>
        <row r="179">
          <cell r="A179" t="str">
            <v>NAURU</v>
          </cell>
        </row>
        <row r="180">
          <cell r="A180" t="str">
            <v>NEW CALDONIA</v>
          </cell>
        </row>
        <row r="181">
          <cell r="A181" t="str">
            <v>NEW ZEALAND</v>
          </cell>
        </row>
        <row r="182">
          <cell r="A182" t="str">
            <v>NIUE</v>
          </cell>
        </row>
        <row r="183">
          <cell r="A183" t="str">
            <v>NORFOLK ISLAND</v>
          </cell>
        </row>
        <row r="184">
          <cell r="A184" t="str">
            <v>N.MARIANA ISLANDS</v>
          </cell>
        </row>
        <row r="185">
          <cell r="A185" t="str">
            <v>PALAU</v>
          </cell>
        </row>
        <row r="186">
          <cell r="A186" t="str">
            <v>PAPUA N GUIN</v>
          </cell>
        </row>
        <row r="187">
          <cell r="A187" t="str">
            <v>PITCAIRN</v>
          </cell>
        </row>
        <row r="188">
          <cell r="A188" t="str">
            <v>SAMOA</v>
          </cell>
        </row>
        <row r="189">
          <cell r="A189" t="str">
            <v>SOLOMON ISL</v>
          </cell>
        </row>
        <row r="190">
          <cell r="A190" t="str">
            <v>TOKELAU</v>
          </cell>
        </row>
        <row r="191">
          <cell r="A191" t="str">
            <v>TONGA</v>
          </cell>
        </row>
        <row r="192">
          <cell r="A192" t="str">
            <v xml:space="preserve">TUVALU </v>
          </cell>
        </row>
        <row r="193">
          <cell r="A193" t="str">
            <v>US MINOR OUTLY IS</v>
          </cell>
        </row>
        <row r="194">
          <cell r="A194" t="str">
            <v>VANUATU</v>
          </cell>
        </row>
        <row r="195">
          <cell r="A195" t="str">
            <v>WALLIS&amp;FUTUN</v>
          </cell>
        </row>
        <row r="196">
          <cell r="A196" t="str">
            <v>AFGHANISTAN</v>
          </cell>
        </row>
        <row r="197">
          <cell r="A197" t="str">
            <v>BANGLADESH</v>
          </cell>
        </row>
        <row r="198">
          <cell r="A198" t="str">
            <v>BHUTAN</v>
          </cell>
        </row>
        <row r="199">
          <cell r="A199" t="str">
            <v>BRUNEI DARUSSALAM</v>
          </cell>
        </row>
        <row r="200">
          <cell r="A200" t="str">
            <v>CAMBODIA</v>
          </cell>
        </row>
        <row r="201">
          <cell r="A201" t="str">
            <v>CHINA</v>
          </cell>
        </row>
        <row r="202">
          <cell r="A202" t="str">
            <v>EAST TIMOR</v>
          </cell>
        </row>
        <row r="203">
          <cell r="A203" t="str">
            <v>HG KONG</v>
          </cell>
        </row>
        <row r="204">
          <cell r="A204" t="str">
            <v>INDIA</v>
          </cell>
        </row>
        <row r="205">
          <cell r="A205" t="str">
            <v>INDONESIA</v>
          </cell>
        </row>
        <row r="206">
          <cell r="A206" t="str">
            <v>JAPAN</v>
          </cell>
        </row>
        <row r="207">
          <cell r="A207" t="str">
            <v>KAZAKHSTAN</v>
          </cell>
        </row>
        <row r="208">
          <cell r="A208" t="str">
            <v>KOREA,DEMOC REP</v>
          </cell>
        </row>
        <row r="209">
          <cell r="A209" t="str">
            <v>KOREA,REPUBLIC OF</v>
          </cell>
        </row>
        <row r="210">
          <cell r="A210" t="str">
            <v>KYRGYZSTAN</v>
          </cell>
        </row>
        <row r="211">
          <cell r="A211" t="str">
            <v>LAOS</v>
          </cell>
        </row>
        <row r="212">
          <cell r="A212" t="str">
            <v>MACAO</v>
          </cell>
        </row>
        <row r="213">
          <cell r="A213" t="str">
            <v>MALAYSIA</v>
          </cell>
        </row>
        <row r="214">
          <cell r="A214" t="str">
            <v>MALDIVES</v>
          </cell>
        </row>
        <row r="215">
          <cell r="A215" t="str">
            <v>MONGOLIA</v>
          </cell>
        </row>
        <row r="216">
          <cell r="A216" t="str">
            <v>MAYANMAR</v>
          </cell>
        </row>
        <row r="217">
          <cell r="A217" t="str">
            <v>NEPAL</v>
          </cell>
        </row>
        <row r="218">
          <cell r="A218" t="str">
            <v>PAKISTAN</v>
          </cell>
        </row>
        <row r="219">
          <cell r="A219" t="str">
            <v>PHILIPPINES</v>
          </cell>
        </row>
        <row r="220">
          <cell r="A220" t="str">
            <v>SINGAPORE</v>
          </cell>
        </row>
        <row r="221">
          <cell r="A221" t="str">
            <v>SRI LANKA</v>
          </cell>
        </row>
        <row r="222">
          <cell r="A222" t="str">
            <v>TAIWAN</v>
          </cell>
        </row>
        <row r="223">
          <cell r="A223" t="str">
            <v>TAJIKISTAN</v>
          </cell>
        </row>
        <row r="224">
          <cell r="A224" t="str">
            <v>THAILAND</v>
          </cell>
        </row>
        <row r="225">
          <cell r="A225" t="str">
            <v>TURKMENISTAN</v>
          </cell>
        </row>
        <row r="226">
          <cell r="A226" t="str">
            <v>UZBEKISTAN</v>
          </cell>
        </row>
        <row r="227">
          <cell r="A227" t="str">
            <v>VIETNAM</v>
          </cell>
        </row>
        <row r="228">
          <cell r="A228" t="str">
            <v>AMER SAMOA</v>
          </cell>
        </row>
        <row r="229">
          <cell r="A229" t="str">
            <v>AUSTRALIA</v>
          </cell>
        </row>
        <row r="230">
          <cell r="A230" t="str">
            <v>CHRISTMS ISLAND</v>
          </cell>
        </row>
        <row r="231">
          <cell r="A231" t="str">
            <v>COCO (KEEL ISLND)</v>
          </cell>
        </row>
        <row r="232">
          <cell r="A232" t="str">
            <v>COOK ISLAND</v>
          </cell>
        </row>
        <row r="233">
          <cell r="A233" t="str">
            <v>FIJI</v>
          </cell>
        </row>
        <row r="234">
          <cell r="A234" t="str">
            <v>FR POLYNESIA</v>
          </cell>
        </row>
        <row r="235">
          <cell r="A235" t="str">
            <v>GUAM</v>
          </cell>
        </row>
        <row r="236">
          <cell r="A236" t="str">
            <v>HEARD/MCDNLD</v>
          </cell>
        </row>
        <row r="237">
          <cell r="A237" t="str">
            <v>KIRIBATI</v>
          </cell>
        </row>
        <row r="238">
          <cell r="A238" t="str">
            <v>MARSHALL ISL</v>
          </cell>
        </row>
        <row r="239">
          <cell r="A239" t="str">
            <v xml:space="preserve">MICRON, FED STS </v>
          </cell>
        </row>
        <row r="240">
          <cell r="A240" t="str">
            <v>NAURU</v>
          </cell>
        </row>
        <row r="241">
          <cell r="A241" t="str">
            <v>NEW CALDONIA</v>
          </cell>
        </row>
        <row r="242">
          <cell r="A242" t="str">
            <v>NEW ZEALAND</v>
          </cell>
        </row>
        <row r="243">
          <cell r="A243" t="str">
            <v>NIUE</v>
          </cell>
        </row>
        <row r="244">
          <cell r="A244" t="str">
            <v>NORFOLK ISLAND</v>
          </cell>
        </row>
        <row r="245">
          <cell r="A245" t="str">
            <v>N.MARIANA ISLANDS</v>
          </cell>
        </row>
        <row r="246">
          <cell r="A246" t="str">
            <v>PALAU</v>
          </cell>
        </row>
        <row r="247">
          <cell r="A247" t="str">
            <v>PAPUA N GUIN</v>
          </cell>
        </row>
        <row r="248">
          <cell r="A248" t="str">
            <v>PITCAIRN</v>
          </cell>
        </row>
        <row r="249">
          <cell r="A249" t="str">
            <v>SAMOA</v>
          </cell>
        </row>
        <row r="250">
          <cell r="A250" t="str">
            <v>SOLOMON ISL</v>
          </cell>
        </row>
        <row r="251">
          <cell r="A251" t="str">
            <v>TOKELAU</v>
          </cell>
        </row>
        <row r="252">
          <cell r="A252" t="str">
            <v>TONGA</v>
          </cell>
        </row>
        <row r="253">
          <cell r="A253" t="str">
            <v xml:space="preserve">TUVALU </v>
          </cell>
        </row>
        <row r="254">
          <cell r="A254" t="str">
            <v>US MINOR OUTLY IS</v>
          </cell>
        </row>
        <row r="255">
          <cell r="A255" t="str">
            <v>VANUATU</v>
          </cell>
        </row>
        <row r="256">
          <cell r="A256" t="str">
            <v>WALLIS&amp;FUTUN</v>
          </cell>
        </row>
        <row r="257">
          <cell r="A257" t="str">
            <v>AFGHANISTAN</v>
          </cell>
        </row>
        <row r="258">
          <cell r="A258" t="str">
            <v>BANGLADESH</v>
          </cell>
        </row>
        <row r="259">
          <cell r="A259" t="str">
            <v>BHUTAN</v>
          </cell>
        </row>
        <row r="260">
          <cell r="A260" t="str">
            <v>BRUNEI DARUSSALAM</v>
          </cell>
        </row>
        <row r="261">
          <cell r="A261" t="str">
            <v>CAMBODIA</v>
          </cell>
        </row>
        <row r="262">
          <cell r="A262" t="str">
            <v>CHINA</v>
          </cell>
        </row>
        <row r="263">
          <cell r="A263" t="str">
            <v>EAST TIMOR</v>
          </cell>
        </row>
        <row r="264">
          <cell r="A264" t="str">
            <v>HG KONG</v>
          </cell>
        </row>
        <row r="265">
          <cell r="A265" t="str">
            <v>INDIA</v>
          </cell>
        </row>
        <row r="266">
          <cell r="A266" t="str">
            <v>INDONESIA</v>
          </cell>
        </row>
        <row r="267">
          <cell r="A267" t="str">
            <v>JAPAN</v>
          </cell>
        </row>
        <row r="268">
          <cell r="A268" t="str">
            <v>KAZAKHSTAN</v>
          </cell>
        </row>
        <row r="269">
          <cell r="A269" t="str">
            <v>KOREA,DEMOC REP</v>
          </cell>
        </row>
        <row r="270">
          <cell r="A270" t="str">
            <v>KOREA,REPUBLIC OF</v>
          </cell>
        </row>
        <row r="271">
          <cell r="A271" t="str">
            <v>KYRGYZSTAN</v>
          </cell>
        </row>
        <row r="272">
          <cell r="A272" t="str">
            <v>LAOS</v>
          </cell>
        </row>
        <row r="273">
          <cell r="A273" t="str">
            <v>MACAO</v>
          </cell>
        </row>
        <row r="274">
          <cell r="A274" t="str">
            <v>MALAYSIA</v>
          </cell>
        </row>
        <row r="275">
          <cell r="A275" t="str">
            <v>MALDIVES</v>
          </cell>
        </row>
        <row r="276">
          <cell r="A276" t="str">
            <v>MONGOLIA</v>
          </cell>
        </row>
        <row r="277">
          <cell r="A277" t="str">
            <v>MAYANMAR</v>
          </cell>
        </row>
        <row r="278">
          <cell r="A278" t="str">
            <v>NEPAL</v>
          </cell>
        </row>
        <row r="279">
          <cell r="A279" t="str">
            <v>PAKISTAN</v>
          </cell>
        </row>
        <row r="280">
          <cell r="A280" t="str">
            <v>PHILIPPINES</v>
          </cell>
        </row>
        <row r="281">
          <cell r="A281" t="str">
            <v>SINGAPORE</v>
          </cell>
        </row>
        <row r="282">
          <cell r="A282" t="str">
            <v>SRI LANKA</v>
          </cell>
        </row>
        <row r="283">
          <cell r="A283" t="str">
            <v>TAIWAN</v>
          </cell>
        </row>
        <row r="284">
          <cell r="A284" t="str">
            <v>TAJIKISTAN</v>
          </cell>
        </row>
        <row r="285">
          <cell r="A285" t="str">
            <v>THAILAND</v>
          </cell>
        </row>
        <row r="286">
          <cell r="A286" t="str">
            <v>TURKMENISTAN</v>
          </cell>
        </row>
        <row r="287">
          <cell r="A287" t="str">
            <v>UZBEKISTAN</v>
          </cell>
        </row>
        <row r="288">
          <cell r="A288" t="str">
            <v>VIETNAM</v>
          </cell>
        </row>
        <row r="289">
          <cell r="A289" t="str">
            <v>AMER SAMOA</v>
          </cell>
        </row>
        <row r="290">
          <cell r="A290" t="str">
            <v>AUSTRALIA</v>
          </cell>
        </row>
        <row r="291">
          <cell r="A291" t="str">
            <v>CHRISTMS ISLAND</v>
          </cell>
        </row>
        <row r="292">
          <cell r="A292" t="str">
            <v>COCO (KEEL ISLND)</v>
          </cell>
        </row>
        <row r="293">
          <cell r="A293" t="str">
            <v>COOK ISLAND</v>
          </cell>
        </row>
        <row r="294">
          <cell r="A294" t="str">
            <v>FIJI</v>
          </cell>
        </row>
        <row r="295">
          <cell r="A295" t="str">
            <v>FR POLYNESIA</v>
          </cell>
        </row>
        <row r="296">
          <cell r="A296" t="str">
            <v>GUAM</v>
          </cell>
        </row>
        <row r="297">
          <cell r="A297" t="str">
            <v>HEARD/MCDNLD</v>
          </cell>
        </row>
        <row r="298">
          <cell r="A298" t="str">
            <v>KIRIBATI</v>
          </cell>
        </row>
        <row r="299">
          <cell r="A299" t="str">
            <v>MARSHALL ISL</v>
          </cell>
        </row>
        <row r="300">
          <cell r="A300" t="str">
            <v xml:space="preserve">MICRON, FED STS </v>
          </cell>
        </row>
        <row r="301">
          <cell r="A301" t="str">
            <v>NAURU</v>
          </cell>
        </row>
        <row r="302">
          <cell r="A302" t="str">
            <v>NEW CALDONIA</v>
          </cell>
        </row>
        <row r="303">
          <cell r="A303" t="str">
            <v>NEW ZEALAND</v>
          </cell>
        </row>
        <row r="304">
          <cell r="A304" t="str">
            <v>NIUE</v>
          </cell>
        </row>
        <row r="305">
          <cell r="A305" t="str">
            <v>NORFOLK ISLAND</v>
          </cell>
        </row>
        <row r="306">
          <cell r="A306" t="str">
            <v>N.MARIANA ISLANDS</v>
          </cell>
        </row>
        <row r="307">
          <cell r="A307" t="str">
            <v>PALAU</v>
          </cell>
        </row>
        <row r="308">
          <cell r="A308" t="str">
            <v>PAPUA N GUIN</v>
          </cell>
        </row>
        <row r="309">
          <cell r="A309" t="str">
            <v>PITCAIRN</v>
          </cell>
        </row>
        <row r="310">
          <cell r="A310" t="str">
            <v>SAMOA</v>
          </cell>
        </row>
        <row r="311">
          <cell r="A311" t="str">
            <v>SOLOMON ISL</v>
          </cell>
        </row>
        <row r="312">
          <cell r="A312" t="str">
            <v>TOKELAU</v>
          </cell>
        </row>
        <row r="313">
          <cell r="A313" t="str">
            <v>TONGA</v>
          </cell>
        </row>
        <row r="314">
          <cell r="A314" t="str">
            <v xml:space="preserve">TUVALU </v>
          </cell>
        </row>
        <row r="315">
          <cell r="A315" t="str">
            <v>US MINOR OUTLY IS</v>
          </cell>
        </row>
        <row r="316">
          <cell r="A316" t="str">
            <v>VANUATU</v>
          </cell>
        </row>
        <row r="317">
          <cell r="A317" t="str">
            <v>WALLIS&amp;FUTUN</v>
          </cell>
        </row>
        <row r="318">
          <cell r="A318" t="str">
            <v>AMER SAMOA</v>
          </cell>
        </row>
        <row r="319">
          <cell r="A319" t="str">
            <v>AUSTRALIA</v>
          </cell>
        </row>
        <row r="320">
          <cell r="A320" t="str">
            <v>CHRISTMS ISLAND</v>
          </cell>
        </row>
        <row r="321">
          <cell r="A321" t="str">
            <v>COCO (KEEL ISLND)</v>
          </cell>
        </row>
        <row r="322">
          <cell r="A322" t="str">
            <v>COOK ISLAND</v>
          </cell>
        </row>
        <row r="323">
          <cell r="A323" t="str">
            <v>FIJI</v>
          </cell>
        </row>
        <row r="324">
          <cell r="A324" t="str">
            <v>FR POLYNESIA</v>
          </cell>
        </row>
        <row r="325">
          <cell r="A325" t="str">
            <v>GUAM</v>
          </cell>
        </row>
        <row r="326">
          <cell r="A326" t="str">
            <v>HEARD/MCDNLD</v>
          </cell>
        </row>
        <row r="327">
          <cell r="A327" t="str">
            <v>KIRIBATI</v>
          </cell>
        </row>
        <row r="328">
          <cell r="A328" t="str">
            <v>MARSHALL ISL</v>
          </cell>
        </row>
        <row r="329">
          <cell r="A329" t="str">
            <v xml:space="preserve">MICRON, FED STS </v>
          </cell>
        </row>
        <row r="330">
          <cell r="A330" t="str">
            <v>NAURU</v>
          </cell>
        </row>
        <row r="331">
          <cell r="A331" t="str">
            <v>NEW CALDONIA</v>
          </cell>
        </row>
        <row r="332">
          <cell r="A332" t="str">
            <v>NEW ZEALAND</v>
          </cell>
        </row>
        <row r="333">
          <cell r="A333" t="str">
            <v>NIUE</v>
          </cell>
        </row>
        <row r="334">
          <cell r="A334" t="str">
            <v>NORFOLK ISLAND</v>
          </cell>
        </row>
        <row r="335">
          <cell r="A335" t="str">
            <v>N.MARIANA ISLANDS</v>
          </cell>
        </row>
        <row r="336">
          <cell r="A336" t="str">
            <v>PALAU</v>
          </cell>
        </row>
        <row r="337">
          <cell r="A337" t="str">
            <v>PAPUA N GUIN</v>
          </cell>
        </row>
        <row r="338">
          <cell r="A338" t="str">
            <v>PITCAIRN</v>
          </cell>
        </row>
        <row r="339">
          <cell r="A339" t="str">
            <v>SAMOA</v>
          </cell>
        </row>
        <row r="340">
          <cell r="A340" t="str">
            <v>SOLOMON ISL</v>
          </cell>
        </row>
        <row r="341">
          <cell r="A341" t="str">
            <v>TOKELAU</v>
          </cell>
        </row>
        <row r="342">
          <cell r="A342" t="str">
            <v>TONGA</v>
          </cell>
        </row>
        <row r="343">
          <cell r="A343" t="str">
            <v xml:space="preserve">TUVALU </v>
          </cell>
        </row>
        <row r="344">
          <cell r="A344" t="str">
            <v>US MINOR OUTLY IS</v>
          </cell>
        </row>
        <row r="345">
          <cell r="A345" t="str">
            <v>VANUATU</v>
          </cell>
        </row>
        <row r="346">
          <cell r="A346" t="str">
            <v>WALLIS&amp;FUTUN</v>
          </cell>
        </row>
        <row r="347">
          <cell r="A347" t="str">
            <v>AFGHANISTAN</v>
          </cell>
        </row>
        <row r="348">
          <cell r="A348" t="str">
            <v>BANGLADESH</v>
          </cell>
        </row>
        <row r="349">
          <cell r="A349" t="str">
            <v>BHUTAN</v>
          </cell>
        </row>
        <row r="350">
          <cell r="A350" t="str">
            <v>BRUNEI DARUSSALAM</v>
          </cell>
        </row>
        <row r="351">
          <cell r="A351" t="str">
            <v>CAMBODIA</v>
          </cell>
        </row>
        <row r="352">
          <cell r="A352" t="str">
            <v>CHINA</v>
          </cell>
        </row>
        <row r="353">
          <cell r="A353" t="str">
            <v>EAST TIMOR</v>
          </cell>
        </row>
        <row r="354">
          <cell r="A354" t="str">
            <v>HG KONG</v>
          </cell>
        </row>
        <row r="355">
          <cell r="A355" t="str">
            <v>INDIA</v>
          </cell>
        </row>
        <row r="356">
          <cell r="A356" t="str">
            <v>INDONESIA</v>
          </cell>
        </row>
        <row r="357">
          <cell r="A357" t="str">
            <v>JAPAN</v>
          </cell>
        </row>
        <row r="358">
          <cell r="A358" t="str">
            <v>KAZAKHSTAN</v>
          </cell>
        </row>
        <row r="359">
          <cell r="A359" t="str">
            <v>KOREA,DEMOC REP</v>
          </cell>
        </row>
        <row r="360">
          <cell r="A360" t="str">
            <v>KOREA,REPUBLIC OF</v>
          </cell>
        </row>
        <row r="361">
          <cell r="A361" t="str">
            <v>KYRGYZSTAN</v>
          </cell>
        </row>
        <row r="362">
          <cell r="A362" t="str">
            <v>LAOS</v>
          </cell>
        </row>
        <row r="363">
          <cell r="A363" t="str">
            <v>MACAO</v>
          </cell>
        </row>
        <row r="364">
          <cell r="A364" t="str">
            <v>MALAYSIA</v>
          </cell>
        </row>
        <row r="365">
          <cell r="A365" t="str">
            <v>MALDIVES</v>
          </cell>
        </row>
        <row r="366">
          <cell r="A366" t="str">
            <v>MONGOLIA</v>
          </cell>
        </row>
        <row r="367">
          <cell r="A367" t="str">
            <v>MAYANMAR</v>
          </cell>
        </row>
        <row r="368">
          <cell r="A368" t="str">
            <v>NEPAL</v>
          </cell>
        </row>
        <row r="369">
          <cell r="A369" t="str">
            <v>PAKISTAN</v>
          </cell>
        </row>
        <row r="370">
          <cell r="A370" t="str">
            <v>PHILIPPINES</v>
          </cell>
        </row>
        <row r="371">
          <cell r="A371" t="str">
            <v>SINGAPORE</v>
          </cell>
        </row>
        <row r="372">
          <cell r="A372" t="str">
            <v>SRI LANKA</v>
          </cell>
        </row>
        <row r="373">
          <cell r="A373" t="str">
            <v>TAIWAN</v>
          </cell>
        </row>
        <row r="374">
          <cell r="A374" t="str">
            <v>TAJIKISTAN</v>
          </cell>
        </row>
        <row r="375">
          <cell r="A375" t="str">
            <v>THAILAND</v>
          </cell>
        </row>
        <row r="376">
          <cell r="A376" t="str">
            <v>TURKMENISTAN</v>
          </cell>
        </row>
        <row r="377">
          <cell r="A377" t="str">
            <v>UZBEKISTAN</v>
          </cell>
        </row>
        <row r="378">
          <cell r="A378" t="str">
            <v>VIETNAM</v>
          </cell>
        </row>
        <row r="379">
          <cell r="A379" t="str">
            <v>AFGHANISTAN</v>
          </cell>
        </row>
        <row r="380">
          <cell r="A380" t="str">
            <v>BANGLADESH</v>
          </cell>
        </row>
        <row r="381">
          <cell r="A381" t="str">
            <v>BHUTAN</v>
          </cell>
        </row>
        <row r="382">
          <cell r="A382" t="str">
            <v>BRUNEI DARUSSALAM</v>
          </cell>
        </row>
        <row r="383">
          <cell r="A383" t="str">
            <v>CAMBODIA</v>
          </cell>
        </row>
        <row r="384">
          <cell r="A384" t="str">
            <v>CHINA</v>
          </cell>
        </row>
        <row r="385">
          <cell r="A385" t="str">
            <v>EAST TIMOR</v>
          </cell>
        </row>
        <row r="386">
          <cell r="A386" t="str">
            <v>HG KONG</v>
          </cell>
        </row>
        <row r="387">
          <cell r="A387" t="str">
            <v>INDIA</v>
          </cell>
        </row>
        <row r="388">
          <cell r="A388" t="str">
            <v>INDONESIA</v>
          </cell>
        </row>
        <row r="389">
          <cell r="A389" t="str">
            <v>JAPAN</v>
          </cell>
        </row>
        <row r="390">
          <cell r="A390" t="str">
            <v>KAZAKHSTAN</v>
          </cell>
        </row>
        <row r="391">
          <cell r="A391" t="str">
            <v>KOREA,DEMOC REP</v>
          </cell>
        </row>
        <row r="392">
          <cell r="A392" t="str">
            <v>KOREA,REPUBLIC OF</v>
          </cell>
        </row>
        <row r="393">
          <cell r="A393" t="str">
            <v>KYRGYZSTAN</v>
          </cell>
        </row>
        <row r="394">
          <cell r="A394" t="str">
            <v>LAOS</v>
          </cell>
        </row>
        <row r="395">
          <cell r="A395" t="str">
            <v>MACAO</v>
          </cell>
        </row>
        <row r="396">
          <cell r="A396" t="str">
            <v>MALAYSIA</v>
          </cell>
        </row>
        <row r="397">
          <cell r="A397" t="str">
            <v>MALDIVES</v>
          </cell>
        </row>
        <row r="398">
          <cell r="A398" t="str">
            <v>MONGOLIA</v>
          </cell>
        </row>
        <row r="399">
          <cell r="A399" t="str">
            <v>MAYANMAR</v>
          </cell>
        </row>
        <row r="400">
          <cell r="A400" t="str">
            <v>NEPAL</v>
          </cell>
        </row>
        <row r="401">
          <cell r="A401" t="str">
            <v>PAKISTAN</v>
          </cell>
        </row>
        <row r="402">
          <cell r="A402" t="str">
            <v>PHILIPPINES</v>
          </cell>
        </row>
        <row r="403">
          <cell r="A403" t="str">
            <v>SINGAPORE</v>
          </cell>
        </row>
        <row r="404">
          <cell r="A404" t="str">
            <v>SRI LANKA</v>
          </cell>
        </row>
        <row r="405">
          <cell r="A405" t="str">
            <v>TAIWAN</v>
          </cell>
        </row>
        <row r="406">
          <cell r="A406" t="str">
            <v>TAJIKISTAN</v>
          </cell>
        </row>
        <row r="407">
          <cell r="A407" t="str">
            <v>THAILAND</v>
          </cell>
        </row>
        <row r="408">
          <cell r="A408" t="str">
            <v>TURKMENISTAN</v>
          </cell>
        </row>
        <row r="409">
          <cell r="A409" t="str">
            <v>UZBEKISTAN</v>
          </cell>
        </row>
        <row r="410">
          <cell r="A410" t="str">
            <v>VIETNAM</v>
          </cell>
        </row>
        <row r="411">
          <cell r="A411" t="str">
            <v>AMER SAMOA</v>
          </cell>
        </row>
        <row r="412">
          <cell r="A412" t="str">
            <v>AUSTRALIA</v>
          </cell>
        </row>
        <row r="413">
          <cell r="A413" t="str">
            <v>CHRISTMS ISLAND</v>
          </cell>
        </row>
        <row r="414">
          <cell r="A414" t="str">
            <v>COCO (KEEL ISLND)</v>
          </cell>
        </row>
        <row r="415">
          <cell r="A415" t="str">
            <v>COOK ISLAND</v>
          </cell>
        </row>
        <row r="416">
          <cell r="A416" t="str">
            <v>FIJI</v>
          </cell>
        </row>
        <row r="417">
          <cell r="A417" t="str">
            <v>FR POLYNESIA</v>
          </cell>
        </row>
        <row r="418">
          <cell r="A418" t="str">
            <v>GUAM</v>
          </cell>
        </row>
        <row r="419">
          <cell r="A419" t="str">
            <v>HEARD/MCDNLD</v>
          </cell>
        </row>
        <row r="420">
          <cell r="A420" t="str">
            <v>KIRIBATI</v>
          </cell>
        </row>
        <row r="421">
          <cell r="A421" t="str">
            <v>MARSHALL ISL</v>
          </cell>
        </row>
        <row r="422">
          <cell r="A422" t="str">
            <v xml:space="preserve">MICRON, FED STS </v>
          </cell>
        </row>
        <row r="423">
          <cell r="A423" t="str">
            <v>NAURU</v>
          </cell>
        </row>
        <row r="424">
          <cell r="A424" t="str">
            <v>NEW CALDONIA</v>
          </cell>
        </row>
        <row r="425">
          <cell r="A425" t="str">
            <v>NEW ZEALAND</v>
          </cell>
        </row>
        <row r="426">
          <cell r="A426" t="str">
            <v>NIUE</v>
          </cell>
        </row>
        <row r="427">
          <cell r="A427" t="str">
            <v>NORFOLK ISLAND</v>
          </cell>
        </row>
        <row r="428">
          <cell r="A428" t="str">
            <v>N.MARIANA ISLANDS</v>
          </cell>
        </row>
        <row r="429">
          <cell r="A429" t="str">
            <v>PALAU</v>
          </cell>
        </row>
        <row r="430">
          <cell r="A430" t="str">
            <v>PAPUA N GUIN</v>
          </cell>
        </row>
        <row r="431">
          <cell r="A431" t="str">
            <v>PITCAIRN</v>
          </cell>
        </row>
        <row r="432">
          <cell r="A432" t="str">
            <v>SAMOA</v>
          </cell>
        </row>
        <row r="433">
          <cell r="A433" t="str">
            <v>SOLOMON ISL</v>
          </cell>
        </row>
        <row r="434">
          <cell r="A434" t="str">
            <v>TOKELAU</v>
          </cell>
        </row>
        <row r="435">
          <cell r="A435" t="str">
            <v>TONGA</v>
          </cell>
        </row>
        <row r="436">
          <cell r="A436" t="str">
            <v xml:space="preserve">TUVALU </v>
          </cell>
        </row>
        <row r="437">
          <cell r="A437" t="str">
            <v>US MINOR OUTLY IS</v>
          </cell>
        </row>
        <row r="438">
          <cell r="A438" t="str">
            <v>VANUATU</v>
          </cell>
        </row>
        <row r="439">
          <cell r="A439" t="str">
            <v>WALLIS&amp;FUTUN</v>
          </cell>
        </row>
        <row r="440">
          <cell r="A440" t="str">
            <v>AMER SAMOA</v>
          </cell>
        </row>
        <row r="441">
          <cell r="A441" t="str">
            <v>AUSTRALIA</v>
          </cell>
        </row>
        <row r="442">
          <cell r="A442" t="str">
            <v>CHRISTMS ISLAND</v>
          </cell>
        </row>
        <row r="443">
          <cell r="A443" t="str">
            <v>COCO (KEEL ISLND)</v>
          </cell>
        </row>
        <row r="444">
          <cell r="A444" t="str">
            <v>COOK ISLAND</v>
          </cell>
        </row>
        <row r="445">
          <cell r="A445" t="str">
            <v>FIJI</v>
          </cell>
        </row>
        <row r="446">
          <cell r="A446" t="str">
            <v>FR POLYNESIA</v>
          </cell>
        </row>
        <row r="447">
          <cell r="A447" t="str">
            <v>GUAM</v>
          </cell>
        </row>
        <row r="448">
          <cell r="A448" t="str">
            <v>HEARD/MCDNLD</v>
          </cell>
        </row>
        <row r="449">
          <cell r="A449" t="str">
            <v>KIRIBATI</v>
          </cell>
        </row>
        <row r="450">
          <cell r="A450" t="str">
            <v>MARSHALL ISL</v>
          </cell>
        </row>
        <row r="451">
          <cell r="A451" t="str">
            <v xml:space="preserve">MICRON, FED STS </v>
          </cell>
        </row>
        <row r="452">
          <cell r="A452" t="str">
            <v>NAURU</v>
          </cell>
        </row>
        <row r="453">
          <cell r="A453" t="str">
            <v>NEW CALDONIA</v>
          </cell>
        </row>
        <row r="454">
          <cell r="A454" t="str">
            <v>NEW ZEALAND</v>
          </cell>
        </row>
        <row r="455">
          <cell r="A455" t="str">
            <v>NIUE</v>
          </cell>
        </row>
        <row r="456">
          <cell r="A456" t="str">
            <v>NORFOLK ISLAND</v>
          </cell>
        </row>
        <row r="457">
          <cell r="A457" t="str">
            <v>N.MARIANA ISLANDS</v>
          </cell>
        </row>
        <row r="458">
          <cell r="A458" t="str">
            <v>PALAU</v>
          </cell>
        </row>
        <row r="459">
          <cell r="A459" t="str">
            <v>PAPUA N GUIN</v>
          </cell>
        </row>
        <row r="460">
          <cell r="A460" t="str">
            <v>PITCAIRN</v>
          </cell>
        </row>
        <row r="461">
          <cell r="A461" t="str">
            <v>SAMOA</v>
          </cell>
        </row>
        <row r="462">
          <cell r="A462" t="str">
            <v>SOLOMON ISL</v>
          </cell>
        </row>
        <row r="463">
          <cell r="A463" t="str">
            <v>TOKELAU</v>
          </cell>
        </row>
        <row r="464">
          <cell r="A464" t="str">
            <v>TONGA</v>
          </cell>
        </row>
        <row r="465">
          <cell r="A465" t="str">
            <v xml:space="preserve">TUVALU </v>
          </cell>
        </row>
        <row r="466">
          <cell r="A466" t="str">
            <v>US MINOR OUTLY IS</v>
          </cell>
        </row>
        <row r="467">
          <cell r="A467" t="str">
            <v>VANUATU</v>
          </cell>
        </row>
        <row r="468">
          <cell r="A468" t="str">
            <v>WALLIS&amp;FUTUN</v>
          </cell>
        </row>
        <row r="469">
          <cell r="A469" t="str">
            <v>AFGHANISTAN</v>
          </cell>
        </row>
        <row r="470">
          <cell r="A470" t="str">
            <v>BANGLADESH</v>
          </cell>
        </row>
        <row r="471">
          <cell r="A471" t="str">
            <v>BHUTAN</v>
          </cell>
        </row>
        <row r="472">
          <cell r="A472" t="str">
            <v>BRUNEI DARUSSALAM</v>
          </cell>
        </row>
        <row r="473">
          <cell r="A473" t="str">
            <v>CAMBODIA</v>
          </cell>
        </row>
        <row r="474">
          <cell r="A474" t="str">
            <v>CHINA</v>
          </cell>
        </row>
        <row r="475">
          <cell r="A475" t="str">
            <v>EAST TIMOR</v>
          </cell>
        </row>
        <row r="476">
          <cell r="A476" t="str">
            <v>HG KONG</v>
          </cell>
        </row>
        <row r="477">
          <cell r="A477" t="str">
            <v>INDIA</v>
          </cell>
        </row>
        <row r="478">
          <cell r="A478" t="str">
            <v>INDONESIA</v>
          </cell>
        </row>
        <row r="479">
          <cell r="A479" t="str">
            <v>JAPAN</v>
          </cell>
        </row>
        <row r="480">
          <cell r="A480" t="str">
            <v>KAZAKHSTAN</v>
          </cell>
        </row>
        <row r="481">
          <cell r="A481" t="str">
            <v>KOREA,DEMOC REP</v>
          </cell>
        </row>
        <row r="482">
          <cell r="A482" t="str">
            <v>KOREA,REPUBLIC OF</v>
          </cell>
        </row>
        <row r="483">
          <cell r="A483" t="str">
            <v>KYRGYZSTAN</v>
          </cell>
        </row>
        <row r="484">
          <cell r="A484" t="str">
            <v>LAOS</v>
          </cell>
        </row>
        <row r="485">
          <cell r="A485" t="str">
            <v>MACAO</v>
          </cell>
        </row>
        <row r="486">
          <cell r="A486" t="str">
            <v>MALAYSIA</v>
          </cell>
        </row>
        <row r="487">
          <cell r="A487" t="str">
            <v>MALDIVES</v>
          </cell>
        </row>
        <row r="488">
          <cell r="A488" t="str">
            <v>MONGOLIA</v>
          </cell>
        </row>
        <row r="489">
          <cell r="A489" t="str">
            <v>MAYANMAR</v>
          </cell>
        </row>
        <row r="490">
          <cell r="A490" t="str">
            <v>NEPAL</v>
          </cell>
        </row>
        <row r="491">
          <cell r="A491" t="str">
            <v>PAKISTAN</v>
          </cell>
        </row>
        <row r="492">
          <cell r="A492" t="str">
            <v>PHILIPPINES</v>
          </cell>
        </row>
        <row r="493">
          <cell r="A493" t="str">
            <v>SINGAPORE</v>
          </cell>
        </row>
        <row r="494">
          <cell r="A494" t="str">
            <v>SRI LANKA</v>
          </cell>
        </row>
        <row r="495">
          <cell r="A495" t="str">
            <v>TAIWAN</v>
          </cell>
        </row>
        <row r="496">
          <cell r="A496" t="str">
            <v>TAJIKISTAN</v>
          </cell>
        </row>
        <row r="497">
          <cell r="A497" t="str">
            <v>THAILAND</v>
          </cell>
        </row>
        <row r="498">
          <cell r="A498" t="str">
            <v>TURKMENISTAN</v>
          </cell>
        </row>
        <row r="499">
          <cell r="A499" t="str">
            <v>UZBEKISTAN</v>
          </cell>
        </row>
        <row r="500">
          <cell r="A500" t="str">
            <v>VIETNAM</v>
          </cell>
        </row>
        <row r="501">
          <cell r="A501" t="str">
            <v>AFGHANISTAN</v>
          </cell>
        </row>
        <row r="502">
          <cell r="A502" t="str">
            <v>BANGLADESH</v>
          </cell>
        </row>
        <row r="503">
          <cell r="A503" t="str">
            <v>BHUTAN</v>
          </cell>
        </row>
        <row r="504">
          <cell r="A504" t="str">
            <v>BRUNEI DARUSSALAM</v>
          </cell>
        </row>
        <row r="505">
          <cell r="A505" t="str">
            <v>CAMBODIA</v>
          </cell>
        </row>
        <row r="506">
          <cell r="A506" t="str">
            <v>CHINA</v>
          </cell>
        </row>
        <row r="507">
          <cell r="A507" t="str">
            <v>EAST TIMOR</v>
          </cell>
        </row>
        <row r="508">
          <cell r="A508" t="str">
            <v>HG KONG</v>
          </cell>
        </row>
        <row r="509">
          <cell r="A509" t="str">
            <v>INDIA</v>
          </cell>
        </row>
        <row r="510">
          <cell r="A510" t="str">
            <v>INDONESIA</v>
          </cell>
        </row>
        <row r="511">
          <cell r="A511" t="str">
            <v>JAPAN</v>
          </cell>
        </row>
        <row r="512">
          <cell r="A512" t="str">
            <v>KAZAKHSTAN</v>
          </cell>
        </row>
        <row r="513">
          <cell r="A513" t="str">
            <v>KOREA,DEMOC REP</v>
          </cell>
        </row>
        <row r="514">
          <cell r="A514" t="str">
            <v>KOREA,REPUBLIC OF</v>
          </cell>
        </row>
        <row r="515">
          <cell r="A515" t="str">
            <v>KYRGYZSTAN</v>
          </cell>
        </row>
        <row r="516">
          <cell r="A516" t="str">
            <v>LAOS</v>
          </cell>
        </row>
        <row r="517">
          <cell r="A517" t="str">
            <v>MACAO</v>
          </cell>
        </row>
        <row r="518">
          <cell r="A518" t="str">
            <v>MALAYSIA</v>
          </cell>
        </row>
        <row r="519">
          <cell r="A519" t="str">
            <v>MALDIVES</v>
          </cell>
        </row>
        <row r="520">
          <cell r="A520" t="str">
            <v>MONGOLIA</v>
          </cell>
        </row>
        <row r="521">
          <cell r="A521" t="str">
            <v>MAYANMAR</v>
          </cell>
        </row>
        <row r="522">
          <cell r="A522" t="str">
            <v>NEPAL</v>
          </cell>
        </row>
        <row r="523">
          <cell r="A523" t="str">
            <v>PAKISTAN</v>
          </cell>
        </row>
        <row r="524">
          <cell r="A524" t="str">
            <v>PHILIPPINES</v>
          </cell>
        </row>
        <row r="525">
          <cell r="A525" t="str">
            <v>SINGAPORE</v>
          </cell>
        </row>
        <row r="526">
          <cell r="A526" t="str">
            <v>SRI LANKA</v>
          </cell>
        </row>
        <row r="527">
          <cell r="A527" t="str">
            <v>TAIWAN</v>
          </cell>
        </row>
        <row r="528">
          <cell r="A528" t="str">
            <v>TAJIKISTAN</v>
          </cell>
        </row>
        <row r="529">
          <cell r="A529" t="str">
            <v>THAILAND</v>
          </cell>
        </row>
        <row r="530">
          <cell r="A530" t="str">
            <v>TURKMENISTAN</v>
          </cell>
        </row>
        <row r="531">
          <cell r="A531" t="str">
            <v>UZBEKISTAN</v>
          </cell>
        </row>
        <row r="532">
          <cell r="A532" t="str">
            <v>VIETNAM</v>
          </cell>
        </row>
        <row r="533">
          <cell r="A533" t="str">
            <v>AMER SAMOA</v>
          </cell>
        </row>
        <row r="534">
          <cell r="A534" t="str">
            <v>AUSTRALIA</v>
          </cell>
        </row>
        <row r="535">
          <cell r="A535" t="str">
            <v>CHRISTMS ISLAND</v>
          </cell>
        </row>
        <row r="536">
          <cell r="A536" t="str">
            <v>COCO (KEEL ISLND)</v>
          </cell>
        </row>
        <row r="537">
          <cell r="A537" t="str">
            <v>COOK ISLAND</v>
          </cell>
        </row>
        <row r="538">
          <cell r="A538" t="str">
            <v>FIJI</v>
          </cell>
        </row>
        <row r="539">
          <cell r="A539" t="str">
            <v>FR POLYNESIA</v>
          </cell>
        </row>
        <row r="540">
          <cell r="A540" t="str">
            <v>GUAM</v>
          </cell>
        </row>
        <row r="541">
          <cell r="A541" t="str">
            <v>HEARD/MCDNLD</v>
          </cell>
        </row>
        <row r="542">
          <cell r="A542" t="str">
            <v>KIRIBATI</v>
          </cell>
        </row>
        <row r="543">
          <cell r="A543" t="str">
            <v>MARSHALL ISL</v>
          </cell>
        </row>
        <row r="544">
          <cell r="A544" t="str">
            <v xml:space="preserve">MICRON, FED STS </v>
          </cell>
        </row>
        <row r="545">
          <cell r="A545" t="str">
            <v>NAURU</v>
          </cell>
        </row>
        <row r="546">
          <cell r="A546" t="str">
            <v>NEW CALDONIA</v>
          </cell>
        </row>
        <row r="547">
          <cell r="A547" t="str">
            <v>NEW ZEALAND</v>
          </cell>
        </row>
        <row r="548">
          <cell r="A548" t="str">
            <v>NIUE</v>
          </cell>
        </row>
        <row r="549">
          <cell r="A549" t="str">
            <v>NORFOLK ISLAND</v>
          </cell>
        </row>
        <row r="550">
          <cell r="A550" t="str">
            <v>N.MARIANA ISLANDS</v>
          </cell>
        </row>
        <row r="551">
          <cell r="A551" t="str">
            <v>PALAU</v>
          </cell>
        </row>
        <row r="552">
          <cell r="A552" t="str">
            <v>PAPUA N GUIN</v>
          </cell>
        </row>
        <row r="553">
          <cell r="A553" t="str">
            <v>PITCAIRN</v>
          </cell>
        </row>
        <row r="554">
          <cell r="A554" t="str">
            <v>SAMOA</v>
          </cell>
        </row>
        <row r="555">
          <cell r="A555" t="str">
            <v>SOLOMON ISL</v>
          </cell>
        </row>
        <row r="556">
          <cell r="A556" t="str">
            <v>TOKELAU</v>
          </cell>
        </row>
        <row r="557">
          <cell r="A557" t="str">
            <v>TONGA</v>
          </cell>
        </row>
        <row r="558">
          <cell r="A558" t="str">
            <v xml:space="preserve">TUVALU </v>
          </cell>
        </row>
        <row r="559">
          <cell r="A559" t="str">
            <v>US MINOR OUTLY IS</v>
          </cell>
        </row>
        <row r="560">
          <cell r="A560" t="str">
            <v>VANUATU</v>
          </cell>
        </row>
        <row r="561">
          <cell r="A561" t="str">
            <v>WALLIS&amp;FUTUN</v>
          </cell>
        </row>
        <row r="562">
          <cell r="A562" t="str">
            <v>AMER SAMOA</v>
          </cell>
        </row>
        <row r="563">
          <cell r="A563" t="str">
            <v>AUSTRALIA</v>
          </cell>
        </row>
        <row r="564">
          <cell r="A564" t="str">
            <v>CHRISTMS ISLAND</v>
          </cell>
        </row>
        <row r="565">
          <cell r="A565" t="str">
            <v>COCO (KEEL ISLND)</v>
          </cell>
        </row>
        <row r="566">
          <cell r="A566" t="str">
            <v>COOK ISLAND</v>
          </cell>
        </row>
        <row r="567">
          <cell r="A567" t="str">
            <v>FIJI</v>
          </cell>
        </row>
        <row r="568">
          <cell r="A568" t="str">
            <v>FR POLYNESIA</v>
          </cell>
        </row>
        <row r="569">
          <cell r="A569" t="str">
            <v>GUAM</v>
          </cell>
        </row>
        <row r="570">
          <cell r="A570" t="str">
            <v>HEARD/MCDNLD</v>
          </cell>
        </row>
        <row r="571">
          <cell r="A571" t="str">
            <v>KIRIBATI</v>
          </cell>
        </row>
        <row r="572">
          <cell r="A572" t="str">
            <v>MARSHALL ISL</v>
          </cell>
        </row>
        <row r="573">
          <cell r="A573" t="str">
            <v xml:space="preserve">MICRON, FED STS </v>
          </cell>
        </row>
        <row r="574">
          <cell r="A574" t="str">
            <v>NAURU</v>
          </cell>
        </row>
        <row r="575">
          <cell r="A575" t="str">
            <v>NEW CALDONIA</v>
          </cell>
        </row>
        <row r="576">
          <cell r="A576" t="str">
            <v>NEW ZEALAND</v>
          </cell>
        </row>
        <row r="577">
          <cell r="A577" t="str">
            <v>NIUE</v>
          </cell>
        </row>
        <row r="578">
          <cell r="A578" t="str">
            <v>NORFOLK ISLAND</v>
          </cell>
        </row>
        <row r="579">
          <cell r="A579" t="str">
            <v>N.MARIANA ISLANDS</v>
          </cell>
        </row>
        <row r="580">
          <cell r="A580" t="str">
            <v>PALAU</v>
          </cell>
        </row>
        <row r="581">
          <cell r="A581" t="str">
            <v>PAPUA N GUIN</v>
          </cell>
        </row>
        <row r="582">
          <cell r="A582" t="str">
            <v>PITCAIRN</v>
          </cell>
        </row>
        <row r="583">
          <cell r="A583" t="str">
            <v>SAMOA</v>
          </cell>
        </row>
        <row r="584">
          <cell r="A584" t="str">
            <v>SOLOMON ISL</v>
          </cell>
        </row>
        <row r="585">
          <cell r="A585" t="str">
            <v>TOKELAU</v>
          </cell>
        </row>
        <row r="586">
          <cell r="A586" t="str">
            <v>TONGA</v>
          </cell>
        </row>
        <row r="587">
          <cell r="A587" t="str">
            <v xml:space="preserve">TUVALU </v>
          </cell>
        </row>
        <row r="588">
          <cell r="A588" t="str">
            <v>US MINOR OUTLY IS</v>
          </cell>
        </row>
        <row r="589">
          <cell r="A589" t="str">
            <v>VANUATU</v>
          </cell>
        </row>
        <row r="590">
          <cell r="A590" t="str">
            <v>WALLIS&amp;FUTUN</v>
          </cell>
        </row>
        <row r="591">
          <cell r="A591" t="str">
            <v>AFGHANISTAN</v>
          </cell>
        </row>
        <row r="592">
          <cell r="A592" t="str">
            <v>BANGLADESH</v>
          </cell>
        </row>
        <row r="593">
          <cell r="A593" t="str">
            <v>BHUTAN</v>
          </cell>
        </row>
        <row r="594">
          <cell r="A594" t="str">
            <v>BRUNEI DARUSSALAM</v>
          </cell>
        </row>
        <row r="595">
          <cell r="A595" t="str">
            <v>CAMBODIA</v>
          </cell>
        </row>
        <row r="596">
          <cell r="A596" t="str">
            <v>CHINA</v>
          </cell>
        </row>
        <row r="597">
          <cell r="A597" t="str">
            <v>EAST TIMOR</v>
          </cell>
        </row>
        <row r="598">
          <cell r="A598" t="str">
            <v>HG KONG</v>
          </cell>
        </row>
        <row r="599">
          <cell r="A599" t="str">
            <v>INDIA</v>
          </cell>
        </row>
        <row r="600">
          <cell r="A600" t="str">
            <v>INDONESIA</v>
          </cell>
        </row>
        <row r="601">
          <cell r="A601" t="str">
            <v>JAPAN</v>
          </cell>
        </row>
        <row r="602">
          <cell r="A602" t="str">
            <v>KAZAKHSTAN</v>
          </cell>
        </row>
        <row r="603">
          <cell r="A603" t="str">
            <v>KOREA,DEMOC REP</v>
          </cell>
        </row>
        <row r="604">
          <cell r="A604" t="str">
            <v>KOREA,REPUBLIC OF</v>
          </cell>
        </row>
        <row r="605">
          <cell r="A605" t="str">
            <v>KYRGYZSTAN</v>
          </cell>
        </row>
        <row r="606">
          <cell r="A606" t="str">
            <v>LAOS</v>
          </cell>
        </row>
        <row r="607">
          <cell r="A607" t="str">
            <v>MACAO</v>
          </cell>
        </row>
        <row r="608">
          <cell r="A608" t="str">
            <v>MALAYSIA</v>
          </cell>
        </row>
        <row r="609">
          <cell r="A609" t="str">
            <v>MALDIVES</v>
          </cell>
        </row>
        <row r="610">
          <cell r="A610" t="str">
            <v>MONGOLIA</v>
          </cell>
        </row>
        <row r="611">
          <cell r="A611" t="str">
            <v>MAYANMAR</v>
          </cell>
        </row>
        <row r="612">
          <cell r="A612" t="str">
            <v>NEPAL</v>
          </cell>
        </row>
        <row r="613">
          <cell r="A613" t="str">
            <v>PAKISTAN</v>
          </cell>
        </row>
        <row r="614">
          <cell r="A614" t="str">
            <v>PHILIPPINES</v>
          </cell>
        </row>
        <row r="615">
          <cell r="A615" t="str">
            <v>SINGAPORE</v>
          </cell>
        </row>
        <row r="616">
          <cell r="A616" t="str">
            <v>SRI LANKA</v>
          </cell>
        </row>
        <row r="617">
          <cell r="A617" t="str">
            <v>TAIWAN</v>
          </cell>
        </row>
        <row r="618">
          <cell r="A618" t="str">
            <v>TAJIKISTAN</v>
          </cell>
        </row>
        <row r="619">
          <cell r="A619" t="str">
            <v>THAILAND</v>
          </cell>
        </row>
        <row r="620">
          <cell r="A620" t="str">
            <v>TURKMENISTAN</v>
          </cell>
        </row>
        <row r="621">
          <cell r="A621" t="str">
            <v>UZBEKISTAN</v>
          </cell>
        </row>
        <row r="622">
          <cell r="A622" t="str">
            <v>VIETNAM</v>
          </cell>
        </row>
        <row r="623">
          <cell r="A623" t="str">
            <v>AFGHANISTAN</v>
          </cell>
        </row>
        <row r="624">
          <cell r="A624" t="str">
            <v>BANGLADESH</v>
          </cell>
        </row>
        <row r="625">
          <cell r="A625" t="str">
            <v>BHUTAN</v>
          </cell>
        </row>
        <row r="626">
          <cell r="A626" t="str">
            <v>BRUNEI DARUSSALAM</v>
          </cell>
        </row>
        <row r="627">
          <cell r="A627" t="str">
            <v>CAMBODIA</v>
          </cell>
        </row>
        <row r="628">
          <cell r="A628" t="str">
            <v>CHINA</v>
          </cell>
        </row>
        <row r="629">
          <cell r="A629" t="str">
            <v>EAST TIMOR</v>
          </cell>
        </row>
        <row r="630">
          <cell r="A630" t="str">
            <v>HG KONG</v>
          </cell>
        </row>
        <row r="631">
          <cell r="A631" t="str">
            <v>INDIA</v>
          </cell>
        </row>
        <row r="632">
          <cell r="A632" t="str">
            <v>INDONESIA</v>
          </cell>
        </row>
        <row r="633">
          <cell r="A633" t="str">
            <v>JAPAN</v>
          </cell>
        </row>
        <row r="634">
          <cell r="A634" t="str">
            <v>KAZAKHSTAN</v>
          </cell>
        </row>
        <row r="635">
          <cell r="A635" t="str">
            <v>KOREA,DEMOC REP</v>
          </cell>
        </row>
        <row r="636">
          <cell r="A636" t="str">
            <v>KOREA,REPUBLIC OF</v>
          </cell>
        </row>
        <row r="637">
          <cell r="A637" t="str">
            <v>KYRGYZSTAN</v>
          </cell>
        </row>
        <row r="638">
          <cell r="A638" t="str">
            <v>LAOS</v>
          </cell>
        </row>
        <row r="639">
          <cell r="A639" t="str">
            <v>MACAO</v>
          </cell>
        </row>
        <row r="640">
          <cell r="A640" t="str">
            <v>MALAYSIA</v>
          </cell>
        </row>
        <row r="641">
          <cell r="A641" t="str">
            <v>MALDIVES</v>
          </cell>
        </row>
        <row r="642">
          <cell r="A642" t="str">
            <v>MONGOLIA</v>
          </cell>
        </row>
        <row r="643">
          <cell r="A643" t="str">
            <v>MAYANMAR</v>
          </cell>
        </row>
        <row r="644">
          <cell r="A644" t="str">
            <v>NEPAL</v>
          </cell>
        </row>
        <row r="645">
          <cell r="A645" t="str">
            <v>PAKISTAN</v>
          </cell>
        </row>
        <row r="646">
          <cell r="A646" t="str">
            <v>PHILIPPINES</v>
          </cell>
        </row>
        <row r="647">
          <cell r="A647" t="str">
            <v>SINGAPORE</v>
          </cell>
        </row>
        <row r="648">
          <cell r="A648" t="str">
            <v>SRI LANKA</v>
          </cell>
        </row>
        <row r="649">
          <cell r="A649" t="str">
            <v>TAIWAN</v>
          </cell>
        </row>
        <row r="650">
          <cell r="A650" t="str">
            <v>TAJIKISTAN</v>
          </cell>
        </row>
        <row r="651">
          <cell r="A651" t="str">
            <v>THAILAND</v>
          </cell>
        </row>
        <row r="652">
          <cell r="A652" t="str">
            <v>TURKMENISTAN</v>
          </cell>
        </row>
        <row r="653">
          <cell r="A653" t="str">
            <v>UZBEKISTAN</v>
          </cell>
        </row>
        <row r="654">
          <cell r="A654" t="str">
            <v>VIETNAM</v>
          </cell>
        </row>
        <row r="655">
          <cell r="A655" t="str">
            <v>AMER SAMOA</v>
          </cell>
        </row>
        <row r="656">
          <cell r="A656" t="str">
            <v>AUSTRALIA</v>
          </cell>
        </row>
        <row r="657">
          <cell r="A657" t="str">
            <v>CHRISTMS ISLAND</v>
          </cell>
        </row>
        <row r="658">
          <cell r="A658" t="str">
            <v>COCO (KEEL ISLND)</v>
          </cell>
        </row>
        <row r="659">
          <cell r="A659" t="str">
            <v>COOK ISLAND</v>
          </cell>
        </row>
        <row r="660">
          <cell r="A660" t="str">
            <v>FIJI</v>
          </cell>
        </row>
        <row r="661">
          <cell r="A661" t="str">
            <v>FR POLYNESIA</v>
          </cell>
        </row>
        <row r="662">
          <cell r="A662" t="str">
            <v>GUAM</v>
          </cell>
        </row>
        <row r="663">
          <cell r="A663" t="str">
            <v>HEARD/MCDNLD</v>
          </cell>
        </row>
        <row r="664">
          <cell r="A664" t="str">
            <v>KIRIBATI</v>
          </cell>
        </row>
        <row r="665">
          <cell r="A665" t="str">
            <v>MARSHALL ISL</v>
          </cell>
        </row>
        <row r="666">
          <cell r="A666" t="str">
            <v xml:space="preserve">MICRON, FED STS </v>
          </cell>
        </row>
        <row r="667">
          <cell r="A667" t="str">
            <v>NAURU</v>
          </cell>
        </row>
        <row r="668">
          <cell r="A668" t="str">
            <v>NEW CALDONIA</v>
          </cell>
        </row>
        <row r="669">
          <cell r="A669" t="str">
            <v>NEW ZEALAND</v>
          </cell>
        </row>
        <row r="670">
          <cell r="A670" t="str">
            <v>NIUE</v>
          </cell>
        </row>
        <row r="671">
          <cell r="A671" t="str">
            <v>NORFOLK ISLAND</v>
          </cell>
        </row>
        <row r="672">
          <cell r="A672" t="str">
            <v>N.MARIANA ISLANDS</v>
          </cell>
        </row>
        <row r="673">
          <cell r="A673" t="str">
            <v>PALAU</v>
          </cell>
        </row>
        <row r="674">
          <cell r="A674" t="str">
            <v>PAPUA N GUIN</v>
          </cell>
        </row>
        <row r="675">
          <cell r="A675" t="str">
            <v>PITCAIRN</v>
          </cell>
        </row>
        <row r="676">
          <cell r="A676" t="str">
            <v>SAMOA</v>
          </cell>
        </row>
        <row r="677">
          <cell r="A677" t="str">
            <v>SOLOMON ISL</v>
          </cell>
        </row>
        <row r="678">
          <cell r="A678" t="str">
            <v>TOKELAU</v>
          </cell>
        </row>
        <row r="679">
          <cell r="A679" t="str">
            <v>TONGA</v>
          </cell>
        </row>
        <row r="680">
          <cell r="A680" t="str">
            <v xml:space="preserve">TUVALU </v>
          </cell>
        </row>
        <row r="681">
          <cell r="A681" t="str">
            <v>US MINOR OUTLY IS</v>
          </cell>
        </row>
        <row r="682">
          <cell r="A682" t="str">
            <v>VANUATU</v>
          </cell>
        </row>
        <row r="683">
          <cell r="A683" t="str">
            <v>WALLIS&amp;FUTUN</v>
          </cell>
        </row>
        <row r="684">
          <cell r="A684" t="str">
            <v>AFGHANISTAN</v>
          </cell>
        </row>
        <row r="685">
          <cell r="A685" t="str">
            <v>BANGLADESH</v>
          </cell>
        </row>
        <row r="686">
          <cell r="A686" t="str">
            <v>BHUTAN</v>
          </cell>
        </row>
        <row r="687">
          <cell r="A687" t="str">
            <v>BRUNEI DARUSSALAM</v>
          </cell>
        </row>
        <row r="688">
          <cell r="A688" t="str">
            <v>CAMBODIA</v>
          </cell>
        </row>
        <row r="689">
          <cell r="A689" t="str">
            <v>CHINA</v>
          </cell>
        </row>
        <row r="690">
          <cell r="A690" t="str">
            <v>EAST TIMOR</v>
          </cell>
        </row>
        <row r="691">
          <cell r="A691" t="str">
            <v>HG KONG</v>
          </cell>
        </row>
        <row r="692">
          <cell r="A692" t="str">
            <v>INDIA</v>
          </cell>
        </row>
        <row r="693">
          <cell r="A693" t="str">
            <v>INDONESIA</v>
          </cell>
        </row>
        <row r="694">
          <cell r="A694" t="str">
            <v>JAPAN</v>
          </cell>
        </row>
        <row r="695">
          <cell r="A695" t="str">
            <v>KAZAKHSTAN</v>
          </cell>
        </row>
        <row r="696">
          <cell r="A696" t="str">
            <v>KOREA,DEMOC REP</v>
          </cell>
        </row>
        <row r="697">
          <cell r="A697" t="str">
            <v>KOREA,REPUBLIC OF</v>
          </cell>
        </row>
        <row r="698">
          <cell r="A698" t="str">
            <v>KYRGYZSTAN</v>
          </cell>
        </row>
        <row r="699">
          <cell r="A699" t="str">
            <v>LAOS</v>
          </cell>
        </row>
        <row r="700">
          <cell r="A700" t="str">
            <v>MACAO</v>
          </cell>
        </row>
        <row r="701">
          <cell r="A701" t="str">
            <v>MALAYSIA</v>
          </cell>
        </row>
        <row r="702">
          <cell r="A702" t="str">
            <v>MALDIVES</v>
          </cell>
        </row>
        <row r="703">
          <cell r="A703" t="str">
            <v>MONGOLIA</v>
          </cell>
        </row>
        <row r="704">
          <cell r="A704" t="str">
            <v>MAYANMAR</v>
          </cell>
        </row>
        <row r="705">
          <cell r="A705" t="str">
            <v>NEPAL</v>
          </cell>
        </row>
        <row r="706">
          <cell r="A706" t="str">
            <v>PAKISTAN</v>
          </cell>
        </row>
        <row r="707">
          <cell r="A707" t="str">
            <v>PHILIPPINES</v>
          </cell>
        </row>
        <row r="708">
          <cell r="A708" t="str">
            <v>SINGAPORE</v>
          </cell>
        </row>
        <row r="709">
          <cell r="A709" t="str">
            <v>SRI LANKA</v>
          </cell>
        </row>
        <row r="710">
          <cell r="A710" t="str">
            <v>TAIWAN</v>
          </cell>
        </row>
        <row r="711">
          <cell r="A711" t="str">
            <v>TAJIKISTAN</v>
          </cell>
        </row>
        <row r="712">
          <cell r="A712" t="str">
            <v>THAILAND</v>
          </cell>
        </row>
        <row r="713">
          <cell r="A713" t="str">
            <v>TURKMENISTAN</v>
          </cell>
        </row>
        <row r="714">
          <cell r="A714" t="str">
            <v>UZBEKISTAN</v>
          </cell>
        </row>
        <row r="715">
          <cell r="A715" t="str">
            <v>VIETNAM</v>
          </cell>
        </row>
        <row r="716">
          <cell r="A716" t="str">
            <v>AMER SAMOA</v>
          </cell>
        </row>
        <row r="717">
          <cell r="A717" t="str">
            <v>AUSTRALIA</v>
          </cell>
        </row>
        <row r="718">
          <cell r="A718" t="str">
            <v>CHRISTMS ISLAND</v>
          </cell>
        </row>
        <row r="719">
          <cell r="A719" t="str">
            <v>COCO (KEEL ISLND)</v>
          </cell>
        </row>
        <row r="720">
          <cell r="A720" t="str">
            <v>COOK ISLAND</v>
          </cell>
        </row>
        <row r="721">
          <cell r="A721" t="str">
            <v>FIJI</v>
          </cell>
        </row>
        <row r="722">
          <cell r="A722" t="str">
            <v>FR POLYNESIA</v>
          </cell>
        </row>
        <row r="723">
          <cell r="A723" t="str">
            <v>GUAM</v>
          </cell>
        </row>
        <row r="724">
          <cell r="A724" t="str">
            <v>HEARD/MCDNLD</v>
          </cell>
        </row>
        <row r="725">
          <cell r="A725" t="str">
            <v>KIRIBATI</v>
          </cell>
        </row>
        <row r="726">
          <cell r="A726" t="str">
            <v>MARSHALL ISL</v>
          </cell>
        </row>
        <row r="727">
          <cell r="A727" t="str">
            <v xml:space="preserve">MICRON, FED STS </v>
          </cell>
        </row>
        <row r="728">
          <cell r="A728" t="str">
            <v>NAURU</v>
          </cell>
        </row>
        <row r="729">
          <cell r="A729" t="str">
            <v>NEW CALDONIA</v>
          </cell>
        </row>
        <row r="730">
          <cell r="A730" t="str">
            <v>NEW ZEALAND</v>
          </cell>
        </row>
        <row r="731">
          <cell r="A731" t="str">
            <v>NIUE</v>
          </cell>
        </row>
        <row r="732">
          <cell r="A732" t="str">
            <v>NORFOLK ISLAND</v>
          </cell>
        </row>
        <row r="733">
          <cell r="A733" t="str">
            <v>N.MARIANA ISLANDS</v>
          </cell>
        </row>
        <row r="734">
          <cell r="A734" t="str">
            <v>PALAU</v>
          </cell>
        </row>
        <row r="735">
          <cell r="A735" t="str">
            <v>PAPUA N GUIN</v>
          </cell>
        </row>
        <row r="736">
          <cell r="A736" t="str">
            <v>PITCAIRN</v>
          </cell>
        </row>
        <row r="737">
          <cell r="A737" t="str">
            <v>SAMOA</v>
          </cell>
        </row>
        <row r="738">
          <cell r="A738" t="str">
            <v>SOLOMON ISL</v>
          </cell>
        </row>
        <row r="739">
          <cell r="A739" t="str">
            <v>TOKELAU</v>
          </cell>
        </row>
        <row r="740">
          <cell r="A740" t="str">
            <v>TONGA</v>
          </cell>
        </row>
        <row r="741">
          <cell r="A741" t="str">
            <v xml:space="preserve">TUVALU </v>
          </cell>
        </row>
        <row r="742">
          <cell r="A742" t="str">
            <v>US MINOR OUTLY IS</v>
          </cell>
        </row>
        <row r="743">
          <cell r="A743" t="str">
            <v>VANUATU</v>
          </cell>
        </row>
        <row r="744">
          <cell r="A744" t="str">
            <v>WALLIS&amp;FUTUN</v>
          </cell>
        </row>
        <row r="745">
          <cell r="A745" t="str">
            <v>AMER SAMOA</v>
          </cell>
        </row>
        <row r="746">
          <cell r="A746" t="str">
            <v>AUSTRALIA</v>
          </cell>
        </row>
        <row r="747">
          <cell r="A747" t="str">
            <v>CHRISTMS ISLAND</v>
          </cell>
        </row>
        <row r="748">
          <cell r="A748" t="str">
            <v>COCO (KEEL ISLND)</v>
          </cell>
        </row>
        <row r="749">
          <cell r="A749" t="str">
            <v>COOK ISLAND</v>
          </cell>
        </row>
        <row r="750">
          <cell r="A750" t="str">
            <v>FIJI</v>
          </cell>
        </row>
        <row r="751">
          <cell r="A751" t="str">
            <v>FR POLYNESIA</v>
          </cell>
        </row>
        <row r="752">
          <cell r="A752" t="str">
            <v>GUAM</v>
          </cell>
        </row>
        <row r="753">
          <cell r="A753" t="str">
            <v>HEARD/MCDNLD</v>
          </cell>
        </row>
        <row r="754">
          <cell r="A754" t="str">
            <v>KIRIBATI</v>
          </cell>
        </row>
        <row r="755">
          <cell r="A755" t="str">
            <v>MARSHALL ISL</v>
          </cell>
        </row>
        <row r="756">
          <cell r="A756" t="str">
            <v xml:space="preserve">MICRON, FED STS </v>
          </cell>
        </row>
        <row r="757">
          <cell r="A757" t="str">
            <v>NAURU</v>
          </cell>
        </row>
        <row r="758">
          <cell r="A758" t="str">
            <v>NEW CALDONIA</v>
          </cell>
        </row>
        <row r="759">
          <cell r="A759" t="str">
            <v>NEW ZEALAND</v>
          </cell>
        </row>
        <row r="760">
          <cell r="A760" t="str">
            <v>NIUE</v>
          </cell>
        </row>
        <row r="761">
          <cell r="A761" t="str">
            <v>NORFOLK ISLAND</v>
          </cell>
        </row>
        <row r="762">
          <cell r="A762" t="str">
            <v>N.MARIANA ISLANDS</v>
          </cell>
        </row>
        <row r="763">
          <cell r="A763" t="str">
            <v>PALAU</v>
          </cell>
        </row>
        <row r="764">
          <cell r="A764" t="str">
            <v>PAPUA N GUIN</v>
          </cell>
        </row>
        <row r="765">
          <cell r="A765" t="str">
            <v>PITCAIRN</v>
          </cell>
        </row>
        <row r="766">
          <cell r="A766" t="str">
            <v>SAMOA</v>
          </cell>
        </row>
        <row r="767">
          <cell r="A767" t="str">
            <v>SOLOMON ISL</v>
          </cell>
        </row>
        <row r="768">
          <cell r="A768" t="str">
            <v>TOKELAU</v>
          </cell>
        </row>
        <row r="769">
          <cell r="A769" t="str">
            <v>TONGA</v>
          </cell>
        </row>
        <row r="770">
          <cell r="A770" t="str">
            <v xml:space="preserve">TUVALU </v>
          </cell>
        </row>
        <row r="771">
          <cell r="A771" t="str">
            <v>US MINOR OUTLY IS</v>
          </cell>
        </row>
        <row r="772">
          <cell r="A772" t="str">
            <v>VANUATU</v>
          </cell>
        </row>
        <row r="773">
          <cell r="A773" t="str">
            <v>WALLIS&amp;FUTUN</v>
          </cell>
        </row>
        <row r="774">
          <cell r="A774" t="str">
            <v>AFGHANISTAN</v>
          </cell>
        </row>
        <row r="775">
          <cell r="A775" t="str">
            <v>BANGLADESH</v>
          </cell>
        </row>
        <row r="776">
          <cell r="A776" t="str">
            <v>BHUTAN</v>
          </cell>
        </row>
        <row r="777">
          <cell r="A777" t="str">
            <v>BRUNEI DARUSSALAM</v>
          </cell>
        </row>
        <row r="778">
          <cell r="A778" t="str">
            <v>CAMBODIA</v>
          </cell>
        </row>
        <row r="779">
          <cell r="A779" t="str">
            <v>CHINA</v>
          </cell>
        </row>
        <row r="780">
          <cell r="A780" t="str">
            <v>EAST TIMOR</v>
          </cell>
        </row>
        <row r="781">
          <cell r="A781" t="str">
            <v>HG KONG</v>
          </cell>
        </row>
        <row r="782">
          <cell r="A782" t="str">
            <v>INDIA</v>
          </cell>
        </row>
        <row r="783">
          <cell r="A783" t="str">
            <v>INDONESIA</v>
          </cell>
        </row>
        <row r="784">
          <cell r="A784" t="str">
            <v>JAPAN</v>
          </cell>
        </row>
        <row r="785">
          <cell r="A785" t="str">
            <v>KAZAKHSTAN</v>
          </cell>
        </row>
        <row r="786">
          <cell r="A786" t="str">
            <v>KOREA,DEMOC REP</v>
          </cell>
        </row>
        <row r="787">
          <cell r="A787" t="str">
            <v>KOREA,REPUBLIC OF</v>
          </cell>
        </row>
        <row r="788">
          <cell r="A788" t="str">
            <v>KYRGYZSTAN</v>
          </cell>
        </row>
        <row r="789">
          <cell r="A789" t="str">
            <v>LAOS</v>
          </cell>
        </row>
        <row r="790">
          <cell r="A790" t="str">
            <v>MACAO</v>
          </cell>
        </row>
        <row r="791">
          <cell r="A791" t="str">
            <v>MALAYSIA</v>
          </cell>
        </row>
        <row r="792">
          <cell r="A792" t="str">
            <v>MALDIVES</v>
          </cell>
        </row>
        <row r="793">
          <cell r="A793" t="str">
            <v>MONGOLIA</v>
          </cell>
        </row>
        <row r="794">
          <cell r="A794" t="str">
            <v>MAYANMAR</v>
          </cell>
        </row>
        <row r="795">
          <cell r="A795" t="str">
            <v>NEPAL</v>
          </cell>
        </row>
        <row r="796">
          <cell r="A796" t="str">
            <v>PAKISTAN</v>
          </cell>
        </row>
        <row r="797">
          <cell r="A797" t="str">
            <v>PHILIPPINES</v>
          </cell>
        </row>
        <row r="798">
          <cell r="A798" t="str">
            <v>SINGAPORE</v>
          </cell>
        </row>
        <row r="799">
          <cell r="A799" t="str">
            <v>SRI LANKA</v>
          </cell>
        </row>
        <row r="800">
          <cell r="A800" t="str">
            <v>TAIWAN</v>
          </cell>
        </row>
        <row r="801">
          <cell r="A801" t="str">
            <v>TAJIKISTAN</v>
          </cell>
        </row>
        <row r="802">
          <cell r="A802" t="str">
            <v>THAILAND</v>
          </cell>
        </row>
        <row r="803">
          <cell r="A803" t="str">
            <v>TURKMENISTAN</v>
          </cell>
        </row>
        <row r="804">
          <cell r="A804" t="str">
            <v>UZBEKISTAN</v>
          </cell>
        </row>
        <row r="805">
          <cell r="A805" t="str">
            <v>VIETNAM</v>
          </cell>
        </row>
        <row r="806">
          <cell r="A806" t="str">
            <v>VIETNAM</v>
          </cell>
        </row>
        <row r="807">
          <cell r="A807" t="str">
            <v>VIETNAM</v>
          </cell>
        </row>
        <row r="808">
          <cell r="A808" t="str">
            <v>VIETNAM</v>
          </cell>
        </row>
        <row r="809">
          <cell r="A809" t="str">
            <v>VIETNAM</v>
          </cell>
        </row>
        <row r="810">
          <cell r="A810" t="str">
            <v>VIETNAM</v>
          </cell>
        </row>
        <row r="811">
          <cell r="A811" t="str">
            <v>VIETNAM</v>
          </cell>
        </row>
        <row r="812">
          <cell r="A812" t="str">
            <v>VIETNAM</v>
          </cell>
        </row>
        <row r="813">
          <cell r="A813" t="str">
            <v>VIETNAM</v>
          </cell>
        </row>
        <row r="814">
          <cell r="A814" t="str">
            <v>VIETNAM</v>
          </cell>
        </row>
        <row r="815">
          <cell r="A815" t="str">
            <v>VIETNAM</v>
          </cell>
        </row>
        <row r="816">
          <cell r="A816" t="str">
            <v>VIETNAM</v>
          </cell>
        </row>
        <row r="817">
          <cell r="A817" t="str">
            <v>AMER SAMOA</v>
          </cell>
        </row>
        <row r="818">
          <cell r="A818" t="str">
            <v>AUSTRALIA</v>
          </cell>
        </row>
        <row r="819">
          <cell r="A819" t="str">
            <v>CHRISTMS ISLAND</v>
          </cell>
        </row>
        <row r="820">
          <cell r="A820" t="str">
            <v>COCO (KEEL ISLND)</v>
          </cell>
        </row>
        <row r="821">
          <cell r="A821" t="str">
            <v>COOK ISLAND</v>
          </cell>
        </row>
        <row r="822">
          <cell r="A822" t="str">
            <v>FIJI</v>
          </cell>
        </row>
        <row r="823">
          <cell r="A823" t="str">
            <v>FR POLYNESIA</v>
          </cell>
        </row>
        <row r="824">
          <cell r="A824" t="str">
            <v>GUAM</v>
          </cell>
        </row>
        <row r="825">
          <cell r="A825" t="str">
            <v>HEARD/MCDNLD</v>
          </cell>
        </row>
        <row r="826">
          <cell r="A826" t="str">
            <v>KIRIBATI</v>
          </cell>
        </row>
        <row r="827">
          <cell r="A827" t="str">
            <v>MARSHALL ISL</v>
          </cell>
        </row>
        <row r="828">
          <cell r="A828" t="str">
            <v xml:space="preserve">MICRON, FED STS </v>
          </cell>
        </row>
        <row r="829">
          <cell r="A829" t="str">
            <v>NAURU</v>
          </cell>
        </row>
        <row r="830">
          <cell r="A830" t="str">
            <v>NEW CALDONIA</v>
          </cell>
        </row>
        <row r="831">
          <cell r="A831" t="str">
            <v>NEW ZEALAND</v>
          </cell>
        </row>
        <row r="832">
          <cell r="A832" t="str">
            <v>NIUE</v>
          </cell>
        </row>
        <row r="833">
          <cell r="A833" t="str">
            <v>NORFOLK ISLAND</v>
          </cell>
        </row>
        <row r="834">
          <cell r="A834" t="str">
            <v>N.MARIANA ISLANDS</v>
          </cell>
        </row>
        <row r="835">
          <cell r="A835" t="str">
            <v>PALAU</v>
          </cell>
        </row>
        <row r="836">
          <cell r="A836" t="str">
            <v>PAPUA N GUIN</v>
          </cell>
        </row>
        <row r="837">
          <cell r="A837" t="str">
            <v>PITCAIRN</v>
          </cell>
        </row>
        <row r="838">
          <cell r="A838" t="str">
            <v>SAMOA</v>
          </cell>
        </row>
        <row r="839">
          <cell r="A839" t="str">
            <v>SOLOMON ISL</v>
          </cell>
        </row>
        <row r="840">
          <cell r="A840" t="str">
            <v>TOKELAU</v>
          </cell>
        </row>
        <row r="841">
          <cell r="A841" t="str">
            <v>TONGA</v>
          </cell>
        </row>
        <row r="842">
          <cell r="A842" t="str">
            <v xml:space="preserve">TUVALU </v>
          </cell>
        </row>
        <row r="843">
          <cell r="A843" t="str">
            <v>US MINOR OUTLY IS</v>
          </cell>
        </row>
        <row r="844">
          <cell r="A844" t="str">
            <v>VANUATU</v>
          </cell>
        </row>
        <row r="845">
          <cell r="A845" t="str">
            <v>WALLIS&amp;FUTUN</v>
          </cell>
        </row>
        <row r="846">
          <cell r="A846" t="str">
            <v>AFGHANISTAN</v>
          </cell>
        </row>
        <row r="847">
          <cell r="A847" t="str">
            <v>BANGLADESH</v>
          </cell>
        </row>
        <row r="848">
          <cell r="A848" t="str">
            <v>BHUTAN</v>
          </cell>
        </row>
        <row r="849">
          <cell r="A849" t="str">
            <v>BRUNEI DARUSSALAM</v>
          </cell>
        </row>
        <row r="850">
          <cell r="A850" t="str">
            <v>CAMBODIA</v>
          </cell>
        </row>
        <row r="851">
          <cell r="A851" t="str">
            <v>CHINA</v>
          </cell>
        </row>
        <row r="852">
          <cell r="A852" t="str">
            <v>EAST TIMOR</v>
          </cell>
        </row>
        <row r="853">
          <cell r="A853" t="str">
            <v>HG KONG</v>
          </cell>
        </row>
        <row r="854">
          <cell r="A854" t="str">
            <v>INDIA</v>
          </cell>
        </row>
        <row r="855">
          <cell r="A855" t="str">
            <v>INDONESIA</v>
          </cell>
        </row>
        <row r="856">
          <cell r="A856" t="str">
            <v>JAPAN</v>
          </cell>
        </row>
        <row r="857">
          <cell r="A857" t="str">
            <v>KAZAKHSTAN</v>
          </cell>
        </row>
        <row r="858">
          <cell r="A858" t="str">
            <v>KOREA,DEMOC REP</v>
          </cell>
        </row>
        <row r="859">
          <cell r="A859" t="str">
            <v>KOREA,REPUBLIC OF</v>
          </cell>
        </row>
        <row r="860">
          <cell r="A860" t="str">
            <v>KYRGYZSTAN</v>
          </cell>
        </row>
        <row r="861">
          <cell r="A861" t="str">
            <v>LAOS</v>
          </cell>
        </row>
        <row r="862">
          <cell r="A862" t="str">
            <v>MACAO</v>
          </cell>
        </row>
        <row r="863">
          <cell r="A863" t="str">
            <v>MALAYSIA</v>
          </cell>
        </row>
        <row r="864">
          <cell r="A864" t="str">
            <v>MALDIVES</v>
          </cell>
        </row>
        <row r="865">
          <cell r="A865" t="str">
            <v>MONGOLIA</v>
          </cell>
        </row>
        <row r="866">
          <cell r="A866" t="str">
            <v>MAYANMAR</v>
          </cell>
        </row>
        <row r="867">
          <cell r="A867" t="str">
            <v>NEPAL</v>
          </cell>
        </row>
        <row r="868">
          <cell r="A868" t="str">
            <v>PAKISTAN</v>
          </cell>
        </row>
        <row r="869">
          <cell r="A869" t="str">
            <v>PHILIPPINES</v>
          </cell>
        </row>
        <row r="870">
          <cell r="A870" t="str">
            <v>SINGAPORE</v>
          </cell>
        </row>
        <row r="871">
          <cell r="A871" t="str">
            <v>SRI LANKA</v>
          </cell>
        </row>
        <row r="872">
          <cell r="A872" t="str">
            <v>TAIWAN</v>
          </cell>
        </row>
        <row r="873">
          <cell r="A873" t="str">
            <v>TAJIKISTAN</v>
          </cell>
        </row>
        <row r="874">
          <cell r="A874" t="str">
            <v>THAILAND</v>
          </cell>
        </row>
        <row r="875">
          <cell r="A875" t="str">
            <v>TURKMENISTAN</v>
          </cell>
        </row>
        <row r="876">
          <cell r="A876" t="str">
            <v>UZBEKISTAN</v>
          </cell>
        </row>
        <row r="877">
          <cell r="A877" t="str">
            <v>VIETNAM</v>
          </cell>
        </row>
        <row r="878">
          <cell r="A878" t="str">
            <v>AFGHANISTAN</v>
          </cell>
        </row>
        <row r="879">
          <cell r="A879" t="str">
            <v>BANGLADESH</v>
          </cell>
        </row>
        <row r="880">
          <cell r="A880" t="str">
            <v>BHUTAN</v>
          </cell>
        </row>
        <row r="881">
          <cell r="A881" t="str">
            <v>BRUNEI DARUSSALAM</v>
          </cell>
        </row>
        <row r="882">
          <cell r="A882" t="str">
            <v>CAMBODIA</v>
          </cell>
        </row>
        <row r="883">
          <cell r="A883" t="str">
            <v>CHINA</v>
          </cell>
        </row>
        <row r="884">
          <cell r="A884" t="str">
            <v>EAST TIMOR</v>
          </cell>
        </row>
        <row r="885">
          <cell r="A885" t="str">
            <v>HG KONG</v>
          </cell>
        </row>
        <row r="886">
          <cell r="A886" t="str">
            <v>INDIA</v>
          </cell>
        </row>
        <row r="887">
          <cell r="A887" t="str">
            <v>INDONESIA</v>
          </cell>
        </row>
        <row r="888">
          <cell r="A888" t="str">
            <v>JAPAN</v>
          </cell>
        </row>
        <row r="889">
          <cell r="A889" t="str">
            <v>KAZAKHSTAN</v>
          </cell>
        </row>
        <row r="890">
          <cell r="A890" t="str">
            <v>KOREA,DEMOC REP</v>
          </cell>
        </row>
        <row r="891">
          <cell r="A891" t="str">
            <v>KOREA,REPUBLIC OF</v>
          </cell>
        </row>
        <row r="892">
          <cell r="A892" t="str">
            <v>KYRGYZSTAN</v>
          </cell>
        </row>
        <row r="893">
          <cell r="A893" t="str">
            <v>LAOS</v>
          </cell>
        </row>
        <row r="894">
          <cell r="A894" t="str">
            <v>MACAO</v>
          </cell>
        </row>
        <row r="895">
          <cell r="A895" t="str">
            <v>MALAYSIA</v>
          </cell>
        </row>
        <row r="896">
          <cell r="A896" t="str">
            <v>MALDIVES</v>
          </cell>
        </row>
        <row r="897">
          <cell r="A897" t="str">
            <v>MONGOLIA</v>
          </cell>
        </row>
        <row r="898">
          <cell r="A898" t="str">
            <v>MAYANMAR</v>
          </cell>
        </row>
        <row r="899">
          <cell r="A899" t="str">
            <v>NEPAL</v>
          </cell>
        </row>
        <row r="900">
          <cell r="A900" t="str">
            <v>PAKISTAN</v>
          </cell>
        </row>
        <row r="901">
          <cell r="A901" t="str">
            <v>PHILIPPINES</v>
          </cell>
        </row>
        <row r="902">
          <cell r="A902" t="str">
            <v>SINGAPORE</v>
          </cell>
        </row>
        <row r="903">
          <cell r="A903" t="str">
            <v>SRI LANKA</v>
          </cell>
        </row>
        <row r="904">
          <cell r="A904" t="str">
            <v>TAIWAN</v>
          </cell>
        </row>
        <row r="905">
          <cell r="A905" t="str">
            <v>TAJIKISTAN</v>
          </cell>
        </row>
        <row r="906">
          <cell r="A906" t="str">
            <v>THAILAND</v>
          </cell>
        </row>
        <row r="907">
          <cell r="A907" t="str">
            <v>TURKMENISTAN</v>
          </cell>
        </row>
        <row r="908">
          <cell r="A908" t="str">
            <v>UZBEKISTAN</v>
          </cell>
        </row>
        <row r="909">
          <cell r="A909" t="str">
            <v>VIETNAM</v>
          </cell>
        </row>
        <row r="910">
          <cell r="A910" t="str">
            <v>AMER SAMOA</v>
          </cell>
        </row>
        <row r="911">
          <cell r="A911" t="str">
            <v>AUSTRALIA</v>
          </cell>
        </row>
        <row r="912">
          <cell r="A912" t="str">
            <v>CHRISTMS ISLAND</v>
          </cell>
        </row>
        <row r="913">
          <cell r="A913" t="str">
            <v>COCO (KEEL ISLND)</v>
          </cell>
        </row>
        <row r="914">
          <cell r="A914" t="str">
            <v>COOK ISLAND</v>
          </cell>
        </row>
        <row r="915">
          <cell r="A915" t="str">
            <v>FIJI</v>
          </cell>
        </row>
        <row r="916">
          <cell r="A916" t="str">
            <v>FR POLYNESIA</v>
          </cell>
        </row>
        <row r="917">
          <cell r="A917" t="str">
            <v>GUAM</v>
          </cell>
        </row>
        <row r="918">
          <cell r="A918" t="str">
            <v>HEARD/MCDNLD</v>
          </cell>
        </row>
        <row r="919">
          <cell r="A919" t="str">
            <v>KIRIBATI</v>
          </cell>
        </row>
        <row r="920">
          <cell r="A920" t="str">
            <v>MARSHALL ISL</v>
          </cell>
        </row>
        <row r="921">
          <cell r="A921" t="str">
            <v xml:space="preserve">MICRON, FED STS </v>
          </cell>
        </row>
        <row r="922">
          <cell r="A922" t="str">
            <v>NAURU</v>
          </cell>
        </row>
        <row r="923">
          <cell r="A923" t="str">
            <v>NEW CALDONIA</v>
          </cell>
        </row>
        <row r="924">
          <cell r="A924" t="str">
            <v>NEW ZEALAND</v>
          </cell>
        </row>
        <row r="925">
          <cell r="A925" t="str">
            <v>NIUE</v>
          </cell>
        </row>
        <row r="926">
          <cell r="A926" t="str">
            <v>NORFOLK ISLAND</v>
          </cell>
        </row>
        <row r="927">
          <cell r="A927" t="str">
            <v>N.MARIANA ISLANDS</v>
          </cell>
        </row>
        <row r="928">
          <cell r="A928" t="str">
            <v>PALAU</v>
          </cell>
        </row>
        <row r="929">
          <cell r="A929" t="str">
            <v>PAPUA N GUIN</v>
          </cell>
        </row>
        <row r="930">
          <cell r="A930" t="str">
            <v>PITCAIRN</v>
          </cell>
        </row>
        <row r="931">
          <cell r="A931" t="str">
            <v>SAMOA</v>
          </cell>
        </row>
        <row r="932">
          <cell r="A932" t="str">
            <v>SOLOMON ISL</v>
          </cell>
        </row>
        <row r="933">
          <cell r="A933" t="str">
            <v>TOKELAU</v>
          </cell>
        </row>
        <row r="934">
          <cell r="A934" t="str">
            <v>TONGA</v>
          </cell>
        </row>
        <row r="935">
          <cell r="A935" t="str">
            <v xml:space="preserve">TUVALU </v>
          </cell>
        </row>
        <row r="936">
          <cell r="A936" t="str">
            <v>US MINOR OUTLY IS</v>
          </cell>
        </row>
        <row r="937">
          <cell r="A937" t="str">
            <v>VANUATU</v>
          </cell>
        </row>
        <row r="938">
          <cell r="A938" t="str">
            <v>WALLIS&amp;FUTUN</v>
          </cell>
        </row>
        <row r="939">
          <cell r="A939" t="str">
            <v>AFGHANISTAN</v>
          </cell>
        </row>
        <row r="940">
          <cell r="A940" t="str">
            <v>BANGLADESH</v>
          </cell>
        </row>
        <row r="941">
          <cell r="A941" t="str">
            <v>BHUTAN</v>
          </cell>
        </row>
        <row r="942">
          <cell r="A942" t="str">
            <v>BRUNEI DARUSSALAM</v>
          </cell>
        </row>
        <row r="943">
          <cell r="A943" t="str">
            <v>CAMBODIA</v>
          </cell>
        </row>
        <row r="944">
          <cell r="A944" t="str">
            <v>CHINA</v>
          </cell>
        </row>
        <row r="945">
          <cell r="A945" t="str">
            <v>EAST TIMOR</v>
          </cell>
        </row>
        <row r="946">
          <cell r="A946" t="str">
            <v>HG KONG</v>
          </cell>
        </row>
        <row r="947">
          <cell r="A947" t="str">
            <v>INDIA</v>
          </cell>
        </row>
        <row r="948">
          <cell r="A948" t="str">
            <v>INDONESIA</v>
          </cell>
        </row>
        <row r="949">
          <cell r="A949" t="str">
            <v>JAPAN</v>
          </cell>
        </row>
        <row r="950">
          <cell r="A950" t="str">
            <v>KAZAKHSTAN</v>
          </cell>
        </row>
        <row r="951">
          <cell r="A951" t="str">
            <v>KOREA,DEMOC REP</v>
          </cell>
        </row>
        <row r="952">
          <cell r="A952" t="str">
            <v>KOREA,REPUBLIC OF</v>
          </cell>
        </row>
        <row r="953">
          <cell r="A953" t="str">
            <v>KYRGYZSTAN</v>
          </cell>
        </row>
        <row r="954">
          <cell r="A954" t="str">
            <v>LAOS</v>
          </cell>
        </row>
        <row r="955">
          <cell r="A955" t="str">
            <v>MACAO</v>
          </cell>
        </row>
        <row r="956">
          <cell r="A956" t="str">
            <v>MALAYSIA</v>
          </cell>
        </row>
        <row r="957">
          <cell r="A957" t="str">
            <v>MALDIVES</v>
          </cell>
        </row>
        <row r="958">
          <cell r="A958" t="str">
            <v>MONGOLIA</v>
          </cell>
        </row>
        <row r="959">
          <cell r="A959" t="str">
            <v>MAYANMAR</v>
          </cell>
        </row>
        <row r="960">
          <cell r="A960" t="str">
            <v>NEPAL</v>
          </cell>
        </row>
        <row r="961">
          <cell r="A961" t="str">
            <v>PAKISTAN</v>
          </cell>
        </row>
        <row r="962">
          <cell r="A962" t="str">
            <v>PHILIPPINES</v>
          </cell>
        </row>
        <row r="963">
          <cell r="A963" t="str">
            <v>SINGAPORE</v>
          </cell>
        </row>
        <row r="964">
          <cell r="A964" t="str">
            <v>SRI LANKA</v>
          </cell>
        </row>
        <row r="965">
          <cell r="A965" t="str">
            <v>TAIWAN</v>
          </cell>
        </row>
        <row r="966">
          <cell r="A966" t="str">
            <v>TAJIKISTAN</v>
          </cell>
        </row>
        <row r="967">
          <cell r="A967" t="str">
            <v>THAILAND</v>
          </cell>
        </row>
        <row r="968">
          <cell r="A968" t="str">
            <v>TURKMENISTAN</v>
          </cell>
        </row>
        <row r="969">
          <cell r="A969" t="str">
            <v>UZBEKISTAN</v>
          </cell>
        </row>
        <row r="970">
          <cell r="A970" t="str">
            <v>VIETNAM</v>
          </cell>
        </row>
        <row r="971">
          <cell r="A971" t="str">
            <v>AMER SAMOA</v>
          </cell>
        </row>
        <row r="972">
          <cell r="A972" t="str">
            <v>AUSTRALIA</v>
          </cell>
        </row>
        <row r="973">
          <cell r="A973" t="str">
            <v>CHRISTMS ISLAND</v>
          </cell>
        </row>
        <row r="974">
          <cell r="A974" t="str">
            <v>COCO (KEEL ISLND)</v>
          </cell>
        </row>
        <row r="975">
          <cell r="A975" t="str">
            <v>COOK ISLAND</v>
          </cell>
        </row>
        <row r="976">
          <cell r="A976" t="str">
            <v>FIJI</v>
          </cell>
        </row>
        <row r="977">
          <cell r="A977" t="str">
            <v>FR POLYNESIA</v>
          </cell>
        </row>
        <row r="978">
          <cell r="A978" t="str">
            <v>GUAM</v>
          </cell>
        </row>
        <row r="979">
          <cell r="A979" t="str">
            <v>HEARD/MCDNLD</v>
          </cell>
        </row>
        <row r="980">
          <cell r="A980" t="str">
            <v>KIRIBATI</v>
          </cell>
        </row>
        <row r="981">
          <cell r="A981" t="str">
            <v>MARSHALL ISL</v>
          </cell>
        </row>
        <row r="982">
          <cell r="A982" t="str">
            <v xml:space="preserve">MICRON, FED STS </v>
          </cell>
        </row>
        <row r="983">
          <cell r="A983" t="str">
            <v>NAURU</v>
          </cell>
        </row>
        <row r="984">
          <cell r="A984" t="str">
            <v>NEW CALDONIA</v>
          </cell>
        </row>
        <row r="985">
          <cell r="A985" t="str">
            <v>NEW ZEALAND</v>
          </cell>
        </row>
        <row r="986">
          <cell r="A986" t="str">
            <v>NIUE</v>
          </cell>
        </row>
        <row r="987">
          <cell r="A987" t="str">
            <v>NORFOLK ISLAND</v>
          </cell>
        </row>
        <row r="988">
          <cell r="A988" t="str">
            <v>N.MARIANA ISLANDS</v>
          </cell>
        </row>
        <row r="989">
          <cell r="A989" t="str">
            <v>PALAU</v>
          </cell>
        </row>
        <row r="990">
          <cell r="A990" t="str">
            <v>PAPUA N GUIN</v>
          </cell>
        </row>
        <row r="991">
          <cell r="A991" t="str">
            <v>PITCAIRN</v>
          </cell>
        </row>
        <row r="992">
          <cell r="A992" t="str">
            <v>SAMOA</v>
          </cell>
        </row>
        <row r="993">
          <cell r="A993" t="str">
            <v>SOLOMON ISL</v>
          </cell>
        </row>
        <row r="994">
          <cell r="A994" t="str">
            <v>TOKELAU</v>
          </cell>
        </row>
        <row r="995">
          <cell r="A995" t="str">
            <v>TONGA</v>
          </cell>
        </row>
        <row r="996">
          <cell r="A996" t="str">
            <v xml:space="preserve">TUVALU </v>
          </cell>
        </row>
        <row r="997">
          <cell r="A997" t="str">
            <v>US MINOR OUTLY IS</v>
          </cell>
        </row>
        <row r="998">
          <cell r="A998" t="str">
            <v>VANUATU</v>
          </cell>
        </row>
        <row r="999">
          <cell r="A999" t="str">
            <v>WALLIS&amp;FUTUN</v>
          </cell>
        </row>
        <row r="1000">
          <cell r="A1000" t="str">
            <v>AMER SAMOA</v>
          </cell>
        </row>
        <row r="1001">
          <cell r="A1001" t="str">
            <v>AUSTRALIA</v>
          </cell>
        </row>
        <row r="1002">
          <cell r="A1002" t="str">
            <v>CHRISTMS ISLAND</v>
          </cell>
        </row>
        <row r="1003">
          <cell r="A1003" t="str">
            <v>COCO (KEEL ISLND)</v>
          </cell>
        </row>
        <row r="1004">
          <cell r="A1004" t="str">
            <v>COOK ISLAND</v>
          </cell>
        </row>
        <row r="1005">
          <cell r="A1005" t="str">
            <v>FIJI</v>
          </cell>
        </row>
        <row r="1006">
          <cell r="A1006" t="str">
            <v>FR POLYNESIA</v>
          </cell>
        </row>
        <row r="1007">
          <cell r="A1007" t="str">
            <v>GUAM</v>
          </cell>
        </row>
        <row r="1008">
          <cell r="A1008" t="str">
            <v>HEARD/MCDNLD</v>
          </cell>
        </row>
        <row r="1009">
          <cell r="A1009" t="str">
            <v>KIRIBATI</v>
          </cell>
        </row>
        <row r="1010">
          <cell r="A1010" t="str">
            <v>MARSHALL ISL</v>
          </cell>
        </row>
        <row r="1011">
          <cell r="A1011" t="str">
            <v xml:space="preserve">MICRON, FED STS </v>
          </cell>
        </row>
        <row r="1012">
          <cell r="A1012" t="str">
            <v>NAURU</v>
          </cell>
        </row>
        <row r="1013">
          <cell r="A1013" t="str">
            <v>NEW CALDONIA</v>
          </cell>
        </row>
        <row r="1014">
          <cell r="A1014" t="str">
            <v>NEW ZEALAND</v>
          </cell>
        </row>
        <row r="1015">
          <cell r="A1015" t="str">
            <v>NIUE</v>
          </cell>
        </row>
        <row r="1016">
          <cell r="A1016" t="str">
            <v>NORFOLK ISLAND</v>
          </cell>
        </row>
        <row r="1017">
          <cell r="A1017" t="str">
            <v>N.MARIANA ISLANDS</v>
          </cell>
        </row>
        <row r="1018">
          <cell r="A1018" t="str">
            <v>PALAU</v>
          </cell>
        </row>
        <row r="1019">
          <cell r="A1019" t="str">
            <v>PAPUA N GUIN</v>
          </cell>
        </row>
        <row r="1020">
          <cell r="A1020" t="str">
            <v>PITCAIRN</v>
          </cell>
        </row>
        <row r="1021">
          <cell r="A1021" t="str">
            <v>SAMOA</v>
          </cell>
        </row>
        <row r="1022">
          <cell r="A1022" t="str">
            <v>SOLOMON ISL</v>
          </cell>
        </row>
        <row r="1023">
          <cell r="A1023" t="str">
            <v>TOKELAU</v>
          </cell>
        </row>
        <row r="1024">
          <cell r="A1024" t="str">
            <v>TONGA</v>
          </cell>
        </row>
        <row r="1025">
          <cell r="A1025" t="str">
            <v xml:space="preserve">TUVALU </v>
          </cell>
        </row>
        <row r="1026">
          <cell r="A1026" t="str">
            <v>US MINOR OUTLY IS</v>
          </cell>
        </row>
        <row r="1027">
          <cell r="A1027" t="str">
            <v>VANUATU</v>
          </cell>
        </row>
        <row r="1028">
          <cell r="A1028" t="str">
            <v>WALLIS&amp;FUTUN</v>
          </cell>
        </row>
        <row r="1029">
          <cell r="A1029" t="str">
            <v>AFGHANISTAN</v>
          </cell>
        </row>
        <row r="1030">
          <cell r="A1030" t="str">
            <v>BANGLADESH</v>
          </cell>
        </row>
        <row r="1031">
          <cell r="A1031" t="str">
            <v>BHUTAN</v>
          </cell>
        </row>
        <row r="1032">
          <cell r="A1032" t="str">
            <v>BRUNEI DARUSSALAM</v>
          </cell>
        </row>
        <row r="1033">
          <cell r="A1033" t="str">
            <v>CAMBODIA</v>
          </cell>
        </row>
        <row r="1034">
          <cell r="A1034" t="str">
            <v>CHINA</v>
          </cell>
        </row>
        <row r="1035">
          <cell r="A1035" t="str">
            <v>EAST TIMOR</v>
          </cell>
        </row>
        <row r="1036">
          <cell r="A1036" t="str">
            <v>HG KONG</v>
          </cell>
        </row>
        <row r="1037">
          <cell r="A1037" t="str">
            <v>INDIA</v>
          </cell>
        </row>
        <row r="1038">
          <cell r="A1038" t="str">
            <v>INDONESIA</v>
          </cell>
        </row>
        <row r="1039">
          <cell r="A1039" t="str">
            <v>JAPAN</v>
          </cell>
        </row>
        <row r="1040">
          <cell r="A1040" t="str">
            <v>KAZAKHSTAN</v>
          </cell>
        </row>
        <row r="1041">
          <cell r="A1041" t="str">
            <v>KOREA,DEMOC REP</v>
          </cell>
        </row>
        <row r="1042">
          <cell r="A1042" t="str">
            <v>KOREA,REPUBLIC OF</v>
          </cell>
        </row>
        <row r="1043">
          <cell r="A1043" t="str">
            <v>KYRGYZSTAN</v>
          </cell>
        </row>
        <row r="1044">
          <cell r="A1044" t="str">
            <v>LAOS</v>
          </cell>
        </row>
        <row r="1045">
          <cell r="A1045" t="str">
            <v>MACAO</v>
          </cell>
        </row>
        <row r="1046">
          <cell r="A1046" t="str">
            <v>MALAYSIA</v>
          </cell>
        </row>
        <row r="1047">
          <cell r="A1047" t="str">
            <v>MALDIVES</v>
          </cell>
        </row>
        <row r="1048">
          <cell r="A1048" t="str">
            <v>MONGOLIA</v>
          </cell>
        </row>
        <row r="1049">
          <cell r="A1049" t="str">
            <v>MAYANMAR</v>
          </cell>
        </row>
        <row r="1050">
          <cell r="A1050" t="str">
            <v>NEPAL</v>
          </cell>
        </row>
        <row r="1051">
          <cell r="A1051" t="str">
            <v>PAKISTAN</v>
          </cell>
        </row>
        <row r="1052">
          <cell r="A1052" t="str">
            <v>PHILIPPINES</v>
          </cell>
        </row>
        <row r="1053">
          <cell r="A1053" t="str">
            <v>SINGAPORE</v>
          </cell>
        </row>
        <row r="1054">
          <cell r="A1054" t="str">
            <v>SRI LANKA</v>
          </cell>
        </row>
        <row r="1055">
          <cell r="A1055" t="str">
            <v>TAIWAN</v>
          </cell>
        </row>
        <row r="1056">
          <cell r="A1056" t="str">
            <v>TAJIKISTAN</v>
          </cell>
        </row>
        <row r="1057">
          <cell r="A1057" t="str">
            <v>THAILAND</v>
          </cell>
        </row>
        <row r="1058">
          <cell r="A1058" t="str">
            <v>TURKMENISTAN</v>
          </cell>
        </row>
        <row r="1059">
          <cell r="A1059" t="str">
            <v>UZBEKISTAN</v>
          </cell>
        </row>
        <row r="1060">
          <cell r="A1060" t="str">
            <v>VIETNAM</v>
          </cell>
        </row>
        <row r="1061">
          <cell r="A1061" t="str">
            <v>AFGHANISTAN</v>
          </cell>
        </row>
        <row r="1062">
          <cell r="A1062" t="str">
            <v>BANGLADESH</v>
          </cell>
        </row>
        <row r="1063">
          <cell r="A1063" t="str">
            <v>BHUTAN</v>
          </cell>
        </row>
        <row r="1064">
          <cell r="A1064" t="str">
            <v>BRUNEI DARUSSALAM</v>
          </cell>
        </row>
        <row r="1065">
          <cell r="A1065" t="str">
            <v>CAMBODIA</v>
          </cell>
        </row>
        <row r="1066">
          <cell r="A1066" t="str">
            <v>CHINA</v>
          </cell>
        </row>
        <row r="1067">
          <cell r="A1067" t="str">
            <v>EAST TIMOR</v>
          </cell>
        </row>
        <row r="1068">
          <cell r="A1068" t="str">
            <v>HG KONG</v>
          </cell>
        </row>
        <row r="1069">
          <cell r="A1069" t="str">
            <v>INDIA</v>
          </cell>
        </row>
        <row r="1070">
          <cell r="A1070" t="str">
            <v>INDONESIA</v>
          </cell>
        </row>
        <row r="1071">
          <cell r="A1071" t="str">
            <v>JAPAN</v>
          </cell>
        </row>
        <row r="1072">
          <cell r="A1072" t="str">
            <v>KAZAKHSTAN</v>
          </cell>
        </row>
        <row r="1073">
          <cell r="A1073" t="str">
            <v>KOREA,DEMOC REP</v>
          </cell>
        </row>
        <row r="1074">
          <cell r="A1074" t="str">
            <v>KOREA,REPUBLIC OF</v>
          </cell>
        </row>
        <row r="1075">
          <cell r="A1075" t="str">
            <v>KYRGYZSTAN</v>
          </cell>
        </row>
        <row r="1076">
          <cell r="A1076" t="str">
            <v>LAOS</v>
          </cell>
        </row>
        <row r="1077">
          <cell r="A1077" t="str">
            <v>MACAO</v>
          </cell>
        </row>
        <row r="1078">
          <cell r="A1078" t="str">
            <v>MALAYSIA</v>
          </cell>
        </row>
        <row r="1079">
          <cell r="A1079" t="str">
            <v>MALDIVES</v>
          </cell>
        </row>
        <row r="1080">
          <cell r="A1080" t="str">
            <v>MONGOLIA</v>
          </cell>
        </row>
        <row r="1081">
          <cell r="A1081" t="str">
            <v>MAYANMAR</v>
          </cell>
        </row>
        <row r="1082">
          <cell r="A1082" t="str">
            <v>NEPAL</v>
          </cell>
        </row>
        <row r="1083">
          <cell r="A1083" t="str">
            <v>PAKISTAN</v>
          </cell>
        </row>
        <row r="1084">
          <cell r="A1084" t="str">
            <v>PHILIPPINES</v>
          </cell>
        </row>
        <row r="1085">
          <cell r="A1085" t="str">
            <v>SINGAPORE</v>
          </cell>
        </row>
        <row r="1086">
          <cell r="A1086" t="str">
            <v>SRI LANKA</v>
          </cell>
        </row>
        <row r="1087">
          <cell r="A1087" t="str">
            <v>TAIWAN</v>
          </cell>
        </row>
        <row r="1088">
          <cell r="A1088" t="str">
            <v>TAJIKISTAN</v>
          </cell>
        </row>
        <row r="1089">
          <cell r="A1089" t="str">
            <v>THAILAND</v>
          </cell>
        </row>
        <row r="1090">
          <cell r="A1090" t="str">
            <v>TURKMENISTAN</v>
          </cell>
        </row>
        <row r="1091">
          <cell r="A1091" t="str">
            <v>UZBEKISTAN</v>
          </cell>
        </row>
        <row r="1092">
          <cell r="A1092" t="str">
            <v>VIETNAM</v>
          </cell>
        </row>
        <row r="1093">
          <cell r="A1093" t="str">
            <v>AMER SAMOA</v>
          </cell>
        </row>
        <row r="1094">
          <cell r="A1094" t="str">
            <v>AUSTRALIA</v>
          </cell>
        </row>
        <row r="1095">
          <cell r="A1095" t="str">
            <v>CHRISTMS ISLAND</v>
          </cell>
        </row>
        <row r="1096">
          <cell r="A1096" t="str">
            <v>COCO (KEEL ISLND)</v>
          </cell>
        </row>
        <row r="1097">
          <cell r="A1097" t="str">
            <v>COOK ISLAND</v>
          </cell>
        </row>
        <row r="1098">
          <cell r="A1098" t="str">
            <v>FIJI</v>
          </cell>
        </row>
        <row r="1099">
          <cell r="A1099" t="str">
            <v>FR POLYNESIA</v>
          </cell>
        </row>
        <row r="1100">
          <cell r="A1100" t="str">
            <v>GUAM</v>
          </cell>
        </row>
        <row r="1101">
          <cell r="A1101" t="str">
            <v>HEARD/MCDNLD</v>
          </cell>
        </row>
        <row r="1102">
          <cell r="A1102" t="str">
            <v>KIRIBATI</v>
          </cell>
        </row>
        <row r="1103">
          <cell r="A1103" t="str">
            <v>MARSHALL ISL</v>
          </cell>
        </row>
        <row r="1104">
          <cell r="A1104" t="str">
            <v xml:space="preserve">MICRON, FED STS </v>
          </cell>
        </row>
        <row r="1105">
          <cell r="A1105" t="str">
            <v>NAURU</v>
          </cell>
        </row>
        <row r="1106">
          <cell r="A1106" t="str">
            <v>NEW CALDONIA</v>
          </cell>
        </row>
        <row r="1107">
          <cell r="A1107" t="str">
            <v>NEW ZEALAND</v>
          </cell>
        </row>
        <row r="1108">
          <cell r="A1108" t="str">
            <v>NIUE</v>
          </cell>
        </row>
        <row r="1109">
          <cell r="A1109" t="str">
            <v>NORFOLK ISLAND</v>
          </cell>
        </row>
        <row r="1110">
          <cell r="A1110" t="str">
            <v>N.MARIANA ISLANDS</v>
          </cell>
        </row>
        <row r="1111">
          <cell r="A1111" t="str">
            <v>PALAU</v>
          </cell>
        </row>
        <row r="1112">
          <cell r="A1112" t="str">
            <v>PAPUA N GUIN</v>
          </cell>
        </row>
        <row r="1113">
          <cell r="A1113" t="str">
            <v>PITCAIRN</v>
          </cell>
        </row>
        <row r="1114">
          <cell r="A1114" t="str">
            <v>SAMOA</v>
          </cell>
        </row>
        <row r="1115">
          <cell r="A1115" t="str">
            <v>SOLOMON ISL</v>
          </cell>
        </row>
        <row r="1116">
          <cell r="A1116" t="str">
            <v>TOKELAU</v>
          </cell>
        </row>
        <row r="1117">
          <cell r="A1117" t="str">
            <v>TONGA</v>
          </cell>
        </row>
        <row r="1118">
          <cell r="A1118" t="str">
            <v xml:space="preserve">TUVALU </v>
          </cell>
        </row>
        <row r="1119">
          <cell r="A1119" t="str">
            <v>US MINOR OUTLY IS</v>
          </cell>
        </row>
        <row r="1120">
          <cell r="A1120" t="str">
            <v>VANUATU</v>
          </cell>
        </row>
        <row r="1121">
          <cell r="A1121" t="str">
            <v>WALLIS&amp;FUTUN</v>
          </cell>
        </row>
        <row r="1122">
          <cell r="A1122" t="str">
            <v>AFGHANISTAN</v>
          </cell>
        </row>
        <row r="1123">
          <cell r="A1123" t="str">
            <v>BANGLADESH</v>
          </cell>
        </row>
        <row r="1124">
          <cell r="A1124" t="str">
            <v>BHUTAN</v>
          </cell>
        </row>
        <row r="1125">
          <cell r="A1125" t="str">
            <v>BRUNEI DARUSSALAM</v>
          </cell>
        </row>
        <row r="1126">
          <cell r="A1126" t="str">
            <v>CAMBODIA</v>
          </cell>
        </row>
        <row r="1127">
          <cell r="A1127" t="str">
            <v>CHINA</v>
          </cell>
        </row>
        <row r="1128">
          <cell r="A1128" t="str">
            <v>EAST TIMOR</v>
          </cell>
        </row>
        <row r="1129">
          <cell r="A1129" t="str">
            <v>HG KONG</v>
          </cell>
        </row>
        <row r="1130">
          <cell r="A1130" t="str">
            <v>INDIA</v>
          </cell>
        </row>
        <row r="1131">
          <cell r="A1131" t="str">
            <v>INDONESIA</v>
          </cell>
        </row>
        <row r="1132">
          <cell r="A1132" t="str">
            <v>JAPAN</v>
          </cell>
        </row>
        <row r="1133">
          <cell r="A1133" t="str">
            <v>KAZAKHSTAN</v>
          </cell>
        </row>
        <row r="1134">
          <cell r="A1134" t="str">
            <v>KOREA,DEMOC REP</v>
          </cell>
        </row>
        <row r="1135">
          <cell r="A1135" t="str">
            <v>KOREA,REPUBLIC OF</v>
          </cell>
        </row>
        <row r="1136">
          <cell r="A1136" t="str">
            <v>KYRGYZSTAN</v>
          </cell>
        </row>
        <row r="1137">
          <cell r="A1137" t="str">
            <v>LAOS</v>
          </cell>
        </row>
        <row r="1138">
          <cell r="A1138" t="str">
            <v>MACAO</v>
          </cell>
        </row>
        <row r="1139">
          <cell r="A1139" t="str">
            <v>MALAYSIA</v>
          </cell>
        </row>
        <row r="1140">
          <cell r="A1140" t="str">
            <v>MALDIVES</v>
          </cell>
        </row>
        <row r="1141">
          <cell r="A1141" t="str">
            <v>MONGOLIA</v>
          </cell>
        </row>
        <row r="1142">
          <cell r="A1142" t="str">
            <v>MAYANMAR</v>
          </cell>
        </row>
        <row r="1143">
          <cell r="A1143" t="str">
            <v>NEPAL</v>
          </cell>
        </row>
        <row r="1144">
          <cell r="A1144" t="str">
            <v>PAKISTAN</v>
          </cell>
        </row>
        <row r="1145">
          <cell r="A1145" t="str">
            <v>PHILIPPINES</v>
          </cell>
        </row>
        <row r="1146">
          <cell r="A1146" t="str">
            <v>SINGAPORE</v>
          </cell>
        </row>
        <row r="1147">
          <cell r="A1147" t="str">
            <v>SRI LANKA</v>
          </cell>
        </row>
        <row r="1148">
          <cell r="A1148" t="str">
            <v>TAIWAN</v>
          </cell>
        </row>
        <row r="1149">
          <cell r="A1149" t="str">
            <v>TAJIKISTAN</v>
          </cell>
        </row>
        <row r="1150">
          <cell r="A1150" t="str">
            <v>THAILAND</v>
          </cell>
        </row>
        <row r="1151">
          <cell r="A1151" t="str">
            <v>TURKMENISTAN</v>
          </cell>
        </row>
        <row r="1152">
          <cell r="A1152" t="str">
            <v>UZBEKISTAN</v>
          </cell>
        </row>
        <row r="1153">
          <cell r="A1153" t="str">
            <v>VIETNAM</v>
          </cell>
        </row>
        <row r="1154">
          <cell r="A1154" t="str">
            <v>AMER SAMOA</v>
          </cell>
        </row>
        <row r="1155">
          <cell r="A1155" t="str">
            <v>AUSTRALIA</v>
          </cell>
        </row>
        <row r="1156">
          <cell r="A1156" t="str">
            <v>CHRISTMS ISLAND</v>
          </cell>
        </row>
        <row r="1157">
          <cell r="A1157" t="str">
            <v>COCO (KEEL ISLND)</v>
          </cell>
        </row>
        <row r="1158">
          <cell r="A1158" t="str">
            <v>COOK ISLAND</v>
          </cell>
        </row>
        <row r="1159">
          <cell r="A1159" t="str">
            <v>FIJI</v>
          </cell>
        </row>
        <row r="1160">
          <cell r="A1160" t="str">
            <v>FR POLYNESIA</v>
          </cell>
        </row>
        <row r="1161">
          <cell r="A1161" t="str">
            <v>GUAM</v>
          </cell>
        </row>
        <row r="1162">
          <cell r="A1162" t="str">
            <v>HEARD/MCDNLD</v>
          </cell>
        </row>
        <row r="1163">
          <cell r="A1163" t="str">
            <v>KIRIBATI</v>
          </cell>
        </row>
        <row r="1164">
          <cell r="A1164" t="str">
            <v>MARSHALL ISL</v>
          </cell>
        </row>
        <row r="1165">
          <cell r="A1165" t="str">
            <v xml:space="preserve">MICRON, FED STS </v>
          </cell>
        </row>
        <row r="1166">
          <cell r="A1166" t="str">
            <v>NAURU</v>
          </cell>
        </row>
        <row r="1167">
          <cell r="A1167" t="str">
            <v>NEW CALDONIA</v>
          </cell>
        </row>
        <row r="1168">
          <cell r="A1168" t="str">
            <v>NEW ZEALAND</v>
          </cell>
        </row>
        <row r="1169">
          <cell r="A1169" t="str">
            <v>NIUE</v>
          </cell>
        </row>
        <row r="1170">
          <cell r="A1170" t="str">
            <v>NORFOLK ISLAND</v>
          </cell>
        </row>
        <row r="1171">
          <cell r="A1171" t="str">
            <v>N.MARIANA ISLANDS</v>
          </cell>
        </row>
        <row r="1172">
          <cell r="A1172" t="str">
            <v>PALAU</v>
          </cell>
        </row>
        <row r="1173">
          <cell r="A1173" t="str">
            <v>PAPUA N GUIN</v>
          </cell>
        </row>
        <row r="1174">
          <cell r="A1174" t="str">
            <v>PITCAIRN</v>
          </cell>
        </row>
        <row r="1175">
          <cell r="A1175" t="str">
            <v>SAMOA</v>
          </cell>
        </row>
        <row r="1176">
          <cell r="A1176" t="str">
            <v>SOLOMON ISL</v>
          </cell>
        </row>
        <row r="1177">
          <cell r="A1177" t="str">
            <v>TOKELAU</v>
          </cell>
        </row>
        <row r="1178">
          <cell r="A1178" t="str">
            <v>TONGA</v>
          </cell>
        </row>
        <row r="1179">
          <cell r="A1179" t="str">
            <v xml:space="preserve">TUVALU </v>
          </cell>
        </row>
        <row r="1180">
          <cell r="A1180" t="str">
            <v>US MINOR OUTLY IS</v>
          </cell>
        </row>
        <row r="1181">
          <cell r="A1181" t="str">
            <v>VANUATU</v>
          </cell>
        </row>
        <row r="1182">
          <cell r="A1182" t="str">
            <v>WALLIS&amp;FUTUN</v>
          </cell>
        </row>
        <row r="1183">
          <cell r="A1183" t="str">
            <v>AFGHANISTAN</v>
          </cell>
        </row>
        <row r="1184">
          <cell r="A1184" t="str">
            <v>BANGLADESH</v>
          </cell>
        </row>
        <row r="1185">
          <cell r="A1185" t="str">
            <v>BHUTAN</v>
          </cell>
        </row>
        <row r="1186">
          <cell r="A1186" t="str">
            <v>BRUNEI DARUSSALAM</v>
          </cell>
        </row>
        <row r="1187">
          <cell r="A1187" t="str">
            <v>CAMBODIA</v>
          </cell>
        </row>
        <row r="1188">
          <cell r="A1188" t="str">
            <v>CHINA</v>
          </cell>
        </row>
        <row r="1189">
          <cell r="A1189" t="str">
            <v>EAST TIMOR</v>
          </cell>
        </row>
        <row r="1190">
          <cell r="A1190" t="str">
            <v>HG KONG</v>
          </cell>
        </row>
        <row r="1191">
          <cell r="A1191" t="str">
            <v>INDIA</v>
          </cell>
        </row>
        <row r="1192">
          <cell r="A1192" t="str">
            <v>INDONESIA</v>
          </cell>
        </row>
        <row r="1193">
          <cell r="A1193" t="str">
            <v>JAPAN</v>
          </cell>
        </row>
        <row r="1194">
          <cell r="A1194" t="str">
            <v>KAZAKHSTAN</v>
          </cell>
        </row>
        <row r="1195">
          <cell r="A1195" t="str">
            <v>KOREA,DEMOC REP</v>
          </cell>
        </row>
        <row r="1196">
          <cell r="A1196" t="str">
            <v>KOREA,REPUBLIC OF</v>
          </cell>
        </row>
        <row r="1197">
          <cell r="A1197" t="str">
            <v>KYRGYZSTAN</v>
          </cell>
        </row>
        <row r="1198">
          <cell r="A1198" t="str">
            <v>LAOS</v>
          </cell>
        </row>
        <row r="1199">
          <cell r="A1199" t="str">
            <v>MACAO</v>
          </cell>
        </row>
        <row r="1200">
          <cell r="A1200" t="str">
            <v>MALAYSIA</v>
          </cell>
        </row>
        <row r="1201">
          <cell r="A1201" t="str">
            <v>MALDIVES</v>
          </cell>
        </row>
        <row r="1202">
          <cell r="A1202" t="str">
            <v>MONGOLIA</v>
          </cell>
        </row>
        <row r="1203">
          <cell r="A1203" t="str">
            <v>MAYANMAR</v>
          </cell>
        </row>
        <row r="1204">
          <cell r="A1204" t="str">
            <v>NEPAL</v>
          </cell>
        </row>
        <row r="1205">
          <cell r="A1205" t="str">
            <v>PAKISTAN</v>
          </cell>
        </row>
        <row r="1206">
          <cell r="A1206" t="str">
            <v>PHILIPPINES</v>
          </cell>
        </row>
        <row r="1207">
          <cell r="A1207" t="str">
            <v>SINGAPORE</v>
          </cell>
        </row>
        <row r="1208">
          <cell r="A1208" t="str">
            <v>SRI LANKA</v>
          </cell>
        </row>
        <row r="1209">
          <cell r="A1209" t="str">
            <v>TAIWAN</v>
          </cell>
        </row>
        <row r="1210">
          <cell r="A1210" t="str">
            <v>TAJIKISTAN</v>
          </cell>
        </row>
        <row r="1211">
          <cell r="A1211" t="str">
            <v>THAILAND</v>
          </cell>
        </row>
        <row r="1212">
          <cell r="A1212" t="str">
            <v>TURKMENISTAN</v>
          </cell>
        </row>
        <row r="1213">
          <cell r="A1213" t="str">
            <v>UZBEKISTAN</v>
          </cell>
        </row>
        <row r="1214">
          <cell r="A1214" t="str">
            <v>VIETNAM</v>
          </cell>
        </row>
        <row r="1215">
          <cell r="A1215" t="str">
            <v>AMER SAMOA</v>
          </cell>
        </row>
        <row r="1216">
          <cell r="A1216" t="str">
            <v>AUSTRALIA</v>
          </cell>
        </row>
        <row r="1217">
          <cell r="A1217" t="str">
            <v>CHRISTMS ISLAND</v>
          </cell>
        </row>
        <row r="1218">
          <cell r="A1218" t="str">
            <v>COCO (KEEL ISLND)</v>
          </cell>
        </row>
        <row r="1219">
          <cell r="A1219" t="str">
            <v>COOK ISLAND</v>
          </cell>
        </row>
        <row r="1220">
          <cell r="A1220" t="str">
            <v>FIJI</v>
          </cell>
        </row>
        <row r="1221">
          <cell r="A1221" t="str">
            <v>FR POLYNESIA</v>
          </cell>
        </row>
        <row r="1222">
          <cell r="A1222" t="str">
            <v>GUAM</v>
          </cell>
        </row>
        <row r="1223">
          <cell r="A1223" t="str">
            <v>HEARD/MCDNLD</v>
          </cell>
        </row>
        <row r="1224">
          <cell r="A1224" t="str">
            <v>KIRIBATI</v>
          </cell>
        </row>
        <row r="1225">
          <cell r="A1225" t="str">
            <v>MARSHALL ISL</v>
          </cell>
        </row>
        <row r="1226">
          <cell r="A1226" t="str">
            <v xml:space="preserve">MICRON, FED STS </v>
          </cell>
        </row>
        <row r="1227">
          <cell r="A1227" t="str">
            <v>NAURU</v>
          </cell>
        </row>
        <row r="1228">
          <cell r="A1228" t="str">
            <v>NEW CALDONIA</v>
          </cell>
        </row>
        <row r="1229">
          <cell r="A1229" t="str">
            <v>NEW ZEALAND</v>
          </cell>
        </row>
        <row r="1230">
          <cell r="A1230" t="str">
            <v>NIUE</v>
          </cell>
        </row>
        <row r="1231">
          <cell r="A1231" t="str">
            <v>NORFOLK ISLAND</v>
          </cell>
        </row>
        <row r="1232">
          <cell r="A1232" t="str">
            <v>N.MARIANA ISLANDS</v>
          </cell>
        </row>
        <row r="1233">
          <cell r="A1233" t="str">
            <v>PALAU</v>
          </cell>
        </row>
        <row r="1234">
          <cell r="A1234" t="str">
            <v>PAPUA N GUIN</v>
          </cell>
        </row>
        <row r="1235">
          <cell r="A1235" t="str">
            <v>PITCAIRN</v>
          </cell>
        </row>
        <row r="1236">
          <cell r="A1236" t="str">
            <v>SAMOA</v>
          </cell>
        </row>
        <row r="1237">
          <cell r="A1237" t="str">
            <v>SOLOMON ISL</v>
          </cell>
        </row>
        <row r="1238">
          <cell r="A1238" t="str">
            <v>TOKELAU</v>
          </cell>
        </row>
        <row r="1239">
          <cell r="A1239" t="str">
            <v>TONGA</v>
          </cell>
        </row>
        <row r="1240">
          <cell r="A1240" t="str">
            <v xml:space="preserve">TUVALU </v>
          </cell>
        </row>
        <row r="1241">
          <cell r="A1241" t="str">
            <v>US MINOR OUTLY IS</v>
          </cell>
        </row>
        <row r="1242">
          <cell r="A1242" t="str">
            <v>VANUATU</v>
          </cell>
        </row>
        <row r="1243">
          <cell r="A1243" t="str">
            <v>WALLIS&amp;FUTUN</v>
          </cell>
        </row>
        <row r="1244">
          <cell r="A1244" t="str">
            <v>AMER SAMOA</v>
          </cell>
        </row>
        <row r="1245">
          <cell r="A1245" t="str">
            <v>AUSTRALIA</v>
          </cell>
        </row>
        <row r="1246">
          <cell r="A1246" t="str">
            <v>CHRISTMS ISLAND</v>
          </cell>
        </row>
        <row r="1247">
          <cell r="A1247" t="str">
            <v>COCO (KEEL ISLND)</v>
          </cell>
        </row>
        <row r="1248">
          <cell r="A1248" t="str">
            <v>COOK ISLAND</v>
          </cell>
        </row>
        <row r="1249">
          <cell r="A1249" t="str">
            <v>FIJI</v>
          </cell>
        </row>
        <row r="1250">
          <cell r="A1250" t="str">
            <v>FR POLYNESIA</v>
          </cell>
        </row>
        <row r="1251">
          <cell r="A1251" t="str">
            <v>GUAM</v>
          </cell>
        </row>
        <row r="1252">
          <cell r="A1252" t="str">
            <v>HEARD/MCDNLD</v>
          </cell>
        </row>
        <row r="1253">
          <cell r="A1253" t="str">
            <v>KIRIBATI</v>
          </cell>
        </row>
        <row r="1254">
          <cell r="A1254" t="str">
            <v>MARSHALL ISL</v>
          </cell>
        </row>
        <row r="1255">
          <cell r="A1255" t="str">
            <v xml:space="preserve">MICRON, FED STS </v>
          </cell>
        </row>
        <row r="1256">
          <cell r="A1256" t="str">
            <v>NAURU</v>
          </cell>
        </row>
        <row r="1257">
          <cell r="A1257" t="str">
            <v>NEW CALDONIA</v>
          </cell>
        </row>
        <row r="1258">
          <cell r="A1258" t="str">
            <v>NEW ZEALAND</v>
          </cell>
        </row>
        <row r="1259">
          <cell r="A1259" t="str">
            <v>NIUE</v>
          </cell>
        </row>
        <row r="1260">
          <cell r="A1260" t="str">
            <v>NORFOLK ISLAND</v>
          </cell>
        </row>
        <row r="1261">
          <cell r="A1261" t="str">
            <v>N.MARIANA ISLANDS</v>
          </cell>
        </row>
        <row r="1262">
          <cell r="A1262" t="str">
            <v>PALAU</v>
          </cell>
        </row>
        <row r="1263">
          <cell r="A1263" t="str">
            <v>PAPUA N GUIN</v>
          </cell>
        </row>
        <row r="1264">
          <cell r="A1264" t="str">
            <v>PITCAIRN</v>
          </cell>
        </row>
        <row r="1265">
          <cell r="A1265" t="str">
            <v>SAMOA</v>
          </cell>
        </row>
        <row r="1266">
          <cell r="A1266" t="str">
            <v>SOLOMON ISL</v>
          </cell>
        </row>
        <row r="1267">
          <cell r="A1267" t="str">
            <v>TOKELAU</v>
          </cell>
        </row>
        <row r="1268">
          <cell r="A1268" t="str">
            <v>TONGA</v>
          </cell>
        </row>
        <row r="1269">
          <cell r="A1269" t="str">
            <v xml:space="preserve">TUVALU </v>
          </cell>
        </row>
        <row r="1270">
          <cell r="A1270" t="str">
            <v>US MINOR OUTLY IS</v>
          </cell>
        </row>
        <row r="1271">
          <cell r="A1271" t="str">
            <v>VANUATU</v>
          </cell>
        </row>
        <row r="1272">
          <cell r="A1272" t="str">
            <v>WALLIS&amp;FUTUN</v>
          </cell>
        </row>
        <row r="1273">
          <cell r="A1273" t="str">
            <v>AFGHANISTAN</v>
          </cell>
        </row>
        <row r="1274">
          <cell r="A1274" t="str">
            <v>BANGLADESH</v>
          </cell>
        </row>
        <row r="1275">
          <cell r="A1275" t="str">
            <v>BHUTAN</v>
          </cell>
        </row>
        <row r="1276">
          <cell r="A1276" t="str">
            <v>BRUNEI DARUSSALAM</v>
          </cell>
        </row>
        <row r="1277">
          <cell r="A1277" t="str">
            <v>CAMBODIA</v>
          </cell>
        </row>
        <row r="1278">
          <cell r="A1278" t="str">
            <v>CHINA</v>
          </cell>
        </row>
        <row r="1279">
          <cell r="A1279" t="str">
            <v>EAST TIMOR</v>
          </cell>
        </row>
        <row r="1280">
          <cell r="A1280" t="str">
            <v>HG KONG</v>
          </cell>
        </row>
        <row r="1281">
          <cell r="A1281" t="str">
            <v>INDIA</v>
          </cell>
        </row>
        <row r="1282">
          <cell r="A1282" t="str">
            <v>INDONESIA</v>
          </cell>
        </row>
        <row r="1283">
          <cell r="A1283" t="str">
            <v>JAPAN</v>
          </cell>
        </row>
        <row r="1284">
          <cell r="A1284" t="str">
            <v>KAZAKHSTAN</v>
          </cell>
        </row>
        <row r="1285">
          <cell r="A1285" t="str">
            <v>KOREA,DEMOC REP</v>
          </cell>
        </row>
        <row r="1286">
          <cell r="A1286" t="str">
            <v>KOREA,REPUBLIC OF</v>
          </cell>
        </row>
        <row r="1287">
          <cell r="A1287" t="str">
            <v>KYRGYZSTAN</v>
          </cell>
        </row>
        <row r="1288">
          <cell r="A1288" t="str">
            <v>LAOS</v>
          </cell>
        </row>
        <row r="1289">
          <cell r="A1289" t="str">
            <v>MACAO</v>
          </cell>
        </row>
        <row r="1290">
          <cell r="A1290" t="str">
            <v>MALAYSIA</v>
          </cell>
        </row>
        <row r="1291">
          <cell r="A1291" t="str">
            <v>MALDIVES</v>
          </cell>
        </row>
        <row r="1292">
          <cell r="A1292" t="str">
            <v>MONGOLIA</v>
          </cell>
        </row>
        <row r="1293">
          <cell r="A1293" t="str">
            <v>MAYANMAR</v>
          </cell>
        </row>
        <row r="1294">
          <cell r="A1294" t="str">
            <v>NEPAL</v>
          </cell>
        </row>
        <row r="1295">
          <cell r="A1295" t="str">
            <v>PAKISTAN</v>
          </cell>
        </row>
        <row r="1296">
          <cell r="A1296" t="str">
            <v>PHILIPPINES</v>
          </cell>
        </row>
        <row r="1297">
          <cell r="A1297" t="str">
            <v>SINGAPORE</v>
          </cell>
        </row>
        <row r="1298">
          <cell r="A1298" t="str">
            <v>SRI LANKA</v>
          </cell>
        </row>
        <row r="1299">
          <cell r="A1299" t="str">
            <v>TAIWAN</v>
          </cell>
        </row>
        <row r="1300">
          <cell r="A1300" t="str">
            <v>TAJIKISTAN</v>
          </cell>
        </row>
        <row r="1301">
          <cell r="A1301" t="str">
            <v>THAILAND</v>
          </cell>
        </row>
        <row r="1302">
          <cell r="A1302" t="str">
            <v>TURKMENISTAN</v>
          </cell>
        </row>
        <row r="1303">
          <cell r="A1303" t="str">
            <v>UZBEKISTAN</v>
          </cell>
        </row>
        <row r="1304">
          <cell r="A1304" t="str">
            <v>VIETNAM</v>
          </cell>
        </row>
        <row r="1305">
          <cell r="A1305" t="str">
            <v>AMER SAMOA</v>
          </cell>
        </row>
        <row r="1306">
          <cell r="A1306" t="str">
            <v>AUSTRALIA</v>
          </cell>
        </row>
        <row r="1307">
          <cell r="A1307" t="str">
            <v>CHRISTMS ISLAND</v>
          </cell>
        </row>
        <row r="1308">
          <cell r="A1308" t="str">
            <v>COCO (KEEL ISLND)</v>
          </cell>
        </row>
        <row r="1309">
          <cell r="A1309" t="str">
            <v>COOK ISLAND</v>
          </cell>
        </row>
        <row r="1310">
          <cell r="A1310" t="str">
            <v>FIJI</v>
          </cell>
        </row>
        <row r="1311">
          <cell r="A1311" t="str">
            <v>FR POLYNESIA</v>
          </cell>
        </row>
        <row r="1312">
          <cell r="A1312" t="str">
            <v>GUAM</v>
          </cell>
        </row>
        <row r="1313">
          <cell r="A1313" t="str">
            <v>HEARD/MCDNLD</v>
          </cell>
        </row>
        <row r="1314">
          <cell r="A1314" t="str">
            <v>KIRIBATI</v>
          </cell>
        </row>
        <row r="1315">
          <cell r="A1315" t="str">
            <v>MARSHALL ISL</v>
          </cell>
        </row>
        <row r="1316">
          <cell r="A1316" t="str">
            <v xml:space="preserve">MICRON, FED STS </v>
          </cell>
        </row>
        <row r="1317">
          <cell r="A1317" t="str">
            <v>NAURU</v>
          </cell>
        </row>
        <row r="1318">
          <cell r="A1318" t="str">
            <v>NEW CALDONIA</v>
          </cell>
        </row>
        <row r="1319">
          <cell r="A1319" t="str">
            <v>NEW ZEALAND</v>
          </cell>
        </row>
        <row r="1320">
          <cell r="A1320" t="str">
            <v>NIUE</v>
          </cell>
        </row>
        <row r="1321">
          <cell r="A1321" t="str">
            <v>NORFOLK ISLAND</v>
          </cell>
        </row>
        <row r="1322">
          <cell r="A1322" t="str">
            <v>N.MARIANA ISLANDS</v>
          </cell>
        </row>
        <row r="1323">
          <cell r="A1323" t="str">
            <v>PALAU</v>
          </cell>
        </row>
        <row r="1324">
          <cell r="A1324" t="str">
            <v>PAPUA N GUIN</v>
          </cell>
        </row>
        <row r="1325">
          <cell r="A1325" t="str">
            <v>PITCAIRN</v>
          </cell>
        </row>
        <row r="1326">
          <cell r="A1326" t="str">
            <v>SAMOA</v>
          </cell>
        </row>
        <row r="1327">
          <cell r="A1327" t="str">
            <v>SOLOMON ISL</v>
          </cell>
        </row>
        <row r="1328">
          <cell r="A1328" t="str">
            <v>TOKELAU</v>
          </cell>
        </row>
        <row r="1329">
          <cell r="A1329" t="str">
            <v>TONGA</v>
          </cell>
        </row>
        <row r="1330">
          <cell r="A1330" t="str">
            <v xml:space="preserve">TUVALU </v>
          </cell>
        </row>
        <row r="1331">
          <cell r="A1331" t="str">
            <v>US MINOR OUTLY IS</v>
          </cell>
        </row>
        <row r="1332">
          <cell r="A1332" t="str">
            <v>VANUATU</v>
          </cell>
        </row>
        <row r="1333">
          <cell r="A1333" t="str">
            <v>WALLIS&amp;FUTUN</v>
          </cell>
        </row>
        <row r="1334">
          <cell r="A1334" t="str">
            <v>AFGHANISTAN</v>
          </cell>
        </row>
        <row r="1335">
          <cell r="A1335" t="str">
            <v>BANGLADESH</v>
          </cell>
        </row>
        <row r="1336">
          <cell r="A1336" t="str">
            <v>BHUTAN</v>
          </cell>
        </row>
        <row r="1337">
          <cell r="A1337" t="str">
            <v>BRUNEI DARUSSALAM</v>
          </cell>
        </row>
        <row r="1338">
          <cell r="A1338" t="str">
            <v>CAMBODIA</v>
          </cell>
        </row>
        <row r="1339">
          <cell r="A1339" t="str">
            <v>CHINA</v>
          </cell>
        </row>
        <row r="1340">
          <cell r="A1340" t="str">
            <v>EAST TIMOR</v>
          </cell>
        </row>
        <row r="1341">
          <cell r="A1341" t="str">
            <v>HG KONG</v>
          </cell>
        </row>
        <row r="1342">
          <cell r="A1342" t="str">
            <v>INDIA</v>
          </cell>
        </row>
        <row r="1343">
          <cell r="A1343" t="str">
            <v>INDONESIA</v>
          </cell>
        </row>
        <row r="1344">
          <cell r="A1344" t="str">
            <v>JAPAN</v>
          </cell>
        </row>
        <row r="1345">
          <cell r="A1345" t="str">
            <v>KAZAKHSTAN</v>
          </cell>
        </row>
        <row r="1346">
          <cell r="A1346" t="str">
            <v>KOREA,DEMOC REP</v>
          </cell>
        </row>
        <row r="1347">
          <cell r="A1347" t="str">
            <v>KOREA,REPUBLIC OF</v>
          </cell>
        </row>
        <row r="1348">
          <cell r="A1348" t="str">
            <v>KYRGYZSTAN</v>
          </cell>
        </row>
        <row r="1349">
          <cell r="A1349" t="str">
            <v>LAOS</v>
          </cell>
        </row>
        <row r="1350">
          <cell r="A1350" t="str">
            <v>MACAO</v>
          </cell>
        </row>
        <row r="1351">
          <cell r="A1351" t="str">
            <v>MALAYSIA</v>
          </cell>
        </row>
        <row r="1352">
          <cell r="A1352" t="str">
            <v>MALDIVES</v>
          </cell>
        </row>
        <row r="1353">
          <cell r="A1353" t="str">
            <v>MONGOLIA</v>
          </cell>
        </row>
        <row r="1354">
          <cell r="A1354" t="str">
            <v>MAYANMAR</v>
          </cell>
        </row>
        <row r="1355">
          <cell r="A1355" t="str">
            <v>NEPAL</v>
          </cell>
        </row>
        <row r="1356">
          <cell r="A1356" t="str">
            <v>PAKISTAN</v>
          </cell>
        </row>
        <row r="1357">
          <cell r="A1357" t="str">
            <v>PHILIPPINES</v>
          </cell>
        </row>
        <row r="1358">
          <cell r="A1358" t="str">
            <v>SINGAPORE</v>
          </cell>
        </row>
        <row r="1359">
          <cell r="A1359" t="str">
            <v>SRI LANKA</v>
          </cell>
        </row>
        <row r="1360">
          <cell r="A1360" t="str">
            <v>TAIWAN</v>
          </cell>
        </row>
        <row r="1361">
          <cell r="A1361" t="str">
            <v>TAJIKISTAN</v>
          </cell>
        </row>
        <row r="1362">
          <cell r="A1362" t="str">
            <v>THAILAND</v>
          </cell>
        </row>
        <row r="1363">
          <cell r="A1363" t="str">
            <v>TURKMENISTAN</v>
          </cell>
        </row>
        <row r="1364">
          <cell r="A1364" t="str">
            <v>UZBEKISTAN</v>
          </cell>
        </row>
        <row r="1365">
          <cell r="A1365" t="str">
            <v>VIETNAM</v>
          </cell>
        </row>
        <row r="1366">
          <cell r="A1366" t="str">
            <v>AMER SAMOA</v>
          </cell>
        </row>
        <row r="1367">
          <cell r="A1367" t="str">
            <v>AUSTRALIA</v>
          </cell>
        </row>
        <row r="1368">
          <cell r="A1368" t="str">
            <v>CHRISTMS ISLAND</v>
          </cell>
        </row>
        <row r="1369">
          <cell r="A1369" t="str">
            <v>COCO (KEEL ISLND)</v>
          </cell>
        </row>
        <row r="1370">
          <cell r="A1370" t="str">
            <v>COOK ISLAND</v>
          </cell>
        </row>
        <row r="1371">
          <cell r="A1371" t="str">
            <v>FIJI</v>
          </cell>
        </row>
        <row r="1372">
          <cell r="A1372" t="str">
            <v>FR POLYNESIA</v>
          </cell>
        </row>
        <row r="1373">
          <cell r="A1373" t="str">
            <v>GUAM</v>
          </cell>
        </row>
        <row r="1374">
          <cell r="A1374" t="str">
            <v>HEARD/MCDNLD</v>
          </cell>
        </row>
        <row r="1375">
          <cell r="A1375" t="str">
            <v>KIRIBATI</v>
          </cell>
        </row>
        <row r="1376">
          <cell r="A1376" t="str">
            <v>MARSHALL ISL</v>
          </cell>
        </row>
        <row r="1377">
          <cell r="A1377" t="str">
            <v xml:space="preserve">MICRON, FED STS </v>
          </cell>
        </row>
        <row r="1378">
          <cell r="A1378" t="str">
            <v>NAURU</v>
          </cell>
        </row>
        <row r="1379">
          <cell r="A1379" t="str">
            <v>NEW CALDONIA</v>
          </cell>
        </row>
        <row r="1380">
          <cell r="A1380" t="str">
            <v>NEW ZEALAND</v>
          </cell>
        </row>
        <row r="1381">
          <cell r="A1381" t="str">
            <v>NIUE</v>
          </cell>
        </row>
        <row r="1382">
          <cell r="A1382" t="str">
            <v>NORFOLK ISLAND</v>
          </cell>
        </row>
        <row r="1383">
          <cell r="A1383" t="str">
            <v>N.MARIANA ISLANDS</v>
          </cell>
        </row>
        <row r="1384">
          <cell r="A1384" t="str">
            <v>PALAU</v>
          </cell>
        </row>
        <row r="1385">
          <cell r="A1385" t="str">
            <v>PAPUA N GUIN</v>
          </cell>
        </row>
        <row r="1386">
          <cell r="A1386" t="str">
            <v>PITCAIRN</v>
          </cell>
        </row>
        <row r="1387">
          <cell r="A1387" t="str">
            <v>SAMOA</v>
          </cell>
        </row>
        <row r="1388">
          <cell r="A1388" t="str">
            <v>SOLOMON ISL</v>
          </cell>
        </row>
        <row r="1389">
          <cell r="A1389" t="str">
            <v>TOKELAU</v>
          </cell>
        </row>
        <row r="1390">
          <cell r="A1390" t="str">
            <v>TONGA</v>
          </cell>
        </row>
        <row r="1391">
          <cell r="A1391" t="str">
            <v xml:space="preserve">TUVALU </v>
          </cell>
        </row>
        <row r="1392">
          <cell r="A1392" t="str">
            <v>US MINOR OUTLY IS</v>
          </cell>
        </row>
        <row r="1393">
          <cell r="A1393" t="str">
            <v>VANUATU</v>
          </cell>
        </row>
        <row r="1394">
          <cell r="A1394" t="str">
            <v>WALLIS&amp;FUTUN</v>
          </cell>
        </row>
        <row r="1395">
          <cell r="A1395" t="str">
            <v>AFGHANISTAN</v>
          </cell>
        </row>
        <row r="1396">
          <cell r="A1396" t="str">
            <v>BANGLADESH</v>
          </cell>
        </row>
        <row r="1397">
          <cell r="A1397" t="str">
            <v>BHUTAN</v>
          </cell>
        </row>
        <row r="1398">
          <cell r="A1398" t="str">
            <v>BRUNEI DARUSSALAM</v>
          </cell>
        </row>
        <row r="1399">
          <cell r="A1399" t="str">
            <v>CAMBODIA</v>
          </cell>
        </row>
        <row r="1400">
          <cell r="A1400" t="str">
            <v>CHINA</v>
          </cell>
        </row>
        <row r="1401">
          <cell r="A1401" t="str">
            <v>EAST TIMOR</v>
          </cell>
        </row>
        <row r="1402">
          <cell r="A1402" t="str">
            <v>HG KONG</v>
          </cell>
        </row>
        <row r="1403">
          <cell r="A1403" t="str">
            <v>INDIA</v>
          </cell>
        </row>
        <row r="1404">
          <cell r="A1404" t="str">
            <v>INDONESIA</v>
          </cell>
        </row>
        <row r="1405">
          <cell r="A1405" t="str">
            <v>JAPAN</v>
          </cell>
        </row>
        <row r="1406">
          <cell r="A1406" t="str">
            <v>KAZAKHSTAN</v>
          </cell>
        </row>
        <row r="1407">
          <cell r="A1407" t="str">
            <v>KOREA,DEMOC REP</v>
          </cell>
        </row>
        <row r="1408">
          <cell r="A1408" t="str">
            <v>KOREA,REPUBLIC OF</v>
          </cell>
        </row>
        <row r="1409">
          <cell r="A1409" t="str">
            <v>KYRGYZSTAN</v>
          </cell>
        </row>
        <row r="1410">
          <cell r="A1410" t="str">
            <v>LAOS</v>
          </cell>
        </row>
        <row r="1411">
          <cell r="A1411" t="str">
            <v>MACAO</v>
          </cell>
        </row>
        <row r="1412">
          <cell r="A1412" t="str">
            <v>MALAYSIA</v>
          </cell>
        </row>
        <row r="1413">
          <cell r="A1413" t="str">
            <v>MALDIVES</v>
          </cell>
        </row>
        <row r="1414">
          <cell r="A1414" t="str">
            <v>MONGOLIA</v>
          </cell>
        </row>
        <row r="1415">
          <cell r="A1415" t="str">
            <v>MAYANMAR</v>
          </cell>
        </row>
        <row r="1416">
          <cell r="A1416" t="str">
            <v>NEPAL</v>
          </cell>
        </row>
        <row r="1417">
          <cell r="A1417" t="str">
            <v>PAKISTAN</v>
          </cell>
        </row>
        <row r="1418">
          <cell r="A1418" t="str">
            <v>PHILIPPINES</v>
          </cell>
        </row>
        <row r="1419">
          <cell r="A1419" t="str">
            <v>SINGAPORE</v>
          </cell>
        </row>
        <row r="1420">
          <cell r="A1420" t="str">
            <v>SRI LANKA</v>
          </cell>
        </row>
        <row r="1421">
          <cell r="A1421" t="str">
            <v>TAIWAN</v>
          </cell>
        </row>
        <row r="1422">
          <cell r="A1422" t="str">
            <v>TAJIKISTAN</v>
          </cell>
        </row>
        <row r="1423">
          <cell r="A1423" t="str">
            <v>THAILAND</v>
          </cell>
        </row>
        <row r="1424">
          <cell r="A1424" t="str">
            <v>TURKMENISTAN</v>
          </cell>
        </row>
        <row r="1425">
          <cell r="A1425" t="str">
            <v>UZBEKISTAN</v>
          </cell>
        </row>
        <row r="1426">
          <cell r="A1426" t="str">
            <v>VIETNAM</v>
          </cell>
        </row>
        <row r="1427">
          <cell r="A1427" t="str">
            <v>AFGHANISTAN</v>
          </cell>
        </row>
        <row r="1428">
          <cell r="A1428" t="str">
            <v>BANGLADESH</v>
          </cell>
        </row>
        <row r="1429">
          <cell r="A1429" t="str">
            <v>BHUTAN</v>
          </cell>
        </row>
        <row r="1430">
          <cell r="A1430" t="str">
            <v>BRUNEI DARUSSALAM</v>
          </cell>
        </row>
        <row r="1431">
          <cell r="A1431" t="str">
            <v>CAMBODIA</v>
          </cell>
        </row>
        <row r="1432">
          <cell r="A1432" t="str">
            <v>CHINA</v>
          </cell>
        </row>
        <row r="1433">
          <cell r="A1433" t="str">
            <v>EAST TIMOR</v>
          </cell>
        </row>
        <row r="1434">
          <cell r="A1434" t="str">
            <v>HG KONG</v>
          </cell>
        </row>
        <row r="1435">
          <cell r="A1435" t="str">
            <v>INDIA</v>
          </cell>
        </row>
        <row r="1436">
          <cell r="A1436" t="str">
            <v>INDONESIA</v>
          </cell>
        </row>
        <row r="1437">
          <cell r="A1437" t="str">
            <v>JAPAN</v>
          </cell>
        </row>
        <row r="1438">
          <cell r="A1438" t="str">
            <v>KAZAKHSTAN</v>
          </cell>
        </row>
        <row r="1439">
          <cell r="A1439" t="str">
            <v>KOREA,DEMOC REP</v>
          </cell>
        </row>
        <row r="1440">
          <cell r="A1440" t="str">
            <v>KOREA,REPUBLIC OF</v>
          </cell>
        </row>
        <row r="1441">
          <cell r="A1441" t="str">
            <v>KYRGYZSTAN</v>
          </cell>
        </row>
        <row r="1442">
          <cell r="A1442" t="str">
            <v>LAOS</v>
          </cell>
        </row>
        <row r="1443">
          <cell r="A1443" t="str">
            <v>MACAO</v>
          </cell>
        </row>
        <row r="1444">
          <cell r="A1444" t="str">
            <v>MALAYSIA</v>
          </cell>
        </row>
        <row r="1445">
          <cell r="A1445" t="str">
            <v>MALDIVES</v>
          </cell>
        </row>
        <row r="1446">
          <cell r="A1446" t="str">
            <v>MONGOLIA</v>
          </cell>
        </row>
        <row r="1447">
          <cell r="A1447" t="str">
            <v>MAYANMAR</v>
          </cell>
        </row>
        <row r="1448">
          <cell r="A1448" t="str">
            <v>NEPAL</v>
          </cell>
        </row>
        <row r="1449">
          <cell r="A1449" t="str">
            <v>PAKISTAN</v>
          </cell>
        </row>
        <row r="1450">
          <cell r="A1450" t="str">
            <v>PHILIPPINES</v>
          </cell>
        </row>
        <row r="1451">
          <cell r="A1451" t="str">
            <v>SINGAPORE</v>
          </cell>
        </row>
        <row r="1452">
          <cell r="A1452" t="str">
            <v>SRI LANKA</v>
          </cell>
        </row>
        <row r="1453">
          <cell r="A1453" t="str">
            <v>TAIWAN</v>
          </cell>
        </row>
        <row r="1454">
          <cell r="A1454" t="str">
            <v>TAJIKISTAN</v>
          </cell>
        </row>
        <row r="1455">
          <cell r="A1455" t="str">
            <v>THAILAND</v>
          </cell>
        </row>
        <row r="1456">
          <cell r="A1456" t="str">
            <v>TURKMENISTAN</v>
          </cell>
        </row>
        <row r="1457">
          <cell r="A1457" t="str">
            <v>UZBEKISTAN</v>
          </cell>
        </row>
        <row r="1458">
          <cell r="A1458" t="str">
            <v>VIETNAM</v>
          </cell>
        </row>
        <row r="1459">
          <cell r="A1459" t="str">
            <v>AMER SAMOA</v>
          </cell>
        </row>
        <row r="1460">
          <cell r="A1460" t="str">
            <v>AUSTRALIA</v>
          </cell>
        </row>
        <row r="1461">
          <cell r="A1461" t="str">
            <v>CHRISTMS ISLAND</v>
          </cell>
        </row>
        <row r="1462">
          <cell r="A1462" t="str">
            <v>COCO (KEEL ISLND)</v>
          </cell>
        </row>
        <row r="1463">
          <cell r="A1463" t="str">
            <v>COOK ISLAND</v>
          </cell>
        </row>
        <row r="1464">
          <cell r="A1464" t="str">
            <v>FIJI</v>
          </cell>
        </row>
        <row r="1465">
          <cell r="A1465" t="str">
            <v>FR POLYNESIA</v>
          </cell>
        </row>
        <row r="1466">
          <cell r="A1466" t="str">
            <v>GUAM</v>
          </cell>
        </row>
        <row r="1467">
          <cell r="A1467" t="str">
            <v>HEARD/MCDNLD</v>
          </cell>
        </row>
        <row r="1468">
          <cell r="A1468" t="str">
            <v>KIRIBATI</v>
          </cell>
        </row>
        <row r="1469">
          <cell r="A1469" t="str">
            <v>MARSHALL ISL</v>
          </cell>
        </row>
        <row r="1470">
          <cell r="A1470" t="str">
            <v xml:space="preserve">MICRON, FED STS </v>
          </cell>
        </row>
        <row r="1471">
          <cell r="A1471" t="str">
            <v>NAURU</v>
          </cell>
        </row>
        <row r="1472">
          <cell r="A1472" t="str">
            <v>NEW CALDONIA</v>
          </cell>
        </row>
        <row r="1473">
          <cell r="A1473" t="str">
            <v>NEW ZEALAND</v>
          </cell>
        </row>
        <row r="1474">
          <cell r="A1474" t="str">
            <v>NIUE</v>
          </cell>
        </row>
        <row r="1475">
          <cell r="A1475" t="str">
            <v>NORFOLK ISLAND</v>
          </cell>
        </row>
        <row r="1476">
          <cell r="A1476" t="str">
            <v>N.MARIANA ISLANDS</v>
          </cell>
        </row>
        <row r="1477">
          <cell r="A1477" t="str">
            <v>PALAU</v>
          </cell>
        </row>
        <row r="1478">
          <cell r="A1478" t="str">
            <v>PAPUA N GUIN</v>
          </cell>
        </row>
        <row r="1479">
          <cell r="A1479" t="str">
            <v>PITCAIRN</v>
          </cell>
        </row>
        <row r="1480">
          <cell r="A1480" t="str">
            <v>SAMOA</v>
          </cell>
        </row>
        <row r="1481">
          <cell r="A1481" t="str">
            <v>SOLOMON ISL</v>
          </cell>
        </row>
        <row r="1482">
          <cell r="A1482" t="str">
            <v>TOKELAU</v>
          </cell>
        </row>
        <row r="1483">
          <cell r="A1483" t="str">
            <v>TONGA</v>
          </cell>
        </row>
        <row r="1484">
          <cell r="A1484" t="str">
            <v xml:space="preserve">TUVALU </v>
          </cell>
        </row>
        <row r="1485">
          <cell r="A1485" t="str">
            <v>US MINOR OUTLY IS</v>
          </cell>
        </row>
        <row r="1486">
          <cell r="A1486" t="str">
            <v>VANUATU</v>
          </cell>
        </row>
        <row r="1487">
          <cell r="A1487" t="str">
            <v>WALLIS&amp;FUTUN</v>
          </cell>
        </row>
        <row r="1488">
          <cell r="A1488" t="str">
            <v>VIETNAM</v>
          </cell>
        </row>
        <row r="1489">
          <cell r="A1489" t="str">
            <v>VIETNAM</v>
          </cell>
        </row>
        <row r="1490">
          <cell r="A1490" t="str">
            <v>VIETNAM</v>
          </cell>
        </row>
        <row r="1491">
          <cell r="A1491" t="str">
            <v>VIETNAM</v>
          </cell>
        </row>
        <row r="1492">
          <cell r="A1492" t="str">
            <v>VIETNAM</v>
          </cell>
        </row>
        <row r="1493">
          <cell r="A1493" t="str">
            <v>VIETNAM</v>
          </cell>
        </row>
        <row r="1494">
          <cell r="A1494" t="str">
            <v>VIETNAM</v>
          </cell>
        </row>
        <row r="1495">
          <cell r="A1495" t="str">
            <v>VIETNAM</v>
          </cell>
        </row>
        <row r="1496">
          <cell r="A1496" t="str">
            <v>VIETNAM</v>
          </cell>
        </row>
        <row r="1497">
          <cell r="A1497" t="str">
            <v>VIETNAM</v>
          </cell>
        </row>
        <row r="1498">
          <cell r="A1498" t="str">
            <v>VIETNAM</v>
          </cell>
        </row>
        <row r="1499">
          <cell r="A1499" t="str">
            <v>VIETNAM</v>
          </cell>
        </row>
        <row r="1500">
          <cell r="A1500" t="str">
            <v>AFGHANISTAN</v>
          </cell>
        </row>
        <row r="1501">
          <cell r="A1501" t="str">
            <v>BANGLADESH</v>
          </cell>
        </row>
        <row r="1502">
          <cell r="A1502" t="str">
            <v>BHUTAN</v>
          </cell>
        </row>
        <row r="1503">
          <cell r="A1503" t="str">
            <v>BRUNEI DARUSSALAM</v>
          </cell>
        </row>
        <row r="1504">
          <cell r="A1504" t="str">
            <v>CAMBODIA</v>
          </cell>
        </row>
        <row r="1505">
          <cell r="A1505" t="str">
            <v>CHINA</v>
          </cell>
        </row>
        <row r="1506">
          <cell r="A1506" t="str">
            <v>EAST TIMOR</v>
          </cell>
        </row>
        <row r="1507">
          <cell r="A1507" t="str">
            <v>HG KONG</v>
          </cell>
        </row>
        <row r="1508">
          <cell r="A1508" t="str">
            <v>INDIA</v>
          </cell>
        </row>
        <row r="1509">
          <cell r="A1509" t="str">
            <v>INDONESIA</v>
          </cell>
        </row>
        <row r="1510">
          <cell r="A1510" t="str">
            <v>JAPAN</v>
          </cell>
        </row>
        <row r="1511">
          <cell r="A1511" t="str">
            <v>KAZAKHSTAN</v>
          </cell>
        </row>
        <row r="1512">
          <cell r="A1512" t="str">
            <v>KOREA,DEMOC REP</v>
          </cell>
        </row>
        <row r="1513">
          <cell r="A1513" t="str">
            <v>KOREA,REPUBLIC OF</v>
          </cell>
        </row>
        <row r="1514">
          <cell r="A1514" t="str">
            <v>KYRGYZSTAN</v>
          </cell>
        </row>
        <row r="1515">
          <cell r="A1515" t="str">
            <v>LAOS</v>
          </cell>
        </row>
        <row r="1516">
          <cell r="A1516" t="str">
            <v>MACAO</v>
          </cell>
        </row>
        <row r="1517">
          <cell r="A1517" t="str">
            <v>MALAYSIA</v>
          </cell>
        </row>
        <row r="1518">
          <cell r="A1518" t="str">
            <v>MALDIVES</v>
          </cell>
        </row>
        <row r="1519">
          <cell r="A1519" t="str">
            <v>MONGOLIA</v>
          </cell>
        </row>
        <row r="1520">
          <cell r="A1520" t="str">
            <v>MAYANMAR</v>
          </cell>
        </row>
        <row r="1521">
          <cell r="A1521" t="str">
            <v>NEPAL</v>
          </cell>
        </row>
        <row r="1522">
          <cell r="A1522" t="str">
            <v>PAKISTAN</v>
          </cell>
        </row>
        <row r="1523">
          <cell r="A1523" t="str">
            <v>PHILIPPINES</v>
          </cell>
        </row>
        <row r="1524">
          <cell r="A1524" t="str">
            <v>SINGAPORE</v>
          </cell>
        </row>
        <row r="1525">
          <cell r="A1525" t="str">
            <v>SRI LANKA</v>
          </cell>
        </row>
        <row r="1526">
          <cell r="A1526" t="str">
            <v>TAIWAN</v>
          </cell>
        </row>
        <row r="1527">
          <cell r="A1527" t="str">
            <v>TAJIKISTAN</v>
          </cell>
        </row>
        <row r="1528">
          <cell r="A1528" t="str">
            <v>THAILAND</v>
          </cell>
        </row>
        <row r="1529">
          <cell r="A1529" t="str">
            <v>TURKMENISTAN</v>
          </cell>
        </row>
        <row r="1530">
          <cell r="A1530" t="str">
            <v>UZBEKISTAN</v>
          </cell>
        </row>
        <row r="1531">
          <cell r="A1531" t="str">
            <v>VIETNAM</v>
          </cell>
        </row>
        <row r="1532">
          <cell r="A1532" t="str">
            <v>AMER SAMOA</v>
          </cell>
        </row>
        <row r="1533">
          <cell r="A1533" t="str">
            <v>AUSTRALIA</v>
          </cell>
        </row>
        <row r="1534">
          <cell r="A1534" t="str">
            <v>CHRISTMS ISLAND</v>
          </cell>
        </row>
        <row r="1535">
          <cell r="A1535" t="str">
            <v>COCO (KEEL ISLND)</v>
          </cell>
        </row>
        <row r="1536">
          <cell r="A1536" t="str">
            <v>COOK ISLAND</v>
          </cell>
        </row>
        <row r="1537">
          <cell r="A1537" t="str">
            <v>FIJI</v>
          </cell>
        </row>
        <row r="1538">
          <cell r="A1538" t="str">
            <v>FR POLYNESIA</v>
          </cell>
        </row>
        <row r="1539">
          <cell r="A1539" t="str">
            <v>GUAM</v>
          </cell>
        </row>
        <row r="1540">
          <cell r="A1540" t="str">
            <v>HEARD/MCDNLD</v>
          </cell>
        </row>
        <row r="1541">
          <cell r="A1541" t="str">
            <v>KIRIBATI</v>
          </cell>
        </row>
        <row r="1542">
          <cell r="A1542" t="str">
            <v>MARSHALL ISL</v>
          </cell>
        </row>
        <row r="1543">
          <cell r="A1543" t="str">
            <v xml:space="preserve">MICRON, FED STS </v>
          </cell>
        </row>
        <row r="1544">
          <cell r="A1544" t="str">
            <v>NAURU</v>
          </cell>
        </row>
        <row r="1545">
          <cell r="A1545" t="str">
            <v>NEW CALDONIA</v>
          </cell>
        </row>
        <row r="1546">
          <cell r="A1546" t="str">
            <v>NEW ZEALAND</v>
          </cell>
        </row>
        <row r="1547">
          <cell r="A1547" t="str">
            <v>NIUE</v>
          </cell>
        </row>
        <row r="1548">
          <cell r="A1548" t="str">
            <v>NORFOLK ISLAND</v>
          </cell>
        </row>
        <row r="1549">
          <cell r="A1549" t="str">
            <v>N.MARIANA ISLANDS</v>
          </cell>
        </row>
        <row r="1550">
          <cell r="A1550" t="str">
            <v>PALAU</v>
          </cell>
        </row>
        <row r="1551">
          <cell r="A1551" t="str">
            <v>PAPUA N GUIN</v>
          </cell>
        </row>
        <row r="1552">
          <cell r="A1552" t="str">
            <v>PITCAIRN</v>
          </cell>
        </row>
        <row r="1553">
          <cell r="A1553" t="str">
            <v>SAMOA</v>
          </cell>
        </row>
        <row r="1554">
          <cell r="A1554" t="str">
            <v>SOLOMON ISL</v>
          </cell>
        </row>
        <row r="1555">
          <cell r="A1555" t="str">
            <v>TOKELAU</v>
          </cell>
        </row>
        <row r="1556">
          <cell r="A1556" t="str">
            <v>TONGA</v>
          </cell>
        </row>
        <row r="1557">
          <cell r="A1557" t="str">
            <v xml:space="preserve">TUVALU </v>
          </cell>
        </row>
        <row r="1558">
          <cell r="A1558" t="str">
            <v>US MINOR OUTLY IS</v>
          </cell>
        </row>
        <row r="1559">
          <cell r="A1559" t="str">
            <v>VANUATU</v>
          </cell>
        </row>
        <row r="1560">
          <cell r="A1560" t="str">
            <v>WALLIS&amp;FUTUN</v>
          </cell>
        </row>
        <row r="1561">
          <cell r="A1561" t="str">
            <v>AFGHANISTAN</v>
          </cell>
        </row>
        <row r="1562">
          <cell r="A1562" t="str">
            <v>BANGLADESH</v>
          </cell>
        </row>
        <row r="1563">
          <cell r="A1563" t="str">
            <v>BHUTAN</v>
          </cell>
        </row>
        <row r="1564">
          <cell r="A1564" t="str">
            <v>BRUNEI DARUSSALAM</v>
          </cell>
        </row>
        <row r="1565">
          <cell r="A1565" t="str">
            <v>CAMBODIA</v>
          </cell>
        </row>
        <row r="1566">
          <cell r="A1566" t="str">
            <v>CHINA</v>
          </cell>
        </row>
        <row r="1567">
          <cell r="A1567" t="str">
            <v>EAST TIMOR</v>
          </cell>
        </row>
        <row r="1568">
          <cell r="A1568" t="str">
            <v>HG KONG</v>
          </cell>
        </row>
        <row r="1569">
          <cell r="A1569" t="str">
            <v>INDIA</v>
          </cell>
        </row>
        <row r="1570">
          <cell r="A1570" t="str">
            <v>INDONESIA</v>
          </cell>
        </row>
        <row r="1571">
          <cell r="A1571" t="str">
            <v>JAPAN</v>
          </cell>
        </row>
        <row r="1572">
          <cell r="A1572" t="str">
            <v>KAZAKHSTAN</v>
          </cell>
        </row>
        <row r="1573">
          <cell r="A1573" t="str">
            <v>KOREA,DEMOC REP</v>
          </cell>
        </row>
        <row r="1574">
          <cell r="A1574" t="str">
            <v>KOREA,REPUBLIC OF</v>
          </cell>
        </row>
        <row r="1575">
          <cell r="A1575" t="str">
            <v>KYRGYZSTAN</v>
          </cell>
        </row>
        <row r="1576">
          <cell r="A1576" t="str">
            <v>LAOS</v>
          </cell>
        </row>
        <row r="1577">
          <cell r="A1577" t="str">
            <v>MACAO</v>
          </cell>
        </row>
        <row r="1578">
          <cell r="A1578" t="str">
            <v>MALAYSIA</v>
          </cell>
        </row>
        <row r="1579">
          <cell r="A1579" t="str">
            <v>MALDIVES</v>
          </cell>
        </row>
        <row r="1580">
          <cell r="A1580" t="str">
            <v>MONGOLIA</v>
          </cell>
        </row>
        <row r="1581">
          <cell r="A1581" t="str">
            <v>MAYANMAR</v>
          </cell>
        </row>
        <row r="1582">
          <cell r="A1582" t="str">
            <v>NEPAL</v>
          </cell>
        </row>
        <row r="1583">
          <cell r="A1583" t="str">
            <v>PAKISTAN</v>
          </cell>
        </row>
        <row r="1584">
          <cell r="A1584" t="str">
            <v>PHILIPPINES</v>
          </cell>
        </row>
        <row r="1585">
          <cell r="A1585" t="str">
            <v>SINGAPORE</v>
          </cell>
        </row>
        <row r="1586">
          <cell r="A1586" t="str">
            <v>SRI LANKA</v>
          </cell>
        </row>
        <row r="1587">
          <cell r="A1587" t="str">
            <v>TAIWAN</v>
          </cell>
        </row>
        <row r="1588">
          <cell r="A1588" t="str">
            <v>TAJIKISTAN</v>
          </cell>
        </row>
        <row r="1589">
          <cell r="A1589" t="str">
            <v>THAILAND</v>
          </cell>
        </row>
        <row r="1590">
          <cell r="A1590" t="str">
            <v>TURKMENISTAN</v>
          </cell>
        </row>
        <row r="1591">
          <cell r="A1591" t="str">
            <v>UZBEKISTAN</v>
          </cell>
        </row>
        <row r="1592">
          <cell r="A1592" t="str">
            <v>VIETNAM</v>
          </cell>
        </row>
        <row r="1593">
          <cell r="A1593" t="str">
            <v>AMER SAMOA</v>
          </cell>
        </row>
        <row r="1594">
          <cell r="A1594" t="str">
            <v>AUSTRALIA</v>
          </cell>
        </row>
        <row r="1595">
          <cell r="A1595" t="str">
            <v>CHRISTMS ISLAND</v>
          </cell>
        </row>
        <row r="1596">
          <cell r="A1596" t="str">
            <v>COCO (KEEL ISLND)</v>
          </cell>
        </row>
        <row r="1597">
          <cell r="A1597" t="str">
            <v>COOK ISLAND</v>
          </cell>
        </row>
        <row r="1598">
          <cell r="A1598" t="str">
            <v>FIJI</v>
          </cell>
        </row>
        <row r="1599">
          <cell r="A1599" t="str">
            <v>FR POLYNESIA</v>
          </cell>
        </row>
        <row r="1600">
          <cell r="A1600" t="str">
            <v>GUAM</v>
          </cell>
        </row>
        <row r="1601">
          <cell r="A1601" t="str">
            <v>HEARD/MCDNLD</v>
          </cell>
        </row>
        <row r="1602">
          <cell r="A1602" t="str">
            <v>KIRIBATI</v>
          </cell>
        </row>
        <row r="1603">
          <cell r="A1603" t="str">
            <v>MARSHALL ISL</v>
          </cell>
        </row>
        <row r="1604">
          <cell r="A1604" t="str">
            <v xml:space="preserve">MICRON, FED STS </v>
          </cell>
        </row>
        <row r="1605">
          <cell r="A1605" t="str">
            <v>NAURU</v>
          </cell>
        </row>
        <row r="1606">
          <cell r="A1606" t="str">
            <v>NEW CALDONIA</v>
          </cell>
        </row>
        <row r="1607">
          <cell r="A1607" t="str">
            <v>NEW ZEALAND</v>
          </cell>
        </row>
        <row r="1608">
          <cell r="A1608" t="str">
            <v>NIUE</v>
          </cell>
        </row>
        <row r="1609">
          <cell r="A1609" t="str">
            <v>NORFOLK ISLAND</v>
          </cell>
        </row>
        <row r="1610">
          <cell r="A1610" t="str">
            <v>N.MARIANA ISLANDS</v>
          </cell>
        </row>
        <row r="1611">
          <cell r="A1611" t="str">
            <v>PALAU</v>
          </cell>
        </row>
        <row r="1612">
          <cell r="A1612" t="str">
            <v>PAPUA N GUIN</v>
          </cell>
        </row>
        <row r="1613">
          <cell r="A1613" t="str">
            <v>PITCAIRN</v>
          </cell>
        </row>
        <row r="1614">
          <cell r="A1614" t="str">
            <v>SAMOA</v>
          </cell>
        </row>
        <row r="1615">
          <cell r="A1615" t="str">
            <v>SOLOMON ISL</v>
          </cell>
        </row>
        <row r="1616">
          <cell r="A1616" t="str">
            <v>TOKELAU</v>
          </cell>
        </row>
        <row r="1617">
          <cell r="A1617" t="str">
            <v>TONGA</v>
          </cell>
        </row>
        <row r="1618">
          <cell r="A1618" t="str">
            <v xml:space="preserve">TUVALU </v>
          </cell>
        </row>
        <row r="1619">
          <cell r="A1619" t="str">
            <v>US MINOR OUTLY IS</v>
          </cell>
        </row>
        <row r="1620">
          <cell r="A1620" t="str">
            <v>VANUATU</v>
          </cell>
        </row>
        <row r="1621">
          <cell r="A1621" t="str">
            <v>WALLIS&amp;FUTUN</v>
          </cell>
        </row>
        <row r="1622">
          <cell r="A1622" t="str">
            <v>AFGHANISTAN</v>
          </cell>
        </row>
        <row r="1623">
          <cell r="A1623" t="str">
            <v>BANGLADESH</v>
          </cell>
        </row>
        <row r="1624">
          <cell r="A1624" t="str">
            <v>BHUTAN</v>
          </cell>
        </row>
        <row r="1625">
          <cell r="A1625" t="str">
            <v>BRUNEI DARUSSALAM</v>
          </cell>
        </row>
        <row r="1626">
          <cell r="A1626" t="str">
            <v>CAMBODIA</v>
          </cell>
        </row>
        <row r="1627">
          <cell r="A1627" t="str">
            <v>CHINA</v>
          </cell>
        </row>
        <row r="1628">
          <cell r="A1628" t="str">
            <v>EAST TIMOR</v>
          </cell>
        </row>
        <row r="1629">
          <cell r="A1629" t="str">
            <v>HG KONG</v>
          </cell>
        </row>
        <row r="1630">
          <cell r="A1630" t="str">
            <v>INDIA</v>
          </cell>
        </row>
        <row r="1631">
          <cell r="A1631" t="str">
            <v>INDONESIA</v>
          </cell>
        </row>
        <row r="1632">
          <cell r="A1632" t="str">
            <v>JAPAN</v>
          </cell>
        </row>
        <row r="1633">
          <cell r="A1633" t="str">
            <v>KAZAKHSTAN</v>
          </cell>
        </row>
        <row r="1634">
          <cell r="A1634" t="str">
            <v>KOREA,DEMOC REP</v>
          </cell>
        </row>
        <row r="1635">
          <cell r="A1635" t="str">
            <v>KOREA,REPUBLIC OF</v>
          </cell>
        </row>
        <row r="1636">
          <cell r="A1636" t="str">
            <v>KYRGYZSTAN</v>
          </cell>
        </row>
        <row r="1637">
          <cell r="A1637" t="str">
            <v>LAOS</v>
          </cell>
        </row>
        <row r="1638">
          <cell r="A1638" t="str">
            <v>MACAO</v>
          </cell>
        </row>
        <row r="1639">
          <cell r="A1639" t="str">
            <v>MALAYSIA</v>
          </cell>
        </row>
        <row r="1640">
          <cell r="A1640" t="str">
            <v>MALDIVES</v>
          </cell>
        </row>
        <row r="1641">
          <cell r="A1641" t="str">
            <v>MONGOLIA</v>
          </cell>
        </row>
        <row r="1642">
          <cell r="A1642" t="str">
            <v>MAYANMAR</v>
          </cell>
        </row>
        <row r="1643">
          <cell r="A1643" t="str">
            <v>NEPAL</v>
          </cell>
        </row>
        <row r="1644">
          <cell r="A1644" t="str">
            <v>PAKISTAN</v>
          </cell>
        </row>
        <row r="1645">
          <cell r="A1645" t="str">
            <v>PHILIPPINES</v>
          </cell>
        </row>
        <row r="1646">
          <cell r="A1646" t="str">
            <v>SINGAPORE</v>
          </cell>
        </row>
        <row r="1647">
          <cell r="A1647" t="str">
            <v>SRI LANKA</v>
          </cell>
        </row>
        <row r="1648">
          <cell r="A1648" t="str">
            <v>TAIWAN</v>
          </cell>
        </row>
        <row r="1649">
          <cell r="A1649" t="str">
            <v>TAJIKISTAN</v>
          </cell>
        </row>
        <row r="1650">
          <cell r="A1650" t="str">
            <v>THAILAND</v>
          </cell>
        </row>
        <row r="1651">
          <cell r="A1651" t="str">
            <v>TURKMENISTAN</v>
          </cell>
        </row>
        <row r="1652">
          <cell r="A1652" t="str">
            <v>UZBEKISTAN</v>
          </cell>
        </row>
        <row r="1653">
          <cell r="A1653" t="str">
            <v>VIETNAM</v>
          </cell>
        </row>
        <row r="1654">
          <cell r="A1654" t="str">
            <v>AMER SAMOA</v>
          </cell>
        </row>
        <row r="1655">
          <cell r="A1655" t="str">
            <v>AUSTRALIA</v>
          </cell>
        </row>
        <row r="1656">
          <cell r="A1656" t="str">
            <v>CHRISTMS ISLAND</v>
          </cell>
        </row>
        <row r="1657">
          <cell r="A1657" t="str">
            <v>COCO (KEEL ISLND)</v>
          </cell>
        </row>
        <row r="1658">
          <cell r="A1658" t="str">
            <v>COOK ISLAND</v>
          </cell>
        </row>
        <row r="1659">
          <cell r="A1659" t="str">
            <v>FIJI</v>
          </cell>
        </row>
        <row r="1660">
          <cell r="A1660" t="str">
            <v>FR POLYNESIA</v>
          </cell>
        </row>
        <row r="1661">
          <cell r="A1661" t="str">
            <v>GUAM</v>
          </cell>
        </row>
        <row r="1662">
          <cell r="A1662" t="str">
            <v>HEARD/MCDNLD</v>
          </cell>
        </row>
        <row r="1663">
          <cell r="A1663" t="str">
            <v>KIRIBATI</v>
          </cell>
        </row>
        <row r="1664">
          <cell r="A1664" t="str">
            <v>MARSHALL ISL</v>
          </cell>
        </row>
        <row r="1665">
          <cell r="A1665" t="str">
            <v xml:space="preserve">MICRON, FED STS </v>
          </cell>
        </row>
        <row r="1666">
          <cell r="A1666" t="str">
            <v>NAURU</v>
          </cell>
        </row>
        <row r="1667">
          <cell r="A1667" t="str">
            <v>NEW CALDONIA</v>
          </cell>
        </row>
        <row r="1668">
          <cell r="A1668" t="str">
            <v>NEW ZEALAND</v>
          </cell>
        </row>
        <row r="1669">
          <cell r="A1669" t="str">
            <v>NIUE</v>
          </cell>
        </row>
        <row r="1670">
          <cell r="A1670" t="str">
            <v>NORFOLK ISLAND</v>
          </cell>
        </row>
        <row r="1671">
          <cell r="A1671" t="str">
            <v>N.MARIANA ISLANDS</v>
          </cell>
        </row>
        <row r="1672">
          <cell r="A1672" t="str">
            <v>PALAU</v>
          </cell>
        </row>
        <row r="1673">
          <cell r="A1673" t="str">
            <v>PAPUA N GUIN</v>
          </cell>
        </row>
        <row r="1674">
          <cell r="A1674" t="str">
            <v>PITCAIRN</v>
          </cell>
        </row>
        <row r="1675">
          <cell r="A1675" t="str">
            <v>SAMOA</v>
          </cell>
        </row>
        <row r="1676">
          <cell r="A1676" t="str">
            <v>SOLOMON ISL</v>
          </cell>
        </row>
        <row r="1677">
          <cell r="A1677" t="str">
            <v>TOKELAU</v>
          </cell>
        </row>
        <row r="1678">
          <cell r="A1678" t="str">
            <v>TONGA</v>
          </cell>
        </row>
        <row r="1679">
          <cell r="A1679" t="str">
            <v xml:space="preserve">TUVALU </v>
          </cell>
        </row>
        <row r="1680">
          <cell r="A1680" t="str">
            <v>US MINOR OUTLY IS</v>
          </cell>
        </row>
        <row r="1681">
          <cell r="A1681" t="str">
            <v>VANUATU</v>
          </cell>
        </row>
        <row r="1682">
          <cell r="A1682" t="str">
            <v>WALLIS&amp;FUTUN</v>
          </cell>
        </row>
        <row r="1683">
          <cell r="A1683" t="str">
            <v>AFGHANISTAN</v>
          </cell>
        </row>
        <row r="1684">
          <cell r="A1684" t="str">
            <v>BANGLADESH</v>
          </cell>
        </row>
        <row r="1685">
          <cell r="A1685" t="str">
            <v>BHUTAN</v>
          </cell>
        </row>
        <row r="1686">
          <cell r="A1686" t="str">
            <v>BRUNEI DARUSSALAM</v>
          </cell>
        </row>
        <row r="1687">
          <cell r="A1687" t="str">
            <v>CAMBODIA</v>
          </cell>
        </row>
        <row r="1688">
          <cell r="A1688" t="str">
            <v>CHINA</v>
          </cell>
        </row>
        <row r="1689">
          <cell r="A1689" t="str">
            <v>EAST TIMOR</v>
          </cell>
        </row>
        <row r="1690">
          <cell r="A1690" t="str">
            <v>HG KONG</v>
          </cell>
        </row>
        <row r="1691">
          <cell r="A1691" t="str">
            <v>INDIA</v>
          </cell>
        </row>
        <row r="1692">
          <cell r="A1692" t="str">
            <v>INDONESIA</v>
          </cell>
        </row>
        <row r="1693">
          <cell r="A1693" t="str">
            <v>JAPAN</v>
          </cell>
        </row>
        <row r="1694">
          <cell r="A1694" t="str">
            <v>KAZAKHSTAN</v>
          </cell>
        </row>
        <row r="1695">
          <cell r="A1695" t="str">
            <v>KOREA,DEMOC REP</v>
          </cell>
        </row>
        <row r="1696">
          <cell r="A1696" t="str">
            <v>KOREA,REPUBLIC OF</v>
          </cell>
        </row>
        <row r="1697">
          <cell r="A1697" t="str">
            <v>KYRGYZSTAN</v>
          </cell>
        </row>
        <row r="1698">
          <cell r="A1698" t="str">
            <v>LAOS</v>
          </cell>
        </row>
        <row r="1699">
          <cell r="A1699" t="str">
            <v>MACAO</v>
          </cell>
        </row>
        <row r="1700">
          <cell r="A1700" t="str">
            <v>MALAYSIA</v>
          </cell>
        </row>
        <row r="1701">
          <cell r="A1701" t="str">
            <v>MALDIVES</v>
          </cell>
        </row>
        <row r="1702">
          <cell r="A1702" t="str">
            <v>MONGOLIA</v>
          </cell>
        </row>
        <row r="1703">
          <cell r="A1703" t="str">
            <v>MAYANMAR</v>
          </cell>
        </row>
        <row r="1704">
          <cell r="A1704" t="str">
            <v>NEPAL</v>
          </cell>
        </row>
        <row r="1705">
          <cell r="A1705" t="str">
            <v>PAKISTAN</v>
          </cell>
        </row>
        <row r="1706">
          <cell r="A1706" t="str">
            <v>PHILIPPINES</v>
          </cell>
        </row>
        <row r="1707">
          <cell r="A1707" t="str">
            <v>SINGAPORE</v>
          </cell>
        </row>
        <row r="1708">
          <cell r="A1708" t="str">
            <v>SRI LANKA</v>
          </cell>
        </row>
        <row r="1709">
          <cell r="A1709" t="str">
            <v>TAIWAN</v>
          </cell>
        </row>
        <row r="1710">
          <cell r="A1710" t="str">
            <v>TAJIKISTAN</v>
          </cell>
        </row>
        <row r="1711">
          <cell r="A1711" t="str">
            <v>THAILAND</v>
          </cell>
        </row>
        <row r="1712">
          <cell r="A1712" t="str">
            <v>TURKMENISTAN</v>
          </cell>
        </row>
        <row r="1713">
          <cell r="A1713" t="str">
            <v>UZBEKISTAN</v>
          </cell>
        </row>
        <row r="1714">
          <cell r="A1714" t="str">
            <v>VIETNAM</v>
          </cell>
        </row>
        <row r="1715">
          <cell r="A1715" t="str">
            <v>AMER SAMOA</v>
          </cell>
        </row>
        <row r="1716">
          <cell r="A1716" t="str">
            <v>AUSTRALIA</v>
          </cell>
        </row>
        <row r="1717">
          <cell r="A1717" t="str">
            <v>CHRISTMS ISLAND</v>
          </cell>
        </row>
        <row r="1718">
          <cell r="A1718" t="str">
            <v>COCO (KEEL ISLND)</v>
          </cell>
        </row>
        <row r="1719">
          <cell r="A1719" t="str">
            <v>COOK ISLAND</v>
          </cell>
        </row>
        <row r="1720">
          <cell r="A1720" t="str">
            <v>FIJI</v>
          </cell>
        </row>
        <row r="1721">
          <cell r="A1721" t="str">
            <v>FR POLYNESIA</v>
          </cell>
        </row>
        <row r="1722">
          <cell r="A1722" t="str">
            <v>GUAM</v>
          </cell>
        </row>
        <row r="1723">
          <cell r="A1723" t="str">
            <v>HEARD/MCDNLD</v>
          </cell>
        </row>
        <row r="1724">
          <cell r="A1724" t="str">
            <v>KIRIBATI</v>
          </cell>
        </row>
        <row r="1725">
          <cell r="A1725" t="str">
            <v>MARSHALL ISL</v>
          </cell>
        </row>
        <row r="1726">
          <cell r="A1726" t="str">
            <v xml:space="preserve">MICRON, FED STS </v>
          </cell>
        </row>
        <row r="1727">
          <cell r="A1727" t="str">
            <v>NAURU</v>
          </cell>
        </row>
        <row r="1728">
          <cell r="A1728" t="str">
            <v>NEW CALDONIA</v>
          </cell>
        </row>
        <row r="1729">
          <cell r="A1729" t="str">
            <v>NEW ZEALAND</v>
          </cell>
        </row>
        <row r="1730">
          <cell r="A1730" t="str">
            <v>NIUE</v>
          </cell>
        </row>
        <row r="1731">
          <cell r="A1731" t="str">
            <v>NORFOLK ISLAND</v>
          </cell>
        </row>
        <row r="1732">
          <cell r="A1732" t="str">
            <v>N.MARIANA ISLANDS</v>
          </cell>
        </row>
        <row r="1733">
          <cell r="A1733" t="str">
            <v>PALAU</v>
          </cell>
        </row>
        <row r="1734">
          <cell r="A1734" t="str">
            <v>PAPUA N GUIN</v>
          </cell>
        </row>
        <row r="1735">
          <cell r="A1735" t="str">
            <v>PITCAIRN</v>
          </cell>
        </row>
        <row r="1736">
          <cell r="A1736" t="str">
            <v>SAMOA</v>
          </cell>
        </row>
        <row r="1737">
          <cell r="A1737" t="str">
            <v>SOLOMON ISL</v>
          </cell>
        </row>
        <row r="1738">
          <cell r="A1738" t="str">
            <v>TOKELAU</v>
          </cell>
        </row>
        <row r="1739">
          <cell r="A1739" t="str">
            <v>TONGA</v>
          </cell>
        </row>
        <row r="1740">
          <cell r="A1740" t="str">
            <v xml:space="preserve">TUVALU </v>
          </cell>
        </row>
        <row r="1741">
          <cell r="A1741" t="str">
            <v>US MINOR OUTLY IS</v>
          </cell>
        </row>
        <row r="1742">
          <cell r="A1742" t="str">
            <v>VANUATU</v>
          </cell>
        </row>
        <row r="1743">
          <cell r="A1743" t="str">
            <v>WALLIS&amp;FUTUN</v>
          </cell>
        </row>
        <row r="1744">
          <cell r="A1744" t="str">
            <v>AFGHANISTAN</v>
          </cell>
        </row>
        <row r="1745">
          <cell r="A1745" t="str">
            <v>BANGLADESH</v>
          </cell>
        </row>
        <row r="1746">
          <cell r="A1746" t="str">
            <v>BHUTAN</v>
          </cell>
        </row>
        <row r="1747">
          <cell r="A1747" t="str">
            <v>BRUNEI DARUSSALAM</v>
          </cell>
        </row>
        <row r="1748">
          <cell r="A1748" t="str">
            <v>CAMBODIA</v>
          </cell>
        </row>
        <row r="1749">
          <cell r="A1749" t="str">
            <v>CHINA</v>
          </cell>
        </row>
        <row r="1750">
          <cell r="A1750" t="str">
            <v>EAST TIMOR</v>
          </cell>
        </row>
        <row r="1751">
          <cell r="A1751" t="str">
            <v>HG KONG</v>
          </cell>
        </row>
        <row r="1752">
          <cell r="A1752" t="str">
            <v>INDIA</v>
          </cell>
        </row>
        <row r="1753">
          <cell r="A1753" t="str">
            <v>INDONESIA</v>
          </cell>
        </row>
        <row r="1754">
          <cell r="A1754" t="str">
            <v>JAPAN</v>
          </cell>
        </row>
        <row r="1755">
          <cell r="A1755" t="str">
            <v>KAZAKHSTAN</v>
          </cell>
        </row>
        <row r="1756">
          <cell r="A1756" t="str">
            <v>KOREA,DEMOC REP</v>
          </cell>
        </row>
        <row r="1757">
          <cell r="A1757" t="str">
            <v>KOREA,REPUBLIC OF</v>
          </cell>
        </row>
        <row r="1758">
          <cell r="A1758" t="str">
            <v>KYRGYZSTAN</v>
          </cell>
        </row>
        <row r="1759">
          <cell r="A1759" t="str">
            <v>LAOS</v>
          </cell>
        </row>
        <row r="1760">
          <cell r="A1760" t="str">
            <v>MACAO</v>
          </cell>
        </row>
        <row r="1761">
          <cell r="A1761" t="str">
            <v>MALAYSIA</v>
          </cell>
        </row>
        <row r="1762">
          <cell r="A1762" t="str">
            <v>MALDIVES</v>
          </cell>
        </row>
        <row r="1763">
          <cell r="A1763" t="str">
            <v>MONGOLIA</v>
          </cell>
        </row>
        <row r="1764">
          <cell r="A1764" t="str">
            <v>MAYANMAR</v>
          </cell>
        </row>
        <row r="1765">
          <cell r="A1765" t="str">
            <v>NEPAL</v>
          </cell>
        </row>
        <row r="1766">
          <cell r="A1766" t="str">
            <v>PAKISTAN</v>
          </cell>
        </row>
        <row r="1767">
          <cell r="A1767" t="str">
            <v>PHILIPPINES</v>
          </cell>
        </row>
        <row r="1768">
          <cell r="A1768" t="str">
            <v>SINGAPORE</v>
          </cell>
        </row>
        <row r="1769">
          <cell r="A1769" t="str">
            <v>SRI LANKA</v>
          </cell>
        </row>
        <row r="1770">
          <cell r="A1770" t="str">
            <v>TAIWAN</v>
          </cell>
        </row>
        <row r="1771">
          <cell r="A1771" t="str">
            <v>TAJIKISTAN</v>
          </cell>
        </row>
        <row r="1772">
          <cell r="A1772" t="str">
            <v>THAILAND</v>
          </cell>
        </row>
        <row r="1773">
          <cell r="A1773" t="str">
            <v>TURKMENISTAN</v>
          </cell>
        </row>
        <row r="1774">
          <cell r="A1774" t="str">
            <v>UZBEKISTAN</v>
          </cell>
        </row>
        <row r="1775">
          <cell r="A1775" t="str">
            <v>VIETNAM</v>
          </cell>
        </row>
        <row r="1776">
          <cell r="A1776" t="str">
            <v>AMER SAMOA</v>
          </cell>
        </row>
        <row r="1777">
          <cell r="A1777" t="str">
            <v>AUSTRALIA</v>
          </cell>
        </row>
        <row r="1778">
          <cell r="A1778" t="str">
            <v>CHRISTMS ISLAND</v>
          </cell>
        </row>
        <row r="1779">
          <cell r="A1779" t="str">
            <v>COCO (KEEL ISLND)</v>
          </cell>
        </row>
        <row r="1780">
          <cell r="A1780" t="str">
            <v>COOK ISLAND</v>
          </cell>
        </row>
        <row r="1781">
          <cell r="A1781" t="str">
            <v>FIJI</v>
          </cell>
        </row>
        <row r="1782">
          <cell r="A1782" t="str">
            <v>FR POLYNESIA</v>
          </cell>
        </row>
        <row r="1783">
          <cell r="A1783" t="str">
            <v>GUAM</v>
          </cell>
        </row>
        <row r="1784">
          <cell r="A1784" t="str">
            <v>HEARD/MCDNLD</v>
          </cell>
        </row>
        <row r="1785">
          <cell r="A1785" t="str">
            <v>KIRIBATI</v>
          </cell>
        </row>
        <row r="1786">
          <cell r="A1786" t="str">
            <v>MARSHALL ISL</v>
          </cell>
        </row>
        <row r="1787">
          <cell r="A1787" t="str">
            <v xml:space="preserve">MICRON, FED STS </v>
          </cell>
        </row>
        <row r="1788">
          <cell r="A1788" t="str">
            <v>NAURU</v>
          </cell>
        </row>
        <row r="1789">
          <cell r="A1789" t="str">
            <v>NEW CALDONIA</v>
          </cell>
        </row>
        <row r="1790">
          <cell r="A1790" t="str">
            <v>NEW ZEALAND</v>
          </cell>
        </row>
        <row r="1791">
          <cell r="A1791" t="str">
            <v>NIUE</v>
          </cell>
        </row>
        <row r="1792">
          <cell r="A1792" t="str">
            <v>NORFOLK ISLAND</v>
          </cell>
        </row>
        <row r="1793">
          <cell r="A1793" t="str">
            <v>N.MARIANA ISLANDS</v>
          </cell>
        </row>
        <row r="1794">
          <cell r="A1794" t="str">
            <v>PALAU</v>
          </cell>
        </row>
        <row r="1795">
          <cell r="A1795" t="str">
            <v>PAPUA N GUIN</v>
          </cell>
        </row>
        <row r="1796">
          <cell r="A1796" t="str">
            <v>PITCAIRN</v>
          </cell>
        </row>
        <row r="1797">
          <cell r="A1797" t="str">
            <v>SAMOA</v>
          </cell>
        </row>
        <row r="1798">
          <cell r="A1798" t="str">
            <v>SOLOMON ISL</v>
          </cell>
        </row>
        <row r="1799">
          <cell r="A1799" t="str">
            <v>TOKELAU</v>
          </cell>
        </row>
        <row r="1800">
          <cell r="A1800" t="str">
            <v>TONGA</v>
          </cell>
        </row>
        <row r="1801">
          <cell r="A1801" t="str">
            <v xml:space="preserve">TUVALU </v>
          </cell>
        </row>
        <row r="1802">
          <cell r="A1802" t="str">
            <v>US MINOR OUTLY IS</v>
          </cell>
        </row>
        <row r="1803">
          <cell r="A1803" t="str">
            <v>VANUATU</v>
          </cell>
        </row>
        <row r="1804">
          <cell r="A1804" t="str">
            <v>WALLIS&amp;FUTUN</v>
          </cell>
        </row>
        <row r="1805">
          <cell r="A1805" t="str">
            <v>AFGHANISTAN</v>
          </cell>
        </row>
        <row r="1806">
          <cell r="A1806" t="str">
            <v>BANGLADESH</v>
          </cell>
        </row>
        <row r="1807">
          <cell r="A1807" t="str">
            <v>BHUTAN</v>
          </cell>
        </row>
        <row r="1808">
          <cell r="A1808" t="str">
            <v>BRUNEI DARUSSALAM</v>
          </cell>
        </row>
        <row r="1809">
          <cell r="A1809" t="str">
            <v>CAMBODIA</v>
          </cell>
        </row>
        <row r="1810">
          <cell r="A1810" t="str">
            <v>CHINA</v>
          </cell>
        </row>
        <row r="1811">
          <cell r="A1811" t="str">
            <v>EAST TIMOR</v>
          </cell>
        </row>
        <row r="1812">
          <cell r="A1812" t="str">
            <v>HG KONG</v>
          </cell>
        </row>
        <row r="1813">
          <cell r="A1813" t="str">
            <v>INDIA</v>
          </cell>
        </row>
        <row r="1814">
          <cell r="A1814" t="str">
            <v>INDONESIA</v>
          </cell>
        </row>
        <row r="1815">
          <cell r="A1815" t="str">
            <v>JAPAN</v>
          </cell>
        </row>
        <row r="1816">
          <cell r="A1816" t="str">
            <v>KAZAKHSTAN</v>
          </cell>
        </row>
        <row r="1817">
          <cell r="A1817" t="str">
            <v>KOREA,DEMOC REP</v>
          </cell>
        </row>
        <row r="1818">
          <cell r="A1818" t="str">
            <v>KOREA,REPUBLIC OF</v>
          </cell>
        </row>
        <row r="1819">
          <cell r="A1819" t="str">
            <v>KYRGYZSTAN</v>
          </cell>
        </row>
        <row r="1820">
          <cell r="A1820" t="str">
            <v>LAOS</v>
          </cell>
        </row>
        <row r="1821">
          <cell r="A1821" t="str">
            <v>MACAO</v>
          </cell>
        </row>
        <row r="1822">
          <cell r="A1822" t="str">
            <v>MALAYSIA</v>
          </cell>
        </row>
        <row r="1823">
          <cell r="A1823" t="str">
            <v>MALDIVES</v>
          </cell>
        </row>
        <row r="1824">
          <cell r="A1824" t="str">
            <v>MONGOLIA</v>
          </cell>
        </row>
        <row r="1825">
          <cell r="A1825" t="str">
            <v>MAYANMAR</v>
          </cell>
        </row>
        <row r="1826">
          <cell r="A1826" t="str">
            <v>NEPAL</v>
          </cell>
        </row>
        <row r="1827">
          <cell r="A1827" t="str">
            <v>PAKISTAN</v>
          </cell>
        </row>
        <row r="1828">
          <cell r="A1828" t="str">
            <v>PHILIPPINES</v>
          </cell>
        </row>
        <row r="1829">
          <cell r="A1829" t="str">
            <v>SINGAPORE</v>
          </cell>
        </row>
        <row r="1830">
          <cell r="A1830" t="str">
            <v>SRI LANKA</v>
          </cell>
        </row>
        <row r="1831">
          <cell r="A1831" t="str">
            <v>TAIWAN</v>
          </cell>
        </row>
        <row r="1832">
          <cell r="A1832" t="str">
            <v>TAJIKISTAN</v>
          </cell>
        </row>
        <row r="1833">
          <cell r="A1833" t="str">
            <v>THAILAND</v>
          </cell>
        </row>
        <row r="1834">
          <cell r="A1834" t="str">
            <v>TURKMENISTAN</v>
          </cell>
        </row>
        <row r="1835">
          <cell r="A1835" t="str">
            <v>UZBEKISTAN</v>
          </cell>
        </row>
        <row r="1836">
          <cell r="A1836" t="str">
            <v>VIETNAM</v>
          </cell>
        </row>
        <row r="1837">
          <cell r="A1837" t="str">
            <v>AMER SAMOA</v>
          </cell>
        </row>
        <row r="1838">
          <cell r="A1838" t="str">
            <v>AUSTRALIA</v>
          </cell>
        </row>
        <row r="1839">
          <cell r="A1839" t="str">
            <v>CHRISTMS ISLAND</v>
          </cell>
        </row>
        <row r="1840">
          <cell r="A1840" t="str">
            <v>COCO (KEEL ISLND)</v>
          </cell>
        </row>
        <row r="1841">
          <cell r="A1841" t="str">
            <v>COOK ISLAND</v>
          </cell>
        </row>
        <row r="1842">
          <cell r="A1842" t="str">
            <v>FIJI</v>
          </cell>
        </row>
        <row r="1843">
          <cell r="A1843" t="str">
            <v>FR POLYNESIA</v>
          </cell>
        </row>
        <row r="1844">
          <cell r="A1844" t="str">
            <v>GUAM</v>
          </cell>
        </row>
        <row r="1845">
          <cell r="A1845" t="str">
            <v>HEARD/MCDNLD</v>
          </cell>
        </row>
        <row r="1846">
          <cell r="A1846" t="str">
            <v>KIRIBATI</v>
          </cell>
        </row>
        <row r="1847">
          <cell r="A1847" t="str">
            <v>MARSHALL ISL</v>
          </cell>
        </row>
        <row r="1848">
          <cell r="A1848" t="str">
            <v xml:space="preserve">MICRON, FED STS </v>
          </cell>
        </row>
        <row r="1849">
          <cell r="A1849" t="str">
            <v>NAURU</v>
          </cell>
        </row>
        <row r="1850">
          <cell r="A1850" t="str">
            <v>NEW CALDONIA</v>
          </cell>
        </row>
        <row r="1851">
          <cell r="A1851" t="str">
            <v>NEW ZEALAND</v>
          </cell>
        </row>
        <row r="1852">
          <cell r="A1852" t="str">
            <v>NIUE</v>
          </cell>
        </row>
        <row r="1853">
          <cell r="A1853" t="str">
            <v>NORFOLK ISLAND</v>
          </cell>
        </row>
        <row r="1854">
          <cell r="A1854" t="str">
            <v>N.MARIANA ISLANDS</v>
          </cell>
        </row>
        <row r="1855">
          <cell r="A1855" t="str">
            <v>PALAU</v>
          </cell>
        </row>
        <row r="1856">
          <cell r="A1856" t="str">
            <v>PAPUA N GUIN</v>
          </cell>
        </row>
        <row r="1857">
          <cell r="A1857" t="str">
            <v>PITCAIRN</v>
          </cell>
        </row>
        <row r="1858">
          <cell r="A1858" t="str">
            <v>SAMOA</v>
          </cell>
        </row>
        <row r="1859">
          <cell r="A1859" t="str">
            <v>SOLOMON ISL</v>
          </cell>
        </row>
        <row r="1860">
          <cell r="A1860" t="str">
            <v>TOKELAU</v>
          </cell>
        </row>
        <row r="1861">
          <cell r="A1861" t="str">
            <v>TONGA</v>
          </cell>
        </row>
        <row r="1862">
          <cell r="A1862" t="str">
            <v xml:space="preserve">TUVALU </v>
          </cell>
        </row>
        <row r="1863">
          <cell r="A1863" t="str">
            <v>US MINOR OUTLY IS</v>
          </cell>
        </row>
        <row r="1864">
          <cell r="A1864" t="str">
            <v>VANUATU</v>
          </cell>
        </row>
        <row r="1865">
          <cell r="A1865" t="str">
            <v>WALLIS&amp;FUTUN</v>
          </cell>
        </row>
        <row r="1866">
          <cell r="A1866" t="str">
            <v>AFGHANISTAN</v>
          </cell>
        </row>
        <row r="1867">
          <cell r="A1867" t="str">
            <v>BANGLADESH</v>
          </cell>
        </row>
        <row r="1868">
          <cell r="A1868" t="str">
            <v>BHUTAN</v>
          </cell>
        </row>
        <row r="1869">
          <cell r="A1869" t="str">
            <v>BRUNEI DARUSSALAM</v>
          </cell>
        </row>
        <row r="1870">
          <cell r="A1870" t="str">
            <v>CAMBODIA</v>
          </cell>
        </row>
        <row r="1871">
          <cell r="A1871" t="str">
            <v>CHINA</v>
          </cell>
        </row>
        <row r="1872">
          <cell r="A1872" t="str">
            <v>EAST TIMOR</v>
          </cell>
        </row>
        <row r="1873">
          <cell r="A1873" t="str">
            <v>HG KONG</v>
          </cell>
        </row>
        <row r="1874">
          <cell r="A1874" t="str">
            <v>INDIA</v>
          </cell>
        </row>
        <row r="1875">
          <cell r="A1875" t="str">
            <v>INDONESIA</v>
          </cell>
        </row>
        <row r="1876">
          <cell r="A1876" t="str">
            <v>JAPAN</v>
          </cell>
        </row>
        <row r="1877">
          <cell r="A1877" t="str">
            <v>KAZAKHSTAN</v>
          </cell>
        </row>
        <row r="1878">
          <cell r="A1878" t="str">
            <v>KOREA,DEMOC REP</v>
          </cell>
        </row>
        <row r="1879">
          <cell r="A1879" t="str">
            <v>KOREA,REPUBLIC OF</v>
          </cell>
        </row>
        <row r="1880">
          <cell r="A1880" t="str">
            <v>KYRGYZSTAN</v>
          </cell>
        </row>
        <row r="1881">
          <cell r="A1881" t="str">
            <v>LAOS</v>
          </cell>
        </row>
        <row r="1882">
          <cell r="A1882" t="str">
            <v>MACAO</v>
          </cell>
        </row>
        <row r="1883">
          <cell r="A1883" t="str">
            <v>MALAYSIA</v>
          </cell>
        </row>
        <row r="1884">
          <cell r="A1884" t="str">
            <v>MALDIVES</v>
          </cell>
        </row>
        <row r="1885">
          <cell r="A1885" t="str">
            <v>MONGOLIA</v>
          </cell>
        </row>
        <row r="1886">
          <cell r="A1886" t="str">
            <v>MAYANMAR</v>
          </cell>
        </row>
        <row r="1887">
          <cell r="A1887" t="str">
            <v>NEPAL</v>
          </cell>
        </row>
        <row r="1888">
          <cell r="A1888" t="str">
            <v>PAKISTAN</v>
          </cell>
        </row>
        <row r="1889">
          <cell r="A1889" t="str">
            <v>PHILIPPINES</v>
          </cell>
        </row>
        <row r="1890">
          <cell r="A1890" t="str">
            <v>SINGAPORE</v>
          </cell>
        </row>
        <row r="1891">
          <cell r="A1891" t="str">
            <v>SRI LANKA</v>
          </cell>
        </row>
        <row r="1892">
          <cell r="A1892" t="str">
            <v>TAIWAN</v>
          </cell>
        </row>
        <row r="1893">
          <cell r="A1893" t="str">
            <v>TAJIKISTAN</v>
          </cell>
        </row>
        <row r="1894">
          <cell r="A1894" t="str">
            <v>THAILAND</v>
          </cell>
        </row>
        <row r="1895">
          <cell r="A1895" t="str">
            <v>TURKMENISTAN</v>
          </cell>
        </row>
        <row r="1896">
          <cell r="A1896" t="str">
            <v>UZBEKISTAN</v>
          </cell>
        </row>
        <row r="1897">
          <cell r="A1897" t="str">
            <v>VIETNAM</v>
          </cell>
        </row>
        <row r="1898">
          <cell r="A1898" t="str">
            <v>AMER SAMOA</v>
          </cell>
        </row>
        <row r="1899">
          <cell r="A1899" t="str">
            <v>AUSTRALIA</v>
          </cell>
        </row>
        <row r="1900">
          <cell r="A1900" t="str">
            <v>CHRISTMS ISLAND</v>
          </cell>
        </row>
        <row r="1901">
          <cell r="A1901" t="str">
            <v>COCO (KEEL ISLND)</v>
          </cell>
        </row>
        <row r="1902">
          <cell r="A1902" t="str">
            <v>COOK ISLAND</v>
          </cell>
        </row>
        <row r="1903">
          <cell r="A1903" t="str">
            <v>FIJI</v>
          </cell>
        </row>
        <row r="1904">
          <cell r="A1904" t="str">
            <v>FR POLYNESIA</v>
          </cell>
        </row>
        <row r="1905">
          <cell r="A1905" t="str">
            <v>GUAM</v>
          </cell>
        </row>
        <row r="1906">
          <cell r="A1906" t="str">
            <v>HEARD/MCDNLD</v>
          </cell>
        </row>
        <row r="1907">
          <cell r="A1907" t="str">
            <v>KIRIBATI</v>
          </cell>
        </row>
        <row r="1908">
          <cell r="A1908" t="str">
            <v>MARSHALL ISL</v>
          </cell>
        </row>
        <row r="1909">
          <cell r="A1909" t="str">
            <v xml:space="preserve">MICRON, FED STS </v>
          </cell>
        </row>
        <row r="1910">
          <cell r="A1910" t="str">
            <v>NAURU</v>
          </cell>
        </row>
        <row r="1911">
          <cell r="A1911" t="str">
            <v>NEW CALDONIA</v>
          </cell>
        </row>
        <row r="1912">
          <cell r="A1912" t="str">
            <v>NEW ZEALAND</v>
          </cell>
        </row>
        <row r="1913">
          <cell r="A1913" t="str">
            <v>NIUE</v>
          </cell>
        </row>
        <row r="1914">
          <cell r="A1914" t="str">
            <v>NORFOLK ISLAND</v>
          </cell>
        </row>
        <row r="1915">
          <cell r="A1915" t="str">
            <v>N.MARIANA ISLANDS</v>
          </cell>
        </row>
        <row r="1916">
          <cell r="A1916" t="str">
            <v>PALAU</v>
          </cell>
        </row>
        <row r="1917">
          <cell r="A1917" t="str">
            <v>PAPUA N GUIN</v>
          </cell>
        </row>
        <row r="1918">
          <cell r="A1918" t="str">
            <v>PITCAIRN</v>
          </cell>
        </row>
        <row r="1919">
          <cell r="A1919" t="str">
            <v>SAMOA</v>
          </cell>
        </row>
        <row r="1920">
          <cell r="A1920" t="str">
            <v>SOLOMON ISL</v>
          </cell>
        </row>
        <row r="1921">
          <cell r="A1921" t="str">
            <v>TOKELAU</v>
          </cell>
        </row>
        <row r="1922">
          <cell r="A1922" t="str">
            <v>TONGA</v>
          </cell>
        </row>
        <row r="1923">
          <cell r="A1923" t="str">
            <v xml:space="preserve">TUVALU </v>
          </cell>
        </row>
        <row r="1924">
          <cell r="A1924" t="str">
            <v>US MINOR OUTLY IS</v>
          </cell>
        </row>
        <row r="1925">
          <cell r="A1925" t="str">
            <v>VANUATU</v>
          </cell>
        </row>
        <row r="1926">
          <cell r="A1926" t="str">
            <v>WALLIS&amp;FUTUN</v>
          </cell>
        </row>
        <row r="1927">
          <cell r="A1927" t="str">
            <v>AFGHANISTAN</v>
          </cell>
        </row>
        <row r="1928">
          <cell r="A1928" t="str">
            <v>BANGLADESH</v>
          </cell>
        </row>
        <row r="1929">
          <cell r="A1929" t="str">
            <v>BHUTAN</v>
          </cell>
        </row>
        <row r="1930">
          <cell r="A1930" t="str">
            <v>BRUNEI DARUSSALAM</v>
          </cell>
        </row>
        <row r="1931">
          <cell r="A1931" t="str">
            <v>CAMBODIA</v>
          </cell>
        </row>
        <row r="1932">
          <cell r="A1932" t="str">
            <v>CHINA</v>
          </cell>
        </row>
        <row r="1933">
          <cell r="A1933" t="str">
            <v>EAST TIMOR</v>
          </cell>
        </row>
        <row r="1934">
          <cell r="A1934" t="str">
            <v>HG KONG</v>
          </cell>
        </row>
        <row r="1935">
          <cell r="A1935" t="str">
            <v>INDIA</v>
          </cell>
        </row>
        <row r="1936">
          <cell r="A1936" t="str">
            <v>INDONESIA</v>
          </cell>
        </row>
        <row r="1937">
          <cell r="A1937" t="str">
            <v>JAPAN</v>
          </cell>
        </row>
        <row r="1938">
          <cell r="A1938" t="str">
            <v>KAZAKHSTAN</v>
          </cell>
        </row>
        <row r="1939">
          <cell r="A1939" t="str">
            <v>KOREA,DEMOC REP</v>
          </cell>
        </row>
        <row r="1940">
          <cell r="A1940" t="str">
            <v>KOREA,REPUBLIC OF</v>
          </cell>
        </row>
        <row r="1941">
          <cell r="A1941" t="str">
            <v>KYRGYZSTAN</v>
          </cell>
        </row>
        <row r="1942">
          <cell r="A1942" t="str">
            <v>LAOS</v>
          </cell>
        </row>
        <row r="1943">
          <cell r="A1943" t="str">
            <v>MACAO</v>
          </cell>
        </row>
        <row r="1944">
          <cell r="A1944" t="str">
            <v>MALAYSIA</v>
          </cell>
        </row>
        <row r="1945">
          <cell r="A1945" t="str">
            <v>MALDIVES</v>
          </cell>
        </row>
        <row r="1946">
          <cell r="A1946" t="str">
            <v>MONGOLIA</v>
          </cell>
        </row>
        <row r="1947">
          <cell r="A1947" t="str">
            <v>MAYANMAR</v>
          </cell>
        </row>
        <row r="1948">
          <cell r="A1948" t="str">
            <v>NEPAL</v>
          </cell>
        </row>
        <row r="1949">
          <cell r="A1949" t="str">
            <v>PAKISTAN</v>
          </cell>
        </row>
        <row r="1950">
          <cell r="A1950" t="str">
            <v>PHILIPPINES</v>
          </cell>
        </row>
        <row r="1951">
          <cell r="A1951" t="str">
            <v>SINGAPORE</v>
          </cell>
        </row>
        <row r="1952">
          <cell r="A1952" t="str">
            <v>SRI LANKA</v>
          </cell>
        </row>
        <row r="1953">
          <cell r="A1953" t="str">
            <v>TAIWAN</v>
          </cell>
        </row>
        <row r="1954">
          <cell r="A1954" t="str">
            <v>TAJIKISTAN</v>
          </cell>
        </row>
        <row r="1955">
          <cell r="A1955" t="str">
            <v>THAILAND</v>
          </cell>
        </row>
        <row r="1956">
          <cell r="A1956" t="str">
            <v>TURKMENISTAN</v>
          </cell>
        </row>
        <row r="1957">
          <cell r="A1957" t="str">
            <v>UZBEKISTAN</v>
          </cell>
        </row>
        <row r="1958">
          <cell r="A1958" t="str">
            <v>VIETNAM</v>
          </cell>
        </row>
        <row r="1959">
          <cell r="A1959" t="str">
            <v>AMER SAMOA</v>
          </cell>
        </row>
        <row r="1960">
          <cell r="A1960" t="str">
            <v>AUSTRALIA</v>
          </cell>
        </row>
        <row r="1961">
          <cell r="A1961" t="str">
            <v>CHRISTMS ISLAND</v>
          </cell>
        </row>
        <row r="1962">
          <cell r="A1962" t="str">
            <v>COCO (KEEL ISLND)</v>
          </cell>
        </row>
        <row r="1963">
          <cell r="A1963" t="str">
            <v>COOK ISLAND</v>
          </cell>
        </row>
        <row r="1964">
          <cell r="A1964" t="str">
            <v>FIJI</v>
          </cell>
        </row>
        <row r="1965">
          <cell r="A1965" t="str">
            <v>FR POLYNESIA</v>
          </cell>
        </row>
        <row r="1966">
          <cell r="A1966" t="str">
            <v>GUAM</v>
          </cell>
        </row>
        <row r="1967">
          <cell r="A1967" t="str">
            <v>HEARD/MCDNLD</v>
          </cell>
        </row>
        <row r="1968">
          <cell r="A1968" t="str">
            <v>KIRIBATI</v>
          </cell>
        </row>
        <row r="1969">
          <cell r="A1969" t="str">
            <v>MARSHALL ISL</v>
          </cell>
        </row>
        <row r="1970">
          <cell r="A1970" t="str">
            <v xml:space="preserve">MICRON, FED STS </v>
          </cell>
        </row>
        <row r="1971">
          <cell r="A1971" t="str">
            <v>NAURU</v>
          </cell>
        </row>
        <row r="1972">
          <cell r="A1972" t="str">
            <v>NEW CALDONIA</v>
          </cell>
        </row>
        <row r="1973">
          <cell r="A1973" t="str">
            <v>NEW ZEALAND</v>
          </cell>
        </row>
        <row r="1974">
          <cell r="A1974" t="str">
            <v>NIUE</v>
          </cell>
        </row>
        <row r="1975">
          <cell r="A1975" t="str">
            <v>NORFOLK ISLAND</v>
          </cell>
        </row>
        <row r="1976">
          <cell r="A1976" t="str">
            <v>N.MARIANA ISLANDS</v>
          </cell>
        </row>
        <row r="1977">
          <cell r="A1977" t="str">
            <v>PALAU</v>
          </cell>
        </row>
        <row r="1978">
          <cell r="A1978" t="str">
            <v>PAPUA N GUIN</v>
          </cell>
        </row>
        <row r="1979">
          <cell r="A1979" t="str">
            <v>PITCAIRN</v>
          </cell>
        </row>
        <row r="1980">
          <cell r="A1980" t="str">
            <v>SAMOA</v>
          </cell>
        </row>
        <row r="1981">
          <cell r="A1981" t="str">
            <v>SOLOMON ISL</v>
          </cell>
        </row>
        <row r="1982">
          <cell r="A1982" t="str">
            <v>TOKELAU</v>
          </cell>
        </row>
        <row r="1983">
          <cell r="A1983" t="str">
            <v>TONGA</v>
          </cell>
        </row>
        <row r="1984">
          <cell r="A1984" t="str">
            <v xml:space="preserve">TUVALU </v>
          </cell>
        </row>
        <row r="1985">
          <cell r="A1985" t="str">
            <v>US MINOR OUTLY IS</v>
          </cell>
        </row>
        <row r="1986">
          <cell r="A1986" t="str">
            <v>VANUATU</v>
          </cell>
        </row>
        <row r="1987">
          <cell r="A1987" t="str">
            <v>WALLIS&amp;FUTUN</v>
          </cell>
        </row>
        <row r="1988">
          <cell r="A1988" t="str">
            <v>AFGHANISTAN</v>
          </cell>
        </row>
        <row r="1989">
          <cell r="A1989" t="str">
            <v>BANGLADESH</v>
          </cell>
        </row>
        <row r="1990">
          <cell r="A1990" t="str">
            <v>BHUTAN</v>
          </cell>
        </row>
        <row r="1991">
          <cell r="A1991" t="str">
            <v>BRUNEI DARUSSALAM</v>
          </cell>
        </row>
        <row r="1992">
          <cell r="A1992" t="str">
            <v>CAMBODIA</v>
          </cell>
        </row>
        <row r="1993">
          <cell r="A1993" t="str">
            <v>CHINA</v>
          </cell>
        </row>
        <row r="1994">
          <cell r="A1994" t="str">
            <v>EAST TIMOR</v>
          </cell>
        </row>
        <row r="1995">
          <cell r="A1995" t="str">
            <v>HG KONG</v>
          </cell>
        </row>
        <row r="1996">
          <cell r="A1996" t="str">
            <v>INDIA</v>
          </cell>
        </row>
        <row r="1997">
          <cell r="A1997" t="str">
            <v>INDONESIA</v>
          </cell>
        </row>
        <row r="1998">
          <cell r="A1998" t="str">
            <v>JAPAN</v>
          </cell>
        </row>
        <row r="1999">
          <cell r="A1999" t="str">
            <v>KAZAKHSTAN</v>
          </cell>
        </row>
        <row r="2000">
          <cell r="A2000" t="str">
            <v>KOREA,DEMOC REP</v>
          </cell>
        </row>
        <row r="2001">
          <cell r="A2001" t="str">
            <v>KOREA,REPUBLIC OF</v>
          </cell>
        </row>
        <row r="2002">
          <cell r="A2002" t="str">
            <v>KYRGYZSTAN</v>
          </cell>
        </row>
        <row r="2003">
          <cell r="A2003" t="str">
            <v>LAOS</v>
          </cell>
        </row>
        <row r="2004">
          <cell r="A2004" t="str">
            <v>MACAO</v>
          </cell>
        </row>
        <row r="2005">
          <cell r="A2005" t="str">
            <v>MALAYSIA</v>
          </cell>
        </row>
        <row r="2006">
          <cell r="A2006" t="str">
            <v>MALDIVES</v>
          </cell>
        </row>
        <row r="2007">
          <cell r="A2007" t="str">
            <v>MONGOLIA</v>
          </cell>
        </row>
        <row r="2008">
          <cell r="A2008" t="str">
            <v>MAYANMAR</v>
          </cell>
        </row>
        <row r="2009">
          <cell r="A2009" t="str">
            <v>NEPAL</v>
          </cell>
        </row>
        <row r="2010">
          <cell r="A2010" t="str">
            <v>PAKISTAN</v>
          </cell>
        </row>
        <row r="2011">
          <cell r="A2011" t="str">
            <v>PHILIPPINES</v>
          </cell>
        </row>
        <row r="2012">
          <cell r="A2012" t="str">
            <v>SINGAPORE</v>
          </cell>
        </row>
        <row r="2013">
          <cell r="A2013" t="str">
            <v>SRI LANKA</v>
          </cell>
        </row>
        <row r="2014">
          <cell r="A2014" t="str">
            <v>TAIWAN</v>
          </cell>
        </row>
        <row r="2015">
          <cell r="A2015" t="str">
            <v>TAJIKISTAN</v>
          </cell>
        </row>
        <row r="2016">
          <cell r="A2016" t="str">
            <v>THAILAND</v>
          </cell>
        </row>
        <row r="2017">
          <cell r="A2017" t="str">
            <v>TURKMENISTAN</v>
          </cell>
        </row>
        <row r="2018">
          <cell r="A2018" t="str">
            <v>UZBEKISTAN</v>
          </cell>
        </row>
        <row r="2019">
          <cell r="A2019" t="str">
            <v>VIETNAM</v>
          </cell>
        </row>
        <row r="2020">
          <cell r="A2020" t="str">
            <v>AMER SAMOA</v>
          </cell>
        </row>
        <row r="2021">
          <cell r="A2021" t="str">
            <v>AUSTRALIA</v>
          </cell>
        </row>
        <row r="2022">
          <cell r="A2022" t="str">
            <v>CHRISTMS ISLAND</v>
          </cell>
        </row>
        <row r="2023">
          <cell r="A2023" t="str">
            <v>COCO (KEEL ISLND)</v>
          </cell>
        </row>
        <row r="2024">
          <cell r="A2024" t="str">
            <v>COOK ISLAND</v>
          </cell>
        </row>
        <row r="2025">
          <cell r="A2025" t="str">
            <v>FIJI</v>
          </cell>
        </row>
        <row r="2026">
          <cell r="A2026" t="str">
            <v>FR POLYNESIA</v>
          </cell>
        </row>
        <row r="2027">
          <cell r="A2027" t="str">
            <v>GUAM</v>
          </cell>
        </row>
        <row r="2028">
          <cell r="A2028" t="str">
            <v>HEARD/MCDNLD</v>
          </cell>
        </row>
        <row r="2029">
          <cell r="A2029" t="str">
            <v>KIRIBATI</v>
          </cell>
        </row>
        <row r="2030">
          <cell r="A2030" t="str">
            <v>MARSHALL ISL</v>
          </cell>
        </row>
        <row r="2031">
          <cell r="A2031" t="str">
            <v xml:space="preserve">MICRON, FED STS </v>
          </cell>
        </row>
        <row r="2032">
          <cell r="A2032" t="str">
            <v>NAURU</v>
          </cell>
        </row>
        <row r="2033">
          <cell r="A2033" t="str">
            <v>NEW CALDONIA</v>
          </cell>
        </row>
        <row r="2034">
          <cell r="A2034" t="str">
            <v>NEW ZEALAND</v>
          </cell>
        </row>
        <row r="2035">
          <cell r="A2035" t="str">
            <v>NIUE</v>
          </cell>
        </row>
        <row r="2036">
          <cell r="A2036" t="str">
            <v>NORFOLK ISLAND</v>
          </cell>
        </row>
        <row r="2037">
          <cell r="A2037" t="str">
            <v>N.MARIANA ISLANDS</v>
          </cell>
        </row>
        <row r="2038">
          <cell r="A2038" t="str">
            <v>PALAU</v>
          </cell>
        </row>
        <row r="2039">
          <cell r="A2039" t="str">
            <v>PAPUA N GUIN</v>
          </cell>
        </row>
        <row r="2040">
          <cell r="A2040" t="str">
            <v>PITCAIRN</v>
          </cell>
        </row>
        <row r="2041">
          <cell r="A2041" t="str">
            <v>SAMOA</v>
          </cell>
        </row>
        <row r="2042">
          <cell r="A2042" t="str">
            <v>SOLOMON ISL</v>
          </cell>
        </row>
        <row r="2043">
          <cell r="A2043" t="str">
            <v>TOKELAU</v>
          </cell>
        </row>
        <row r="2044">
          <cell r="A2044" t="str">
            <v>TONGA</v>
          </cell>
        </row>
        <row r="2045">
          <cell r="A2045" t="str">
            <v xml:space="preserve">TUVALU </v>
          </cell>
        </row>
        <row r="2046">
          <cell r="A2046" t="str">
            <v>US MINOR OUTLY IS</v>
          </cell>
        </row>
        <row r="2047">
          <cell r="A2047" t="str">
            <v>VANUATU</v>
          </cell>
        </row>
        <row r="2048">
          <cell r="A2048" t="str">
            <v>WALLIS&amp;FUTUN</v>
          </cell>
        </row>
        <row r="2049">
          <cell r="A2049" t="str">
            <v>AFGHANISTAN</v>
          </cell>
        </row>
        <row r="2050">
          <cell r="A2050" t="str">
            <v>BANGLADESH</v>
          </cell>
        </row>
        <row r="2051">
          <cell r="A2051" t="str">
            <v>BHUTAN</v>
          </cell>
        </row>
        <row r="2052">
          <cell r="A2052" t="str">
            <v>BRUNEI DARUSSALAM</v>
          </cell>
        </row>
        <row r="2053">
          <cell r="A2053" t="str">
            <v>CAMBODIA</v>
          </cell>
        </row>
        <row r="2054">
          <cell r="A2054" t="str">
            <v>CHINA</v>
          </cell>
        </row>
        <row r="2055">
          <cell r="A2055" t="str">
            <v>EAST TIMOR</v>
          </cell>
        </row>
        <row r="2056">
          <cell r="A2056" t="str">
            <v>HG KONG</v>
          </cell>
        </row>
        <row r="2057">
          <cell r="A2057" t="str">
            <v>INDIA</v>
          </cell>
        </row>
        <row r="2058">
          <cell r="A2058" t="str">
            <v>INDONESIA</v>
          </cell>
        </row>
        <row r="2059">
          <cell r="A2059" t="str">
            <v>JAPAN</v>
          </cell>
        </row>
        <row r="2060">
          <cell r="A2060" t="str">
            <v>KAZAKHSTAN</v>
          </cell>
        </row>
        <row r="2061">
          <cell r="A2061" t="str">
            <v>KOREA,DEMOC REP</v>
          </cell>
        </row>
        <row r="2062">
          <cell r="A2062" t="str">
            <v>KOREA,REPUBLIC OF</v>
          </cell>
        </row>
        <row r="2063">
          <cell r="A2063" t="str">
            <v>KYRGYZSTAN</v>
          </cell>
        </row>
        <row r="2064">
          <cell r="A2064" t="str">
            <v>LAOS</v>
          </cell>
        </row>
        <row r="2065">
          <cell r="A2065" t="str">
            <v>MACAO</v>
          </cell>
        </row>
        <row r="2066">
          <cell r="A2066" t="str">
            <v>MALAYSIA</v>
          </cell>
        </row>
        <row r="2067">
          <cell r="A2067" t="str">
            <v>MALDIVES</v>
          </cell>
        </row>
        <row r="2068">
          <cell r="A2068" t="str">
            <v>MONGOLIA</v>
          </cell>
        </row>
        <row r="2069">
          <cell r="A2069" t="str">
            <v>MAYANMAR</v>
          </cell>
        </row>
        <row r="2070">
          <cell r="A2070" t="str">
            <v>NEPAL</v>
          </cell>
        </row>
        <row r="2071">
          <cell r="A2071" t="str">
            <v>PAKISTAN</v>
          </cell>
        </row>
        <row r="2072">
          <cell r="A2072" t="str">
            <v>PHILIPPINES</v>
          </cell>
        </row>
        <row r="2073">
          <cell r="A2073" t="str">
            <v>SINGAPORE</v>
          </cell>
        </row>
        <row r="2074">
          <cell r="A2074" t="str">
            <v>SRI LANKA</v>
          </cell>
        </row>
        <row r="2075">
          <cell r="A2075" t="str">
            <v>TAIWAN</v>
          </cell>
        </row>
        <row r="2076">
          <cell r="A2076" t="str">
            <v>TAJIKISTAN</v>
          </cell>
        </row>
        <row r="2077">
          <cell r="A2077" t="str">
            <v>THAILAND</v>
          </cell>
        </row>
        <row r="2078">
          <cell r="A2078" t="str">
            <v>TURKMENISTAN</v>
          </cell>
        </row>
        <row r="2079">
          <cell r="A2079" t="str">
            <v>UZBEKISTAN</v>
          </cell>
        </row>
        <row r="2080">
          <cell r="A2080" t="str">
            <v>VIETNAM</v>
          </cell>
        </row>
        <row r="2081">
          <cell r="A2081" t="str">
            <v>AMER SAMOA</v>
          </cell>
        </row>
        <row r="2082">
          <cell r="A2082" t="str">
            <v>AUSTRALIA</v>
          </cell>
        </row>
        <row r="2083">
          <cell r="A2083" t="str">
            <v>CHRISTMS ISLAND</v>
          </cell>
        </row>
        <row r="2084">
          <cell r="A2084" t="str">
            <v>COCO (KEEL ISLND)</v>
          </cell>
        </row>
        <row r="2085">
          <cell r="A2085" t="str">
            <v>COOK ISLAND</v>
          </cell>
        </row>
        <row r="2086">
          <cell r="A2086" t="str">
            <v>FIJI</v>
          </cell>
        </row>
        <row r="2087">
          <cell r="A2087" t="str">
            <v>FR POLYNESIA</v>
          </cell>
        </row>
        <row r="2088">
          <cell r="A2088" t="str">
            <v>GUAM</v>
          </cell>
        </row>
        <row r="2089">
          <cell r="A2089" t="str">
            <v>HEARD/MCDNLD</v>
          </cell>
        </row>
        <row r="2090">
          <cell r="A2090" t="str">
            <v>KIRIBATI</v>
          </cell>
        </row>
        <row r="2091">
          <cell r="A2091" t="str">
            <v>MARSHALL ISL</v>
          </cell>
        </row>
        <row r="2092">
          <cell r="A2092" t="str">
            <v xml:space="preserve">MICRON, FED STS </v>
          </cell>
        </row>
        <row r="2093">
          <cell r="A2093" t="str">
            <v>NAURU</v>
          </cell>
        </row>
        <row r="2094">
          <cell r="A2094" t="str">
            <v>NEW CALDONIA</v>
          </cell>
        </row>
        <row r="2095">
          <cell r="A2095" t="str">
            <v>NEW ZEALAND</v>
          </cell>
        </row>
        <row r="2096">
          <cell r="A2096" t="str">
            <v>NIUE</v>
          </cell>
        </row>
        <row r="2097">
          <cell r="A2097" t="str">
            <v>NORFOLK ISLAND</v>
          </cell>
        </row>
        <row r="2098">
          <cell r="A2098" t="str">
            <v>N.MARIANA ISLANDS</v>
          </cell>
        </row>
        <row r="2099">
          <cell r="A2099" t="str">
            <v>PALAU</v>
          </cell>
        </row>
        <row r="2100">
          <cell r="A2100" t="str">
            <v>PAPUA N GUIN</v>
          </cell>
        </row>
        <row r="2101">
          <cell r="A2101" t="str">
            <v>PITCAIRN</v>
          </cell>
        </row>
        <row r="2102">
          <cell r="A2102" t="str">
            <v>SAMOA</v>
          </cell>
        </row>
        <row r="2103">
          <cell r="A2103" t="str">
            <v>SOLOMON ISL</v>
          </cell>
        </row>
        <row r="2104">
          <cell r="A2104" t="str">
            <v>TOKELAU</v>
          </cell>
        </row>
        <row r="2105">
          <cell r="A2105" t="str">
            <v>TONGA</v>
          </cell>
        </row>
        <row r="2106">
          <cell r="A2106" t="str">
            <v xml:space="preserve">TUVALU </v>
          </cell>
        </row>
        <row r="2107">
          <cell r="A2107" t="str">
            <v>US MINOR OUTLY IS</v>
          </cell>
        </row>
        <row r="2108">
          <cell r="A2108" t="str">
            <v>VANUATU</v>
          </cell>
        </row>
        <row r="2109">
          <cell r="A2109" t="str">
            <v>WALLIS&amp;FUTUN</v>
          </cell>
        </row>
        <row r="2110">
          <cell r="A2110" t="str">
            <v>AFGHANISTAN</v>
          </cell>
        </row>
        <row r="2111">
          <cell r="A2111" t="str">
            <v>BANGLADESH</v>
          </cell>
        </row>
        <row r="2112">
          <cell r="A2112" t="str">
            <v>BHUTAN</v>
          </cell>
        </row>
        <row r="2113">
          <cell r="A2113" t="str">
            <v>BRUNEI DARUSSALAM</v>
          </cell>
        </row>
        <row r="2114">
          <cell r="A2114" t="str">
            <v>CAMBODIA</v>
          </cell>
        </row>
        <row r="2115">
          <cell r="A2115" t="str">
            <v>CHINA</v>
          </cell>
        </row>
        <row r="2116">
          <cell r="A2116" t="str">
            <v>EAST TIMOR</v>
          </cell>
        </row>
        <row r="2117">
          <cell r="A2117" t="str">
            <v>HG KONG</v>
          </cell>
        </row>
        <row r="2118">
          <cell r="A2118" t="str">
            <v>INDIA</v>
          </cell>
        </row>
        <row r="2119">
          <cell r="A2119" t="str">
            <v>INDONESIA</v>
          </cell>
        </row>
        <row r="2120">
          <cell r="A2120" t="str">
            <v>JAPAN</v>
          </cell>
        </row>
        <row r="2121">
          <cell r="A2121" t="str">
            <v>KAZAKHSTAN</v>
          </cell>
        </row>
        <row r="2122">
          <cell r="A2122" t="str">
            <v>KOREA,DEMOC REP</v>
          </cell>
        </row>
        <row r="2123">
          <cell r="A2123" t="str">
            <v>KOREA,REPUBLIC OF</v>
          </cell>
        </row>
        <row r="2124">
          <cell r="A2124" t="str">
            <v>KYRGYZSTAN</v>
          </cell>
        </row>
        <row r="2125">
          <cell r="A2125" t="str">
            <v>LAOS</v>
          </cell>
        </row>
        <row r="2126">
          <cell r="A2126" t="str">
            <v>MACAO</v>
          </cell>
        </row>
        <row r="2127">
          <cell r="A2127" t="str">
            <v>MALAYSIA</v>
          </cell>
        </row>
        <row r="2128">
          <cell r="A2128" t="str">
            <v>MALDIVES</v>
          </cell>
        </row>
        <row r="2129">
          <cell r="A2129" t="str">
            <v>MONGOLIA</v>
          </cell>
        </row>
        <row r="2130">
          <cell r="A2130" t="str">
            <v>MAYANMAR</v>
          </cell>
        </row>
        <row r="2131">
          <cell r="A2131" t="str">
            <v>NEPAL</v>
          </cell>
        </row>
        <row r="2132">
          <cell r="A2132" t="str">
            <v>PAKISTAN</v>
          </cell>
        </row>
        <row r="2133">
          <cell r="A2133" t="str">
            <v>PHILIPPINES</v>
          </cell>
        </row>
        <row r="2134">
          <cell r="A2134" t="str">
            <v>SINGAPORE</v>
          </cell>
        </row>
        <row r="2135">
          <cell r="A2135" t="str">
            <v>SRI LANKA</v>
          </cell>
        </row>
        <row r="2136">
          <cell r="A2136" t="str">
            <v>TAIWAN</v>
          </cell>
        </row>
        <row r="2137">
          <cell r="A2137" t="str">
            <v>TAJIKISTAN</v>
          </cell>
        </row>
        <row r="2138">
          <cell r="A2138" t="str">
            <v>THAILAND</v>
          </cell>
        </row>
        <row r="2139">
          <cell r="A2139" t="str">
            <v>TURKMENISTAN</v>
          </cell>
        </row>
        <row r="2140">
          <cell r="A2140" t="str">
            <v>UZBEKISTAN</v>
          </cell>
        </row>
        <row r="2141">
          <cell r="A2141" t="str">
            <v>VIETNAM</v>
          </cell>
        </row>
        <row r="2142">
          <cell r="A2142" t="str">
            <v>AMER SAMOA</v>
          </cell>
        </row>
        <row r="2143">
          <cell r="A2143" t="str">
            <v>AUSTRALIA</v>
          </cell>
        </row>
        <row r="2144">
          <cell r="A2144" t="str">
            <v>CHRISTMS ISLAND</v>
          </cell>
        </row>
        <row r="2145">
          <cell r="A2145" t="str">
            <v>COCO (KEEL ISLND)</v>
          </cell>
        </row>
        <row r="2146">
          <cell r="A2146" t="str">
            <v>COOK ISLAND</v>
          </cell>
        </row>
        <row r="2147">
          <cell r="A2147" t="str">
            <v>FIJI</v>
          </cell>
        </row>
        <row r="2148">
          <cell r="A2148" t="str">
            <v>FR POLYNESIA</v>
          </cell>
        </row>
        <row r="2149">
          <cell r="A2149" t="str">
            <v>GUAM</v>
          </cell>
        </row>
        <row r="2150">
          <cell r="A2150" t="str">
            <v>HEARD/MCDNLD</v>
          </cell>
        </row>
        <row r="2151">
          <cell r="A2151" t="str">
            <v>KIRIBATI</v>
          </cell>
        </row>
        <row r="2152">
          <cell r="A2152" t="str">
            <v>MARSHALL ISL</v>
          </cell>
        </row>
        <row r="2153">
          <cell r="A2153" t="str">
            <v xml:space="preserve">MICRON, FED STS </v>
          </cell>
        </row>
        <row r="2154">
          <cell r="A2154" t="str">
            <v>NAURU</v>
          </cell>
        </row>
        <row r="2155">
          <cell r="A2155" t="str">
            <v>NEW CALDONIA</v>
          </cell>
        </row>
        <row r="2156">
          <cell r="A2156" t="str">
            <v>NEW ZEALAND</v>
          </cell>
        </row>
        <row r="2157">
          <cell r="A2157" t="str">
            <v>NIUE</v>
          </cell>
        </row>
        <row r="2158">
          <cell r="A2158" t="str">
            <v>NORFOLK ISLAND</v>
          </cell>
        </row>
        <row r="2159">
          <cell r="A2159" t="str">
            <v>N.MARIANA ISLANDS</v>
          </cell>
        </row>
        <row r="2160">
          <cell r="A2160" t="str">
            <v>PALAU</v>
          </cell>
        </row>
        <row r="2161">
          <cell r="A2161" t="str">
            <v>PAPUA N GUIN</v>
          </cell>
        </row>
        <row r="2162">
          <cell r="A2162" t="str">
            <v>PITCAIRN</v>
          </cell>
        </row>
        <row r="2163">
          <cell r="A2163" t="str">
            <v>SAMOA</v>
          </cell>
        </row>
        <row r="2164">
          <cell r="A2164" t="str">
            <v>SOLOMON ISL</v>
          </cell>
        </row>
        <row r="2165">
          <cell r="A2165" t="str">
            <v>TOKELAU</v>
          </cell>
        </row>
        <row r="2166">
          <cell r="A2166" t="str">
            <v>TONGA</v>
          </cell>
        </row>
        <row r="2167">
          <cell r="A2167" t="str">
            <v xml:space="preserve">TUVALU </v>
          </cell>
        </row>
        <row r="2168">
          <cell r="A2168" t="str">
            <v>US MINOR OUTLY IS</v>
          </cell>
        </row>
        <row r="2169">
          <cell r="A2169" t="str">
            <v>VANUATU</v>
          </cell>
        </row>
        <row r="2170">
          <cell r="A2170" t="str">
            <v>WALLIS&amp;FUTUN</v>
          </cell>
        </row>
        <row r="2171">
          <cell r="A2171" t="str">
            <v>AFGHANISTAN</v>
          </cell>
        </row>
        <row r="2172">
          <cell r="A2172" t="str">
            <v>BANGLADESH</v>
          </cell>
        </row>
        <row r="2173">
          <cell r="A2173" t="str">
            <v>BHUTAN</v>
          </cell>
        </row>
        <row r="2174">
          <cell r="A2174" t="str">
            <v>BRUNEI DARUSSALAM</v>
          </cell>
        </row>
        <row r="2175">
          <cell r="A2175" t="str">
            <v>CAMBODIA</v>
          </cell>
        </row>
        <row r="2176">
          <cell r="A2176" t="str">
            <v>CHINA</v>
          </cell>
        </row>
        <row r="2177">
          <cell r="A2177" t="str">
            <v>EAST TIMOR</v>
          </cell>
        </row>
        <row r="2178">
          <cell r="A2178" t="str">
            <v>HG KONG</v>
          </cell>
        </row>
        <row r="2179">
          <cell r="A2179" t="str">
            <v>INDIA</v>
          </cell>
        </row>
        <row r="2180">
          <cell r="A2180" t="str">
            <v>INDONESIA</v>
          </cell>
        </row>
        <row r="2181">
          <cell r="A2181" t="str">
            <v>JAPAN</v>
          </cell>
        </row>
        <row r="2182">
          <cell r="A2182" t="str">
            <v>KAZAKHSTAN</v>
          </cell>
        </row>
        <row r="2183">
          <cell r="A2183" t="str">
            <v>KOREA,DEMOC REP</v>
          </cell>
        </row>
        <row r="2184">
          <cell r="A2184" t="str">
            <v>KOREA,REPUBLIC OF</v>
          </cell>
        </row>
        <row r="2185">
          <cell r="A2185" t="str">
            <v>KYRGYZSTAN</v>
          </cell>
        </row>
        <row r="2186">
          <cell r="A2186" t="str">
            <v>LAOS</v>
          </cell>
        </row>
        <row r="2187">
          <cell r="A2187" t="str">
            <v>MACAO</v>
          </cell>
        </row>
        <row r="2188">
          <cell r="A2188" t="str">
            <v>MALAYSIA</v>
          </cell>
        </row>
        <row r="2189">
          <cell r="A2189" t="str">
            <v>MALDIVES</v>
          </cell>
        </row>
        <row r="2190">
          <cell r="A2190" t="str">
            <v>MONGOLIA</v>
          </cell>
        </row>
        <row r="2191">
          <cell r="A2191" t="str">
            <v>MAYANMAR</v>
          </cell>
        </row>
        <row r="2192">
          <cell r="A2192" t="str">
            <v>NEPAL</v>
          </cell>
        </row>
        <row r="2193">
          <cell r="A2193" t="str">
            <v>PAKISTAN</v>
          </cell>
        </row>
        <row r="2194">
          <cell r="A2194" t="str">
            <v>PHILIPPINES</v>
          </cell>
        </row>
        <row r="2195">
          <cell r="A2195" t="str">
            <v>SINGAPORE</v>
          </cell>
        </row>
        <row r="2196">
          <cell r="A2196" t="str">
            <v>SRI LANKA</v>
          </cell>
        </row>
        <row r="2197">
          <cell r="A2197" t="str">
            <v>TAIWAN</v>
          </cell>
        </row>
        <row r="2198">
          <cell r="A2198" t="str">
            <v>TAJIKISTAN</v>
          </cell>
        </row>
        <row r="2199">
          <cell r="A2199" t="str">
            <v>THAILAND</v>
          </cell>
        </row>
        <row r="2200">
          <cell r="A2200" t="str">
            <v>TURKMENISTAN</v>
          </cell>
        </row>
        <row r="2201">
          <cell r="A2201" t="str">
            <v>UZBEKISTAN</v>
          </cell>
        </row>
        <row r="2202">
          <cell r="A2202" t="str">
            <v>VIETNAM</v>
          </cell>
        </row>
        <row r="2203">
          <cell r="A2203" t="str">
            <v>AMER SAMOA</v>
          </cell>
        </row>
        <row r="2204">
          <cell r="A2204" t="str">
            <v>AUSTRALIA</v>
          </cell>
        </row>
        <row r="2205">
          <cell r="A2205" t="str">
            <v>CHRISTMS ISLAND</v>
          </cell>
        </row>
        <row r="2206">
          <cell r="A2206" t="str">
            <v>COCO (KEEL ISLND)</v>
          </cell>
        </row>
        <row r="2207">
          <cell r="A2207" t="str">
            <v>COOK ISLAND</v>
          </cell>
        </row>
        <row r="2208">
          <cell r="A2208" t="str">
            <v>FIJI</v>
          </cell>
        </row>
        <row r="2209">
          <cell r="A2209" t="str">
            <v>FR POLYNESIA</v>
          </cell>
        </row>
        <row r="2210">
          <cell r="A2210" t="str">
            <v>GUAM</v>
          </cell>
        </row>
        <row r="2211">
          <cell r="A2211" t="str">
            <v>HEARD/MCDNLD</v>
          </cell>
        </row>
        <row r="2212">
          <cell r="A2212" t="str">
            <v>KIRIBATI</v>
          </cell>
        </row>
        <row r="2213">
          <cell r="A2213" t="str">
            <v>MARSHALL ISL</v>
          </cell>
        </row>
        <row r="2214">
          <cell r="A2214" t="str">
            <v xml:space="preserve">MICRON, FED STS </v>
          </cell>
        </row>
        <row r="2215">
          <cell r="A2215" t="str">
            <v>NAURU</v>
          </cell>
        </row>
        <row r="2216">
          <cell r="A2216" t="str">
            <v>NEW CALDONIA</v>
          </cell>
        </row>
        <row r="2217">
          <cell r="A2217" t="str">
            <v>NEW ZEALAND</v>
          </cell>
        </row>
        <row r="2218">
          <cell r="A2218" t="str">
            <v>NIUE</v>
          </cell>
        </row>
        <row r="2219">
          <cell r="A2219" t="str">
            <v>NORFOLK ISLAND</v>
          </cell>
        </row>
        <row r="2220">
          <cell r="A2220" t="str">
            <v>N.MARIANA ISLANDS</v>
          </cell>
        </row>
        <row r="2221">
          <cell r="A2221" t="str">
            <v>PALAU</v>
          </cell>
        </row>
        <row r="2222">
          <cell r="A2222" t="str">
            <v>PAPUA N GUIN</v>
          </cell>
        </row>
        <row r="2223">
          <cell r="A2223" t="str">
            <v>PITCAIRN</v>
          </cell>
        </row>
        <row r="2224">
          <cell r="A2224" t="str">
            <v>SAMOA</v>
          </cell>
        </row>
        <row r="2225">
          <cell r="A2225" t="str">
            <v>SOLOMON ISL</v>
          </cell>
        </row>
        <row r="2226">
          <cell r="A2226" t="str">
            <v>TOKELAU</v>
          </cell>
        </row>
        <row r="2227">
          <cell r="A2227" t="str">
            <v>TONGA</v>
          </cell>
        </row>
        <row r="2228">
          <cell r="A2228" t="str">
            <v xml:space="preserve">TUVALU </v>
          </cell>
        </row>
        <row r="2229">
          <cell r="A2229" t="str">
            <v>US MINOR OUTLY IS</v>
          </cell>
        </row>
        <row r="2230">
          <cell r="A2230" t="str">
            <v>VANUATU</v>
          </cell>
        </row>
        <row r="2231">
          <cell r="A2231" t="str">
            <v>WALLIS&amp;FUTUN</v>
          </cell>
        </row>
        <row r="2232">
          <cell r="A2232" t="str">
            <v>INDONESIA</v>
          </cell>
        </row>
        <row r="2233">
          <cell r="A2233" t="str">
            <v>INDONESIA</v>
          </cell>
        </row>
        <row r="2234">
          <cell r="A2234" t="str">
            <v>INDONESIA</v>
          </cell>
        </row>
        <row r="2235">
          <cell r="A2235" t="str">
            <v>INDONESIA</v>
          </cell>
        </row>
        <row r="2236">
          <cell r="A2236" t="str">
            <v>INDONESIA</v>
          </cell>
        </row>
        <row r="2237">
          <cell r="A2237" t="str">
            <v>INDONESIA</v>
          </cell>
        </row>
        <row r="2238">
          <cell r="A2238" t="str">
            <v>INDONESIA</v>
          </cell>
        </row>
        <row r="2239">
          <cell r="A2239" t="str">
            <v>INDONESIA</v>
          </cell>
        </row>
        <row r="2240">
          <cell r="A2240" t="str">
            <v>INDONESIA</v>
          </cell>
        </row>
        <row r="2241">
          <cell r="A2241" t="str">
            <v>INDONESIA</v>
          </cell>
        </row>
        <row r="2242">
          <cell r="A2242" t="str">
            <v>INDONESIA</v>
          </cell>
        </row>
        <row r="2243">
          <cell r="A2243" t="str">
            <v>INDONESIA</v>
          </cell>
        </row>
        <row r="2244">
          <cell r="A2244" t="str">
            <v>KOREA,REPUBLIC OF</v>
          </cell>
        </row>
        <row r="2245">
          <cell r="A2245" t="str">
            <v>KOREA,REPUBLIC OF</v>
          </cell>
        </row>
        <row r="2246">
          <cell r="A2246" t="str">
            <v>KOREA,REPUBLIC OF</v>
          </cell>
        </row>
        <row r="2247">
          <cell r="A2247" t="str">
            <v>KOREA,REPUBLIC OF</v>
          </cell>
        </row>
        <row r="2248">
          <cell r="A2248" t="str">
            <v>KOREA,REPUBLIC OF</v>
          </cell>
        </row>
        <row r="2249">
          <cell r="A2249" t="str">
            <v>KOREA,REPUBLIC OF</v>
          </cell>
        </row>
        <row r="2250">
          <cell r="A2250" t="str">
            <v>KOREA,REPUBLIC OF</v>
          </cell>
        </row>
        <row r="2251">
          <cell r="A2251" t="str">
            <v>KOREA,REPUBLIC OF</v>
          </cell>
        </row>
        <row r="2252">
          <cell r="A2252" t="str">
            <v>KOREA,REPUBLIC OF</v>
          </cell>
        </row>
        <row r="2253">
          <cell r="A2253" t="str">
            <v>KOREA,REPUBLIC OF</v>
          </cell>
        </row>
        <row r="2254">
          <cell r="A2254" t="str">
            <v>KOREA,REPUBLIC OF</v>
          </cell>
        </row>
        <row r="2255">
          <cell r="A2255" t="str">
            <v>KOREA,REPUBLIC OF</v>
          </cell>
        </row>
        <row r="2256">
          <cell r="A2256" t="str">
            <v>MALAYSIA</v>
          </cell>
        </row>
        <row r="2257">
          <cell r="A2257" t="str">
            <v>MALAYSIA</v>
          </cell>
        </row>
        <row r="2258">
          <cell r="A2258" t="str">
            <v>MALAYSIA</v>
          </cell>
        </row>
        <row r="2259">
          <cell r="A2259" t="str">
            <v>MALAYSIA</v>
          </cell>
        </row>
        <row r="2260">
          <cell r="A2260" t="str">
            <v>MALAYSIA</v>
          </cell>
        </row>
        <row r="2261">
          <cell r="A2261" t="str">
            <v>MALAYSIA</v>
          </cell>
        </row>
        <row r="2262">
          <cell r="A2262" t="str">
            <v>MALAYSIA</v>
          </cell>
        </row>
        <row r="2263">
          <cell r="A2263" t="str">
            <v>MALAYSIA</v>
          </cell>
        </row>
        <row r="2264">
          <cell r="A2264" t="str">
            <v>MALAYSIA</v>
          </cell>
        </row>
        <row r="2265">
          <cell r="A2265" t="str">
            <v>MALAYSIA</v>
          </cell>
        </row>
        <row r="2266">
          <cell r="A2266" t="str">
            <v>MALAYSIA</v>
          </cell>
        </row>
        <row r="2267">
          <cell r="A2267" t="str">
            <v>MALAYSIA</v>
          </cell>
        </row>
        <row r="2268">
          <cell r="A2268" t="str">
            <v>PHILIPPINES</v>
          </cell>
        </row>
        <row r="2269">
          <cell r="A2269" t="str">
            <v>PHILIPPINES</v>
          </cell>
        </row>
        <row r="2270">
          <cell r="A2270" t="str">
            <v>PHILIPPINES</v>
          </cell>
        </row>
        <row r="2271">
          <cell r="A2271" t="str">
            <v>PHILIPPINES</v>
          </cell>
        </row>
        <row r="2272">
          <cell r="A2272" t="str">
            <v>PHILIPPINES</v>
          </cell>
        </row>
        <row r="2273">
          <cell r="A2273" t="str">
            <v>PHILIPPINES</v>
          </cell>
        </row>
        <row r="2274">
          <cell r="A2274" t="str">
            <v>PHILIPPINES</v>
          </cell>
        </row>
        <row r="2275">
          <cell r="A2275" t="str">
            <v>PHILIPPINES</v>
          </cell>
        </row>
        <row r="2276">
          <cell r="A2276" t="str">
            <v>PHILIPPINES</v>
          </cell>
        </row>
        <row r="2277">
          <cell r="A2277" t="str">
            <v>PHILIPPINES</v>
          </cell>
        </row>
        <row r="2278">
          <cell r="A2278" t="str">
            <v>PHILIPPINES</v>
          </cell>
        </row>
        <row r="2279">
          <cell r="A2279" t="str">
            <v>PHILIPPINES</v>
          </cell>
        </row>
        <row r="2280">
          <cell r="A2280" t="str">
            <v>SINGAPORE</v>
          </cell>
        </row>
        <row r="2281">
          <cell r="A2281" t="str">
            <v>SINGAPORE</v>
          </cell>
        </row>
        <row r="2282">
          <cell r="A2282" t="str">
            <v>SINGAPORE</v>
          </cell>
        </row>
        <row r="2283">
          <cell r="A2283" t="str">
            <v>SINGAPORE</v>
          </cell>
        </row>
        <row r="2284">
          <cell r="A2284" t="str">
            <v>SINGAPORE</v>
          </cell>
        </row>
        <row r="2285">
          <cell r="A2285" t="str">
            <v>SINGAPORE</v>
          </cell>
        </row>
        <row r="2286">
          <cell r="A2286" t="str">
            <v>SINGAPORE</v>
          </cell>
        </row>
        <row r="2287">
          <cell r="A2287" t="str">
            <v>SINGAPORE</v>
          </cell>
        </row>
        <row r="2288">
          <cell r="A2288" t="str">
            <v>SINGAPORE</v>
          </cell>
        </row>
        <row r="2289">
          <cell r="A2289" t="str">
            <v>SINGAPORE</v>
          </cell>
        </row>
        <row r="2290">
          <cell r="A2290" t="str">
            <v>SINGAPORE</v>
          </cell>
        </row>
        <row r="2291">
          <cell r="A2291" t="str">
            <v>SINGAPORE</v>
          </cell>
        </row>
        <row r="2292">
          <cell r="A2292" t="str">
            <v>TAIWAN</v>
          </cell>
        </row>
        <row r="2293">
          <cell r="A2293" t="str">
            <v>TAIWAN</v>
          </cell>
        </row>
        <row r="2294">
          <cell r="A2294" t="str">
            <v>TAIWAN</v>
          </cell>
        </row>
        <row r="2295">
          <cell r="A2295" t="str">
            <v>TAIWAN</v>
          </cell>
        </row>
        <row r="2296">
          <cell r="A2296" t="str">
            <v>TAIWAN</v>
          </cell>
        </row>
        <row r="2297">
          <cell r="A2297" t="str">
            <v>TAIWAN</v>
          </cell>
        </row>
        <row r="2298">
          <cell r="A2298" t="str">
            <v>TAIWAN</v>
          </cell>
        </row>
        <row r="2299">
          <cell r="A2299" t="str">
            <v>TAIWAN</v>
          </cell>
        </row>
        <row r="2300">
          <cell r="A2300" t="str">
            <v>TAIWAN</v>
          </cell>
        </row>
        <row r="2301">
          <cell r="A2301" t="str">
            <v>TAIWAN</v>
          </cell>
        </row>
        <row r="2302">
          <cell r="A2302" t="str">
            <v>TAIWAN</v>
          </cell>
        </row>
        <row r="2303">
          <cell r="A2303" t="str">
            <v>TAIWAN</v>
          </cell>
        </row>
        <row r="2304">
          <cell r="A2304" t="str">
            <v>THAILAND</v>
          </cell>
        </row>
        <row r="2305">
          <cell r="A2305" t="str">
            <v>THAILAND</v>
          </cell>
        </row>
        <row r="2306">
          <cell r="A2306" t="str">
            <v>THAILAND</v>
          </cell>
        </row>
        <row r="2307">
          <cell r="A2307" t="str">
            <v>THAILAND</v>
          </cell>
        </row>
        <row r="2308">
          <cell r="A2308" t="str">
            <v>THAILAND</v>
          </cell>
        </row>
        <row r="2309">
          <cell r="A2309" t="str">
            <v>THAILAND</v>
          </cell>
        </row>
        <row r="2310">
          <cell r="A2310" t="str">
            <v>THAILAND</v>
          </cell>
        </row>
        <row r="2311">
          <cell r="A2311" t="str">
            <v>THAILAND</v>
          </cell>
        </row>
        <row r="2312">
          <cell r="A2312" t="str">
            <v>THAILAND</v>
          </cell>
        </row>
        <row r="2313">
          <cell r="A2313" t="str">
            <v>THAILAND</v>
          </cell>
        </row>
        <row r="2314">
          <cell r="A2314" t="str">
            <v>THAILAND</v>
          </cell>
        </row>
        <row r="2315">
          <cell r="A2315" t="str">
            <v>THAILAND</v>
          </cell>
        </row>
        <row r="2316">
          <cell r="A2316" t="str">
            <v>VIETNAM</v>
          </cell>
        </row>
        <row r="2317">
          <cell r="A2317" t="str">
            <v>VIETNAM</v>
          </cell>
        </row>
        <row r="2318">
          <cell r="A2318" t="str">
            <v>VIETNAM</v>
          </cell>
        </row>
        <row r="2319">
          <cell r="A2319" t="str">
            <v>VIETNAM</v>
          </cell>
        </row>
        <row r="2320">
          <cell r="A2320" t="str">
            <v>VIETNAM</v>
          </cell>
        </row>
        <row r="2321">
          <cell r="A2321" t="str">
            <v>VIETNAM</v>
          </cell>
        </row>
        <row r="2322">
          <cell r="A2322" t="str">
            <v>VIETNAM</v>
          </cell>
        </row>
        <row r="2323">
          <cell r="A2323" t="str">
            <v>VIETNAM</v>
          </cell>
        </row>
        <row r="2324">
          <cell r="A2324" t="str">
            <v>VIETNAM</v>
          </cell>
        </row>
        <row r="2325">
          <cell r="A2325" t="str">
            <v>VIETNAM</v>
          </cell>
        </row>
        <row r="2326">
          <cell r="A2326" t="str">
            <v>VIETNAM</v>
          </cell>
        </row>
        <row r="2327">
          <cell r="A2327" t="str">
            <v>VIETNAM</v>
          </cell>
        </row>
        <row r="2328">
          <cell r="A2328" t="str">
            <v>AMER SAMOA</v>
          </cell>
        </row>
        <row r="2329">
          <cell r="A2329" t="str">
            <v>AMER SAMOA</v>
          </cell>
        </row>
        <row r="2330">
          <cell r="A2330" t="str">
            <v>AMER SAMOA</v>
          </cell>
        </row>
        <row r="2331">
          <cell r="A2331" t="str">
            <v>AMER SAMOA</v>
          </cell>
        </row>
        <row r="2332">
          <cell r="A2332" t="str">
            <v>AMER SAMOA</v>
          </cell>
        </row>
        <row r="2333">
          <cell r="A2333" t="str">
            <v>AMER SAMOA</v>
          </cell>
        </row>
        <row r="2334">
          <cell r="A2334" t="str">
            <v>AMER SAMOA</v>
          </cell>
        </row>
        <row r="2335">
          <cell r="A2335" t="str">
            <v>AMER SAMOA</v>
          </cell>
        </row>
        <row r="2336">
          <cell r="A2336" t="str">
            <v>AMER SAMOA</v>
          </cell>
        </row>
        <row r="2337">
          <cell r="A2337" t="str">
            <v>AMER SAMOA</v>
          </cell>
        </row>
        <row r="2338">
          <cell r="A2338" t="str">
            <v>AMER SAMOA</v>
          </cell>
        </row>
        <row r="2339">
          <cell r="A2339" t="str">
            <v>AMER SAMOA</v>
          </cell>
        </row>
        <row r="2340">
          <cell r="A2340" t="str">
            <v>AUSTRALIA</v>
          </cell>
        </row>
        <row r="2341">
          <cell r="A2341" t="str">
            <v>AUSTRALIA</v>
          </cell>
        </row>
        <row r="2342">
          <cell r="A2342" t="str">
            <v>AUSTRALIA</v>
          </cell>
        </row>
        <row r="2343">
          <cell r="A2343" t="str">
            <v>AUSTRALIA</v>
          </cell>
        </row>
        <row r="2344">
          <cell r="A2344" t="str">
            <v>AUSTRALIA</v>
          </cell>
        </row>
        <row r="2345">
          <cell r="A2345" t="str">
            <v>AUSTRALIA</v>
          </cell>
        </row>
        <row r="2346">
          <cell r="A2346" t="str">
            <v>AUSTRALIA</v>
          </cell>
        </row>
        <row r="2347">
          <cell r="A2347" t="str">
            <v>AUSTRALIA</v>
          </cell>
        </row>
        <row r="2348">
          <cell r="A2348" t="str">
            <v>AUSTRALIA</v>
          </cell>
        </row>
        <row r="2349">
          <cell r="A2349" t="str">
            <v>AUSTRALIA</v>
          </cell>
        </row>
        <row r="2350">
          <cell r="A2350" t="str">
            <v>AUSTRALIA</v>
          </cell>
        </row>
        <row r="2351">
          <cell r="A2351" t="str">
            <v>AUSTRALIA</v>
          </cell>
        </row>
        <row r="2352">
          <cell r="A2352" t="str">
            <v>NEW ZEALAND</v>
          </cell>
        </row>
        <row r="2353">
          <cell r="A2353" t="str">
            <v>NEW ZEALAND</v>
          </cell>
        </row>
        <row r="2354">
          <cell r="A2354" t="str">
            <v>NEW ZEALAND</v>
          </cell>
        </row>
        <row r="2355">
          <cell r="A2355" t="str">
            <v>NEW ZEALAND</v>
          </cell>
        </row>
        <row r="2356">
          <cell r="A2356" t="str">
            <v>NEW ZEALAND</v>
          </cell>
        </row>
        <row r="2357">
          <cell r="A2357" t="str">
            <v>NEW ZEALAND</v>
          </cell>
        </row>
        <row r="2358">
          <cell r="A2358" t="str">
            <v>NEW ZEALAND</v>
          </cell>
        </row>
        <row r="2359">
          <cell r="A2359" t="str">
            <v>NEW ZEALAND</v>
          </cell>
        </row>
        <row r="2360">
          <cell r="A2360" t="str">
            <v>NEW ZEALAND</v>
          </cell>
        </row>
        <row r="2361">
          <cell r="A2361" t="str">
            <v>NEW ZEALAND</v>
          </cell>
        </row>
        <row r="2362">
          <cell r="A2362" t="str">
            <v>NEW ZEALAND</v>
          </cell>
        </row>
        <row r="2363">
          <cell r="A2363" t="str">
            <v>NEW ZEALAND</v>
          </cell>
        </row>
        <row r="2364">
          <cell r="A2364" t="str">
            <v>NEW CALDONIA</v>
          </cell>
        </row>
        <row r="2365">
          <cell r="A2365" t="str">
            <v>NEW CALDONIA</v>
          </cell>
        </row>
        <row r="2366">
          <cell r="A2366" t="str">
            <v>NEW CALDONIA</v>
          </cell>
        </row>
        <row r="2367">
          <cell r="A2367" t="str">
            <v>NEW CALDONIA</v>
          </cell>
        </row>
        <row r="2368">
          <cell r="A2368" t="str">
            <v>NEW CALDONIA</v>
          </cell>
        </row>
        <row r="2369">
          <cell r="A2369" t="str">
            <v>NEW CALDONIA</v>
          </cell>
        </row>
        <row r="2370">
          <cell r="A2370" t="str">
            <v>NEW CALDONIA</v>
          </cell>
        </row>
        <row r="2371">
          <cell r="A2371" t="str">
            <v>NEW CALDONIA</v>
          </cell>
        </row>
        <row r="2372">
          <cell r="A2372" t="str">
            <v>NEW CALDONIA</v>
          </cell>
        </row>
        <row r="2373">
          <cell r="A2373" t="str">
            <v>NEW CALDONIA</v>
          </cell>
        </row>
        <row r="2374">
          <cell r="A2374" t="str">
            <v>NEW CALDONIA</v>
          </cell>
        </row>
        <row r="2375">
          <cell r="A2375" t="str">
            <v>NEW CALDONIA</v>
          </cell>
        </row>
        <row r="2376">
          <cell r="A2376" t="str">
            <v>CHRISTMS ISLAND</v>
          </cell>
        </row>
        <row r="2377">
          <cell r="A2377" t="str">
            <v>CHRISTMS ISLAND</v>
          </cell>
        </row>
        <row r="2378">
          <cell r="A2378" t="str">
            <v>CHRISTMS ISLAND</v>
          </cell>
        </row>
        <row r="2379">
          <cell r="A2379" t="str">
            <v>CHRISTMS ISLAND</v>
          </cell>
        </row>
        <row r="2380">
          <cell r="A2380" t="str">
            <v>CHRISTMS ISLAND</v>
          </cell>
        </row>
        <row r="2381">
          <cell r="A2381" t="str">
            <v>CHRISTMS ISLAND</v>
          </cell>
        </row>
        <row r="2382">
          <cell r="A2382" t="str">
            <v>CHRISTMS ISLAND</v>
          </cell>
        </row>
        <row r="2383">
          <cell r="A2383" t="str">
            <v>CHRISTMS ISLAND</v>
          </cell>
        </row>
        <row r="2384">
          <cell r="A2384" t="str">
            <v>CHRISTMS ISLAND</v>
          </cell>
        </row>
        <row r="2385">
          <cell r="A2385" t="str">
            <v>CHRISTMS ISLAND</v>
          </cell>
        </row>
        <row r="2386">
          <cell r="A2386" t="str">
            <v>CHRISTMS ISLAND</v>
          </cell>
        </row>
        <row r="2387">
          <cell r="A2387" t="str">
            <v>CHRISTMS ISLAND</v>
          </cell>
        </row>
        <row r="2388">
          <cell r="A2388" t="str">
            <v>COCO (KEEL ISLND)</v>
          </cell>
        </row>
        <row r="2389">
          <cell r="A2389" t="str">
            <v>COCO (KEEL ISLND)</v>
          </cell>
        </row>
        <row r="2390">
          <cell r="A2390" t="str">
            <v>COCO (KEEL ISLND)</v>
          </cell>
        </row>
        <row r="2391">
          <cell r="A2391" t="str">
            <v>COCO (KEEL ISLND)</v>
          </cell>
        </row>
        <row r="2392">
          <cell r="A2392" t="str">
            <v>COCO (KEEL ISLND)</v>
          </cell>
        </row>
        <row r="2393">
          <cell r="A2393" t="str">
            <v>COCO (KEEL ISLND)</v>
          </cell>
        </row>
        <row r="2394">
          <cell r="A2394" t="str">
            <v>COCO (KEEL ISLND)</v>
          </cell>
        </row>
        <row r="2395">
          <cell r="A2395" t="str">
            <v>COCO (KEEL ISLND)</v>
          </cell>
        </row>
        <row r="2396">
          <cell r="A2396" t="str">
            <v>COCO (KEEL ISLND)</v>
          </cell>
        </row>
        <row r="2397">
          <cell r="A2397" t="str">
            <v>COCO (KEEL ISLND)</v>
          </cell>
        </row>
        <row r="2398">
          <cell r="A2398" t="str">
            <v>COCO (KEEL ISLND)</v>
          </cell>
        </row>
        <row r="2399">
          <cell r="A2399" t="str">
            <v>COCO (KEEL ISLND)</v>
          </cell>
        </row>
        <row r="2400">
          <cell r="A2400" t="str">
            <v>COOK ISLAND</v>
          </cell>
        </row>
        <row r="2401">
          <cell r="A2401" t="str">
            <v>COOK ISLAND</v>
          </cell>
        </row>
        <row r="2402">
          <cell r="A2402" t="str">
            <v>COOK ISLAND</v>
          </cell>
        </row>
        <row r="2403">
          <cell r="A2403" t="str">
            <v>COOK ISLAND</v>
          </cell>
        </row>
        <row r="2404">
          <cell r="A2404" t="str">
            <v>COOK ISLAND</v>
          </cell>
        </row>
        <row r="2405">
          <cell r="A2405" t="str">
            <v>COOK ISLAND</v>
          </cell>
        </row>
        <row r="2406">
          <cell r="A2406" t="str">
            <v>COOK ISLAND</v>
          </cell>
        </row>
        <row r="2407">
          <cell r="A2407" t="str">
            <v>COOK ISLAND</v>
          </cell>
        </row>
        <row r="2408">
          <cell r="A2408" t="str">
            <v>COOK ISLAND</v>
          </cell>
        </row>
        <row r="2409">
          <cell r="A2409" t="str">
            <v>COOK ISLAND</v>
          </cell>
        </row>
        <row r="2410">
          <cell r="A2410" t="str">
            <v>COOK ISLAND</v>
          </cell>
        </row>
        <row r="2411">
          <cell r="A2411" t="str">
            <v>COOK ISLAND</v>
          </cell>
        </row>
        <row r="2412">
          <cell r="A2412" t="str">
            <v>FR POLYNESIA</v>
          </cell>
        </row>
        <row r="2413">
          <cell r="A2413" t="str">
            <v>FR POLYNESIA</v>
          </cell>
        </row>
        <row r="2414">
          <cell r="A2414" t="str">
            <v>FR POLYNESIA</v>
          </cell>
        </row>
        <row r="2415">
          <cell r="A2415" t="str">
            <v>FR POLYNESIA</v>
          </cell>
        </row>
        <row r="2416">
          <cell r="A2416" t="str">
            <v>FR POLYNESIA</v>
          </cell>
        </row>
        <row r="2417">
          <cell r="A2417" t="str">
            <v>FR POLYNESIA</v>
          </cell>
        </row>
        <row r="2418">
          <cell r="A2418" t="str">
            <v>FR POLYNESIA</v>
          </cell>
        </row>
        <row r="2419">
          <cell r="A2419" t="str">
            <v>FR POLYNESIA</v>
          </cell>
        </row>
        <row r="2420">
          <cell r="A2420" t="str">
            <v>FR POLYNESIA</v>
          </cell>
        </row>
        <row r="2421">
          <cell r="A2421" t="str">
            <v>FR POLYNESIA</v>
          </cell>
        </row>
        <row r="2422">
          <cell r="A2422" t="str">
            <v>FR POLYNESIA</v>
          </cell>
        </row>
        <row r="2423">
          <cell r="A2423" t="str">
            <v>FR POLYNESIA</v>
          </cell>
        </row>
        <row r="2424">
          <cell r="A2424" t="str">
            <v>GUAM</v>
          </cell>
        </row>
        <row r="2425">
          <cell r="A2425" t="str">
            <v>GUAM</v>
          </cell>
        </row>
        <row r="2426">
          <cell r="A2426" t="str">
            <v>GUAM</v>
          </cell>
        </row>
        <row r="2427">
          <cell r="A2427" t="str">
            <v>GUAM</v>
          </cell>
        </row>
        <row r="2428">
          <cell r="A2428" t="str">
            <v>GUAM</v>
          </cell>
        </row>
        <row r="2429">
          <cell r="A2429" t="str">
            <v>GUAM</v>
          </cell>
        </row>
        <row r="2430">
          <cell r="A2430" t="str">
            <v>GUAM</v>
          </cell>
        </row>
        <row r="2431">
          <cell r="A2431" t="str">
            <v>GUAM</v>
          </cell>
        </row>
        <row r="2432">
          <cell r="A2432" t="str">
            <v>GUAM</v>
          </cell>
        </row>
        <row r="2433">
          <cell r="A2433" t="str">
            <v>GUAM</v>
          </cell>
        </row>
        <row r="2434">
          <cell r="A2434" t="str">
            <v>GUAM</v>
          </cell>
        </row>
        <row r="2435">
          <cell r="A2435" t="str">
            <v>GUAM</v>
          </cell>
        </row>
        <row r="2436">
          <cell r="A2436" t="str">
            <v>FIJI</v>
          </cell>
        </row>
        <row r="2437">
          <cell r="A2437" t="str">
            <v>FIJI</v>
          </cell>
        </row>
        <row r="2438">
          <cell r="A2438" t="str">
            <v>FIJI</v>
          </cell>
        </row>
        <row r="2439">
          <cell r="A2439" t="str">
            <v>FIJI</v>
          </cell>
        </row>
        <row r="2440">
          <cell r="A2440" t="str">
            <v>FIJI</v>
          </cell>
        </row>
        <row r="2441">
          <cell r="A2441" t="str">
            <v>FIJI</v>
          </cell>
        </row>
        <row r="2442">
          <cell r="A2442" t="str">
            <v>FIJI</v>
          </cell>
        </row>
        <row r="2443">
          <cell r="A2443" t="str">
            <v>FIJI</v>
          </cell>
        </row>
        <row r="2444">
          <cell r="A2444" t="str">
            <v>FIJI</v>
          </cell>
        </row>
        <row r="2445">
          <cell r="A2445" t="str">
            <v>FIJI</v>
          </cell>
        </row>
        <row r="2446">
          <cell r="A2446" t="str">
            <v>FIJI</v>
          </cell>
        </row>
        <row r="2447">
          <cell r="A2447" t="str">
            <v>FIJI</v>
          </cell>
        </row>
        <row r="2448">
          <cell r="A2448" t="str">
            <v>HEARD/MCDNLD</v>
          </cell>
        </row>
        <row r="2449">
          <cell r="A2449" t="str">
            <v>HEARD/MCDNLD</v>
          </cell>
        </row>
        <row r="2450">
          <cell r="A2450" t="str">
            <v>HEARD/MCDNLD</v>
          </cell>
        </row>
        <row r="2451">
          <cell r="A2451" t="str">
            <v>HEARD/MCDNLD</v>
          </cell>
        </row>
        <row r="2452">
          <cell r="A2452" t="str">
            <v>HEARD/MCDNLD</v>
          </cell>
        </row>
        <row r="2453">
          <cell r="A2453" t="str">
            <v>HEARD/MCDNLD</v>
          </cell>
        </row>
        <row r="2454">
          <cell r="A2454" t="str">
            <v>HEARD/MCDNLD</v>
          </cell>
        </row>
        <row r="2455">
          <cell r="A2455" t="str">
            <v>HEARD/MCDNLD</v>
          </cell>
        </row>
        <row r="2456">
          <cell r="A2456" t="str">
            <v>HEARD/MCDNLD</v>
          </cell>
        </row>
        <row r="2457">
          <cell r="A2457" t="str">
            <v>HEARD/MCDNLD</v>
          </cell>
        </row>
        <row r="2458">
          <cell r="A2458" t="str">
            <v>HEARD/MCDNLD</v>
          </cell>
        </row>
        <row r="2459">
          <cell r="A2459" t="str">
            <v>HEARD/MCDNLD</v>
          </cell>
        </row>
        <row r="2460">
          <cell r="A2460" t="str">
            <v>MARSHALL ISL</v>
          </cell>
        </row>
        <row r="2461">
          <cell r="A2461" t="str">
            <v>MARSHALL ISL</v>
          </cell>
        </row>
        <row r="2462">
          <cell r="A2462" t="str">
            <v>MARSHALL ISL</v>
          </cell>
        </row>
        <row r="2463">
          <cell r="A2463" t="str">
            <v>MARSHALL ISL</v>
          </cell>
        </row>
        <row r="2464">
          <cell r="A2464" t="str">
            <v>MARSHALL ISL</v>
          </cell>
        </row>
        <row r="2465">
          <cell r="A2465" t="str">
            <v>MARSHALL ISL</v>
          </cell>
        </row>
        <row r="2466">
          <cell r="A2466" t="str">
            <v>MARSHALL ISL</v>
          </cell>
        </row>
        <row r="2467">
          <cell r="A2467" t="str">
            <v>MARSHALL ISL</v>
          </cell>
        </row>
        <row r="2468">
          <cell r="A2468" t="str">
            <v>MARSHALL ISL</v>
          </cell>
        </row>
        <row r="2469">
          <cell r="A2469" t="str">
            <v>MARSHALL ISL</v>
          </cell>
        </row>
        <row r="2470">
          <cell r="A2470" t="str">
            <v>MARSHALL ISL</v>
          </cell>
        </row>
        <row r="2471">
          <cell r="A2471" t="str">
            <v>MARSHALL ISL</v>
          </cell>
        </row>
        <row r="2472">
          <cell r="A2472" t="str">
            <v>PAPUA N GUIN</v>
          </cell>
        </row>
        <row r="2473">
          <cell r="A2473" t="str">
            <v>PAPUA N GUIN</v>
          </cell>
        </row>
        <row r="2474">
          <cell r="A2474" t="str">
            <v>PAPUA N GUIN</v>
          </cell>
        </row>
        <row r="2475">
          <cell r="A2475" t="str">
            <v>PAPUA N GUIN</v>
          </cell>
        </row>
        <row r="2476">
          <cell r="A2476" t="str">
            <v>PAPUA N GUIN</v>
          </cell>
        </row>
        <row r="2477">
          <cell r="A2477" t="str">
            <v>PAPUA N GUIN</v>
          </cell>
        </row>
        <row r="2478">
          <cell r="A2478" t="str">
            <v>PAPUA N GUIN</v>
          </cell>
        </row>
        <row r="2479">
          <cell r="A2479" t="str">
            <v>PAPUA N GUIN</v>
          </cell>
        </row>
        <row r="2480">
          <cell r="A2480" t="str">
            <v>PAPUA N GUIN</v>
          </cell>
        </row>
        <row r="2481">
          <cell r="A2481" t="str">
            <v>PAPUA N GUIN</v>
          </cell>
        </row>
        <row r="2482">
          <cell r="A2482" t="str">
            <v>PAPUA N GUIN</v>
          </cell>
        </row>
        <row r="2483">
          <cell r="A2483" t="str">
            <v>PAPUA N GUIN</v>
          </cell>
        </row>
        <row r="2484">
          <cell r="A2484" t="str">
            <v>SOLOMON ISL</v>
          </cell>
        </row>
        <row r="2485">
          <cell r="A2485" t="str">
            <v>SOLOMON ISL</v>
          </cell>
        </row>
        <row r="2486">
          <cell r="A2486" t="str">
            <v>SOLOMON ISL</v>
          </cell>
        </row>
        <row r="2487">
          <cell r="A2487" t="str">
            <v>SOLOMON ISL</v>
          </cell>
        </row>
        <row r="2488">
          <cell r="A2488" t="str">
            <v>SOLOMON ISL</v>
          </cell>
        </row>
        <row r="2489">
          <cell r="A2489" t="str">
            <v>SOLOMON ISL</v>
          </cell>
        </row>
        <row r="2490">
          <cell r="A2490" t="str">
            <v>SOLOMON ISL</v>
          </cell>
        </row>
        <row r="2491">
          <cell r="A2491" t="str">
            <v>SOLOMON ISL</v>
          </cell>
        </row>
        <row r="2492">
          <cell r="A2492" t="str">
            <v>SOLOMON ISL</v>
          </cell>
        </row>
        <row r="2493">
          <cell r="A2493" t="str">
            <v>SOLOMON ISL</v>
          </cell>
        </row>
        <row r="2494">
          <cell r="A2494" t="str">
            <v>SOLOMON ISL</v>
          </cell>
        </row>
        <row r="2495">
          <cell r="A2495" t="str">
            <v>SOLOMON ISL</v>
          </cell>
        </row>
        <row r="2496">
          <cell r="A2496" t="str">
            <v>VANUATU</v>
          </cell>
        </row>
        <row r="2497">
          <cell r="A2497" t="str">
            <v>VANUATU</v>
          </cell>
        </row>
        <row r="2498">
          <cell r="A2498" t="str">
            <v>VANUATU</v>
          </cell>
        </row>
        <row r="2499">
          <cell r="A2499" t="str">
            <v>VANUATU</v>
          </cell>
        </row>
        <row r="2500">
          <cell r="A2500" t="str">
            <v>VANUATU</v>
          </cell>
        </row>
        <row r="2501">
          <cell r="A2501" t="str">
            <v>VANUATU</v>
          </cell>
        </row>
        <row r="2502">
          <cell r="A2502" t="str">
            <v>VANUATU</v>
          </cell>
        </row>
        <row r="2503">
          <cell r="A2503" t="str">
            <v>VANUATU</v>
          </cell>
        </row>
        <row r="2504">
          <cell r="A2504" t="str">
            <v>VANUATU</v>
          </cell>
        </row>
        <row r="2505">
          <cell r="A2505" t="str">
            <v>VANUATU</v>
          </cell>
        </row>
        <row r="2506">
          <cell r="A2506" t="str">
            <v>VANUATU</v>
          </cell>
        </row>
        <row r="2507">
          <cell r="A2507" t="str">
            <v>VANUATU</v>
          </cell>
        </row>
        <row r="2508">
          <cell r="A2508" t="str">
            <v>KIRIBATI</v>
          </cell>
        </row>
        <row r="2509">
          <cell r="A2509" t="str">
            <v>KIRIBATI</v>
          </cell>
        </row>
        <row r="2510">
          <cell r="A2510" t="str">
            <v>KIRIBATI</v>
          </cell>
        </row>
        <row r="2511">
          <cell r="A2511" t="str">
            <v>KIRIBATI</v>
          </cell>
        </row>
        <row r="2512">
          <cell r="A2512" t="str">
            <v>KIRIBATI</v>
          </cell>
        </row>
        <row r="2513">
          <cell r="A2513" t="str">
            <v>KIRIBATI</v>
          </cell>
        </row>
        <row r="2514">
          <cell r="A2514" t="str">
            <v>KIRIBATI</v>
          </cell>
        </row>
        <row r="2515">
          <cell r="A2515" t="str">
            <v>KIRIBATI</v>
          </cell>
        </row>
        <row r="2516">
          <cell r="A2516" t="str">
            <v>KIRIBATI</v>
          </cell>
        </row>
        <row r="2517">
          <cell r="A2517" t="str">
            <v>KIRIBATI</v>
          </cell>
        </row>
        <row r="2518">
          <cell r="A2518" t="str">
            <v>KIRIBATI</v>
          </cell>
        </row>
        <row r="2519">
          <cell r="A2519" t="str">
            <v>KIRIBATI</v>
          </cell>
        </row>
        <row r="2520">
          <cell r="A2520" t="str">
            <v xml:space="preserve">MICRON, FED STS </v>
          </cell>
        </row>
        <row r="2521">
          <cell r="A2521" t="str">
            <v xml:space="preserve">MICRON, FED STS </v>
          </cell>
        </row>
        <row r="2522">
          <cell r="A2522" t="str">
            <v xml:space="preserve">MICRON, FED STS </v>
          </cell>
        </row>
        <row r="2523">
          <cell r="A2523" t="str">
            <v xml:space="preserve">MICRON, FED STS </v>
          </cell>
        </row>
        <row r="2524">
          <cell r="A2524" t="str">
            <v xml:space="preserve">MICRON, FED STS </v>
          </cell>
        </row>
        <row r="2525">
          <cell r="A2525" t="str">
            <v xml:space="preserve">MICRON, FED STS </v>
          </cell>
        </row>
        <row r="2526">
          <cell r="A2526" t="str">
            <v xml:space="preserve">MICRON, FED STS </v>
          </cell>
        </row>
        <row r="2527">
          <cell r="A2527" t="str">
            <v xml:space="preserve">MICRON, FED STS </v>
          </cell>
        </row>
        <row r="2528">
          <cell r="A2528" t="str">
            <v xml:space="preserve">MICRON, FED STS </v>
          </cell>
        </row>
        <row r="2529">
          <cell r="A2529" t="str">
            <v xml:space="preserve">MICRON, FED STS </v>
          </cell>
        </row>
        <row r="2530">
          <cell r="A2530" t="str">
            <v xml:space="preserve">MICRON, FED STS </v>
          </cell>
        </row>
        <row r="2531">
          <cell r="A2531" t="str">
            <v xml:space="preserve">MICRON, FED STS </v>
          </cell>
        </row>
        <row r="2532">
          <cell r="A2532" t="str">
            <v>N.MARIANA ISLANDS</v>
          </cell>
        </row>
        <row r="2533">
          <cell r="A2533" t="str">
            <v>N.MARIANA ISLANDS</v>
          </cell>
        </row>
        <row r="2534">
          <cell r="A2534" t="str">
            <v>N.MARIANA ISLANDS</v>
          </cell>
        </row>
        <row r="2535">
          <cell r="A2535" t="str">
            <v>N.MARIANA ISLANDS</v>
          </cell>
        </row>
        <row r="2536">
          <cell r="A2536" t="str">
            <v>N.MARIANA ISLANDS</v>
          </cell>
        </row>
        <row r="2537">
          <cell r="A2537" t="str">
            <v>N.MARIANA ISLANDS</v>
          </cell>
        </row>
        <row r="2538">
          <cell r="A2538" t="str">
            <v>N.MARIANA ISLANDS</v>
          </cell>
        </row>
        <row r="2539">
          <cell r="A2539" t="str">
            <v>N.MARIANA ISLANDS</v>
          </cell>
        </row>
        <row r="2540">
          <cell r="A2540" t="str">
            <v>N.MARIANA ISLANDS</v>
          </cell>
        </row>
        <row r="2541">
          <cell r="A2541" t="str">
            <v>N.MARIANA ISLANDS</v>
          </cell>
        </row>
        <row r="2542">
          <cell r="A2542" t="str">
            <v>N.MARIANA ISLANDS</v>
          </cell>
        </row>
        <row r="2543">
          <cell r="A2543" t="str">
            <v>N.MARIANA ISLANDS</v>
          </cell>
        </row>
        <row r="2544">
          <cell r="A2544" t="str">
            <v>NAURU</v>
          </cell>
        </row>
        <row r="2545">
          <cell r="A2545" t="str">
            <v>NAURU</v>
          </cell>
        </row>
        <row r="2546">
          <cell r="A2546" t="str">
            <v>NAURU</v>
          </cell>
        </row>
        <row r="2547">
          <cell r="A2547" t="str">
            <v>NAURU</v>
          </cell>
        </row>
        <row r="2548">
          <cell r="A2548" t="str">
            <v>NAURU</v>
          </cell>
        </row>
        <row r="2549">
          <cell r="A2549" t="str">
            <v>NAURU</v>
          </cell>
        </row>
        <row r="2550">
          <cell r="A2550" t="str">
            <v>NAURU</v>
          </cell>
        </row>
        <row r="2551">
          <cell r="A2551" t="str">
            <v>NAURU</v>
          </cell>
        </row>
        <row r="2552">
          <cell r="A2552" t="str">
            <v>NAURU</v>
          </cell>
        </row>
        <row r="2553">
          <cell r="A2553" t="str">
            <v>NAURU</v>
          </cell>
        </row>
        <row r="2554">
          <cell r="A2554" t="str">
            <v>NAURU</v>
          </cell>
        </row>
        <row r="2555">
          <cell r="A2555" t="str">
            <v>NAURU</v>
          </cell>
        </row>
        <row r="2556">
          <cell r="A2556" t="str">
            <v>NIUE</v>
          </cell>
        </row>
        <row r="2557">
          <cell r="A2557" t="str">
            <v>NIUE</v>
          </cell>
        </row>
        <row r="2558">
          <cell r="A2558" t="str">
            <v>NIUE</v>
          </cell>
        </row>
        <row r="2559">
          <cell r="A2559" t="str">
            <v>NIUE</v>
          </cell>
        </row>
        <row r="2560">
          <cell r="A2560" t="str">
            <v>NIUE</v>
          </cell>
        </row>
        <row r="2561">
          <cell r="A2561" t="str">
            <v>NIUE</v>
          </cell>
        </row>
        <row r="2562">
          <cell r="A2562" t="str">
            <v>NIUE</v>
          </cell>
        </row>
        <row r="2563">
          <cell r="A2563" t="str">
            <v>NIUE</v>
          </cell>
        </row>
        <row r="2564">
          <cell r="A2564" t="str">
            <v>NIUE</v>
          </cell>
        </row>
        <row r="2565">
          <cell r="A2565" t="str">
            <v>NIUE</v>
          </cell>
        </row>
        <row r="2566">
          <cell r="A2566" t="str">
            <v>NIUE</v>
          </cell>
        </row>
        <row r="2567">
          <cell r="A2567" t="str">
            <v>NIUE</v>
          </cell>
        </row>
        <row r="2568">
          <cell r="A2568" t="str">
            <v>NORFOLK ISLAND</v>
          </cell>
        </row>
        <row r="2569">
          <cell r="A2569" t="str">
            <v>NORFOLK ISLAND</v>
          </cell>
        </row>
        <row r="2570">
          <cell r="A2570" t="str">
            <v>NORFOLK ISLAND</v>
          </cell>
        </row>
        <row r="2571">
          <cell r="A2571" t="str">
            <v>NORFOLK ISLAND</v>
          </cell>
        </row>
        <row r="2572">
          <cell r="A2572" t="str">
            <v>NORFOLK ISLAND</v>
          </cell>
        </row>
        <row r="2573">
          <cell r="A2573" t="str">
            <v>NORFOLK ISLAND</v>
          </cell>
        </row>
        <row r="2574">
          <cell r="A2574" t="str">
            <v>NORFOLK ISLAND</v>
          </cell>
        </row>
        <row r="2575">
          <cell r="A2575" t="str">
            <v>NORFOLK ISLAND</v>
          </cell>
        </row>
        <row r="2576">
          <cell r="A2576" t="str">
            <v>NORFOLK ISLAND</v>
          </cell>
        </row>
        <row r="2577">
          <cell r="A2577" t="str">
            <v>NORFOLK ISLAND</v>
          </cell>
        </row>
        <row r="2578">
          <cell r="A2578" t="str">
            <v>NORFOLK ISLAND</v>
          </cell>
        </row>
        <row r="2579">
          <cell r="A2579" t="str">
            <v>NORFOLK ISLAND</v>
          </cell>
        </row>
        <row r="2580">
          <cell r="A2580" t="str">
            <v>PALAU</v>
          </cell>
        </row>
        <row r="2581">
          <cell r="A2581" t="str">
            <v>PALAU</v>
          </cell>
        </row>
        <row r="2582">
          <cell r="A2582" t="str">
            <v>PALAU</v>
          </cell>
        </row>
        <row r="2583">
          <cell r="A2583" t="str">
            <v>PALAU</v>
          </cell>
        </row>
        <row r="2584">
          <cell r="A2584" t="str">
            <v>PALAU</v>
          </cell>
        </row>
        <row r="2585">
          <cell r="A2585" t="str">
            <v>PALAU</v>
          </cell>
        </row>
        <row r="2586">
          <cell r="A2586" t="str">
            <v>PALAU</v>
          </cell>
        </row>
        <row r="2587">
          <cell r="A2587" t="str">
            <v>PALAU</v>
          </cell>
        </row>
        <row r="2588">
          <cell r="A2588" t="str">
            <v>PALAU</v>
          </cell>
        </row>
        <row r="2589">
          <cell r="A2589" t="str">
            <v>PALAU</v>
          </cell>
        </row>
        <row r="2590">
          <cell r="A2590" t="str">
            <v>PALAU</v>
          </cell>
        </row>
        <row r="2591">
          <cell r="A2591" t="str">
            <v>PALAU</v>
          </cell>
        </row>
        <row r="2592">
          <cell r="A2592" t="str">
            <v>PITCAIRN</v>
          </cell>
        </row>
        <row r="2593">
          <cell r="A2593" t="str">
            <v>PITCAIRN</v>
          </cell>
        </row>
        <row r="2594">
          <cell r="A2594" t="str">
            <v>PITCAIRN</v>
          </cell>
        </row>
        <row r="2595">
          <cell r="A2595" t="str">
            <v>PITCAIRN</v>
          </cell>
        </row>
        <row r="2596">
          <cell r="A2596" t="str">
            <v>PITCAIRN</v>
          </cell>
        </row>
        <row r="2597">
          <cell r="A2597" t="str">
            <v>PITCAIRN</v>
          </cell>
        </row>
        <row r="2598">
          <cell r="A2598" t="str">
            <v>PITCAIRN</v>
          </cell>
        </row>
        <row r="2599">
          <cell r="A2599" t="str">
            <v>PITCAIRN</v>
          </cell>
        </row>
        <row r="2600">
          <cell r="A2600" t="str">
            <v>PITCAIRN</v>
          </cell>
        </row>
        <row r="2601">
          <cell r="A2601" t="str">
            <v>PITCAIRN</v>
          </cell>
        </row>
        <row r="2602">
          <cell r="A2602" t="str">
            <v>PITCAIRN</v>
          </cell>
        </row>
        <row r="2603">
          <cell r="A2603" t="str">
            <v>PITCAIRN</v>
          </cell>
        </row>
        <row r="2604">
          <cell r="A2604" t="str">
            <v>SAMOA</v>
          </cell>
        </row>
        <row r="2605">
          <cell r="A2605" t="str">
            <v>SAMOA</v>
          </cell>
        </row>
        <row r="2606">
          <cell r="A2606" t="str">
            <v>SAMOA</v>
          </cell>
        </row>
        <row r="2607">
          <cell r="A2607" t="str">
            <v>SAMOA</v>
          </cell>
        </row>
        <row r="2608">
          <cell r="A2608" t="str">
            <v>SAMOA</v>
          </cell>
        </row>
        <row r="2609">
          <cell r="A2609" t="str">
            <v>SAMOA</v>
          </cell>
        </row>
        <row r="2610">
          <cell r="A2610" t="str">
            <v>SAMOA</v>
          </cell>
        </row>
        <row r="2611">
          <cell r="A2611" t="str">
            <v>SAMOA</v>
          </cell>
        </row>
        <row r="2612">
          <cell r="A2612" t="str">
            <v>SAMOA</v>
          </cell>
        </row>
        <row r="2613">
          <cell r="A2613" t="str">
            <v>SAMOA</v>
          </cell>
        </row>
        <row r="2614">
          <cell r="A2614" t="str">
            <v>SAMOA</v>
          </cell>
        </row>
        <row r="2615">
          <cell r="A2615" t="str">
            <v>SAMOA</v>
          </cell>
        </row>
        <row r="2616">
          <cell r="A2616" t="str">
            <v>TOKELAU</v>
          </cell>
        </row>
        <row r="2617">
          <cell r="A2617" t="str">
            <v>TOKELAU</v>
          </cell>
        </row>
        <row r="2618">
          <cell r="A2618" t="str">
            <v>TOKELAU</v>
          </cell>
        </row>
        <row r="2619">
          <cell r="A2619" t="str">
            <v>TOKELAU</v>
          </cell>
        </row>
        <row r="2620">
          <cell r="A2620" t="str">
            <v>TOKELAU</v>
          </cell>
        </row>
        <row r="2621">
          <cell r="A2621" t="str">
            <v>TOKELAU</v>
          </cell>
        </row>
        <row r="2622">
          <cell r="A2622" t="str">
            <v>TOKELAU</v>
          </cell>
        </row>
        <row r="2623">
          <cell r="A2623" t="str">
            <v>TOKELAU</v>
          </cell>
        </row>
        <row r="2624">
          <cell r="A2624" t="str">
            <v>TOKELAU</v>
          </cell>
        </row>
        <row r="2625">
          <cell r="A2625" t="str">
            <v>TOKELAU</v>
          </cell>
        </row>
        <row r="2626">
          <cell r="A2626" t="str">
            <v>TOKELAU</v>
          </cell>
        </row>
        <row r="2627">
          <cell r="A2627" t="str">
            <v>TOKELAU</v>
          </cell>
        </row>
        <row r="2628">
          <cell r="A2628" t="str">
            <v>TONGA</v>
          </cell>
        </row>
        <row r="2629">
          <cell r="A2629" t="str">
            <v>TONGA</v>
          </cell>
        </row>
        <row r="2630">
          <cell r="A2630" t="str">
            <v>TONGA</v>
          </cell>
        </row>
        <row r="2631">
          <cell r="A2631" t="str">
            <v>TONGA</v>
          </cell>
        </row>
        <row r="2632">
          <cell r="A2632" t="str">
            <v>TONGA</v>
          </cell>
        </row>
        <row r="2633">
          <cell r="A2633" t="str">
            <v>TONGA</v>
          </cell>
        </row>
        <row r="2634">
          <cell r="A2634" t="str">
            <v>TONGA</v>
          </cell>
        </row>
        <row r="2635">
          <cell r="A2635" t="str">
            <v>TONGA</v>
          </cell>
        </row>
        <row r="2636">
          <cell r="A2636" t="str">
            <v>TONGA</v>
          </cell>
        </row>
        <row r="2637">
          <cell r="A2637" t="str">
            <v>TONGA</v>
          </cell>
        </row>
        <row r="2638">
          <cell r="A2638" t="str">
            <v>TONGA</v>
          </cell>
        </row>
        <row r="2639">
          <cell r="A2639" t="str">
            <v>TONGA</v>
          </cell>
        </row>
        <row r="2640">
          <cell r="A2640" t="str">
            <v xml:space="preserve">TUVALU </v>
          </cell>
        </row>
        <row r="2641">
          <cell r="A2641" t="str">
            <v xml:space="preserve">TUVALU </v>
          </cell>
        </row>
        <row r="2642">
          <cell r="A2642" t="str">
            <v xml:space="preserve">TUVALU </v>
          </cell>
        </row>
        <row r="2643">
          <cell r="A2643" t="str">
            <v xml:space="preserve">TUVALU </v>
          </cell>
        </row>
        <row r="2644">
          <cell r="A2644" t="str">
            <v xml:space="preserve">TUVALU </v>
          </cell>
        </row>
        <row r="2645">
          <cell r="A2645" t="str">
            <v xml:space="preserve">TUVALU </v>
          </cell>
        </row>
        <row r="2646">
          <cell r="A2646" t="str">
            <v xml:space="preserve">TUVALU </v>
          </cell>
        </row>
        <row r="2647">
          <cell r="A2647" t="str">
            <v xml:space="preserve">TUVALU </v>
          </cell>
        </row>
        <row r="2648">
          <cell r="A2648" t="str">
            <v xml:space="preserve">TUVALU </v>
          </cell>
        </row>
        <row r="2649">
          <cell r="A2649" t="str">
            <v xml:space="preserve">TUVALU </v>
          </cell>
        </row>
        <row r="2650">
          <cell r="A2650" t="str">
            <v xml:space="preserve">TUVALU </v>
          </cell>
        </row>
        <row r="2651">
          <cell r="A2651" t="str">
            <v xml:space="preserve">TUVALU </v>
          </cell>
        </row>
        <row r="2652">
          <cell r="A2652" t="str">
            <v>US MINOR OUTLY IS</v>
          </cell>
        </row>
        <row r="2653">
          <cell r="A2653" t="str">
            <v>US MINOR OUTLY IS</v>
          </cell>
        </row>
        <row r="2654">
          <cell r="A2654" t="str">
            <v>US MINOR OUTLY IS</v>
          </cell>
        </row>
        <row r="2655">
          <cell r="A2655" t="str">
            <v>US MINOR OUTLY IS</v>
          </cell>
        </row>
        <row r="2656">
          <cell r="A2656" t="str">
            <v>US MINOR OUTLY IS</v>
          </cell>
        </row>
        <row r="2657">
          <cell r="A2657" t="str">
            <v>US MINOR OUTLY IS</v>
          </cell>
        </row>
        <row r="2658">
          <cell r="A2658" t="str">
            <v>US MINOR OUTLY IS</v>
          </cell>
        </row>
        <row r="2659">
          <cell r="A2659" t="str">
            <v>US MINOR OUTLY IS</v>
          </cell>
        </row>
        <row r="2660">
          <cell r="A2660" t="str">
            <v>US MINOR OUTLY IS</v>
          </cell>
        </row>
        <row r="2661">
          <cell r="A2661" t="str">
            <v>US MINOR OUTLY IS</v>
          </cell>
        </row>
        <row r="2662">
          <cell r="A2662" t="str">
            <v>US MINOR OUTLY IS</v>
          </cell>
        </row>
        <row r="2663">
          <cell r="A2663" t="str">
            <v>US MINOR OUTLY IS</v>
          </cell>
        </row>
        <row r="2664">
          <cell r="A2664" t="str">
            <v>WALLIS&amp;FUTUN</v>
          </cell>
        </row>
        <row r="2665">
          <cell r="A2665" t="str">
            <v>WALLIS&amp;FUTUN</v>
          </cell>
        </row>
        <row r="2666">
          <cell r="A2666" t="str">
            <v>WALLIS&amp;FUTUN</v>
          </cell>
        </row>
        <row r="2667">
          <cell r="A2667" t="str">
            <v>WALLIS&amp;FUTUN</v>
          </cell>
        </row>
        <row r="2668">
          <cell r="A2668" t="str">
            <v>WALLIS&amp;FUTUN</v>
          </cell>
        </row>
        <row r="2669">
          <cell r="A2669" t="str">
            <v>WALLIS&amp;FUTUN</v>
          </cell>
        </row>
        <row r="2670">
          <cell r="A2670" t="str">
            <v>WALLIS&amp;FUTUN</v>
          </cell>
        </row>
        <row r="2671">
          <cell r="A2671" t="str">
            <v>WALLIS&amp;FUTUN</v>
          </cell>
        </row>
        <row r="2672">
          <cell r="A2672" t="str">
            <v>WALLIS&amp;FUTUN</v>
          </cell>
        </row>
        <row r="2673">
          <cell r="A2673" t="str">
            <v>WALLIS&amp;FUTUN</v>
          </cell>
        </row>
        <row r="2674">
          <cell r="A2674" t="str">
            <v>WALLIS&amp;FUTUN</v>
          </cell>
        </row>
        <row r="2675">
          <cell r="A2675" t="str">
            <v>WALLIS&amp;FUTUN</v>
          </cell>
        </row>
        <row r="2676">
          <cell r="A2676" t="str">
            <v>INDIA</v>
          </cell>
        </row>
        <row r="2677">
          <cell r="A2677" t="str">
            <v>INDIA</v>
          </cell>
        </row>
        <row r="2678">
          <cell r="A2678" t="str">
            <v>INDIA</v>
          </cell>
        </row>
        <row r="2679">
          <cell r="A2679" t="str">
            <v>INDIA</v>
          </cell>
        </row>
        <row r="2680">
          <cell r="A2680" t="str">
            <v>INDIA</v>
          </cell>
        </row>
        <row r="2681">
          <cell r="A2681" t="str">
            <v>INDIA</v>
          </cell>
        </row>
        <row r="2682">
          <cell r="A2682" t="str">
            <v>INDIA</v>
          </cell>
        </row>
        <row r="2683">
          <cell r="A2683" t="str">
            <v>INDIA</v>
          </cell>
        </row>
        <row r="2684">
          <cell r="A2684" t="str">
            <v>INDIA</v>
          </cell>
        </row>
        <row r="2685">
          <cell r="A2685" t="str">
            <v>INDIA</v>
          </cell>
        </row>
        <row r="2686">
          <cell r="A2686" t="str">
            <v>INDIA</v>
          </cell>
        </row>
        <row r="2687">
          <cell r="A2687" t="str">
            <v>INDIA</v>
          </cell>
        </row>
        <row r="2688">
          <cell r="A2688" t="str">
            <v>SRI LANKA</v>
          </cell>
        </row>
        <row r="2689">
          <cell r="A2689" t="str">
            <v>SRI LANKA</v>
          </cell>
        </row>
        <row r="2690">
          <cell r="A2690" t="str">
            <v>SRI LANKA</v>
          </cell>
        </row>
        <row r="2691">
          <cell r="A2691" t="str">
            <v>SRI LANKA</v>
          </cell>
        </row>
        <row r="2692">
          <cell r="A2692" t="str">
            <v>SRI LANKA</v>
          </cell>
        </row>
        <row r="2693">
          <cell r="A2693" t="str">
            <v>SRI LANKA</v>
          </cell>
        </row>
        <row r="2694">
          <cell r="A2694" t="str">
            <v>SRI LANKA</v>
          </cell>
        </row>
        <row r="2695">
          <cell r="A2695" t="str">
            <v>SRI LANKA</v>
          </cell>
        </row>
        <row r="2696">
          <cell r="A2696" t="str">
            <v>SRI LANKA</v>
          </cell>
        </row>
        <row r="2697">
          <cell r="A2697" t="str">
            <v>SRI LANKA</v>
          </cell>
        </row>
        <row r="2698">
          <cell r="A2698" t="str">
            <v>SRI LANKA</v>
          </cell>
        </row>
        <row r="2699">
          <cell r="A2699" t="str">
            <v>SRI LANKA</v>
          </cell>
        </row>
        <row r="2700">
          <cell r="A2700" t="str">
            <v>BANGLADESH</v>
          </cell>
        </row>
        <row r="2701">
          <cell r="A2701" t="str">
            <v>BANGLADESH</v>
          </cell>
        </row>
        <row r="2702">
          <cell r="A2702" t="str">
            <v>BANGLADESH</v>
          </cell>
        </row>
        <row r="2703">
          <cell r="A2703" t="str">
            <v>BANGLADESH</v>
          </cell>
        </row>
        <row r="2704">
          <cell r="A2704" t="str">
            <v>BANGLADESH</v>
          </cell>
        </row>
        <row r="2705">
          <cell r="A2705" t="str">
            <v>BANGLADESH</v>
          </cell>
        </row>
        <row r="2706">
          <cell r="A2706" t="str">
            <v>BANGLADESH</v>
          </cell>
        </row>
        <row r="2707">
          <cell r="A2707" t="str">
            <v>BANGLADESH</v>
          </cell>
        </row>
        <row r="2708">
          <cell r="A2708" t="str">
            <v>BANGLADESH</v>
          </cell>
        </row>
        <row r="2709">
          <cell r="A2709" t="str">
            <v>BANGLADESH</v>
          </cell>
        </row>
        <row r="2710">
          <cell r="A2710" t="str">
            <v>BANGLADESH</v>
          </cell>
        </row>
        <row r="2711">
          <cell r="A2711" t="str">
            <v>BANGLADESH</v>
          </cell>
        </row>
        <row r="2712">
          <cell r="A2712" t="str">
            <v>PAKISTAN</v>
          </cell>
        </row>
        <row r="2713">
          <cell r="A2713" t="str">
            <v>PAKISTAN</v>
          </cell>
        </row>
        <row r="2714">
          <cell r="A2714" t="str">
            <v>PAKISTAN</v>
          </cell>
        </row>
        <row r="2715">
          <cell r="A2715" t="str">
            <v>PAKISTAN</v>
          </cell>
        </row>
        <row r="2716">
          <cell r="A2716" t="str">
            <v>PAKISTAN</v>
          </cell>
        </row>
        <row r="2717">
          <cell r="A2717" t="str">
            <v>PAKISTAN</v>
          </cell>
        </row>
        <row r="2718">
          <cell r="A2718" t="str">
            <v>PAKISTAN</v>
          </cell>
        </row>
        <row r="2719">
          <cell r="A2719" t="str">
            <v>PAKISTAN</v>
          </cell>
        </row>
        <row r="2720">
          <cell r="A2720" t="str">
            <v>PAKISTAN</v>
          </cell>
        </row>
        <row r="2721">
          <cell r="A2721" t="str">
            <v>PAKISTAN</v>
          </cell>
        </row>
        <row r="2722">
          <cell r="A2722" t="str">
            <v>PAKISTAN</v>
          </cell>
        </row>
        <row r="2723">
          <cell r="A2723" t="str">
            <v>PAKISTAN</v>
          </cell>
        </row>
        <row r="2724">
          <cell r="A2724" t="str">
            <v>AFGHANISTAN</v>
          </cell>
        </row>
        <row r="2725">
          <cell r="A2725" t="str">
            <v>BANGLADESH</v>
          </cell>
        </row>
        <row r="2726">
          <cell r="A2726" t="str">
            <v>BHUTAN</v>
          </cell>
        </row>
        <row r="2727">
          <cell r="A2727" t="str">
            <v>BRUNEI DARUSSALAM</v>
          </cell>
        </row>
        <row r="2728">
          <cell r="A2728" t="str">
            <v>CAMBODIA</v>
          </cell>
        </row>
        <row r="2729">
          <cell r="A2729" t="str">
            <v>CHINA</v>
          </cell>
        </row>
        <row r="2730">
          <cell r="A2730" t="str">
            <v>EAST TIMOR</v>
          </cell>
        </row>
        <row r="2731">
          <cell r="A2731" t="str">
            <v>HG KONG</v>
          </cell>
        </row>
        <row r="2732">
          <cell r="A2732" t="str">
            <v>INDIA</v>
          </cell>
        </row>
        <row r="2733">
          <cell r="A2733" t="str">
            <v>INDONESIA</v>
          </cell>
        </row>
        <row r="2734">
          <cell r="A2734" t="str">
            <v>JAPAN</v>
          </cell>
        </row>
        <row r="2735">
          <cell r="A2735" t="str">
            <v>KAZAKHSTAN</v>
          </cell>
        </row>
        <row r="2736">
          <cell r="A2736" t="str">
            <v>KOREA,DEMOC REP</v>
          </cell>
        </row>
        <row r="2737">
          <cell r="A2737" t="str">
            <v>KOREA,REPUBLIC OF</v>
          </cell>
        </row>
        <row r="2738">
          <cell r="A2738" t="str">
            <v>KYRGYZSTAN</v>
          </cell>
        </row>
        <row r="2739">
          <cell r="A2739" t="str">
            <v>LAOS</v>
          </cell>
        </row>
        <row r="2740">
          <cell r="A2740" t="str">
            <v>MACAO</v>
          </cell>
        </row>
        <row r="2741">
          <cell r="A2741" t="str">
            <v>MALAYSIA</v>
          </cell>
        </row>
        <row r="2742">
          <cell r="A2742" t="str">
            <v>MALDIVES</v>
          </cell>
        </row>
        <row r="2743">
          <cell r="A2743" t="str">
            <v>MONGOLIA</v>
          </cell>
        </row>
        <row r="2744">
          <cell r="A2744" t="str">
            <v>MAYANMAR</v>
          </cell>
        </row>
        <row r="2745">
          <cell r="A2745" t="str">
            <v>NEPAL</v>
          </cell>
        </row>
        <row r="2746">
          <cell r="A2746" t="str">
            <v>PAKISTAN</v>
          </cell>
        </row>
        <row r="2747">
          <cell r="A2747" t="str">
            <v>PHILIPPINES</v>
          </cell>
        </row>
        <row r="2748">
          <cell r="A2748" t="str">
            <v>SINGAPORE</v>
          </cell>
        </row>
        <row r="2749">
          <cell r="A2749" t="str">
            <v>SRI LANKA</v>
          </cell>
        </row>
        <row r="2750">
          <cell r="A2750" t="str">
            <v>TAIWAN</v>
          </cell>
        </row>
        <row r="2751">
          <cell r="A2751" t="str">
            <v>TAJIKISTAN</v>
          </cell>
        </row>
        <row r="2752">
          <cell r="A2752" t="str">
            <v>THAILAND</v>
          </cell>
        </row>
        <row r="2753">
          <cell r="A2753" t="str">
            <v>TURKMENISTAN</v>
          </cell>
        </row>
        <row r="2754">
          <cell r="A2754" t="str">
            <v>UZBEKISTAN</v>
          </cell>
        </row>
        <row r="2755">
          <cell r="A2755" t="str">
            <v>VIETNAM</v>
          </cell>
        </row>
        <row r="2756">
          <cell r="A2756" t="str">
            <v>AMER SAMOA</v>
          </cell>
        </row>
        <row r="2757">
          <cell r="A2757" t="str">
            <v>AUSTRALIA</v>
          </cell>
        </row>
        <row r="2758">
          <cell r="A2758" t="str">
            <v>CHRISTMS ISLAND</v>
          </cell>
        </row>
        <row r="2759">
          <cell r="A2759" t="str">
            <v>COCO (KEEL ISLND)</v>
          </cell>
        </row>
        <row r="2760">
          <cell r="A2760" t="str">
            <v>COOK ISLAND</v>
          </cell>
        </row>
        <row r="2761">
          <cell r="A2761" t="str">
            <v>FIJI</v>
          </cell>
        </row>
        <row r="2762">
          <cell r="A2762" t="str">
            <v>FR POLYNESIA</v>
          </cell>
        </row>
        <row r="2763">
          <cell r="A2763" t="str">
            <v>GUAM</v>
          </cell>
        </row>
        <row r="2764">
          <cell r="A2764" t="str">
            <v>HEARD/MCDNLD</v>
          </cell>
        </row>
        <row r="2765">
          <cell r="A2765" t="str">
            <v>KIRIBATI</v>
          </cell>
        </row>
        <row r="2766">
          <cell r="A2766" t="str">
            <v>MARSHALL ISL</v>
          </cell>
        </row>
        <row r="2767">
          <cell r="A2767" t="str">
            <v xml:space="preserve">MICRON, FED STS </v>
          </cell>
        </row>
        <row r="2768">
          <cell r="A2768" t="str">
            <v>NAURU</v>
          </cell>
        </row>
        <row r="2769">
          <cell r="A2769" t="str">
            <v>NEW CALDONIA</v>
          </cell>
        </row>
        <row r="2770">
          <cell r="A2770" t="str">
            <v>NEW ZEALAND</v>
          </cell>
        </row>
        <row r="2771">
          <cell r="A2771" t="str">
            <v>NIUE</v>
          </cell>
        </row>
        <row r="2772">
          <cell r="A2772" t="str">
            <v>NORFOLK ISLAND</v>
          </cell>
        </row>
        <row r="2773">
          <cell r="A2773" t="str">
            <v>N.MARIANA ISLANDS</v>
          </cell>
        </row>
        <row r="2774">
          <cell r="A2774" t="str">
            <v>PALAU</v>
          </cell>
        </row>
        <row r="2775">
          <cell r="A2775" t="str">
            <v>PAPUA N GUIN</v>
          </cell>
        </row>
        <row r="2776">
          <cell r="A2776" t="str">
            <v>PITCAIRN</v>
          </cell>
        </row>
        <row r="2777">
          <cell r="A2777" t="str">
            <v>SAMOA</v>
          </cell>
        </row>
        <row r="2778">
          <cell r="A2778" t="str">
            <v>SOLOMON ISL</v>
          </cell>
        </row>
        <row r="2779">
          <cell r="A2779" t="str">
            <v>TOKELAU</v>
          </cell>
        </row>
        <row r="2780">
          <cell r="A2780" t="str">
            <v>TONGA</v>
          </cell>
        </row>
        <row r="2781">
          <cell r="A2781" t="str">
            <v xml:space="preserve">TUVALU </v>
          </cell>
        </row>
        <row r="2782">
          <cell r="A2782" t="str">
            <v>US MINOR OUTLY IS</v>
          </cell>
        </row>
        <row r="2783">
          <cell r="A2783" t="str">
            <v>VANUATU</v>
          </cell>
        </row>
        <row r="2784">
          <cell r="A2784" t="str">
            <v>WALLIS&amp;FUTUN</v>
          </cell>
        </row>
        <row r="2785">
          <cell r="A2785" t="str">
            <v>AFGHANISTAN</v>
          </cell>
        </row>
        <row r="2786">
          <cell r="A2786" t="str">
            <v>BANGLADESH</v>
          </cell>
        </row>
        <row r="2787">
          <cell r="A2787" t="str">
            <v>BHUTAN</v>
          </cell>
        </row>
        <row r="2788">
          <cell r="A2788" t="str">
            <v>BRUNEI DARUSSALAM</v>
          </cell>
        </row>
        <row r="2789">
          <cell r="A2789" t="str">
            <v>CAMBODIA</v>
          </cell>
        </row>
        <row r="2790">
          <cell r="A2790" t="str">
            <v>CHINA</v>
          </cell>
        </row>
        <row r="2791">
          <cell r="A2791" t="str">
            <v>EAST TIMOR</v>
          </cell>
        </row>
        <row r="2792">
          <cell r="A2792" t="str">
            <v>HG KONG</v>
          </cell>
        </row>
        <row r="2793">
          <cell r="A2793" t="str">
            <v>INDIA</v>
          </cell>
        </row>
        <row r="2794">
          <cell r="A2794" t="str">
            <v>INDONESIA</v>
          </cell>
        </row>
        <row r="2795">
          <cell r="A2795" t="str">
            <v>JAPAN</v>
          </cell>
        </row>
        <row r="2796">
          <cell r="A2796" t="str">
            <v>KAZAKHSTAN</v>
          </cell>
        </row>
        <row r="2797">
          <cell r="A2797" t="str">
            <v>KOREA,DEMOC REP</v>
          </cell>
        </row>
        <row r="2798">
          <cell r="A2798" t="str">
            <v>KOREA,REPUBLIC OF</v>
          </cell>
        </row>
        <row r="2799">
          <cell r="A2799" t="str">
            <v>KYRGYZSTAN</v>
          </cell>
        </row>
        <row r="2800">
          <cell r="A2800" t="str">
            <v>LAOS</v>
          </cell>
        </row>
        <row r="2801">
          <cell r="A2801" t="str">
            <v>MACAO</v>
          </cell>
        </row>
        <row r="2802">
          <cell r="A2802" t="str">
            <v>MALAYSIA</v>
          </cell>
        </row>
        <row r="2803">
          <cell r="A2803" t="str">
            <v>MALDIVES</v>
          </cell>
        </row>
        <row r="2804">
          <cell r="A2804" t="str">
            <v>MONGOLIA</v>
          </cell>
        </row>
        <row r="2805">
          <cell r="A2805" t="str">
            <v>MAYANMAR</v>
          </cell>
        </row>
        <row r="2806">
          <cell r="A2806" t="str">
            <v>NEPAL</v>
          </cell>
        </row>
        <row r="2807">
          <cell r="A2807" t="str">
            <v>PAKISTAN</v>
          </cell>
        </row>
        <row r="2808">
          <cell r="A2808" t="str">
            <v>PHILIPPINES</v>
          </cell>
        </row>
        <row r="2809">
          <cell r="A2809" t="str">
            <v>SINGAPORE</v>
          </cell>
        </row>
        <row r="2810">
          <cell r="A2810" t="str">
            <v>SRI LANKA</v>
          </cell>
        </row>
        <row r="2811">
          <cell r="A2811" t="str">
            <v>TAIWAN</v>
          </cell>
        </row>
        <row r="2812">
          <cell r="A2812" t="str">
            <v>TAJIKISTAN</v>
          </cell>
        </row>
        <row r="2813">
          <cell r="A2813" t="str">
            <v>THAILAND</v>
          </cell>
        </row>
        <row r="2814">
          <cell r="A2814" t="str">
            <v>TURKMENISTAN</v>
          </cell>
        </row>
        <row r="2815">
          <cell r="A2815" t="str">
            <v>UZBEKISTAN</v>
          </cell>
        </row>
        <row r="2816">
          <cell r="A2816" t="str">
            <v>VIETNAM</v>
          </cell>
        </row>
        <row r="2817">
          <cell r="A2817" t="str">
            <v>AMER SAMOA</v>
          </cell>
        </row>
        <row r="2818">
          <cell r="A2818" t="str">
            <v>AUSTRALIA</v>
          </cell>
        </row>
        <row r="2819">
          <cell r="A2819" t="str">
            <v>CHRISTMS ISLAND</v>
          </cell>
        </row>
        <row r="2820">
          <cell r="A2820" t="str">
            <v>COCO (KEEL ISLND)</v>
          </cell>
        </row>
        <row r="2821">
          <cell r="A2821" t="str">
            <v>COOK ISLAND</v>
          </cell>
        </row>
        <row r="2822">
          <cell r="A2822" t="str">
            <v>FIJI</v>
          </cell>
        </row>
        <row r="2823">
          <cell r="A2823" t="str">
            <v>FR POLYNESIA</v>
          </cell>
        </row>
        <row r="2824">
          <cell r="A2824" t="str">
            <v>GUAM</v>
          </cell>
        </row>
        <row r="2825">
          <cell r="A2825" t="str">
            <v>HEARD/MCDNLD</v>
          </cell>
        </row>
        <row r="2826">
          <cell r="A2826" t="str">
            <v>KIRIBATI</v>
          </cell>
        </row>
        <row r="2827">
          <cell r="A2827" t="str">
            <v>MARSHALL ISL</v>
          </cell>
        </row>
        <row r="2828">
          <cell r="A2828" t="str">
            <v xml:space="preserve">MICRON, FED STS </v>
          </cell>
        </row>
        <row r="2829">
          <cell r="A2829" t="str">
            <v>NAURU</v>
          </cell>
        </row>
        <row r="2830">
          <cell r="A2830" t="str">
            <v>NEW CALDONIA</v>
          </cell>
        </row>
        <row r="2831">
          <cell r="A2831" t="str">
            <v>NEW ZEALAND</v>
          </cell>
        </row>
        <row r="2832">
          <cell r="A2832" t="str">
            <v>NIUE</v>
          </cell>
        </row>
        <row r="2833">
          <cell r="A2833" t="str">
            <v>NORFOLK ISLAND</v>
          </cell>
        </row>
        <row r="2834">
          <cell r="A2834" t="str">
            <v>N.MARIANA ISLANDS</v>
          </cell>
        </row>
        <row r="2835">
          <cell r="A2835" t="str">
            <v>PALAU</v>
          </cell>
        </row>
        <row r="2836">
          <cell r="A2836" t="str">
            <v>PAPUA N GUIN</v>
          </cell>
        </row>
        <row r="2837">
          <cell r="A2837" t="str">
            <v>PITCAIRN</v>
          </cell>
        </row>
        <row r="2838">
          <cell r="A2838" t="str">
            <v>SAMOA</v>
          </cell>
        </row>
        <row r="2839">
          <cell r="A2839" t="str">
            <v>SOLOMON ISL</v>
          </cell>
        </row>
        <row r="2840">
          <cell r="A2840" t="str">
            <v>TOKELAU</v>
          </cell>
        </row>
        <row r="2841">
          <cell r="A2841" t="str">
            <v>TONGA</v>
          </cell>
        </row>
        <row r="2842">
          <cell r="A2842" t="str">
            <v xml:space="preserve">TUVALU </v>
          </cell>
        </row>
        <row r="2843">
          <cell r="A2843" t="str">
            <v>US MINOR OUTLY IS</v>
          </cell>
        </row>
        <row r="2844">
          <cell r="A2844" t="str">
            <v>VANUATU</v>
          </cell>
        </row>
        <row r="2845">
          <cell r="A2845" t="str">
            <v>WALLIS&amp;FUTUN</v>
          </cell>
        </row>
        <row r="2846">
          <cell r="A2846" t="str">
            <v>AFGHANISTAN</v>
          </cell>
        </row>
        <row r="2847">
          <cell r="A2847" t="str">
            <v>BANGLADESH</v>
          </cell>
        </row>
        <row r="2848">
          <cell r="A2848" t="str">
            <v>BHUTAN</v>
          </cell>
        </row>
        <row r="2849">
          <cell r="A2849" t="str">
            <v>BRUNEI DARUSSALAM</v>
          </cell>
        </row>
        <row r="2850">
          <cell r="A2850" t="str">
            <v>CAMBODIA</v>
          </cell>
        </row>
        <row r="2851">
          <cell r="A2851" t="str">
            <v>CHINA</v>
          </cell>
        </row>
        <row r="2852">
          <cell r="A2852" t="str">
            <v>EAST TIMOR</v>
          </cell>
        </row>
        <row r="2853">
          <cell r="A2853" t="str">
            <v>HG KONG</v>
          </cell>
        </row>
        <row r="2854">
          <cell r="A2854" t="str">
            <v>INDIA</v>
          </cell>
        </row>
        <row r="2855">
          <cell r="A2855" t="str">
            <v>INDONESIA</v>
          </cell>
        </row>
        <row r="2856">
          <cell r="A2856" t="str">
            <v>JAPAN</v>
          </cell>
        </row>
        <row r="2857">
          <cell r="A2857" t="str">
            <v>KAZAKHSTAN</v>
          </cell>
        </row>
        <row r="2858">
          <cell r="A2858" t="str">
            <v>KOREA,DEMOC REP</v>
          </cell>
        </row>
        <row r="2859">
          <cell r="A2859" t="str">
            <v>KOREA,REPUBLIC OF</v>
          </cell>
        </row>
        <row r="2860">
          <cell r="A2860" t="str">
            <v>KYRGYZSTAN</v>
          </cell>
        </row>
        <row r="2861">
          <cell r="A2861" t="str">
            <v>LAOS</v>
          </cell>
        </row>
        <row r="2862">
          <cell r="A2862" t="str">
            <v>MACAO</v>
          </cell>
        </row>
        <row r="2863">
          <cell r="A2863" t="str">
            <v>MALAYSIA</v>
          </cell>
        </row>
        <row r="2864">
          <cell r="A2864" t="str">
            <v>MALDIVES</v>
          </cell>
        </row>
        <row r="2865">
          <cell r="A2865" t="str">
            <v>MONGOLIA</v>
          </cell>
        </row>
        <row r="2866">
          <cell r="A2866" t="str">
            <v>MAYANMAR</v>
          </cell>
        </row>
        <row r="2867">
          <cell r="A2867" t="str">
            <v>NEPAL</v>
          </cell>
        </row>
        <row r="2868">
          <cell r="A2868" t="str">
            <v>PAKISTAN</v>
          </cell>
        </row>
        <row r="2869">
          <cell r="A2869" t="str">
            <v>PHILIPPINES</v>
          </cell>
        </row>
        <row r="2870">
          <cell r="A2870" t="str">
            <v>SINGAPORE</v>
          </cell>
        </row>
        <row r="2871">
          <cell r="A2871" t="str">
            <v>SRI LANKA</v>
          </cell>
        </row>
        <row r="2872">
          <cell r="A2872" t="str">
            <v>TAIWAN</v>
          </cell>
        </row>
        <row r="2873">
          <cell r="A2873" t="str">
            <v>TAJIKISTAN</v>
          </cell>
        </row>
        <row r="2874">
          <cell r="A2874" t="str">
            <v>THAILAND</v>
          </cell>
        </row>
        <row r="2875">
          <cell r="A2875" t="str">
            <v>TURKMENISTAN</v>
          </cell>
        </row>
        <row r="2876">
          <cell r="A2876" t="str">
            <v>UZBEKISTAN</v>
          </cell>
        </row>
        <row r="2877">
          <cell r="A2877" t="str">
            <v>VIETNAM</v>
          </cell>
        </row>
        <row r="2878">
          <cell r="A2878" t="str">
            <v>AMER SAMOA</v>
          </cell>
        </row>
        <row r="2879">
          <cell r="A2879" t="str">
            <v>AUSTRALIA</v>
          </cell>
        </row>
        <row r="2880">
          <cell r="A2880" t="str">
            <v>CHRISTMS ISLAND</v>
          </cell>
        </row>
        <row r="2881">
          <cell r="A2881" t="str">
            <v>COCO (KEEL ISLND)</v>
          </cell>
        </row>
        <row r="2882">
          <cell r="A2882" t="str">
            <v>COOK ISLAND</v>
          </cell>
        </row>
        <row r="2883">
          <cell r="A2883" t="str">
            <v>FIJI</v>
          </cell>
        </row>
        <row r="2884">
          <cell r="A2884" t="str">
            <v>FR POLYNESIA</v>
          </cell>
        </row>
        <row r="2885">
          <cell r="A2885" t="str">
            <v>GUAM</v>
          </cell>
        </row>
        <row r="2886">
          <cell r="A2886" t="str">
            <v>HEARD/MCDNLD</v>
          </cell>
        </row>
        <row r="2887">
          <cell r="A2887" t="str">
            <v>KIRIBATI</v>
          </cell>
        </row>
        <row r="2888">
          <cell r="A2888" t="str">
            <v>MARSHALL ISL</v>
          </cell>
        </row>
        <row r="2889">
          <cell r="A2889" t="str">
            <v xml:space="preserve">MICRON, FED STS </v>
          </cell>
        </row>
        <row r="2890">
          <cell r="A2890" t="str">
            <v>NAURU</v>
          </cell>
        </row>
        <row r="2891">
          <cell r="A2891" t="str">
            <v>NEW CALDONIA</v>
          </cell>
        </row>
        <row r="2892">
          <cell r="A2892" t="str">
            <v>NEW ZEALAND</v>
          </cell>
        </row>
        <row r="2893">
          <cell r="A2893" t="str">
            <v>NIUE</v>
          </cell>
        </row>
        <row r="2894">
          <cell r="A2894" t="str">
            <v>NORFOLK ISLAND</v>
          </cell>
        </row>
        <row r="2895">
          <cell r="A2895" t="str">
            <v>N.MARIANA ISLANDS</v>
          </cell>
        </row>
        <row r="2896">
          <cell r="A2896" t="str">
            <v>PALAU</v>
          </cell>
        </row>
        <row r="2897">
          <cell r="A2897" t="str">
            <v>PAPUA N GUIN</v>
          </cell>
        </row>
        <row r="2898">
          <cell r="A2898" t="str">
            <v>PITCAIRN</v>
          </cell>
        </row>
        <row r="2899">
          <cell r="A2899" t="str">
            <v>SAMOA</v>
          </cell>
        </row>
        <row r="2900">
          <cell r="A2900" t="str">
            <v>SOLOMON ISL</v>
          </cell>
        </row>
        <row r="2901">
          <cell r="A2901" t="str">
            <v>TOKELAU</v>
          </cell>
        </row>
        <row r="2902">
          <cell r="A2902" t="str">
            <v>TONGA</v>
          </cell>
        </row>
        <row r="2903">
          <cell r="A2903" t="str">
            <v xml:space="preserve">TUVALU </v>
          </cell>
        </row>
        <row r="2904">
          <cell r="A2904" t="str">
            <v>US MINOR OUTLY IS</v>
          </cell>
        </row>
        <row r="2905">
          <cell r="A2905" t="str">
            <v>VANUATU</v>
          </cell>
        </row>
        <row r="2906">
          <cell r="A2906" t="str">
            <v>WALLIS&amp;FUTUN</v>
          </cell>
        </row>
        <row r="2907">
          <cell r="A2907" t="str">
            <v>AFGHANISTAN</v>
          </cell>
        </row>
        <row r="2908">
          <cell r="A2908" t="str">
            <v>BANGLADESH</v>
          </cell>
        </row>
        <row r="2909">
          <cell r="A2909" t="str">
            <v>BHUTAN</v>
          </cell>
        </row>
        <row r="2910">
          <cell r="A2910" t="str">
            <v>BRUNEI DARUSSALAM</v>
          </cell>
        </row>
        <row r="2911">
          <cell r="A2911" t="str">
            <v>CAMBODIA</v>
          </cell>
        </row>
        <row r="2912">
          <cell r="A2912" t="str">
            <v>CHINA</v>
          </cell>
        </row>
        <row r="2913">
          <cell r="A2913" t="str">
            <v>EAST TIMOR</v>
          </cell>
        </row>
        <row r="2914">
          <cell r="A2914" t="str">
            <v>HG KONG</v>
          </cell>
        </row>
        <row r="2915">
          <cell r="A2915" t="str">
            <v>INDIA</v>
          </cell>
        </row>
        <row r="2916">
          <cell r="A2916" t="str">
            <v>INDONESIA</v>
          </cell>
        </row>
        <row r="2917">
          <cell r="A2917" t="str">
            <v>JAPAN</v>
          </cell>
        </row>
        <row r="2918">
          <cell r="A2918" t="str">
            <v>KAZAKHSTAN</v>
          </cell>
        </row>
        <row r="2919">
          <cell r="A2919" t="str">
            <v>KOREA,DEMOC REP</v>
          </cell>
        </row>
        <row r="2920">
          <cell r="A2920" t="str">
            <v>KOREA,REPUBLIC OF</v>
          </cell>
        </row>
        <row r="2921">
          <cell r="A2921" t="str">
            <v>KYRGYZSTAN</v>
          </cell>
        </row>
        <row r="2922">
          <cell r="A2922" t="str">
            <v>LAOS</v>
          </cell>
        </row>
        <row r="2923">
          <cell r="A2923" t="str">
            <v>MACAO</v>
          </cell>
        </row>
        <row r="2924">
          <cell r="A2924" t="str">
            <v>MALAYSIA</v>
          </cell>
        </row>
        <row r="2925">
          <cell r="A2925" t="str">
            <v>MALDIVES</v>
          </cell>
        </row>
        <row r="2926">
          <cell r="A2926" t="str">
            <v>MONGOLIA</v>
          </cell>
        </row>
        <row r="2927">
          <cell r="A2927" t="str">
            <v>MAYANMAR</v>
          </cell>
        </row>
        <row r="2928">
          <cell r="A2928" t="str">
            <v>NEPAL</v>
          </cell>
        </row>
        <row r="2929">
          <cell r="A2929" t="str">
            <v>PAKISTAN</v>
          </cell>
        </row>
        <row r="2930">
          <cell r="A2930" t="str">
            <v>PHILIPPINES</v>
          </cell>
        </row>
        <row r="2931">
          <cell r="A2931" t="str">
            <v>SINGAPORE</v>
          </cell>
        </row>
        <row r="2932">
          <cell r="A2932" t="str">
            <v>SRI LANKA</v>
          </cell>
        </row>
        <row r="2933">
          <cell r="A2933" t="str">
            <v>TAIWAN</v>
          </cell>
        </row>
        <row r="2934">
          <cell r="A2934" t="str">
            <v>TAJIKISTAN</v>
          </cell>
        </row>
        <row r="2935">
          <cell r="A2935" t="str">
            <v>THAILAND</v>
          </cell>
        </row>
        <row r="2936">
          <cell r="A2936" t="str">
            <v>TURKMENISTAN</v>
          </cell>
        </row>
        <row r="2937">
          <cell r="A2937" t="str">
            <v>UZBEKISTAN</v>
          </cell>
        </row>
        <row r="2938">
          <cell r="A2938" t="str">
            <v>VIETNAM</v>
          </cell>
        </row>
        <row r="2939">
          <cell r="A2939" t="str">
            <v>AMER SAMOA</v>
          </cell>
        </row>
        <row r="2940">
          <cell r="A2940" t="str">
            <v>AUSTRALIA</v>
          </cell>
        </row>
        <row r="2941">
          <cell r="A2941" t="str">
            <v>CHRISTMS ISLAND</v>
          </cell>
        </row>
        <row r="2942">
          <cell r="A2942" t="str">
            <v>COCO (KEEL ISLND)</v>
          </cell>
        </row>
        <row r="2943">
          <cell r="A2943" t="str">
            <v>COOK ISLAND</v>
          </cell>
        </row>
        <row r="2944">
          <cell r="A2944" t="str">
            <v>FIJI</v>
          </cell>
        </row>
        <row r="2945">
          <cell r="A2945" t="str">
            <v>FR POLYNESIA</v>
          </cell>
        </row>
        <row r="2946">
          <cell r="A2946" t="str">
            <v>GUAM</v>
          </cell>
        </row>
        <row r="2947">
          <cell r="A2947" t="str">
            <v>HEARD/MCDNLD</v>
          </cell>
        </row>
        <row r="2948">
          <cell r="A2948" t="str">
            <v>KIRIBATI</v>
          </cell>
        </row>
        <row r="2949">
          <cell r="A2949" t="str">
            <v>MARSHALL ISL</v>
          </cell>
        </row>
        <row r="2950">
          <cell r="A2950" t="str">
            <v xml:space="preserve">MICRON, FED STS </v>
          </cell>
        </row>
        <row r="2951">
          <cell r="A2951" t="str">
            <v>NAURU</v>
          </cell>
        </row>
        <row r="2952">
          <cell r="A2952" t="str">
            <v>NEW CALDONIA</v>
          </cell>
        </row>
        <row r="2953">
          <cell r="A2953" t="str">
            <v>NEW ZEALAND</v>
          </cell>
        </row>
        <row r="2954">
          <cell r="A2954" t="str">
            <v>NIUE</v>
          </cell>
        </row>
        <row r="2955">
          <cell r="A2955" t="str">
            <v>NORFOLK ISLAND</v>
          </cell>
        </row>
        <row r="2956">
          <cell r="A2956" t="str">
            <v>N.MARIANA ISLANDS</v>
          </cell>
        </row>
        <row r="2957">
          <cell r="A2957" t="str">
            <v>PALAU</v>
          </cell>
        </row>
        <row r="2958">
          <cell r="A2958" t="str">
            <v>PAPUA N GUIN</v>
          </cell>
        </row>
        <row r="2959">
          <cell r="A2959" t="str">
            <v>PITCAIRN</v>
          </cell>
        </row>
        <row r="2960">
          <cell r="A2960" t="str">
            <v>SAMOA</v>
          </cell>
        </row>
        <row r="2961">
          <cell r="A2961" t="str">
            <v>SOLOMON ISL</v>
          </cell>
        </row>
        <row r="2962">
          <cell r="A2962" t="str">
            <v>TOKELAU</v>
          </cell>
        </row>
        <row r="2963">
          <cell r="A2963" t="str">
            <v>TONGA</v>
          </cell>
        </row>
        <row r="2964">
          <cell r="A2964" t="str">
            <v xml:space="preserve">TUVALU </v>
          </cell>
        </row>
        <row r="2965">
          <cell r="A2965" t="str">
            <v>US MINOR OUTLY IS</v>
          </cell>
        </row>
        <row r="2966">
          <cell r="A2966" t="str">
            <v>VANUATU</v>
          </cell>
        </row>
        <row r="2967">
          <cell r="A2967" t="str">
            <v>WALLIS&amp;FUTUN</v>
          </cell>
        </row>
        <row r="2968">
          <cell r="A2968" t="str">
            <v>AFGHANISTAN</v>
          </cell>
        </row>
        <row r="2969">
          <cell r="A2969" t="str">
            <v>BANGLADESH</v>
          </cell>
        </row>
        <row r="2970">
          <cell r="A2970" t="str">
            <v>BHUTAN</v>
          </cell>
        </row>
        <row r="2971">
          <cell r="A2971" t="str">
            <v>BRUNEI DARUSSALAM</v>
          </cell>
        </row>
        <row r="2972">
          <cell r="A2972" t="str">
            <v>CAMBODIA</v>
          </cell>
        </row>
        <row r="2973">
          <cell r="A2973" t="str">
            <v>CHINA</v>
          </cell>
        </row>
        <row r="2974">
          <cell r="A2974" t="str">
            <v>EAST TIMOR</v>
          </cell>
        </row>
        <row r="2975">
          <cell r="A2975" t="str">
            <v>HG KONG</v>
          </cell>
        </row>
        <row r="2976">
          <cell r="A2976" t="str">
            <v>INDIA</v>
          </cell>
        </row>
        <row r="2977">
          <cell r="A2977" t="str">
            <v>INDONESIA</v>
          </cell>
        </row>
        <row r="2978">
          <cell r="A2978" t="str">
            <v>JAPAN</v>
          </cell>
        </row>
        <row r="2979">
          <cell r="A2979" t="str">
            <v>KAZAKHSTAN</v>
          </cell>
        </row>
        <row r="2980">
          <cell r="A2980" t="str">
            <v>KOREA,DEMOC REP</v>
          </cell>
        </row>
        <row r="2981">
          <cell r="A2981" t="str">
            <v>KOREA,REPUBLIC OF</v>
          </cell>
        </row>
        <row r="2982">
          <cell r="A2982" t="str">
            <v>KYRGYZSTAN</v>
          </cell>
        </row>
        <row r="2983">
          <cell r="A2983" t="str">
            <v>LAOS</v>
          </cell>
        </row>
        <row r="2984">
          <cell r="A2984" t="str">
            <v>MACAO</v>
          </cell>
        </row>
        <row r="2985">
          <cell r="A2985" t="str">
            <v>MALAYSIA</v>
          </cell>
        </row>
        <row r="2986">
          <cell r="A2986" t="str">
            <v>MALDIVES</v>
          </cell>
        </row>
        <row r="2987">
          <cell r="A2987" t="str">
            <v>MONGOLIA</v>
          </cell>
        </row>
        <row r="2988">
          <cell r="A2988" t="str">
            <v>MAYANMAR</v>
          </cell>
        </row>
        <row r="2989">
          <cell r="A2989" t="str">
            <v>NEPAL</v>
          </cell>
        </row>
        <row r="2990">
          <cell r="A2990" t="str">
            <v>PAKISTAN</v>
          </cell>
        </row>
        <row r="2991">
          <cell r="A2991" t="str">
            <v>PHILIPPINES</v>
          </cell>
        </row>
        <row r="2992">
          <cell r="A2992" t="str">
            <v>SINGAPORE</v>
          </cell>
        </row>
        <row r="2993">
          <cell r="A2993" t="str">
            <v>SRI LANKA</v>
          </cell>
        </row>
        <row r="2994">
          <cell r="A2994" t="str">
            <v>TAIWAN</v>
          </cell>
        </row>
        <row r="2995">
          <cell r="A2995" t="str">
            <v>TAJIKISTAN</v>
          </cell>
        </row>
        <row r="2996">
          <cell r="A2996" t="str">
            <v>THAILAND</v>
          </cell>
        </row>
        <row r="2997">
          <cell r="A2997" t="str">
            <v>TURKMENISTAN</v>
          </cell>
        </row>
        <row r="2998">
          <cell r="A2998" t="str">
            <v>UZBEKISTAN</v>
          </cell>
        </row>
        <row r="2999">
          <cell r="A2999" t="str">
            <v>VIETNAM</v>
          </cell>
        </row>
        <row r="3000">
          <cell r="A3000" t="str">
            <v>AMER SAMOA</v>
          </cell>
        </row>
        <row r="3001">
          <cell r="A3001" t="str">
            <v>AUSTRALIA</v>
          </cell>
        </row>
        <row r="3002">
          <cell r="A3002" t="str">
            <v>CHRISTMS ISLAND</v>
          </cell>
        </row>
        <row r="3003">
          <cell r="A3003" t="str">
            <v>COCO (KEEL ISLND)</v>
          </cell>
        </row>
        <row r="3004">
          <cell r="A3004" t="str">
            <v>COOK ISLAND</v>
          </cell>
        </row>
        <row r="3005">
          <cell r="A3005" t="str">
            <v>FIJI</v>
          </cell>
        </row>
        <row r="3006">
          <cell r="A3006" t="str">
            <v>FR POLYNESIA</v>
          </cell>
        </row>
        <row r="3007">
          <cell r="A3007" t="str">
            <v>GUAM</v>
          </cell>
        </row>
        <row r="3008">
          <cell r="A3008" t="str">
            <v>HEARD/MCDNLD</v>
          </cell>
        </row>
        <row r="3009">
          <cell r="A3009" t="str">
            <v>KIRIBATI</v>
          </cell>
        </row>
        <row r="3010">
          <cell r="A3010" t="str">
            <v>MARSHALL ISL</v>
          </cell>
        </row>
        <row r="3011">
          <cell r="A3011" t="str">
            <v xml:space="preserve">MICRON, FED STS </v>
          </cell>
        </row>
        <row r="3012">
          <cell r="A3012" t="str">
            <v>NAURU</v>
          </cell>
        </row>
        <row r="3013">
          <cell r="A3013" t="str">
            <v>NEW CALDONIA</v>
          </cell>
        </row>
        <row r="3014">
          <cell r="A3014" t="str">
            <v>NEW ZEALAND</v>
          </cell>
        </row>
        <row r="3015">
          <cell r="A3015" t="str">
            <v>NIUE</v>
          </cell>
        </row>
        <row r="3016">
          <cell r="A3016" t="str">
            <v>NORFOLK ISLAND</v>
          </cell>
        </row>
        <row r="3017">
          <cell r="A3017" t="str">
            <v>N.MARIANA ISLANDS</v>
          </cell>
        </row>
        <row r="3018">
          <cell r="A3018" t="str">
            <v>PALAU</v>
          </cell>
        </row>
        <row r="3019">
          <cell r="A3019" t="str">
            <v>PAPUA N GUIN</v>
          </cell>
        </row>
        <row r="3020">
          <cell r="A3020" t="str">
            <v>PITCAIRN</v>
          </cell>
        </row>
        <row r="3021">
          <cell r="A3021" t="str">
            <v>SAMOA</v>
          </cell>
        </row>
        <row r="3022">
          <cell r="A3022" t="str">
            <v>SOLOMON ISL</v>
          </cell>
        </row>
        <row r="3023">
          <cell r="A3023" t="str">
            <v>TOKELAU</v>
          </cell>
        </row>
        <row r="3024">
          <cell r="A3024" t="str">
            <v>TONGA</v>
          </cell>
        </row>
        <row r="3025">
          <cell r="A3025" t="str">
            <v xml:space="preserve">TUVALU </v>
          </cell>
        </row>
        <row r="3026">
          <cell r="A3026" t="str">
            <v>US MINOR OUTLY IS</v>
          </cell>
        </row>
        <row r="3027">
          <cell r="A3027" t="str">
            <v>VANUATU</v>
          </cell>
        </row>
        <row r="3028">
          <cell r="A3028" t="str">
            <v>WALLIS&amp;FUTUN</v>
          </cell>
        </row>
        <row r="3029">
          <cell r="A3029" t="str">
            <v>AFGHANISTAN</v>
          </cell>
        </row>
        <row r="3030">
          <cell r="A3030" t="str">
            <v>BANGLADESH</v>
          </cell>
        </row>
        <row r="3031">
          <cell r="A3031" t="str">
            <v>BHUTAN</v>
          </cell>
        </row>
        <row r="3032">
          <cell r="A3032" t="str">
            <v>BRUNEI DARUSSALAM</v>
          </cell>
        </row>
        <row r="3033">
          <cell r="A3033" t="str">
            <v>CAMBODIA</v>
          </cell>
        </row>
        <row r="3034">
          <cell r="A3034" t="str">
            <v>CHINA</v>
          </cell>
        </row>
        <row r="3035">
          <cell r="A3035" t="str">
            <v>EAST TIMOR</v>
          </cell>
        </row>
        <row r="3036">
          <cell r="A3036" t="str">
            <v>HG KONG</v>
          </cell>
        </row>
        <row r="3037">
          <cell r="A3037" t="str">
            <v>INDIA</v>
          </cell>
        </row>
        <row r="3038">
          <cell r="A3038" t="str">
            <v>INDONESIA</v>
          </cell>
        </row>
        <row r="3039">
          <cell r="A3039" t="str">
            <v>JAPAN</v>
          </cell>
        </row>
        <row r="3040">
          <cell r="A3040" t="str">
            <v>KAZAKHSTAN</v>
          </cell>
        </row>
        <row r="3041">
          <cell r="A3041" t="str">
            <v>KOREA,DEMOC REP</v>
          </cell>
        </row>
        <row r="3042">
          <cell r="A3042" t="str">
            <v>KOREA,REPUBLIC OF</v>
          </cell>
        </row>
        <row r="3043">
          <cell r="A3043" t="str">
            <v>KYRGYZSTAN</v>
          </cell>
        </row>
        <row r="3044">
          <cell r="A3044" t="str">
            <v>LAOS</v>
          </cell>
        </row>
        <row r="3045">
          <cell r="A3045" t="str">
            <v>MACAO</v>
          </cell>
        </row>
        <row r="3046">
          <cell r="A3046" t="str">
            <v>MALAYSIA</v>
          </cell>
        </row>
        <row r="3047">
          <cell r="A3047" t="str">
            <v>MALDIVES</v>
          </cell>
        </row>
        <row r="3048">
          <cell r="A3048" t="str">
            <v>MONGOLIA</v>
          </cell>
        </row>
        <row r="3049">
          <cell r="A3049" t="str">
            <v>MAYANMAR</v>
          </cell>
        </row>
        <row r="3050">
          <cell r="A3050" t="str">
            <v>NEPAL</v>
          </cell>
        </row>
        <row r="3051">
          <cell r="A3051" t="str">
            <v>PAKISTAN</v>
          </cell>
        </row>
        <row r="3052">
          <cell r="A3052" t="str">
            <v>PHILIPPINES</v>
          </cell>
        </row>
        <row r="3053">
          <cell r="A3053" t="str">
            <v>SINGAPORE</v>
          </cell>
        </row>
        <row r="3054">
          <cell r="A3054" t="str">
            <v>SRI LANKA</v>
          </cell>
        </row>
        <row r="3055">
          <cell r="A3055" t="str">
            <v>TAIWAN</v>
          </cell>
        </row>
        <row r="3056">
          <cell r="A3056" t="str">
            <v>TAJIKISTAN</v>
          </cell>
        </row>
        <row r="3057">
          <cell r="A3057" t="str">
            <v>THAILAND</v>
          </cell>
        </row>
        <row r="3058">
          <cell r="A3058" t="str">
            <v>TURKMENISTAN</v>
          </cell>
        </row>
        <row r="3059">
          <cell r="A3059" t="str">
            <v>UZBEKISTAN</v>
          </cell>
        </row>
        <row r="3060">
          <cell r="A3060" t="str">
            <v>VIETNAM</v>
          </cell>
        </row>
        <row r="3061">
          <cell r="A3061" t="str">
            <v>AMER SAMOA</v>
          </cell>
        </row>
        <row r="3062">
          <cell r="A3062" t="str">
            <v>AUSTRALIA</v>
          </cell>
        </row>
        <row r="3063">
          <cell r="A3063" t="str">
            <v>CHRISTMS ISLAND</v>
          </cell>
        </row>
        <row r="3064">
          <cell r="A3064" t="str">
            <v>COCO (KEEL ISLND)</v>
          </cell>
        </row>
        <row r="3065">
          <cell r="A3065" t="str">
            <v>COOK ISLAND</v>
          </cell>
        </row>
        <row r="3066">
          <cell r="A3066" t="str">
            <v>FIJI</v>
          </cell>
        </row>
        <row r="3067">
          <cell r="A3067" t="str">
            <v>FR POLYNESIA</v>
          </cell>
        </row>
        <row r="3068">
          <cell r="A3068" t="str">
            <v>GUAM</v>
          </cell>
        </row>
        <row r="3069">
          <cell r="A3069" t="str">
            <v>HEARD/MCDNLD</v>
          </cell>
        </row>
        <row r="3070">
          <cell r="A3070" t="str">
            <v>KIRIBATI</v>
          </cell>
        </row>
        <row r="3071">
          <cell r="A3071" t="str">
            <v>MARSHALL ISL</v>
          </cell>
        </row>
        <row r="3072">
          <cell r="A3072" t="str">
            <v xml:space="preserve">MICRON, FED STS </v>
          </cell>
        </row>
        <row r="3073">
          <cell r="A3073" t="str">
            <v>NAURU</v>
          </cell>
        </row>
        <row r="3074">
          <cell r="A3074" t="str">
            <v>NEW CALDONIA</v>
          </cell>
        </row>
        <row r="3075">
          <cell r="A3075" t="str">
            <v>NEW ZEALAND</v>
          </cell>
        </row>
        <row r="3076">
          <cell r="A3076" t="str">
            <v>NIUE</v>
          </cell>
        </row>
        <row r="3077">
          <cell r="A3077" t="str">
            <v>NORFOLK ISLAND</v>
          </cell>
        </row>
        <row r="3078">
          <cell r="A3078" t="str">
            <v>N.MARIANA ISLANDS</v>
          </cell>
        </row>
        <row r="3079">
          <cell r="A3079" t="str">
            <v>PALAU</v>
          </cell>
        </row>
        <row r="3080">
          <cell r="A3080" t="str">
            <v>PAPUA N GUIN</v>
          </cell>
        </row>
        <row r="3081">
          <cell r="A3081" t="str">
            <v>PITCAIRN</v>
          </cell>
        </row>
        <row r="3082">
          <cell r="A3082" t="str">
            <v>SAMOA</v>
          </cell>
        </row>
        <row r="3083">
          <cell r="A3083" t="str">
            <v>SOLOMON ISL</v>
          </cell>
        </row>
        <row r="3084">
          <cell r="A3084" t="str">
            <v>TOKELAU</v>
          </cell>
        </row>
        <row r="3085">
          <cell r="A3085" t="str">
            <v>TONGA</v>
          </cell>
        </row>
        <row r="3086">
          <cell r="A3086" t="str">
            <v xml:space="preserve">TUVALU </v>
          </cell>
        </row>
        <row r="3087">
          <cell r="A3087" t="str">
            <v>US MINOR OUTLY IS</v>
          </cell>
        </row>
        <row r="3088">
          <cell r="A3088" t="str">
            <v>VANUATU</v>
          </cell>
        </row>
        <row r="3089">
          <cell r="A3089" t="str">
            <v>WALLIS&amp;FUTUN</v>
          </cell>
        </row>
        <row r="3090">
          <cell r="A3090" t="str">
            <v>AFGHANISTAN</v>
          </cell>
        </row>
        <row r="3091">
          <cell r="A3091" t="str">
            <v>BANGLADESH</v>
          </cell>
        </row>
        <row r="3092">
          <cell r="A3092" t="str">
            <v>BHUTAN</v>
          </cell>
        </row>
        <row r="3093">
          <cell r="A3093" t="str">
            <v>BRUNEI DARUSSALAM</v>
          </cell>
        </row>
        <row r="3094">
          <cell r="A3094" t="str">
            <v>CAMBODIA</v>
          </cell>
        </row>
        <row r="3095">
          <cell r="A3095" t="str">
            <v>CHINA</v>
          </cell>
        </row>
        <row r="3096">
          <cell r="A3096" t="str">
            <v>EAST TIMOR</v>
          </cell>
        </row>
        <row r="3097">
          <cell r="A3097" t="str">
            <v>HG KONG</v>
          </cell>
        </row>
        <row r="3098">
          <cell r="A3098" t="str">
            <v>INDIA</v>
          </cell>
        </row>
        <row r="3099">
          <cell r="A3099" t="str">
            <v>INDONESIA</v>
          </cell>
        </row>
        <row r="3100">
          <cell r="A3100" t="str">
            <v>JAPAN</v>
          </cell>
        </row>
        <row r="3101">
          <cell r="A3101" t="str">
            <v>KAZAKHSTAN</v>
          </cell>
        </row>
        <row r="3102">
          <cell r="A3102" t="str">
            <v>KOREA,DEMOC REP</v>
          </cell>
        </row>
        <row r="3103">
          <cell r="A3103" t="str">
            <v>KOREA,REPUBLIC OF</v>
          </cell>
        </row>
        <row r="3104">
          <cell r="A3104" t="str">
            <v>KYRGYZSTAN</v>
          </cell>
        </row>
        <row r="3105">
          <cell r="A3105" t="str">
            <v>LAOS</v>
          </cell>
        </row>
        <row r="3106">
          <cell r="A3106" t="str">
            <v>MACAO</v>
          </cell>
        </row>
        <row r="3107">
          <cell r="A3107" t="str">
            <v>MALAYSIA</v>
          </cell>
        </row>
        <row r="3108">
          <cell r="A3108" t="str">
            <v>MALDIVES</v>
          </cell>
        </row>
        <row r="3109">
          <cell r="A3109" t="str">
            <v>MONGOLIA</v>
          </cell>
        </row>
        <row r="3110">
          <cell r="A3110" t="str">
            <v>MAYANMAR</v>
          </cell>
        </row>
        <row r="3111">
          <cell r="A3111" t="str">
            <v>NEPAL</v>
          </cell>
        </row>
        <row r="3112">
          <cell r="A3112" t="str">
            <v>PAKISTAN</v>
          </cell>
        </row>
        <row r="3113">
          <cell r="A3113" t="str">
            <v>PHILIPPINES</v>
          </cell>
        </row>
        <row r="3114">
          <cell r="A3114" t="str">
            <v>SINGAPORE</v>
          </cell>
        </row>
        <row r="3115">
          <cell r="A3115" t="str">
            <v>SRI LANKA</v>
          </cell>
        </row>
        <row r="3116">
          <cell r="A3116" t="str">
            <v>TAIWAN</v>
          </cell>
        </row>
        <row r="3117">
          <cell r="A3117" t="str">
            <v>TAJIKISTAN</v>
          </cell>
        </row>
        <row r="3118">
          <cell r="A3118" t="str">
            <v>THAILAND</v>
          </cell>
        </row>
        <row r="3119">
          <cell r="A3119" t="str">
            <v>TURKMENISTAN</v>
          </cell>
        </row>
        <row r="3120">
          <cell r="A3120" t="str">
            <v>UZBEKISTAN</v>
          </cell>
        </row>
        <row r="3121">
          <cell r="A3121" t="str">
            <v>VIETNAM</v>
          </cell>
        </row>
        <row r="3122">
          <cell r="A3122" t="str">
            <v>AMER SAMOA</v>
          </cell>
        </row>
        <row r="3123">
          <cell r="A3123" t="str">
            <v>AUSTRALIA</v>
          </cell>
        </row>
        <row r="3124">
          <cell r="A3124" t="str">
            <v>CHRISTMS ISLAND</v>
          </cell>
        </row>
        <row r="3125">
          <cell r="A3125" t="str">
            <v>COCO (KEEL ISLND)</v>
          </cell>
        </row>
        <row r="3126">
          <cell r="A3126" t="str">
            <v>COOK ISLAND</v>
          </cell>
        </row>
        <row r="3127">
          <cell r="A3127" t="str">
            <v>FIJI</v>
          </cell>
        </row>
        <row r="3128">
          <cell r="A3128" t="str">
            <v>FR POLYNESIA</v>
          </cell>
        </row>
        <row r="3129">
          <cell r="A3129" t="str">
            <v>GUAM</v>
          </cell>
        </row>
        <row r="3130">
          <cell r="A3130" t="str">
            <v>HEARD/MCDNLD</v>
          </cell>
        </row>
        <row r="3131">
          <cell r="A3131" t="str">
            <v>KIRIBATI</v>
          </cell>
        </row>
        <row r="3132">
          <cell r="A3132" t="str">
            <v>MARSHALL ISL</v>
          </cell>
        </row>
        <row r="3133">
          <cell r="A3133" t="str">
            <v xml:space="preserve">MICRON, FED STS </v>
          </cell>
        </row>
        <row r="3134">
          <cell r="A3134" t="str">
            <v>NAURU</v>
          </cell>
        </row>
        <row r="3135">
          <cell r="A3135" t="str">
            <v>NEW CALDONIA</v>
          </cell>
        </row>
        <row r="3136">
          <cell r="A3136" t="str">
            <v>NEW ZEALAND</v>
          </cell>
        </row>
        <row r="3137">
          <cell r="A3137" t="str">
            <v>NIUE</v>
          </cell>
        </row>
        <row r="3138">
          <cell r="A3138" t="str">
            <v>NORFOLK ISLAND</v>
          </cell>
        </row>
        <row r="3139">
          <cell r="A3139" t="str">
            <v>N.MARIANA ISLANDS</v>
          </cell>
        </row>
        <row r="3140">
          <cell r="A3140" t="str">
            <v>PALAU</v>
          </cell>
        </row>
        <row r="3141">
          <cell r="A3141" t="str">
            <v>PAPUA N GUIN</v>
          </cell>
        </row>
        <row r="3142">
          <cell r="A3142" t="str">
            <v>PITCAIRN</v>
          </cell>
        </row>
        <row r="3143">
          <cell r="A3143" t="str">
            <v>SAMOA</v>
          </cell>
        </row>
        <row r="3144">
          <cell r="A3144" t="str">
            <v>SOLOMON ISL</v>
          </cell>
        </row>
        <row r="3145">
          <cell r="A3145" t="str">
            <v>TOKELAU</v>
          </cell>
        </row>
        <row r="3146">
          <cell r="A3146" t="str">
            <v>TONGA</v>
          </cell>
        </row>
        <row r="3147">
          <cell r="A3147" t="str">
            <v xml:space="preserve">TUVALU </v>
          </cell>
        </row>
        <row r="3148">
          <cell r="A3148" t="str">
            <v>US MINOR OUTLY IS</v>
          </cell>
        </row>
        <row r="3149">
          <cell r="A3149" t="str">
            <v>VANUATU</v>
          </cell>
        </row>
        <row r="3150">
          <cell r="A3150" t="str">
            <v>WALLIS&amp;FUTUN</v>
          </cell>
        </row>
        <row r="3151">
          <cell r="A3151" t="str">
            <v>AFGHANISTAN</v>
          </cell>
        </row>
        <row r="3152">
          <cell r="A3152" t="str">
            <v>BANGLADESH</v>
          </cell>
        </row>
        <row r="3153">
          <cell r="A3153" t="str">
            <v>BHUTAN</v>
          </cell>
        </row>
        <row r="3154">
          <cell r="A3154" t="str">
            <v>BRUNEI DARUSSALAM</v>
          </cell>
        </row>
        <row r="3155">
          <cell r="A3155" t="str">
            <v>CAMBODIA</v>
          </cell>
        </row>
        <row r="3156">
          <cell r="A3156" t="str">
            <v>CHINA</v>
          </cell>
        </row>
        <row r="3157">
          <cell r="A3157" t="str">
            <v>EAST TIMOR</v>
          </cell>
        </row>
        <row r="3158">
          <cell r="A3158" t="str">
            <v>HG KONG</v>
          </cell>
        </row>
        <row r="3159">
          <cell r="A3159" t="str">
            <v>INDIA</v>
          </cell>
        </row>
        <row r="3160">
          <cell r="A3160" t="str">
            <v>INDONESIA</v>
          </cell>
        </row>
        <row r="3161">
          <cell r="A3161" t="str">
            <v>JAPAN</v>
          </cell>
        </row>
        <row r="3162">
          <cell r="A3162" t="str">
            <v>KAZAKHSTAN</v>
          </cell>
        </row>
        <row r="3163">
          <cell r="A3163" t="str">
            <v>KOREA,DEMOC REP</v>
          </cell>
        </row>
        <row r="3164">
          <cell r="A3164" t="str">
            <v>KOREA,REPUBLIC OF</v>
          </cell>
        </row>
        <row r="3165">
          <cell r="A3165" t="str">
            <v>KYRGYZSTAN</v>
          </cell>
        </row>
        <row r="3166">
          <cell r="A3166" t="str">
            <v>LAOS</v>
          </cell>
        </row>
        <row r="3167">
          <cell r="A3167" t="str">
            <v>MACAO</v>
          </cell>
        </row>
        <row r="3168">
          <cell r="A3168" t="str">
            <v>MALAYSIA</v>
          </cell>
        </row>
        <row r="3169">
          <cell r="A3169" t="str">
            <v>MALDIVES</v>
          </cell>
        </row>
        <row r="3170">
          <cell r="A3170" t="str">
            <v>MONGOLIA</v>
          </cell>
        </row>
        <row r="3171">
          <cell r="A3171" t="str">
            <v>MAYANMAR</v>
          </cell>
        </row>
        <row r="3172">
          <cell r="A3172" t="str">
            <v>NEPAL</v>
          </cell>
        </row>
        <row r="3173">
          <cell r="A3173" t="str">
            <v>PAKISTAN</v>
          </cell>
        </row>
        <row r="3174">
          <cell r="A3174" t="str">
            <v>PHILIPPINES</v>
          </cell>
        </row>
        <row r="3175">
          <cell r="A3175" t="str">
            <v>SINGAPORE</v>
          </cell>
        </row>
        <row r="3176">
          <cell r="A3176" t="str">
            <v>SRI LANKA</v>
          </cell>
        </row>
        <row r="3177">
          <cell r="A3177" t="str">
            <v>TAIWAN</v>
          </cell>
        </row>
        <row r="3178">
          <cell r="A3178" t="str">
            <v>TAJIKISTAN</v>
          </cell>
        </row>
        <row r="3179">
          <cell r="A3179" t="str">
            <v>THAILAND</v>
          </cell>
        </row>
        <row r="3180">
          <cell r="A3180" t="str">
            <v>TURKMENISTAN</v>
          </cell>
        </row>
        <row r="3181">
          <cell r="A3181" t="str">
            <v>UZBEKISTAN</v>
          </cell>
        </row>
        <row r="3182">
          <cell r="A3182" t="str">
            <v>VIETNAM</v>
          </cell>
        </row>
        <row r="3183">
          <cell r="A3183" t="str">
            <v>AMER SAMOA</v>
          </cell>
        </row>
        <row r="3184">
          <cell r="A3184" t="str">
            <v>AUSTRALIA</v>
          </cell>
        </row>
        <row r="3185">
          <cell r="A3185" t="str">
            <v>CHRISTMS ISLAND</v>
          </cell>
        </row>
        <row r="3186">
          <cell r="A3186" t="str">
            <v>COCO (KEEL ISLND)</v>
          </cell>
        </row>
        <row r="3187">
          <cell r="A3187" t="str">
            <v>COOK ISLAND</v>
          </cell>
        </row>
        <row r="3188">
          <cell r="A3188" t="str">
            <v>FIJI</v>
          </cell>
        </row>
        <row r="3189">
          <cell r="A3189" t="str">
            <v>FR POLYNESIA</v>
          </cell>
        </row>
        <row r="3190">
          <cell r="A3190" t="str">
            <v>GUAM</v>
          </cell>
        </row>
        <row r="3191">
          <cell r="A3191" t="str">
            <v>HEARD/MCDNLD</v>
          </cell>
        </row>
        <row r="3192">
          <cell r="A3192" t="str">
            <v>KIRIBATI</v>
          </cell>
        </row>
        <row r="3193">
          <cell r="A3193" t="str">
            <v>MARSHALL ISL</v>
          </cell>
        </row>
        <row r="3194">
          <cell r="A3194" t="str">
            <v xml:space="preserve">MICRON, FED STS </v>
          </cell>
        </row>
        <row r="3195">
          <cell r="A3195" t="str">
            <v>NAURU</v>
          </cell>
        </row>
        <row r="3196">
          <cell r="A3196" t="str">
            <v>NEW CALDONIA</v>
          </cell>
        </row>
        <row r="3197">
          <cell r="A3197" t="str">
            <v>NEW ZEALAND</v>
          </cell>
        </row>
        <row r="3198">
          <cell r="A3198" t="str">
            <v>NIUE</v>
          </cell>
        </row>
        <row r="3199">
          <cell r="A3199" t="str">
            <v>NORFOLK ISLAND</v>
          </cell>
        </row>
        <row r="3200">
          <cell r="A3200" t="str">
            <v>N.MARIANA ISLANDS</v>
          </cell>
        </row>
        <row r="3201">
          <cell r="A3201" t="str">
            <v>PALAU</v>
          </cell>
        </row>
        <row r="3202">
          <cell r="A3202" t="str">
            <v>PAPUA N GUIN</v>
          </cell>
        </row>
        <row r="3203">
          <cell r="A3203" t="str">
            <v>PITCAIRN</v>
          </cell>
        </row>
        <row r="3204">
          <cell r="A3204" t="str">
            <v>SAMOA</v>
          </cell>
        </row>
        <row r="3205">
          <cell r="A3205" t="str">
            <v>SOLOMON ISL</v>
          </cell>
        </row>
        <row r="3206">
          <cell r="A3206" t="str">
            <v>TOKELAU</v>
          </cell>
        </row>
        <row r="3207">
          <cell r="A3207" t="str">
            <v>TONGA</v>
          </cell>
        </row>
        <row r="3208">
          <cell r="A3208" t="str">
            <v xml:space="preserve">TUVALU </v>
          </cell>
        </row>
        <row r="3209">
          <cell r="A3209" t="str">
            <v>US MINOR OUTLY IS</v>
          </cell>
        </row>
        <row r="3210">
          <cell r="A3210" t="str">
            <v>VANUATU</v>
          </cell>
        </row>
        <row r="3211">
          <cell r="A3211" t="str">
            <v>WALLIS&amp;FUTUN</v>
          </cell>
        </row>
        <row r="3212">
          <cell r="A3212" t="str">
            <v>AFGHANISTAN</v>
          </cell>
        </row>
        <row r="3213">
          <cell r="A3213" t="str">
            <v>BANGLADESH</v>
          </cell>
        </row>
        <row r="3214">
          <cell r="A3214" t="str">
            <v>BHUTAN</v>
          </cell>
        </row>
        <row r="3215">
          <cell r="A3215" t="str">
            <v>BRUNEI DARUSSALAM</v>
          </cell>
        </row>
        <row r="3216">
          <cell r="A3216" t="str">
            <v>CAMBODIA</v>
          </cell>
        </row>
        <row r="3217">
          <cell r="A3217" t="str">
            <v>CHINA</v>
          </cell>
        </row>
        <row r="3218">
          <cell r="A3218" t="str">
            <v>EAST TIMOR</v>
          </cell>
        </row>
        <row r="3219">
          <cell r="A3219" t="str">
            <v>HG KONG</v>
          </cell>
        </row>
        <row r="3220">
          <cell r="A3220" t="str">
            <v>INDIA</v>
          </cell>
        </row>
        <row r="3221">
          <cell r="A3221" t="str">
            <v>INDONESIA</v>
          </cell>
        </row>
        <row r="3222">
          <cell r="A3222" t="str">
            <v>JAPAN</v>
          </cell>
        </row>
        <row r="3223">
          <cell r="A3223" t="str">
            <v>KAZAKHSTAN</v>
          </cell>
        </row>
        <row r="3224">
          <cell r="A3224" t="str">
            <v>KOREA,DEMOC REP</v>
          </cell>
        </row>
        <row r="3225">
          <cell r="A3225" t="str">
            <v>KOREA,REPUBLIC OF</v>
          </cell>
        </row>
        <row r="3226">
          <cell r="A3226" t="str">
            <v>KYRGYZSTAN</v>
          </cell>
        </row>
        <row r="3227">
          <cell r="A3227" t="str">
            <v>LAOS</v>
          </cell>
        </row>
        <row r="3228">
          <cell r="A3228" t="str">
            <v>MACAO</v>
          </cell>
        </row>
        <row r="3229">
          <cell r="A3229" t="str">
            <v>MALAYSIA</v>
          </cell>
        </row>
        <row r="3230">
          <cell r="A3230" t="str">
            <v>MALDIVES</v>
          </cell>
        </row>
        <row r="3231">
          <cell r="A3231" t="str">
            <v>MONGOLIA</v>
          </cell>
        </row>
        <row r="3232">
          <cell r="A3232" t="str">
            <v>MAYANMAR</v>
          </cell>
        </row>
        <row r="3233">
          <cell r="A3233" t="str">
            <v>NEPAL</v>
          </cell>
        </row>
        <row r="3234">
          <cell r="A3234" t="str">
            <v>PAKISTAN</v>
          </cell>
        </row>
        <row r="3235">
          <cell r="A3235" t="str">
            <v>PHILIPPINES</v>
          </cell>
        </row>
        <row r="3236">
          <cell r="A3236" t="str">
            <v>SINGAPORE</v>
          </cell>
        </row>
        <row r="3237">
          <cell r="A3237" t="str">
            <v>SRI LANKA</v>
          </cell>
        </row>
        <row r="3238">
          <cell r="A3238" t="str">
            <v>TAIWAN</v>
          </cell>
        </row>
        <row r="3239">
          <cell r="A3239" t="str">
            <v>TAJIKISTAN</v>
          </cell>
        </row>
        <row r="3240">
          <cell r="A3240" t="str">
            <v>THAILAND</v>
          </cell>
        </row>
        <row r="3241">
          <cell r="A3241" t="str">
            <v>TURKMENISTAN</v>
          </cell>
        </row>
        <row r="3242">
          <cell r="A3242" t="str">
            <v>UZBEKISTAN</v>
          </cell>
        </row>
        <row r="3243">
          <cell r="A3243" t="str">
            <v>VIETNAM</v>
          </cell>
        </row>
        <row r="3244">
          <cell r="A3244" t="str">
            <v>AMER SAMOA</v>
          </cell>
        </row>
        <row r="3245">
          <cell r="A3245" t="str">
            <v>AUSTRALIA</v>
          </cell>
        </row>
        <row r="3246">
          <cell r="A3246" t="str">
            <v>CHRISTMS ISLAND</v>
          </cell>
        </row>
        <row r="3247">
          <cell r="A3247" t="str">
            <v>COCO (KEEL ISLND)</v>
          </cell>
        </row>
        <row r="3248">
          <cell r="A3248" t="str">
            <v>COOK ISLAND</v>
          </cell>
        </row>
        <row r="3249">
          <cell r="A3249" t="str">
            <v>FIJI</v>
          </cell>
        </row>
        <row r="3250">
          <cell r="A3250" t="str">
            <v>FR POLYNESIA</v>
          </cell>
        </row>
        <row r="3251">
          <cell r="A3251" t="str">
            <v>GUAM</v>
          </cell>
        </row>
        <row r="3252">
          <cell r="A3252" t="str">
            <v>HEARD/MCDNLD</v>
          </cell>
        </row>
        <row r="3253">
          <cell r="A3253" t="str">
            <v>KIRIBATI</v>
          </cell>
        </row>
        <row r="3254">
          <cell r="A3254" t="str">
            <v>MARSHALL ISL</v>
          </cell>
        </row>
        <row r="3255">
          <cell r="A3255" t="str">
            <v xml:space="preserve">MICRON, FED STS </v>
          </cell>
        </row>
        <row r="3256">
          <cell r="A3256" t="str">
            <v>NAURU</v>
          </cell>
        </row>
        <row r="3257">
          <cell r="A3257" t="str">
            <v>NEW CALDONIA</v>
          </cell>
        </row>
        <row r="3258">
          <cell r="A3258" t="str">
            <v>NEW ZEALAND</v>
          </cell>
        </row>
        <row r="3259">
          <cell r="A3259" t="str">
            <v>NIUE</v>
          </cell>
        </row>
        <row r="3260">
          <cell r="A3260" t="str">
            <v>NORFOLK ISLAND</v>
          </cell>
        </row>
        <row r="3261">
          <cell r="A3261" t="str">
            <v>N.MARIANA ISLANDS</v>
          </cell>
        </row>
        <row r="3262">
          <cell r="A3262" t="str">
            <v>PALAU</v>
          </cell>
        </row>
        <row r="3263">
          <cell r="A3263" t="str">
            <v>PAPUA N GUIN</v>
          </cell>
        </row>
        <row r="3264">
          <cell r="A3264" t="str">
            <v>PITCAIRN</v>
          </cell>
        </row>
        <row r="3265">
          <cell r="A3265" t="str">
            <v>SAMOA</v>
          </cell>
        </row>
        <row r="3266">
          <cell r="A3266" t="str">
            <v>SOLOMON ISL</v>
          </cell>
        </row>
        <row r="3267">
          <cell r="A3267" t="str">
            <v>TOKELAU</v>
          </cell>
        </row>
        <row r="3268">
          <cell r="A3268" t="str">
            <v>TONGA</v>
          </cell>
        </row>
        <row r="3269">
          <cell r="A3269" t="str">
            <v xml:space="preserve">TUVALU </v>
          </cell>
        </row>
        <row r="3270">
          <cell r="A3270" t="str">
            <v>US MINOR OUTLY IS</v>
          </cell>
        </row>
        <row r="3271">
          <cell r="A3271" t="str">
            <v>VANUATU</v>
          </cell>
        </row>
        <row r="3272">
          <cell r="A3272" t="str">
            <v>WALLIS&amp;FUTUN</v>
          </cell>
        </row>
        <row r="3273">
          <cell r="A3273" t="str">
            <v>AFGHANISTAN</v>
          </cell>
        </row>
        <row r="3274">
          <cell r="A3274" t="str">
            <v>BANGLADESH</v>
          </cell>
        </row>
        <row r="3275">
          <cell r="A3275" t="str">
            <v>BHUTAN</v>
          </cell>
        </row>
        <row r="3276">
          <cell r="A3276" t="str">
            <v>BRUNEI DARUSSALAM</v>
          </cell>
        </row>
        <row r="3277">
          <cell r="A3277" t="str">
            <v>CAMBODIA</v>
          </cell>
        </row>
        <row r="3278">
          <cell r="A3278" t="str">
            <v>CHINA</v>
          </cell>
        </row>
        <row r="3279">
          <cell r="A3279" t="str">
            <v>EAST TIMOR</v>
          </cell>
        </row>
        <row r="3280">
          <cell r="A3280" t="str">
            <v>HG KONG</v>
          </cell>
        </row>
        <row r="3281">
          <cell r="A3281" t="str">
            <v>INDIA</v>
          </cell>
        </row>
        <row r="3282">
          <cell r="A3282" t="str">
            <v>INDONESIA</v>
          </cell>
        </row>
        <row r="3283">
          <cell r="A3283" t="str">
            <v>JAPAN</v>
          </cell>
        </row>
        <row r="3284">
          <cell r="A3284" t="str">
            <v>KAZAKHSTAN</v>
          </cell>
        </row>
        <row r="3285">
          <cell r="A3285" t="str">
            <v>KOREA,DEMOC REP</v>
          </cell>
        </row>
        <row r="3286">
          <cell r="A3286" t="str">
            <v>KOREA,REPUBLIC OF</v>
          </cell>
        </row>
        <row r="3287">
          <cell r="A3287" t="str">
            <v>KYRGYZSTAN</v>
          </cell>
        </row>
        <row r="3288">
          <cell r="A3288" t="str">
            <v>LAOS</v>
          </cell>
        </row>
        <row r="3289">
          <cell r="A3289" t="str">
            <v>MACAO</v>
          </cell>
        </row>
        <row r="3290">
          <cell r="A3290" t="str">
            <v>MALAYSIA</v>
          </cell>
        </row>
        <row r="3291">
          <cell r="A3291" t="str">
            <v>MALDIVES</v>
          </cell>
        </row>
        <row r="3292">
          <cell r="A3292" t="str">
            <v>MONGOLIA</v>
          </cell>
        </row>
        <row r="3293">
          <cell r="A3293" t="str">
            <v>MAYANMAR</v>
          </cell>
        </row>
        <row r="3294">
          <cell r="A3294" t="str">
            <v>NEPAL</v>
          </cell>
        </row>
        <row r="3295">
          <cell r="A3295" t="str">
            <v>PAKISTAN</v>
          </cell>
        </row>
        <row r="3296">
          <cell r="A3296" t="str">
            <v>PHILIPPINES</v>
          </cell>
        </row>
        <row r="3297">
          <cell r="A3297" t="str">
            <v>SINGAPORE</v>
          </cell>
        </row>
        <row r="3298">
          <cell r="A3298" t="str">
            <v>SRI LANKA</v>
          </cell>
        </row>
        <row r="3299">
          <cell r="A3299" t="str">
            <v>TAIWAN</v>
          </cell>
        </row>
        <row r="3300">
          <cell r="A3300" t="str">
            <v>TAJIKISTAN</v>
          </cell>
        </row>
        <row r="3301">
          <cell r="A3301" t="str">
            <v>THAILAND</v>
          </cell>
        </row>
        <row r="3302">
          <cell r="A3302" t="str">
            <v>TURKMENISTAN</v>
          </cell>
        </row>
        <row r="3303">
          <cell r="A3303" t="str">
            <v>UZBEKISTAN</v>
          </cell>
        </row>
        <row r="3304">
          <cell r="A3304" t="str">
            <v>VIETNAM</v>
          </cell>
        </row>
        <row r="3305">
          <cell r="A3305" t="str">
            <v>AMER SAMOA</v>
          </cell>
        </row>
        <row r="3306">
          <cell r="A3306" t="str">
            <v>AUSTRALIA</v>
          </cell>
        </row>
        <row r="3307">
          <cell r="A3307" t="str">
            <v>CHRISTMS ISLAND</v>
          </cell>
        </row>
        <row r="3308">
          <cell r="A3308" t="str">
            <v>COCO (KEEL ISLND)</v>
          </cell>
        </row>
        <row r="3309">
          <cell r="A3309" t="str">
            <v>COOK ISLAND</v>
          </cell>
        </row>
        <row r="3310">
          <cell r="A3310" t="str">
            <v>FIJI</v>
          </cell>
        </row>
        <row r="3311">
          <cell r="A3311" t="str">
            <v>FR POLYNESIA</v>
          </cell>
        </row>
        <row r="3312">
          <cell r="A3312" t="str">
            <v>GUAM</v>
          </cell>
        </row>
        <row r="3313">
          <cell r="A3313" t="str">
            <v>HEARD/MCDNLD</v>
          </cell>
        </row>
        <row r="3314">
          <cell r="A3314" t="str">
            <v>KIRIBATI</v>
          </cell>
        </row>
        <row r="3315">
          <cell r="A3315" t="str">
            <v>MARSHALL ISL</v>
          </cell>
        </row>
        <row r="3316">
          <cell r="A3316" t="str">
            <v xml:space="preserve">MICRON, FED STS </v>
          </cell>
        </row>
        <row r="3317">
          <cell r="A3317" t="str">
            <v>NAURU</v>
          </cell>
        </row>
        <row r="3318">
          <cell r="A3318" t="str">
            <v>NEW CALDONIA</v>
          </cell>
        </row>
        <row r="3319">
          <cell r="A3319" t="str">
            <v>NEW ZEALAND</v>
          </cell>
        </row>
        <row r="3320">
          <cell r="A3320" t="str">
            <v>NIUE</v>
          </cell>
        </row>
        <row r="3321">
          <cell r="A3321" t="str">
            <v>NORFOLK ISLAND</v>
          </cell>
        </row>
        <row r="3322">
          <cell r="A3322" t="str">
            <v>N.MARIANA ISLANDS</v>
          </cell>
        </row>
        <row r="3323">
          <cell r="A3323" t="str">
            <v>PALAU</v>
          </cell>
        </row>
        <row r="3324">
          <cell r="A3324" t="str">
            <v>PAPUA N GUIN</v>
          </cell>
        </row>
        <row r="3325">
          <cell r="A3325" t="str">
            <v>PITCAIRN</v>
          </cell>
        </row>
        <row r="3326">
          <cell r="A3326" t="str">
            <v>SAMOA</v>
          </cell>
        </row>
        <row r="3327">
          <cell r="A3327" t="str">
            <v>SOLOMON ISL</v>
          </cell>
        </row>
        <row r="3328">
          <cell r="A3328" t="str">
            <v>TOKELAU</v>
          </cell>
        </row>
        <row r="3329">
          <cell r="A3329" t="str">
            <v>TONGA</v>
          </cell>
        </row>
        <row r="3330">
          <cell r="A3330" t="str">
            <v xml:space="preserve">TUVALU </v>
          </cell>
        </row>
        <row r="3331">
          <cell r="A3331" t="str">
            <v>US MINOR OUTLY IS</v>
          </cell>
        </row>
        <row r="3332">
          <cell r="A3332" t="str">
            <v>VANUATU</v>
          </cell>
        </row>
        <row r="3333">
          <cell r="A3333" t="str">
            <v>WALLIS&amp;FUTUN</v>
          </cell>
        </row>
        <row r="3334">
          <cell r="A3334" t="str">
            <v>AFGHANISTAN</v>
          </cell>
        </row>
        <row r="3335">
          <cell r="A3335" t="str">
            <v>BANGLADESH</v>
          </cell>
        </row>
        <row r="3336">
          <cell r="A3336" t="str">
            <v>BHUTAN</v>
          </cell>
        </row>
        <row r="3337">
          <cell r="A3337" t="str">
            <v>BRUNEI DARUSSALAM</v>
          </cell>
        </row>
        <row r="3338">
          <cell r="A3338" t="str">
            <v>CAMBODIA</v>
          </cell>
        </row>
        <row r="3339">
          <cell r="A3339" t="str">
            <v>CHINA</v>
          </cell>
        </row>
        <row r="3340">
          <cell r="A3340" t="str">
            <v>EAST TIMOR</v>
          </cell>
        </row>
        <row r="3341">
          <cell r="A3341" t="str">
            <v>HG KONG</v>
          </cell>
        </row>
        <row r="3342">
          <cell r="A3342" t="str">
            <v>INDIA</v>
          </cell>
        </row>
        <row r="3343">
          <cell r="A3343" t="str">
            <v>INDONESIA</v>
          </cell>
        </row>
        <row r="3344">
          <cell r="A3344" t="str">
            <v>JAPAN</v>
          </cell>
        </row>
        <row r="3345">
          <cell r="A3345" t="str">
            <v>KAZAKHSTAN</v>
          </cell>
        </row>
        <row r="3346">
          <cell r="A3346" t="str">
            <v>KOREA,DEMOC REP</v>
          </cell>
        </row>
        <row r="3347">
          <cell r="A3347" t="str">
            <v>KOREA,REPUBLIC OF</v>
          </cell>
        </row>
        <row r="3348">
          <cell r="A3348" t="str">
            <v>KYRGYZSTAN</v>
          </cell>
        </row>
        <row r="3349">
          <cell r="A3349" t="str">
            <v>LAOS</v>
          </cell>
        </row>
        <row r="3350">
          <cell r="A3350" t="str">
            <v>MACAO</v>
          </cell>
        </row>
        <row r="3351">
          <cell r="A3351" t="str">
            <v>MALAYSIA</v>
          </cell>
        </row>
        <row r="3352">
          <cell r="A3352" t="str">
            <v>MALDIVES</v>
          </cell>
        </row>
        <row r="3353">
          <cell r="A3353" t="str">
            <v>MONGOLIA</v>
          </cell>
        </row>
        <row r="3354">
          <cell r="A3354" t="str">
            <v>MAYANMAR</v>
          </cell>
        </row>
        <row r="3355">
          <cell r="A3355" t="str">
            <v>NEPAL</v>
          </cell>
        </row>
        <row r="3356">
          <cell r="A3356" t="str">
            <v>PAKISTAN</v>
          </cell>
        </row>
        <row r="3357">
          <cell r="A3357" t="str">
            <v>PHILIPPINES</v>
          </cell>
        </row>
        <row r="3358">
          <cell r="A3358" t="str">
            <v>SINGAPORE</v>
          </cell>
        </row>
        <row r="3359">
          <cell r="A3359" t="str">
            <v>SRI LANKA</v>
          </cell>
        </row>
        <row r="3360">
          <cell r="A3360" t="str">
            <v>TAIWAN</v>
          </cell>
        </row>
        <row r="3361">
          <cell r="A3361" t="str">
            <v>TAJIKISTAN</v>
          </cell>
        </row>
        <row r="3362">
          <cell r="A3362" t="str">
            <v>THAILAND</v>
          </cell>
        </row>
        <row r="3363">
          <cell r="A3363" t="str">
            <v>TURKMENISTAN</v>
          </cell>
        </row>
        <row r="3364">
          <cell r="A3364" t="str">
            <v>UZBEKISTAN</v>
          </cell>
        </row>
        <row r="3365">
          <cell r="A3365" t="str">
            <v>VIETNAM</v>
          </cell>
        </row>
        <row r="3366">
          <cell r="A3366" t="str">
            <v>AMER SAMOA</v>
          </cell>
        </row>
        <row r="3367">
          <cell r="A3367" t="str">
            <v>AUSTRALIA</v>
          </cell>
        </row>
        <row r="3368">
          <cell r="A3368" t="str">
            <v>CHRISTMS ISLAND</v>
          </cell>
        </row>
        <row r="3369">
          <cell r="A3369" t="str">
            <v>COCO (KEEL ISLND)</v>
          </cell>
        </row>
        <row r="3370">
          <cell r="A3370" t="str">
            <v>COOK ISLAND</v>
          </cell>
        </row>
        <row r="3371">
          <cell r="A3371" t="str">
            <v>FIJI</v>
          </cell>
        </row>
        <row r="3372">
          <cell r="A3372" t="str">
            <v>FR POLYNESIA</v>
          </cell>
        </row>
        <row r="3373">
          <cell r="A3373" t="str">
            <v>GUAM</v>
          </cell>
        </row>
        <row r="3374">
          <cell r="A3374" t="str">
            <v>HEARD/MCDNLD</v>
          </cell>
        </row>
        <row r="3375">
          <cell r="A3375" t="str">
            <v>KIRIBATI</v>
          </cell>
        </row>
        <row r="3376">
          <cell r="A3376" t="str">
            <v>MARSHALL ISL</v>
          </cell>
        </row>
        <row r="3377">
          <cell r="A3377" t="str">
            <v xml:space="preserve">MICRON, FED STS </v>
          </cell>
        </row>
        <row r="3378">
          <cell r="A3378" t="str">
            <v>NAURU</v>
          </cell>
        </row>
        <row r="3379">
          <cell r="A3379" t="str">
            <v>NEW CALDONIA</v>
          </cell>
        </row>
        <row r="3380">
          <cell r="A3380" t="str">
            <v>NEW ZEALAND</v>
          </cell>
        </row>
        <row r="3381">
          <cell r="A3381" t="str">
            <v>NIUE</v>
          </cell>
        </row>
        <row r="3382">
          <cell r="A3382" t="str">
            <v>NORFOLK ISLAND</v>
          </cell>
        </row>
        <row r="3383">
          <cell r="A3383" t="str">
            <v>N.MARIANA ISLANDS</v>
          </cell>
        </row>
        <row r="3384">
          <cell r="A3384" t="str">
            <v>PALAU</v>
          </cell>
        </row>
        <row r="3385">
          <cell r="A3385" t="str">
            <v>PAPUA N GUIN</v>
          </cell>
        </row>
        <row r="3386">
          <cell r="A3386" t="str">
            <v>PITCAIRN</v>
          </cell>
        </row>
        <row r="3387">
          <cell r="A3387" t="str">
            <v>SAMOA</v>
          </cell>
        </row>
        <row r="3388">
          <cell r="A3388" t="str">
            <v>SOLOMON ISL</v>
          </cell>
        </row>
        <row r="3389">
          <cell r="A3389" t="str">
            <v>TOKELAU</v>
          </cell>
        </row>
        <row r="3390">
          <cell r="A3390" t="str">
            <v>TONGA</v>
          </cell>
        </row>
        <row r="3391">
          <cell r="A3391" t="str">
            <v xml:space="preserve">TUVALU </v>
          </cell>
        </row>
        <row r="3392">
          <cell r="A3392" t="str">
            <v>US MINOR OUTLY IS</v>
          </cell>
        </row>
        <row r="3393">
          <cell r="A3393" t="str">
            <v>VANUATU</v>
          </cell>
        </row>
        <row r="3394">
          <cell r="A3394" t="str">
            <v>WALLIS&amp;FUTUN</v>
          </cell>
        </row>
        <row r="3395">
          <cell r="A3395" t="str">
            <v>AFGHANISTAN</v>
          </cell>
        </row>
        <row r="3396">
          <cell r="A3396" t="str">
            <v>BANGLADESH</v>
          </cell>
        </row>
        <row r="3397">
          <cell r="A3397" t="str">
            <v>BHUTAN</v>
          </cell>
        </row>
        <row r="3398">
          <cell r="A3398" t="str">
            <v>BRUNEI DARUSSALAM</v>
          </cell>
        </row>
        <row r="3399">
          <cell r="A3399" t="str">
            <v>CAMBODIA</v>
          </cell>
        </row>
        <row r="3400">
          <cell r="A3400" t="str">
            <v>CHINA</v>
          </cell>
        </row>
        <row r="3401">
          <cell r="A3401" t="str">
            <v>EAST TIMOR</v>
          </cell>
        </row>
        <row r="3402">
          <cell r="A3402" t="str">
            <v>HG KONG</v>
          </cell>
        </row>
        <row r="3403">
          <cell r="A3403" t="str">
            <v>INDIA</v>
          </cell>
        </row>
        <row r="3404">
          <cell r="A3404" t="str">
            <v>INDONESIA</v>
          </cell>
        </row>
        <row r="3405">
          <cell r="A3405" t="str">
            <v>JAPAN</v>
          </cell>
        </row>
        <row r="3406">
          <cell r="A3406" t="str">
            <v>KAZAKHSTAN</v>
          </cell>
        </row>
        <row r="3407">
          <cell r="A3407" t="str">
            <v>KOREA,DEMOC REP</v>
          </cell>
        </row>
        <row r="3408">
          <cell r="A3408" t="str">
            <v>KOREA,REPUBLIC OF</v>
          </cell>
        </row>
        <row r="3409">
          <cell r="A3409" t="str">
            <v>KYRGYZSTAN</v>
          </cell>
        </row>
        <row r="3410">
          <cell r="A3410" t="str">
            <v>LAOS</v>
          </cell>
        </row>
        <row r="3411">
          <cell r="A3411" t="str">
            <v>MACAO</v>
          </cell>
        </row>
        <row r="3412">
          <cell r="A3412" t="str">
            <v>MALAYSIA</v>
          </cell>
        </row>
        <row r="3413">
          <cell r="A3413" t="str">
            <v>MALDIVES</v>
          </cell>
        </row>
        <row r="3414">
          <cell r="A3414" t="str">
            <v>MONGOLIA</v>
          </cell>
        </row>
        <row r="3415">
          <cell r="A3415" t="str">
            <v>MAYANMAR</v>
          </cell>
        </row>
        <row r="3416">
          <cell r="A3416" t="str">
            <v>NEPAL</v>
          </cell>
        </row>
        <row r="3417">
          <cell r="A3417" t="str">
            <v>PAKISTAN</v>
          </cell>
        </row>
        <row r="3418">
          <cell r="A3418" t="str">
            <v>PHILIPPINES</v>
          </cell>
        </row>
        <row r="3419">
          <cell r="A3419" t="str">
            <v>SINGAPORE</v>
          </cell>
        </row>
        <row r="3420">
          <cell r="A3420" t="str">
            <v>SRI LANKA</v>
          </cell>
        </row>
        <row r="3421">
          <cell r="A3421" t="str">
            <v>TAIWAN</v>
          </cell>
        </row>
        <row r="3422">
          <cell r="A3422" t="str">
            <v>TAJIKISTAN</v>
          </cell>
        </row>
        <row r="3423">
          <cell r="A3423" t="str">
            <v>THAILAND</v>
          </cell>
        </row>
        <row r="3424">
          <cell r="A3424" t="str">
            <v>TURKMENISTAN</v>
          </cell>
        </row>
        <row r="3425">
          <cell r="A3425" t="str">
            <v>UZBEKISTAN</v>
          </cell>
        </row>
        <row r="3426">
          <cell r="A3426" t="str">
            <v>VIETNAM</v>
          </cell>
        </row>
        <row r="3427">
          <cell r="A3427" t="str">
            <v>AMER SAMOA</v>
          </cell>
        </row>
        <row r="3428">
          <cell r="A3428" t="str">
            <v>AUSTRALIA</v>
          </cell>
        </row>
        <row r="3429">
          <cell r="A3429" t="str">
            <v>CHRISTMS ISLAND</v>
          </cell>
        </row>
        <row r="3430">
          <cell r="A3430" t="str">
            <v>COCO (KEEL ISLND)</v>
          </cell>
        </row>
        <row r="3431">
          <cell r="A3431" t="str">
            <v>COOK ISLAND</v>
          </cell>
        </row>
        <row r="3432">
          <cell r="A3432" t="str">
            <v>FIJI</v>
          </cell>
        </row>
        <row r="3433">
          <cell r="A3433" t="str">
            <v>FR POLYNESIA</v>
          </cell>
        </row>
        <row r="3434">
          <cell r="A3434" t="str">
            <v>GUAM</v>
          </cell>
        </row>
        <row r="3435">
          <cell r="A3435" t="str">
            <v>HEARD/MCDNLD</v>
          </cell>
        </row>
        <row r="3436">
          <cell r="A3436" t="str">
            <v>KIRIBATI</v>
          </cell>
        </row>
        <row r="3437">
          <cell r="A3437" t="str">
            <v>MARSHALL ISL</v>
          </cell>
        </row>
        <row r="3438">
          <cell r="A3438" t="str">
            <v xml:space="preserve">MICRON, FED STS </v>
          </cell>
        </row>
        <row r="3439">
          <cell r="A3439" t="str">
            <v>NAURU</v>
          </cell>
        </row>
        <row r="3440">
          <cell r="A3440" t="str">
            <v>NEW CALDONIA</v>
          </cell>
        </row>
        <row r="3441">
          <cell r="A3441" t="str">
            <v>NEW ZEALAND</v>
          </cell>
        </row>
        <row r="3442">
          <cell r="A3442" t="str">
            <v>NIUE</v>
          </cell>
        </row>
        <row r="3443">
          <cell r="A3443" t="str">
            <v>NORFOLK ISLAND</v>
          </cell>
        </row>
        <row r="3444">
          <cell r="A3444" t="str">
            <v>N.MARIANA ISLANDS</v>
          </cell>
        </row>
        <row r="3445">
          <cell r="A3445" t="str">
            <v>PALAU</v>
          </cell>
        </row>
        <row r="3446">
          <cell r="A3446" t="str">
            <v>PAPUA N GUIN</v>
          </cell>
        </row>
        <row r="3447">
          <cell r="A3447" t="str">
            <v>PITCAIRN</v>
          </cell>
        </row>
        <row r="3448">
          <cell r="A3448" t="str">
            <v>SAMOA</v>
          </cell>
        </row>
        <row r="3449">
          <cell r="A3449" t="str">
            <v>SOLOMON ISL</v>
          </cell>
        </row>
        <row r="3450">
          <cell r="A3450" t="str">
            <v>TOKELAU</v>
          </cell>
        </row>
        <row r="3451">
          <cell r="A3451" t="str">
            <v>TONGA</v>
          </cell>
        </row>
        <row r="3452">
          <cell r="A3452" t="str">
            <v xml:space="preserve">TUVALU </v>
          </cell>
        </row>
        <row r="3453">
          <cell r="A3453" t="str">
            <v>US MINOR OUTLY IS</v>
          </cell>
        </row>
        <row r="3454">
          <cell r="A3454" t="str">
            <v>VANUATU</v>
          </cell>
        </row>
        <row r="3455">
          <cell r="A3455" t="str">
            <v>WALLIS&amp;FUTUN</v>
          </cell>
        </row>
        <row r="3456">
          <cell r="A3456" t="str">
            <v>INDONESIA</v>
          </cell>
        </row>
        <row r="3457">
          <cell r="A3457" t="str">
            <v>INDONESIA</v>
          </cell>
        </row>
        <row r="3458">
          <cell r="A3458" t="str">
            <v>INDONESIA</v>
          </cell>
        </row>
        <row r="3459">
          <cell r="A3459" t="str">
            <v>INDONESIA</v>
          </cell>
        </row>
        <row r="3460">
          <cell r="A3460" t="str">
            <v>INDONESIA</v>
          </cell>
        </row>
        <row r="3461">
          <cell r="A3461" t="str">
            <v>INDONESIA</v>
          </cell>
        </row>
        <row r="3462">
          <cell r="A3462" t="str">
            <v>INDONESIA</v>
          </cell>
        </row>
        <row r="3463">
          <cell r="A3463" t="str">
            <v>INDONESIA</v>
          </cell>
        </row>
        <row r="3464">
          <cell r="A3464" t="str">
            <v>INDONESIA</v>
          </cell>
        </row>
        <row r="3465">
          <cell r="A3465" t="str">
            <v>INDONESIA</v>
          </cell>
        </row>
        <row r="3466">
          <cell r="A3466" t="str">
            <v>INDONESIA</v>
          </cell>
        </row>
        <row r="3467">
          <cell r="A3467" t="str">
            <v>INDONESIA</v>
          </cell>
        </row>
        <row r="3468">
          <cell r="A3468" t="str">
            <v>KOREA,REPUBLIC OF</v>
          </cell>
        </row>
        <row r="3469">
          <cell r="A3469" t="str">
            <v>KOREA,REPUBLIC OF</v>
          </cell>
        </row>
        <row r="3470">
          <cell r="A3470" t="str">
            <v>KOREA,REPUBLIC OF</v>
          </cell>
        </row>
        <row r="3471">
          <cell r="A3471" t="str">
            <v>KOREA,REPUBLIC OF</v>
          </cell>
        </row>
        <row r="3472">
          <cell r="A3472" t="str">
            <v>KOREA,REPUBLIC OF</v>
          </cell>
        </row>
        <row r="3473">
          <cell r="A3473" t="str">
            <v>KOREA,REPUBLIC OF</v>
          </cell>
        </row>
        <row r="3474">
          <cell r="A3474" t="str">
            <v>KOREA,REPUBLIC OF</v>
          </cell>
        </row>
        <row r="3475">
          <cell r="A3475" t="str">
            <v>KOREA,REPUBLIC OF</v>
          </cell>
        </row>
        <row r="3476">
          <cell r="A3476" t="str">
            <v>KOREA,REPUBLIC OF</v>
          </cell>
        </row>
        <row r="3477">
          <cell r="A3477" t="str">
            <v>KOREA,REPUBLIC OF</v>
          </cell>
        </row>
        <row r="3478">
          <cell r="A3478" t="str">
            <v>KOREA,REPUBLIC OF</v>
          </cell>
        </row>
        <row r="3479">
          <cell r="A3479" t="str">
            <v>KOREA,REPUBLIC OF</v>
          </cell>
        </row>
        <row r="3480">
          <cell r="A3480" t="str">
            <v>MALAYSIA</v>
          </cell>
        </row>
        <row r="3481">
          <cell r="A3481" t="str">
            <v>MALAYSIA</v>
          </cell>
        </row>
        <row r="3482">
          <cell r="A3482" t="str">
            <v>MALAYSIA</v>
          </cell>
        </row>
        <row r="3483">
          <cell r="A3483" t="str">
            <v>MALAYSIA</v>
          </cell>
        </row>
        <row r="3484">
          <cell r="A3484" t="str">
            <v>MALAYSIA</v>
          </cell>
        </row>
        <row r="3485">
          <cell r="A3485" t="str">
            <v>MALAYSIA</v>
          </cell>
        </row>
        <row r="3486">
          <cell r="A3486" t="str">
            <v>MALAYSIA</v>
          </cell>
        </row>
        <row r="3487">
          <cell r="A3487" t="str">
            <v>MALAYSIA</v>
          </cell>
        </row>
        <row r="3488">
          <cell r="A3488" t="str">
            <v>MALAYSIA</v>
          </cell>
        </row>
        <row r="3489">
          <cell r="A3489" t="str">
            <v>MALAYSIA</v>
          </cell>
        </row>
        <row r="3490">
          <cell r="A3490" t="str">
            <v>MALAYSIA</v>
          </cell>
        </row>
        <row r="3491">
          <cell r="A3491" t="str">
            <v>MALAYSIA</v>
          </cell>
        </row>
        <row r="3492">
          <cell r="A3492" t="str">
            <v>PHILIPPINES</v>
          </cell>
        </row>
        <row r="3493">
          <cell r="A3493" t="str">
            <v>PHILIPPINES</v>
          </cell>
        </row>
        <row r="3494">
          <cell r="A3494" t="str">
            <v>PHILIPPINES</v>
          </cell>
        </row>
        <row r="3495">
          <cell r="A3495" t="str">
            <v>PHILIPPINES</v>
          </cell>
        </row>
        <row r="3496">
          <cell r="A3496" t="str">
            <v>PHILIPPINES</v>
          </cell>
        </row>
        <row r="3497">
          <cell r="A3497" t="str">
            <v>PHILIPPINES</v>
          </cell>
        </row>
        <row r="3498">
          <cell r="A3498" t="str">
            <v>PHILIPPINES</v>
          </cell>
        </row>
        <row r="3499">
          <cell r="A3499" t="str">
            <v>PHILIPPINES</v>
          </cell>
        </row>
        <row r="3500">
          <cell r="A3500" t="str">
            <v>PHILIPPINES</v>
          </cell>
        </row>
        <row r="3501">
          <cell r="A3501" t="str">
            <v>PHILIPPINES</v>
          </cell>
        </row>
        <row r="3502">
          <cell r="A3502" t="str">
            <v>PHILIPPINES</v>
          </cell>
        </row>
        <row r="3503">
          <cell r="A3503" t="str">
            <v>PHILIPPINES</v>
          </cell>
        </row>
        <row r="3504">
          <cell r="A3504" t="str">
            <v>SINGAPORE</v>
          </cell>
        </row>
        <row r="3505">
          <cell r="A3505" t="str">
            <v>SINGAPORE</v>
          </cell>
        </row>
        <row r="3506">
          <cell r="A3506" t="str">
            <v>SINGAPORE</v>
          </cell>
        </row>
        <row r="3507">
          <cell r="A3507" t="str">
            <v>SINGAPORE</v>
          </cell>
        </row>
        <row r="3508">
          <cell r="A3508" t="str">
            <v>SINGAPORE</v>
          </cell>
        </row>
        <row r="3509">
          <cell r="A3509" t="str">
            <v>SINGAPORE</v>
          </cell>
        </row>
        <row r="3510">
          <cell r="A3510" t="str">
            <v>SINGAPORE</v>
          </cell>
        </row>
        <row r="3511">
          <cell r="A3511" t="str">
            <v>SINGAPORE</v>
          </cell>
        </row>
        <row r="3512">
          <cell r="A3512" t="str">
            <v>SINGAPORE</v>
          </cell>
        </row>
        <row r="3513">
          <cell r="A3513" t="str">
            <v>SINGAPORE</v>
          </cell>
        </row>
        <row r="3514">
          <cell r="A3514" t="str">
            <v>SINGAPORE</v>
          </cell>
        </row>
        <row r="3515">
          <cell r="A3515" t="str">
            <v>SINGAPORE</v>
          </cell>
        </row>
        <row r="3516">
          <cell r="A3516" t="str">
            <v>TAIWAN</v>
          </cell>
        </row>
        <row r="3517">
          <cell r="A3517" t="str">
            <v>TAIWAN</v>
          </cell>
        </row>
        <row r="3518">
          <cell r="A3518" t="str">
            <v>TAIWAN</v>
          </cell>
        </row>
        <row r="3519">
          <cell r="A3519" t="str">
            <v>TAIWAN</v>
          </cell>
        </row>
        <row r="3520">
          <cell r="A3520" t="str">
            <v>TAIWAN</v>
          </cell>
        </row>
        <row r="3521">
          <cell r="A3521" t="str">
            <v>TAIWAN</v>
          </cell>
        </row>
        <row r="3522">
          <cell r="A3522" t="str">
            <v>TAIWAN</v>
          </cell>
        </row>
        <row r="3523">
          <cell r="A3523" t="str">
            <v>TAIWAN</v>
          </cell>
        </row>
        <row r="3524">
          <cell r="A3524" t="str">
            <v>TAIWAN</v>
          </cell>
        </row>
        <row r="3525">
          <cell r="A3525" t="str">
            <v>TAIWAN</v>
          </cell>
        </row>
        <row r="3526">
          <cell r="A3526" t="str">
            <v>TAIWAN</v>
          </cell>
        </row>
        <row r="3527">
          <cell r="A3527" t="str">
            <v>TAIWAN</v>
          </cell>
        </row>
        <row r="3528">
          <cell r="A3528" t="str">
            <v>THAILAND</v>
          </cell>
        </row>
        <row r="3529">
          <cell r="A3529" t="str">
            <v>THAILAND</v>
          </cell>
        </row>
        <row r="3530">
          <cell r="A3530" t="str">
            <v>THAILAND</v>
          </cell>
        </row>
        <row r="3531">
          <cell r="A3531" t="str">
            <v>THAILAND</v>
          </cell>
        </row>
        <row r="3532">
          <cell r="A3532" t="str">
            <v>THAILAND</v>
          </cell>
        </row>
        <row r="3533">
          <cell r="A3533" t="str">
            <v>THAILAND</v>
          </cell>
        </row>
        <row r="3534">
          <cell r="A3534" t="str">
            <v>THAILAND</v>
          </cell>
        </row>
        <row r="3535">
          <cell r="A3535" t="str">
            <v>THAILAND</v>
          </cell>
        </row>
        <row r="3536">
          <cell r="A3536" t="str">
            <v>THAILAND</v>
          </cell>
        </row>
        <row r="3537">
          <cell r="A3537" t="str">
            <v>THAILAND</v>
          </cell>
        </row>
        <row r="3538">
          <cell r="A3538" t="str">
            <v>THAILAND</v>
          </cell>
        </row>
        <row r="3539">
          <cell r="A3539" t="str">
            <v>THAILAND</v>
          </cell>
        </row>
        <row r="3540">
          <cell r="A3540" t="str">
            <v>VIETNAM</v>
          </cell>
        </row>
        <row r="3541">
          <cell r="A3541" t="str">
            <v>VIETNAM</v>
          </cell>
        </row>
        <row r="3542">
          <cell r="A3542" t="str">
            <v>VIETNAM</v>
          </cell>
        </row>
        <row r="3543">
          <cell r="A3543" t="str">
            <v>VIETNAM</v>
          </cell>
        </row>
        <row r="3544">
          <cell r="A3544" t="str">
            <v>VIETNAM</v>
          </cell>
        </row>
        <row r="3545">
          <cell r="A3545" t="str">
            <v>VIETNAM</v>
          </cell>
        </row>
        <row r="3546">
          <cell r="A3546" t="str">
            <v>VIETNAM</v>
          </cell>
        </row>
        <row r="3547">
          <cell r="A3547" t="str">
            <v>VIETNAM</v>
          </cell>
        </row>
        <row r="3548">
          <cell r="A3548" t="str">
            <v>VIETNAM</v>
          </cell>
        </row>
        <row r="3549">
          <cell r="A3549" t="str">
            <v>VIETNAM</v>
          </cell>
        </row>
        <row r="3550">
          <cell r="A3550" t="str">
            <v>VIETNAM</v>
          </cell>
        </row>
        <row r="3551">
          <cell r="A3551" t="str">
            <v>VIETNAM</v>
          </cell>
        </row>
        <row r="3552">
          <cell r="A3552" t="str">
            <v>AMER SAMOA</v>
          </cell>
        </row>
        <row r="3553">
          <cell r="A3553" t="str">
            <v>AMER SAMOA</v>
          </cell>
        </row>
        <row r="3554">
          <cell r="A3554" t="str">
            <v>AMER SAMOA</v>
          </cell>
        </row>
        <row r="3555">
          <cell r="A3555" t="str">
            <v>AMER SAMOA</v>
          </cell>
        </row>
        <row r="3556">
          <cell r="A3556" t="str">
            <v>AMER SAMOA</v>
          </cell>
        </row>
        <row r="3557">
          <cell r="A3557" t="str">
            <v>AMER SAMOA</v>
          </cell>
        </row>
        <row r="3558">
          <cell r="A3558" t="str">
            <v>AMER SAMOA</v>
          </cell>
        </row>
        <row r="3559">
          <cell r="A3559" t="str">
            <v>AMER SAMOA</v>
          </cell>
        </row>
        <row r="3560">
          <cell r="A3560" t="str">
            <v>AMER SAMOA</v>
          </cell>
        </row>
        <row r="3561">
          <cell r="A3561" t="str">
            <v>AMER SAMOA</v>
          </cell>
        </row>
        <row r="3562">
          <cell r="A3562" t="str">
            <v>AMER SAMOA</v>
          </cell>
        </row>
        <row r="3563">
          <cell r="A3563" t="str">
            <v>AMER SAMOA</v>
          </cell>
        </row>
        <row r="3564">
          <cell r="A3564" t="str">
            <v>AUSTRALIA</v>
          </cell>
        </row>
        <row r="3565">
          <cell r="A3565" t="str">
            <v>AUSTRALIA</v>
          </cell>
        </row>
        <row r="3566">
          <cell r="A3566" t="str">
            <v>AUSTRALIA</v>
          </cell>
        </row>
        <row r="3567">
          <cell r="A3567" t="str">
            <v>AUSTRALIA</v>
          </cell>
        </row>
        <row r="3568">
          <cell r="A3568" t="str">
            <v>AUSTRALIA</v>
          </cell>
        </row>
        <row r="3569">
          <cell r="A3569" t="str">
            <v>AUSTRALIA</v>
          </cell>
        </row>
        <row r="3570">
          <cell r="A3570" t="str">
            <v>AUSTRALIA</v>
          </cell>
        </row>
        <row r="3571">
          <cell r="A3571" t="str">
            <v>AUSTRALIA</v>
          </cell>
        </row>
        <row r="3572">
          <cell r="A3572" t="str">
            <v>AUSTRALIA</v>
          </cell>
        </row>
        <row r="3573">
          <cell r="A3573" t="str">
            <v>AUSTRALIA</v>
          </cell>
        </row>
        <row r="3574">
          <cell r="A3574" t="str">
            <v>AUSTRALIA</v>
          </cell>
        </row>
        <row r="3575">
          <cell r="A3575" t="str">
            <v>AUSTRALIA</v>
          </cell>
        </row>
        <row r="3576">
          <cell r="A3576" t="str">
            <v>NEW ZEALAND</v>
          </cell>
        </row>
        <row r="3577">
          <cell r="A3577" t="str">
            <v>NEW ZEALAND</v>
          </cell>
        </row>
        <row r="3578">
          <cell r="A3578" t="str">
            <v>NEW ZEALAND</v>
          </cell>
        </row>
        <row r="3579">
          <cell r="A3579" t="str">
            <v>NEW ZEALAND</v>
          </cell>
        </row>
        <row r="3580">
          <cell r="A3580" t="str">
            <v>NEW ZEALAND</v>
          </cell>
        </row>
        <row r="3581">
          <cell r="A3581" t="str">
            <v>NEW ZEALAND</v>
          </cell>
        </row>
        <row r="3582">
          <cell r="A3582" t="str">
            <v>NEW ZEALAND</v>
          </cell>
        </row>
        <row r="3583">
          <cell r="A3583" t="str">
            <v>NEW ZEALAND</v>
          </cell>
        </row>
        <row r="3584">
          <cell r="A3584" t="str">
            <v>NEW ZEALAND</v>
          </cell>
        </row>
        <row r="3585">
          <cell r="A3585" t="str">
            <v>NEW ZEALAND</v>
          </cell>
        </row>
        <row r="3586">
          <cell r="A3586" t="str">
            <v>NEW ZEALAND</v>
          </cell>
        </row>
        <row r="3587">
          <cell r="A3587" t="str">
            <v>NEW ZEALAND</v>
          </cell>
        </row>
        <row r="3588">
          <cell r="A3588" t="str">
            <v>NEW CALDONIA</v>
          </cell>
        </row>
        <row r="3589">
          <cell r="A3589" t="str">
            <v>NEW CALDONIA</v>
          </cell>
        </row>
        <row r="3590">
          <cell r="A3590" t="str">
            <v>NEW CALDONIA</v>
          </cell>
        </row>
        <row r="3591">
          <cell r="A3591" t="str">
            <v>NEW CALDONIA</v>
          </cell>
        </row>
        <row r="3592">
          <cell r="A3592" t="str">
            <v>NEW CALDONIA</v>
          </cell>
        </row>
        <row r="3593">
          <cell r="A3593" t="str">
            <v>NEW CALDONIA</v>
          </cell>
        </row>
        <row r="3594">
          <cell r="A3594" t="str">
            <v>NEW CALDONIA</v>
          </cell>
        </row>
        <row r="3595">
          <cell r="A3595" t="str">
            <v>NEW CALDONIA</v>
          </cell>
        </row>
        <row r="3596">
          <cell r="A3596" t="str">
            <v>NEW CALDONIA</v>
          </cell>
        </row>
        <row r="3597">
          <cell r="A3597" t="str">
            <v>NEW CALDONIA</v>
          </cell>
        </row>
        <row r="3598">
          <cell r="A3598" t="str">
            <v>NEW CALDONIA</v>
          </cell>
        </row>
        <row r="3599">
          <cell r="A3599" t="str">
            <v>NEW CALDONIA</v>
          </cell>
        </row>
        <row r="3600">
          <cell r="A3600" t="str">
            <v>CHRISTMS ISLAND</v>
          </cell>
        </row>
        <row r="3601">
          <cell r="A3601" t="str">
            <v>CHRISTMS ISLAND</v>
          </cell>
        </row>
        <row r="3602">
          <cell r="A3602" t="str">
            <v>CHRISTMS ISLAND</v>
          </cell>
        </row>
        <row r="3603">
          <cell r="A3603" t="str">
            <v>CHRISTMS ISLAND</v>
          </cell>
        </row>
        <row r="3604">
          <cell r="A3604" t="str">
            <v>CHRISTMS ISLAND</v>
          </cell>
        </row>
        <row r="3605">
          <cell r="A3605" t="str">
            <v>CHRISTMS ISLAND</v>
          </cell>
        </row>
        <row r="3606">
          <cell r="A3606" t="str">
            <v>CHRISTMS ISLAND</v>
          </cell>
        </row>
        <row r="3607">
          <cell r="A3607" t="str">
            <v>CHRISTMS ISLAND</v>
          </cell>
        </row>
        <row r="3608">
          <cell r="A3608" t="str">
            <v>CHRISTMS ISLAND</v>
          </cell>
        </row>
        <row r="3609">
          <cell r="A3609" t="str">
            <v>CHRISTMS ISLAND</v>
          </cell>
        </row>
        <row r="3610">
          <cell r="A3610" t="str">
            <v>CHRISTMS ISLAND</v>
          </cell>
        </row>
        <row r="3611">
          <cell r="A3611" t="str">
            <v>CHRISTMS ISLAND</v>
          </cell>
        </row>
        <row r="3612">
          <cell r="A3612" t="str">
            <v>COCO (KEEL ISLND)</v>
          </cell>
        </row>
        <row r="3613">
          <cell r="A3613" t="str">
            <v>COCO (KEEL ISLND)</v>
          </cell>
        </row>
        <row r="3614">
          <cell r="A3614" t="str">
            <v>COCO (KEEL ISLND)</v>
          </cell>
        </row>
        <row r="3615">
          <cell r="A3615" t="str">
            <v>COCO (KEEL ISLND)</v>
          </cell>
        </row>
        <row r="3616">
          <cell r="A3616" t="str">
            <v>COCO (KEEL ISLND)</v>
          </cell>
        </row>
        <row r="3617">
          <cell r="A3617" t="str">
            <v>COCO (KEEL ISLND)</v>
          </cell>
        </row>
        <row r="3618">
          <cell r="A3618" t="str">
            <v>COCO (KEEL ISLND)</v>
          </cell>
        </row>
        <row r="3619">
          <cell r="A3619" t="str">
            <v>COCO (KEEL ISLND)</v>
          </cell>
        </row>
        <row r="3620">
          <cell r="A3620" t="str">
            <v>COCO (KEEL ISLND)</v>
          </cell>
        </row>
        <row r="3621">
          <cell r="A3621" t="str">
            <v>COCO (KEEL ISLND)</v>
          </cell>
        </row>
        <row r="3622">
          <cell r="A3622" t="str">
            <v>COCO (KEEL ISLND)</v>
          </cell>
        </row>
        <row r="3623">
          <cell r="A3623" t="str">
            <v>COCO (KEEL ISLND)</v>
          </cell>
        </row>
        <row r="3624">
          <cell r="A3624" t="str">
            <v>COOK ISLAND</v>
          </cell>
        </row>
        <row r="3625">
          <cell r="A3625" t="str">
            <v>COOK ISLAND</v>
          </cell>
        </row>
        <row r="3626">
          <cell r="A3626" t="str">
            <v>COOK ISLAND</v>
          </cell>
        </row>
        <row r="3627">
          <cell r="A3627" t="str">
            <v>COOK ISLAND</v>
          </cell>
        </row>
        <row r="3628">
          <cell r="A3628" t="str">
            <v>COOK ISLAND</v>
          </cell>
        </row>
        <row r="3629">
          <cell r="A3629" t="str">
            <v>COOK ISLAND</v>
          </cell>
        </row>
        <row r="3630">
          <cell r="A3630" t="str">
            <v>COOK ISLAND</v>
          </cell>
        </row>
        <row r="3631">
          <cell r="A3631" t="str">
            <v>COOK ISLAND</v>
          </cell>
        </row>
        <row r="3632">
          <cell r="A3632" t="str">
            <v>COOK ISLAND</v>
          </cell>
        </row>
        <row r="3633">
          <cell r="A3633" t="str">
            <v>COOK ISLAND</v>
          </cell>
        </row>
        <row r="3634">
          <cell r="A3634" t="str">
            <v>COOK ISLAND</v>
          </cell>
        </row>
        <row r="3635">
          <cell r="A3635" t="str">
            <v>COOK ISLAND</v>
          </cell>
        </row>
        <row r="3636">
          <cell r="A3636" t="str">
            <v>FR POLYNESIA</v>
          </cell>
        </row>
        <row r="3637">
          <cell r="A3637" t="str">
            <v>FR POLYNESIA</v>
          </cell>
        </row>
        <row r="3638">
          <cell r="A3638" t="str">
            <v>FR POLYNESIA</v>
          </cell>
        </row>
        <row r="3639">
          <cell r="A3639" t="str">
            <v>FR POLYNESIA</v>
          </cell>
        </row>
        <row r="3640">
          <cell r="A3640" t="str">
            <v>FR POLYNESIA</v>
          </cell>
        </row>
        <row r="3641">
          <cell r="A3641" t="str">
            <v>FR POLYNESIA</v>
          </cell>
        </row>
        <row r="3642">
          <cell r="A3642" t="str">
            <v>FR POLYNESIA</v>
          </cell>
        </row>
        <row r="3643">
          <cell r="A3643" t="str">
            <v>FR POLYNESIA</v>
          </cell>
        </row>
        <row r="3644">
          <cell r="A3644" t="str">
            <v>FR POLYNESIA</v>
          </cell>
        </row>
        <row r="3645">
          <cell r="A3645" t="str">
            <v>FR POLYNESIA</v>
          </cell>
        </row>
        <row r="3646">
          <cell r="A3646" t="str">
            <v>FR POLYNESIA</v>
          </cell>
        </row>
        <row r="3647">
          <cell r="A3647" t="str">
            <v>FR POLYNESIA</v>
          </cell>
        </row>
        <row r="3648">
          <cell r="A3648" t="str">
            <v>GUAM</v>
          </cell>
        </row>
        <row r="3649">
          <cell r="A3649" t="str">
            <v>GUAM</v>
          </cell>
        </row>
        <row r="3650">
          <cell r="A3650" t="str">
            <v>GUAM</v>
          </cell>
        </row>
        <row r="3651">
          <cell r="A3651" t="str">
            <v>GUAM</v>
          </cell>
        </row>
        <row r="3652">
          <cell r="A3652" t="str">
            <v>GUAM</v>
          </cell>
        </row>
        <row r="3653">
          <cell r="A3653" t="str">
            <v>GUAM</v>
          </cell>
        </row>
        <row r="3654">
          <cell r="A3654" t="str">
            <v>GUAM</v>
          </cell>
        </row>
        <row r="3655">
          <cell r="A3655" t="str">
            <v>GUAM</v>
          </cell>
        </row>
        <row r="3656">
          <cell r="A3656" t="str">
            <v>GUAM</v>
          </cell>
        </row>
        <row r="3657">
          <cell r="A3657" t="str">
            <v>GUAM</v>
          </cell>
        </row>
        <row r="3658">
          <cell r="A3658" t="str">
            <v>GUAM</v>
          </cell>
        </row>
        <row r="3659">
          <cell r="A3659" t="str">
            <v>GUAM</v>
          </cell>
        </row>
        <row r="3660">
          <cell r="A3660" t="str">
            <v>FIJI</v>
          </cell>
        </row>
        <row r="3661">
          <cell r="A3661" t="str">
            <v>FIJI</v>
          </cell>
        </row>
        <row r="3662">
          <cell r="A3662" t="str">
            <v>FIJI</v>
          </cell>
        </row>
        <row r="3663">
          <cell r="A3663" t="str">
            <v>FIJI</v>
          </cell>
        </row>
        <row r="3664">
          <cell r="A3664" t="str">
            <v>FIJI</v>
          </cell>
        </row>
        <row r="3665">
          <cell r="A3665" t="str">
            <v>FIJI</v>
          </cell>
        </row>
        <row r="3666">
          <cell r="A3666" t="str">
            <v>FIJI</v>
          </cell>
        </row>
        <row r="3667">
          <cell r="A3667" t="str">
            <v>FIJI</v>
          </cell>
        </row>
        <row r="3668">
          <cell r="A3668" t="str">
            <v>FIJI</v>
          </cell>
        </row>
        <row r="3669">
          <cell r="A3669" t="str">
            <v>FIJI</v>
          </cell>
        </row>
        <row r="3670">
          <cell r="A3670" t="str">
            <v>FIJI</v>
          </cell>
        </row>
        <row r="3671">
          <cell r="A3671" t="str">
            <v>FIJI</v>
          </cell>
        </row>
        <row r="3672">
          <cell r="A3672" t="str">
            <v>HEARD/MCDNLD</v>
          </cell>
        </row>
        <row r="3673">
          <cell r="A3673" t="str">
            <v>HEARD/MCDNLD</v>
          </cell>
        </row>
        <row r="3674">
          <cell r="A3674" t="str">
            <v>HEARD/MCDNLD</v>
          </cell>
        </row>
        <row r="3675">
          <cell r="A3675" t="str">
            <v>HEARD/MCDNLD</v>
          </cell>
        </row>
        <row r="3676">
          <cell r="A3676" t="str">
            <v>HEARD/MCDNLD</v>
          </cell>
        </row>
        <row r="3677">
          <cell r="A3677" t="str">
            <v>HEARD/MCDNLD</v>
          </cell>
        </row>
        <row r="3678">
          <cell r="A3678" t="str">
            <v>HEARD/MCDNLD</v>
          </cell>
        </row>
        <row r="3679">
          <cell r="A3679" t="str">
            <v>HEARD/MCDNLD</v>
          </cell>
        </row>
        <row r="3680">
          <cell r="A3680" t="str">
            <v>HEARD/MCDNLD</v>
          </cell>
        </row>
        <row r="3681">
          <cell r="A3681" t="str">
            <v>HEARD/MCDNLD</v>
          </cell>
        </row>
        <row r="3682">
          <cell r="A3682" t="str">
            <v>HEARD/MCDNLD</v>
          </cell>
        </row>
        <row r="3683">
          <cell r="A3683" t="str">
            <v>HEARD/MCDNLD</v>
          </cell>
        </row>
        <row r="3684">
          <cell r="A3684" t="str">
            <v>MARSHALL ISL</v>
          </cell>
        </row>
        <row r="3685">
          <cell r="A3685" t="str">
            <v>MARSHALL ISL</v>
          </cell>
        </row>
        <row r="3686">
          <cell r="A3686" t="str">
            <v>MARSHALL ISL</v>
          </cell>
        </row>
        <row r="3687">
          <cell r="A3687" t="str">
            <v>MARSHALL ISL</v>
          </cell>
        </row>
        <row r="3688">
          <cell r="A3688" t="str">
            <v>MARSHALL ISL</v>
          </cell>
        </row>
        <row r="3689">
          <cell r="A3689" t="str">
            <v>MARSHALL ISL</v>
          </cell>
        </row>
        <row r="3690">
          <cell r="A3690" t="str">
            <v>MARSHALL ISL</v>
          </cell>
        </row>
        <row r="3691">
          <cell r="A3691" t="str">
            <v>MARSHALL ISL</v>
          </cell>
        </row>
        <row r="3692">
          <cell r="A3692" t="str">
            <v>MARSHALL ISL</v>
          </cell>
        </row>
        <row r="3693">
          <cell r="A3693" t="str">
            <v>MARSHALL ISL</v>
          </cell>
        </row>
        <row r="3694">
          <cell r="A3694" t="str">
            <v>MARSHALL ISL</v>
          </cell>
        </row>
        <row r="3695">
          <cell r="A3695" t="str">
            <v>MARSHALL ISL</v>
          </cell>
        </row>
        <row r="3696">
          <cell r="A3696" t="str">
            <v>PAPUA N GUIN</v>
          </cell>
        </row>
        <row r="3697">
          <cell r="A3697" t="str">
            <v>PAPUA N GUIN</v>
          </cell>
        </row>
        <row r="3698">
          <cell r="A3698" t="str">
            <v>PAPUA N GUIN</v>
          </cell>
        </row>
        <row r="3699">
          <cell r="A3699" t="str">
            <v>PAPUA N GUIN</v>
          </cell>
        </row>
        <row r="3700">
          <cell r="A3700" t="str">
            <v>PAPUA N GUIN</v>
          </cell>
        </row>
        <row r="3701">
          <cell r="A3701" t="str">
            <v>PAPUA N GUIN</v>
          </cell>
        </row>
        <row r="3702">
          <cell r="A3702" t="str">
            <v>PAPUA N GUIN</v>
          </cell>
        </row>
        <row r="3703">
          <cell r="A3703" t="str">
            <v>PAPUA N GUIN</v>
          </cell>
        </row>
        <row r="3704">
          <cell r="A3704" t="str">
            <v>PAPUA N GUIN</v>
          </cell>
        </row>
        <row r="3705">
          <cell r="A3705" t="str">
            <v>PAPUA N GUIN</v>
          </cell>
        </row>
        <row r="3706">
          <cell r="A3706" t="str">
            <v>PAPUA N GUIN</v>
          </cell>
        </row>
        <row r="3707">
          <cell r="A3707" t="str">
            <v>PAPUA N GUIN</v>
          </cell>
        </row>
        <row r="3708">
          <cell r="A3708" t="str">
            <v>SOLOMON ISL</v>
          </cell>
        </row>
        <row r="3709">
          <cell r="A3709" t="str">
            <v>SOLOMON ISL</v>
          </cell>
        </row>
        <row r="3710">
          <cell r="A3710" t="str">
            <v>SOLOMON ISL</v>
          </cell>
        </row>
        <row r="3711">
          <cell r="A3711" t="str">
            <v>SOLOMON ISL</v>
          </cell>
        </row>
        <row r="3712">
          <cell r="A3712" t="str">
            <v>SOLOMON ISL</v>
          </cell>
        </row>
        <row r="3713">
          <cell r="A3713" t="str">
            <v>SOLOMON ISL</v>
          </cell>
        </row>
        <row r="3714">
          <cell r="A3714" t="str">
            <v>SOLOMON ISL</v>
          </cell>
        </row>
        <row r="3715">
          <cell r="A3715" t="str">
            <v>SOLOMON ISL</v>
          </cell>
        </row>
        <row r="3716">
          <cell r="A3716" t="str">
            <v>SOLOMON ISL</v>
          </cell>
        </row>
        <row r="3717">
          <cell r="A3717" t="str">
            <v>SOLOMON ISL</v>
          </cell>
        </row>
        <row r="3718">
          <cell r="A3718" t="str">
            <v>SOLOMON ISL</v>
          </cell>
        </row>
        <row r="3719">
          <cell r="A3719" t="str">
            <v>SOLOMON ISL</v>
          </cell>
        </row>
        <row r="3720">
          <cell r="A3720" t="str">
            <v>VANUATU</v>
          </cell>
        </row>
        <row r="3721">
          <cell r="A3721" t="str">
            <v>VANUATU</v>
          </cell>
        </row>
        <row r="3722">
          <cell r="A3722" t="str">
            <v>VANUATU</v>
          </cell>
        </row>
        <row r="3723">
          <cell r="A3723" t="str">
            <v>VANUATU</v>
          </cell>
        </row>
        <row r="3724">
          <cell r="A3724" t="str">
            <v>VANUATU</v>
          </cell>
        </row>
        <row r="3725">
          <cell r="A3725" t="str">
            <v>VANUATU</v>
          </cell>
        </row>
        <row r="3726">
          <cell r="A3726" t="str">
            <v>VANUATU</v>
          </cell>
        </row>
        <row r="3727">
          <cell r="A3727" t="str">
            <v>VANUATU</v>
          </cell>
        </row>
        <row r="3728">
          <cell r="A3728" t="str">
            <v>VANUATU</v>
          </cell>
        </row>
        <row r="3729">
          <cell r="A3729" t="str">
            <v>VANUATU</v>
          </cell>
        </row>
        <row r="3730">
          <cell r="A3730" t="str">
            <v>VANUATU</v>
          </cell>
        </row>
        <row r="3731">
          <cell r="A3731" t="str">
            <v>VANUATU</v>
          </cell>
        </row>
        <row r="3732">
          <cell r="A3732" t="str">
            <v>KIRIBATI</v>
          </cell>
        </row>
        <row r="3733">
          <cell r="A3733" t="str">
            <v>KIRIBATI</v>
          </cell>
        </row>
        <row r="3734">
          <cell r="A3734" t="str">
            <v>KIRIBATI</v>
          </cell>
        </row>
        <row r="3735">
          <cell r="A3735" t="str">
            <v>KIRIBATI</v>
          </cell>
        </row>
        <row r="3736">
          <cell r="A3736" t="str">
            <v>KIRIBATI</v>
          </cell>
        </row>
        <row r="3737">
          <cell r="A3737" t="str">
            <v>KIRIBATI</v>
          </cell>
        </row>
        <row r="3738">
          <cell r="A3738" t="str">
            <v>KIRIBATI</v>
          </cell>
        </row>
        <row r="3739">
          <cell r="A3739" t="str">
            <v>KIRIBATI</v>
          </cell>
        </row>
        <row r="3740">
          <cell r="A3740" t="str">
            <v>KIRIBATI</v>
          </cell>
        </row>
        <row r="3741">
          <cell r="A3741" t="str">
            <v>KIRIBATI</v>
          </cell>
        </row>
        <row r="3742">
          <cell r="A3742" t="str">
            <v>KIRIBATI</v>
          </cell>
        </row>
        <row r="3743">
          <cell r="A3743" t="str">
            <v>KIRIBATI</v>
          </cell>
        </row>
        <row r="3744">
          <cell r="A3744" t="str">
            <v xml:space="preserve">MICRON, FED STS </v>
          </cell>
        </row>
        <row r="3745">
          <cell r="A3745" t="str">
            <v xml:space="preserve">MICRON, FED STS </v>
          </cell>
        </row>
        <row r="3746">
          <cell r="A3746" t="str">
            <v xml:space="preserve">MICRON, FED STS </v>
          </cell>
        </row>
        <row r="3747">
          <cell r="A3747" t="str">
            <v xml:space="preserve">MICRON, FED STS </v>
          </cell>
        </row>
        <row r="3748">
          <cell r="A3748" t="str">
            <v xml:space="preserve">MICRON, FED STS </v>
          </cell>
        </row>
        <row r="3749">
          <cell r="A3749" t="str">
            <v xml:space="preserve">MICRON, FED STS </v>
          </cell>
        </row>
        <row r="3750">
          <cell r="A3750" t="str">
            <v xml:space="preserve">MICRON, FED STS </v>
          </cell>
        </row>
        <row r="3751">
          <cell r="A3751" t="str">
            <v xml:space="preserve">MICRON, FED STS </v>
          </cell>
        </row>
        <row r="3752">
          <cell r="A3752" t="str">
            <v xml:space="preserve">MICRON, FED STS </v>
          </cell>
        </row>
        <row r="3753">
          <cell r="A3753" t="str">
            <v xml:space="preserve">MICRON, FED STS </v>
          </cell>
        </row>
        <row r="3754">
          <cell r="A3754" t="str">
            <v xml:space="preserve">MICRON, FED STS </v>
          </cell>
        </row>
        <row r="3755">
          <cell r="A3755" t="str">
            <v xml:space="preserve">MICRON, FED STS </v>
          </cell>
        </row>
        <row r="3756">
          <cell r="A3756" t="str">
            <v>N.MARIANA ISLANDS</v>
          </cell>
        </row>
        <row r="3757">
          <cell r="A3757" t="str">
            <v>N.MARIANA ISLANDS</v>
          </cell>
        </row>
        <row r="3758">
          <cell r="A3758" t="str">
            <v>N.MARIANA ISLANDS</v>
          </cell>
        </row>
        <row r="3759">
          <cell r="A3759" t="str">
            <v>N.MARIANA ISLANDS</v>
          </cell>
        </row>
        <row r="3760">
          <cell r="A3760" t="str">
            <v>N.MARIANA ISLANDS</v>
          </cell>
        </row>
        <row r="3761">
          <cell r="A3761" t="str">
            <v>N.MARIANA ISLANDS</v>
          </cell>
        </row>
        <row r="3762">
          <cell r="A3762" t="str">
            <v>N.MARIANA ISLANDS</v>
          </cell>
        </row>
        <row r="3763">
          <cell r="A3763" t="str">
            <v>N.MARIANA ISLANDS</v>
          </cell>
        </row>
        <row r="3764">
          <cell r="A3764" t="str">
            <v>N.MARIANA ISLANDS</v>
          </cell>
        </row>
        <row r="3765">
          <cell r="A3765" t="str">
            <v>N.MARIANA ISLANDS</v>
          </cell>
        </row>
        <row r="3766">
          <cell r="A3766" t="str">
            <v>N.MARIANA ISLANDS</v>
          </cell>
        </row>
        <row r="3767">
          <cell r="A3767" t="str">
            <v>N.MARIANA ISLANDS</v>
          </cell>
        </row>
        <row r="3768">
          <cell r="A3768" t="str">
            <v>NAURU</v>
          </cell>
        </row>
        <row r="3769">
          <cell r="A3769" t="str">
            <v>NAURU</v>
          </cell>
        </row>
        <row r="3770">
          <cell r="A3770" t="str">
            <v>NAURU</v>
          </cell>
        </row>
        <row r="3771">
          <cell r="A3771" t="str">
            <v>NAURU</v>
          </cell>
        </row>
        <row r="3772">
          <cell r="A3772" t="str">
            <v>NAURU</v>
          </cell>
        </row>
        <row r="3773">
          <cell r="A3773" t="str">
            <v>NAURU</v>
          </cell>
        </row>
        <row r="3774">
          <cell r="A3774" t="str">
            <v>NAURU</v>
          </cell>
        </row>
        <row r="3775">
          <cell r="A3775" t="str">
            <v>NAURU</v>
          </cell>
        </row>
        <row r="3776">
          <cell r="A3776" t="str">
            <v>NAURU</v>
          </cell>
        </row>
        <row r="3777">
          <cell r="A3777" t="str">
            <v>NAURU</v>
          </cell>
        </row>
        <row r="3778">
          <cell r="A3778" t="str">
            <v>NAURU</v>
          </cell>
        </row>
        <row r="3779">
          <cell r="A3779" t="str">
            <v>NAURU</v>
          </cell>
        </row>
        <row r="3780">
          <cell r="A3780" t="str">
            <v>NIUE</v>
          </cell>
        </row>
        <row r="3781">
          <cell r="A3781" t="str">
            <v>NIUE</v>
          </cell>
        </row>
        <row r="3782">
          <cell r="A3782" t="str">
            <v>NIUE</v>
          </cell>
        </row>
        <row r="3783">
          <cell r="A3783" t="str">
            <v>NIUE</v>
          </cell>
        </row>
        <row r="3784">
          <cell r="A3784" t="str">
            <v>NIUE</v>
          </cell>
        </row>
        <row r="3785">
          <cell r="A3785" t="str">
            <v>NIUE</v>
          </cell>
        </row>
        <row r="3786">
          <cell r="A3786" t="str">
            <v>NIUE</v>
          </cell>
        </row>
        <row r="3787">
          <cell r="A3787" t="str">
            <v>NIUE</v>
          </cell>
        </row>
        <row r="3788">
          <cell r="A3788" t="str">
            <v>NIUE</v>
          </cell>
        </row>
        <row r="3789">
          <cell r="A3789" t="str">
            <v>NIUE</v>
          </cell>
        </row>
        <row r="3790">
          <cell r="A3790" t="str">
            <v>NIUE</v>
          </cell>
        </row>
        <row r="3791">
          <cell r="A3791" t="str">
            <v>NIUE</v>
          </cell>
        </row>
        <row r="3792">
          <cell r="A3792" t="str">
            <v>NORFOLK ISLAND</v>
          </cell>
        </row>
        <row r="3793">
          <cell r="A3793" t="str">
            <v>NORFOLK ISLAND</v>
          </cell>
        </row>
        <row r="3794">
          <cell r="A3794" t="str">
            <v>NORFOLK ISLAND</v>
          </cell>
        </row>
        <row r="3795">
          <cell r="A3795" t="str">
            <v>NORFOLK ISLAND</v>
          </cell>
        </row>
        <row r="3796">
          <cell r="A3796" t="str">
            <v>NORFOLK ISLAND</v>
          </cell>
        </row>
        <row r="3797">
          <cell r="A3797" t="str">
            <v>NORFOLK ISLAND</v>
          </cell>
        </row>
        <row r="3798">
          <cell r="A3798" t="str">
            <v>NORFOLK ISLAND</v>
          </cell>
        </row>
        <row r="3799">
          <cell r="A3799" t="str">
            <v>NORFOLK ISLAND</v>
          </cell>
        </row>
        <row r="3800">
          <cell r="A3800" t="str">
            <v>NORFOLK ISLAND</v>
          </cell>
        </row>
        <row r="3801">
          <cell r="A3801" t="str">
            <v>NORFOLK ISLAND</v>
          </cell>
        </row>
        <row r="3802">
          <cell r="A3802" t="str">
            <v>NORFOLK ISLAND</v>
          </cell>
        </row>
        <row r="3803">
          <cell r="A3803" t="str">
            <v>NORFOLK ISLAND</v>
          </cell>
        </row>
        <row r="3804">
          <cell r="A3804" t="str">
            <v>PALAU</v>
          </cell>
        </row>
        <row r="3805">
          <cell r="A3805" t="str">
            <v>PALAU</v>
          </cell>
        </row>
        <row r="3806">
          <cell r="A3806" t="str">
            <v>PALAU</v>
          </cell>
        </row>
        <row r="3807">
          <cell r="A3807" t="str">
            <v>PALAU</v>
          </cell>
        </row>
        <row r="3808">
          <cell r="A3808" t="str">
            <v>PALAU</v>
          </cell>
        </row>
        <row r="3809">
          <cell r="A3809" t="str">
            <v>PALAU</v>
          </cell>
        </row>
        <row r="3810">
          <cell r="A3810" t="str">
            <v>PALAU</v>
          </cell>
        </row>
        <row r="3811">
          <cell r="A3811" t="str">
            <v>PALAU</v>
          </cell>
        </row>
        <row r="3812">
          <cell r="A3812" t="str">
            <v>PALAU</v>
          </cell>
        </row>
        <row r="3813">
          <cell r="A3813" t="str">
            <v>PALAU</v>
          </cell>
        </row>
        <row r="3814">
          <cell r="A3814" t="str">
            <v>PALAU</v>
          </cell>
        </row>
        <row r="3815">
          <cell r="A3815" t="str">
            <v>PALAU</v>
          </cell>
        </row>
        <row r="3816">
          <cell r="A3816" t="str">
            <v>PITCAIRN</v>
          </cell>
        </row>
        <row r="3817">
          <cell r="A3817" t="str">
            <v>PITCAIRN</v>
          </cell>
        </row>
        <row r="3818">
          <cell r="A3818" t="str">
            <v>PITCAIRN</v>
          </cell>
        </row>
        <row r="3819">
          <cell r="A3819" t="str">
            <v>PITCAIRN</v>
          </cell>
        </row>
        <row r="3820">
          <cell r="A3820" t="str">
            <v>PITCAIRN</v>
          </cell>
        </row>
        <row r="3821">
          <cell r="A3821" t="str">
            <v>PITCAIRN</v>
          </cell>
        </row>
        <row r="3822">
          <cell r="A3822" t="str">
            <v>PITCAIRN</v>
          </cell>
        </row>
        <row r="3823">
          <cell r="A3823" t="str">
            <v>PITCAIRN</v>
          </cell>
        </row>
        <row r="3824">
          <cell r="A3824" t="str">
            <v>PITCAIRN</v>
          </cell>
        </row>
        <row r="3825">
          <cell r="A3825" t="str">
            <v>PITCAIRN</v>
          </cell>
        </row>
        <row r="3826">
          <cell r="A3826" t="str">
            <v>PITCAIRN</v>
          </cell>
        </row>
        <row r="3827">
          <cell r="A3827" t="str">
            <v>PITCAIRN</v>
          </cell>
        </row>
        <row r="3828">
          <cell r="A3828" t="str">
            <v>SAMOA</v>
          </cell>
        </row>
        <row r="3829">
          <cell r="A3829" t="str">
            <v>SAMOA</v>
          </cell>
        </row>
        <row r="3830">
          <cell r="A3830" t="str">
            <v>SAMOA</v>
          </cell>
        </row>
        <row r="3831">
          <cell r="A3831" t="str">
            <v>SAMOA</v>
          </cell>
        </row>
        <row r="3832">
          <cell r="A3832" t="str">
            <v>SAMOA</v>
          </cell>
        </row>
        <row r="3833">
          <cell r="A3833" t="str">
            <v>SAMOA</v>
          </cell>
        </row>
        <row r="3834">
          <cell r="A3834" t="str">
            <v>SAMOA</v>
          </cell>
        </row>
        <row r="3835">
          <cell r="A3835" t="str">
            <v>SAMOA</v>
          </cell>
        </row>
        <row r="3836">
          <cell r="A3836" t="str">
            <v>SAMOA</v>
          </cell>
        </row>
        <row r="3837">
          <cell r="A3837" t="str">
            <v>SAMOA</v>
          </cell>
        </row>
        <row r="3838">
          <cell r="A3838" t="str">
            <v>SAMOA</v>
          </cell>
        </row>
        <row r="3839">
          <cell r="A3839" t="str">
            <v>SAMOA</v>
          </cell>
        </row>
        <row r="3840">
          <cell r="A3840" t="str">
            <v>TOKELAU</v>
          </cell>
        </row>
        <row r="3841">
          <cell r="A3841" t="str">
            <v>TOKELAU</v>
          </cell>
        </row>
        <row r="3842">
          <cell r="A3842" t="str">
            <v>TOKELAU</v>
          </cell>
        </row>
        <row r="3843">
          <cell r="A3843" t="str">
            <v>TOKELAU</v>
          </cell>
        </row>
        <row r="3844">
          <cell r="A3844" t="str">
            <v>TOKELAU</v>
          </cell>
        </row>
        <row r="3845">
          <cell r="A3845" t="str">
            <v>TOKELAU</v>
          </cell>
        </row>
        <row r="3846">
          <cell r="A3846" t="str">
            <v>TOKELAU</v>
          </cell>
        </row>
        <row r="3847">
          <cell r="A3847" t="str">
            <v>TOKELAU</v>
          </cell>
        </row>
        <row r="3848">
          <cell r="A3848" t="str">
            <v>TOKELAU</v>
          </cell>
        </row>
        <row r="3849">
          <cell r="A3849" t="str">
            <v>TOKELAU</v>
          </cell>
        </row>
        <row r="3850">
          <cell r="A3850" t="str">
            <v>TOKELAU</v>
          </cell>
        </row>
        <row r="3851">
          <cell r="A3851" t="str">
            <v>TOKELAU</v>
          </cell>
        </row>
        <row r="3852">
          <cell r="A3852" t="str">
            <v>TONGA</v>
          </cell>
        </row>
        <row r="3853">
          <cell r="A3853" t="str">
            <v>TONGA</v>
          </cell>
        </row>
        <row r="3854">
          <cell r="A3854" t="str">
            <v>TONGA</v>
          </cell>
        </row>
        <row r="3855">
          <cell r="A3855" t="str">
            <v>TONGA</v>
          </cell>
        </row>
        <row r="3856">
          <cell r="A3856" t="str">
            <v>TONGA</v>
          </cell>
        </row>
        <row r="3857">
          <cell r="A3857" t="str">
            <v>TONGA</v>
          </cell>
        </row>
        <row r="3858">
          <cell r="A3858" t="str">
            <v>TONGA</v>
          </cell>
        </row>
        <row r="3859">
          <cell r="A3859" t="str">
            <v>TONGA</v>
          </cell>
        </row>
        <row r="3860">
          <cell r="A3860" t="str">
            <v>TONGA</v>
          </cell>
        </row>
        <row r="3861">
          <cell r="A3861" t="str">
            <v>TONGA</v>
          </cell>
        </row>
        <row r="3862">
          <cell r="A3862" t="str">
            <v>TONGA</v>
          </cell>
        </row>
        <row r="3863">
          <cell r="A3863" t="str">
            <v>TONGA</v>
          </cell>
        </row>
        <row r="3864">
          <cell r="A3864" t="str">
            <v xml:space="preserve">TUVALU </v>
          </cell>
        </row>
        <row r="3865">
          <cell r="A3865" t="str">
            <v xml:space="preserve">TUVALU </v>
          </cell>
        </row>
        <row r="3866">
          <cell r="A3866" t="str">
            <v xml:space="preserve">TUVALU </v>
          </cell>
        </row>
        <row r="3867">
          <cell r="A3867" t="str">
            <v xml:space="preserve">TUVALU </v>
          </cell>
        </row>
        <row r="3868">
          <cell r="A3868" t="str">
            <v xml:space="preserve">TUVALU </v>
          </cell>
        </row>
        <row r="3869">
          <cell r="A3869" t="str">
            <v xml:space="preserve">TUVALU </v>
          </cell>
        </row>
        <row r="3870">
          <cell r="A3870" t="str">
            <v xml:space="preserve">TUVALU </v>
          </cell>
        </row>
        <row r="3871">
          <cell r="A3871" t="str">
            <v xml:space="preserve">TUVALU </v>
          </cell>
        </row>
        <row r="3872">
          <cell r="A3872" t="str">
            <v xml:space="preserve">TUVALU </v>
          </cell>
        </row>
        <row r="3873">
          <cell r="A3873" t="str">
            <v xml:space="preserve">TUVALU </v>
          </cell>
        </row>
        <row r="3874">
          <cell r="A3874" t="str">
            <v xml:space="preserve">TUVALU </v>
          </cell>
        </row>
        <row r="3875">
          <cell r="A3875" t="str">
            <v xml:space="preserve">TUVALU </v>
          </cell>
        </row>
        <row r="3876">
          <cell r="A3876" t="str">
            <v>US MINOR OUTLY IS</v>
          </cell>
        </row>
        <row r="3877">
          <cell r="A3877" t="str">
            <v>US MINOR OUTLY IS</v>
          </cell>
        </row>
        <row r="3878">
          <cell r="A3878" t="str">
            <v>US MINOR OUTLY IS</v>
          </cell>
        </row>
        <row r="3879">
          <cell r="A3879" t="str">
            <v>US MINOR OUTLY IS</v>
          </cell>
        </row>
        <row r="3880">
          <cell r="A3880" t="str">
            <v>US MINOR OUTLY IS</v>
          </cell>
        </row>
        <row r="3881">
          <cell r="A3881" t="str">
            <v>US MINOR OUTLY IS</v>
          </cell>
        </row>
        <row r="3882">
          <cell r="A3882" t="str">
            <v>US MINOR OUTLY IS</v>
          </cell>
        </row>
        <row r="3883">
          <cell r="A3883" t="str">
            <v>US MINOR OUTLY IS</v>
          </cell>
        </row>
        <row r="3884">
          <cell r="A3884" t="str">
            <v>US MINOR OUTLY IS</v>
          </cell>
        </row>
        <row r="3885">
          <cell r="A3885" t="str">
            <v>US MINOR OUTLY IS</v>
          </cell>
        </row>
        <row r="3886">
          <cell r="A3886" t="str">
            <v>US MINOR OUTLY IS</v>
          </cell>
        </row>
        <row r="3887">
          <cell r="A3887" t="str">
            <v>US MINOR OUTLY IS</v>
          </cell>
        </row>
        <row r="3888">
          <cell r="A3888" t="str">
            <v>WALLIS&amp;FUTUN</v>
          </cell>
        </row>
        <row r="3889">
          <cell r="A3889" t="str">
            <v>WALLIS&amp;FUTUN</v>
          </cell>
        </row>
        <row r="3890">
          <cell r="A3890" t="str">
            <v>WALLIS&amp;FUTUN</v>
          </cell>
        </row>
        <row r="3891">
          <cell r="A3891" t="str">
            <v>WALLIS&amp;FUTUN</v>
          </cell>
        </row>
        <row r="3892">
          <cell r="A3892" t="str">
            <v>WALLIS&amp;FUTUN</v>
          </cell>
        </row>
        <row r="3893">
          <cell r="A3893" t="str">
            <v>WALLIS&amp;FUTUN</v>
          </cell>
        </row>
        <row r="3894">
          <cell r="A3894" t="str">
            <v>WALLIS&amp;FUTUN</v>
          </cell>
        </row>
        <row r="3895">
          <cell r="A3895" t="str">
            <v>WALLIS&amp;FUTUN</v>
          </cell>
        </row>
        <row r="3896">
          <cell r="A3896" t="str">
            <v>WALLIS&amp;FUTUN</v>
          </cell>
        </row>
        <row r="3897">
          <cell r="A3897" t="str">
            <v>WALLIS&amp;FUTUN</v>
          </cell>
        </row>
        <row r="3898">
          <cell r="A3898" t="str">
            <v>WALLIS&amp;FUTUN</v>
          </cell>
        </row>
        <row r="3899">
          <cell r="A3899" t="str">
            <v>WALLIS&amp;FUTUN</v>
          </cell>
        </row>
        <row r="3900">
          <cell r="A3900" t="str">
            <v>INDIA</v>
          </cell>
        </row>
        <row r="3901">
          <cell r="A3901" t="str">
            <v>INDIA</v>
          </cell>
        </row>
        <row r="3902">
          <cell r="A3902" t="str">
            <v>INDIA</v>
          </cell>
        </row>
        <row r="3903">
          <cell r="A3903" t="str">
            <v>INDIA</v>
          </cell>
        </row>
        <row r="3904">
          <cell r="A3904" t="str">
            <v>INDIA</v>
          </cell>
        </row>
        <row r="3905">
          <cell r="A3905" t="str">
            <v>INDIA</v>
          </cell>
        </row>
        <row r="3906">
          <cell r="A3906" t="str">
            <v>INDIA</v>
          </cell>
        </row>
        <row r="3907">
          <cell r="A3907" t="str">
            <v>INDIA</v>
          </cell>
        </row>
        <row r="3908">
          <cell r="A3908" t="str">
            <v>INDIA</v>
          </cell>
        </row>
        <row r="3909">
          <cell r="A3909" t="str">
            <v>INDIA</v>
          </cell>
        </row>
        <row r="3910">
          <cell r="A3910" t="str">
            <v>INDIA</v>
          </cell>
        </row>
        <row r="3911">
          <cell r="A3911" t="str">
            <v>INDIA</v>
          </cell>
        </row>
        <row r="3912">
          <cell r="A3912" t="str">
            <v>SRI LANKA</v>
          </cell>
        </row>
        <row r="3913">
          <cell r="A3913" t="str">
            <v>SRI LANKA</v>
          </cell>
        </row>
        <row r="3914">
          <cell r="A3914" t="str">
            <v>SRI LANKA</v>
          </cell>
        </row>
        <row r="3915">
          <cell r="A3915" t="str">
            <v>SRI LANKA</v>
          </cell>
        </row>
        <row r="3916">
          <cell r="A3916" t="str">
            <v>SRI LANKA</v>
          </cell>
        </row>
        <row r="3917">
          <cell r="A3917" t="str">
            <v>SRI LANKA</v>
          </cell>
        </row>
        <row r="3918">
          <cell r="A3918" t="str">
            <v>SRI LANKA</v>
          </cell>
        </row>
        <row r="3919">
          <cell r="A3919" t="str">
            <v>SRI LANKA</v>
          </cell>
        </row>
        <row r="3920">
          <cell r="A3920" t="str">
            <v>SRI LANKA</v>
          </cell>
        </row>
        <row r="3921">
          <cell r="A3921" t="str">
            <v>SRI LANKA</v>
          </cell>
        </row>
        <row r="3922">
          <cell r="A3922" t="str">
            <v>SRI LANKA</v>
          </cell>
        </row>
        <row r="3923">
          <cell r="A3923" t="str">
            <v>SRI LANKA</v>
          </cell>
        </row>
        <row r="3924">
          <cell r="A3924" t="str">
            <v>BANGLADESH</v>
          </cell>
        </row>
        <row r="3925">
          <cell r="A3925" t="str">
            <v>BANGLADESH</v>
          </cell>
        </row>
        <row r="3926">
          <cell r="A3926" t="str">
            <v>BANGLADESH</v>
          </cell>
        </row>
        <row r="3927">
          <cell r="A3927" t="str">
            <v>BANGLADESH</v>
          </cell>
        </row>
        <row r="3928">
          <cell r="A3928" t="str">
            <v>BANGLADESH</v>
          </cell>
        </row>
        <row r="3929">
          <cell r="A3929" t="str">
            <v>BANGLADESH</v>
          </cell>
        </row>
        <row r="3930">
          <cell r="A3930" t="str">
            <v>BANGLADESH</v>
          </cell>
        </row>
        <row r="3931">
          <cell r="A3931" t="str">
            <v>BANGLADESH</v>
          </cell>
        </row>
        <row r="3932">
          <cell r="A3932" t="str">
            <v>BANGLADESH</v>
          </cell>
        </row>
        <row r="3933">
          <cell r="A3933" t="str">
            <v>BANGLADESH</v>
          </cell>
        </row>
        <row r="3934">
          <cell r="A3934" t="str">
            <v>BANGLADESH</v>
          </cell>
        </row>
        <row r="3935">
          <cell r="A3935" t="str">
            <v>BANGLADESH</v>
          </cell>
        </row>
        <row r="3936">
          <cell r="A3936" t="str">
            <v>PAKISTAN</v>
          </cell>
        </row>
        <row r="3937">
          <cell r="A3937" t="str">
            <v>PAKISTAN</v>
          </cell>
        </row>
        <row r="3938">
          <cell r="A3938" t="str">
            <v>PAKISTAN</v>
          </cell>
        </row>
        <row r="3939">
          <cell r="A3939" t="str">
            <v>PAKISTAN</v>
          </cell>
        </row>
        <row r="3940">
          <cell r="A3940" t="str">
            <v>PAKISTAN</v>
          </cell>
        </row>
        <row r="3941">
          <cell r="A3941" t="str">
            <v>PAKISTAN</v>
          </cell>
        </row>
        <row r="3942">
          <cell r="A3942" t="str">
            <v>PAKISTAN</v>
          </cell>
        </row>
        <row r="3943">
          <cell r="A3943" t="str">
            <v>PAKISTAN</v>
          </cell>
        </row>
        <row r="3944">
          <cell r="A3944" t="str">
            <v>PAKISTAN</v>
          </cell>
        </row>
        <row r="3945">
          <cell r="A3945" t="str">
            <v>PAKISTAN</v>
          </cell>
        </row>
        <row r="3946">
          <cell r="A3946" t="str">
            <v>PAKISTAN</v>
          </cell>
        </row>
        <row r="3947">
          <cell r="A3947" t="str">
            <v>PAKISTAN</v>
          </cell>
        </row>
        <row r="3948">
          <cell r="A3948" t="str">
            <v>AFGHANISTAN</v>
          </cell>
        </row>
        <row r="3949">
          <cell r="A3949" t="str">
            <v>BANGLADESH</v>
          </cell>
        </row>
        <row r="3950">
          <cell r="A3950" t="str">
            <v>BHUTAN</v>
          </cell>
        </row>
        <row r="3951">
          <cell r="A3951" t="str">
            <v>BRUNEI DARUSSALAM</v>
          </cell>
        </row>
        <row r="3952">
          <cell r="A3952" t="str">
            <v>CAMBODIA</v>
          </cell>
        </row>
        <row r="3953">
          <cell r="A3953" t="str">
            <v>CHINA</v>
          </cell>
        </row>
        <row r="3954">
          <cell r="A3954" t="str">
            <v>EAST TIMOR</v>
          </cell>
        </row>
        <row r="3955">
          <cell r="A3955" t="str">
            <v>HG KONG</v>
          </cell>
        </row>
        <row r="3956">
          <cell r="A3956" t="str">
            <v>INDIA</v>
          </cell>
        </row>
        <row r="3957">
          <cell r="A3957" t="str">
            <v>INDONESIA</v>
          </cell>
        </row>
        <row r="3958">
          <cell r="A3958" t="str">
            <v>JAPAN</v>
          </cell>
        </row>
        <row r="3959">
          <cell r="A3959" t="str">
            <v>KAZAKHSTAN</v>
          </cell>
        </row>
        <row r="3960">
          <cell r="A3960" t="str">
            <v>KOREA,DEMOC REP</v>
          </cell>
        </row>
        <row r="3961">
          <cell r="A3961" t="str">
            <v>KOREA,REPUBLIC OF</v>
          </cell>
        </row>
        <row r="3962">
          <cell r="A3962" t="str">
            <v>KYRGYZSTAN</v>
          </cell>
        </row>
        <row r="3963">
          <cell r="A3963" t="str">
            <v>LAOS</v>
          </cell>
        </row>
        <row r="3964">
          <cell r="A3964" t="str">
            <v>MACAO</v>
          </cell>
        </row>
        <row r="3965">
          <cell r="A3965" t="str">
            <v>MALAYSIA</v>
          </cell>
        </row>
        <row r="3966">
          <cell r="A3966" t="str">
            <v>MALDIVES</v>
          </cell>
        </row>
        <row r="3967">
          <cell r="A3967" t="str">
            <v>MONGOLIA</v>
          </cell>
        </row>
        <row r="3968">
          <cell r="A3968" t="str">
            <v>MAYANMAR</v>
          </cell>
        </row>
        <row r="3969">
          <cell r="A3969" t="str">
            <v>NEPAL</v>
          </cell>
        </row>
        <row r="3970">
          <cell r="A3970" t="str">
            <v>PAKISTAN</v>
          </cell>
        </row>
        <row r="3971">
          <cell r="A3971" t="str">
            <v>PHILIPPINES</v>
          </cell>
        </row>
        <row r="3972">
          <cell r="A3972" t="str">
            <v>SINGAPORE</v>
          </cell>
        </row>
        <row r="3973">
          <cell r="A3973" t="str">
            <v>SRI LANKA</v>
          </cell>
        </row>
        <row r="3974">
          <cell r="A3974" t="str">
            <v>TAIWAN</v>
          </cell>
        </row>
        <row r="3975">
          <cell r="A3975" t="str">
            <v>TAJIKISTAN</v>
          </cell>
        </row>
        <row r="3976">
          <cell r="A3976" t="str">
            <v>THAILAND</v>
          </cell>
        </row>
        <row r="3977">
          <cell r="A3977" t="str">
            <v>TURKMENISTAN</v>
          </cell>
        </row>
        <row r="3978">
          <cell r="A3978" t="str">
            <v>UZBEKISTAN</v>
          </cell>
        </row>
        <row r="3979">
          <cell r="A3979" t="str">
            <v>VIETNAM</v>
          </cell>
        </row>
        <row r="3980">
          <cell r="A3980" t="str">
            <v>AMER SAMOA</v>
          </cell>
        </row>
        <row r="3981">
          <cell r="A3981" t="str">
            <v>AUSTRALIA</v>
          </cell>
        </row>
        <row r="3982">
          <cell r="A3982" t="str">
            <v>CHRISTMS ISLAND</v>
          </cell>
        </row>
        <row r="3983">
          <cell r="A3983" t="str">
            <v>COCO (KEEL ISLND)</v>
          </cell>
        </row>
        <row r="3984">
          <cell r="A3984" t="str">
            <v>COOK ISLAND</v>
          </cell>
        </row>
        <row r="3985">
          <cell r="A3985" t="str">
            <v>FIJI</v>
          </cell>
        </row>
        <row r="3986">
          <cell r="A3986" t="str">
            <v>FR POLYNESIA</v>
          </cell>
        </row>
        <row r="3987">
          <cell r="A3987" t="str">
            <v>GUAM</v>
          </cell>
        </row>
        <row r="3988">
          <cell r="A3988" t="str">
            <v>HEARD/MCDNLD</v>
          </cell>
        </row>
        <row r="3989">
          <cell r="A3989" t="str">
            <v>KIRIBATI</v>
          </cell>
        </row>
        <row r="3990">
          <cell r="A3990" t="str">
            <v>MARSHALL ISL</v>
          </cell>
        </row>
        <row r="3991">
          <cell r="A3991" t="str">
            <v xml:space="preserve">MICRON, FED STS </v>
          </cell>
        </row>
        <row r="3992">
          <cell r="A3992" t="str">
            <v>NAURU</v>
          </cell>
        </row>
        <row r="3993">
          <cell r="A3993" t="str">
            <v>NEW CALDONIA</v>
          </cell>
        </row>
        <row r="3994">
          <cell r="A3994" t="str">
            <v>NEW ZEALAND</v>
          </cell>
        </row>
        <row r="3995">
          <cell r="A3995" t="str">
            <v>NIUE</v>
          </cell>
        </row>
        <row r="3996">
          <cell r="A3996" t="str">
            <v>NORFOLK ISLAND</v>
          </cell>
        </row>
        <row r="3997">
          <cell r="A3997" t="str">
            <v>N.MARIANA ISLANDS</v>
          </cell>
        </row>
        <row r="3998">
          <cell r="A3998" t="str">
            <v>PALAU</v>
          </cell>
        </row>
        <row r="3999">
          <cell r="A3999" t="str">
            <v>PAPUA N GUIN</v>
          </cell>
        </row>
        <row r="4000">
          <cell r="A4000" t="str">
            <v>PITCAIRN</v>
          </cell>
        </row>
        <row r="4001">
          <cell r="A4001" t="str">
            <v>SAMOA</v>
          </cell>
        </row>
        <row r="4002">
          <cell r="A4002" t="str">
            <v>SOLOMON ISL</v>
          </cell>
        </row>
        <row r="4003">
          <cell r="A4003" t="str">
            <v>TOKELAU</v>
          </cell>
        </row>
        <row r="4004">
          <cell r="A4004" t="str">
            <v>TONGA</v>
          </cell>
        </row>
        <row r="4005">
          <cell r="A4005" t="str">
            <v xml:space="preserve">TUVALU </v>
          </cell>
        </row>
        <row r="4006">
          <cell r="A4006" t="str">
            <v>US MINOR OUTLY IS</v>
          </cell>
        </row>
        <row r="4007">
          <cell r="A4007" t="str">
            <v>VANUATU</v>
          </cell>
        </row>
        <row r="4008">
          <cell r="A4008" t="str">
            <v>WALLIS&amp;FUTUN</v>
          </cell>
        </row>
        <row r="4009">
          <cell r="A4009" t="str">
            <v>AFGHANISTAN</v>
          </cell>
        </row>
        <row r="4010">
          <cell r="A4010" t="str">
            <v>BANGLADESH</v>
          </cell>
        </row>
        <row r="4011">
          <cell r="A4011" t="str">
            <v>BHUTAN</v>
          </cell>
        </row>
        <row r="4012">
          <cell r="A4012" t="str">
            <v>BRUNEI DARUSSALAM</v>
          </cell>
        </row>
        <row r="4013">
          <cell r="A4013" t="str">
            <v>CAMBODIA</v>
          </cell>
        </row>
        <row r="4014">
          <cell r="A4014" t="str">
            <v>CHINA</v>
          </cell>
        </row>
        <row r="4015">
          <cell r="A4015" t="str">
            <v>EAST TIMOR</v>
          </cell>
        </row>
        <row r="4016">
          <cell r="A4016" t="str">
            <v>HG KONG</v>
          </cell>
        </row>
        <row r="4017">
          <cell r="A4017" t="str">
            <v>INDIA</v>
          </cell>
        </row>
        <row r="4018">
          <cell r="A4018" t="str">
            <v>INDONESIA</v>
          </cell>
        </row>
        <row r="4019">
          <cell r="A4019" t="str">
            <v>JAPAN</v>
          </cell>
        </row>
        <row r="4020">
          <cell r="A4020" t="str">
            <v>KAZAKHSTAN</v>
          </cell>
        </row>
        <row r="4021">
          <cell r="A4021" t="str">
            <v>KOREA,DEMOC REP</v>
          </cell>
        </row>
        <row r="4022">
          <cell r="A4022" t="str">
            <v>KOREA,REPUBLIC OF</v>
          </cell>
        </row>
        <row r="4023">
          <cell r="A4023" t="str">
            <v>KYRGYZSTAN</v>
          </cell>
        </row>
        <row r="4024">
          <cell r="A4024" t="str">
            <v>LAOS</v>
          </cell>
        </row>
        <row r="4025">
          <cell r="A4025" t="str">
            <v>MACAO</v>
          </cell>
        </row>
        <row r="4026">
          <cell r="A4026" t="str">
            <v>MALAYSIA</v>
          </cell>
        </row>
        <row r="4027">
          <cell r="A4027" t="str">
            <v>MALDIVES</v>
          </cell>
        </row>
        <row r="4028">
          <cell r="A4028" t="str">
            <v>MONGOLIA</v>
          </cell>
        </row>
        <row r="4029">
          <cell r="A4029" t="str">
            <v>MAYANMAR</v>
          </cell>
        </row>
        <row r="4030">
          <cell r="A4030" t="str">
            <v>NEPAL</v>
          </cell>
        </row>
        <row r="4031">
          <cell r="A4031" t="str">
            <v>PAKISTAN</v>
          </cell>
        </row>
        <row r="4032">
          <cell r="A4032" t="str">
            <v>PHILIPPINES</v>
          </cell>
        </row>
        <row r="4033">
          <cell r="A4033" t="str">
            <v>SINGAPORE</v>
          </cell>
        </row>
        <row r="4034">
          <cell r="A4034" t="str">
            <v>SRI LANKA</v>
          </cell>
        </row>
        <row r="4035">
          <cell r="A4035" t="str">
            <v>TAIWAN</v>
          </cell>
        </row>
        <row r="4036">
          <cell r="A4036" t="str">
            <v>TAJIKISTAN</v>
          </cell>
        </row>
        <row r="4037">
          <cell r="A4037" t="str">
            <v>THAILAND</v>
          </cell>
        </row>
        <row r="4038">
          <cell r="A4038" t="str">
            <v>TURKMENISTAN</v>
          </cell>
        </row>
        <row r="4039">
          <cell r="A4039" t="str">
            <v>UZBEKISTAN</v>
          </cell>
        </row>
        <row r="4040">
          <cell r="A4040" t="str">
            <v>VIETNAM</v>
          </cell>
        </row>
        <row r="4041">
          <cell r="A4041" t="str">
            <v>AMER SAMOA</v>
          </cell>
        </row>
        <row r="4042">
          <cell r="A4042" t="str">
            <v>AUSTRALIA</v>
          </cell>
        </row>
        <row r="4043">
          <cell r="A4043" t="str">
            <v>CHRISTMS ISLAND</v>
          </cell>
        </row>
        <row r="4044">
          <cell r="A4044" t="str">
            <v>COCO (KEEL ISLND)</v>
          </cell>
        </row>
        <row r="4045">
          <cell r="A4045" t="str">
            <v>COOK ISLAND</v>
          </cell>
        </row>
        <row r="4046">
          <cell r="A4046" t="str">
            <v>FIJI</v>
          </cell>
        </row>
        <row r="4047">
          <cell r="A4047" t="str">
            <v>FR POLYNESIA</v>
          </cell>
        </row>
        <row r="4048">
          <cell r="A4048" t="str">
            <v>GUAM</v>
          </cell>
        </row>
        <row r="4049">
          <cell r="A4049" t="str">
            <v>HEARD/MCDNLD</v>
          </cell>
        </row>
        <row r="4050">
          <cell r="A4050" t="str">
            <v>KIRIBATI</v>
          </cell>
        </row>
        <row r="4051">
          <cell r="A4051" t="str">
            <v>MARSHALL ISL</v>
          </cell>
        </row>
        <row r="4052">
          <cell r="A4052" t="str">
            <v xml:space="preserve">MICRON, FED STS </v>
          </cell>
        </row>
        <row r="4053">
          <cell r="A4053" t="str">
            <v>NAURU</v>
          </cell>
        </row>
        <row r="4054">
          <cell r="A4054" t="str">
            <v>NEW CALDONIA</v>
          </cell>
        </row>
        <row r="4055">
          <cell r="A4055" t="str">
            <v>NEW ZEALAND</v>
          </cell>
        </row>
        <row r="4056">
          <cell r="A4056" t="str">
            <v>NIUE</v>
          </cell>
        </row>
        <row r="4057">
          <cell r="A4057" t="str">
            <v>NORFOLK ISLAND</v>
          </cell>
        </row>
        <row r="4058">
          <cell r="A4058" t="str">
            <v>N.MARIANA ISLANDS</v>
          </cell>
        </row>
        <row r="4059">
          <cell r="A4059" t="str">
            <v>PALAU</v>
          </cell>
        </row>
        <row r="4060">
          <cell r="A4060" t="str">
            <v>PAPUA N GUIN</v>
          </cell>
        </row>
        <row r="4061">
          <cell r="A4061" t="str">
            <v>PITCAIRN</v>
          </cell>
        </row>
        <row r="4062">
          <cell r="A4062" t="str">
            <v>SAMOA</v>
          </cell>
        </row>
        <row r="4063">
          <cell r="A4063" t="str">
            <v>SOLOMON ISL</v>
          </cell>
        </row>
        <row r="4064">
          <cell r="A4064" t="str">
            <v>TOKELAU</v>
          </cell>
        </row>
        <row r="4065">
          <cell r="A4065" t="str">
            <v>TONGA</v>
          </cell>
        </row>
        <row r="4066">
          <cell r="A4066" t="str">
            <v xml:space="preserve">TUVALU </v>
          </cell>
        </row>
        <row r="4067">
          <cell r="A4067" t="str">
            <v>US MINOR OUTLY IS</v>
          </cell>
        </row>
        <row r="4068">
          <cell r="A4068" t="str">
            <v>VANUATU</v>
          </cell>
        </row>
        <row r="4069">
          <cell r="A4069" t="str">
            <v>WALLIS&amp;FUTUN</v>
          </cell>
        </row>
        <row r="4070">
          <cell r="A4070" t="str">
            <v>AFGHANISTAN</v>
          </cell>
        </row>
        <row r="4071">
          <cell r="A4071" t="str">
            <v>BANGLADESH</v>
          </cell>
        </row>
        <row r="4072">
          <cell r="A4072" t="str">
            <v>BHUTAN</v>
          </cell>
        </row>
        <row r="4073">
          <cell r="A4073" t="str">
            <v>BRUNEI DARUSSALAM</v>
          </cell>
        </row>
        <row r="4074">
          <cell r="A4074" t="str">
            <v>CAMBODIA</v>
          </cell>
        </row>
        <row r="4075">
          <cell r="A4075" t="str">
            <v>CHINA</v>
          </cell>
        </row>
        <row r="4076">
          <cell r="A4076" t="str">
            <v>EAST TIMOR</v>
          </cell>
        </row>
        <row r="4077">
          <cell r="A4077" t="str">
            <v>HG KONG</v>
          </cell>
        </row>
        <row r="4078">
          <cell r="A4078" t="str">
            <v>INDIA</v>
          </cell>
        </row>
        <row r="4079">
          <cell r="A4079" t="str">
            <v>INDONESIA</v>
          </cell>
        </row>
        <row r="4080">
          <cell r="A4080" t="str">
            <v>JAPAN</v>
          </cell>
        </row>
        <row r="4081">
          <cell r="A4081" t="str">
            <v>KAZAKHSTAN</v>
          </cell>
        </row>
        <row r="4082">
          <cell r="A4082" t="str">
            <v>KOREA,DEMOC REP</v>
          </cell>
        </row>
        <row r="4083">
          <cell r="A4083" t="str">
            <v>KOREA,REPUBLIC OF</v>
          </cell>
        </row>
        <row r="4084">
          <cell r="A4084" t="str">
            <v>KYRGYZSTAN</v>
          </cell>
        </row>
        <row r="4085">
          <cell r="A4085" t="str">
            <v>LAOS</v>
          </cell>
        </row>
        <row r="4086">
          <cell r="A4086" t="str">
            <v>MACAO</v>
          </cell>
        </row>
        <row r="4087">
          <cell r="A4087" t="str">
            <v>MALAYSIA</v>
          </cell>
        </row>
        <row r="4088">
          <cell r="A4088" t="str">
            <v>MALDIVES</v>
          </cell>
        </row>
        <row r="4089">
          <cell r="A4089" t="str">
            <v>MONGOLIA</v>
          </cell>
        </row>
        <row r="4090">
          <cell r="A4090" t="str">
            <v>MAYANMAR</v>
          </cell>
        </row>
        <row r="4091">
          <cell r="A4091" t="str">
            <v>NEPAL</v>
          </cell>
        </row>
        <row r="4092">
          <cell r="A4092" t="str">
            <v>PAKISTAN</v>
          </cell>
        </row>
        <row r="4093">
          <cell r="A4093" t="str">
            <v>PHILIPPINES</v>
          </cell>
        </row>
        <row r="4094">
          <cell r="A4094" t="str">
            <v>SINGAPORE</v>
          </cell>
        </row>
        <row r="4095">
          <cell r="A4095" t="str">
            <v>SRI LANKA</v>
          </cell>
        </row>
        <row r="4096">
          <cell r="A4096" t="str">
            <v>TAIWAN</v>
          </cell>
        </row>
        <row r="4097">
          <cell r="A4097" t="str">
            <v>TAJIKISTAN</v>
          </cell>
        </row>
        <row r="4098">
          <cell r="A4098" t="str">
            <v>THAILAND</v>
          </cell>
        </row>
        <row r="4099">
          <cell r="A4099" t="str">
            <v>TURKMENISTAN</v>
          </cell>
        </row>
        <row r="4100">
          <cell r="A4100" t="str">
            <v>UZBEKISTAN</v>
          </cell>
        </row>
        <row r="4101">
          <cell r="A4101" t="str">
            <v>VIETNAM</v>
          </cell>
        </row>
        <row r="4102">
          <cell r="A4102" t="str">
            <v>AMER SAMOA</v>
          </cell>
        </row>
        <row r="4103">
          <cell r="A4103" t="str">
            <v>AUSTRALIA</v>
          </cell>
        </row>
        <row r="4104">
          <cell r="A4104" t="str">
            <v>CHRISTMS ISLAND</v>
          </cell>
        </row>
        <row r="4105">
          <cell r="A4105" t="str">
            <v>COCO (KEEL ISLND)</v>
          </cell>
        </row>
        <row r="4106">
          <cell r="A4106" t="str">
            <v>COOK ISLAND</v>
          </cell>
        </row>
        <row r="4107">
          <cell r="A4107" t="str">
            <v>FIJI</v>
          </cell>
        </row>
        <row r="4108">
          <cell r="A4108" t="str">
            <v>FR POLYNESIA</v>
          </cell>
        </row>
        <row r="4109">
          <cell r="A4109" t="str">
            <v>GUAM</v>
          </cell>
        </row>
        <row r="4110">
          <cell r="A4110" t="str">
            <v>HEARD/MCDNLD</v>
          </cell>
        </row>
        <row r="4111">
          <cell r="A4111" t="str">
            <v>KIRIBATI</v>
          </cell>
        </row>
        <row r="4112">
          <cell r="A4112" t="str">
            <v>MARSHALL ISL</v>
          </cell>
        </row>
        <row r="4113">
          <cell r="A4113" t="str">
            <v xml:space="preserve">MICRON, FED STS </v>
          </cell>
        </row>
        <row r="4114">
          <cell r="A4114" t="str">
            <v>NAURU</v>
          </cell>
        </row>
        <row r="4115">
          <cell r="A4115" t="str">
            <v>NEW CALDONIA</v>
          </cell>
        </row>
        <row r="4116">
          <cell r="A4116" t="str">
            <v>NEW ZEALAND</v>
          </cell>
        </row>
        <row r="4117">
          <cell r="A4117" t="str">
            <v>NIUE</v>
          </cell>
        </row>
        <row r="4118">
          <cell r="A4118" t="str">
            <v>NORFOLK ISLAND</v>
          </cell>
        </row>
        <row r="4119">
          <cell r="A4119" t="str">
            <v>N.MARIANA ISLANDS</v>
          </cell>
        </row>
        <row r="4120">
          <cell r="A4120" t="str">
            <v>PALAU</v>
          </cell>
        </row>
        <row r="4121">
          <cell r="A4121" t="str">
            <v>PAPUA N GUIN</v>
          </cell>
        </row>
        <row r="4122">
          <cell r="A4122" t="str">
            <v>PITCAIRN</v>
          </cell>
        </row>
        <row r="4123">
          <cell r="A4123" t="str">
            <v>SAMOA</v>
          </cell>
        </row>
        <row r="4124">
          <cell r="A4124" t="str">
            <v>SOLOMON ISL</v>
          </cell>
        </row>
        <row r="4125">
          <cell r="A4125" t="str">
            <v>TOKELAU</v>
          </cell>
        </row>
        <row r="4126">
          <cell r="A4126" t="str">
            <v>TONGA</v>
          </cell>
        </row>
        <row r="4127">
          <cell r="A4127" t="str">
            <v xml:space="preserve">TUVALU </v>
          </cell>
        </row>
        <row r="4128">
          <cell r="A4128" t="str">
            <v>US MINOR OUTLY IS</v>
          </cell>
        </row>
        <row r="4129">
          <cell r="A4129" t="str">
            <v>VANUATU</v>
          </cell>
        </row>
        <row r="4130">
          <cell r="A4130" t="str">
            <v>WALLIS&amp;FUTUN</v>
          </cell>
        </row>
        <row r="4131">
          <cell r="A4131" t="str">
            <v>AFGHANISTAN</v>
          </cell>
        </row>
        <row r="4132">
          <cell r="A4132" t="str">
            <v>BANGLADESH</v>
          </cell>
        </row>
        <row r="4133">
          <cell r="A4133" t="str">
            <v>BHUTAN</v>
          </cell>
        </row>
        <row r="4134">
          <cell r="A4134" t="str">
            <v>BRUNEI DARUSSALAM</v>
          </cell>
        </row>
        <row r="4135">
          <cell r="A4135" t="str">
            <v>CAMBODIA</v>
          </cell>
        </row>
        <row r="4136">
          <cell r="A4136" t="str">
            <v>CHINA</v>
          </cell>
        </row>
        <row r="4137">
          <cell r="A4137" t="str">
            <v>EAST TIMOR</v>
          </cell>
        </row>
        <row r="4138">
          <cell r="A4138" t="str">
            <v>HG KONG</v>
          </cell>
        </row>
        <row r="4139">
          <cell r="A4139" t="str">
            <v>INDIA</v>
          </cell>
        </row>
        <row r="4140">
          <cell r="A4140" t="str">
            <v>INDONESIA</v>
          </cell>
        </row>
        <row r="4141">
          <cell r="A4141" t="str">
            <v>JAPAN</v>
          </cell>
        </row>
        <row r="4142">
          <cell r="A4142" t="str">
            <v>KAZAKHSTAN</v>
          </cell>
        </row>
        <row r="4143">
          <cell r="A4143" t="str">
            <v>KOREA,DEMOC REP</v>
          </cell>
        </row>
        <row r="4144">
          <cell r="A4144" t="str">
            <v>KOREA,REPUBLIC OF</v>
          </cell>
        </row>
        <row r="4145">
          <cell r="A4145" t="str">
            <v>KYRGYZSTAN</v>
          </cell>
        </row>
        <row r="4146">
          <cell r="A4146" t="str">
            <v>LAOS</v>
          </cell>
        </row>
        <row r="4147">
          <cell r="A4147" t="str">
            <v>MACAO</v>
          </cell>
        </row>
        <row r="4148">
          <cell r="A4148" t="str">
            <v>MALAYSIA</v>
          </cell>
        </row>
        <row r="4149">
          <cell r="A4149" t="str">
            <v>MALDIVES</v>
          </cell>
        </row>
        <row r="4150">
          <cell r="A4150" t="str">
            <v>MONGOLIA</v>
          </cell>
        </row>
        <row r="4151">
          <cell r="A4151" t="str">
            <v>MAYANMAR</v>
          </cell>
        </row>
        <row r="4152">
          <cell r="A4152" t="str">
            <v>NEPAL</v>
          </cell>
        </row>
        <row r="4153">
          <cell r="A4153" t="str">
            <v>PAKISTAN</v>
          </cell>
        </row>
        <row r="4154">
          <cell r="A4154" t="str">
            <v>PHILIPPINES</v>
          </cell>
        </row>
        <row r="4155">
          <cell r="A4155" t="str">
            <v>SINGAPORE</v>
          </cell>
        </row>
        <row r="4156">
          <cell r="A4156" t="str">
            <v>SRI LANKA</v>
          </cell>
        </row>
        <row r="4157">
          <cell r="A4157" t="str">
            <v>TAIWAN</v>
          </cell>
        </row>
        <row r="4158">
          <cell r="A4158" t="str">
            <v>TAJIKISTAN</v>
          </cell>
        </row>
        <row r="4159">
          <cell r="A4159" t="str">
            <v>THAILAND</v>
          </cell>
        </row>
        <row r="4160">
          <cell r="A4160" t="str">
            <v>TURKMENISTAN</v>
          </cell>
        </row>
        <row r="4161">
          <cell r="A4161" t="str">
            <v>UZBEKISTAN</v>
          </cell>
        </row>
        <row r="4162">
          <cell r="A4162" t="str">
            <v>VIETNAM</v>
          </cell>
        </row>
        <row r="4163">
          <cell r="A4163" t="str">
            <v>AMER SAMOA</v>
          </cell>
        </row>
        <row r="4164">
          <cell r="A4164" t="str">
            <v>AUSTRALIA</v>
          </cell>
        </row>
        <row r="4165">
          <cell r="A4165" t="str">
            <v>CHRISTMS ISLAND</v>
          </cell>
        </row>
        <row r="4166">
          <cell r="A4166" t="str">
            <v>COCO (KEEL ISLND)</v>
          </cell>
        </row>
        <row r="4167">
          <cell r="A4167" t="str">
            <v>COOK ISLAND</v>
          </cell>
        </row>
        <row r="4168">
          <cell r="A4168" t="str">
            <v>FIJI</v>
          </cell>
        </row>
        <row r="4169">
          <cell r="A4169" t="str">
            <v>FR POLYNESIA</v>
          </cell>
        </row>
        <row r="4170">
          <cell r="A4170" t="str">
            <v>GUAM</v>
          </cell>
        </row>
        <row r="4171">
          <cell r="A4171" t="str">
            <v>HEARD/MCDNLD</v>
          </cell>
        </row>
        <row r="4172">
          <cell r="A4172" t="str">
            <v>KIRIBATI</v>
          </cell>
        </row>
        <row r="4173">
          <cell r="A4173" t="str">
            <v>MARSHALL ISL</v>
          </cell>
        </row>
        <row r="4174">
          <cell r="A4174" t="str">
            <v xml:space="preserve">MICRON, FED STS </v>
          </cell>
        </row>
        <row r="4175">
          <cell r="A4175" t="str">
            <v>NAURU</v>
          </cell>
        </row>
        <row r="4176">
          <cell r="A4176" t="str">
            <v>NEW CALDONIA</v>
          </cell>
        </row>
        <row r="4177">
          <cell r="A4177" t="str">
            <v>NEW ZEALAND</v>
          </cell>
        </row>
        <row r="4178">
          <cell r="A4178" t="str">
            <v>NIUE</v>
          </cell>
        </row>
        <row r="4179">
          <cell r="A4179" t="str">
            <v>NORFOLK ISLAND</v>
          </cell>
        </row>
        <row r="4180">
          <cell r="A4180" t="str">
            <v>N.MARIANA ISLANDS</v>
          </cell>
        </row>
        <row r="4181">
          <cell r="A4181" t="str">
            <v>PALAU</v>
          </cell>
        </row>
        <row r="4182">
          <cell r="A4182" t="str">
            <v>PAPUA N GUIN</v>
          </cell>
        </row>
        <row r="4183">
          <cell r="A4183" t="str">
            <v>PITCAIRN</v>
          </cell>
        </row>
        <row r="4184">
          <cell r="A4184" t="str">
            <v>SAMOA</v>
          </cell>
        </row>
        <row r="4185">
          <cell r="A4185" t="str">
            <v>SOLOMON ISL</v>
          </cell>
        </row>
        <row r="4186">
          <cell r="A4186" t="str">
            <v>TOKELAU</v>
          </cell>
        </row>
        <row r="4187">
          <cell r="A4187" t="str">
            <v>TONGA</v>
          </cell>
        </row>
        <row r="4188">
          <cell r="A4188" t="str">
            <v xml:space="preserve">TUVALU </v>
          </cell>
        </row>
        <row r="4189">
          <cell r="A4189" t="str">
            <v>US MINOR OUTLY IS</v>
          </cell>
        </row>
        <row r="4190">
          <cell r="A4190" t="str">
            <v>VANUATU</v>
          </cell>
        </row>
        <row r="4191">
          <cell r="A4191" t="str">
            <v>WALLIS&amp;FUTUN</v>
          </cell>
        </row>
        <row r="4192">
          <cell r="A4192" t="str">
            <v>AFGHANISTAN</v>
          </cell>
        </row>
        <row r="4193">
          <cell r="A4193" t="str">
            <v>BANGLADESH</v>
          </cell>
        </row>
        <row r="4194">
          <cell r="A4194" t="str">
            <v>BHUTAN</v>
          </cell>
        </row>
        <row r="4195">
          <cell r="A4195" t="str">
            <v>BRUNEI DARUSSALAM</v>
          </cell>
        </row>
        <row r="4196">
          <cell r="A4196" t="str">
            <v>CAMBODIA</v>
          </cell>
        </row>
        <row r="4197">
          <cell r="A4197" t="str">
            <v>CHINA</v>
          </cell>
        </row>
        <row r="4198">
          <cell r="A4198" t="str">
            <v>EAST TIMOR</v>
          </cell>
        </row>
        <row r="4199">
          <cell r="A4199" t="str">
            <v>HG KONG</v>
          </cell>
        </row>
        <row r="4200">
          <cell r="A4200" t="str">
            <v>INDIA</v>
          </cell>
        </row>
        <row r="4201">
          <cell r="A4201" t="str">
            <v>INDONESIA</v>
          </cell>
        </row>
        <row r="4202">
          <cell r="A4202" t="str">
            <v>JAPAN</v>
          </cell>
        </row>
        <row r="4203">
          <cell r="A4203" t="str">
            <v>KAZAKHSTAN</v>
          </cell>
        </row>
        <row r="4204">
          <cell r="A4204" t="str">
            <v>KOREA,DEMOC REP</v>
          </cell>
        </row>
        <row r="4205">
          <cell r="A4205" t="str">
            <v>KOREA,REPUBLIC OF</v>
          </cell>
        </row>
        <row r="4206">
          <cell r="A4206" t="str">
            <v>KYRGYZSTAN</v>
          </cell>
        </row>
        <row r="4207">
          <cell r="A4207" t="str">
            <v>LAOS</v>
          </cell>
        </row>
        <row r="4208">
          <cell r="A4208" t="str">
            <v>MACAO</v>
          </cell>
        </row>
        <row r="4209">
          <cell r="A4209" t="str">
            <v>MALAYSIA</v>
          </cell>
        </row>
        <row r="4210">
          <cell r="A4210" t="str">
            <v>MALDIVES</v>
          </cell>
        </row>
        <row r="4211">
          <cell r="A4211" t="str">
            <v>MONGOLIA</v>
          </cell>
        </row>
        <row r="4212">
          <cell r="A4212" t="str">
            <v>MAYANMAR</v>
          </cell>
        </row>
        <row r="4213">
          <cell r="A4213" t="str">
            <v>NEPAL</v>
          </cell>
        </row>
        <row r="4214">
          <cell r="A4214" t="str">
            <v>PAKISTAN</v>
          </cell>
        </row>
        <row r="4215">
          <cell r="A4215" t="str">
            <v>PHILIPPINES</v>
          </cell>
        </row>
        <row r="4216">
          <cell r="A4216" t="str">
            <v>SINGAPORE</v>
          </cell>
        </row>
        <row r="4217">
          <cell r="A4217" t="str">
            <v>SRI LANKA</v>
          </cell>
        </row>
        <row r="4218">
          <cell r="A4218" t="str">
            <v>TAIWAN</v>
          </cell>
        </row>
        <row r="4219">
          <cell r="A4219" t="str">
            <v>TAJIKISTAN</v>
          </cell>
        </row>
        <row r="4220">
          <cell r="A4220" t="str">
            <v>THAILAND</v>
          </cell>
        </row>
        <row r="4221">
          <cell r="A4221" t="str">
            <v>TURKMENISTAN</v>
          </cell>
        </row>
        <row r="4222">
          <cell r="A4222" t="str">
            <v>UZBEKISTAN</v>
          </cell>
        </row>
        <row r="4223">
          <cell r="A4223" t="str">
            <v>VIETNAM</v>
          </cell>
        </row>
        <row r="4224">
          <cell r="A4224" t="str">
            <v>AMER SAMOA</v>
          </cell>
        </row>
        <row r="4225">
          <cell r="A4225" t="str">
            <v>AUSTRALIA</v>
          </cell>
        </row>
        <row r="4226">
          <cell r="A4226" t="str">
            <v>CHRISTMS ISLAND</v>
          </cell>
        </row>
        <row r="4227">
          <cell r="A4227" t="str">
            <v>COCO (KEEL ISLND)</v>
          </cell>
        </row>
        <row r="4228">
          <cell r="A4228" t="str">
            <v>COOK ISLAND</v>
          </cell>
        </row>
        <row r="4229">
          <cell r="A4229" t="str">
            <v>FIJI</v>
          </cell>
        </row>
        <row r="4230">
          <cell r="A4230" t="str">
            <v>FR POLYNESIA</v>
          </cell>
        </row>
        <row r="4231">
          <cell r="A4231" t="str">
            <v>GUAM</v>
          </cell>
        </row>
        <row r="4232">
          <cell r="A4232" t="str">
            <v>HEARD/MCDNLD</v>
          </cell>
        </row>
        <row r="4233">
          <cell r="A4233" t="str">
            <v>KIRIBATI</v>
          </cell>
        </row>
        <row r="4234">
          <cell r="A4234" t="str">
            <v>MARSHALL ISL</v>
          </cell>
        </row>
        <row r="4235">
          <cell r="A4235" t="str">
            <v xml:space="preserve">MICRON, FED STS </v>
          </cell>
        </row>
        <row r="4236">
          <cell r="A4236" t="str">
            <v>NAURU</v>
          </cell>
        </row>
        <row r="4237">
          <cell r="A4237" t="str">
            <v>NEW CALDONIA</v>
          </cell>
        </row>
        <row r="4238">
          <cell r="A4238" t="str">
            <v>NEW ZEALAND</v>
          </cell>
        </row>
        <row r="4239">
          <cell r="A4239" t="str">
            <v>NIUE</v>
          </cell>
        </row>
        <row r="4240">
          <cell r="A4240" t="str">
            <v>NORFOLK ISLAND</v>
          </cell>
        </row>
        <row r="4241">
          <cell r="A4241" t="str">
            <v>N.MARIANA ISLANDS</v>
          </cell>
        </row>
        <row r="4242">
          <cell r="A4242" t="str">
            <v>PALAU</v>
          </cell>
        </row>
        <row r="4243">
          <cell r="A4243" t="str">
            <v>PAPUA N GUIN</v>
          </cell>
        </row>
        <row r="4244">
          <cell r="A4244" t="str">
            <v>PITCAIRN</v>
          </cell>
        </row>
        <row r="4245">
          <cell r="A4245" t="str">
            <v>SAMOA</v>
          </cell>
        </row>
        <row r="4246">
          <cell r="A4246" t="str">
            <v>SOLOMON ISL</v>
          </cell>
        </row>
        <row r="4247">
          <cell r="A4247" t="str">
            <v>TOKELAU</v>
          </cell>
        </row>
        <row r="4248">
          <cell r="A4248" t="str">
            <v>TONGA</v>
          </cell>
        </row>
        <row r="4249">
          <cell r="A4249" t="str">
            <v xml:space="preserve">TUVALU </v>
          </cell>
        </row>
        <row r="4250">
          <cell r="A4250" t="str">
            <v>US MINOR OUTLY IS</v>
          </cell>
        </row>
        <row r="4251">
          <cell r="A4251" t="str">
            <v>VANUATU</v>
          </cell>
        </row>
        <row r="4252">
          <cell r="A4252" t="str">
            <v>WALLIS&amp;FUTUN</v>
          </cell>
        </row>
        <row r="4253">
          <cell r="A4253" t="str">
            <v>AFGHANISTAN</v>
          </cell>
        </row>
        <row r="4254">
          <cell r="A4254" t="str">
            <v>BANGLADESH</v>
          </cell>
        </row>
        <row r="4255">
          <cell r="A4255" t="str">
            <v>BHUTAN</v>
          </cell>
        </row>
        <row r="4256">
          <cell r="A4256" t="str">
            <v>BRUNEI DARUSSALAM</v>
          </cell>
        </row>
        <row r="4257">
          <cell r="A4257" t="str">
            <v>CAMBODIA</v>
          </cell>
        </row>
        <row r="4258">
          <cell r="A4258" t="str">
            <v>CHINA</v>
          </cell>
        </row>
        <row r="4259">
          <cell r="A4259" t="str">
            <v>EAST TIMOR</v>
          </cell>
        </row>
        <row r="4260">
          <cell r="A4260" t="str">
            <v>HG KONG</v>
          </cell>
        </row>
        <row r="4261">
          <cell r="A4261" t="str">
            <v>INDIA</v>
          </cell>
        </row>
        <row r="4262">
          <cell r="A4262" t="str">
            <v>INDONESIA</v>
          </cell>
        </row>
        <row r="4263">
          <cell r="A4263" t="str">
            <v>JAPAN</v>
          </cell>
        </row>
        <row r="4264">
          <cell r="A4264" t="str">
            <v>KAZAKHSTAN</v>
          </cell>
        </row>
        <row r="4265">
          <cell r="A4265" t="str">
            <v>KOREA,DEMOC REP</v>
          </cell>
        </row>
        <row r="4266">
          <cell r="A4266" t="str">
            <v>KOREA,REPUBLIC OF</v>
          </cell>
        </row>
        <row r="4267">
          <cell r="A4267" t="str">
            <v>KYRGYZSTAN</v>
          </cell>
        </row>
        <row r="4268">
          <cell r="A4268" t="str">
            <v>LAOS</v>
          </cell>
        </row>
        <row r="4269">
          <cell r="A4269" t="str">
            <v>MACAO</v>
          </cell>
        </row>
        <row r="4270">
          <cell r="A4270" t="str">
            <v>MALAYSIA</v>
          </cell>
        </row>
        <row r="4271">
          <cell r="A4271" t="str">
            <v>MALDIVES</v>
          </cell>
        </row>
        <row r="4272">
          <cell r="A4272" t="str">
            <v>MONGOLIA</v>
          </cell>
        </row>
        <row r="4273">
          <cell r="A4273" t="str">
            <v>MAYANMAR</v>
          </cell>
        </row>
        <row r="4274">
          <cell r="A4274" t="str">
            <v>NEPAL</v>
          </cell>
        </row>
        <row r="4275">
          <cell r="A4275" t="str">
            <v>PAKISTAN</v>
          </cell>
        </row>
        <row r="4276">
          <cell r="A4276" t="str">
            <v>PHILIPPINES</v>
          </cell>
        </row>
        <row r="4277">
          <cell r="A4277" t="str">
            <v>SINGAPORE</v>
          </cell>
        </row>
        <row r="4278">
          <cell r="A4278" t="str">
            <v>SRI LANKA</v>
          </cell>
        </row>
        <row r="4279">
          <cell r="A4279" t="str">
            <v>TAIWAN</v>
          </cell>
        </row>
        <row r="4280">
          <cell r="A4280" t="str">
            <v>TAJIKISTAN</v>
          </cell>
        </row>
        <row r="4281">
          <cell r="A4281" t="str">
            <v>THAILAND</v>
          </cell>
        </row>
        <row r="4282">
          <cell r="A4282" t="str">
            <v>TURKMENISTAN</v>
          </cell>
        </row>
        <row r="4283">
          <cell r="A4283" t="str">
            <v>UZBEKISTAN</v>
          </cell>
        </row>
        <row r="4284">
          <cell r="A4284" t="str">
            <v>VIETNAM</v>
          </cell>
        </row>
        <row r="4285">
          <cell r="A4285" t="str">
            <v>AMER SAMOA</v>
          </cell>
        </row>
        <row r="4286">
          <cell r="A4286" t="str">
            <v>AUSTRALIA</v>
          </cell>
        </row>
        <row r="4287">
          <cell r="A4287" t="str">
            <v>CHRISTMS ISLAND</v>
          </cell>
        </row>
        <row r="4288">
          <cell r="A4288" t="str">
            <v>COCO (KEEL ISLND)</v>
          </cell>
        </row>
        <row r="4289">
          <cell r="A4289" t="str">
            <v>COOK ISLAND</v>
          </cell>
        </row>
        <row r="4290">
          <cell r="A4290" t="str">
            <v>FIJI</v>
          </cell>
        </row>
        <row r="4291">
          <cell r="A4291" t="str">
            <v>FR POLYNESIA</v>
          </cell>
        </row>
        <row r="4292">
          <cell r="A4292" t="str">
            <v>GUAM</v>
          </cell>
        </row>
        <row r="4293">
          <cell r="A4293" t="str">
            <v>HEARD/MCDNLD</v>
          </cell>
        </row>
        <row r="4294">
          <cell r="A4294" t="str">
            <v>KIRIBATI</v>
          </cell>
        </row>
        <row r="4295">
          <cell r="A4295" t="str">
            <v>MARSHALL ISL</v>
          </cell>
        </row>
        <row r="4296">
          <cell r="A4296" t="str">
            <v xml:space="preserve">MICRON, FED STS </v>
          </cell>
        </row>
        <row r="4297">
          <cell r="A4297" t="str">
            <v>NAURU</v>
          </cell>
        </row>
        <row r="4298">
          <cell r="A4298" t="str">
            <v>NEW CALDONIA</v>
          </cell>
        </row>
        <row r="4299">
          <cell r="A4299" t="str">
            <v>NEW ZEALAND</v>
          </cell>
        </row>
        <row r="4300">
          <cell r="A4300" t="str">
            <v>NIUE</v>
          </cell>
        </row>
        <row r="4301">
          <cell r="A4301" t="str">
            <v>NORFOLK ISLAND</v>
          </cell>
        </row>
        <row r="4302">
          <cell r="A4302" t="str">
            <v>N.MARIANA ISLANDS</v>
          </cell>
        </row>
        <row r="4303">
          <cell r="A4303" t="str">
            <v>PALAU</v>
          </cell>
        </row>
        <row r="4304">
          <cell r="A4304" t="str">
            <v>PAPUA N GUIN</v>
          </cell>
        </row>
        <row r="4305">
          <cell r="A4305" t="str">
            <v>PITCAIRN</v>
          </cell>
        </row>
        <row r="4306">
          <cell r="A4306" t="str">
            <v>SAMOA</v>
          </cell>
        </row>
        <row r="4307">
          <cell r="A4307" t="str">
            <v>SOLOMON ISL</v>
          </cell>
        </row>
        <row r="4308">
          <cell r="A4308" t="str">
            <v>TOKELAU</v>
          </cell>
        </row>
        <row r="4309">
          <cell r="A4309" t="str">
            <v>TONGA</v>
          </cell>
        </row>
        <row r="4310">
          <cell r="A4310" t="str">
            <v xml:space="preserve">TUVALU </v>
          </cell>
        </row>
        <row r="4311">
          <cell r="A4311" t="str">
            <v>US MINOR OUTLY IS</v>
          </cell>
        </row>
        <row r="4312">
          <cell r="A4312" t="str">
            <v>VANUATU</v>
          </cell>
        </row>
        <row r="4313">
          <cell r="A4313" t="str">
            <v>WALLIS&amp;FUTUN</v>
          </cell>
        </row>
        <row r="4314">
          <cell r="A4314" t="str">
            <v>AFGHANISTAN</v>
          </cell>
        </row>
        <row r="4315">
          <cell r="A4315" t="str">
            <v>BANGLADESH</v>
          </cell>
        </row>
        <row r="4316">
          <cell r="A4316" t="str">
            <v>BHUTAN</v>
          </cell>
        </row>
        <row r="4317">
          <cell r="A4317" t="str">
            <v>BRUNEI DARUSSALAM</v>
          </cell>
        </row>
        <row r="4318">
          <cell r="A4318" t="str">
            <v>CAMBODIA</v>
          </cell>
        </row>
        <row r="4319">
          <cell r="A4319" t="str">
            <v>CHINA</v>
          </cell>
        </row>
        <row r="4320">
          <cell r="A4320" t="str">
            <v>EAST TIMOR</v>
          </cell>
        </row>
        <row r="4321">
          <cell r="A4321" t="str">
            <v>HG KONG</v>
          </cell>
        </row>
        <row r="4322">
          <cell r="A4322" t="str">
            <v>INDIA</v>
          </cell>
        </row>
        <row r="4323">
          <cell r="A4323" t="str">
            <v>INDONESIA</v>
          </cell>
        </row>
        <row r="4324">
          <cell r="A4324" t="str">
            <v>JAPAN</v>
          </cell>
        </row>
        <row r="4325">
          <cell r="A4325" t="str">
            <v>KAZAKHSTAN</v>
          </cell>
        </row>
        <row r="4326">
          <cell r="A4326" t="str">
            <v>KOREA,DEMOC REP</v>
          </cell>
        </row>
        <row r="4327">
          <cell r="A4327" t="str">
            <v>KOREA,REPUBLIC OF</v>
          </cell>
        </row>
        <row r="4328">
          <cell r="A4328" t="str">
            <v>KYRGYZSTAN</v>
          </cell>
        </row>
        <row r="4329">
          <cell r="A4329" t="str">
            <v>LAOS</v>
          </cell>
        </row>
        <row r="4330">
          <cell r="A4330" t="str">
            <v>MACAO</v>
          </cell>
        </row>
        <row r="4331">
          <cell r="A4331" t="str">
            <v>MALAYSIA</v>
          </cell>
        </row>
        <row r="4332">
          <cell r="A4332" t="str">
            <v>MALDIVES</v>
          </cell>
        </row>
        <row r="4333">
          <cell r="A4333" t="str">
            <v>MONGOLIA</v>
          </cell>
        </row>
        <row r="4334">
          <cell r="A4334" t="str">
            <v>MAYANMAR</v>
          </cell>
        </row>
        <row r="4335">
          <cell r="A4335" t="str">
            <v>NEPAL</v>
          </cell>
        </row>
        <row r="4336">
          <cell r="A4336" t="str">
            <v>PAKISTAN</v>
          </cell>
        </row>
        <row r="4337">
          <cell r="A4337" t="str">
            <v>PHILIPPINES</v>
          </cell>
        </row>
        <row r="4338">
          <cell r="A4338" t="str">
            <v>SINGAPORE</v>
          </cell>
        </row>
        <row r="4339">
          <cell r="A4339" t="str">
            <v>SRI LANKA</v>
          </cell>
        </row>
        <row r="4340">
          <cell r="A4340" t="str">
            <v>TAIWAN</v>
          </cell>
        </row>
        <row r="4341">
          <cell r="A4341" t="str">
            <v>TAJIKISTAN</v>
          </cell>
        </row>
        <row r="4342">
          <cell r="A4342" t="str">
            <v>THAILAND</v>
          </cell>
        </row>
        <row r="4343">
          <cell r="A4343" t="str">
            <v>TURKMENISTAN</v>
          </cell>
        </row>
        <row r="4344">
          <cell r="A4344" t="str">
            <v>UZBEKISTAN</v>
          </cell>
        </row>
        <row r="4345">
          <cell r="A4345" t="str">
            <v>VIETNAM</v>
          </cell>
        </row>
        <row r="4346">
          <cell r="A4346" t="str">
            <v>AMER SAMOA</v>
          </cell>
        </row>
        <row r="4347">
          <cell r="A4347" t="str">
            <v>AUSTRALIA</v>
          </cell>
        </row>
        <row r="4348">
          <cell r="A4348" t="str">
            <v>CHRISTMS ISLAND</v>
          </cell>
        </row>
        <row r="4349">
          <cell r="A4349" t="str">
            <v>COCO (KEEL ISLND)</v>
          </cell>
        </row>
        <row r="4350">
          <cell r="A4350" t="str">
            <v>COOK ISLAND</v>
          </cell>
        </row>
        <row r="4351">
          <cell r="A4351" t="str">
            <v>FIJI</v>
          </cell>
        </row>
        <row r="4352">
          <cell r="A4352" t="str">
            <v>FR POLYNESIA</v>
          </cell>
        </row>
        <row r="4353">
          <cell r="A4353" t="str">
            <v>GUAM</v>
          </cell>
        </row>
        <row r="4354">
          <cell r="A4354" t="str">
            <v>HEARD/MCDNLD</v>
          </cell>
        </row>
        <row r="4355">
          <cell r="A4355" t="str">
            <v>KIRIBATI</v>
          </cell>
        </row>
        <row r="4356">
          <cell r="A4356" t="str">
            <v>MARSHALL ISL</v>
          </cell>
        </row>
        <row r="4357">
          <cell r="A4357" t="str">
            <v xml:space="preserve">MICRON, FED STS </v>
          </cell>
        </row>
        <row r="4358">
          <cell r="A4358" t="str">
            <v>NAURU</v>
          </cell>
        </row>
        <row r="4359">
          <cell r="A4359" t="str">
            <v>NEW CALDONIA</v>
          </cell>
        </row>
        <row r="4360">
          <cell r="A4360" t="str">
            <v>NEW ZEALAND</v>
          </cell>
        </row>
        <row r="4361">
          <cell r="A4361" t="str">
            <v>NIUE</v>
          </cell>
        </row>
        <row r="4362">
          <cell r="A4362" t="str">
            <v>NORFOLK ISLAND</v>
          </cell>
        </row>
        <row r="4363">
          <cell r="A4363" t="str">
            <v>N.MARIANA ISLANDS</v>
          </cell>
        </row>
        <row r="4364">
          <cell r="A4364" t="str">
            <v>PALAU</v>
          </cell>
        </row>
        <row r="4365">
          <cell r="A4365" t="str">
            <v>PAPUA N GUIN</v>
          </cell>
        </row>
        <row r="4366">
          <cell r="A4366" t="str">
            <v>PITCAIRN</v>
          </cell>
        </row>
        <row r="4367">
          <cell r="A4367" t="str">
            <v>SAMOA</v>
          </cell>
        </row>
        <row r="4368">
          <cell r="A4368" t="str">
            <v>SOLOMON ISL</v>
          </cell>
        </row>
        <row r="4369">
          <cell r="A4369" t="str">
            <v>TOKELAU</v>
          </cell>
        </row>
        <row r="4370">
          <cell r="A4370" t="str">
            <v>TONGA</v>
          </cell>
        </row>
        <row r="4371">
          <cell r="A4371" t="str">
            <v xml:space="preserve">TUVALU </v>
          </cell>
        </row>
        <row r="4372">
          <cell r="A4372" t="str">
            <v>US MINOR OUTLY IS</v>
          </cell>
        </row>
        <row r="4373">
          <cell r="A4373" t="str">
            <v>VANUATU</v>
          </cell>
        </row>
        <row r="4374">
          <cell r="A4374" t="str">
            <v>WALLIS&amp;FUTUN</v>
          </cell>
        </row>
        <row r="4375">
          <cell r="A4375" t="str">
            <v>AFGHANISTAN</v>
          </cell>
        </row>
        <row r="4376">
          <cell r="A4376" t="str">
            <v>BANGLADESH</v>
          </cell>
        </row>
        <row r="4377">
          <cell r="A4377" t="str">
            <v>BHUTAN</v>
          </cell>
        </row>
        <row r="4378">
          <cell r="A4378" t="str">
            <v>BRUNEI DARUSSALAM</v>
          </cell>
        </row>
        <row r="4379">
          <cell r="A4379" t="str">
            <v>CAMBODIA</v>
          </cell>
        </row>
        <row r="4380">
          <cell r="A4380" t="str">
            <v>CHINA</v>
          </cell>
        </row>
        <row r="4381">
          <cell r="A4381" t="str">
            <v>EAST TIMOR</v>
          </cell>
        </row>
        <row r="4382">
          <cell r="A4382" t="str">
            <v>HG KONG</v>
          </cell>
        </row>
        <row r="4383">
          <cell r="A4383" t="str">
            <v>INDIA</v>
          </cell>
        </row>
        <row r="4384">
          <cell r="A4384" t="str">
            <v>INDONESIA</v>
          </cell>
        </row>
        <row r="4385">
          <cell r="A4385" t="str">
            <v>JAPAN</v>
          </cell>
        </row>
        <row r="4386">
          <cell r="A4386" t="str">
            <v>KAZAKHSTAN</v>
          </cell>
        </row>
        <row r="4387">
          <cell r="A4387" t="str">
            <v>KOREA,DEMOC REP</v>
          </cell>
        </row>
        <row r="4388">
          <cell r="A4388" t="str">
            <v>KOREA,REPUBLIC OF</v>
          </cell>
        </row>
        <row r="4389">
          <cell r="A4389" t="str">
            <v>KYRGYZSTAN</v>
          </cell>
        </row>
        <row r="4390">
          <cell r="A4390" t="str">
            <v>LAOS</v>
          </cell>
        </row>
        <row r="4391">
          <cell r="A4391" t="str">
            <v>MACAO</v>
          </cell>
        </row>
        <row r="4392">
          <cell r="A4392" t="str">
            <v>MALAYSIA</v>
          </cell>
        </row>
        <row r="4393">
          <cell r="A4393" t="str">
            <v>MALDIVES</v>
          </cell>
        </row>
        <row r="4394">
          <cell r="A4394" t="str">
            <v>MONGOLIA</v>
          </cell>
        </row>
        <row r="4395">
          <cell r="A4395" t="str">
            <v>MAYANMAR</v>
          </cell>
        </row>
        <row r="4396">
          <cell r="A4396" t="str">
            <v>NEPAL</v>
          </cell>
        </row>
        <row r="4397">
          <cell r="A4397" t="str">
            <v>PAKISTAN</v>
          </cell>
        </row>
        <row r="4398">
          <cell r="A4398" t="str">
            <v>PHILIPPINES</v>
          </cell>
        </row>
        <row r="4399">
          <cell r="A4399" t="str">
            <v>SINGAPORE</v>
          </cell>
        </row>
        <row r="4400">
          <cell r="A4400" t="str">
            <v>SRI LANKA</v>
          </cell>
        </row>
        <row r="4401">
          <cell r="A4401" t="str">
            <v>TAIWAN</v>
          </cell>
        </row>
        <row r="4402">
          <cell r="A4402" t="str">
            <v>TAJIKISTAN</v>
          </cell>
        </row>
        <row r="4403">
          <cell r="A4403" t="str">
            <v>THAILAND</v>
          </cell>
        </row>
        <row r="4404">
          <cell r="A4404" t="str">
            <v>TURKMENISTAN</v>
          </cell>
        </row>
        <row r="4405">
          <cell r="A4405" t="str">
            <v>UZBEKISTAN</v>
          </cell>
        </row>
        <row r="4406">
          <cell r="A4406" t="str">
            <v>VIETNAM</v>
          </cell>
        </row>
        <row r="4407">
          <cell r="A4407" t="str">
            <v>AMER SAMOA</v>
          </cell>
        </row>
        <row r="4408">
          <cell r="A4408" t="str">
            <v>AUSTRALIA</v>
          </cell>
        </row>
        <row r="4409">
          <cell r="A4409" t="str">
            <v>CHRISTMS ISLAND</v>
          </cell>
        </row>
        <row r="4410">
          <cell r="A4410" t="str">
            <v>COCO (KEEL ISLND)</v>
          </cell>
        </row>
        <row r="4411">
          <cell r="A4411" t="str">
            <v>COOK ISLAND</v>
          </cell>
        </row>
        <row r="4412">
          <cell r="A4412" t="str">
            <v>FIJI</v>
          </cell>
        </row>
        <row r="4413">
          <cell r="A4413" t="str">
            <v>FR POLYNESIA</v>
          </cell>
        </row>
        <row r="4414">
          <cell r="A4414" t="str">
            <v>GUAM</v>
          </cell>
        </row>
        <row r="4415">
          <cell r="A4415" t="str">
            <v>HEARD/MCDNLD</v>
          </cell>
        </row>
        <row r="4416">
          <cell r="A4416" t="str">
            <v>KIRIBATI</v>
          </cell>
        </row>
        <row r="4417">
          <cell r="A4417" t="str">
            <v>MARSHALL ISL</v>
          </cell>
        </row>
        <row r="4418">
          <cell r="A4418" t="str">
            <v xml:space="preserve">MICRON, FED STS </v>
          </cell>
        </row>
        <row r="4419">
          <cell r="A4419" t="str">
            <v>NAURU</v>
          </cell>
        </row>
        <row r="4420">
          <cell r="A4420" t="str">
            <v>NEW CALDONIA</v>
          </cell>
        </row>
        <row r="4421">
          <cell r="A4421" t="str">
            <v>NEW ZEALAND</v>
          </cell>
        </row>
        <row r="4422">
          <cell r="A4422" t="str">
            <v>NIUE</v>
          </cell>
        </row>
        <row r="4423">
          <cell r="A4423" t="str">
            <v>NORFOLK ISLAND</v>
          </cell>
        </row>
        <row r="4424">
          <cell r="A4424" t="str">
            <v>N.MARIANA ISLANDS</v>
          </cell>
        </row>
        <row r="4425">
          <cell r="A4425" t="str">
            <v>PALAU</v>
          </cell>
        </row>
        <row r="4426">
          <cell r="A4426" t="str">
            <v>PAPUA N GUIN</v>
          </cell>
        </row>
        <row r="4427">
          <cell r="A4427" t="str">
            <v>PITCAIRN</v>
          </cell>
        </row>
        <row r="4428">
          <cell r="A4428" t="str">
            <v>SAMOA</v>
          </cell>
        </row>
        <row r="4429">
          <cell r="A4429" t="str">
            <v>SOLOMON ISL</v>
          </cell>
        </row>
        <row r="4430">
          <cell r="A4430" t="str">
            <v>TOKELAU</v>
          </cell>
        </row>
        <row r="4431">
          <cell r="A4431" t="str">
            <v>TONGA</v>
          </cell>
        </row>
        <row r="4432">
          <cell r="A4432" t="str">
            <v xml:space="preserve">TUVALU </v>
          </cell>
        </row>
        <row r="4433">
          <cell r="A4433" t="str">
            <v>US MINOR OUTLY IS</v>
          </cell>
        </row>
        <row r="4434">
          <cell r="A4434" t="str">
            <v>VANUATU</v>
          </cell>
        </row>
        <row r="4435">
          <cell r="A4435" t="str">
            <v>WALLIS&amp;FUTUN</v>
          </cell>
        </row>
        <row r="4436">
          <cell r="A4436" t="str">
            <v>AFGHANISTAN</v>
          </cell>
        </row>
        <row r="4437">
          <cell r="A4437" t="str">
            <v>BANGLADESH</v>
          </cell>
        </row>
        <row r="4438">
          <cell r="A4438" t="str">
            <v>BHUTAN</v>
          </cell>
        </row>
        <row r="4439">
          <cell r="A4439" t="str">
            <v>BRUNEI DARUSSALAM</v>
          </cell>
        </row>
        <row r="4440">
          <cell r="A4440" t="str">
            <v>CAMBODIA</v>
          </cell>
        </row>
        <row r="4441">
          <cell r="A4441" t="str">
            <v>CHINA</v>
          </cell>
        </row>
        <row r="4442">
          <cell r="A4442" t="str">
            <v>EAST TIMOR</v>
          </cell>
        </row>
        <row r="4443">
          <cell r="A4443" t="str">
            <v>HG KONG</v>
          </cell>
        </row>
        <row r="4444">
          <cell r="A4444" t="str">
            <v>INDIA</v>
          </cell>
        </row>
        <row r="4445">
          <cell r="A4445" t="str">
            <v>INDONESIA</v>
          </cell>
        </row>
        <row r="4446">
          <cell r="A4446" t="str">
            <v>JAPAN</v>
          </cell>
        </row>
        <row r="4447">
          <cell r="A4447" t="str">
            <v>KAZAKHSTAN</v>
          </cell>
        </row>
        <row r="4448">
          <cell r="A4448" t="str">
            <v>KOREA,DEMOC REP</v>
          </cell>
        </row>
        <row r="4449">
          <cell r="A4449" t="str">
            <v>KOREA,REPUBLIC OF</v>
          </cell>
        </row>
        <row r="4450">
          <cell r="A4450" t="str">
            <v>KYRGYZSTAN</v>
          </cell>
        </row>
        <row r="4451">
          <cell r="A4451" t="str">
            <v>LAOS</v>
          </cell>
        </row>
        <row r="4452">
          <cell r="A4452" t="str">
            <v>MACAO</v>
          </cell>
        </row>
        <row r="4453">
          <cell r="A4453" t="str">
            <v>MALAYSIA</v>
          </cell>
        </row>
        <row r="4454">
          <cell r="A4454" t="str">
            <v>MALDIVES</v>
          </cell>
        </row>
        <row r="4455">
          <cell r="A4455" t="str">
            <v>MONGOLIA</v>
          </cell>
        </row>
        <row r="4456">
          <cell r="A4456" t="str">
            <v>MAYANMAR</v>
          </cell>
        </row>
        <row r="4457">
          <cell r="A4457" t="str">
            <v>NEPAL</v>
          </cell>
        </row>
        <row r="4458">
          <cell r="A4458" t="str">
            <v>PAKISTAN</v>
          </cell>
        </row>
        <row r="4459">
          <cell r="A4459" t="str">
            <v>PHILIPPINES</v>
          </cell>
        </row>
        <row r="4460">
          <cell r="A4460" t="str">
            <v>SINGAPORE</v>
          </cell>
        </row>
        <row r="4461">
          <cell r="A4461" t="str">
            <v>SRI LANKA</v>
          </cell>
        </row>
        <row r="4462">
          <cell r="A4462" t="str">
            <v>TAIWAN</v>
          </cell>
        </row>
        <row r="4463">
          <cell r="A4463" t="str">
            <v>TAJIKISTAN</v>
          </cell>
        </row>
        <row r="4464">
          <cell r="A4464" t="str">
            <v>THAILAND</v>
          </cell>
        </row>
        <row r="4465">
          <cell r="A4465" t="str">
            <v>TURKMENISTAN</v>
          </cell>
        </row>
        <row r="4466">
          <cell r="A4466" t="str">
            <v>UZBEKISTAN</v>
          </cell>
        </row>
        <row r="4467">
          <cell r="A4467" t="str">
            <v>VIETNAM</v>
          </cell>
        </row>
        <row r="4468">
          <cell r="A4468" t="str">
            <v>AMER SAMOA</v>
          </cell>
        </row>
        <row r="4469">
          <cell r="A4469" t="str">
            <v>AUSTRALIA</v>
          </cell>
        </row>
        <row r="4470">
          <cell r="A4470" t="str">
            <v>CHRISTMS ISLAND</v>
          </cell>
        </row>
        <row r="4471">
          <cell r="A4471" t="str">
            <v>COCO (KEEL ISLND)</v>
          </cell>
        </row>
        <row r="4472">
          <cell r="A4472" t="str">
            <v>COOK ISLAND</v>
          </cell>
        </row>
        <row r="4473">
          <cell r="A4473" t="str">
            <v>FIJI</v>
          </cell>
        </row>
        <row r="4474">
          <cell r="A4474" t="str">
            <v>FR POLYNESIA</v>
          </cell>
        </row>
        <row r="4475">
          <cell r="A4475" t="str">
            <v>GUAM</v>
          </cell>
        </row>
        <row r="4476">
          <cell r="A4476" t="str">
            <v>HEARD/MCDNLD</v>
          </cell>
        </row>
        <row r="4477">
          <cell r="A4477" t="str">
            <v>KIRIBATI</v>
          </cell>
        </row>
        <row r="4478">
          <cell r="A4478" t="str">
            <v>MARSHALL ISL</v>
          </cell>
        </row>
        <row r="4479">
          <cell r="A4479" t="str">
            <v xml:space="preserve">MICRON, FED STS </v>
          </cell>
        </row>
        <row r="4480">
          <cell r="A4480" t="str">
            <v>NAURU</v>
          </cell>
        </row>
        <row r="4481">
          <cell r="A4481" t="str">
            <v>NEW CALDONIA</v>
          </cell>
        </row>
        <row r="4482">
          <cell r="A4482" t="str">
            <v>NEW ZEALAND</v>
          </cell>
        </row>
        <row r="4483">
          <cell r="A4483" t="str">
            <v>NIUE</v>
          </cell>
        </row>
        <row r="4484">
          <cell r="A4484" t="str">
            <v>NORFOLK ISLAND</v>
          </cell>
        </row>
        <row r="4485">
          <cell r="A4485" t="str">
            <v>N.MARIANA ISLANDS</v>
          </cell>
        </row>
        <row r="4486">
          <cell r="A4486" t="str">
            <v>PALAU</v>
          </cell>
        </row>
        <row r="4487">
          <cell r="A4487" t="str">
            <v>PAPUA N GUIN</v>
          </cell>
        </row>
        <row r="4488">
          <cell r="A4488" t="str">
            <v>PITCAIRN</v>
          </cell>
        </row>
        <row r="4489">
          <cell r="A4489" t="str">
            <v>SAMOA</v>
          </cell>
        </row>
        <row r="4490">
          <cell r="A4490" t="str">
            <v>SOLOMON ISL</v>
          </cell>
        </row>
        <row r="4491">
          <cell r="A4491" t="str">
            <v>TOKELAU</v>
          </cell>
        </row>
        <row r="4492">
          <cell r="A4492" t="str">
            <v>TONGA</v>
          </cell>
        </row>
        <row r="4493">
          <cell r="A4493" t="str">
            <v xml:space="preserve">TUVALU </v>
          </cell>
        </row>
        <row r="4494">
          <cell r="A4494" t="str">
            <v>US MINOR OUTLY IS</v>
          </cell>
        </row>
        <row r="4495">
          <cell r="A4495" t="str">
            <v>VANUATU</v>
          </cell>
        </row>
        <row r="4496">
          <cell r="A4496" t="str">
            <v>WALLIS&amp;FUTUN</v>
          </cell>
        </row>
        <row r="4497">
          <cell r="A4497" t="str">
            <v>AFGHANISTAN</v>
          </cell>
        </row>
        <row r="4498">
          <cell r="A4498" t="str">
            <v>BANGLADESH</v>
          </cell>
        </row>
        <row r="4499">
          <cell r="A4499" t="str">
            <v>BHUTAN</v>
          </cell>
        </row>
        <row r="4500">
          <cell r="A4500" t="str">
            <v>BRUNEI DARUSSALAM</v>
          </cell>
        </row>
        <row r="4501">
          <cell r="A4501" t="str">
            <v>CAMBODIA</v>
          </cell>
        </row>
        <row r="4502">
          <cell r="A4502" t="str">
            <v>CHINA</v>
          </cell>
        </row>
        <row r="4503">
          <cell r="A4503" t="str">
            <v>EAST TIMOR</v>
          </cell>
        </row>
        <row r="4504">
          <cell r="A4504" t="str">
            <v>HG KONG</v>
          </cell>
        </row>
        <row r="4505">
          <cell r="A4505" t="str">
            <v>INDIA</v>
          </cell>
        </row>
        <row r="4506">
          <cell r="A4506" t="str">
            <v>INDONESIA</v>
          </cell>
        </row>
        <row r="4507">
          <cell r="A4507" t="str">
            <v>JAPAN</v>
          </cell>
        </row>
        <row r="4508">
          <cell r="A4508" t="str">
            <v>KAZAKHSTAN</v>
          </cell>
        </row>
        <row r="4509">
          <cell r="A4509" t="str">
            <v>KOREA,DEMOC REP</v>
          </cell>
        </row>
        <row r="4510">
          <cell r="A4510" t="str">
            <v>KOREA,REPUBLIC OF</v>
          </cell>
        </row>
        <row r="4511">
          <cell r="A4511" t="str">
            <v>KYRGYZSTAN</v>
          </cell>
        </row>
        <row r="4512">
          <cell r="A4512" t="str">
            <v>LAOS</v>
          </cell>
        </row>
        <row r="4513">
          <cell r="A4513" t="str">
            <v>MACAO</v>
          </cell>
        </row>
        <row r="4514">
          <cell r="A4514" t="str">
            <v>MALAYSIA</v>
          </cell>
        </row>
        <row r="4515">
          <cell r="A4515" t="str">
            <v>MALDIVES</v>
          </cell>
        </row>
        <row r="4516">
          <cell r="A4516" t="str">
            <v>MONGOLIA</v>
          </cell>
        </row>
        <row r="4517">
          <cell r="A4517" t="str">
            <v>MAYANMAR</v>
          </cell>
        </row>
        <row r="4518">
          <cell r="A4518" t="str">
            <v>NEPAL</v>
          </cell>
        </row>
        <row r="4519">
          <cell r="A4519" t="str">
            <v>PAKISTAN</v>
          </cell>
        </row>
        <row r="4520">
          <cell r="A4520" t="str">
            <v>PHILIPPINES</v>
          </cell>
        </row>
        <row r="4521">
          <cell r="A4521" t="str">
            <v>SINGAPORE</v>
          </cell>
        </row>
        <row r="4522">
          <cell r="A4522" t="str">
            <v>SRI LANKA</v>
          </cell>
        </row>
        <row r="4523">
          <cell r="A4523" t="str">
            <v>TAIWAN</v>
          </cell>
        </row>
        <row r="4524">
          <cell r="A4524" t="str">
            <v>TAJIKISTAN</v>
          </cell>
        </row>
        <row r="4525">
          <cell r="A4525" t="str">
            <v>THAILAND</v>
          </cell>
        </row>
        <row r="4526">
          <cell r="A4526" t="str">
            <v>TURKMENISTAN</v>
          </cell>
        </row>
        <row r="4527">
          <cell r="A4527" t="str">
            <v>UZBEKISTAN</v>
          </cell>
        </row>
        <row r="4528">
          <cell r="A4528" t="str">
            <v>VIETNAM</v>
          </cell>
        </row>
        <row r="4529">
          <cell r="A4529" t="str">
            <v>AMER SAMOA</v>
          </cell>
        </row>
        <row r="4530">
          <cell r="A4530" t="str">
            <v>AUSTRALIA</v>
          </cell>
        </row>
        <row r="4531">
          <cell r="A4531" t="str">
            <v>CHRISTMS ISLAND</v>
          </cell>
        </row>
        <row r="4532">
          <cell r="A4532" t="str">
            <v>COCO (KEEL ISLND)</v>
          </cell>
        </row>
        <row r="4533">
          <cell r="A4533" t="str">
            <v>COOK ISLAND</v>
          </cell>
        </row>
        <row r="4534">
          <cell r="A4534" t="str">
            <v>FIJI</v>
          </cell>
        </row>
        <row r="4535">
          <cell r="A4535" t="str">
            <v>FR POLYNESIA</v>
          </cell>
        </row>
        <row r="4536">
          <cell r="A4536" t="str">
            <v>GUAM</v>
          </cell>
        </row>
        <row r="4537">
          <cell r="A4537" t="str">
            <v>HEARD/MCDNLD</v>
          </cell>
        </row>
        <row r="4538">
          <cell r="A4538" t="str">
            <v>KIRIBATI</v>
          </cell>
        </row>
        <row r="4539">
          <cell r="A4539" t="str">
            <v>MARSHALL ISL</v>
          </cell>
        </row>
        <row r="4540">
          <cell r="A4540" t="str">
            <v xml:space="preserve">MICRON, FED STS </v>
          </cell>
        </row>
        <row r="4541">
          <cell r="A4541" t="str">
            <v>NAURU</v>
          </cell>
        </row>
        <row r="4542">
          <cell r="A4542" t="str">
            <v>NEW CALDONIA</v>
          </cell>
        </row>
        <row r="4543">
          <cell r="A4543" t="str">
            <v>NEW ZEALAND</v>
          </cell>
        </row>
        <row r="4544">
          <cell r="A4544" t="str">
            <v>NIUE</v>
          </cell>
        </row>
        <row r="4545">
          <cell r="A4545" t="str">
            <v>NORFOLK ISLAND</v>
          </cell>
        </row>
        <row r="4546">
          <cell r="A4546" t="str">
            <v>N.MARIANA ISLANDS</v>
          </cell>
        </row>
        <row r="4547">
          <cell r="A4547" t="str">
            <v>PALAU</v>
          </cell>
        </row>
        <row r="4548">
          <cell r="A4548" t="str">
            <v>PAPUA N GUIN</v>
          </cell>
        </row>
        <row r="4549">
          <cell r="A4549" t="str">
            <v>PITCAIRN</v>
          </cell>
        </row>
        <row r="4550">
          <cell r="A4550" t="str">
            <v>SAMOA</v>
          </cell>
        </row>
        <row r="4551">
          <cell r="A4551" t="str">
            <v>SOLOMON ISL</v>
          </cell>
        </row>
        <row r="4552">
          <cell r="A4552" t="str">
            <v>TOKELAU</v>
          </cell>
        </row>
        <row r="4553">
          <cell r="A4553" t="str">
            <v>TONGA</v>
          </cell>
        </row>
        <row r="4554">
          <cell r="A4554" t="str">
            <v xml:space="preserve">TUVALU </v>
          </cell>
        </row>
        <row r="4555">
          <cell r="A4555" t="str">
            <v>US MINOR OUTLY IS</v>
          </cell>
        </row>
        <row r="4556">
          <cell r="A4556" t="str">
            <v>VANUATU</v>
          </cell>
        </row>
        <row r="4557">
          <cell r="A4557" t="str">
            <v>WALLIS&amp;FUTUN</v>
          </cell>
        </row>
        <row r="4558">
          <cell r="A4558" t="str">
            <v>INDONESIA</v>
          </cell>
        </row>
        <row r="4559">
          <cell r="A4559" t="str">
            <v>INDONESIA</v>
          </cell>
        </row>
        <row r="4560">
          <cell r="A4560" t="str">
            <v>INDONESIA</v>
          </cell>
        </row>
        <row r="4561">
          <cell r="A4561" t="str">
            <v>INDONESIA</v>
          </cell>
        </row>
        <row r="4562">
          <cell r="A4562" t="str">
            <v>INDONESIA</v>
          </cell>
        </row>
        <row r="4563">
          <cell r="A4563" t="str">
            <v>INDONESIA</v>
          </cell>
        </row>
        <row r="4564">
          <cell r="A4564" t="str">
            <v>INDONESIA</v>
          </cell>
        </row>
        <row r="4565">
          <cell r="A4565" t="str">
            <v>INDONESIA</v>
          </cell>
        </row>
        <row r="4566">
          <cell r="A4566" t="str">
            <v>INDONESIA</v>
          </cell>
        </row>
        <row r="4567">
          <cell r="A4567" t="str">
            <v>INDONESIA</v>
          </cell>
        </row>
        <row r="4568">
          <cell r="A4568" t="str">
            <v>INDONESIA</v>
          </cell>
        </row>
        <row r="4569">
          <cell r="A4569" t="str">
            <v>INDONESIA</v>
          </cell>
        </row>
        <row r="4570">
          <cell r="A4570" t="str">
            <v>KOREA,REPUBLIC OF</v>
          </cell>
        </row>
        <row r="4571">
          <cell r="A4571" t="str">
            <v>KOREA,REPUBLIC OF</v>
          </cell>
        </row>
        <row r="4572">
          <cell r="A4572" t="str">
            <v>KOREA,REPUBLIC OF</v>
          </cell>
        </row>
        <row r="4573">
          <cell r="A4573" t="str">
            <v>KOREA,REPUBLIC OF</v>
          </cell>
        </row>
        <row r="4574">
          <cell r="A4574" t="str">
            <v>KOREA,REPUBLIC OF</v>
          </cell>
        </row>
        <row r="4575">
          <cell r="A4575" t="str">
            <v>KOREA,REPUBLIC OF</v>
          </cell>
        </row>
        <row r="4576">
          <cell r="A4576" t="str">
            <v>KOREA,REPUBLIC OF</v>
          </cell>
        </row>
        <row r="4577">
          <cell r="A4577" t="str">
            <v>KOREA,REPUBLIC OF</v>
          </cell>
        </row>
        <row r="4578">
          <cell r="A4578" t="str">
            <v>KOREA,REPUBLIC OF</v>
          </cell>
        </row>
        <row r="4579">
          <cell r="A4579" t="str">
            <v>KOREA,REPUBLIC OF</v>
          </cell>
        </row>
        <row r="4580">
          <cell r="A4580" t="str">
            <v>KOREA,REPUBLIC OF</v>
          </cell>
        </row>
        <row r="4581">
          <cell r="A4581" t="str">
            <v>KOREA,REPUBLIC OF</v>
          </cell>
        </row>
        <row r="4582">
          <cell r="A4582" t="str">
            <v>MALAYSIA</v>
          </cell>
        </row>
        <row r="4583">
          <cell r="A4583" t="str">
            <v>MALAYSIA</v>
          </cell>
        </row>
        <row r="4584">
          <cell r="A4584" t="str">
            <v>MALAYSIA</v>
          </cell>
        </row>
        <row r="4585">
          <cell r="A4585" t="str">
            <v>MALAYSIA</v>
          </cell>
        </row>
        <row r="4586">
          <cell r="A4586" t="str">
            <v>MALAYSIA</v>
          </cell>
        </row>
        <row r="4587">
          <cell r="A4587" t="str">
            <v>MALAYSIA</v>
          </cell>
        </row>
        <row r="4588">
          <cell r="A4588" t="str">
            <v>MALAYSIA</v>
          </cell>
        </row>
        <row r="4589">
          <cell r="A4589" t="str">
            <v>MALAYSIA</v>
          </cell>
        </row>
        <row r="4590">
          <cell r="A4590" t="str">
            <v>MALAYSIA</v>
          </cell>
        </row>
        <row r="4591">
          <cell r="A4591" t="str">
            <v>MALAYSIA</v>
          </cell>
        </row>
        <row r="4592">
          <cell r="A4592" t="str">
            <v>MALAYSIA</v>
          </cell>
        </row>
        <row r="4593">
          <cell r="A4593" t="str">
            <v>MALAYSIA</v>
          </cell>
        </row>
        <row r="4594">
          <cell r="A4594" t="str">
            <v>PHILIPPINES</v>
          </cell>
        </row>
        <row r="4595">
          <cell r="A4595" t="str">
            <v>PHILIPPINES</v>
          </cell>
        </row>
        <row r="4596">
          <cell r="A4596" t="str">
            <v>PHILIPPINES</v>
          </cell>
        </row>
        <row r="4597">
          <cell r="A4597" t="str">
            <v>PHILIPPINES</v>
          </cell>
        </row>
        <row r="4598">
          <cell r="A4598" t="str">
            <v>PHILIPPINES</v>
          </cell>
        </row>
        <row r="4599">
          <cell r="A4599" t="str">
            <v>PHILIPPINES</v>
          </cell>
        </row>
        <row r="4600">
          <cell r="A4600" t="str">
            <v>PHILIPPINES</v>
          </cell>
        </row>
        <row r="4601">
          <cell r="A4601" t="str">
            <v>PHILIPPINES</v>
          </cell>
        </row>
        <row r="4602">
          <cell r="A4602" t="str">
            <v>PHILIPPINES</v>
          </cell>
        </row>
        <row r="4603">
          <cell r="A4603" t="str">
            <v>PHILIPPINES</v>
          </cell>
        </row>
        <row r="4604">
          <cell r="A4604" t="str">
            <v>PHILIPPINES</v>
          </cell>
        </row>
        <row r="4605">
          <cell r="A4605" t="str">
            <v>PHILIPPINES</v>
          </cell>
        </row>
        <row r="4606">
          <cell r="A4606" t="str">
            <v>SINGAPORE</v>
          </cell>
        </row>
        <row r="4607">
          <cell r="A4607" t="str">
            <v>SINGAPORE</v>
          </cell>
        </row>
        <row r="4608">
          <cell r="A4608" t="str">
            <v>SINGAPORE</v>
          </cell>
        </row>
        <row r="4609">
          <cell r="A4609" t="str">
            <v>SINGAPORE</v>
          </cell>
        </row>
        <row r="4610">
          <cell r="A4610" t="str">
            <v>SINGAPORE</v>
          </cell>
        </row>
        <row r="4611">
          <cell r="A4611" t="str">
            <v>SINGAPORE</v>
          </cell>
        </row>
        <row r="4612">
          <cell r="A4612" t="str">
            <v>SINGAPORE</v>
          </cell>
        </row>
        <row r="4613">
          <cell r="A4613" t="str">
            <v>SINGAPORE</v>
          </cell>
        </row>
        <row r="4614">
          <cell r="A4614" t="str">
            <v>SINGAPORE</v>
          </cell>
        </row>
        <row r="4615">
          <cell r="A4615" t="str">
            <v>SINGAPORE</v>
          </cell>
        </row>
        <row r="4616">
          <cell r="A4616" t="str">
            <v>SINGAPORE</v>
          </cell>
        </row>
        <row r="4617">
          <cell r="A4617" t="str">
            <v>SINGAPORE</v>
          </cell>
        </row>
        <row r="4618">
          <cell r="A4618" t="str">
            <v>TAIWAN</v>
          </cell>
        </row>
        <row r="4619">
          <cell r="A4619" t="str">
            <v>TAIWAN</v>
          </cell>
        </row>
        <row r="4620">
          <cell r="A4620" t="str">
            <v>TAIWAN</v>
          </cell>
        </row>
        <row r="4621">
          <cell r="A4621" t="str">
            <v>TAIWAN</v>
          </cell>
        </row>
        <row r="4622">
          <cell r="A4622" t="str">
            <v>TAIWAN</v>
          </cell>
        </row>
        <row r="4623">
          <cell r="A4623" t="str">
            <v>TAIWAN</v>
          </cell>
        </row>
        <row r="4624">
          <cell r="A4624" t="str">
            <v>TAIWAN</v>
          </cell>
        </row>
        <row r="4625">
          <cell r="A4625" t="str">
            <v>TAIWAN</v>
          </cell>
        </row>
        <row r="4626">
          <cell r="A4626" t="str">
            <v>TAIWAN</v>
          </cell>
        </row>
        <row r="4627">
          <cell r="A4627" t="str">
            <v>TAIWAN</v>
          </cell>
        </row>
        <row r="4628">
          <cell r="A4628" t="str">
            <v>TAIWAN</v>
          </cell>
        </row>
        <row r="4629">
          <cell r="A4629" t="str">
            <v>TAIWAN</v>
          </cell>
        </row>
        <row r="4630">
          <cell r="A4630" t="str">
            <v>THAILAND</v>
          </cell>
        </row>
        <row r="4631">
          <cell r="A4631" t="str">
            <v>THAILAND</v>
          </cell>
        </row>
        <row r="4632">
          <cell r="A4632" t="str">
            <v>THAILAND</v>
          </cell>
        </row>
        <row r="4633">
          <cell r="A4633" t="str">
            <v>THAILAND</v>
          </cell>
        </row>
        <row r="4634">
          <cell r="A4634" t="str">
            <v>THAILAND</v>
          </cell>
        </row>
        <row r="4635">
          <cell r="A4635" t="str">
            <v>THAILAND</v>
          </cell>
        </row>
        <row r="4636">
          <cell r="A4636" t="str">
            <v>THAILAND</v>
          </cell>
        </row>
        <row r="4637">
          <cell r="A4637" t="str">
            <v>THAILAND</v>
          </cell>
        </row>
        <row r="4638">
          <cell r="A4638" t="str">
            <v>THAILAND</v>
          </cell>
        </row>
        <row r="4639">
          <cell r="A4639" t="str">
            <v>THAILAND</v>
          </cell>
        </row>
        <row r="4640">
          <cell r="A4640" t="str">
            <v>THAILAND</v>
          </cell>
        </row>
        <row r="4641">
          <cell r="A4641" t="str">
            <v>THAILAND</v>
          </cell>
        </row>
        <row r="4642">
          <cell r="A4642" t="str">
            <v>VIETNAM</v>
          </cell>
        </row>
        <row r="4643">
          <cell r="A4643" t="str">
            <v>VIETNAM</v>
          </cell>
        </row>
        <row r="4644">
          <cell r="A4644" t="str">
            <v>VIETNAM</v>
          </cell>
        </row>
        <row r="4645">
          <cell r="A4645" t="str">
            <v>VIETNAM</v>
          </cell>
        </row>
        <row r="4646">
          <cell r="A4646" t="str">
            <v>VIETNAM</v>
          </cell>
        </row>
        <row r="4647">
          <cell r="A4647" t="str">
            <v>VIETNAM</v>
          </cell>
        </row>
        <row r="4648">
          <cell r="A4648" t="str">
            <v>VIETNAM</v>
          </cell>
        </row>
        <row r="4649">
          <cell r="A4649" t="str">
            <v>VIETNAM</v>
          </cell>
        </row>
        <row r="4650">
          <cell r="A4650" t="str">
            <v>VIETNAM</v>
          </cell>
        </row>
        <row r="4651">
          <cell r="A4651" t="str">
            <v>VIETNAM</v>
          </cell>
        </row>
        <row r="4652">
          <cell r="A4652" t="str">
            <v>VIETNAM</v>
          </cell>
        </row>
        <row r="4653">
          <cell r="A4653" t="str">
            <v>VIETNAM</v>
          </cell>
        </row>
        <row r="4654">
          <cell r="A4654" t="str">
            <v>AMER SAMOA</v>
          </cell>
        </row>
        <row r="4655">
          <cell r="A4655" t="str">
            <v>AMER SAMOA</v>
          </cell>
        </row>
        <row r="4656">
          <cell r="A4656" t="str">
            <v>AMER SAMOA</v>
          </cell>
        </row>
        <row r="4657">
          <cell r="A4657" t="str">
            <v>AMER SAMOA</v>
          </cell>
        </row>
        <row r="4658">
          <cell r="A4658" t="str">
            <v>AMER SAMOA</v>
          </cell>
        </row>
        <row r="4659">
          <cell r="A4659" t="str">
            <v>AMER SAMOA</v>
          </cell>
        </row>
        <row r="4660">
          <cell r="A4660" t="str">
            <v>AMER SAMOA</v>
          </cell>
        </row>
        <row r="4661">
          <cell r="A4661" t="str">
            <v>AMER SAMOA</v>
          </cell>
        </row>
        <row r="4662">
          <cell r="A4662" t="str">
            <v>AMER SAMOA</v>
          </cell>
        </row>
        <row r="4663">
          <cell r="A4663" t="str">
            <v>AMER SAMOA</v>
          </cell>
        </row>
        <row r="4664">
          <cell r="A4664" t="str">
            <v>AMER SAMOA</v>
          </cell>
        </row>
        <row r="4665">
          <cell r="A4665" t="str">
            <v>AMER SAMOA</v>
          </cell>
        </row>
        <row r="4666">
          <cell r="A4666" t="str">
            <v>AUSTRALIA</v>
          </cell>
        </row>
        <row r="4667">
          <cell r="A4667" t="str">
            <v>AUSTRALIA</v>
          </cell>
        </row>
        <row r="4668">
          <cell r="A4668" t="str">
            <v>AUSTRALIA</v>
          </cell>
        </row>
        <row r="4669">
          <cell r="A4669" t="str">
            <v>AUSTRALIA</v>
          </cell>
        </row>
        <row r="4670">
          <cell r="A4670" t="str">
            <v>AUSTRALIA</v>
          </cell>
        </row>
        <row r="4671">
          <cell r="A4671" t="str">
            <v>AUSTRALIA</v>
          </cell>
        </row>
        <row r="4672">
          <cell r="A4672" t="str">
            <v>AUSTRALIA</v>
          </cell>
        </row>
        <row r="4673">
          <cell r="A4673" t="str">
            <v>AUSTRALIA</v>
          </cell>
        </row>
        <row r="4674">
          <cell r="A4674" t="str">
            <v>AUSTRALIA</v>
          </cell>
        </row>
        <row r="4675">
          <cell r="A4675" t="str">
            <v>AUSTRALIA</v>
          </cell>
        </row>
        <row r="4676">
          <cell r="A4676" t="str">
            <v>AUSTRALIA</v>
          </cell>
        </row>
        <row r="4677">
          <cell r="A4677" t="str">
            <v>AUSTRALIA</v>
          </cell>
        </row>
        <row r="4678">
          <cell r="A4678" t="str">
            <v>NEW ZEALAND</v>
          </cell>
        </row>
        <row r="4679">
          <cell r="A4679" t="str">
            <v>NEW ZEALAND</v>
          </cell>
        </row>
        <row r="4680">
          <cell r="A4680" t="str">
            <v>NEW ZEALAND</v>
          </cell>
        </row>
        <row r="4681">
          <cell r="A4681" t="str">
            <v>NEW ZEALAND</v>
          </cell>
        </row>
        <row r="4682">
          <cell r="A4682" t="str">
            <v>NEW ZEALAND</v>
          </cell>
        </row>
        <row r="4683">
          <cell r="A4683" t="str">
            <v>NEW ZEALAND</v>
          </cell>
        </row>
        <row r="4684">
          <cell r="A4684" t="str">
            <v>NEW ZEALAND</v>
          </cell>
        </row>
        <row r="4685">
          <cell r="A4685" t="str">
            <v>NEW ZEALAND</v>
          </cell>
        </row>
        <row r="4686">
          <cell r="A4686" t="str">
            <v>NEW ZEALAND</v>
          </cell>
        </row>
        <row r="4687">
          <cell r="A4687" t="str">
            <v>NEW ZEALAND</v>
          </cell>
        </row>
        <row r="4688">
          <cell r="A4688" t="str">
            <v>NEW ZEALAND</v>
          </cell>
        </row>
        <row r="4689">
          <cell r="A4689" t="str">
            <v>NEW ZEALAND</v>
          </cell>
        </row>
        <row r="4690">
          <cell r="A4690" t="str">
            <v>NEW CALDONIA</v>
          </cell>
        </row>
        <row r="4691">
          <cell r="A4691" t="str">
            <v>NEW CALDONIA</v>
          </cell>
        </row>
        <row r="4692">
          <cell r="A4692" t="str">
            <v>NEW CALDONIA</v>
          </cell>
        </row>
        <row r="4693">
          <cell r="A4693" t="str">
            <v>NEW CALDONIA</v>
          </cell>
        </row>
        <row r="4694">
          <cell r="A4694" t="str">
            <v>NEW CALDONIA</v>
          </cell>
        </row>
        <row r="4695">
          <cell r="A4695" t="str">
            <v>NEW CALDONIA</v>
          </cell>
        </row>
        <row r="4696">
          <cell r="A4696" t="str">
            <v>NEW CALDONIA</v>
          </cell>
        </row>
        <row r="4697">
          <cell r="A4697" t="str">
            <v>NEW CALDONIA</v>
          </cell>
        </row>
        <row r="4698">
          <cell r="A4698" t="str">
            <v>NEW CALDONIA</v>
          </cell>
        </row>
        <row r="4699">
          <cell r="A4699" t="str">
            <v>NEW CALDONIA</v>
          </cell>
        </row>
        <row r="4700">
          <cell r="A4700" t="str">
            <v>NEW CALDONIA</v>
          </cell>
        </row>
        <row r="4701">
          <cell r="A4701" t="str">
            <v>NEW CALDONIA</v>
          </cell>
        </row>
        <row r="4702">
          <cell r="A4702" t="str">
            <v>CHRISTMS ISLAND</v>
          </cell>
        </row>
        <row r="4703">
          <cell r="A4703" t="str">
            <v>CHRISTMS ISLAND</v>
          </cell>
        </row>
        <row r="4704">
          <cell r="A4704" t="str">
            <v>CHRISTMS ISLAND</v>
          </cell>
        </row>
        <row r="4705">
          <cell r="A4705" t="str">
            <v>CHRISTMS ISLAND</v>
          </cell>
        </row>
        <row r="4706">
          <cell r="A4706" t="str">
            <v>CHRISTMS ISLAND</v>
          </cell>
        </row>
        <row r="4707">
          <cell r="A4707" t="str">
            <v>CHRISTMS ISLAND</v>
          </cell>
        </row>
        <row r="4708">
          <cell r="A4708" t="str">
            <v>CHRISTMS ISLAND</v>
          </cell>
        </row>
        <row r="4709">
          <cell r="A4709" t="str">
            <v>CHRISTMS ISLAND</v>
          </cell>
        </row>
        <row r="4710">
          <cell r="A4710" t="str">
            <v>CHRISTMS ISLAND</v>
          </cell>
        </row>
        <row r="4711">
          <cell r="A4711" t="str">
            <v>CHRISTMS ISLAND</v>
          </cell>
        </row>
        <row r="4712">
          <cell r="A4712" t="str">
            <v>CHRISTMS ISLAND</v>
          </cell>
        </row>
        <row r="4713">
          <cell r="A4713" t="str">
            <v>CHRISTMS ISLAND</v>
          </cell>
        </row>
        <row r="4714">
          <cell r="A4714" t="str">
            <v>COCO (KEEL ISLND)</v>
          </cell>
        </row>
        <row r="4715">
          <cell r="A4715" t="str">
            <v>COCO (KEEL ISLND)</v>
          </cell>
        </row>
        <row r="4716">
          <cell r="A4716" t="str">
            <v>COCO (KEEL ISLND)</v>
          </cell>
        </row>
        <row r="4717">
          <cell r="A4717" t="str">
            <v>COCO (KEEL ISLND)</v>
          </cell>
        </row>
        <row r="4718">
          <cell r="A4718" t="str">
            <v>COCO (KEEL ISLND)</v>
          </cell>
        </row>
        <row r="4719">
          <cell r="A4719" t="str">
            <v>COCO (KEEL ISLND)</v>
          </cell>
        </row>
        <row r="4720">
          <cell r="A4720" t="str">
            <v>COCO (KEEL ISLND)</v>
          </cell>
        </row>
        <row r="4721">
          <cell r="A4721" t="str">
            <v>COCO (KEEL ISLND)</v>
          </cell>
        </row>
        <row r="4722">
          <cell r="A4722" t="str">
            <v>COCO (KEEL ISLND)</v>
          </cell>
        </row>
        <row r="4723">
          <cell r="A4723" t="str">
            <v>COCO (KEEL ISLND)</v>
          </cell>
        </row>
        <row r="4724">
          <cell r="A4724" t="str">
            <v>COCO (KEEL ISLND)</v>
          </cell>
        </row>
        <row r="4725">
          <cell r="A4725" t="str">
            <v>COCO (KEEL ISLND)</v>
          </cell>
        </row>
        <row r="4726">
          <cell r="A4726" t="str">
            <v>COOK ISLAND</v>
          </cell>
        </row>
        <row r="4727">
          <cell r="A4727" t="str">
            <v>COOK ISLAND</v>
          </cell>
        </row>
        <row r="4728">
          <cell r="A4728" t="str">
            <v>COOK ISLAND</v>
          </cell>
        </row>
        <row r="4729">
          <cell r="A4729" t="str">
            <v>COOK ISLAND</v>
          </cell>
        </row>
        <row r="4730">
          <cell r="A4730" t="str">
            <v>COOK ISLAND</v>
          </cell>
        </row>
        <row r="4731">
          <cell r="A4731" t="str">
            <v>COOK ISLAND</v>
          </cell>
        </row>
        <row r="4732">
          <cell r="A4732" t="str">
            <v>COOK ISLAND</v>
          </cell>
        </row>
        <row r="4733">
          <cell r="A4733" t="str">
            <v>COOK ISLAND</v>
          </cell>
        </row>
        <row r="4734">
          <cell r="A4734" t="str">
            <v>COOK ISLAND</v>
          </cell>
        </row>
        <row r="4735">
          <cell r="A4735" t="str">
            <v>COOK ISLAND</v>
          </cell>
        </row>
        <row r="4736">
          <cell r="A4736" t="str">
            <v>COOK ISLAND</v>
          </cell>
        </row>
        <row r="4737">
          <cell r="A4737" t="str">
            <v>COOK ISLAND</v>
          </cell>
        </row>
        <row r="4738">
          <cell r="A4738" t="str">
            <v>FR POLYNESIA</v>
          </cell>
        </row>
        <row r="4739">
          <cell r="A4739" t="str">
            <v>FR POLYNESIA</v>
          </cell>
        </row>
        <row r="4740">
          <cell r="A4740" t="str">
            <v>FR POLYNESIA</v>
          </cell>
        </row>
        <row r="4741">
          <cell r="A4741" t="str">
            <v>FR POLYNESIA</v>
          </cell>
        </row>
        <row r="4742">
          <cell r="A4742" t="str">
            <v>FR POLYNESIA</v>
          </cell>
        </row>
        <row r="4743">
          <cell r="A4743" t="str">
            <v>FR POLYNESIA</v>
          </cell>
        </row>
        <row r="4744">
          <cell r="A4744" t="str">
            <v>FR POLYNESIA</v>
          </cell>
        </row>
        <row r="4745">
          <cell r="A4745" t="str">
            <v>FR POLYNESIA</v>
          </cell>
        </row>
        <row r="4746">
          <cell r="A4746" t="str">
            <v>FR POLYNESIA</v>
          </cell>
        </row>
        <row r="4747">
          <cell r="A4747" t="str">
            <v>FR POLYNESIA</v>
          </cell>
        </row>
        <row r="4748">
          <cell r="A4748" t="str">
            <v>FR POLYNESIA</v>
          </cell>
        </row>
        <row r="4749">
          <cell r="A4749" t="str">
            <v>FR POLYNESIA</v>
          </cell>
        </row>
        <row r="4750">
          <cell r="A4750" t="str">
            <v>GUAM</v>
          </cell>
        </row>
        <row r="4751">
          <cell r="A4751" t="str">
            <v>GUAM</v>
          </cell>
        </row>
        <row r="4752">
          <cell r="A4752" t="str">
            <v>GUAM</v>
          </cell>
        </row>
        <row r="4753">
          <cell r="A4753" t="str">
            <v>GUAM</v>
          </cell>
        </row>
        <row r="4754">
          <cell r="A4754" t="str">
            <v>GUAM</v>
          </cell>
        </row>
        <row r="4755">
          <cell r="A4755" t="str">
            <v>GUAM</v>
          </cell>
        </row>
        <row r="4756">
          <cell r="A4756" t="str">
            <v>GUAM</v>
          </cell>
        </row>
        <row r="4757">
          <cell r="A4757" t="str">
            <v>GUAM</v>
          </cell>
        </row>
        <row r="4758">
          <cell r="A4758" t="str">
            <v>GUAM</v>
          </cell>
        </row>
        <row r="4759">
          <cell r="A4759" t="str">
            <v>GUAM</v>
          </cell>
        </row>
        <row r="4760">
          <cell r="A4760" t="str">
            <v>GUAM</v>
          </cell>
        </row>
        <row r="4761">
          <cell r="A4761" t="str">
            <v>GUAM</v>
          </cell>
        </row>
        <row r="4762">
          <cell r="A4762" t="str">
            <v>FIJI</v>
          </cell>
        </row>
        <row r="4763">
          <cell r="A4763" t="str">
            <v>FIJI</v>
          </cell>
        </row>
        <row r="4764">
          <cell r="A4764" t="str">
            <v>FIJI</v>
          </cell>
        </row>
        <row r="4765">
          <cell r="A4765" t="str">
            <v>FIJI</v>
          </cell>
        </row>
        <row r="4766">
          <cell r="A4766" t="str">
            <v>FIJI</v>
          </cell>
        </row>
        <row r="4767">
          <cell r="A4767" t="str">
            <v>FIJI</v>
          </cell>
        </row>
        <row r="4768">
          <cell r="A4768" t="str">
            <v>FIJI</v>
          </cell>
        </row>
        <row r="4769">
          <cell r="A4769" t="str">
            <v>FIJI</v>
          </cell>
        </row>
        <row r="4770">
          <cell r="A4770" t="str">
            <v>FIJI</v>
          </cell>
        </row>
        <row r="4771">
          <cell r="A4771" t="str">
            <v>FIJI</v>
          </cell>
        </row>
        <row r="4772">
          <cell r="A4772" t="str">
            <v>FIJI</v>
          </cell>
        </row>
        <row r="4773">
          <cell r="A4773" t="str">
            <v>FIJI</v>
          </cell>
        </row>
        <row r="4774">
          <cell r="A4774" t="str">
            <v>HEARD/MCDNLD</v>
          </cell>
        </row>
        <row r="4775">
          <cell r="A4775" t="str">
            <v>HEARD/MCDNLD</v>
          </cell>
        </row>
        <row r="4776">
          <cell r="A4776" t="str">
            <v>HEARD/MCDNLD</v>
          </cell>
        </row>
        <row r="4777">
          <cell r="A4777" t="str">
            <v>HEARD/MCDNLD</v>
          </cell>
        </row>
        <row r="4778">
          <cell r="A4778" t="str">
            <v>HEARD/MCDNLD</v>
          </cell>
        </row>
        <row r="4779">
          <cell r="A4779" t="str">
            <v>HEARD/MCDNLD</v>
          </cell>
        </row>
        <row r="4780">
          <cell r="A4780" t="str">
            <v>HEARD/MCDNLD</v>
          </cell>
        </row>
        <row r="4781">
          <cell r="A4781" t="str">
            <v>HEARD/MCDNLD</v>
          </cell>
        </row>
        <row r="4782">
          <cell r="A4782" t="str">
            <v>HEARD/MCDNLD</v>
          </cell>
        </row>
        <row r="4783">
          <cell r="A4783" t="str">
            <v>HEARD/MCDNLD</v>
          </cell>
        </row>
        <row r="4784">
          <cell r="A4784" t="str">
            <v>HEARD/MCDNLD</v>
          </cell>
        </row>
        <row r="4785">
          <cell r="A4785" t="str">
            <v>HEARD/MCDNLD</v>
          </cell>
        </row>
        <row r="4786">
          <cell r="A4786" t="str">
            <v>MARSHALL ISL</v>
          </cell>
        </row>
        <row r="4787">
          <cell r="A4787" t="str">
            <v>MARSHALL ISL</v>
          </cell>
        </row>
        <row r="4788">
          <cell r="A4788" t="str">
            <v>MARSHALL ISL</v>
          </cell>
        </row>
        <row r="4789">
          <cell r="A4789" t="str">
            <v>MARSHALL ISL</v>
          </cell>
        </row>
        <row r="4790">
          <cell r="A4790" t="str">
            <v>MARSHALL ISL</v>
          </cell>
        </row>
        <row r="4791">
          <cell r="A4791" t="str">
            <v>MARSHALL ISL</v>
          </cell>
        </row>
        <row r="4792">
          <cell r="A4792" t="str">
            <v>MARSHALL ISL</v>
          </cell>
        </row>
        <row r="4793">
          <cell r="A4793" t="str">
            <v>MARSHALL ISL</v>
          </cell>
        </row>
        <row r="4794">
          <cell r="A4794" t="str">
            <v>MARSHALL ISL</v>
          </cell>
        </row>
        <row r="4795">
          <cell r="A4795" t="str">
            <v>MARSHALL ISL</v>
          </cell>
        </row>
        <row r="4796">
          <cell r="A4796" t="str">
            <v>MARSHALL ISL</v>
          </cell>
        </row>
        <row r="4797">
          <cell r="A4797" t="str">
            <v>MARSHALL ISL</v>
          </cell>
        </row>
        <row r="4798">
          <cell r="A4798" t="str">
            <v>PAPUA N GUIN</v>
          </cell>
        </row>
        <row r="4799">
          <cell r="A4799" t="str">
            <v>PAPUA N GUIN</v>
          </cell>
        </row>
        <row r="4800">
          <cell r="A4800" t="str">
            <v>PAPUA N GUIN</v>
          </cell>
        </row>
        <row r="4801">
          <cell r="A4801" t="str">
            <v>PAPUA N GUIN</v>
          </cell>
        </row>
        <row r="4802">
          <cell r="A4802" t="str">
            <v>PAPUA N GUIN</v>
          </cell>
        </row>
        <row r="4803">
          <cell r="A4803" t="str">
            <v>PAPUA N GUIN</v>
          </cell>
        </row>
        <row r="4804">
          <cell r="A4804" t="str">
            <v>PAPUA N GUIN</v>
          </cell>
        </row>
        <row r="4805">
          <cell r="A4805" t="str">
            <v>PAPUA N GUIN</v>
          </cell>
        </row>
        <row r="4806">
          <cell r="A4806" t="str">
            <v>PAPUA N GUIN</v>
          </cell>
        </row>
        <row r="4807">
          <cell r="A4807" t="str">
            <v>PAPUA N GUIN</v>
          </cell>
        </row>
        <row r="4808">
          <cell r="A4808" t="str">
            <v>PAPUA N GUIN</v>
          </cell>
        </row>
        <row r="4809">
          <cell r="A4809" t="str">
            <v>PAPUA N GUIN</v>
          </cell>
        </row>
        <row r="4810">
          <cell r="A4810" t="str">
            <v>SOLOMON ISL</v>
          </cell>
        </row>
        <row r="4811">
          <cell r="A4811" t="str">
            <v>SOLOMON ISL</v>
          </cell>
        </row>
        <row r="4812">
          <cell r="A4812" t="str">
            <v>SOLOMON ISL</v>
          </cell>
        </row>
        <row r="4813">
          <cell r="A4813" t="str">
            <v>SOLOMON ISL</v>
          </cell>
        </row>
        <row r="4814">
          <cell r="A4814" t="str">
            <v>SOLOMON ISL</v>
          </cell>
        </row>
        <row r="4815">
          <cell r="A4815" t="str">
            <v>SOLOMON ISL</v>
          </cell>
        </row>
        <row r="4816">
          <cell r="A4816" t="str">
            <v>SOLOMON ISL</v>
          </cell>
        </row>
        <row r="4817">
          <cell r="A4817" t="str">
            <v>SOLOMON ISL</v>
          </cell>
        </row>
        <row r="4818">
          <cell r="A4818" t="str">
            <v>SOLOMON ISL</v>
          </cell>
        </row>
        <row r="4819">
          <cell r="A4819" t="str">
            <v>SOLOMON ISL</v>
          </cell>
        </row>
        <row r="4820">
          <cell r="A4820" t="str">
            <v>SOLOMON ISL</v>
          </cell>
        </row>
        <row r="4821">
          <cell r="A4821" t="str">
            <v>SOLOMON ISL</v>
          </cell>
        </row>
        <row r="4822">
          <cell r="A4822" t="str">
            <v>VANUATU</v>
          </cell>
        </row>
        <row r="4823">
          <cell r="A4823" t="str">
            <v>VANUATU</v>
          </cell>
        </row>
        <row r="4824">
          <cell r="A4824" t="str">
            <v>VANUATU</v>
          </cell>
        </row>
        <row r="4825">
          <cell r="A4825" t="str">
            <v>VANUATU</v>
          </cell>
        </row>
        <row r="4826">
          <cell r="A4826" t="str">
            <v>VANUATU</v>
          </cell>
        </row>
        <row r="4827">
          <cell r="A4827" t="str">
            <v>VANUATU</v>
          </cell>
        </row>
        <row r="4828">
          <cell r="A4828" t="str">
            <v>VANUATU</v>
          </cell>
        </row>
        <row r="4829">
          <cell r="A4829" t="str">
            <v>VANUATU</v>
          </cell>
        </row>
        <row r="4830">
          <cell r="A4830" t="str">
            <v>VANUATU</v>
          </cell>
        </row>
        <row r="4831">
          <cell r="A4831" t="str">
            <v>VANUATU</v>
          </cell>
        </row>
        <row r="4832">
          <cell r="A4832" t="str">
            <v>VANUATU</v>
          </cell>
        </row>
        <row r="4833">
          <cell r="A4833" t="str">
            <v>VANUATU</v>
          </cell>
        </row>
        <row r="4834">
          <cell r="A4834" t="str">
            <v>KIRIBATI</v>
          </cell>
        </row>
        <row r="4835">
          <cell r="A4835" t="str">
            <v>KIRIBATI</v>
          </cell>
        </row>
        <row r="4836">
          <cell r="A4836" t="str">
            <v>KIRIBATI</v>
          </cell>
        </row>
        <row r="4837">
          <cell r="A4837" t="str">
            <v>KIRIBATI</v>
          </cell>
        </row>
        <row r="4838">
          <cell r="A4838" t="str">
            <v>KIRIBATI</v>
          </cell>
        </row>
        <row r="4839">
          <cell r="A4839" t="str">
            <v>KIRIBATI</v>
          </cell>
        </row>
        <row r="4840">
          <cell r="A4840" t="str">
            <v>KIRIBATI</v>
          </cell>
        </row>
        <row r="4841">
          <cell r="A4841" t="str">
            <v>KIRIBATI</v>
          </cell>
        </row>
        <row r="4842">
          <cell r="A4842" t="str">
            <v>KIRIBATI</v>
          </cell>
        </row>
        <row r="4843">
          <cell r="A4843" t="str">
            <v>KIRIBATI</v>
          </cell>
        </row>
        <row r="4844">
          <cell r="A4844" t="str">
            <v>KIRIBATI</v>
          </cell>
        </row>
        <row r="4845">
          <cell r="A4845" t="str">
            <v>KIRIBATI</v>
          </cell>
        </row>
        <row r="4846">
          <cell r="A4846" t="str">
            <v xml:space="preserve">MICRON, FED STS </v>
          </cell>
        </row>
        <row r="4847">
          <cell r="A4847" t="str">
            <v xml:space="preserve">MICRON, FED STS </v>
          </cell>
        </row>
        <row r="4848">
          <cell r="A4848" t="str">
            <v xml:space="preserve">MICRON, FED STS </v>
          </cell>
        </row>
        <row r="4849">
          <cell r="A4849" t="str">
            <v xml:space="preserve">MICRON, FED STS </v>
          </cell>
        </row>
        <row r="4850">
          <cell r="A4850" t="str">
            <v xml:space="preserve">MICRON, FED STS </v>
          </cell>
        </row>
        <row r="4851">
          <cell r="A4851" t="str">
            <v xml:space="preserve">MICRON, FED STS </v>
          </cell>
        </row>
        <row r="4852">
          <cell r="A4852" t="str">
            <v xml:space="preserve">MICRON, FED STS </v>
          </cell>
        </row>
        <row r="4853">
          <cell r="A4853" t="str">
            <v xml:space="preserve">MICRON, FED STS </v>
          </cell>
        </row>
        <row r="4854">
          <cell r="A4854" t="str">
            <v xml:space="preserve">MICRON, FED STS </v>
          </cell>
        </row>
        <row r="4855">
          <cell r="A4855" t="str">
            <v xml:space="preserve">MICRON, FED STS </v>
          </cell>
        </row>
        <row r="4856">
          <cell r="A4856" t="str">
            <v xml:space="preserve">MICRON, FED STS </v>
          </cell>
        </row>
        <row r="4857">
          <cell r="A4857" t="str">
            <v xml:space="preserve">MICRON, FED STS </v>
          </cell>
        </row>
        <row r="4858">
          <cell r="A4858" t="str">
            <v>N.MARIANA ISLANDS</v>
          </cell>
        </row>
        <row r="4859">
          <cell r="A4859" t="str">
            <v>N.MARIANA ISLANDS</v>
          </cell>
        </row>
        <row r="4860">
          <cell r="A4860" t="str">
            <v>N.MARIANA ISLANDS</v>
          </cell>
        </row>
        <row r="4861">
          <cell r="A4861" t="str">
            <v>N.MARIANA ISLANDS</v>
          </cell>
        </row>
        <row r="4862">
          <cell r="A4862" t="str">
            <v>N.MARIANA ISLANDS</v>
          </cell>
        </row>
        <row r="4863">
          <cell r="A4863" t="str">
            <v>N.MARIANA ISLANDS</v>
          </cell>
        </row>
        <row r="4864">
          <cell r="A4864" t="str">
            <v>N.MARIANA ISLANDS</v>
          </cell>
        </row>
        <row r="4865">
          <cell r="A4865" t="str">
            <v>N.MARIANA ISLANDS</v>
          </cell>
        </row>
        <row r="4866">
          <cell r="A4866" t="str">
            <v>N.MARIANA ISLANDS</v>
          </cell>
        </row>
        <row r="4867">
          <cell r="A4867" t="str">
            <v>N.MARIANA ISLANDS</v>
          </cell>
        </row>
        <row r="4868">
          <cell r="A4868" t="str">
            <v>N.MARIANA ISLANDS</v>
          </cell>
        </row>
        <row r="4869">
          <cell r="A4869" t="str">
            <v>N.MARIANA ISLANDS</v>
          </cell>
        </row>
        <row r="4870">
          <cell r="A4870" t="str">
            <v>NAURU</v>
          </cell>
        </row>
        <row r="4871">
          <cell r="A4871" t="str">
            <v>NAURU</v>
          </cell>
        </row>
        <row r="4872">
          <cell r="A4872" t="str">
            <v>NAURU</v>
          </cell>
        </row>
        <row r="4873">
          <cell r="A4873" t="str">
            <v>NAURU</v>
          </cell>
        </row>
        <row r="4874">
          <cell r="A4874" t="str">
            <v>NAURU</v>
          </cell>
        </row>
        <row r="4875">
          <cell r="A4875" t="str">
            <v>NAURU</v>
          </cell>
        </row>
        <row r="4876">
          <cell r="A4876" t="str">
            <v>NAURU</v>
          </cell>
        </row>
        <row r="4877">
          <cell r="A4877" t="str">
            <v>NAURU</v>
          </cell>
        </row>
        <row r="4878">
          <cell r="A4878" t="str">
            <v>NAURU</v>
          </cell>
        </row>
        <row r="4879">
          <cell r="A4879" t="str">
            <v>NAURU</v>
          </cell>
        </row>
        <row r="4880">
          <cell r="A4880" t="str">
            <v>NAURU</v>
          </cell>
        </row>
        <row r="4881">
          <cell r="A4881" t="str">
            <v>NAURU</v>
          </cell>
        </row>
        <row r="4882">
          <cell r="A4882" t="str">
            <v>NIUE</v>
          </cell>
        </row>
        <row r="4883">
          <cell r="A4883" t="str">
            <v>NIUE</v>
          </cell>
        </row>
        <row r="4884">
          <cell r="A4884" t="str">
            <v>NIUE</v>
          </cell>
        </row>
        <row r="4885">
          <cell r="A4885" t="str">
            <v>NIUE</v>
          </cell>
        </row>
        <row r="4886">
          <cell r="A4886" t="str">
            <v>NIUE</v>
          </cell>
        </row>
        <row r="4887">
          <cell r="A4887" t="str">
            <v>NIUE</v>
          </cell>
        </row>
        <row r="4888">
          <cell r="A4888" t="str">
            <v>NIUE</v>
          </cell>
        </row>
        <row r="4889">
          <cell r="A4889" t="str">
            <v>NIUE</v>
          </cell>
        </row>
        <row r="4890">
          <cell r="A4890" t="str">
            <v>NIUE</v>
          </cell>
        </row>
        <row r="4891">
          <cell r="A4891" t="str">
            <v>NIUE</v>
          </cell>
        </row>
        <row r="4892">
          <cell r="A4892" t="str">
            <v>NIUE</v>
          </cell>
        </row>
        <row r="4893">
          <cell r="A4893" t="str">
            <v>NIUE</v>
          </cell>
        </row>
        <row r="4894">
          <cell r="A4894" t="str">
            <v>NORFOLK ISLAND</v>
          </cell>
        </row>
        <row r="4895">
          <cell r="A4895" t="str">
            <v>NORFOLK ISLAND</v>
          </cell>
        </row>
        <row r="4896">
          <cell r="A4896" t="str">
            <v>NORFOLK ISLAND</v>
          </cell>
        </row>
        <row r="4897">
          <cell r="A4897" t="str">
            <v>NORFOLK ISLAND</v>
          </cell>
        </row>
        <row r="4898">
          <cell r="A4898" t="str">
            <v>NORFOLK ISLAND</v>
          </cell>
        </row>
        <row r="4899">
          <cell r="A4899" t="str">
            <v>NORFOLK ISLAND</v>
          </cell>
        </row>
        <row r="4900">
          <cell r="A4900" t="str">
            <v>NORFOLK ISLAND</v>
          </cell>
        </row>
        <row r="4901">
          <cell r="A4901" t="str">
            <v>NORFOLK ISLAND</v>
          </cell>
        </row>
        <row r="4902">
          <cell r="A4902" t="str">
            <v>NORFOLK ISLAND</v>
          </cell>
        </row>
        <row r="4903">
          <cell r="A4903" t="str">
            <v>NORFOLK ISLAND</v>
          </cell>
        </row>
        <row r="4904">
          <cell r="A4904" t="str">
            <v>NORFOLK ISLAND</v>
          </cell>
        </row>
        <row r="4905">
          <cell r="A4905" t="str">
            <v>NORFOLK ISLAND</v>
          </cell>
        </row>
        <row r="4906">
          <cell r="A4906" t="str">
            <v>PALAU</v>
          </cell>
        </row>
        <row r="4907">
          <cell r="A4907" t="str">
            <v>PALAU</v>
          </cell>
        </row>
        <row r="4908">
          <cell r="A4908" t="str">
            <v>PALAU</v>
          </cell>
        </row>
        <row r="4909">
          <cell r="A4909" t="str">
            <v>PALAU</v>
          </cell>
        </row>
        <row r="4910">
          <cell r="A4910" t="str">
            <v>PALAU</v>
          </cell>
        </row>
        <row r="4911">
          <cell r="A4911" t="str">
            <v>PALAU</v>
          </cell>
        </row>
        <row r="4912">
          <cell r="A4912" t="str">
            <v>PALAU</v>
          </cell>
        </row>
        <row r="4913">
          <cell r="A4913" t="str">
            <v>PALAU</v>
          </cell>
        </row>
        <row r="4914">
          <cell r="A4914" t="str">
            <v>PALAU</v>
          </cell>
        </row>
        <row r="4915">
          <cell r="A4915" t="str">
            <v>PALAU</v>
          </cell>
        </row>
        <row r="4916">
          <cell r="A4916" t="str">
            <v>PALAU</v>
          </cell>
        </row>
        <row r="4917">
          <cell r="A4917" t="str">
            <v>PALAU</v>
          </cell>
        </row>
        <row r="4918">
          <cell r="A4918" t="str">
            <v>PITCAIRN</v>
          </cell>
        </row>
        <row r="4919">
          <cell r="A4919" t="str">
            <v>PITCAIRN</v>
          </cell>
        </row>
        <row r="4920">
          <cell r="A4920" t="str">
            <v>PITCAIRN</v>
          </cell>
        </row>
        <row r="4921">
          <cell r="A4921" t="str">
            <v>PITCAIRN</v>
          </cell>
        </row>
        <row r="4922">
          <cell r="A4922" t="str">
            <v>PITCAIRN</v>
          </cell>
        </row>
        <row r="4923">
          <cell r="A4923" t="str">
            <v>PITCAIRN</v>
          </cell>
        </row>
        <row r="4924">
          <cell r="A4924" t="str">
            <v>PITCAIRN</v>
          </cell>
        </row>
        <row r="4925">
          <cell r="A4925" t="str">
            <v>PITCAIRN</v>
          </cell>
        </row>
        <row r="4926">
          <cell r="A4926" t="str">
            <v>PITCAIRN</v>
          </cell>
        </row>
        <row r="4927">
          <cell r="A4927" t="str">
            <v>PITCAIRN</v>
          </cell>
        </row>
        <row r="4928">
          <cell r="A4928" t="str">
            <v>PITCAIRN</v>
          </cell>
        </row>
        <row r="4929">
          <cell r="A4929" t="str">
            <v>PITCAIRN</v>
          </cell>
        </row>
        <row r="4930">
          <cell r="A4930" t="str">
            <v>SAMOA</v>
          </cell>
        </row>
        <row r="4931">
          <cell r="A4931" t="str">
            <v>SAMOA</v>
          </cell>
        </row>
        <row r="4932">
          <cell r="A4932" t="str">
            <v>SAMOA</v>
          </cell>
        </row>
        <row r="4933">
          <cell r="A4933" t="str">
            <v>SAMOA</v>
          </cell>
        </row>
        <row r="4934">
          <cell r="A4934" t="str">
            <v>SAMOA</v>
          </cell>
        </row>
        <row r="4935">
          <cell r="A4935" t="str">
            <v>SAMOA</v>
          </cell>
        </row>
        <row r="4936">
          <cell r="A4936" t="str">
            <v>SAMOA</v>
          </cell>
        </row>
        <row r="4937">
          <cell r="A4937" t="str">
            <v>SAMOA</v>
          </cell>
        </row>
        <row r="4938">
          <cell r="A4938" t="str">
            <v>SAMOA</v>
          </cell>
        </row>
        <row r="4939">
          <cell r="A4939" t="str">
            <v>SAMOA</v>
          </cell>
        </row>
        <row r="4940">
          <cell r="A4940" t="str">
            <v>SAMOA</v>
          </cell>
        </row>
        <row r="4941">
          <cell r="A4941" t="str">
            <v>SAMOA</v>
          </cell>
        </row>
        <row r="4942">
          <cell r="A4942" t="str">
            <v>TOKELAU</v>
          </cell>
        </row>
        <row r="4943">
          <cell r="A4943" t="str">
            <v>TOKELAU</v>
          </cell>
        </row>
        <row r="4944">
          <cell r="A4944" t="str">
            <v>TOKELAU</v>
          </cell>
        </row>
        <row r="4945">
          <cell r="A4945" t="str">
            <v>TOKELAU</v>
          </cell>
        </row>
        <row r="4946">
          <cell r="A4946" t="str">
            <v>TOKELAU</v>
          </cell>
        </row>
        <row r="4947">
          <cell r="A4947" t="str">
            <v>TOKELAU</v>
          </cell>
        </row>
        <row r="4948">
          <cell r="A4948" t="str">
            <v>TOKELAU</v>
          </cell>
        </row>
        <row r="4949">
          <cell r="A4949" t="str">
            <v>TOKELAU</v>
          </cell>
        </row>
        <row r="4950">
          <cell r="A4950" t="str">
            <v>TOKELAU</v>
          </cell>
        </row>
        <row r="4951">
          <cell r="A4951" t="str">
            <v>TOKELAU</v>
          </cell>
        </row>
        <row r="4952">
          <cell r="A4952" t="str">
            <v>TOKELAU</v>
          </cell>
        </row>
        <row r="4953">
          <cell r="A4953" t="str">
            <v>TOKELAU</v>
          </cell>
        </row>
        <row r="4954">
          <cell r="A4954" t="str">
            <v>TONGA</v>
          </cell>
        </row>
        <row r="4955">
          <cell r="A4955" t="str">
            <v>TONGA</v>
          </cell>
        </row>
        <row r="4956">
          <cell r="A4956" t="str">
            <v>TONGA</v>
          </cell>
        </row>
        <row r="4957">
          <cell r="A4957" t="str">
            <v>TONGA</v>
          </cell>
        </row>
        <row r="4958">
          <cell r="A4958" t="str">
            <v>TONGA</v>
          </cell>
        </row>
        <row r="4959">
          <cell r="A4959" t="str">
            <v>TONGA</v>
          </cell>
        </row>
        <row r="4960">
          <cell r="A4960" t="str">
            <v>TONGA</v>
          </cell>
        </row>
        <row r="4961">
          <cell r="A4961" t="str">
            <v>TONGA</v>
          </cell>
        </row>
        <row r="4962">
          <cell r="A4962" t="str">
            <v>TONGA</v>
          </cell>
        </row>
        <row r="4963">
          <cell r="A4963" t="str">
            <v>TONGA</v>
          </cell>
        </row>
        <row r="4964">
          <cell r="A4964" t="str">
            <v>TONGA</v>
          </cell>
        </row>
        <row r="4965">
          <cell r="A4965" t="str">
            <v>TONGA</v>
          </cell>
        </row>
        <row r="4966">
          <cell r="A4966" t="str">
            <v xml:space="preserve">TUVALU </v>
          </cell>
        </row>
        <row r="4967">
          <cell r="A4967" t="str">
            <v xml:space="preserve">TUVALU </v>
          </cell>
        </row>
        <row r="4968">
          <cell r="A4968" t="str">
            <v xml:space="preserve">TUVALU </v>
          </cell>
        </row>
        <row r="4969">
          <cell r="A4969" t="str">
            <v xml:space="preserve">TUVALU </v>
          </cell>
        </row>
        <row r="4970">
          <cell r="A4970" t="str">
            <v xml:space="preserve">TUVALU </v>
          </cell>
        </row>
        <row r="4971">
          <cell r="A4971" t="str">
            <v xml:space="preserve">TUVALU </v>
          </cell>
        </row>
        <row r="4972">
          <cell r="A4972" t="str">
            <v xml:space="preserve">TUVALU </v>
          </cell>
        </row>
        <row r="4973">
          <cell r="A4973" t="str">
            <v xml:space="preserve">TUVALU </v>
          </cell>
        </row>
        <row r="4974">
          <cell r="A4974" t="str">
            <v xml:space="preserve">TUVALU </v>
          </cell>
        </row>
        <row r="4975">
          <cell r="A4975" t="str">
            <v xml:space="preserve">TUVALU </v>
          </cell>
        </row>
        <row r="4976">
          <cell r="A4976" t="str">
            <v xml:space="preserve">TUVALU </v>
          </cell>
        </row>
        <row r="4977">
          <cell r="A4977" t="str">
            <v xml:space="preserve">TUVALU </v>
          </cell>
        </row>
        <row r="4978">
          <cell r="A4978" t="str">
            <v>US MINOR OUTLY IS</v>
          </cell>
        </row>
        <row r="4979">
          <cell r="A4979" t="str">
            <v>US MINOR OUTLY IS</v>
          </cell>
        </row>
        <row r="4980">
          <cell r="A4980" t="str">
            <v>US MINOR OUTLY IS</v>
          </cell>
        </row>
        <row r="4981">
          <cell r="A4981" t="str">
            <v>US MINOR OUTLY IS</v>
          </cell>
        </row>
        <row r="4982">
          <cell r="A4982" t="str">
            <v>US MINOR OUTLY IS</v>
          </cell>
        </row>
        <row r="4983">
          <cell r="A4983" t="str">
            <v>US MINOR OUTLY IS</v>
          </cell>
        </row>
        <row r="4984">
          <cell r="A4984" t="str">
            <v>US MINOR OUTLY IS</v>
          </cell>
        </row>
        <row r="4985">
          <cell r="A4985" t="str">
            <v>US MINOR OUTLY IS</v>
          </cell>
        </row>
        <row r="4986">
          <cell r="A4986" t="str">
            <v>US MINOR OUTLY IS</v>
          </cell>
        </row>
        <row r="4987">
          <cell r="A4987" t="str">
            <v>US MINOR OUTLY IS</v>
          </cell>
        </row>
        <row r="4988">
          <cell r="A4988" t="str">
            <v>US MINOR OUTLY IS</v>
          </cell>
        </row>
        <row r="4989">
          <cell r="A4989" t="str">
            <v>US MINOR OUTLY IS</v>
          </cell>
        </row>
        <row r="4990">
          <cell r="A4990" t="str">
            <v>WALLIS&amp;FUTUN</v>
          </cell>
        </row>
        <row r="4991">
          <cell r="A4991" t="str">
            <v>WALLIS&amp;FUTUN</v>
          </cell>
        </row>
        <row r="4992">
          <cell r="A4992" t="str">
            <v>WALLIS&amp;FUTUN</v>
          </cell>
        </row>
        <row r="4993">
          <cell r="A4993" t="str">
            <v>WALLIS&amp;FUTUN</v>
          </cell>
        </row>
        <row r="4994">
          <cell r="A4994" t="str">
            <v>WALLIS&amp;FUTUN</v>
          </cell>
        </row>
        <row r="4995">
          <cell r="A4995" t="str">
            <v>WALLIS&amp;FUTUN</v>
          </cell>
        </row>
        <row r="4996">
          <cell r="A4996" t="str">
            <v>WALLIS&amp;FUTUN</v>
          </cell>
        </row>
        <row r="4997">
          <cell r="A4997" t="str">
            <v>WALLIS&amp;FUTUN</v>
          </cell>
        </row>
        <row r="4998">
          <cell r="A4998" t="str">
            <v>WALLIS&amp;FUTUN</v>
          </cell>
        </row>
        <row r="4999">
          <cell r="A4999" t="str">
            <v>WALLIS&amp;FUTUN</v>
          </cell>
        </row>
        <row r="5000">
          <cell r="A5000" t="str">
            <v>WALLIS&amp;FUTUN</v>
          </cell>
        </row>
        <row r="5001">
          <cell r="A5001" t="str">
            <v>WALLIS&amp;FUTUN</v>
          </cell>
        </row>
        <row r="5002">
          <cell r="A5002" t="str">
            <v>INDIA</v>
          </cell>
        </row>
        <row r="5003">
          <cell r="A5003" t="str">
            <v>INDIA</v>
          </cell>
        </row>
        <row r="5004">
          <cell r="A5004" t="str">
            <v>INDIA</v>
          </cell>
        </row>
        <row r="5005">
          <cell r="A5005" t="str">
            <v>INDIA</v>
          </cell>
        </row>
        <row r="5006">
          <cell r="A5006" t="str">
            <v>INDIA</v>
          </cell>
        </row>
        <row r="5007">
          <cell r="A5007" t="str">
            <v>INDIA</v>
          </cell>
        </row>
        <row r="5008">
          <cell r="A5008" t="str">
            <v>INDIA</v>
          </cell>
        </row>
        <row r="5009">
          <cell r="A5009" t="str">
            <v>INDIA</v>
          </cell>
        </row>
        <row r="5010">
          <cell r="A5010" t="str">
            <v>INDIA</v>
          </cell>
        </row>
        <row r="5011">
          <cell r="A5011" t="str">
            <v>INDIA</v>
          </cell>
        </row>
        <row r="5012">
          <cell r="A5012" t="str">
            <v>INDIA</v>
          </cell>
        </row>
        <row r="5013">
          <cell r="A5013" t="str">
            <v>INDIA</v>
          </cell>
        </row>
        <row r="5014">
          <cell r="A5014" t="str">
            <v>SRI LANKA</v>
          </cell>
        </row>
        <row r="5015">
          <cell r="A5015" t="str">
            <v>SRI LANKA</v>
          </cell>
        </row>
        <row r="5016">
          <cell r="A5016" t="str">
            <v>SRI LANKA</v>
          </cell>
        </row>
        <row r="5017">
          <cell r="A5017" t="str">
            <v>SRI LANKA</v>
          </cell>
        </row>
        <row r="5018">
          <cell r="A5018" t="str">
            <v>SRI LANKA</v>
          </cell>
        </row>
        <row r="5019">
          <cell r="A5019" t="str">
            <v>SRI LANKA</v>
          </cell>
        </row>
        <row r="5020">
          <cell r="A5020" t="str">
            <v>SRI LANKA</v>
          </cell>
        </row>
        <row r="5021">
          <cell r="A5021" t="str">
            <v>SRI LANKA</v>
          </cell>
        </row>
        <row r="5022">
          <cell r="A5022" t="str">
            <v>SRI LANKA</v>
          </cell>
        </row>
        <row r="5023">
          <cell r="A5023" t="str">
            <v>SRI LANKA</v>
          </cell>
        </row>
        <row r="5024">
          <cell r="A5024" t="str">
            <v>SRI LANKA</v>
          </cell>
        </row>
        <row r="5025">
          <cell r="A5025" t="str">
            <v>SRI LANKA</v>
          </cell>
        </row>
        <row r="5026">
          <cell r="A5026" t="str">
            <v>BANGLADESH</v>
          </cell>
        </row>
        <row r="5027">
          <cell r="A5027" t="str">
            <v>BANGLADESH</v>
          </cell>
        </row>
        <row r="5028">
          <cell r="A5028" t="str">
            <v>BANGLADESH</v>
          </cell>
        </row>
        <row r="5029">
          <cell r="A5029" t="str">
            <v>BANGLADESH</v>
          </cell>
        </row>
        <row r="5030">
          <cell r="A5030" t="str">
            <v>BANGLADESH</v>
          </cell>
        </row>
        <row r="5031">
          <cell r="A5031" t="str">
            <v>BANGLADESH</v>
          </cell>
        </row>
        <row r="5032">
          <cell r="A5032" t="str">
            <v>BANGLADESH</v>
          </cell>
        </row>
        <row r="5033">
          <cell r="A5033" t="str">
            <v>BANGLADESH</v>
          </cell>
        </row>
        <row r="5034">
          <cell r="A5034" t="str">
            <v>BANGLADESH</v>
          </cell>
        </row>
        <row r="5035">
          <cell r="A5035" t="str">
            <v>BANGLADESH</v>
          </cell>
        </row>
        <row r="5036">
          <cell r="A5036" t="str">
            <v>BANGLADESH</v>
          </cell>
        </row>
        <row r="5037">
          <cell r="A5037" t="str">
            <v>BANGLADESH</v>
          </cell>
        </row>
        <row r="5038">
          <cell r="A5038" t="str">
            <v>PAKISTAN</v>
          </cell>
        </row>
        <row r="5039">
          <cell r="A5039" t="str">
            <v>PAKISTAN</v>
          </cell>
        </row>
        <row r="5040">
          <cell r="A5040" t="str">
            <v>PAKISTAN</v>
          </cell>
        </row>
        <row r="5041">
          <cell r="A5041" t="str">
            <v>PAKISTAN</v>
          </cell>
        </row>
        <row r="5042">
          <cell r="A5042" t="str">
            <v>PAKISTAN</v>
          </cell>
        </row>
        <row r="5043">
          <cell r="A5043" t="str">
            <v>PAKISTAN</v>
          </cell>
        </row>
        <row r="5044">
          <cell r="A5044" t="str">
            <v>PAKISTAN</v>
          </cell>
        </row>
        <row r="5045">
          <cell r="A5045" t="str">
            <v>PAKISTAN</v>
          </cell>
        </row>
        <row r="5046">
          <cell r="A5046" t="str">
            <v>PAKISTAN</v>
          </cell>
        </row>
        <row r="5047">
          <cell r="A5047" t="str">
            <v>PAKISTAN</v>
          </cell>
        </row>
        <row r="5048">
          <cell r="A5048" t="str">
            <v>PAKISTAN</v>
          </cell>
        </row>
        <row r="5049">
          <cell r="A5049" t="str">
            <v>PAKISTAN</v>
          </cell>
        </row>
        <row r="5050">
          <cell r="A5050" t="str">
            <v>AFGHANISTAN</v>
          </cell>
        </row>
        <row r="5051">
          <cell r="A5051" t="str">
            <v>BHUTAN</v>
          </cell>
        </row>
        <row r="5052">
          <cell r="A5052" t="str">
            <v>EAST TIMOR</v>
          </cell>
        </row>
        <row r="5053">
          <cell r="A5053" t="str">
            <v>KOREA,DEMOC REP</v>
          </cell>
        </row>
        <row r="5054">
          <cell r="A5054" t="str">
            <v>KYRGYZSTAN</v>
          </cell>
        </row>
        <row r="5055">
          <cell r="A5055" t="str">
            <v>MACAO</v>
          </cell>
        </row>
        <row r="5056">
          <cell r="A5056" t="str">
            <v>MALDIVES</v>
          </cell>
        </row>
        <row r="5057">
          <cell r="A5057" t="str">
            <v>NEPAL</v>
          </cell>
        </row>
        <row r="5058">
          <cell r="A5058" t="str">
            <v>AMER SAMOA</v>
          </cell>
        </row>
        <row r="5059">
          <cell r="A5059" t="str">
            <v>CHRISTMS ISLAND</v>
          </cell>
        </row>
        <row r="5060">
          <cell r="A5060" t="str">
            <v>COCO (KEEL ISLND)</v>
          </cell>
        </row>
        <row r="5061">
          <cell r="A5061" t="str">
            <v>COOK ISLAND</v>
          </cell>
        </row>
        <row r="5062">
          <cell r="A5062" t="str">
            <v>FIJI</v>
          </cell>
        </row>
        <row r="5063">
          <cell r="A5063" t="str">
            <v>HEARD/MCDNLD</v>
          </cell>
        </row>
        <row r="5064">
          <cell r="A5064" t="str">
            <v>KIRIBATI</v>
          </cell>
        </row>
        <row r="5065">
          <cell r="A5065" t="str">
            <v>MARSHALL ISL</v>
          </cell>
        </row>
        <row r="5066">
          <cell r="A5066" t="str">
            <v xml:space="preserve">MICRON, FED STS </v>
          </cell>
        </row>
        <row r="5067">
          <cell r="A5067" t="str">
            <v>NAURU</v>
          </cell>
        </row>
        <row r="5068">
          <cell r="A5068" t="str">
            <v>NIUE</v>
          </cell>
        </row>
        <row r="5069">
          <cell r="A5069" t="str">
            <v>NORFOLK ISLAND</v>
          </cell>
        </row>
        <row r="5070">
          <cell r="A5070" t="str">
            <v>N.MARIANA ISLANDS</v>
          </cell>
        </row>
        <row r="5071">
          <cell r="A5071" t="str">
            <v>PALAU</v>
          </cell>
        </row>
        <row r="5072">
          <cell r="A5072" t="str">
            <v>PITCAIRN</v>
          </cell>
        </row>
        <row r="5073">
          <cell r="A5073" t="str">
            <v>SAMOA</v>
          </cell>
        </row>
        <row r="5074">
          <cell r="A5074" t="str">
            <v>SOLOMON ISL</v>
          </cell>
        </row>
        <row r="5075">
          <cell r="A5075" t="str">
            <v>TOKELAU</v>
          </cell>
        </row>
        <row r="5076">
          <cell r="A5076" t="str">
            <v>TONGA</v>
          </cell>
        </row>
        <row r="5077">
          <cell r="A5077" t="str">
            <v xml:space="preserve">TUVALU </v>
          </cell>
        </row>
        <row r="5078">
          <cell r="A5078" t="str">
            <v>US MINOR OUTLY IS</v>
          </cell>
        </row>
        <row r="5079">
          <cell r="A5079" t="str">
            <v>VANUATU</v>
          </cell>
        </row>
        <row r="5080">
          <cell r="A5080" t="str">
            <v>WALLIS&amp;FUTUN</v>
          </cell>
        </row>
        <row r="5081">
          <cell r="A5081" t="str">
            <v>BHUTAN</v>
          </cell>
        </row>
        <row r="5082">
          <cell r="A5082" t="str">
            <v>EAST TIMOR</v>
          </cell>
        </row>
        <row r="5083">
          <cell r="A5083" t="str">
            <v>MACAO</v>
          </cell>
        </row>
        <row r="5084">
          <cell r="A5084" t="str">
            <v>MONGOLIA</v>
          </cell>
        </row>
        <row r="5085">
          <cell r="A5085" t="str">
            <v>TAJIKISTAN</v>
          </cell>
        </row>
        <row r="5086">
          <cell r="A5086" t="str">
            <v>TURKMENISTAN</v>
          </cell>
        </row>
        <row r="5087">
          <cell r="A5087" t="str">
            <v>AMER SAMOA</v>
          </cell>
        </row>
        <row r="5088">
          <cell r="A5088" t="str">
            <v>CHRISTMS ISLAND</v>
          </cell>
        </row>
        <row r="5089">
          <cell r="A5089" t="str">
            <v>COCO (KEEL ISLND)</v>
          </cell>
        </row>
        <row r="5090">
          <cell r="A5090" t="str">
            <v>COOK ISLAND</v>
          </cell>
        </row>
        <row r="5091">
          <cell r="A5091" t="str">
            <v>HEARD/MCDNLD</v>
          </cell>
        </row>
        <row r="5092">
          <cell r="A5092" t="str">
            <v>KIRIBATI</v>
          </cell>
        </row>
        <row r="5093">
          <cell r="A5093" t="str">
            <v>MARSHALL ISL</v>
          </cell>
        </row>
        <row r="5094">
          <cell r="A5094" t="str">
            <v xml:space="preserve">MICRON, FED STS </v>
          </cell>
        </row>
        <row r="5095">
          <cell r="A5095" t="str">
            <v>NAURU</v>
          </cell>
        </row>
        <row r="5096">
          <cell r="A5096" t="str">
            <v>NIUE</v>
          </cell>
        </row>
        <row r="5097">
          <cell r="A5097" t="str">
            <v>NORFOLK ISLAND</v>
          </cell>
        </row>
        <row r="5098">
          <cell r="A5098" t="str">
            <v>PALAU</v>
          </cell>
        </row>
        <row r="5099">
          <cell r="A5099" t="str">
            <v>PITCAIRN</v>
          </cell>
        </row>
        <row r="5100">
          <cell r="A5100" t="str">
            <v>SAMOA</v>
          </cell>
        </row>
        <row r="5101">
          <cell r="A5101" t="str">
            <v>SOLOMON ISL</v>
          </cell>
        </row>
        <row r="5102">
          <cell r="A5102" t="str">
            <v>TOKELAU</v>
          </cell>
        </row>
        <row r="5103">
          <cell r="A5103" t="str">
            <v>TONGA</v>
          </cell>
        </row>
        <row r="5104">
          <cell r="A5104" t="str">
            <v xml:space="preserve">TUVALU </v>
          </cell>
        </row>
        <row r="5105">
          <cell r="A5105" t="str">
            <v>US MINOR OUTLY IS</v>
          </cell>
        </row>
        <row r="5106">
          <cell r="A5106" t="str">
            <v>VANUATU</v>
          </cell>
        </row>
        <row r="5107">
          <cell r="A5107" t="str">
            <v>WALLIS&amp;FUTUN</v>
          </cell>
        </row>
        <row r="5108">
          <cell r="A5108" t="str">
            <v>AFGHANISTAN</v>
          </cell>
        </row>
        <row r="5109">
          <cell r="A5109" t="str">
            <v>BHUTAN</v>
          </cell>
        </row>
        <row r="5110">
          <cell r="A5110" t="str">
            <v>MACAO</v>
          </cell>
        </row>
        <row r="5111">
          <cell r="A5111" t="str">
            <v>MALDIVES</v>
          </cell>
        </row>
        <row r="5112">
          <cell r="A5112" t="str">
            <v>NEPAL</v>
          </cell>
        </row>
        <row r="5113">
          <cell r="A5113" t="str">
            <v>TURKMENISTAN</v>
          </cell>
        </row>
        <row r="5114">
          <cell r="A5114" t="str">
            <v>AMER SAMOA</v>
          </cell>
        </row>
        <row r="5115">
          <cell r="A5115" t="str">
            <v>CHRISTMS ISLAND</v>
          </cell>
        </row>
        <row r="5116">
          <cell r="A5116" t="str">
            <v>COCO (KEEL ISLND)</v>
          </cell>
        </row>
        <row r="5117">
          <cell r="A5117" t="str">
            <v>COOK ISLAND</v>
          </cell>
        </row>
        <row r="5118">
          <cell r="A5118" t="str">
            <v>HEARD/MCDNLD</v>
          </cell>
        </row>
        <row r="5119">
          <cell r="A5119" t="str">
            <v>KIRIBATI</v>
          </cell>
        </row>
        <row r="5120">
          <cell r="A5120" t="str">
            <v>MARSHALL ISL</v>
          </cell>
        </row>
        <row r="5121">
          <cell r="A5121" t="str">
            <v xml:space="preserve">MICRON, FED STS </v>
          </cell>
        </row>
        <row r="5122">
          <cell r="A5122" t="str">
            <v>NAURU</v>
          </cell>
        </row>
        <row r="5123">
          <cell r="A5123" t="str">
            <v>NIUE</v>
          </cell>
        </row>
        <row r="5124">
          <cell r="A5124" t="str">
            <v>NORFOLK ISLAND</v>
          </cell>
        </row>
        <row r="5125">
          <cell r="A5125" t="str">
            <v>PALAU</v>
          </cell>
        </row>
        <row r="5126">
          <cell r="A5126" t="str">
            <v>PAPUA N GUIN</v>
          </cell>
        </row>
        <row r="5127">
          <cell r="A5127" t="str">
            <v>PITCAIRN</v>
          </cell>
        </row>
        <row r="5128">
          <cell r="A5128" t="str">
            <v>SAMOA</v>
          </cell>
        </row>
        <row r="5129">
          <cell r="A5129" t="str">
            <v>SOLOMON ISL</v>
          </cell>
        </row>
        <row r="5130">
          <cell r="A5130" t="str">
            <v>TOKELAU</v>
          </cell>
        </row>
        <row r="5131">
          <cell r="A5131" t="str">
            <v>TONGA</v>
          </cell>
        </row>
        <row r="5132">
          <cell r="A5132" t="str">
            <v xml:space="preserve">TUVALU </v>
          </cell>
        </row>
        <row r="5133">
          <cell r="A5133" t="str">
            <v>US MINOR OUTLY IS</v>
          </cell>
        </row>
        <row r="5134">
          <cell r="A5134" t="str">
            <v>VANUATU</v>
          </cell>
        </row>
        <row r="5135">
          <cell r="A5135" t="str">
            <v>WALLIS&amp;FUTUN</v>
          </cell>
        </row>
        <row r="5136">
          <cell r="A5136" t="str">
            <v>AFGHANISTAN</v>
          </cell>
        </row>
        <row r="5137">
          <cell r="A5137" t="str">
            <v>BHUTAN</v>
          </cell>
        </row>
        <row r="5138">
          <cell r="A5138" t="str">
            <v>BRUNEI DARUSSALAM</v>
          </cell>
        </row>
        <row r="5139">
          <cell r="A5139" t="str">
            <v>EAST TIMOR</v>
          </cell>
        </row>
        <row r="5140">
          <cell r="A5140" t="str">
            <v>KOREA,DEMOC REP</v>
          </cell>
        </row>
        <row r="5141">
          <cell r="A5141" t="str">
            <v>MACAO</v>
          </cell>
        </row>
        <row r="5142">
          <cell r="A5142" t="str">
            <v>MALDIVES</v>
          </cell>
        </row>
        <row r="5143">
          <cell r="A5143" t="str">
            <v>NEPAL</v>
          </cell>
        </row>
        <row r="5144">
          <cell r="A5144" t="str">
            <v>TAJIKISTAN</v>
          </cell>
        </row>
        <row r="5145">
          <cell r="A5145" t="str">
            <v>AMER SAMOA</v>
          </cell>
        </row>
        <row r="5146">
          <cell r="A5146" t="str">
            <v>CHRISTMS ISLAND</v>
          </cell>
        </row>
        <row r="5147">
          <cell r="A5147" t="str">
            <v>COCO (KEEL ISLND)</v>
          </cell>
        </row>
        <row r="5148">
          <cell r="A5148" t="str">
            <v>COOK ISLAND</v>
          </cell>
        </row>
        <row r="5149">
          <cell r="A5149" t="str">
            <v>FR POLYNESIA</v>
          </cell>
        </row>
        <row r="5150">
          <cell r="A5150" t="str">
            <v>HEARD/MCDNLD</v>
          </cell>
        </row>
        <row r="5151">
          <cell r="A5151" t="str">
            <v>KIRIBATI</v>
          </cell>
        </row>
        <row r="5152">
          <cell r="A5152" t="str">
            <v>MARSHALL ISL</v>
          </cell>
        </row>
        <row r="5153">
          <cell r="A5153" t="str">
            <v xml:space="preserve">MICRON, FED STS </v>
          </cell>
        </row>
        <row r="5154">
          <cell r="A5154" t="str">
            <v>NAURU</v>
          </cell>
        </row>
        <row r="5155">
          <cell r="A5155" t="str">
            <v>NIUE</v>
          </cell>
        </row>
        <row r="5156">
          <cell r="A5156" t="str">
            <v>NORFOLK ISLAND</v>
          </cell>
        </row>
        <row r="5157">
          <cell r="A5157" t="str">
            <v>PALAU</v>
          </cell>
        </row>
        <row r="5158">
          <cell r="A5158" t="str">
            <v>PITCAIRN</v>
          </cell>
        </row>
        <row r="5159">
          <cell r="A5159" t="str">
            <v>SAMOA</v>
          </cell>
        </row>
        <row r="5160">
          <cell r="A5160" t="str">
            <v>SOLOMON ISL</v>
          </cell>
        </row>
        <row r="5161">
          <cell r="A5161" t="str">
            <v>TOKELAU</v>
          </cell>
        </row>
        <row r="5162">
          <cell r="A5162" t="str">
            <v>TONGA</v>
          </cell>
        </row>
        <row r="5163">
          <cell r="A5163" t="str">
            <v xml:space="preserve">TUVALU </v>
          </cell>
        </row>
        <row r="5164">
          <cell r="A5164" t="str">
            <v>US MINOR OUTLY IS</v>
          </cell>
        </row>
        <row r="5165">
          <cell r="A5165" t="str">
            <v>VANUATU</v>
          </cell>
        </row>
        <row r="5166">
          <cell r="A5166" t="str">
            <v>WALLIS&amp;FUTUN</v>
          </cell>
        </row>
        <row r="5167">
          <cell r="A5167" t="str">
            <v>AFGHANISTAN</v>
          </cell>
        </row>
        <row r="5168">
          <cell r="A5168" t="str">
            <v>BHUTAN</v>
          </cell>
        </row>
        <row r="5169">
          <cell r="A5169" t="str">
            <v>EAST TIMOR</v>
          </cell>
        </row>
        <row r="5170">
          <cell r="A5170" t="str">
            <v>KYRGYZSTAN</v>
          </cell>
        </row>
        <row r="5171">
          <cell r="A5171" t="str">
            <v>MACAO</v>
          </cell>
        </row>
        <row r="5172">
          <cell r="A5172" t="str">
            <v>MALDIVES</v>
          </cell>
        </row>
        <row r="5173">
          <cell r="A5173" t="str">
            <v>NEPAL</v>
          </cell>
        </row>
        <row r="5174">
          <cell r="A5174" t="str">
            <v>TAJIKISTAN</v>
          </cell>
        </row>
        <row r="5175">
          <cell r="A5175" t="str">
            <v>BHUTAN</v>
          </cell>
        </row>
        <row r="5176">
          <cell r="A5176" t="str">
            <v>KOREA,DEMOC REP</v>
          </cell>
        </row>
        <row r="5177">
          <cell r="A5177" t="str">
            <v>KYRGYZSTAN</v>
          </cell>
        </row>
        <row r="5178">
          <cell r="A5178" t="str">
            <v>MACAO</v>
          </cell>
        </row>
        <row r="5179">
          <cell r="A5179" t="str">
            <v>MALDIVES</v>
          </cell>
        </row>
        <row r="5180">
          <cell r="A5180" t="str">
            <v>MONGOLIA</v>
          </cell>
        </row>
        <row r="5181">
          <cell r="A5181" t="str">
            <v>NEPAL</v>
          </cell>
        </row>
        <row r="5182">
          <cell r="A5182" t="str">
            <v>TAJIKISTAN</v>
          </cell>
        </row>
        <row r="5183">
          <cell r="A5183" t="str">
            <v>TURKMENISTAN</v>
          </cell>
        </row>
        <row r="5184">
          <cell r="A5184" t="str">
            <v>AMER SAMOA</v>
          </cell>
        </row>
        <row r="5185">
          <cell r="A5185" t="str">
            <v>CHRISTMS ISLAND</v>
          </cell>
        </row>
        <row r="5186">
          <cell r="A5186" t="str">
            <v>COCO (KEEL ISLND)</v>
          </cell>
        </row>
        <row r="5187">
          <cell r="A5187" t="str">
            <v>COOK ISLAND</v>
          </cell>
        </row>
        <row r="5188">
          <cell r="A5188" t="str">
            <v>HEARD/MCDNLD</v>
          </cell>
        </row>
        <row r="5189">
          <cell r="A5189" t="str">
            <v>KIRIBATI</v>
          </cell>
        </row>
        <row r="5190">
          <cell r="A5190" t="str">
            <v>MARSHALL ISL</v>
          </cell>
        </row>
        <row r="5191">
          <cell r="A5191" t="str">
            <v xml:space="preserve">MICRON, FED STS </v>
          </cell>
        </row>
        <row r="5192">
          <cell r="A5192" t="str">
            <v>NAURU</v>
          </cell>
        </row>
        <row r="5193">
          <cell r="A5193" t="str">
            <v>NIUE</v>
          </cell>
        </row>
        <row r="5194">
          <cell r="A5194" t="str">
            <v>NORFOLK ISLAND</v>
          </cell>
        </row>
        <row r="5195">
          <cell r="A5195" t="str">
            <v>N.MARIANA ISLANDS</v>
          </cell>
        </row>
        <row r="5196">
          <cell r="A5196" t="str">
            <v>PALAU</v>
          </cell>
        </row>
        <row r="5197">
          <cell r="A5197" t="str">
            <v>PITCAIRN</v>
          </cell>
        </row>
        <row r="5198">
          <cell r="A5198" t="str">
            <v>SAMOA</v>
          </cell>
        </row>
        <row r="5199">
          <cell r="A5199" t="str">
            <v>TOKELAU</v>
          </cell>
        </row>
        <row r="5200">
          <cell r="A5200" t="str">
            <v>TONGA</v>
          </cell>
        </row>
        <row r="5201">
          <cell r="A5201" t="str">
            <v xml:space="preserve">TUVALU </v>
          </cell>
        </row>
        <row r="5202">
          <cell r="A5202" t="str">
            <v>US MINOR OUTLY IS</v>
          </cell>
        </row>
        <row r="5203">
          <cell r="A5203" t="str">
            <v>VANUATU</v>
          </cell>
        </row>
        <row r="5204">
          <cell r="A5204" t="str">
            <v>WALLIS&amp;FUTUN</v>
          </cell>
        </row>
        <row r="5205">
          <cell r="A5205" t="str">
            <v>AFGHANISTAN</v>
          </cell>
        </row>
        <row r="5206">
          <cell r="A5206" t="str">
            <v>BHUTAN</v>
          </cell>
        </row>
        <row r="5207">
          <cell r="A5207" t="str">
            <v>BRUNEI DARUSSALAM</v>
          </cell>
        </row>
        <row r="5208">
          <cell r="A5208" t="str">
            <v>KOREA,DEMOC REP</v>
          </cell>
        </row>
        <row r="5209">
          <cell r="A5209" t="str">
            <v>KYRGYZSTAN</v>
          </cell>
        </row>
        <row r="5210">
          <cell r="A5210" t="str">
            <v>MACAO</v>
          </cell>
        </row>
        <row r="5211">
          <cell r="A5211" t="str">
            <v>MALDIVES</v>
          </cell>
        </row>
        <row r="5212">
          <cell r="A5212" t="str">
            <v>NEPAL</v>
          </cell>
        </row>
        <row r="5213">
          <cell r="A5213" t="str">
            <v>AMER SAMOA</v>
          </cell>
        </row>
        <row r="5214">
          <cell r="A5214" t="str">
            <v>CHRISTMS ISLAND</v>
          </cell>
        </row>
        <row r="5215">
          <cell r="A5215" t="str">
            <v>COCO (KEEL ISLND)</v>
          </cell>
        </row>
        <row r="5216">
          <cell r="A5216" t="str">
            <v>COOK ISLAND</v>
          </cell>
        </row>
        <row r="5217">
          <cell r="A5217" t="str">
            <v>GUAM</v>
          </cell>
        </row>
        <row r="5218">
          <cell r="A5218" t="str">
            <v>HEARD/MCDNLD</v>
          </cell>
        </row>
        <row r="5219">
          <cell r="A5219" t="str">
            <v>KIRIBATI</v>
          </cell>
        </row>
        <row r="5220">
          <cell r="A5220" t="str">
            <v>MARSHALL ISL</v>
          </cell>
        </row>
        <row r="5221">
          <cell r="A5221" t="str">
            <v xml:space="preserve">MICRON, FED STS </v>
          </cell>
        </row>
        <row r="5222">
          <cell r="A5222" t="str">
            <v>NAURU</v>
          </cell>
        </row>
        <row r="5223">
          <cell r="A5223" t="str">
            <v>NIUE</v>
          </cell>
        </row>
        <row r="5224">
          <cell r="A5224" t="str">
            <v>NORFOLK ISLAND</v>
          </cell>
        </row>
        <row r="5225">
          <cell r="A5225" t="str">
            <v>N.MARIANA ISLANDS</v>
          </cell>
        </row>
        <row r="5226">
          <cell r="A5226" t="str">
            <v>PALAU</v>
          </cell>
        </row>
        <row r="5227">
          <cell r="A5227" t="str">
            <v>PITCAIRN</v>
          </cell>
        </row>
        <row r="5228">
          <cell r="A5228" t="str">
            <v>SAMOA</v>
          </cell>
        </row>
        <row r="5229">
          <cell r="A5229" t="str">
            <v>SOLOMON ISL</v>
          </cell>
        </row>
        <row r="5230">
          <cell r="A5230" t="str">
            <v>TOKELAU</v>
          </cell>
        </row>
        <row r="5231">
          <cell r="A5231" t="str">
            <v>TONGA</v>
          </cell>
        </row>
        <row r="5232">
          <cell r="A5232" t="str">
            <v xml:space="preserve">TUVALU </v>
          </cell>
        </row>
        <row r="5233">
          <cell r="A5233" t="str">
            <v>US MINOR OUTLY IS</v>
          </cell>
        </row>
        <row r="5234">
          <cell r="A5234" t="str">
            <v>VANUATU</v>
          </cell>
        </row>
        <row r="5235">
          <cell r="A5235" t="str">
            <v>WALLIS&amp;FUTUN</v>
          </cell>
        </row>
        <row r="5236">
          <cell r="A5236" t="str">
            <v>AFGHANISTAN</v>
          </cell>
        </row>
        <row r="5237">
          <cell r="A5237" t="str">
            <v>BHUTAN</v>
          </cell>
        </row>
        <row r="5238">
          <cell r="A5238" t="str">
            <v>BRUNEI DARUSSALAM</v>
          </cell>
        </row>
        <row r="5239">
          <cell r="A5239" t="str">
            <v>KYRGYZSTAN</v>
          </cell>
        </row>
        <row r="5240">
          <cell r="A5240" t="str">
            <v>MACAO</v>
          </cell>
        </row>
        <row r="5241">
          <cell r="A5241" t="str">
            <v>MALDIVES</v>
          </cell>
        </row>
        <row r="5242">
          <cell r="A5242" t="str">
            <v>NEPAL</v>
          </cell>
        </row>
        <row r="5243">
          <cell r="A5243" t="str">
            <v>TAJIKISTAN</v>
          </cell>
        </row>
        <row r="5244">
          <cell r="A5244" t="str">
            <v>TURKMENISTAN</v>
          </cell>
        </row>
        <row r="5245">
          <cell r="A5245" t="str">
            <v>AMER SAMOA</v>
          </cell>
        </row>
        <row r="5246">
          <cell r="A5246" t="str">
            <v>CHRISTMS ISLAND</v>
          </cell>
        </row>
        <row r="5247">
          <cell r="A5247" t="str">
            <v>COCO (KEEL ISLND)</v>
          </cell>
        </row>
        <row r="5248">
          <cell r="A5248" t="str">
            <v>COOK ISLAND</v>
          </cell>
        </row>
        <row r="5249">
          <cell r="A5249" t="str">
            <v>HEARD/MCDNLD</v>
          </cell>
        </row>
        <row r="5250">
          <cell r="A5250" t="str">
            <v>KIRIBATI</v>
          </cell>
        </row>
        <row r="5251">
          <cell r="A5251" t="str">
            <v>MARSHALL ISL</v>
          </cell>
        </row>
        <row r="5252">
          <cell r="A5252" t="str">
            <v xml:space="preserve">MICRON, FED STS </v>
          </cell>
        </row>
        <row r="5253">
          <cell r="A5253" t="str">
            <v>NAURU</v>
          </cell>
        </row>
        <row r="5254">
          <cell r="A5254" t="str">
            <v>NIUE</v>
          </cell>
        </row>
        <row r="5255">
          <cell r="A5255" t="str">
            <v>NORFOLK ISLAND</v>
          </cell>
        </row>
        <row r="5256">
          <cell r="A5256" t="str">
            <v>PALAU</v>
          </cell>
        </row>
        <row r="5257">
          <cell r="A5257" t="str">
            <v>PITCAIRN</v>
          </cell>
        </row>
        <row r="5258">
          <cell r="A5258" t="str">
            <v>SAMOA</v>
          </cell>
        </row>
        <row r="5259">
          <cell r="A5259" t="str">
            <v>SOLOMON ISL</v>
          </cell>
        </row>
        <row r="5260">
          <cell r="A5260" t="str">
            <v>TOKELAU</v>
          </cell>
        </row>
        <row r="5261">
          <cell r="A5261" t="str">
            <v>TONGA</v>
          </cell>
        </row>
        <row r="5262">
          <cell r="A5262" t="str">
            <v xml:space="preserve">TUVALU </v>
          </cell>
        </row>
        <row r="5263">
          <cell r="A5263" t="str">
            <v>US MINOR OUTLY IS</v>
          </cell>
        </row>
        <row r="5264">
          <cell r="A5264" t="str">
            <v>VANUATU</v>
          </cell>
        </row>
        <row r="5265">
          <cell r="A5265" t="str">
            <v>WALLIS&amp;FUTUN</v>
          </cell>
        </row>
        <row r="5266">
          <cell r="A5266" t="str">
            <v>AFGHANISTAN</v>
          </cell>
        </row>
        <row r="5267">
          <cell r="A5267" t="str">
            <v>BHUTAN</v>
          </cell>
        </row>
        <row r="5268">
          <cell r="A5268" t="str">
            <v>BRUNEI DARUSSALAM</v>
          </cell>
        </row>
        <row r="5269">
          <cell r="A5269" t="str">
            <v>KOREA,DEMOC REP</v>
          </cell>
        </row>
        <row r="5270">
          <cell r="A5270" t="str">
            <v>LAOS</v>
          </cell>
        </row>
        <row r="5271">
          <cell r="A5271" t="str">
            <v>MACAO</v>
          </cell>
        </row>
        <row r="5272">
          <cell r="A5272" t="str">
            <v>MALDIVES</v>
          </cell>
        </row>
        <row r="5273">
          <cell r="A5273" t="str">
            <v>TAJIKISTAN</v>
          </cell>
        </row>
        <row r="5274">
          <cell r="A5274" t="str">
            <v>CHRISTMS ISLAND</v>
          </cell>
        </row>
        <row r="5275">
          <cell r="A5275" t="str">
            <v>COCO (KEEL ISLND)</v>
          </cell>
        </row>
        <row r="5276">
          <cell r="A5276" t="str">
            <v>HEARD/MCDNLD</v>
          </cell>
        </row>
        <row r="5277">
          <cell r="A5277" t="str">
            <v>KIRIBATI</v>
          </cell>
        </row>
        <row r="5278">
          <cell r="A5278" t="str">
            <v>MARSHALL ISL</v>
          </cell>
        </row>
        <row r="5279">
          <cell r="A5279" t="str">
            <v xml:space="preserve">MICRON, FED STS </v>
          </cell>
        </row>
        <row r="5280">
          <cell r="A5280" t="str">
            <v>NAURU</v>
          </cell>
        </row>
        <row r="5281">
          <cell r="A5281" t="str">
            <v>NIUE</v>
          </cell>
        </row>
        <row r="5282">
          <cell r="A5282" t="str">
            <v>NORFOLK ISLAND</v>
          </cell>
        </row>
        <row r="5283">
          <cell r="A5283" t="str">
            <v>PALAU</v>
          </cell>
        </row>
        <row r="5284">
          <cell r="A5284" t="str">
            <v>PITCAIRN</v>
          </cell>
        </row>
        <row r="5285">
          <cell r="A5285" t="str">
            <v>SAMOA</v>
          </cell>
        </row>
        <row r="5286">
          <cell r="A5286" t="str">
            <v>SOLOMON ISL</v>
          </cell>
        </row>
        <row r="5287">
          <cell r="A5287" t="str">
            <v>TOKELAU</v>
          </cell>
        </row>
        <row r="5288">
          <cell r="A5288" t="str">
            <v>TONGA</v>
          </cell>
        </row>
        <row r="5289">
          <cell r="A5289" t="str">
            <v xml:space="preserve">TUVALU </v>
          </cell>
        </row>
        <row r="5290">
          <cell r="A5290" t="str">
            <v>US MINOR OUTLY IS</v>
          </cell>
        </row>
        <row r="5291">
          <cell r="A5291" t="str">
            <v>WALLIS&amp;FUTUN</v>
          </cell>
        </row>
        <row r="5292">
          <cell r="A5292" t="str">
            <v>AFGHANISTAN</v>
          </cell>
        </row>
        <row r="5293">
          <cell r="A5293" t="str">
            <v>BHUTAN</v>
          </cell>
        </row>
        <row r="5294">
          <cell r="A5294" t="str">
            <v>EAST TIMOR</v>
          </cell>
        </row>
        <row r="5295">
          <cell r="A5295" t="str">
            <v>MACAO</v>
          </cell>
        </row>
        <row r="5296">
          <cell r="A5296" t="str">
            <v>MALDIVES</v>
          </cell>
        </row>
        <row r="5297">
          <cell r="A5297" t="str">
            <v>MONGOLIA</v>
          </cell>
        </row>
        <row r="5298">
          <cell r="A5298" t="str">
            <v>NEPAL</v>
          </cell>
        </row>
        <row r="5299">
          <cell r="A5299" t="str">
            <v>TAJIKISTAN</v>
          </cell>
        </row>
        <row r="5300">
          <cell r="A5300" t="str">
            <v>AMER SAMOA</v>
          </cell>
        </row>
        <row r="5301">
          <cell r="A5301" t="str">
            <v>CHRISTMS ISLAND</v>
          </cell>
        </row>
        <row r="5302">
          <cell r="A5302" t="str">
            <v>COCO (KEEL ISLND)</v>
          </cell>
        </row>
        <row r="5303">
          <cell r="A5303" t="str">
            <v>COOK ISLAND</v>
          </cell>
        </row>
        <row r="5304">
          <cell r="A5304" t="str">
            <v>HEARD/MCDNLD</v>
          </cell>
        </row>
        <row r="5305">
          <cell r="A5305" t="str">
            <v>KIRIBATI</v>
          </cell>
        </row>
        <row r="5306">
          <cell r="A5306" t="str">
            <v>MARSHALL ISL</v>
          </cell>
        </row>
        <row r="5307">
          <cell r="A5307" t="str">
            <v xml:space="preserve">MICRON, FED STS </v>
          </cell>
        </row>
        <row r="5308">
          <cell r="A5308" t="str">
            <v>NAURU</v>
          </cell>
        </row>
        <row r="5309">
          <cell r="A5309" t="str">
            <v>NIUE</v>
          </cell>
        </row>
        <row r="5310">
          <cell r="A5310" t="str">
            <v>NORFOLK ISLAND</v>
          </cell>
        </row>
        <row r="5311">
          <cell r="A5311" t="str">
            <v>PALAU</v>
          </cell>
        </row>
        <row r="5312">
          <cell r="A5312" t="str">
            <v>PITCAIRN</v>
          </cell>
        </row>
        <row r="5313">
          <cell r="A5313" t="str">
            <v>SAMOA</v>
          </cell>
        </row>
        <row r="5314">
          <cell r="A5314" t="str">
            <v>TOKELAU</v>
          </cell>
        </row>
        <row r="5315">
          <cell r="A5315" t="str">
            <v>TONGA</v>
          </cell>
        </row>
        <row r="5316">
          <cell r="A5316" t="str">
            <v xml:space="preserve">TUVALU </v>
          </cell>
        </row>
        <row r="5317">
          <cell r="A5317" t="str">
            <v>VANUATU</v>
          </cell>
        </row>
        <row r="5318">
          <cell r="A5318" t="str">
            <v>WALLIS&amp;FUTUN</v>
          </cell>
        </row>
        <row r="5319">
          <cell r="A5319" t="str">
            <v>AFGHANISTAN</v>
          </cell>
        </row>
        <row r="5320">
          <cell r="A5320" t="str">
            <v>BANGLADESH</v>
          </cell>
        </row>
        <row r="5321">
          <cell r="A5321" t="str">
            <v>BHUTAN</v>
          </cell>
        </row>
        <row r="5322">
          <cell r="A5322" t="str">
            <v>BRUNEI DARUSSALAM</v>
          </cell>
        </row>
        <row r="5323">
          <cell r="A5323" t="str">
            <v>CAMBODIA</v>
          </cell>
        </row>
        <row r="5324">
          <cell r="A5324" t="str">
            <v>CHINA</v>
          </cell>
        </row>
        <row r="5325">
          <cell r="A5325" t="str">
            <v>EAST TIMOR</v>
          </cell>
        </row>
        <row r="5326">
          <cell r="A5326" t="str">
            <v>HG KONG</v>
          </cell>
        </row>
        <row r="5327">
          <cell r="A5327" t="str">
            <v>INDIA</v>
          </cell>
        </row>
        <row r="5328">
          <cell r="A5328" t="str">
            <v>INDONESIA</v>
          </cell>
        </row>
        <row r="5329">
          <cell r="A5329" t="str">
            <v>JAPAN</v>
          </cell>
        </row>
        <row r="5330">
          <cell r="A5330" t="str">
            <v>KAZAKHSTAN</v>
          </cell>
        </row>
        <row r="5331">
          <cell r="A5331" t="str">
            <v>KOREA,DEMOC REP</v>
          </cell>
        </row>
        <row r="5332">
          <cell r="A5332" t="str">
            <v>KOREA,REPUBLIC OF</v>
          </cell>
        </row>
        <row r="5333">
          <cell r="A5333" t="str">
            <v>KYRGYZSTAN</v>
          </cell>
        </row>
        <row r="5334">
          <cell r="A5334" t="str">
            <v>LAOS</v>
          </cell>
        </row>
        <row r="5335">
          <cell r="A5335" t="str">
            <v>MACAO</v>
          </cell>
        </row>
        <row r="5336">
          <cell r="A5336" t="str">
            <v>MALAYSIA</v>
          </cell>
        </row>
        <row r="5337">
          <cell r="A5337" t="str">
            <v>MALDIVES</v>
          </cell>
        </row>
        <row r="5338">
          <cell r="A5338" t="str">
            <v>MONGOLIA</v>
          </cell>
        </row>
        <row r="5339">
          <cell r="A5339" t="str">
            <v>MAYANMAR</v>
          </cell>
        </row>
        <row r="5340">
          <cell r="A5340" t="str">
            <v>NEPAL</v>
          </cell>
        </row>
        <row r="5341">
          <cell r="A5341" t="str">
            <v>PAKISTAN</v>
          </cell>
        </row>
        <row r="5342">
          <cell r="A5342" t="str">
            <v>PHILIPPINES</v>
          </cell>
        </row>
        <row r="5343">
          <cell r="A5343" t="str">
            <v>SINGAPORE</v>
          </cell>
        </row>
        <row r="5344">
          <cell r="A5344" t="str">
            <v>SRI LANKA</v>
          </cell>
        </row>
        <row r="5345">
          <cell r="A5345" t="str">
            <v>TAIWAN</v>
          </cell>
        </row>
        <row r="5346">
          <cell r="A5346" t="str">
            <v>TAJIKISTAN</v>
          </cell>
        </row>
        <row r="5347">
          <cell r="A5347" t="str">
            <v>THAILAND</v>
          </cell>
        </row>
        <row r="5348">
          <cell r="A5348" t="str">
            <v>TURKMENISTAN</v>
          </cell>
        </row>
        <row r="5349">
          <cell r="A5349" t="str">
            <v>UZBEKISTAN</v>
          </cell>
        </row>
        <row r="5350">
          <cell r="A5350" t="str">
            <v>VIETNAM</v>
          </cell>
        </row>
        <row r="5351">
          <cell r="A5351" t="str">
            <v>AMER SAMOA</v>
          </cell>
        </row>
        <row r="5352">
          <cell r="A5352" t="str">
            <v>AUSTRALIA</v>
          </cell>
        </row>
        <row r="5353">
          <cell r="A5353" t="str">
            <v>CHRISTMS ISLAND</v>
          </cell>
        </row>
        <row r="5354">
          <cell r="A5354" t="str">
            <v>COCO (KEEL ISLND)</v>
          </cell>
        </row>
        <row r="5355">
          <cell r="A5355" t="str">
            <v>COOK ISLAND</v>
          </cell>
        </row>
        <row r="5356">
          <cell r="A5356" t="str">
            <v>FIJI</v>
          </cell>
        </row>
        <row r="5357">
          <cell r="A5357" t="str">
            <v>FR POLYNESIA</v>
          </cell>
        </row>
        <row r="5358">
          <cell r="A5358" t="str">
            <v>GUAM</v>
          </cell>
        </row>
        <row r="5359">
          <cell r="A5359" t="str">
            <v>HEARD/MCDNLD</v>
          </cell>
        </row>
        <row r="5360">
          <cell r="A5360" t="str">
            <v>KIRIBATI</v>
          </cell>
        </row>
        <row r="5361">
          <cell r="A5361" t="str">
            <v>MARSHALL ISL</v>
          </cell>
        </row>
        <row r="5362">
          <cell r="A5362" t="str">
            <v xml:space="preserve">MICRON, FED STS </v>
          </cell>
        </row>
        <row r="5363">
          <cell r="A5363" t="str">
            <v>NAURU</v>
          </cell>
        </row>
        <row r="5364">
          <cell r="A5364" t="str">
            <v>NEW CALDONIA</v>
          </cell>
        </row>
        <row r="5365">
          <cell r="A5365" t="str">
            <v>NEW ZEALAND</v>
          </cell>
        </row>
        <row r="5366">
          <cell r="A5366" t="str">
            <v>NIUE</v>
          </cell>
        </row>
        <row r="5367">
          <cell r="A5367" t="str">
            <v>NORFOLK ISLAND</v>
          </cell>
        </row>
        <row r="5368">
          <cell r="A5368" t="str">
            <v>N.MARIANA ISLANDS</v>
          </cell>
        </row>
        <row r="5369">
          <cell r="A5369" t="str">
            <v>PALAU</v>
          </cell>
        </row>
        <row r="5370">
          <cell r="A5370" t="str">
            <v>PAPUA N GUIN</v>
          </cell>
        </row>
        <row r="5371">
          <cell r="A5371" t="str">
            <v>PITCAIRN</v>
          </cell>
        </row>
        <row r="5372">
          <cell r="A5372" t="str">
            <v>SAMOA</v>
          </cell>
        </row>
        <row r="5373">
          <cell r="A5373" t="str">
            <v>SOLOMON ISL</v>
          </cell>
        </row>
        <row r="5374">
          <cell r="A5374" t="str">
            <v>TOKELAU</v>
          </cell>
        </row>
        <row r="5375">
          <cell r="A5375" t="str">
            <v>TONGA</v>
          </cell>
        </row>
        <row r="5376">
          <cell r="A5376" t="str">
            <v xml:space="preserve">TUVALU </v>
          </cell>
        </row>
        <row r="5377">
          <cell r="A5377" t="str">
            <v>US MINOR OUTLY IS</v>
          </cell>
        </row>
        <row r="5378">
          <cell r="A5378" t="str">
            <v>VANUATU</v>
          </cell>
        </row>
        <row r="5379">
          <cell r="A5379" t="str">
            <v>WALLIS&amp;FUTUN</v>
          </cell>
        </row>
        <row r="5380">
          <cell r="A5380" t="str">
            <v>AFGHANISTAN</v>
          </cell>
        </row>
        <row r="5381">
          <cell r="A5381" t="str">
            <v>BANGLADESH</v>
          </cell>
        </row>
        <row r="5382">
          <cell r="A5382" t="str">
            <v>BHUTAN</v>
          </cell>
        </row>
        <row r="5383">
          <cell r="A5383" t="str">
            <v>BRUNEI DARUSSALAM</v>
          </cell>
        </row>
        <row r="5384">
          <cell r="A5384" t="str">
            <v>CAMBODIA</v>
          </cell>
        </row>
        <row r="5385">
          <cell r="A5385" t="str">
            <v>CHINA</v>
          </cell>
        </row>
        <row r="5386">
          <cell r="A5386" t="str">
            <v>EAST TIMOR</v>
          </cell>
        </row>
        <row r="5387">
          <cell r="A5387" t="str">
            <v>HG KONG</v>
          </cell>
        </row>
        <row r="5388">
          <cell r="A5388" t="str">
            <v>INDIA</v>
          </cell>
        </row>
        <row r="5389">
          <cell r="A5389" t="str">
            <v>INDONESIA</v>
          </cell>
        </row>
        <row r="5390">
          <cell r="A5390" t="str">
            <v>JAPAN</v>
          </cell>
        </row>
        <row r="5391">
          <cell r="A5391" t="str">
            <v>KAZAKHSTAN</v>
          </cell>
        </row>
        <row r="5392">
          <cell r="A5392" t="str">
            <v>KOREA,DEMOC REP</v>
          </cell>
        </row>
        <row r="5393">
          <cell r="A5393" t="str">
            <v>KOREA,REPUBLIC OF</v>
          </cell>
        </row>
        <row r="5394">
          <cell r="A5394" t="str">
            <v>KYRGYZSTAN</v>
          </cell>
        </row>
        <row r="5395">
          <cell r="A5395" t="str">
            <v>LAOS</v>
          </cell>
        </row>
        <row r="5396">
          <cell r="A5396" t="str">
            <v>MACAO</v>
          </cell>
        </row>
        <row r="5397">
          <cell r="A5397" t="str">
            <v>MALAYSIA</v>
          </cell>
        </row>
        <row r="5398">
          <cell r="A5398" t="str">
            <v>MALDIVES</v>
          </cell>
        </row>
        <row r="5399">
          <cell r="A5399" t="str">
            <v>MONGOLIA</v>
          </cell>
        </row>
        <row r="5400">
          <cell r="A5400" t="str">
            <v>MAYANMAR</v>
          </cell>
        </row>
        <row r="5401">
          <cell r="A5401" t="str">
            <v>NEPAL</v>
          </cell>
        </row>
        <row r="5402">
          <cell r="A5402" t="str">
            <v>PAKISTAN</v>
          </cell>
        </row>
        <row r="5403">
          <cell r="A5403" t="str">
            <v>PHILIPPINES</v>
          </cell>
        </row>
        <row r="5404">
          <cell r="A5404" t="str">
            <v>SINGAPORE</v>
          </cell>
        </row>
        <row r="5405">
          <cell r="A5405" t="str">
            <v>SRI LANKA</v>
          </cell>
        </row>
        <row r="5406">
          <cell r="A5406" t="str">
            <v>TAIWAN</v>
          </cell>
        </row>
        <row r="5407">
          <cell r="A5407" t="str">
            <v>TAJIKISTAN</v>
          </cell>
        </row>
        <row r="5408">
          <cell r="A5408" t="str">
            <v>THAILAND</v>
          </cell>
        </row>
        <row r="5409">
          <cell r="A5409" t="str">
            <v>TURKMENISTAN</v>
          </cell>
        </row>
        <row r="5410">
          <cell r="A5410" t="str">
            <v>UZBEKISTAN</v>
          </cell>
        </row>
        <row r="5411">
          <cell r="A5411" t="str">
            <v>VIETNAM</v>
          </cell>
        </row>
        <row r="5412">
          <cell r="A5412" t="str">
            <v>AMER SAMOA</v>
          </cell>
        </row>
        <row r="5413">
          <cell r="A5413" t="str">
            <v>AUSTRALIA</v>
          </cell>
        </row>
        <row r="5414">
          <cell r="A5414" t="str">
            <v>CHRISTMS ISLAND</v>
          </cell>
        </row>
        <row r="5415">
          <cell r="A5415" t="str">
            <v>COCO (KEEL ISLND)</v>
          </cell>
        </row>
        <row r="5416">
          <cell r="A5416" t="str">
            <v>COOK ISLAND</v>
          </cell>
        </row>
        <row r="5417">
          <cell r="A5417" t="str">
            <v>FIJI</v>
          </cell>
        </row>
        <row r="5418">
          <cell r="A5418" t="str">
            <v>FR POLYNESIA</v>
          </cell>
        </row>
        <row r="5419">
          <cell r="A5419" t="str">
            <v>GUAM</v>
          </cell>
        </row>
        <row r="5420">
          <cell r="A5420" t="str">
            <v>HEARD/MCDNLD</v>
          </cell>
        </row>
        <row r="5421">
          <cell r="A5421" t="str">
            <v>KIRIBATI</v>
          </cell>
        </row>
        <row r="5422">
          <cell r="A5422" t="str">
            <v>MARSHALL ISL</v>
          </cell>
        </row>
        <row r="5423">
          <cell r="A5423" t="str">
            <v xml:space="preserve">MICRON, FED STS </v>
          </cell>
        </row>
        <row r="5424">
          <cell r="A5424" t="str">
            <v>NAURU</v>
          </cell>
        </row>
        <row r="5425">
          <cell r="A5425" t="str">
            <v>NEW CALDONIA</v>
          </cell>
        </row>
        <row r="5426">
          <cell r="A5426" t="str">
            <v>NEW ZEALAND</v>
          </cell>
        </row>
        <row r="5427">
          <cell r="A5427" t="str">
            <v>NIUE</v>
          </cell>
        </row>
        <row r="5428">
          <cell r="A5428" t="str">
            <v>NORFOLK ISLAND</v>
          </cell>
        </row>
        <row r="5429">
          <cell r="A5429" t="str">
            <v>N.MARIANA ISLANDS</v>
          </cell>
        </row>
        <row r="5430">
          <cell r="A5430" t="str">
            <v>PALAU</v>
          </cell>
        </row>
        <row r="5431">
          <cell r="A5431" t="str">
            <v>PAPUA N GUIN</v>
          </cell>
        </row>
        <row r="5432">
          <cell r="A5432" t="str">
            <v>PITCAIRN</v>
          </cell>
        </row>
        <row r="5433">
          <cell r="A5433" t="str">
            <v>SAMOA</v>
          </cell>
        </row>
        <row r="5434">
          <cell r="A5434" t="str">
            <v>SOLOMON ISL</v>
          </cell>
        </row>
        <row r="5435">
          <cell r="A5435" t="str">
            <v>TOKELAU</v>
          </cell>
        </row>
        <row r="5436">
          <cell r="A5436" t="str">
            <v>TONGA</v>
          </cell>
        </row>
        <row r="5437">
          <cell r="A5437" t="str">
            <v xml:space="preserve">TUVALU </v>
          </cell>
        </row>
        <row r="5438">
          <cell r="A5438" t="str">
            <v>US MINOR OUTLY IS</v>
          </cell>
        </row>
        <row r="5439">
          <cell r="A5439" t="str">
            <v>VANUATU</v>
          </cell>
        </row>
        <row r="5440">
          <cell r="A5440" t="str">
            <v>WALLIS&amp;FUTUN</v>
          </cell>
        </row>
        <row r="5441">
          <cell r="A5441" t="str">
            <v>AFGHANISTAN</v>
          </cell>
        </row>
        <row r="5442">
          <cell r="A5442" t="str">
            <v>BANGLADESH</v>
          </cell>
        </row>
        <row r="5443">
          <cell r="A5443" t="str">
            <v>BHUTAN</v>
          </cell>
        </row>
        <row r="5444">
          <cell r="A5444" t="str">
            <v>BRUNEI DARUSSALAM</v>
          </cell>
        </row>
        <row r="5445">
          <cell r="A5445" t="str">
            <v>CAMBODIA</v>
          </cell>
        </row>
        <row r="5446">
          <cell r="A5446" t="str">
            <v>CHINA</v>
          </cell>
        </row>
        <row r="5447">
          <cell r="A5447" t="str">
            <v>EAST TIMOR</v>
          </cell>
        </row>
        <row r="5448">
          <cell r="A5448" t="str">
            <v>HG KONG</v>
          </cell>
        </row>
        <row r="5449">
          <cell r="A5449" t="str">
            <v>INDIA</v>
          </cell>
        </row>
        <row r="5450">
          <cell r="A5450" t="str">
            <v>INDONESIA</v>
          </cell>
        </row>
        <row r="5451">
          <cell r="A5451" t="str">
            <v>JAPAN</v>
          </cell>
        </row>
        <row r="5452">
          <cell r="A5452" t="str">
            <v>KAZAKHSTAN</v>
          </cell>
        </row>
        <row r="5453">
          <cell r="A5453" t="str">
            <v>KOREA,DEMOC REP</v>
          </cell>
        </row>
        <row r="5454">
          <cell r="A5454" t="str">
            <v>KOREA,REPUBLIC OF</v>
          </cell>
        </row>
        <row r="5455">
          <cell r="A5455" t="str">
            <v>KYRGYZSTAN</v>
          </cell>
        </row>
        <row r="5456">
          <cell r="A5456" t="str">
            <v>LAOS</v>
          </cell>
        </row>
        <row r="5457">
          <cell r="A5457" t="str">
            <v>MACAO</v>
          </cell>
        </row>
        <row r="5458">
          <cell r="A5458" t="str">
            <v>MALAYSIA</v>
          </cell>
        </row>
        <row r="5459">
          <cell r="A5459" t="str">
            <v>MALDIVES</v>
          </cell>
        </row>
        <row r="5460">
          <cell r="A5460" t="str">
            <v>MONGOLIA</v>
          </cell>
        </row>
        <row r="5461">
          <cell r="A5461" t="str">
            <v>MAYANMAR</v>
          </cell>
        </row>
        <row r="5462">
          <cell r="A5462" t="str">
            <v>NEPAL</v>
          </cell>
        </row>
        <row r="5463">
          <cell r="A5463" t="str">
            <v>PAKISTAN</v>
          </cell>
        </row>
        <row r="5464">
          <cell r="A5464" t="str">
            <v>PHILIPPINES</v>
          </cell>
        </row>
        <row r="5465">
          <cell r="A5465" t="str">
            <v>SINGAPORE</v>
          </cell>
        </row>
        <row r="5466">
          <cell r="A5466" t="str">
            <v>SRI LANKA</v>
          </cell>
        </row>
        <row r="5467">
          <cell r="A5467" t="str">
            <v>TAIWAN</v>
          </cell>
        </row>
        <row r="5468">
          <cell r="A5468" t="str">
            <v>TAJIKISTAN</v>
          </cell>
        </row>
        <row r="5469">
          <cell r="A5469" t="str">
            <v>THAILAND</v>
          </cell>
        </row>
        <row r="5470">
          <cell r="A5470" t="str">
            <v>TURKMENISTAN</v>
          </cell>
        </row>
        <row r="5471">
          <cell r="A5471" t="str">
            <v>UZBEKISTAN</v>
          </cell>
        </row>
        <row r="5472">
          <cell r="A5472" t="str">
            <v>VIETNAM</v>
          </cell>
        </row>
        <row r="5473">
          <cell r="A5473" t="str">
            <v>AMER SAMOA</v>
          </cell>
        </row>
        <row r="5474">
          <cell r="A5474" t="str">
            <v>AUSTRALIA</v>
          </cell>
        </row>
        <row r="5475">
          <cell r="A5475" t="str">
            <v>CHRISTMS ISLAND</v>
          </cell>
        </row>
        <row r="5476">
          <cell r="A5476" t="str">
            <v>COCO (KEEL ISLND)</v>
          </cell>
        </row>
        <row r="5477">
          <cell r="A5477" t="str">
            <v>COOK ISLAND</v>
          </cell>
        </row>
        <row r="5478">
          <cell r="A5478" t="str">
            <v>FIJI</v>
          </cell>
        </row>
        <row r="5479">
          <cell r="A5479" t="str">
            <v>FR POLYNESIA</v>
          </cell>
        </row>
        <row r="5480">
          <cell r="A5480" t="str">
            <v>GUAM</v>
          </cell>
        </row>
        <row r="5481">
          <cell r="A5481" t="str">
            <v>HEARD/MCDNLD</v>
          </cell>
        </row>
        <row r="5482">
          <cell r="A5482" t="str">
            <v>KIRIBATI</v>
          </cell>
        </row>
        <row r="5483">
          <cell r="A5483" t="str">
            <v>MARSHALL ISL</v>
          </cell>
        </row>
        <row r="5484">
          <cell r="A5484" t="str">
            <v xml:space="preserve">MICRON, FED STS </v>
          </cell>
        </row>
        <row r="5485">
          <cell r="A5485" t="str">
            <v>NAURU</v>
          </cell>
        </row>
        <row r="5486">
          <cell r="A5486" t="str">
            <v>NEW CALDONIA</v>
          </cell>
        </row>
        <row r="5487">
          <cell r="A5487" t="str">
            <v>NEW ZEALAND</v>
          </cell>
        </row>
        <row r="5488">
          <cell r="A5488" t="str">
            <v>NIUE</v>
          </cell>
        </row>
        <row r="5489">
          <cell r="A5489" t="str">
            <v>NORFOLK ISLAND</v>
          </cell>
        </row>
        <row r="5490">
          <cell r="A5490" t="str">
            <v>N.MARIANA ISLANDS</v>
          </cell>
        </row>
        <row r="5491">
          <cell r="A5491" t="str">
            <v>PALAU</v>
          </cell>
        </row>
        <row r="5492">
          <cell r="A5492" t="str">
            <v>PAPUA N GUIN</v>
          </cell>
        </row>
        <row r="5493">
          <cell r="A5493" t="str">
            <v>PITCAIRN</v>
          </cell>
        </row>
        <row r="5494">
          <cell r="A5494" t="str">
            <v>SAMOA</v>
          </cell>
        </row>
        <row r="5495">
          <cell r="A5495" t="str">
            <v>SOLOMON ISL</v>
          </cell>
        </row>
        <row r="5496">
          <cell r="A5496" t="str">
            <v>TOKELAU</v>
          </cell>
        </row>
        <row r="5497">
          <cell r="A5497" t="str">
            <v>TONGA</v>
          </cell>
        </row>
        <row r="5498">
          <cell r="A5498" t="str">
            <v xml:space="preserve">TUVALU </v>
          </cell>
        </row>
        <row r="5499">
          <cell r="A5499" t="str">
            <v>US MINOR OUTLY IS</v>
          </cell>
        </row>
        <row r="5500">
          <cell r="A5500" t="str">
            <v>VANUATU</v>
          </cell>
        </row>
        <row r="5501">
          <cell r="A5501" t="str">
            <v>WALLIS&amp;FUTUN</v>
          </cell>
        </row>
        <row r="5502">
          <cell r="A5502" t="str">
            <v>AFGHANISTAN</v>
          </cell>
        </row>
        <row r="5503">
          <cell r="A5503" t="str">
            <v>BANGLADESH</v>
          </cell>
        </row>
        <row r="5504">
          <cell r="A5504" t="str">
            <v>BHUTAN</v>
          </cell>
        </row>
        <row r="5505">
          <cell r="A5505" t="str">
            <v>BRUNEI DARUSSALAM</v>
          </cell>
        </row>
        <row r="5506">
          <cell r="A5506" t="str">
            <v>CAMBODIA</v>
          </cell>
        </row>
        <row r="5507">
          <cell r="A5507" t="str">
            <v>CHINA</v>
          </cell>
        </row>
        <row r="5508">
          <cell r="A5508" t="str">
            <v>EAST TIMOR</v>
          </cell>
        </row>
        <row r="5509">
          <cell r="A5509" t="str">
            <v>HG KONG</v>
          </cell>
        </row>
        <row r="5510">
          <cell r="A5510" t="str">
            <v>INDIA</v>
          </cell>
        </row>
        <row r="5511">
          <cell r="A5511" t="str">
            <v>INDONESIA</v>
          </cell>
        </row>
        <row r="5512">
          <cell r="A5512" t="str">
            <v>JAPAN</v>
          </cell>
        </row>
        <row r="5513">
          <cell r="A5513" t="str">
            <v>KAZAKHSTAN</v>
          </cell>
        </row>
        <row r="5514">
          <cell r="A5514" t="str">
            <v>KOREA,DEMOC REP</v>
          </cell>
        </row>
        <row r="5515">
          <cell r="A5515" t="str">
            <v>KOREA,REPUBLIC OF</v>
          </cell>
        </row>
        <row r="5516">
          <cell r="A5516" t="str">
            <v>KYRGYZSTAN</v>
          </cell>
        </row>
        <row r="5517">
          <cell r="A5517" t="str">
            <v>LAOS</v>
          </cell>
        </row>
        <row r="5518">
          <cell r="A5518" t="str">
            <v>MACAO</v>
          </cell>
        </row>
        <row r="5519">
          <cell r="A5519" t="str">
            <v>MALAYSIA</v>
          </cell>
        </row>
        <row r="5520">
          <cell r="A5520" t="str">
            <v>MALDIVES</v>
          </cell>
        </row>
        <row r="5521">
          <cell r="A5521" t="str">
            <v>MONGOLIA</v>
          </cell>
        </row>
        <row r="5522">
          <cell r="A5522" t="str">
            <v>MAYANMAR</v>
          </cell>
        </row>
        <row r="5523">
          <cell r="A5523" t="str">
            <v>NEPAL</v>
          </cell>
        </row>
        <row r="5524">
          <cell r="A5524" t="str">
            <v>PAKISTAN</v>
          </cell>
        </row>
        <row r="5525">
          <cell r="A5525" t="str">
            <v>PHILIPPINES</v>
          </cell>
        </row>
        <row r="5526">
          <cell r="A5526" t="str">
            <v>SINGAPORE</v>
          </cell>
        </row>
        <row r="5527">
          <cell r="A5527" t="str">
            <v>SRI LANKA</v>
          </cell>
        </row>
        <row r="5528">
          <cell r="A5528" t="str">
            <v>TAIWAN</v>
          </cell>
        </row>
        <row r="5529">
          <cell r="A5529" t="str">
            <v>TAJIKISTAN</v>
          </cell>
        </row>
        <row r="5530">
          <cell r="A5530" t="str">
            <v>THAILAND</v>
          </cell>
        </row>
        <row r="5531">
          <cell r="A5531" t="str">
            <v>TURKMENISTAN</v>
          </cell>
        </row>
        <row r="5532">
          <cell r="A5532" t="str">
            <v>UZBEKISTAN</v>
          </cell>
        </row>
        <row r="5533">
          <cell r="A5533" t="str">
            <v>VIETNAM</v>
          </cell>
        </row>
        <row r="5534">
          <cell r="A5534" t="str">
            <v>AMER SAMOA</v>
          </cell>
        </row>
        <row r="5535">
          <cell r="A5535" t="str">
            <v>AUSTRALIA</v>
          </cell>
        </row>
        <row r="5536">
          <cell r="A5536" t="str">
            <v>CHRISTMS ISLAND</v>
          </cell>
        </row>
        <row r="5537">
          <cell r="A5537" t="str">
            <v>COCO (KEEL ISLND)</v>
          </cell>
        </row>
        <row r="5538">
          <cell r="A5538" t="str">
            <v>COOK ISLAND</v>
          </cell>
        </row>
        <row r="5539">
          <cell r="A5539" t="str">
            <v>FIJI</v>
          </cell>
        </row>
        <row r="5540">
          <cell r="A5540" t="str">
            <v>FR POLYNESIA</v>
          </cell>
        </row>
        <row r="5541">
          <cell r="A5541" t="str">
            <v>GUAM</v>
          </cell>
        </row>
        <row r="5542">
          <cell r="A5542" t="str">
            <v>HEARD/MCDNLD</v>
          </cell>
        </row>
        <row r="5543">
          <cell r="A5543" t="str">
            <v>KIRIBATI</v>
          </cell>
        </row>
        <row r="5544">
          <cell r="A5544" t="str">
            <v>MARSHALL ISL</v>
          </cell>
        </row>
        <row r="5545">
          <cell r="A5545" t="str">
            <v xml:space="preserve">MICRON, FED STS </v>
          </cell>
        </row>
        <row r="5546">
          <cell r="A5546" t="str">
            <v>NAURU</v>
          </cell>
        </row>
        <row r="5547">
          <cell r="A5547" t="str">
            <v>NEW CALDONIA</v>
          </cell>
        </row>
        <row r="5548">
          <cell r="A5548" t="str">
            <v>NEW ZEALAND</v>
          </cell>
        </row>
        <row r="5549">
          <cell r="A5549" t="str">
            <v>NIUE</v>
          </cell>
        </row>
        <row r="5550">
          <cell r="A5550" t="str">
            <v>NORFOLK ISLAND</v>
          </cell>
        </row>
        <row r="5551">
          <cell r="A5551" t="str">
            <v>N.MARIANA ISLANDS</v>
          </cell>
        </row>
        <row r="5552">
          <cell r="A5552" t="str">
            <v>PALAU</v>
          </cell>
        </row>
        <row r="5553">
          <cell r="A5553" t="str">
            <v>PAPUA N GUIN</v>
          </cell>
        </row>
        <row r="5554">
          <cell r="A5554" t="str">
            <v>PITCAIRN</v>
          </cell>
        </row>
        <row r="5555">
          <cell r="A5555" t="str">
            <v>SAMOA</v>
          </cell>
        </row>
        <row r="5556">
          <cell r="A5556" t="str">
            <v>SOLOMON ISL</v>
          </cell>
        </row>
        <row r="5557">
          <cell r="A5557" t="str">
            <v>TOKELAU</v>
          </cell>
        </row>
        <row r="5558">
          <cell r="A5558" t="str">
            <v>TONGA</v>
          </cell>
        </row>
        <row r="5559">
          <cell r="A5559" t="str">
            <v xml:space="preserve">TUVALU </v>
          </cell>
        </row>
        <row r="5560">
          <cell r="A5560" t="str">
            <v>US MINOR OUTLY IS</v>
          </cell>
        </row>
        <row r="5561">
          <cell r="A5561" t="str">
            <v>VANUATU</v>
          </cell>
        </row>
        <row r="5562">
          <cell r="A5562" t="str">
            <v>WALLIS&amp;FUTUN</v>
          </cell>
        </row>
        <row r="5563">
          <cell r="A5563" t="str">
            <v>AFGHANISTAN</v>
          </cell>
        </row>
        <row r="5564">
          <cell r="A5564" t="str">
            <v>BANGLADESH</v>
          </cell>
        </row>
        <row r="5565">
          <cell r="A5565" t="str">
            <v>BHUTAN</v>
          </cell>
        </row>
        <row r="5566">
          <cell r="A5566" t="str">
            <v>BRUNEI DARUSSALAM</v>
          </cell>
        </row>
        <row r="5567">
          <cell r="A5567" t="str">
            <v>CAMBODIA</v>
          </cell>
        </row>
        <row r="5568">
          <cell r="A5568" t="str">
            <v>CHINA</v>
          </cell>
        </row>
        <row r="5569">
          <cell r="A5569" t="str">
            <v>EAST TIMOR</v>
          </cell>
        </row>
        <row r="5570">
          <cell r="A5570" t="str">
            <v>HG KONG</v>
          </cell>
        </row>
        <row r="5571">
          <cell r="A5571" t="str">
            <v>INDIA</v>
          </cell>
        </row>
        <row r="5572">
          <cell r="A5572" t="str">
            <v>INDONESIA</v>
          </cell>
        </row>
        <row r="5573">
          <cell r="A5573" t="str">
            <v>JAPAN</v>
          </cell>
        </row>
        <row r="5574">
          <cell r="A5574" t="str">
            <v>KAZAKHSTAN</v>
          </cell>
        </row>
        <row r="5575">
          <cell r="A5575" t="str">
            <v>KOREA,DEMOC REP</v>
          </cell>
        </row>
        <row r="5576">
          <cell r="A5576" t="str">
            <v>KOREA,REPUBLIC OF</v>
          </cell>
        </row>
        <row r="5577">
          <cell r="A5577" t="str">
            <v>KYRGYZSTAN</v>
          </cell>
        </row>
        <row r="5578">
          <cell r="A5578" t="str">
            <v>LAOS</v>
          </cell>
        </row>
        <row r="5579">
          <cell r="A5579" t="str">
            <v>MACAO</v>
          </cell>
        </row>
        <row r="5580">
          <cell r="A5580" t="str">
            <v>MALAYSIA</v>
          </cell>
        </row>
        <row r="5581">
          <cell r="A5581" t="str">
            <v>MALDIVES</v>
          </cell>
        </row>
        <row r="5582">
          <cell r="A5582" t="str">
            <v>MONGOLIA</v>
          </cell>
        </row>
        <row r="5583">
          <cell r="A5583" t="str">
            <v>MAYANMAR</v>
          </cell>
        </row>
        <row r="5584">
          <cell r="A5584" t="str">
            <v>NEPAL</v>
          </cell>
        </row>
        <row r="5585">
          <cell r="A5585" t="str">
            <v>PAKISTAN</v>
          </cell>
        </row>
        <row r="5586">
          <cell r="A5586" t="str">
            <v>PHILIPPINES</v>
          </cell>
        </row>
        <row r="5587">
          <cell r="A5587" t="str">
            <v>SINGAPORE</v>
          </cell>
        </row>
        <row r="5588">
          <cell r="A5588" t="str">
            <v>SRI LANKA</v>
          </cell>
        </row>
        <row r="5589">
          <cell r="A5589" t="str">
            <v>TAIWAN</v>
          </cell>
        </row>
        <row r="5590">
          <cell r="A5590" t="str">
            <v>TAJIKISTAN</v>
          </cell>
        </row>
        <row r="5591">
          <cell r="A5591" t="str">
            <v>THAILAND</v>
          </cell>
        </row>
        <row r="5592">
          <cell r="A5592" t="str">
            <v>TURKMENISTAN</v>
          </cell>
        </row>
        <row r="5593">
          <cell r="A5593" t="str">
            <v>UZBEKISTAN</v>
          </cell>
        </row>
        <row r="5594">
          <cell r="A5594" t="str">
            <v>VIETNAM</v>
          </cell>
        </row>
        <row r="5595">
          <cell r="A5595" t="str">
            <v>AMER SAMOA</v>
          </cell>
        </row>
        <row r="5596">
          <cell r="A5596" t="str">
            <v>AUSTRALIA</v>
          </cell>
        </row>
        <row r="5597">
          <cell r="A5597" t="str">
            <v>CHRISTMS ISLAND</v>
          </cell>
        </row>
        <row r="5598">
          <cell r="A5598" t="str">
            <v>COCO (KEEL ISLND)</v>
          </cell>
        </row>
        <row r="5599">
          <cell r="A5599" t="str">
            <v>COOK ISLAND</v>
          </cell>
        </row>
        <row r="5600">
          <cell r="A5600" t="str">
            <v>FIJI</v>
          </cell>
        </row>
        <row r="5601">
          <cell r="A5601" t="str">
            <v>FR POLYNESIA</v>
          </cell>
        </row>
        <row r="5602">
          <cell r="A5602" t="str">
            <v>GUAM</v>
          </cell>
        </row>
        <row r="5603">
          <cell r="A5603" t="str">
            <v>HEARD/MCDNLD</v>
          </cell>
        </row>
        <row r="5604">
          <cell r="A5604" t="str">
            <v>KIRIBATI</v>
          </cell>
        </row>
        <row r="5605">
          <cell r="A5605" t="str">
            <v>MARSHALL ISL</v>
          </cell>
        </row>
        <row r="5606">
          <cell r="A5606" t="str">
            <v xml:space="preserve">MICRON, FED STS </v>
          </cell>
        </row>
        <row r="5607">
          <cell r="A5607" t="str">
            <v>NAURU</v>
          </cell>
        </row>
        <row r="5608">
          <cell r="A5608" t="str">
            <v>NEW CALDONIA</v>
          </cell>
        </row>
        <row r="5609">
          <cell r="A5609" t="str">
            <v>NEW ZEALAND</v>
          </cell>
        </row>
        <row r="5610">
          <cell r="A5610" t="str">
            <v>NIUE</v>
          </cell>
        </row>
        <row r="5611">
          <cell r="A5611" t="str">
            <v>NORFOLK ISLAND</v>
          </cell>
        </row>
        <row r="5612">
          <cell r="A5612" t="str">
            <v>N.MARIANA ISLANDS</v>
          </cell>
        </row>
        <row r="5613">
          <cell r="A5613" t="str">
            <v>PALAU</v>
          </cell>
        </row>
        <row r="5614">
          <cell r="A5614" t="str">
            <v>PAPUA N GUIN</v>
          </cell>
        </row>
        <row r="5615">
          <cell r="A5615" t="str">
            <v>PITCAIRN</v>
          </cell>
        </row>
        <row r="5616">
          <cell r="A5616" t="str">
            <v>SAMOA</v>
          </cell>
        </row>
        <row r="5617">
          <cell r="A5617" t="str">
            <v>SOLOMON ISL</v>
          </cell>
        </row>
        <row r="5618">
          <cell r="A5618" t="str">
            <v>TOKELAU</v>
          </cell>
        </row>
        <row r="5619">
          <cell r="A5619" t="str">
            <v>TONGA</v>
          </cell>
        </row>
        <row r="5620">
          <cell r="A5620" t="str">
            <v xml:space="preserve">TUVALU </v>
          </cell>
        </row>
        <row r="5621">
          <cell r="A5621" t="str">
            <v>US MINOR OUTLY IS</v>
          </cell>
        </row>
        <row r="5622">
          <cell r="A5622" t="str">
            <v>VANUATU</v>
          </cell>
        </row>
        <row r="5623">
          <cell r="A5623" t="str">
            <v>WALLIS&amp;FUTUN</v>
          </cell>
        </row>
        <row r="5624">
          <cell r="A5624" t="str">
            <v>AFGHANISTAN</v>
          </cell>
        </row>
        <row r="5625">
          <cell r="A5625" t="str">
            <v>BANGLADESH</v>
          </cell>
        </row>
        <row r="5626">
          <cell r="A5626" t="str">
            <v>BHUTAN</v>
          </cell>
        </row>
        <row r="5627">
          <cell r="A5627" t="str">
            <v>BRUNEI DARUSSALAM</v>
          </cell>
        </row>
        <row r="5628">
          <cell r="A5628" t="str">
            <v>CAMBODIA</v>
          </cell>
        </row>
        <row r="5629">
          <cell r="A5629" t="str">
            <v>CHINA</v>
          </cell>
        </row>
        <row r="5630">
          <cell r="A5630" t="str">
            <v>EAST TIMOR</v>
          </cell>
        </row>
        <row r="5631">
          <cell r="A5631" t="str">
            <v>HG KONG</v>
          </cell>
        </row>
        <row r="5632">
          <cell r="A5632" t="str">
            <v>INDIA</v>
          </cell>
        </row>
        <row r="5633">
          <cell r="A5633" t="str">
            <v>INDONESIA</v>
          </cell>
        </row>
        <row r="5634">
          <cell r="A5634" t="str">
            <v>JAPAN</v>
          </cell>
        </row>
        <row r="5635">
          <cell r="A5635" t="str">
            <v>KAZAKHSTAN</v>
          </cell>
        </row>
        <row r="5636">
          <cell r="A5636" t="str">
            <v>KOREA,DEMOC REP</v>
          </cell>
        </row>
        <row r="5637">
          <cell r="A5637" t="str">
            <v>KOREA,REPUBLIC OF</v>
          </cell>
        </row>
        <row r="5638">
          <cell r="A5638" t="str">
            <v>KYRGYZSTAN</v>
          </cell>
        </row>
        <row r="5639">
          <cell r="A5639" t="str">
            <v>LAOS</v>
          </cell>
        </row>
        <row r="5640">
          <cell r="A5640" t="str">
            <v>MACAO</v>
          </cell>
        </row>
        <row r="5641">
          <cell r="A5641" t="str">
            <v>MALAYSIA</v>
          </cell>
        </row>
        <row r="5642">
          <cell r="A5642" t="str">
            <v>MALDIVES</v>
          </cell>
        </row>
        <row r="5643">
          <cell r="A5643" t="str">
            <v>MONGOLIA</v>
          </cell>
        </row>
        <row r="5644">
          <cell r="A5644" t="str">
            <v>MAYANMAR</v>
          </cell>
        </row>
        <row r="5645">
          <cell r="A5645" t="str">
            <v>NEPAL</v>
          </cell>
        </row>
        <row r="5646">
          <cell r="A5646" t="str">
            <v>PAKISTAN</v>
          </cell>
        </row>
        <row r="5647">
          <cell r="A5647" t="str">
            <v>PHILIPPINES</v>
          </cell>
        </row>
        <row r="5648">
          <cell r="A5648" t="str">
            <v>SINGAPORE</v>
          </cell>
        </row>
        <row r="5649">
          <cell r="A5649" t="str">
            <v>SRI LANKA</v>
          </cell>
        </row>
        <row r="5650">
          <cell r="A5650" t="str">
            <v>TAIWAN</v>
          </cell>
        </row>
        <row r="5651">
          <cell r="A5651" t="str">
            <v>TAJIKISTAN</v>
          </cell>
        </row>
        <row r="5652">
          <cell r="A5652" t="str">
            <v>THAILAND</v>
          </cell>
        </row>
        <row r="5653">
          <cell r="A5653" t="str">
            <v>TURKMENISTAN</v>
          </cell>
        </row>
        <row r="5654">
          <cell r="A5654" t="str">
            <v>UZBEKISTAN</v>
          </cell>
        </row>
        <row r="5655">
          <cell r="A5655" t="str">
            <v>VIETNAM</v>
          </cell>
        </row>
        <row r="5656">
          <cell r="A5656" t="str">
            <v>AMER SAMOA</v>
          </cell>
        </row>
        <row r="5657">
          <cell r="A5657" t="str">
            <v>AUSTRALIA</v>
          </cell>
        </row>
        <row r="5658">
          <cell r="A5658" t="str">
            <v>CHRISTMS ISLAND</v>
          </cell>
        </row>
        <row r="5659">
          <cell r="A5659" t="str">
            <v>COCO (KEEL ISLND)</v>
          </cell>
        </row>
        <row r="5660">
          <cell r="A5660" t="str">
            <v>COOK ISLAND</v>
          </cell>
        </row>
        <row r="5661">
          <cell r="A5661" t="str">
            <v>FIJI</v>
          </cell>
        </row>
        <row r="5662">
          <cell r="A5662" t="str">
            <v>FR POLYNESIA</v>
          </cell>
        </row>
        <row r="5663">
          <cell r="A5663" t="str">
            <v>GUAM</v>
          </cell>
        </row>
        <row r="5664">
          <cell r="A5664" t="str">
            <v>HEARD/MCDNLD</v>
          </cell>
        </row>
        <row r="5665">
          <cell r="A5665" t="str">
            <v>KIRIBATI</v>
          </cell>
        </row>
        <row r="5666">
          <cell r="A5666" t="str">
            <v>MARSHALL ISL</v>
          </cell>
        </row>
        <row r="5667">
          <cell r="A5667" t="str">
            <v xml:space="preserve">MICRON, FED STS </v>
          </cell>
        </row>
        <row r="5668">
          <cell r="A5668" t="str">
            <v>NAURU</v>
          </cell>
        </row>
        <row r="5669">
          <cell r="A5669" t="str">
            <v>NEW CALDONIA</v>
          </cell>
        </row>
        <row r="5670">
          <cell r="A5670" t="str">
            <v>NEW ZEALAND</v>
          </cell>
        </row>
        <row r="5671">
          <cell r="A5671" t="str">
            <v>NIUE</v>
          </cell>
        </row>
        <row r="5672">
          <cell r="A5672" t="str">
            <v>NORFOLK ISLAND</v>
          </cell>
        </row>
        <row r="5673">
          <cell r="A5673" t="str">
            <v>N.MARIANA ISLANDS</v>
          </cell>
        </row>
        <row r="5674">
          <cell r="A5674" t="str">
            <v>PALAU</v>
          </cell>
        </row>
        <row r="5675">
          <cell r="A5675" t="str">
            <v>PAPUA N GUIN</v>
          </cell>
        </row>
        <row r="5676">
          <cell r="A5676" t="str">
            <v>PITCAIRN</v>
          </cell>
        </row>
        <row r="5677">
          <cell r="A5677" t="str">
            <v>SAMOA</v>
          </cell>
        </row>
        <row r="5678">
          <cell r="A5678" t="str">
            <v>SOLOMON ISL</v>
          </cell>
        </row>
        <row r="5679">
          <cell r="A5679" t="str">
            <v>TOKELAU</v>
          </cell>
        </row>
        <row r="5680">
          <cell r="A5680" t="str">
            <v>TONGA</v>
          </cell>
        </row>
        <row r="5681">
          <cell r="A5681" t="str">
            <v xml:space="preserve">TUVALU </v>
          </cell>
        </row>
        <row r="5682">
          <cell r="A5682" t="str">
            <v>US MINOR OUTLY IS</v>
          </cell>
        </row>
        <row r="5683">
          <cell r="A5683" t="str">
            <v>VANUATU</v>
          </cell>
        </row>
        <row r="5684">
          <cell r="A5684" t="str">
            <v>WALLIS&amp;FUTUN</v>
          </cell>
        </row>
        <row r="5685">
          <cell r="A5685" t="str">
            <v>AMER SAMOA</v>
          </cell>
        </row>
        <row r="5686">
          <cell r="A5686" t="str">
            <v>AUSTRALIA</v>
          </cell>
        </row>
        <row r="5687">
          <cell r="A5687" t="str">
            <v>CHRISTMS ISLAND</v>
          </cell>
        </row>
        <row r="5688">
          <cell r="A5688" t="str">
            <v>COCO (KEEL ISLND)</v>
          </cell>
        </row>
        <row r="5689">
          <cell r="A5689" t="str">
            <v>COOK ISLAND</v>
          </cell>
        </row>
        <row r="5690">
          <cell r="A5690" t="str">
            <v>FIJI</v>
          </cell>
        </row>
        <row r="5691">
          <cell r="A5691" t="str">
            <v>FR POLYNESIA</v>
          </cell>
        </row>
        <row r="5692">
          <cell r="A5692" t="str">
            <v>GUAM</v>
          </cell>
        </row>
        <row r="5693">
          <cell r="A5693" t="str">
            <v>HEARD/MCDNLD</v>
          </cell>
        </row>
        <row r="5694">
          <cell r="A5694" t="str">
            <v>KIRIBATI</v>
          </cell>
        </row>
        <row r="5695">
          <cell r="A5695" t="str">
            <v>MARSHALL ISL</v>
          </cell>
        </row>
        <row r="5696">
          <cell r="A5696" t="str">
            <v xml:space="preserve">MICRON, FED STS </v>
          </cell>
        </row>
        <row r="5697">
          <cell r="A5697" t="str">
            <v>NAURU</v>
          </cell>
        </row>
        <row r="5698">
          <cell r="A5698" t="str">
            <v>NEW CALDONIA</v>
          </cell>
        </row>
        <row r="5699">
          <cell r="A5699" t="str">
            <v>NEW ZEALAND</v>
          </cell>
        </row>
        <row r="5700">
          <cell r="A5700" t="str">
            <v>NIUE</v>
          </cell>
        </row>
        <row r="5701">
          <cell r="A5701" t="str">
            <v>NORFOLK ISLAND</v>
          </cell>
        </row>
        <row r="5702">
          <cell r="A5702" t="str">
            <v>N.MARIANA ISLANDS</v>
          </cell>
        </row>
        <row r="5703">
          <cell r="A5703" t="str">
            <v>PALAU</v>
          </cell>
        </row>
        <row r="5704">
          <cell r="A5704" t="str">
            <v>PAPUA N GUIN</v>
          </cell>
        </row>
        <row r="5705">
          <cell r="A5705" t="str">
            <v>PITCAIRN</v>
          </cell>
        </row>
        <row r="5706">
          <cell r="A5706" t="str">
            <v>SAMOA</v>
          </cell>
        </row>
        <row r="5707">
          <cell r="A5707" t="str">
            <v>SOLOMON ISL</v>
          </cell>
        </row>
        <row r="5708">
          <cell r="A5708" t="str">
            <v>TOKELAU</v>
          </cell>
        </row>
        <row r="5709">
          <cell r="A5709" t="str">
            <v>TONGA</v>
          </cell>
        </row>
        <row r="5710">
          <cell r="A5710" t="str">
            <v xml:space="preserve">TUVALU </v>
          </cell>
        </row>
        <row r="5711">
          <cell r="A5711" t="str">
            <v>US MINOR OUTLY IS</v>
          </cell>
        </row>
        <row r="5712">
          <cell r="A5712" t="str">
            <v>VANUATU</v>
          </cell>
        </row>
        <row r="5713">
          <cell r="A5713" t="str">
            <v>WALLIS&amp;FUTUN</v>
          </cell>
        </row>
        <row r="5714">
          <cell r="A5714" t="str">
            <v>AFGHANISTAN</v>
          </cell>
        </row>
        <row r="5715">
          <cell r="A5715" t="str">
            <v>BANGLADESH</v>
          </cell>
        </row>
        <row r="5716">
          <cell r="A5716" t="str">
            <v>BHUTAN</v>
          </cell>
        </row>
        <row r="5717">
          <cell r="A5717" t="str">
            <v>BRUNEI DARUSSALAM</v>
          </cell>
        </row>
        <row r="5718">
          <cell r="A5718" t="str">
            <v>CAMBODIA</v>
          </cell>
        </row>
        <row r="5719">
          <cell r="A5719" t="str">
            <v>CHINA</v>
          </cell>
        </row>
        <row r="5720">
          <cell r="A5720" t="str">
            <v>EAST TIMOR</v>
          </cell>
        </row>
        <row r="5721">
          <cell r="A5721" t="str">
            <v>HG KONG</v>
          </cell>
        </row>
        <row r="5722">
          <cell r="A5722" t="str">
            <v>INDIA</v>
          </cell>
        </row>
        <row r="5723">
          <cell r="A5723" t="str">
            <v>INDONESIA</v>
          </cell>
        </row>
        <row r="5724">
          <cell r="A5724" t="str">
            <v>JAPAN</v>
          </cell>
        </row>
        <row r="5725">
          <cell r="A5725" t="str">
            <v>KAZAKHSTAN</v>
          </cell>
        </row>
        <row r="5726">
          <cell r="A5726" t="str">
            <v>KOREA,DEMOC REP</v>
          </cell>
        </row>
        <row r="5727">
          <cell r="A5727" t="str">
            <v>KOREA,REPUBLIC OF</v>
          </cell>
        </row>
        <row r="5728">
          <cell r="A5728" t="str">
            <v>KYRGYZSTAN</v>
          </cell>
        </row>
        <row r="5729">
          <cell r="A5729" t="str">
            <v>LAOS</v>
          </cell>
        </row>
        <row r="5730">
          <cell r="A5730" t="str">
            <v>MACAO</v>
          </cell>
        </row>
        <row r="5731">
          <cell r="A5731" t="str">
            <v>MALAYSIA</v>
          </cell>
        </row>
        <row r="5732">
          <cell r="A5732" t="str">
            <v>MALDIVES</v>
          </cell>
        </row>
        <row r="5733">
          <cell r="A5733" t="str">
            <v>MONGOLIA</v>
          </cell>
        </row>
        <row r="5734">
          <cell r="A5734" t="str">
            <v>MAYANMAR</v>
          </cell>
        </row>
        <row r="5735">
          <cell r="A5735" t="str">
            <v>NEPAL</v>
          </cell>
        </row>
        <row r="5736">
          <cell r="A5736" t="str">
            <v>PAKISTAN</v>
          </cell>
        </row>
        <row r="5737">
          <cell r="A5737" t="str">
            <v>PHILIPPINES</v>
          </cell>
        </row>
        <row r="5738">
          <cell r="A5738" t="str">
            <v>SINGAPORE</v>
          </cell>
        </row>
        <row r="5739">
          <cell r="A5739" t="str">
            <v>SRI LANKA</v>
          </cell>
        </row>
        <row r="5740">
          <cell r="A5740" t="str">
            <v>TAIWAN</v>
          </cell>
        </row>
        <row r="5741">
          <cell r="A5741" t="str">
            <v>TAJIKISTAN</v>
          </cell>
        </row>
        <row r="5742">
          <cell r="A5742" t="str">
            <v>THAILAND</v>
          </cell>
        </row>
        <row r="5743">
          <cell r="A5743" t="str">
            <v>TURKMENISTAN</v>
          </cell>
        </row>
        <row r="5744">
          <cell r="A5744" t="str">
            <v>UZBEKISTAN</v>
          </cell>
        </row>
        <row r="5745">
          <cell r="A5745" t="str">
            <v>VIETNAM</v>
          </cell>
        </row>
        <row r="5746">
          <cell r="A5746" t="str">
            <v>AFGHANISTAN</v>
          </cell>
        </row>
        <row r="5747">
          <cell r="A5747" t="str">
            <v>BANGLADESH</v>
          </cell>
        </row>
        <row r="5748">
          <cell r="A5748" t="str">
            <v>BHUTAN</v>
          </cell>
        </row>
        <row r="5749">
          <cell r="A5749" t="str">
            <v>BRUNEI DARUSSALAM</v>
          </cell>
        </row>
        <row r="5750">
          <cell r="A5750" t="str">
            <v>CAMBODIA</v>
          </cell>
        </row>
        <row r="5751">
          <cell r="A5751" t="str">
            <v>CHINA</v>
          </cell>
        </row>
        <row r="5752">
          <cell r="A5752" t="str">
            <v>EAST TIMOR</v>
          </cell>
        </row>
        <row r="5753">
          <cell r="A5753" t="str">
            <v>HG KONG</v>
          </cell>
        </row>
        <row r="5754">
          <cell r="A5754" t="str">
            <v>INDIA</v>
          </cell>
        </row>
        <row r="5755">
          <cell r="A5755" t="str">
            <v>INDONESIA</v>
          </cell>
        </row>
        <row r="5756">
          <cell r="A5756" t="str">
            <v>JAPAN</v>
          </cell>
        </row>
        <row r="5757">
          <cell r="A5757" t="str">
            <v>KAZAKHSTAN</v>
          </cell>
        </row>
        <row r="5758">
          <cell r="A5758" t="str">
            <v>KOREA,DEMOC REP</v>
          </cell>
        </row>
        <row r="5759">
          <cell r="A5759" t="str">
            <v>KOREA,REPUBLIC OF</v>
          </cell>
        </row>
        <row r="5760">
          <cell r="A5760" t="str">
            <v>KYRGYZSTAN</v>
          </cell>
        </row>
        <row r="5761">
          <cell r="A5761" t="str">
            <v>LAOS</v>
          </cell>
        </row>
        <row r="5762">
          <cell r="A5762" t="str">
            <v>MACAO</v>
          </cell>
        </row>
        <row r="5763">
          <cell r="A5763" t="str">
            <v>MALAYSIA</v>
          </cell>
        </row>
        <row r="5764">
          <cell r="A5764" t="str">
            <v>MALDIVES</v>
          </cell>
        </row>
        <row r="5765">
          <cell r="A5765" t="str">
            <v>MONGOLIA</v>
          </cell>
        </row>
        <row r="5766">
          <cell r="A5766" t="str">
            <v>MAYANMAR</v>
          </cell>
        </row>
        <row r="5767">
          <cell r="A5767" t="str">
            <v>NEPAL</v>
          </cell>
        </row>
        <row r="5768">
          <cell r="A5768" t="str">
            <v>PAKISTAN</v>
          </cell>
        </row>
        <row r="5769">
          <cell r="A5769" t="str">
            <v>PHILIPPINES</v>
          </cell>
        </row>
        <row r="5770">
          <cell r="A5770" t="str">
            <v>SINGAPORE</v>
          </cell>
        </row>
        <row r="5771">
          <cell r="A5771" t="str">
            <v>SRI LANKA</v>
          </cell>
        </row>
        <row r="5772">
          <cell r="A5772" t="str">
            <v>TAIWAN</v>
          </cell>
        </row>
        <row r="5773">
          <cell r="A5773" t="str">
            <v>TAJIKISTAN</v>
          </cell>
        </row>
        <row r="5774">
          <cell r="A5774" t="str">
            <v>THAILAND</v>
          </cell>
        </row>
        <row r="5775">
          <cell r="A5775" t="str">
            <v>TURKMENISTAN</v>
          </cell>
        </row>
        <row r="5776">
          <cell r="A5776" t="str">
            <v>UZBEKISTAN</v>
          </cell>
        </row>
        <row r="5777">
          <cell r="A5777" t="str">
            <v>VIETNAM</v>
          </cell>
        </row>
        <row r="5778">
          <cell r="A5778" t="str">
            <v>AMER SAMOA</v>
          </cell>
        </row>
        <row r="5779">
          <cell r="A5779" t="str">
            <v>AUSTRALIA</v>
          </cell>
        </row>
        <row r="5780">
          <cell r="A5780" t="str">
            <v>CHRISTMS ISLAND</v>
          </cell>
        </row>
        <row r="5781">
          <cell r="A5781" t="str">
            <v>COCO (KEEL ISLND)</v>
          </cell>
        </row>
        <row r="5782">
          <cell r="A5782" t="str">
            <v>COOK ISLAND</v>
          </cell>
        </row>
        <row r="5783">
          <cell r="A5783" t="str">
            <v>FIJI</v>
          </cell>
        </row>
        <row r="5784">
          <cell r="A5784" t="str">
            <v>FR POLYNESIA</v>
          </cell>
        </row>
        <row r="5785">
          <cell r="A5785" t="str">
            <v>GUAM</v>
          </cell>
        </row>
        <row r="5786">
          <cell r="A5786" t="str">
            <v>HEARD/MCDNLD</v>
          </cell>
        </row>
        <row r="5787">
          <cell r="A5787" t="str">
            <v>KIRIBATI</v>
          </cell>
        </row>
        <row r="5788">
          <cell r="A5788" t="str">
            <v>MARSHALL ISL</v>
          </cell>
        </row>
        <row r="5789">
          <cell r="A5789" t="str">
            <v xml:space="preserve">MICRON, FED STS </v>
          </cell>
        </row>
        <row r="5790">
          <cell r="A5790" t="str">
            <v>NAURU</v>
          </cell>
        </row>
        <row r="5791">
          <cell r="A5791" t="str">
            <v>NEW CALDONIA</v>
          </cell>
        </row>
        <row r="5792">
          <cell r="A5792" t="str">
            <v>NEW ZEALAND</v>
          </cell>
        </row>
        <row r="5793">
          <cell r="A5793" t="str">
            <v>NIUE</v>
          </cell>
        </row>
        <row r="5794">
          <cell r="A5794" t="str">
            <v>NORFOLK ISLAND</v>
          </cell>
        </row>
        <row r="5795">
          <cell r="A5795" t="str">
            <v>N.MARIANA ISLANDS</v>
          </cell>
        </row>
        <row r="5796">
          <cell r="A5796" t="str">
            <v>PALAU</v>
          </cell>
        </row>
        <row r="5797">
          <cell r="A5797" t="str">
            <v>PAPUA N GUIN</v>
          </cell>
        </row>
        <row r="5798">
          <cell r="A5798" t="str">
            <v>PITCAIRN</v>
          </cell>
        </row>
        <row r="5799">
          <cell r="A5799" t="str">
            <v>SAMOA</v>
          </cell>
        </row>
        <row r="5800">
          <cell r="A5800" t="str">
            <v>SOLOMON ISL</v>
          </cell>
        </row>
        <row r="5801">
          <cell r="A5801" t="str">
            <v>TOKELAU</v>
          </cell>
        </row>
        <row r="5802">
          <cell r="A5802" t="str">
            <v>TONGA</v>
          </cell>
        </row>
        <row r="5803">
          <cell r="A5803" t="str">
            <v xml:space="preserve">TUVALU </v>
          </cell>
        </row>
        <row r="5804">
          <cell r="A5804" t="str">
            <v>US MINOR OUTLY IS</v>
          </cell>
        </row>
        <row r="5805">
          <cell r="A5805" t="str">
            <v>VANUATU</v>
          </cell>
        </row>
        <row r="5806">
          <cell r="A5806" t="str">
            <v>WALLIS&amp;FUTUN</v>
          </cell>
        </row>
        <row r="5807">
          <cell r="A5807" t="str">
            <v>AFGHANISTAN</v>
          </cell>
        </row>
        <row r="5808">
          <cell r="A5808" t="str">
            <v>BANGLADESH</v>
          </cell>
        </row>
        <row r="5809">
          <cell r="A5809" t="str">
            <v>BHUTAN</v>
          </cell>
        </row>
        <row r="5810">
          <cell r="A5810" t="str">
            <v>BRUNEI DARUSSALAM</v>
          </cell>
        </row>
        <row r="5811">
          <cell r="A5811" t="str">
            <v>CAMBODIA</v>
          </cell>
        </row>
        <row r="5812">
          <cell r="A5812" t="str">
            <v>CHINA</v>
          </cell>
        </row>
        <row r="5813">
          <cell r="A5813" t="str">
            <v>EAST TIMOR</v>
          </cell>
        </row>
        <row r="5814">
          <cell r="A5814" t="str">
            <v>HG KONG</v>
          </cell>
        </row>
        <row r="5815">
          <cell r="A5815" t="str">
            <v>INDIA</v>
          </cell>
        </row>
        <row r="5816">
          <cell r="A5816" t="str">
            <v>INDONESIA</v>
          </cell>
        </row>
        <row r="5817">
          <cell r="A5817" t="str">
            <v>JAPAN</v>
          </cell>
        </row>
        <row r="5818">
          <cell r="A5818" t="str">
            <v>KAZAKHSTAN</v>
          </cell>
        </row>
        <row r="5819">
          <cell r="A5819" t="str">
            <v>KOREA,DEMOC REP</v>
          </cell>
        </row>
        <row r="5820">
          <cell r="A5820" t="str">
            <v>KOREA,REPUBLIC OF</v>
          </cell>
        </row>
        <row r="5821">
          <cell r="A5821" t="str">
            <v>KYRGYZSTAN</v>
          </cell>
        </row>
        <row r="5822">
          <cell r="A5822" t="str">
            <v>LAOS</v>
          </cell>
        </row>
        <row r="5823">
          <cell r="A5823" t="str">
            <v>MACAO</v>
          </cell>
        </row>
        <row r="5824">
          <cell r="A5824" t="str">
            <v>MALAYSIA</v>
          </cell>
        </row>
        <row r="5825">
          <cell r="A5825" t="str">
            <v>MALDIVES</v>
          </cell>
        </row>
        <row r="5826">
          <cell r="A5826" t="str">
            <v>MONGOLIA</v>
          </cell>
        </row>
        <row r="5827">
          <cell r="A5827" t="str">
            <v>MAYANMAR</v>
          </cell>
        </row>
        <row r="5828">
          <cell r="A5828" t="str">
            <v>NEPAL</v>
          </cell>
        </row>
        <row r="5829">
          <cell r="A5829" t="str">
            <v>PAKISTAN</v>
          </cell>
        </row>
        <row r="5830">
          <cell r="A5830" t="str">
            <v>PHILIPPINES</v>
          </cell>
        </row>
        <row r="5831">
          <cell r="A5831" t="str">
            <v>SINGAPORE</v>
          </cell>
        </row>
        <row r="5832">
          <cell r="A5832" t="str">
            <v>SRI LANKA</v>
          </cell>
        </row>
        <row r="5833">
          <cell r="A5833" t="str">
            <v>TAIWAN</v>
          </cell>
        </row>
        <row r="5834">
          <cell r="A5834" t="str">
            <v>TAJIKISTAN</v>
          </cell>
        </row>
        <row r="5835">
          <cell r="A5835" t="str">
            <v>THAILAND</v>
          </cell>
        </row>
        <row r="5836">
          <cell r="A5836" t="str">
            <v>TURKMENISTAN</v>
          </cell>
        </row>
        <row r="5837">
          <cell r="A5837" t="str">
            <v>UZBEKISTAN</v>
          </cell>
        </row>
        <row r="5838">
          <cell r="A5838" t="str">
            <v>VIETNAM</v>
          </cell>
        </row>
        <row r="5839">
          <cell r="A5839" t="str">
            <v>AMER SAMOA</v>
          </cell>
        </row>
        <row r="5840">
          <cell r="A5840" t="str">
            <v>AUSTRALIA</v>
          </cell>
        </row>
        <row r="5841">
          <cell r="A5841" t="str">
            <v>CHRISTMS ISLAND</v>
          </cell>
        </row>
        <row r="5842">
          <cell r="A5842" t="str">
            <v>COCO (KEEL ISLND)</v>
          </cell>
        </row>
        <row r="5843">
          <cell r="A5843" t="str">
            <v>COOK ISLAND</v>
          </cell>
        </row>
        <row r="5844">
          <cell r="A5844" t="str">
            <v>FIJI</v>
          </cell>
        </row>
        <row r="5845">
          <cell r="A5845" t="str">
            <v>FR POLYNESIA</v>
          </cell>
        </row>
        <row r="5846">
          <cell r="A5846" t="str">
            <v>GUAM</v>
          </cell>
        </row>
        <row r="5847">
          <cell r="A5847" t="str">
            <v>HEARD/MCDNLD</v>
          </cell>
        </row>
        <row r="5848">
          <cell r="A5848" t="str">
            <v>KIRIBATI</v>
          </cell>
        </row>
        <row r="5849">
          <cell r="A5849" t="str">
            <v>MARSHALL ISL</v>
          </cell>
        </row>
        <row r="5850">
          <cell r="A5850" t="str">
            <v xml:space="preserve">MICRON, FED STS </v>
          </cell>
        </row>
        <row r="5851">
          <cell r="A5851" t="str">
            <v>NAURU</v>
          </cell>
        </row>
        <row r="5852">
          <cell r="A5852" t="str">
            <v>NEW CALDONIA</v>
          </cell>
        </row>
        <row r="5853">
          <cell r="A5853" t="str">
            <v>NEW ZEALAND</v>
          </cell>
        </row>
        <row r="5854">
          <cell r="A5854" t="str">
            <v>NIUE</v>
          </cell>
        </row>
        <row r="5855">
          <cell r="A5855" t="str">
            <v>NORFOLK ISLAND</v>
          </cell>
        </row>
        <row r="5856">
          <cell r="A5856" t="str">
            <v>N.MARIANA ISLANDS</v>
          </cell>
        </row>
        <row r="5857">
          <cell r="A5857" t="str">
            <v>PALAU</v>
          </cell>
        </row>
        <row r="5858">
          <cell r="A5858" t="str">
            <v>PAPUA N GUIN</v>
          </cell>
        </row>
        <row r="5859">
          <cell r="A5859" t="str">
            <v>PITCAIRN</v>
          </cell>
        </row>
        <row r="5860">
          <cell r="A5860" t="str">
            <v>SAMOA</v>
          </cell>
        </row>
        <row r="5861">
          <cell r="A5861" t="str">
            <v>SOLOMON ISL</v>
          </cell>
        </row>
        <row r="5862">
          <cell r="A5862" t="str">
            <v>TOKELAU</v>
          </cell>
        </row>
        <row r="5863">
          <cell r="A5863" t="str">
            <v>TONGA</v>
          </cell>
        </row>
        <row r="5864">
          <cell r="A5864" t="str">
            <v xml:space="preserve">TUVALU </v>
          </cell>
        </row>
        <row r="5865">
          <cell r="A5865" t="str">
            <v>US MINOR OUTLY IS</v>
          </cell>
        </row>
        <row r="5866">
          <cell r="A5866" t="str">
            <v>VANUATU</v>
          </cell>
        </row>
        <row r="5867">
          <cell r="A5867" t="str">
            <v>WALLIS&amp;FUTUN</v>
          </cell>
        </row>
        <row r="5868">
          <cell r="A5868" t="str">
            <v>AFGHANISTAN</v>
          </cell>
        </row>
        <row r="5869">
          <cell r="A5869" t="str">
            <v>BANGLADESH</v>
          </cell>
        </row>
        <row r="5870">
          <cell r="A5870" t="str">
            <v>BHUTAN</v>
          </cell>
        </row>
        <row r="5871">
          <cell r="A5871" t="str">
            <v>BRUNEI DARUSSALAM</v>
          </cell>
        </row>
        <row r="5872">
          <cell r="A5872" t="str">
            <v>CAMBODIA</v>
          </cell>
        </row>
        <row r="5873">
          <cell r="A5873" t="str">
            <v>CHINA</v>
          </cell>
        </row>
        <row r="5874">
          <cell r="A5874" t="str">
            <v>EAST TIMOR</v>
          </cell>
        </row>
        <row r="5875">
          <cell r="A5875" t="str">
            <v>HG KONG</v>
          </cell>
        </row>
        <row r="5876">
          <cell r="A5876" t="str">
            <v>INDIA</v>
          </cell>
        </row>
        <row r="5877">
          <cell r="A5877" t="str">
            <v>INDONESIA</v>
          </cell>
        </row>
        <row r="5878">
          <cell r="A5878" t="str">
            <v>JAPAN</v>
          </cell>
        </row>
        <row r="5879">
          <cell r="A5879" t="str">
            <v>KAZAKHSTAN</v>
          </cell>
        </row>
        <row r="5880">
          <cell r="A5880" t="str">
            <v>KOREA,DEMOC REP</v>
          </cell>
        </row>
        <row r="5881">
          <cell r="A5881" t="str">
            <v>KOREA,REPUBLIC OF</v>
          </cell>
        </row>
        <row r="5882">
          <cell r="A5882" t="str">
            <v>KYRGYZSTAN</v>
          </cell>
        </row>
        <row r="5883">
          <cell r="A5883" t="str">
            <v>LAOS</v>
          </cell>
        </row>
        <row r="5884">
          <cell r="A5884" t="str">
            <v>MACAO</v>
          </cell>
        </row>
        <row r="5885">
          <cell r="A5885" t="str">
            <v>MALAYSIA</v>
          </cell>
        </row>
        <row r="5886">
          <cell r="A5886" t="str">
            <v>MALDIVES</v>
          </cell>
        </row>
        <row r="5887">
          <cell r="A5887" t="str">
            <v>MONGOLIA</v>
          </cell>
        </row>
        <row r="5888">
          <cell r="A5888" t="str">
            <v>MAYANMAR</v>
          </cell>
        </row>
        <row r="5889">
          <cell r="A5889" t="str">
            <v>NEPAL</v>
          </cell>
        </row>
        <row r="5890">
          <cell r="A5890" t="str">
            <v>PAKISTAN</v>
          </cell>
        </row>
        <row r="5891">
          <cell r="A5891" t="str">
            <v>PHILIPPINES</v>
          </cell>
        </row>
        <row r="5892">
          <cell r="A5892" t="str">
            <v>SINGAPORE</v>
          </cell>
        </row>
        <row r="5893">
          <cell r="A5893" t="str">
            <v>SRI LANKA</v>
          </cell>
        </row>
        <row r="5894">
          <cell r="A5894" t="str">
            <v>TAIWAN</v>
          </cell>
        </row>
        <row r="5895">
          <cell r="A5895" t="str">
            <v>TAJIKISTAN</v>
          </cell>
        </row>
        <row r="5896">
          <cell r="A5896" t="str">
            <v>THAILAND</v>
          </cell>
        </row>
        <row r="5897">
          <cell r="A5897" t="str">
            <v>TURKMENISTAN</v>
          </cell>
        </row>
        <row r="5898">
          <cell r="A5898" t="str">
            <v>UZBEKISTAN</v>
          </cell>
        </row>
        <row r="5899">
          <cell r="A5899" t="str">
            <v>VIETNAM</v>
          </cell>
        </row>
        <row r="5900">
          <cell r="A5900" t="str">
            <v>AMER SAMOA</v>
          </cell>
        </row>
        <row r="5901">
          <cell r="A5901" t="str">
            <v>AUSTRALIA</v>
          </cell>
        </row>
        <row r="5902">
          <cell r="A5902" t="str">
            <v>CHRISTMS ISLAND</v>
          </cell>
        </row>
        <row r="5903">
          <cell r="A5903" t="str">
            <v>COCO (KEEL ISLND)</v>
          </cell>
        </row>
        <row r="5904">
          <cell r="A5904" t="str">
            <v>COOK ISLAND</v>
          </cell>
        </row>
        <row r="5905">
          <cell r="A5905" t="str">
            <v>FIJI</v>
          </cell>
        </row>
        <row r="5906">
          <cell r="A5906" t="str">
            <v>FR POLYNESIA</v>
          </cell>
        </row>
        <row r="5907">
          <cell r="A5907" t="str">
            <v>GUAM</v>
          </cell>
        </row>
        <row r="5908">
          <cell r="A5908" t="str">
            <v>HEARD/MCDNLD</v>
          </cell>
        </row>
        <row r="5909">
          <cell r="A5909" t="str">
            <v>KIRIBATI</v>
          </cell>
        </row>
        <row r="5910">
          <cell r="A5910" t="str">
            <v>MARSHALL ISL</v>
          </cell>
        </row>
        <row r="5911">
          <cell r="A5911" t="str">
            <v xml:space="preserve">MICRON, FED STS </v>
          </cell>
        </row>
        <row r="5912">
          <cell r="A5912" t="str">
            <v>NAURU</v>
          </cell>
        </row>
        <row r="5913">
          <cell r="A5913" t="str">
            <v>NEW CALDONIA</v>
          </cell>
        </row>
        <row r="5914">
          <cell r="A5914" t="str">
            <v>NEW ZEALAND</v>
          </cell>
        </row>
        <row r="5915">
          <cell r="A5915" t="str">
            <v>NIUE</v>
          </cell>
        </row>
        <row r="5916">
          <cell r="A5916" t="str">
            <v>NORFOLK ISLAND</v>
          </cell>
        </row>
        <row r="5917">
          <cell r="A5917" t="str">
            <v>N.MARIANA ISLANDS</v>
          </cell>
        </row>
        <row r="5918">
          <cell r="A5918" t="str">
            <v>PALAU</v>
          </cell>
        </row>
        <row r="5919">
          <cell r="A5919" t="str">
            <v>PAPUA N GUIN</v>
          </cell>
        </row>
        <row r="5920">
          <cell r="A5920" t="str">
            <v>PITCAIRN</v>
          </cell>
        </row>
        <row r="5921">
          <cell r="A5921" t="str">
            <v>SAMOA</v>
          </cell>
        </row>
        <row r="5922">
          <cell r="A5922" t="str">
            <v>SOLOMON ISL</v>
          </cell>
        </row>
        <row r="5923">
          <cell r="A5923" t="str">
            <v>TOKELAU</v>
          </cell>
        </row>
        <row r="5924">
          <cell r="A5924" t="str">
            <v>TONGA</v>
          </cell>
        </row>
        <row r="5925">
          <cell r="A5925" t="str">
            <v xml:space="preserve">TUVALU </v>
          </cell>
        </row>
        <row r="5926">
          <cell r="A5926" t="str">
            <v>US MINOR OUTLY IS</v>
          </cell>
        </row>
        <row r="5927">
          <cell r="A5927" t="str">
            <v>VANUATU</v>
          </cell>
        </row>
        <row r="5928">
          <cell r="A5928" t="str">
            <v>WALLIS&amp;FUTUN</v>
          </cell>
        </row>
        <row r="5929">
          <cell r="A5929" t="str">
            <v>AFGHANISTAN</v>
          </cell>
        </row>
        <row r="5930">
          <cell r="A5930" t="str">
            <v>BANGLADESH</v>
          </cell>
        </row>
        <row r="5931">
          <cell r="A5931" t="str">
            <v>BHUTAN</v>
          </cell>
        </row>
        <row r="5932">
          <cell r="A5932" t="str">
            <v>BRUNEI DARUSSALAM</v>
          </cell>
        </row>
        <row r="5933">
          <cell r="A5933" t="str">
            <v>CAMBODIA</v>
          </cell>
        </row>
        <row r="5934">
          <cell r="A5934" t="str">
            <v>CHINA</v>
          </cell>
        </row>
        <row r="5935">
          <cell r="A5935" t="str">
            <v>EAST TIMOR</v>
          </cell>
        </row>
        <row r="5936">
          <cell r="A5936" t="str">
            <v>HG KONG</v>
          </cell>
        </row>
        <row r="5937">
          <cell r="A5937" t="str">
            <v>INDIA</v>
          </cell>
        </row>
        <row r="5938">
          <cell r="A5938" t="str">
            <v>INDONESIA</v>
          </cell>
        </row>
        <row r="5939">
          <cell r="A5939" t="str">
            <v>JAPAN</v>
          </cell>
        </row>
        <row r="5940">
          <cell r="A5940" t="str">
            <v>KAZAKHSTAN</v>
          </cell>
        </row>
        <row r="5941">
          <cell r="A5941" t="str">
            <v>KOREA,DEMOC REP</v>
          </cell>
        </row>
        <row r="5942">
          <cell r="A5942" t="str">
            <v>KOREA,REPUBLIC OF</v>
          </cell>
        </row>
        <row r="5943">
          <cell r="A5943" t="str">
            <v>KYRGYZSTAN</v>
          </cell>
        </row>
        <row r="5944">
          <cell r="A5944" t="str">
            <v>LAOS</v>
          </cell>
        </row>
        <row r="5945">
          <cell r="A5945" t="str">
            <v>MACAO</v>
          </cell>
        </row>
        <row r="5946">
          <cell r="A5946" t="str">
            <v>MALAYSIA</v>
          </cell>
        </row>
        <row r="5947">
          <cell r="A5947" t="str">
            <v>MALDIVES</v>
          </cell>
        </row>
        <row r="5948">
          <cell r="A5948" t="str">
            <v>MONGOLIA</v>
          </cell>
        </row>
        <row r="5949">
          <cell r="A5949" t="str">
            <v>MAYANMAR</v>
          </cell>
        </row>
        <row r="5950">
          <cell r="A5950" t="str">
            <v>NEPAL</v>
          </cell>
        </row>
        <row r="5951">
          <cell r="A5951" t="str">
            <v>PAKISTAN</v>
          </cell>
        </row>
        <row r="5952">
          <cell r="A5952" t="str">
            <v>PHILIPPINES</v>
          </cell>
        </row>
        <row r="5953">
          <cell r="A5953" t="str">
            <v>SINGAPORE</v>
          </cell>
        </row>
        <row r="5954">
          <cell r="A5954" t="str">
            <v>SRI LANKA</v>
          </cell>
        </row>
        <row r="5955">
          <cell r="A5955" t="str">
            <v>TAIWAN</v>
          </cell>
        </row>
        <row r="5956">
          <cell r="A5956" t="str">
            <v>TAJIKISTAN</v>
          </cell>
        </row>
        <row r="5957">
          <cell r="A5957" t="str">
            <v>THAILAND</v>
          </cell>
        </row>
        <row r="5958">
          <cell r="A5958" t="str">
            <v>TURKMENISTAN</v>
          </cell>
        </row>
        <row r="5959">
          <cell r="A5959" t="str">
            <v>UZBEKISTAN</v>
          </cell>
        </row>
        <row r="5960">
          <cell r="A5960" t="str">
            <v>VIETNAM</v>
          </cell>
        </row>
        <row r="5961">
          <cell r="A5961" t="str">
            <v>AMER SAMOA</v>
          </cell>
        </row>
        <row r="5962">
          <cell r="A5962" t="str">
            <v>AUSTRALIA</v>
          </cell>
        </row>
        <row r="5963">
          <cell r="A5963" t="str">
            <v>CHRISTMS ISLAND</v>
          </cell>
        </row>
        <row r="5964">
          <cell r="A5964" t="str">
            <v>COCO (KEEL ISLND)</v>
          </cell>
        </row>
        <row r="5965">
          <cell r="A5965" t="str">
            <v>COOK ISLAND</v>
          </cell>
        </row>
        <row r="5966">
          <cell r="A5966" t="str">
            <v>FIJI</v>
          </cell>
        </row>
        <row r="5967">
          <cell r="A5967" t="str">
            <v>FR POLYNESIA</v>
          </cell>
        </row>
        <row r="5968">
          <cell r="A5968" t="str">
            <v>GUAM</v>
          </cell>
        </row>
        <row r="5969">
          <cell r="A5969" t="str">
            <v>HEARD/MCDNLD</v>
          </cell>
        </row>
        <row r="5970">
          <cell r="A5970" t="str">
            <v>KIRIBATI</v>
          </cell>
        </row>
        <row r="5971">
          <cell r="A5971" t="str">
            <v>MARSHALL ISL</v>
          </cell>
        </row>
        <row r="5972">
          <cell r="A5972" t="str">
            <v xml:space="preserve">MICRON, FED STS </v>
          </cell>
        </row>
        <row r="5973">
          <cell r="A5973" t="str">
            <v>NAURU</v>
          </cell>
        </row>
        <row r="5974">
          <cell r="A5974" t="str">
            <v>NEW CALDONIA</v>
          </cell>
        </row>
        <row r="5975">
          <cell r="A5975" t="str">
            <v>NEW ZEALAND</v>
          </cell>
        </row>
        <row r="5976">
          <cell r="A5976" t="str">
            <v>NIUE</v>
          </cell>
        </row>
        <row r="5977">
          <cell r="A5977" t="str">
            <v>NORFOLK ISLAND</v>
          </cell>
        </row>
        <row r="5978">
          <cell r="A5978" t="str">
            <v>N.MARIANA ISLANDS</v>
          </cell>
        </row>
        <row r="5979">
          <cell r="A5979" t="str">
            <v>PALAU</v>
          </cell>
        </row>
        <row r="5980">
          <cell r="A5980" t="str">
            <v>PAPUA N GUIN</v>
          </cell>
        </row>
        <row r="5981">
          <cell r="A5981" t="str">
            <v>PITCAIRN</v>
          </cell>
        </row>
        <row r="5982">
          <cell r="A5982" t="str">
            <v>SAMOA</v>
          </cell>
        </row>
        <row r="5983">
          <cell r="A5983" t="str">
            <v>SOLOMON ISL</v>
          </cell>
        </row>
        <row r="5984">
          <cell r="A5984" t="str">
            <v>TOKELAU</v>
          </cell>
        </row>
        <row r="5985">
          <cell r="A5985" t="str">
            <v>TONGA</v>
          </cell>
        </row>
        <row r="5986">
          <cell r="A5986" t="str">
            <v xml:space="preserve">TUVALU </v>
          </cell>
        </row>
        <row r="5987">
          <cell r="A5987" t="str">
            <v>US MINOR OUTLY IS</v>
          </cell>
        </row>
        <row r="5988">
          <cell r="A5988" t="str">
            <v>VANUATU</v>
          </cell>
        </row>
        <row r="5989">
          <cell r="A5989" t="str">
            <v>WALLIS&amp;FUTUN</v>
          </cell>
        </row>
        <row r="5990">
          <cell r="A5990" t="str">
            <v>AFGHANISTAN</v>
          </cell>
        </row>
        <row r="5991">
          <cell r="A5991" t="str">
            <v>BANGLADESH</v>
          </cell>
        </row>
        <row r="5992">
          <cell r="A5992" t="str">
            <v>BHUTAN</v>
          </cell>
        </row>
        <row r="5993">
          <cell r="A5993" t="str">
            <v>BRUNEI DARUSSALAM</v>
          </cell>
        </row>
        <row r="5994">
          <cell r="A5994" t="str">
            <v>CAMBODIA</v>
          </cell>
        </row>
        <row r="5995">
          <cell r="A5995" t="str">
            <v>CHINA</v>
          </cell>
        </row>
        <row r="5996">
          <cell r="A5996" t="str">
            <v>EAST TIMOR</v>
          </cell>
        </row>
        <row r="5997">
          <cell r="A5997" t="str">
            <v>HG KONG</v>
          </cell>
        </row>
        <row r="5998">
          <cell r="A5998" t="str">
            <v>INDIA</v>
          </cell>
        </row>
        <row r="5999">
          <cell r="A5999" t="str">
            <v>INDONESIA</v>
          </cell>
        </row>
        <row r="6000">
          <cell r="A6000" t="str">
            <v>JAPAN</v>
          </cell>
        </row>
        <row r="6001">
          <cell r="A6001" t="str">
            <v>KAZAKHSTAN</v>
          </cell>
        </row>
        <row r="6002">
          <cell r="A6002" t="str">
            <v>KOREA,DEMOC REP</v>
          </cell>
        </row>
        <row r="6003">
          <cell r="A6003" t="str">
            <v>KOREA,REPUBLIC OF</v>
          </cell>
        </row>
        <row r="6004">
          <cell r="A6004" t="str">
            <v>KYRGYZSTAN</v>
          </cell>
        </row>
        <row r="6005">
          <cell r="A6005" t="str">
            <v>LAOS</v>
          </cell>
        </row>
        <row r="6006">
          <cell r="A6006" t="str">
            <v>MACAO</v>
          </cell>
        </row>
        <row r="6007">
          <cell r="A6007" t="str">
            <v>MALAYSIA</v>
          </cell>
        </row>
        <row r="6008">
          <cell r="A6008" t="str">
            <v>MALDIVES</v>
          </cell>
        </row>
        <row r="6009">
          <cell r="A6009" t="str">
            <v>MONGOLIA</v>
          </cell>
        </row>
        <row r="6010">
          <cell r="A6010" t="str">
            <v>MAYANMAR</v>
          </cell>
        </row>
        <row r="6011">
          <cell r="A6011" t="str">
            <v>NEPAL</v>
          </cell>
        </row>
        <row r="6012">
          <cell r="A6012" t="str">
            <v>PAKISTAN</v>
          </cell>
        </row>
        <row r="6013">
          <cell r="A6013" t="str">
            <v>PHILIPPINES</v>
          </cell>
        </row>
        <row r="6014">
          <cell r="A6014" t="str">
            <v>SINGAPORE</v>
          </cell>
        </row>
        <row r="6015">
          <cell r="A6015" t="str">
            <v>SRI LANKA</v>
          </cell>
        </row>
        <row r="6016">
          <cell r="A6016" t="str">
            <v>TAIWAN</v>
          </cell>
        </row>
        <row r="6017">
          <cell r="A6017" t="str">
            <v>TAJIKISTAN</v>
          </cell>
        </row>
        <row r="6018">
          <cell r="A6018" t="str">
            <v>THAILAND</v>
          </cell>
        </row>
        <row r="6019">
          <cell r="A6019" t="str">
            <v>TURKMENISTAN</v>
          </cell>
        </row>
        <row r="6020">
          <cell r="A6020" t="str">
            <v>UZBEKISTAN</v>
          </cell>
        </row>
        <row r="6021">
          <cell r="A6021" t="str">
            <v>VIETNAM</v>
          </cell>
        </row>
        <row r="6022">
          <cell r="A6022" t="str">
            <v>AMER SAMOA</v>
          </cell>
        </row>
        <row r="6023">
          <cell r="A6023" t="str">
            <v>AUSTRALIA</v>
          </cell>
        </row>
        <row r="6024">
          <cell r="A6024" t="str">
            <v>CHRISTMS ISLAND</v>
          </cell>
        </row>
        <row r="6025">
          <cell r="A6025" t="str">
            <v>COCO (KEEL ISLND)</v>
          </cell>
        </row>
        <row r="6026">
          <cell r="A6026" t="str">
            <v>COOK ISLAND</v>
          </cell>
        </row>
        <row r="6027">
          <cell r="A6027" t="str">
            <v>FIJI</v>
          </cell>
        </row>
        <row r="6028">
          <cell r="A6028" t="str">
            <v>FR POLYNESIA</v>
          </cell>
        </row>
        <row r="6029">
          <cell r="A6029" t="str">
            <v>GUAM</v>
          </cell>
        </row>
        <row r="6030">
          <cell r="A6030" t="str">
            <v>HEARD/MCDNLD</v>
          </cell>
        </row>
        <row r="6031">
          <cell r="A6031" t="str">
            <v>KIRIBATI</v>
          </cell>
        </row>
        <row r="6032">
          <cell r="A6032" t="str">
            <v>MARSHALL ISL</v>
          </cell>
        </row>
        <row r="6033">
          <cell r="A6033" t="str">
            <v xml:space="preserve">MICRON, FED STS </v>
          </cell>
        </row>
        <row r="6034">
          <cell r="A6034" t="str">
            <v>NAURU</v>
          </cell>
        </row>
        <row r="6035">
          <cell r="A6035" t="str">
            <v>NEW CALDONIA</v>
          </cell>
        </row>
        <row r="6036">
          <cell r="A6036" t="str">
            <v>NEW ZEALAND</v>
          </cell>
        </row>
        <row r="6037">
          <cell r="A6037" t="str">
            <v>NIUE</v>
          </cell>
        </row>
        <row r="6038">
          <cell r="A6038" t="str">
            <v>NORFOLK ISLAND</v>
          </cell>
        </row>
        <row r="6039">
          <cell r="A6039" t="str">
            <v>N.MARIANA ISLANDS</v>
          </cell>
        </row>
        <row r="6040">
          <cell r="A6040" t="str">
            <v>PALAU</v>
          </cell>
        </row>
        <row r="6041">
          <cell r="A6041" t="str">
            <v>PAPUA N GUIN</v>
          </cell>
        </row>
        <row r="6042">
          <cell r="A6042" t="str">
            <v>PITCAIRN</v>
          </cell>
        </row>
        <row r="6043">
          <cell r="A6043" t="str">
            <v>SAMOA</v>
          </cell>
        </row>
        <row r="6044">
          <cell r="A6044" t="str">
            <v>SOLOMON ISL</v>
          </cell>
        </row>
        <row r="6045">
          <cell r="A6045" t="str">
            <v>TOKELAU</v>
          </cell>
        </row>
        <row r="6046">
          <cell r="A6046" t="str">
            <v>TONGA</v>
          </cell>
        </row>
        <row r="6047">
          <cell r="A6047" t="str">
            <v xml:space="preserve">TUVALU </v>
          </cell>
        </row>
        <row r="6048">
          <cell r="A6048" t="str">
            <v>US MINOR OUTLY IS</v>
          </cell>
        </row>
        <row r="6049">
          <cell r="A6049" t="str">
            <v>VANUATU</v>
          </cell>
        </row>
        <row r="6050">
          <cell r="A6050" t="str">
            <v>WALLIS&amp;FUTUN</v>
          </cell>
        </row>
        <row r="6051">
          <cell r="A6051" t="str">
            <v>AFGHANISTAN</v>
          </cell>
        </row>
        <row r="6052">
          <cell r="A6052" t="str">
            <v>BANGLADESH</v>
          </cell>
        </row>
        <row r="6053">
          <cell r="A6053" t="str">
            <v>BHUTAN</v>
          </cell>
        </row>
        <row r="6054">
          <cell r="A6054" t="str">
            <v>BRUNEI DARUSSALAM</v>
          </cell>
        </row>
        <row r="6055">
          <cell r="A6055" t="str">
            <v>CAMBODIA</v>
          </cell>
        </row>
        <row r="6056">
          <cell r="A6056" t="str">
            <v>CHINA</v>
          </cell>
        </row>
        <row r="6057">
          <cell r="A6057" t="str">
            <v>EAST TIMOR</v>
          </cell>
        </row>
        <row r="6058">
          <cell r="A6058" t="str">
            <v>HG KONG</v>
          </cell>
        </row>
        <row r="6059">
          <cell r="A6059" t="str">
            <v>INDIA</v>
          </cell>
        </row>
        <row r="6060">
          <cell r="A6060" t="str">
            <v>INDONESIA</v>
          </cell>
        </row>
        <row r="6061">
          <cell r="A6061" t="str">
            <v>JAPAN</v>
          </cell>
        </row>
        <row r="6062">
          <cell r="A6062" t="str">
            <v>KAZAKHSTAN</v>
          </cell>
        </row>
        <row r="6063">
          <cell r="A6063" t="str">
            <v>KOREA,DEMOC REP</v>
          </cell>
        </row>
        <row r="6064">
          <cell r="A6064" t="str">
            <v>KOREA,REPUBLIC OF</v>
          </cell>
        </row>
        <row r="6065">
          <cell r="A6065" t="str">
            <v>KYRGYZSTAN</v>
          </cell>
        </row>
        <row r="6066">
          <cell r="A6066" t="str">
            <v>LAOS</v>
          </cell>
        </row>
        <row r="6067">
          <cell r="A6067" t="str">
            <v>MACAO</v>
          </cell>
        </row>
        <row r="6068">
          <cell r="A6068" t="str">
            <v>MALAYSIA</v>
          </cell>
        </row>
        <row r="6069">
          <cell r="A6069" t="str">
            <v>MALDIVES</v>
          </cell>
        </row>
        <row r="6070">
          <cell r="A6070" t="str">
            <v>MONGOLIA</v>
          </cell>
        </row>
        <row r="6071">
          <cell r="A6071" t="str">
            <v>MAYANMAR</v>
          </cell>
        </row>
        <row r="6072">
          <cell r="A6072" t="str">
            <v>NEPAL</v>
          </cell>
        </row>
        <row r="6073">
          <cell r="A6073" t="str">
            <v>PAKISTAN</v>
          </cell>
        </row>
        <row r="6074">
          <cell r="A6074" t="str">
            <v>PHILIPPINES</v>
          </cell>
        </row>
        <row r="6075">
          <cell r="A6075" t="str">
            <v>SINGAPORE</v>
          </cell>
        </row>
        <row r="6076">
          <cell r="A6076" t="str">
            <v>SRI LANKA</v>
          </cell>
        </row>
        <row r="6077">
          <cell r="A6077" t="str">
            <v>TAIWAN</v>
          </cell>
        </row>
        <row r="6078">
          <cell r="A6078" t="str">
            <v>TAJIKISTAN</v>
          </cell>
        </row>
        <row r="6079">
          <cell r="A6079" t="str">
            <v>THAILAND</v>
          </cell>
        </row>
        <row r="6080">
          <cell r="A6080" t="str">
            <v>TURKMENISTAN</v>
          </cell>
        </row>
        <row r="6081">
          <cell r="A6081" t="str">
            <v>UZBEKISTAN</v>
          </cell>
        </row>
        <row r="6082">
          <cell r="A6082" t="str">
            <v>VIETNAM</v>
          </cell>
        </row>
        <row r="6083">
          <cell r="A6083" t="str">
            <v>AMER SAMOA</v>
          </cell>
        </row>
        <row r="6084">
          <cell r="A6084" t="str">
            <v>AUSTRALIA</v>
          </cell>
        </row>
        <row r="6085">
          <cell r="A6085" t="str">
            <v>CHRISTMS ISLAND</v>
          </cell>
        </row>
        <row r="6086">
          <cell r="A6086" t="str">
            <v>COCO (KEEL ISLND)</v>
          </cell>
        </row>
        <row r="6087">
          <cell r="A6087" t="str">
            <v>COOK ISLAND</v>
          </cell>
        </row>
        <row r="6088">
          <cell r="A6088" t="str">
            <v>FIJI</v>
          </cell>
        </row>
        <row r="6089">
          <cell r="A6089" t="str">
            <v>FR POLYNESIA</v>
          </cell>
        </row>
        <row r="6090">
          <cell r="A6090" t="str">
            <v>GUAM</v>
          </cell>
        </row>
        <row r="6091">
          <cell r="A6091" t="str">
            <v>HEARD/MCDNLD</v>
          </cell>
        </row>
        <row r="6092">
          <cell r="A6092" t="str">
            <v>KIRIBATI</v>
          </cell>
        </row>
        <row r="6093">
          <cell r="A6093" t="str">
            <v>MARSHALL ISL</v>
          </cell>
        </row>
        <row r="6094">
          <cell r="A6094" t="str">
            <v xml:space="preserve">MICRON, FED STS </v>
          </cell>
        </row>
        <row r="6095">
          <cell r="A6095" t="str">
            <v>NAURU</v>
          </cell>
        </row>
        <row r="6096">
          <cell r="A6096" t="str">
            <v>NEW CALDONIA</v>
          </cell>
        </row>
        <row r="6097">
          <cell r="A6097" t="str">
            <v>NEW ZEALAND</v>
          </cell>
        </row>
        <row r="6098">
          <cell r="A6098" t="str">
            <v>NIUE</v>
          </cell>
        </row>
        <row r="6099">
          <cell r="A6099" t="str">
            <v>NORFOLK ISLAND</v>
          </cell>
        </row>
        <row r="6100">
          <cell r="A6100" t="str">
            <v>N.MARIANA ISLANDS</v>
          </cell>
        </row>
        <row r="6101">
          <cell r="A6101" t="str">
            <v>PALAU</v>
          </cell>
        </row>
        <row r="6102">
          <cell r="A6102" t="str">
            <v>PAPUA N GUIN</v>
          </cell>
        </row>
        <row r="6103">
          <cell r="A6103" t="str">
            <v>PITCAIRN</v>
          </cell>
        </row>
        <row r="6104">
          <cell r="A6104" t="str">
            <v>SAMOA</v>
          </cell>
        </row>
        <row r="6105">
          <cell r="A6105" t="str">
            <v>SOLOMON ISL</v>
          </cell>
        </row>
        <row r="6106">
          <cell r="A6106" t="str">
            <v>TOKELAU</v>
          </cell>
        </row>
        <row r="6107">
          <cell r="A6107" t="str">
            <v>TONGA</v>
          </cell>
        </row>
        <row r="6108">
          <cell r="A6108" t="str">
            <v xml:space="preserve">TUVALU </v>
          </cell>
        </row>
        <row r="6109">
          <cell r="A6109" t="str">
            <v>US MINOR OUTLY IS</v>
          </cell>
        </row>
        <row r="6110">
          <cell r="A6110" t="str">
            <v>VANUATU</v>
          </cell>
        </row>
        <row r="6111">
          <cell r="A6111" t="str">
            <v>WALLIS&amp;FUTUN</v>
          </cell>
        </row>
        <row r="6112">
          <cell r="A6112" t="str">
            <v>INDONESIA</v>
          </cell>
        </row>
        <row r="6113">
          <cell r="A6113" t="str">
            <v>INDONESIA</v>
          </cell>
        </row>
        <row r="6114">
          <cell r="A6114" t="str">
            <v>INDONESIA</v>
          </cell>
        </row>
        <row r="6115">
          <cell r="A6115" t="str">
            <v>INDONESIA</v>
          </cell>
        </row>
        <row r="6116">
          <cell r="A6116" t="str">
            <v>INDONESIA</v>
          </cell>
        </row>
        <row r="6117">
          <cell r="A6117" t="str">
            <v>INDONESIA</v>
          </cell>
        </row>
        <row r="6118">
          <cell r="A6118" t="str">
            <v>INDONESIA</v>
          </cell>
        </row>
        <row r="6119">
          <cell r="A6119" t="str">
            <v>INDONESIA</v>
          </cell>
        </row>
        <row r="6120">
          <cell r="A6120" t="str">
            <v>INDONESIA</v>
          </cell>
        </row>
        <row r="6121">
          <cell r="A6121" t="str">
            <v>INDONESIA</v>
          </cell>
        </row>
        <row r="6122">
          <cell r="A6122" t="str">
            <v>INDONESIA</v>
          </cell>
        </row>
        <row r="6123">
          <cell r="A6123" t="str">
            <v>INDONESIA</v>
          </cell>
        </row>
        <row r="6124">
          <cell r="A6124" t="str">
            <v>KOREA,REPUBLIC OF</v>
          </cell>
        </row>
        <row r="6125">
          <cell r="A6125" t="str">
            <v>KOREA,REPUBLIC OF</v>
          </cell>
        </row>
        <row r="6126">
          <cell r="A6126" t="str">
            <v>KOREA,REPUBLIC OF</v>
          </cell>
        </row>
        <row r="6127">
          <cell r="A6127" t="str">
            <v>KOREA,REPUBLIC OF</v>
          </cell>
        </row>
        <row r="6128">
          <cell r="A6128" t="str">
            <v>KOREA,REPUBLIC OF</v>
          </cell>
        </row>
        <row r="6129">
          <cell r="A6129" t="str">
            <v>KOREA,REPUBLIC OF</v>
          </cell>
        </row>
        <row r="6130">
          <cell r="A6130" t="str">
            <v>KOREA,REPUBLIC OF</v>
          </cell>
        </row>
        <row r="6131">
          <cell r="A6131" t="str">
            <v>KOREA,REPUBLIC OF</v>
          </cell>
        </row>
        <row r="6132">
          <cell r="A6132" t="str">
            <v>KOREA,REPUBLIC OF</v>
          </cell>
        </row>
        <row r="6133">
          <cell r="A6133" t="str">
            <v>KOREA,REPUBLIC OF</v>
          </cell>
        </row>
        <row r="6134">
          <cell r="A6134" t="str">
            <v>KOREA,REPUBLIC OF</v>
          </cell>
        </row>
        <row r="6135">
          <cell r="A6135" t="str">
            <v>KOREA,REPUBLIC OF</v>
          </cell>
        </row>
        <row r="6136">
          <cell r="A6136" t="str">
            <v>MALAYSIA</v>
          </cell>
        </row>
        <row r="6137">
          <cell r="A6137" t="str">
            <v>MALAYSIA</v>
          </cell>
        </row>
        <row r="6138">
          <cell r="A6138" t="str">
            <v>MALAYSIA</v>
          </cell>
        </row>
        <row r="6139">
          <cell r="A6139" t="str">
            <v>MALAYSIA</v>
          </cell>
        </row>
        <row r="6140">
          <cell r="A6140" t="str">
            <v>MALAYSIA</v>
          </cell>
        </row>
        <row r="6141">
          <cell r="A6141" t="str">
            <v>MALAYSIA</v>
          </cell>
        </row>
        <row r="6142">
          <cell r="A6142" t="str">
            <v>MALAYSIA</v>
          </cell>
        </row>
        <row r="6143">
          <cell r="A6143" t="str">
            <v>MALAYSIA</v>
          </cell>
        </row>
        <row r="6144">
          <cell r="A6144" t="str">
            <v>MALAYSIA</v>
          </cell>
        </row>
        <row r="6145">
          <cell r="A6145" t="str">
            <v>MALAYSIA</v>
          </cell>
        </row>
        <row r="6146">
          <cell r="A6146" t="str">
            <v>MALAYSIA</v>
          </cell>
        </row>
        <row r="6147">
          <cell r="A6147" t="str">
            <v>MALAYSIA</v>
          </cell>
        </row>
        <row r="6148">
          <cell r="A6148" t="str">
            <v>PHILIPPINES</v>
          </cell>
        </row>
        <row r="6149">
          <cell r="A6149" t="str">
            <v>PHILIPPINES</v>
          </cell>
        </row>
        <row r="6150">
          <cell r="A6150" t="str">
            <v>PHILIPPINES</v>
          </cell>
        </row>
        <row r="6151">
          <cell r="A6151" t="str">
            <v>PHILIPPINES</v>
          </cell>
        </row>
        <row r="6152">
          <cell r="A6152" t="str">
            <v>PHILIPPINES</v>
          </cell>
        </row>
        <row r="6153">
          <cell r="A6153" t="str">
            <v>PHILIPPINES</v>
          </cell>
        </row>
        <row r="6154">
          <cell r="A6154" t="str">
            <v>PHILIPPINES</v>
          </cell>
        </row>
        <row r="6155">
          <cell r="A6155" t="str">
            <v>PHILIPPINES</v>
          </cell>
        </row>
        <row r="6156">
          <cell r="A6156" t="str">
            <v>PHILIPPINES</v>
          </cell>
        </row>
        <row r="6157">
          <cell r="A6157" t="str">
            <v>PHILIPPINES</v>
          </cell>
        </row>
        <row r="6158">
          <cell r="A6158" t="str">
            <v>PHILIPPINES</v>
          </cell>
        </row>
        <row r="6159">
          <cell r="A6159" t="str">
            <v>PHILIPPINES</v>
          </cell>
        </row>
        <row r="6160">
          <cell r="A6160" t="str">
            <v>SINGAPORE</v>
          </cell>
        </row>
        <row r="6161">
          <cell r="A6161" t="str">
            <v>SINGAPORE</v>
          </cell>
        </row>
        <row r="6162">
          <cell r="A6162" t="str">
            <v>SINGAPORE</v>
          </cell>
        </row>
        <row r="6163">
          <cell r="A6163" t="str">
            <v>SINGAPORE</v>
          </cell>
        </row>
        <row r="6164">
          <cell r="A6164" t="str">
            <v>SINGAPORE</v>
          </cell>
        </row>
        <row r="6165">
          <cell r="A6165" t="str">
            <v>SINGAPORE</v>
          </cell>
        </row>
        <row r="6166">
          <cell r="A6166" t="str">
            <v>SINGAPORE</v>
          </cell>
        </row>
        <row r="6167">
          <cell r="A6167" t="str">
            <v>SINGAPORE</v>
          </cell>
        </row>
        <row r="6168">
          <cell r="A6168" t="str">
            <v>SINGAPORE</v>
          </cell>
        </row>
        <row r="6169">
          <cell r="A6169" t="str">
            <v>SINGAPORE</v>
          </cell>
        </row>
        <row r="6170">
          <cell r="A6170" t="str">
            <v>SINGAPORE</v>
          </cell>
        </row>
        <row r="6171">
          <cell r="A6171" t="str">
            <v>SINGAPORE</v>
          </cell>
        </row>
        <row r="6172">
          <cell r="A6172" t="str">
            <v>TAIWAN</v>
          </cell>
        </row>
        <row r="6173">
          <cell r="A6173" t="str">
            <v>TAIWAN</v>
          </cell>
        </row>
        <row r="6174">
          <cell r="A6174" t="str">
            <v>TAIWAN</v>
          </cell>
        </row>
        <row r="6175">
          <cell r="A6175" t="str">
            <v>TAIWAN</v>
          </cell>
        </row>
        <row r="6176">
          <cell r="A6176" t="str">
            <v>TAIWAN</v>
          </cell>
        </row>
        <row r="6177">
          <cell r="A6177" t="str">
            <v>TAIWAN</v>
          </cell>
        </row>
        <row r="6178">
          <cell r="A6178" t="str">
            <v>TAIWAN</v>
          </cell>
        </row>
        <row r="6179">
          <cell r="A6179" t="str">
            <v>TAIWAN</v>
          </cell>
        </row>
        <row r="6180">
          <cell r="A6180" t="str">
            <v>TAIWAN</v>
          </cell>
        </row>
        <row r="6181">
          <cell r="A6181" t="str">
            <v>TAIWAN</v>
          </cell>
        </row>
        <row r="6182">
          <cell r="A6182" t="str">
            <v>TAIWAN</v>
          </cell>
        </row>
        <row r="6183">
          <cell r="A6183" t="str">
            <v>TAIWAN</v>
          </cell>
        </row>
        <row r="6184">
          <cell r="A6184" t="str">
            <v>THAILAND</v>
          </cell>
        </row>
        <row r="6185">
          <cell r="A6185" t="str">
            <v>THAILAND</v>
          </cell>
        </row>
        <row r="6186">
          <cell r="A6186" t="str">
            <v>THAILAND</v>
          </cell>
        </row>
        <row r="6187">
          <cell r="A6187" t="str">
            <v>THAILAND</v>
          </cell>
        </row>
        <row r="6188">
          <cell r="A6188" t="str">
            <v>THAILAND</v>
          </cell>
        </row>
        <row r="6189">
          <cell r="A6189" t="str">
            <v>THAILAND</v>
          </cell>
        </row>
        <row r="6190">
          <cell r="A6190" t="str">
            <v>THAILAND</v>
          </cell>
        </row>
        <row r="6191">
          <cell r="A6191" t="str">
            <v>THAILAND</v>
          </cell>
        </row>
        <row r="6192">
          <cell r="A6192" t="str">
            <v>THAILAND</v>
          </cell>
        </row>
        <row r="6193">
          <cell r="A6193" t="str">
            <v>THAILAND</v>
          </cell>
        </row>
        <row r="6194">
          <cell r="A6194" t="str">
            <v>THAILAND</v>
          </cell>
        </row>
        <row r="6195">
          <cell r="A6195" t="str">
            <v>THAILAND</v>
          </cell>
        </row>
        <row r="6196">
          <cell r="A6196" t="str">
            <v>VIETNAM</v>
          </cell>
        </row>
        <row r="6197">
          <cell r="A6197" t="str">
            <v>VIETNAM</v>
          </cell>
        </row>
        <row r="6198">
          <cell r="A6198" t="str">
            <v>VIETNAM</v>
          </cell>
        </row>
        <row r="6199">
          <cell r="A6199" t="str">
            <v>VIETNAM</v>
          </cell>
        </row>
        <row r="6200">
          <cell r="A6200" t="str">
            <v>VIETNAM</v>
          </cell>
        </row>
        <row r="6201">
          <cell r="A6201" t="str">
            <v>VIETNAM</v>
          </cell>
        </row>
        <row r="6202">
          <cell r="A6202" t="str">
            <v>VIETNAM</v>
          </cell>
        </row>
        <row r="6203">
          <cell r="A6203" t="str">
            <v>VIETNAM</v>
          </cell>
        </row>
        <row r="6204">
          <cell r="A6204" t="str">
            <v>VIETNAM</v>
          </cell>
        </row>
        <row r="6205">
          <cell r="A6205" t="str">
            <v>VIETNAM</v>
          </cell>
        </row>
        <row r="6206">
          <cell r="A6206" t="str">
            <v>VIETNAM</v>
          </cell>
        </row>
        <row r="6207">
          <cell r="A6207" t="str">
            <v>VIETNAM</v>
          </cell>
        </row>
        <row r="6208">
          <cell r="A6208" t="str">
            <v>AMER SAMOA</v>
          </cell>
        </row>
        <row r="6209">
          <cell r="A6209" t="str">
            <v>AMER SAMOA</v>
          </cell>
        </row>
        <row r="6210">
          <cell r="A6210" t="str">
            <v>AMER SAMOA</v>
          </cell>
        </row>
        <row r="6211">
          <cell r="A6211" t="str">
            <v>AMER SAMOA</v>
          </cell>
        </row>
        <row r="6212">
          <cell r="A6212" t="str">
            <v>AMER SAMOA</v>
          </cell>
        </row>
        <row r="6213">
          <cell r="A6213" t="str">
            <v>AMER SAMOA</v>
          </cell>
        </row>
        <row r="6214">
          <cell r="A6214" t="str">
            <v>AMER SAMOA</v>
          </cell>
        </row>
        <row r="6215">
          <cell r="A6215" t="str">
            <v>AMER SAMOA</v>
          </cell>
        </row>
        <row r="6216">
          <cell r="A6216" t="str">
            <v>AMER SAMOA</v>
          </cell>
        </row>
        <row r="6217">
          <cell r="A6217" t="str">
            <v>AMER SAMOA</v>
          </cell>
        </row>
        <row r="6218">
          <cell r="A6218" t="str">
            <v>AMER SAMOA</v>
          </cell>
        </row>
        <row r="6219">
          <cell r="A6219" t="str">
            <v>AMER SAMOA</v>
          </cell>
        </row>
        <row r="6220">
          <cell r="A6220" t="str">
            <v>AUSTRALIA</v>
          </cell>
        </row>
        <row r="6221">
          <cell r="A6221" t="str">
            <v>AUSTRALIA</v>
          </cell>
        </row>
        <row r="6222">
          <cell r="A6222" t="str">
            <v>AUSTRALIA</v>
          </cell>
        </row>
        <row r="6223">
          <cell r="A6223" t="str">
            <v>AUSTRALIA</v>
          </cell>
        </row>
        <row r="6224">
          <cell r="A6224" t="str">
            <v>AUSTRALIA</v>
          </cell>
        </row>
        <row r="6225">
          <cell r="A6225" t="str">
            <v>AUSTRALIA</v>
          </cell>
        </row>
        <row r="6226">
          <cell r="A6226" t="str">
            <v>AUSTRALIA</v>
          </cell>
        </row>
        <row r="6227">
          <cell r="A6227" t="str">
            <v>AUSTRALIA</v>
          </cell>
        </row>
        <row r="6228">
          <cell r="A6228" t="str">
            <v>AUSTRALIA</v>
          </cell>
        </row>
        <row r="6229">
          <cell r="A6229" t="str">
            <v>AUSTRALIA</v>
          </cell>
        </row>
        <row r="6230">
          <cell r="A6230" t="str">
            <v>AUSTRALIA</v>
          </cell>
        </row>
        <row r="6231">
          <cell r="A6231" t="str">
            <v>AUSTRALIA</v>
          </cell>
        </row>
        <row r="6232">
          <cell r="A6232" t="str">
            <v>NEW ZEALAND</v>
          </cell>
        </row>
        <row r="6233">
          <cell r="A6233" t="str">
            <v>NEW ZEALAND</v>
          </cell>
        </row>
        <row r="6234">
          <cell r="A6234" t="str">
            <v>NEW ZEALAND</v>
          </cell>
        </row>
        <row r="6235">
          <cell r="A6235" t="str">
            <v>NEW ZEALAND</v>
          </cell>
        </row>
        <row r="6236">
          <cell r="A6236" t="str">
            <v>NEW ZEALAND</v>
          </cell>
        </row>
        <row r="6237">
          <cell r="A6237" t="str">
            <v>NEW ZEALAND</v>
          </cell>
        </row>
        <row r="6238">
          <cell r="A6238" t="str">
            <v>NEW ZEALAND</v>
          </cell>
        </row>
        <row r="6239">
          <cell r="A6239" t="str">
            <v>NEW ZEALAND</v>
          </cell>
        </row>
        <row r="6240">
          <cell r="A6240" t="str">
            <v>NEW ZEALAND</v>
          </cell>
        </row>
        <row r="6241">
          <cell r="A6241" t="str">
            <v>NEW ZEALAND</v>
          </cell>
        </row>
        <row r="6242">
          <cell r="A6242" t="str">
            <v>NEW ZEALAND</v>
          </cell>
        </row>
        <row r="6243">
          <cell r="A6243" t="str">
            <v>NEW ZEALAND</v>
          </cell>
        </row>
        <row r="6244">
          <cell r="A6244" t="str">
            <v>NEW CALDONIA</v>
          </cell>
        </row>
        <row r="6245">
          <cell r="A6245" t="str">
            <v>NEW CALDONIA</v>
          </cell>
        </row>
        <row r="6246">
          <cell r="A6246" t="str">
            <v>NEW CALDONIA</v>
          </cell>
        </row>
        <row r="6247">
          <cell r="A6247" t="str">
            <v>NEW CALDONIA</v>
          </cell>
        </row>
        <row r="6248">
          <cell r="A6248" t="str">
            <v>NEW CALDONIA</v>
          </cell>
        </row>
        <row r="6249">
          <cell r="A6249" t="str">
            <v>NEW CALDONIA</v>
          </cell>
        </row>
        <row r="6250">
          <cell r="A6250" t="str">
            <v>NEW CALDONIA</v>
          </cell>
        </row>
        <row r="6251">
          <cell r="A6251" t="str">
            <v>NEW CALDONIA</v>
          </cell>
        </row>
        <row r="6252">
          <cell r="A6252" t="str">
            <v>NEW CALDONIA</v>
          </cell>
        </row>
        <row r="6253">
          <cell r="A6253" t="str">
            <v>NEW CALDONIA</v>
          </cell>
        </row>
        <row r="6254">
          <cell r="A6254" t="str">
            <v>NEW CALDONIA</v>
          </cell>
        </row>
        <row r="6255">
          <cell r="A6255" t="str">
            <v>NEW CALDONIA</v>
          </cell>
        </row>
        <row r="6256">
          <cell r="A6256" t="str">
            <v>CHRISTMS ISLAND</v>
          </cell>
        </row>
        <row r="6257">
          <cell r="A6257" t="str">
            <v>CHRISTMS ISLAND</v>
          </cell>
        </row>
        <row r="6258">
          <cell r="A6258" t="str">
            <v>CHRISTMS ISLAND</v>
          </cell>
        </row>
        <row r="6259">
          <cell r="A6259" t="str">
            <v>CHRISTMS ISLAND</v>
          </cell>
        </row>
        <row r="6260">
          <cell r="A6260" t="str">
            <v>CHRISTMS ISLAND</v>
          </cell>
        </row>
        <row r="6261">
          <cell r="A6261" t="str">
            <v>CHRISTMS ISLAND</v>
          </cell>
        </row>
        <row r="6262">
          <cell r="A6262" t="str">
            <v>CHRISTMS ISLAND</v>
          </cell>
        </row>
        <row r="6263">
          <cell r="A6263" t="str">
            <v>CHRISTMS ISLAND</v>
          </cell>
        </row>
        <row r="6264">
          <cell r="A6264" t="str">
            <v>CHRISTMS ISLAND</v>
          </cell>
        </row>
        <row r="6265">
          <cell r="A6265" t="str">
            <v>CHRISTMS ISLAND</v>
          </cell>
        </row>
        <row r="6266">
          <cell r="A6266" t="str">
            <v>CHRISTMS ISLAND</v>
          </cell>
        </row>
        <row r="6267">
          <cell r="A6267" t="str">
            <v>CHRISTMS ISLAND</v>
          </cell>
        </row>
        <row r="6268">
          <cell r="A6268" t="str">
            <v>COCO (KEEL ISLND)</v>
          </cell>
        </row>
        <row r="6269">
          <cell r="A6269" t="str">
            <v>COCO (KEEL ISLND)</v>
          </cell>
        </row>
        <row r="6270">
          <cell r="A6270" t="str">
            <v>COCO (KEEL ISLND)</v>
          </cell>
        </row>
        <row r="6271">
          <cell r="A6271" t="str">
            <v>COCO (KEEL ISLND)</v>
          </cell>
        </row>
        <row r="6272">
          <cell r="A6272" t="str">
            <v>COCO (KEEL ISLND)</v>
          </cell>
        </row>
        <row r="6273">
          <cell r="A6273" t="str">
            <v>COCO (KEEL ISLND)</v>
          </cell>
        </row>
        <row r="6274">
          <cell r="A6274" t="str">
            <v>COCO (KEEL ISLND)</v>
          </cell>
        </row>
        <row r="6275">
          <cell r="A6275" t="str">
            <v>COCO (KEEL ISLND)</v>
          </cell>
        </row>
        <row r="6276">
          <cell r="A6276" t="str">
            <v>COCO (KEEL ISLND)</v>
          </cell>
        </row>
        <row r="6277">
          <cell r="A6277" t="str">
            <v>COCO (KEEL ISLND)</v>
          </cell>
        </row>
        <row r="6278">
          <cell r="A6278" t="str">
            <v>COCO (KEEL ISLND)</v>
          </cell>
        </row>
        <row r="6279">
          <cell r="A6279" t="str">
            <v>COCO (KEEL ISLND)</v>
          </cell>
        </row>
        <row r="6280">
          <cell r="A6280" t="str">
            <v>COOK ISLAND</v>
          </cell>
        </row>
        <row r="6281">
          <cell r="A6281" t="str">
            <v>COOK ISLAND</v>
          </cell>
        </row>
        <row r="6282">
          <cell r="A6282" t="str">
            <v>COOK ISLAND</v>
          </cell>
        </row>
        <row r="6283">
          <cell r="A6283" t="str">
            <v>COOK ISLAND</v>
          </cell>
        </row>
        <row r="6284">
          <cell r="A6284" t="str">
            <v>COOK ISLAND</v>
          </cell>
        </row>
        <row r="6285">
          <cell r="A6285" t="str">
            <v>COOK ISLAND</v>
          </cell>
        </row>
        <row r="6286">
          <cell r="A6286" t="str">
            <v>COOK ISLAND</v>
          </cell>
        </row>
        <row r="6287">
          <cell r="A6287" t="str">
            <v>COOK ISLAND</v>
          </cell>
        </row>
        <row r="6288">
          <cell r="A6288" t="str">
            <v>COOK ISLAND</v>
          </cell>
        </row>
        <row r="6289">
          <cell r="A6289" t="str">
            <v>COOK ISLAND</v>
          </cell>
        </row>
        <row r="6290">
          <cell r="A6290" t="str">
            <v>COOK ISLAND</v>
          </cell>
        </row>
        <row r="6291">
          <cell r="A6291" t="str">
            <v>COOK ISLAND</v>
          </cell>
        </row>
        <row r="6292">
          <cell r="A6292" t="str">
            <v>FR POLYNESIA</v>
          </cell>
        </row>
        <row r="6293">
          <cell r="A6293" t="str">
            <v>FR POLYNESIA</v>
          </cell>
        </row>
        <row r="6294">
          <cell r="A6294" t="str">
            <v>FR POLYNESIA</v>
          </cell>
        </row>
        <row r="6295">
          <cell r="A6295" t="str">
            <v>FR POLYNESIA</v>
          </cell>
        </row>
        <row r="6296">
          <cell r="A6296" t="str">
            <v>FR POLYNESIA</v>
          </cell>
        </row>
        <row r="6297">
          <cell r="A6297" t="str">
            <v>FR POLYNESIA</v>
          </cell>
        </row>
        <row r="6298">
          <cell r="A6298" t="str">
            <v>FR POLYNESIA</v>
          </cell>
        </row>
        <row r="6299">
          <cell r="A6299" t="str">
            <v>FR POLYNESIA</v>
          </cell>
        </row>
        <row r="6300">
          <cell r="A6300" t="str">
            <v>FR POLYNESIA</v>
          </cell>
        </row>
        <row r="6301">
          <cell r="A6301" t="str">
            <v>FR POLYNESIA</v>
          </cell>
        </row>
        <row r="6302">
          <cell r="A6302" t="str">
            <v>FR POLYNESIA</v>
          </cell>
        </row>
        <row r="6303">
          <cell r="A6303" t="str">
            <v>FR POLYNESIA</v>
          </cell>
        </row>
        <row r="6304">
          <cell r="A6304" t="str">
            <v>GUAM</v>
          </cell>
        </row>
        <row r="6305">
          <cell r="A6305" t="str">
            <v>GUAM</v>
          </cell>
        </row>
        <row r="6306">
          <cell r="A6306" t="str">
            <v>GUAM</v>
          </cell>
        </row>
        <row r="6307">
          <cell r="A6307" t="str">
            <v>GUAM</v>
          </cell>
        </row>
        <row r="6308">
          <cell r="A6308" t="str">
            <v>GUAM</v>
          </cell>
        </row>
        <row r="6309">
          <cell r="A6309" t="str">
            <v>GUAM</v>
          </cell>
        </row>
        <row r="6310">
          <cell r="A6310" t="str">
            <v>GUAM</v>
          </cell>
        </row>
        <row r="6311">
          <cell r="A6311" t="str">
            <v>GUAM</v>
          </cell>
        </row>
        <row r="6312">
          <cell r="A6312" t="str">
            <v>GUAM</v>
          </cell>
        </row>
        <row r="6313">
          <cell r="A6313" t="str">
            <v>GUAM</v>
          </cell>
        </row>
        <row r="6314">
          <cell r="A6314" t="str">
            <v>GUAM</v>
          </cell>
        </row>
        <row r="6315">
          <cell r="A6315" t="str">
            <v>GUAM</v>
          </cell>
        </row>
        <row r="6316">
          <cell r="A6316" t="str">
            <v>FIJI</v>
          </cell>
        </row>
        <row r="6317">
          <cell r="A6317" t="str">
            <v>FIJI</v>
          </cell>
        </row>
        <row r="6318">
          <cell r="A6318" t="str">
            <v>FIJI</v>
          </cell>
        </row>
        <row r="6319">
          <cell r="A6319" t="str">
            <v>FIJI</v>
          </cell>
        </row>
        <row r="6320">
          <cell r="A6320" t="str">
            <v>FIJI</v>
          </cell>
        </row>
        <row r="6321">
          <cell r="A6321" t="str">
            <v>FIJI</v>
          </cell>
        </row>
        <row r="6322">
          <cell r="A6322" t="str">
            <v>FIJI</v>
          </cell>
        </row>
        <row r="6323">
          <cell r="A6323" t="str">
            <v>FIJI</v>
          </cell>
        </row>
        <row r="6324">
          <cell r="A6324" t="str">
            <v>FIJI</v>
          </cell>
        </row>
        <row r="6325">
          <cell r="A6325" t="str">
            <v>FIJI</v>
          </cell>
        </row>
        <row r="6326">
          <cell r="A6326" t="str">
            <v>FIJI</v>
          </cell>
        </row>
        <row r="6327">
          <cell r="A6327" t="str">
            <v>FIJI</v>
          </cell>
        </row>
        <row r="6328">
          <cell r="A6328" t="str">
            <v>HEARD/MCDNLD</v>
          </cell>
        </row>
        <row r="6329">
          <cell r="A6329" t="str">
            <v>HEARD/MCDNLD</v>
          </cell>
        </row>
        <row r="6330">
          <cell r="A6330" t="str">
            <v>HEARD/MCDNLD</v>
          </cell>
        </row>
        <row r="6331">
          <cell r="A6331" t="str">
            <v>HEARD/MCDNLD</v>
          </cell>
        </row>
        <row r="6332">
          <cell r="A6332" t="str">
            <v>HEARD/MCDNLD</v>
          </cell>
        </row>
        <row r="6333">
          <cell r="A6333" t="str">
            <v>HEARD/MCDNLD</v>
          </cell>
        </row>
        <row r="6334">
          <cell r="A6334" t="str">
            <v>HEARD/MCDNLD</v>
          </cell>
        </row>
        <row r="6335">
          <cell r="A6335" t="str">
            <v>HEARD/MCDNLD</v>
          </cell>
        </row>
        <row r="6336">
          <cell r="A6336" t="str">
            <v>HEARD/MCDNLD</v>
          </cell>
        </row>
        <row r="6337">
          <cell r="A6337" t="str">
            <v>HEARD/MCDNLD</v>
          </cell>
        </row>
        <row r="6338">
          <cell r="A6338" t="str">
            <v>HEARD/MCDNLD</v>
          </cell>
        </row>
        <row r="6339">
          <cell r="A6339" t="str">
            <v>HEARD/MCDNLD</v>
          </cell>
        </row>
        <row r="6340">
          <cell r="A6340" t="str">
            <v>MARSHALL ISL</v>
          </cell>
        </row>
        <row r="6341">
          <cell r="A6341" t="str">
            <v>MARSHALL ISL</v>
          </cell>
        </row>
        <row r="6342">
          <cell r="A6342" t="str">
            <v>MARSHALL ISL</v>
          </cell>
        </row>
        <row r="6343">
          <cell r="A6343" t="str">
            <v>MARSHALL ISL</v>
          </cell>
        </row>
        <row r="6344">
          <cell r="A6344" t="str">
            <v>MARSHALL ISL</v>
          </cell>
        </row>
        <row r="6345">
          <cell r="A6345" t="str">
            <v>MARSHALL ISL</v>
          </cell>
        </row>
        <row r="6346">
          <cell r="A6346" t="str">
            <v>MARSHALL ISL</v>
          </cell>
        </row>
        <row r="6347">
          <cell r="A6347" t="str">
            <v>MARSHALL ISL</v>
          </cell>
        </row>
        <row r="6348">
          <cell r="A6348" t="str">
            <v>MARSHALL ISL</v>
          </cell>
        </row>
        <row r="6349">
          <cell r="A6349" t="str">
            <v>MARSHALL ISL</v>
          </cell>
        </row>
        <row r="6350">
          <cell r="A6350" t="str">
            <v>MARSHALL ISL</v>
          </cell>
        </row>
        <row r="6351">
          <cell r="A6351" t="str">
            <v>MARSHALL ISL</v>
          </cell>
        </row>
        <row r="6352">
          <cell r="A6352" t="str">
            <v>PAPUA N GUIN</v>
          </cell>
        </row>
        <row r="6353">
          <cell r="A6353" t="str">
            <v>PAPUA N GUIN</v>
          </cell>
        </row>
        <row r="6354">
          <cell r="A6354" t="str">
            <v>PAPUA N GUIN</v>
          </cell>
        </row>
        <row r="6355">
          <cell r="A6355" t="str">
            <v>PAPUA N GUIN</v>
          </cell>
        </row>
        <row r="6356">
          <cell r="A6356" t="str">
            <v>PAPUA N GUIN</v>
          </cell>
        </row>
        <row r="6357">
          <cell r="A6357" t="str">
            <v>PAPUA N GUIN</v>
          </cell>
        </row>
        <row r="6358">
          <cell r="A6358" t="str">
            <v>PAPUA N GUIN</v>
          </cell>
        </row>
        <row r="6359">
          <cell r="A6359" t="str">
            <v>PAPUA N GUIN</v>
          </cell>
        </row>
        <row r="6360">
          <cell r="A6360" t="str">
            <v>PAPUA N GUIN</v>
          </cell>
        </row>
        <row r="6361">
          <cell r="A6361" t="str">
            <v>PAPUA N GUIN</v>
          </cell>
        </row>
        <row r="6362">
          <cell r="A6362" t="str">
            <v>PAPUA N GUIN</v>
          </cell>
        </row>
        <row r="6363">
          <cell r="A6363" t="str">
            <v>PAPUA N GUIN</v>
          </cell>
        </row>
        <row r="6364">
          <cell r="A6364" t="str">
            <v>SOLOMON ISL</v>
          </cell>
        </row>
        <row r="6365">
          <cell r="A6365" t="str">
            <v>SOLOMON ISL</v>
          </cell>
        </row>
        <row r="6366">
          <cell r="A6366" t="str">
            <v>SOLOMON ISL</v>
          </cell>
        </row>
        <row r="6367">
          <cell r="A6367" t="str">
            <v>SOLOMON ISL</v>
          </cell>
        </row>
        <row r="6368">
          <cell r="A6368" t="str">
            <v>SOLOMON ISL</v>
          </cell>
        </row>
        <row r="6369">
          <cell r="A6369" t="str">
            <v>SOLOMON ISL</v>
          </cell>
        </row>
        <row r="6370">
          <cell r="A6370" t="str">
            <v>SOLOMON ISL</v>
          </cell>
        </row>
        <row r="6371">
          <cell r="A6371" t="str">
            <v>SOLOMON ISL</v>
          </cell>
        </row>
        <row r="6372">
          <cell r="A6372" t="str">
            <v>SOLOMON ISL</v>
          </cell>
        </row>
        <row r="6373">
          <cell r="A6373" t="str">
            <v>SOLOMON ISL</v>
          </cell>
        </row>
        <row r="6374">
          <cell r="A6374" t="str">
            <v>SOLOMON ISL</v>
          </cell>
        </row>
        <row r="6375">
          <cell r="A6375" t="str">
            <v>SOLOMON ISL</v>
          </cell>
        </row>
        <row r="6376">
          <cell r="A6376" t="str">
            <v>VANUATU</v>
          </cell>
        </row>
        <row r="6377">
          <cell r="A6377" t="str">
            <v>VANUATU</v>
          </cell>
        </row>
        <row r="6378">
          <cell r="A6378" t="str">
            <v>VANUATU</v>
          </cell>
        </row>
        <row r="6379">
          <cell r="A6379" t="str">
            <v>VANUATU</v>
          </cell>
        </row>
        <row r="6380">
          <cell r="A6380" t="str">
            <v>VANUATU</v>
          </cell>
        </row>
        <row r="6381">
          <cell r="A6381" t="str">
            <v>VANUATU</v>
          </cell>
        </row>
        <row r="6382">
          <cell r="A6382" t="str">
            <v>VANUATU</v>
          </cell>
        </row>
        <row r="6383">
          <cell r="A6383" t="str">
            <v>VANUATU</v>
          </cell>
        </row>
        <row r="6384">
          <cell r="A6384" t="str">
            <v>VANUATU</v>
          </cell>
        </row>
        <row r="6385">
          <cell r="A6385" t="str">
            <v>VANUATU</v>
          </cell>
        </row>
        <row r="6386">
          <cell r="A6386" t="str">
            <v>VANUATU</v>
          </cell>
        </row>
        <row r="6387">
          <cell r="A6387" t="str">
            <v>VANUATU</v>
          </cell>
        </row>
        <row r="6388">
          <cell r="A6388" t="str">
            <v>KIRIBATI</v>
          </cell>
        </row>
        <row r="6389">
          <cell r="A6389" t="str">
            <v>KIRIBATI</v>
          </cell>
        </row>
        <row r="6390">
          <cell r="A6390" t="str">
            <v>KIRIBATI</v>
          </cell>
        </row>
        <row r="6391">
          <cell r="A6391" t="str">
            <v>KIRIBATI</v>
          </cell>
        </row>
        <row r="6392">
          <cell r="A6392" t="str">
            <v>KIRIBATI</v>
          </cell>
        </row>
        <row r="6393">
          <cell r="A6393" t="str">
            <v>KIRIBATI</v>
          </cell>
        </row>
        <row r="6394">
          <cell r="A6394" t="str">
            <v>KIRIBATI</v>
          </cell>
        </row>
        <row r="6395">
          <cell r="A6395" t="str">
            <v>KIRIBATI</v>
          </cell>
        </row>
        <row r="6396">
          <cell r="A6396" t="str">
            <v>KIRIBATI</v>
          </cell>
        </row>
        <row r="6397">
          <cell r="A6397" t="str">
            <v>KIRIBATI</v>
          </cell>
        </row>
        <row r="6398">
          <cell r="A6398" t="str">
            <v>KIRIBATI</v>
          </cell>
        </row>
        <row r="6399">
          <cell r="A6399" t="str">
            <v>KIRIBATI</v>
          </cell>
        </row>
        <row r="6400">
          <cell r="A6400" t="str">
            <v xml:space="preserve">MICRON, FED STS </v>
          </cell>
        </row>
        <row r="6401">
          <cell r="A6401" t="str">
            <v xml:space="preserve">MICRON, FED STS </v>
          </cell>
        </row>
        <row r="6402">
          <cell r="A6402" t="str">
            <v xml:space="preserve">MICRON, FED STS </v>
          </cell>
        </row>
        <row r="6403">
          <cell r="A6403" t="str">
            <v xml:space="preserve">MICRON, FED STS </v>
          </cell>
        </row>
        <row r="6404">
          <cell r="A6404" t="str">
            <v xml:space="preserve">MICRON, FED STS </v>
          </cell>
        </row>
        <row r="6405">
          <cell r="A6405" t="str">
            <v xml:space="preserve">MICRON, FED STS </v>
          </cell>
        </row>
        <row r="6406">
          <cell r="A6406" t="str">
            <v xml:space="preserve">MICRON, FED STS </v>
          </cell>
        </row>
        <row r="6407">
          <cell r="A6407" t="str">
            <v xml:space="preserve">MICRON, FED STS </v>
          </cell>
        </row>
        <row r="6408">
          <cell r="A6408" t="str">
            <v xml:space="preserve">MICRON, FED STS </v>
          </cell>
        </row>
        <row r="6409">
          <cell r="A6409" t="str">
            <v xml:space="preserve">MICRON, FED STS </v>
          </cell>
        </row>
        <row r="6410">
          <cell r="A6410" t="str">
            <v xml:space="preserve">MICRON, FED STS </v>
          </cell>
        </row>
        <row r="6411">
          <cell r="A6411" t="str">
            <v xml:space="preserve">MICRON, FED STS </v>
          </cell>
        </row>
        <row r="6412">
          <cell r="A6412" t="str">
            <v>N.MARIANA ISLANDS</v>
          </cell>
        </row>
        <row r="6413">
          <cell r="A6413" t="str">
            <v>N.MARIANA ISLANDS</v>
          </cell>
        </row>
        <row r="6414">
          <cell r="A6414" t="str">
            <v>N.MARIANA ISLANDS</v>
          </cell>
        </row>
        <row r="6415">
          <cell r="A6415" t="str">
            <v>N.MARIANA ISLANDS</v>
          </cell>
        </row>
        <row r="6416">
          <cell r="A6416" t="str">
            <v>N.MARIANA ISLANDS</v>
          </cell>
        </row>
        <row r="6417">
          <cell r="A6417" t="str">
            <v>N.MARIANA ISLANDS</v>
          </cell>
        </row>
        <row r="6418">
          <cell r="A6418" t="str">
            <v>N.MARIANA ISLANDS</v>
          </cell>
        </row>
        <row r="6419">
          <cell r="A6419" t="str">
            <v>N.MARIANA ISLANDS</v>
          </cell>
        </row>
        <row r="6420">
          <cell r="A6420" t="str">
            <v>N.MARIANA ISLANDS</v>
          </cell>
        </row>
        <row r="6421">
          <cell r="A6421" t="str">
            <v>N.MARIANA ISLANDS</v>
          </cell>
        </row>
        <row r="6422">
          <cell r="A6422" t="str">
            <v>N.MARIANA ISLANDS</v>
          </cell>
        </row>
        <row r="6423">
          <cell r="A6423" t="str">
            <v>N.MARIANA ISLANDS</v>
          </cell>
        </row>
        <row r="6424">
          <cell r="A6424" t="str">
            <v>NAURU</v>
          </cell>
        </row>
        <row r="6425">
          <cell r="A6425" t="str">
            <v>NAURU</v>
          </cell>
        </row>
        <row r="6426">
          <cell r="A6426" t="str">
            <v>NAURU</v>
          </cell>
        </row>
        <row r="6427">
          <cell r="A6427" t="str">
            <v>NAURU</v>
          </cell>
        </row>
        <row r="6428">
          <cell r="A6428" t="str">
            <v>NAURU</v>
          </cell>
        </row>
        <row r="6429">
          <cell r="A6429" t="str">
            <v>NAURU</v>
          </cell>
        </row>
        <row r="6430">
          <cell r="A6430" t="str">
            <v>NAURU</v>
          </cell>
        </row>
        <row r="6431">
          <cell r="A6431" t="str">
            <v>NAURU</v>
          </cell>
        </row>
        <row r="6432">
          <cell r="A6432" t="str">
            <v>NAURU</v>
          </cell>
        </row>
        <row r="6433">
          <cell r="A6433" t="str">
            <v>NAURU</v>
          </cell>
        </row>
        <row r="6434">
          <cell r="A6434" t="str">
            <v>NAURU</v>
          </cell>
        </row>
        <row r="6435">
          <cell r="A6435" t="str">
            <v>NAURU</v>
          </cell>
        </row>
        <row r="6436">
          <cell r="A6436" t="str">
            <v>NIUE</v>
          </cell>
        </row>
        <row r="6437">
          <cell r="A6437" t="str">
            <v>NIUE</v>
          </cell>
        </row>
        <row r="6438">
          <cell r="A6438" t="str">
            <v>NIUE</v>
          </cell>
        </row>
        <row r="6439">
          <cell r="A6439" t="str">
            <v>NIUE</v>
          </cell>
        </row>
        <row r="6440">
          <cell r="A6440" t="str">
            <v>NIUE</v>
          </cell>
        </row>
        <row r="6441">
          <cell r="A6441" t="str">
            <v>NIUE</v>
          </cell>
        </row>
        <row r="6442">
          <cell r="A6442" t="str">
            <v>NIUE</v>
          </cell>
        </row>
        <row r="6443">
          <cell r="A6443" t="str">
            <v>NIUE</v>
          </cell>
        </row>
        <row r="6444">
          <cell r="A6444" t="str">
            <v>NIUE</v>
          </cell>
        </row>
        <row r="6445">
          <cell r="A6445" t="str">
            <v>NIUE</v>
          </cell>
        </row>
        <row r="6446">
          <cell r="A6446" t="str">
            <v>NIUE</v>
          </cell>
        </row>
        <row r="6447">
          <cell r="A6447" t="str">
            <v>NIUE</v>
          </cell>
        </row>
        <row r="6448">
          <cell r="A6448" t="str">
            <v>NORFOLK ISLAND</v>
          </cell>
        </row>
        <row r="6449">
          <cell r="A6449" t="str">
            <v>NORFOLK ISLAND</v>
          </cell>
        </row>
        <row r="6450">
          <cell r="A6450" t="str">
            <v>NORFOLK ISLAND</v>
          </cell>
        </row>
        <row r="6451">
          <cell r="A6451" t="str">
            <v>NORFOLK ISLAND</v>
          </cell>
        </row>
        <row r="6452">
          <cell r="A6452" t="str">
            <v>NORFOLK ISLAND</v>
          </cell>
        </row>
        <row r="6453">
          <cell r="A6453" t="str">
            <v>NORFOLK ISLAND</v>
          </cell>
        </row>
        <row r="6454">
          <cell r="A6454" t="str">
            <v>NORFOLK ISLAND</v>
          </cell>
        </row>
        <row r="6455">
          <cell r="A6455" t="str">
            <v>NORFOLK ISLAND</v>
          </cell>
        </row>
        <row r="6456">
          <cell r="A6456" t="str">
            <v>NORFOLK ISLAND</v>
          </cell>
        </row>
        <row r="6457">
          <cell r="A6457" t="str">
            <v>NORFOLK ISLAND</v>
          </cell>
        </row>
        <row r="6458">
          <cell r="A6458" t="str">
            <v>NORFOLK ISLAND</v>
          </cell>
        </row>
        <row r="6459">
          <cell r="A6459" t="str">
            <v>NORFOLK ISLAND</v>
          </cell>
        </row>
        <row r="6460">
          <cell r="A6460" t="str">
            <v>PALAU</v>
          </cell>
        </row>
        <row r="6461">
          <cell r="A6461" t="str">
            <v>PALAU</v>
          </cell>
        </row>
        <row r="6462">
          <cell r="A6462" t="str">
            <v>PALAU</v>
          </cell>
        </row>
        <row r="6463">
          <cell r="A6463" t="str">
            <v>PALAU</v>
          </cell>
        </row>
        <row r="6464">
          <cell r="A6464" t="str">
            <v>PALAU</v>
          </cell>
        </row>
        <row r="6465">
          <cell r="A6465" t="str">
            <v>PALAU</v>
          </cell>
        </row>
        <row r="6466">
          <cell r="A6466" t="str">
            <v>PALAU</v>
          </cell>
        </row>
        <row r="6467">
          <cell r="A6467" t="str">
            <v>PALAU</v>
          </cell>
        </row>
        <row r="6468">
          <cell r="A6468" t="str">
            <v>PALAU</v>
          </cell>
        </row>
        <row r="6469">
          <cell r="A6469" t="str">
            <v>PALAU</v>
          </cell>
        </row>
        <row r="6470">
          <cell r="A6470" t="str">
            <v>PALAU</v>
          </cell>
        </row>
        <row r="6471">
          <cell r="A6471" t="str">
            <v>PALAU</v>
          </cell>
        </row>
        <row r="6472">
          <cell r="A6472" t="str">
            <v>PITCAIRN</v>
          </cell>
        </row>
        <row r="6473">
          <cell r="A6473" t="str">
            <v>PITCAIRN</v>
          </cell>
        </row>
        <row r="6474">
          <cell r="A6474" t="str">
            <v>PITCAIRN</v>
          </cell>
        </row>
        <row r="6475">
          <cell r="A6475" t="str">
            <v>PITCAIRN</v>
          </cell>
        </row>
        <row r="6476">
          <cell r="A6476" t="str">
            <v>PITCAIRN</v>
          </cell>
        </row>
        <row r="6477">
          <cell r="A6477" t="str">
            <v>PITCAIRN</v>
          </cell>
        </row>
        <row r="6478">
          <cell r="A6478" t="str">
            <v>PITCAIRN</v>
          </cell>
        </row>
        <row r="6479">
          <cell r="A6479" t="str">
            <v>PITCAIRN</v>
          </cell>
        </row>
        <row r="6480">
          <cell r="A6480" t="str">
            <v>PITCAIRN</v>
          </cell>
        </row>
        <row r="6481">
          <cell r="A6481" t="str">
            <v>PITCAIRN</v>
          </cell>
        </row>
        <row r="6482">
          <cell r="A6482" t="str">
            <v>PITCAIRN</v>
          </cell>
        </row>
        <row r="6483">
          <cell r="A6483" t="str">
            <v>PITCAIRN</v>
          </cell>
        </row>
        <row r="6484">
          <cell r="A6484" t="str">
            <v>SAMOA</v>
          </cell>
        </row>
        <row r="6485">
          <cell r="A6485" t="str">
            <v>SAMOA</v>
          </cell>
        </row>
        <row r="6486">
          <cell r="A6486" t="str">
            <v>SAMOA</v>
          </cell>
        </row>
        <row r="6487">
          <cell r="A6487" t="str">
            <v>SAMOA</v>
          </cell>
        </row>
        <row r="6488">
          <cell r="A6488" t="str">
            <v>SAMOA</v>
          </cell>
        </row>
        <row r="6489">
          <cell r="A6489" t="str">
            <v>SAMOA</v>
          </cell>
        </row>
        <row r="6490">
          <cell r="A6490" t="str">
            <v>SAMOA</v>
          </cell>
        </row>
        <row r="6491">
          <cell r="A6491" t="str">
            <v>SAMOA</v>
          </cell>
        </row>
        <row r="6492">
          <cell r="A6492" t="str">
            <v>SAMOA</v>
          </cell>
        </row>
        <row r="6493">
          <cell r="A6493" t="str">
            <v>SAMOA</v>
          </cell>
        </row>
        <row r="6494">
          <cell r="A6494" t="str">
            <v>SAMOA</v>
          </cell>
        </row>
        <row r="6495">
          <cell r="A6495" t="str">
            <v>SAMOA</v>
          </cell>
        </row>
        <row r="6496">
          <cell r="A6496" t="str">
            <v>TOKELAU</v>
          </cell>
        </row>
        <row r="6497">
          <cell r="A6497" t="str">
            <v>TOKELAU</v>
          </cell>
        </row>
        <row r="6498">
          <cell r="A6498" t="str">
            <v>TOKELAU</v>
          </cell>
        </row>
        <row r="6499">
          <cell r="A6499" t="str">
            <v>TOKELAU</v>
          </cell>
        </row>
        <row r="6500">
          <cell r="A6500" t="str">
            <v>TOKELAU</v>
          </cell>
        </row>
        <row r="6501">
          <cell r="A6501" t="str">
            <v>TOKELAU</v>
          </cell>
        </row>
        <row r="6502">
          <cell r="A6502" t="str">
            <v>TOKELAU</v>
          </cell>
        </row>
        <row r="6503">
          <cell r="A6503" t="str">
            <v>TOKELAU</v>
          </cell>
        </row>
        <row r="6504">
          <cell r="A6504" t="str">
            <v>TOKELAU</v>
          </cell>
        </row>
        <row r="6505">
          <cell r="A6505" t="str">
            <v>TOKELAU</v>
          </cell>
        </row>
        <row r="6506">
          <cell r="A6506" t="str">
            <v>TOKELAU</v>
          </cell>
        </row>
        <row r="6507">
          <cell r="A6507" t="str">
            <v>TOKELAU</v>
          </cell>
        </row>
        <row r="6508">
          <cell r="A6508" t="str">
            <v>TONGA</v>
          </cell>
        </row>
        <row r="6509">
          <cell r="A6509" t="str">
            <v>TONGA</v>
          </cell>
        </row>
        <row r="6510">
          <cell r="A6510" t="str">
            <v>TONGA</v>
          </cell>
        </row>
        <row r="6511">
          <cell r="A6511" t="str">
            <v>TONGA</v>
          </cell>
        </row>
        <row r="6512">
          <cell r="A6512" t="str">
            <v>TONGA</v>
          </cell>
        </row>
        <row r="6513">
          <cell r="A6513" t="str">
            <v>TONGA</v>
          </cell>
        </row>
        <row r="6514">
          <cell r="A6514" t="str">
            <v>TONGA</v>
          </cell>
        </row>
        <row r="6515">
          <cell r="A6515" t="str">
            <v>TONGA</v>
          </cell>
        </row>
        <row r="6516">
          <cell r="A6516" t="str">
            <v>TONGA</v>
          </cell>
        </row>
        <row r="6517">
          <cell r="A6517" t="str">
            <v>TONGA</v>
          </cell>
        </row>
        <row r="6518">
          <cell r="A6518" t="str">
            <v>TONGA</v>
          </cell>
        </row>
        <row r="6519">
          <cell r="A6519" t="str">
            <v>TONGA</v>
          </cell>
        </row>
        <row r="6520">
          <cell r="A6520" t="str">
            <v xml:space="preserve">TUVALU </v>
          </cell>
        </row>
        <row r="6521">
          <cell r="A6521" t="str">
            <v xml:space="preserve">TUVALU </v>
          </cell>
        </row>
        <row r="6522">
          <cell r="A6522" t="str">
            <v xml:space="preserve">TUVALU </v>
          </cell>
        </row>
        <row r="6523">
          <cell r="A6523" t="str">
            <v xml:space="preserve">TUVALU </v>
          </cell>
        </row>
        <row r="6524">
          <cell r="A6524" t="str">
            <v xml:space="preserve">TUVALU </v>
          </cell>
        </row>
        <row r="6525">
          <cell r="A6525" t="str">
            <v xml:space="preserve">TUVALU </v>
          </cell>
        </row>
        <row r="6526">
          <cell r="A6526" t="str">
            <v xml:space="preserve">TUVALU </v>
          </cell>
        </row>
        <row r="6527">
          <cell r="A6527" t="str">
            <v xml:space="preserve">TUVALU </v>
          </cell>
        </row>
        <row r="6528">
          <cell r="A6528" t="str">
            <v xml:space="preserve">TUVALU </v>
          </cell>
        </row>
        <row r="6529">
          <cell r="A6529" t="str">
            <v xml:space="preserve">TUVALU </v>
          </cell>
        </row>
        <row r="6530">
          <cell r="A6530" t="str">
            <v xml:space="preserve">TUVALU </v>
          </cell>
        </row>
        <row r="6531">
          <cell r="A6531" t="str">
            <v xml:space="preserve">TUVALU </v>
          </cell>
        </row>
        <row r="6532">
          <cell r="A6532" t="str">
            <v>US MINOR OUTLY IS</v>
          </cell>
        </row>
        <row r="6533">
          <cell r="A6533" t="str">
            <v>US MINOR OUTLY IS</v>
          </cell>
        </row>
        <row r="6534">
          <cell r="A6534" t="str">
            <v>US MINOR OUTLY IS</v>
          </cell>
        </row>
        <row r="6535">
          <cell r="A6535" t="str">
            <v>US MINOR OUTLY IS</v>
          </cell>
        </row>
        <row r="6536">
          <cell r="A6536" t="str">
            <v>US MINOR OUTLY IS</v>
          </cell>
        </row>
        <row r="6537">
          <cell r="A6537" t="str">
            <v>US MINOR OUTLY IS</v>
          </cell>
        </row>
        <row r="6538">
          <cell r="A6538" t="str">
            <v>US MINOR OUTLY IS</v>
          </cell>
        </row>
        <row r="6539">
          <cell r="A6539" t="str">
            <v>US MINOR OUTLY IS</v>
          </cell>
        </row>
        <row r="6540">
          <cell r="A6540" t="str">
            <v>US MINOR OUTLY IS</v>
          </cell>
        </row>
        <row r="6541">
          <cell r="A6541" t="str">
            <v>US MINOR OUTLY IS</v>
          </cell>
        </row>
        <row r="6542">
          <cell r="A6542" t="str">
            <v>US MINOR OUTLY IS</v>
          </cell>
        </row>
        <row r="6543">
          <cell r="A6543" t="str">
            <v>US MINOR OUTLY IS</v>
          </cell>
        </row>
        <row r="6544">
          <cell r="A6544" t="str">
            <v>WALLIS&amp;FUTUN</v>
          </cell>
        </row>
        <row r="6545">
          <cell r="A6545" t="str">
            <v>WALLIS&amp;FUTUN</v>
          </cell>
        </row>
        <row r="6546">
          <cell r="A6546" t="str">
            <v>WALLIS&amp;FUTUN</v>
          </cell>
        </row>
        <row r="6547">
          <cell r="A6547" t="str">
            <v>WALLIS&amp;FUTUN</v>
          </cell>
        </row>
        <row r="6548">
          <cell r="A6548" t="str">
            <v>WALLIS&amp;FUTUN</v>
          </cell>
        </row>
        <row r="6549">
          <cell r="A6549" t="str">
            <v>WALLIS&amp;FUTUN</v>
          </cell>
        </row>
        <row r="6550">
          <cell r="A6550" t="str">
            <v>WALLIS&amp;FUTUN</v>
          </cell>
        </row>
        <row r="6551">
          <cell r="A6551" t="str">
            <v>WALLIS&amp;FUTUN</v>
          </cell>
        </row>
        <row r="6552">
          <cell r="A6552" t="str">
            <v>WALLIS&amp;FUTUN</v>
          </cell>
        </row>
        <row r="6553">
          <cell r="A6553" t="str">
            <v>WALLIS&amp;FUTUN</v>
          </cell>
        </row>
        <row r="6554">
          <cell r="A6554" t="str">
            <v>WALLIS&amp;FUTUN</v>
          </cell>
        </row>
        <row r="6555">
          <cell r="A6555" t="str">
            <v>WALLIS&amp;FUTUN</v>
          </cell>
        </row>
        <row r="6556">
          <cell r="A6556" t="str">
            <v>INDIA</v>
          </cell>
        </row>
        <row r="6557">
          <cell r="A6557" t="str">
            <v>INDIA</v>
          </cell>
        </row>
        <row r="6558">
          <cell r="A6558" t="str">
            <v>INDIA</v>
          </cell>
        </row>
        <row r="6559">
          <cell r="A6559" t="str">
            <v>INDIA</v>
          </cell>
        </row>
        <row r="6560">
          <cell r="A6560" t="str">
            <v>INDIA</v>
          </cell>
        </row>
        <row r="6561">
          <cell r="A6561" t="str">
            <v>INDIA</v>
          </cell>
        </row>
        <row r="6562">
          <cell r="A6562" t="str">
            <v>INDIA</v>
          </cell>
        </row>
        <row r="6563">
          <cell r="A6563" t="str">
            <v>INDIA</v>
          </cell>
        </row>
        <row r="6564">
          <cell r="A6564" t="str">
            <v>INDIA</v>
          </cell>
        </row>
        <row r="6565">
          <cell r="A6565" t="str">
            <v>INDIA</v>
          </cell>
        </row>
        <row r="6566">
          <cell r="A6566" t="str">
            <v>INDIA</v>
          </cell>
        </row>
        <row r="6567">
          <cell r="A6567" t="str">
            <v>INDIA</v>
          </cell>
        </row>
        <row r="6568">
          <cell r="A6568" t="str">
            <v>SRI LANKA</v>
          </cell>
        </row>
        <row r="6569">
          <cell r="A6569" t="str">
            <v>SRI LANKA</v>
          </cell>
        </row>
        <row r="6570">
          <cell r="A6570" t="str">
            <v>SRI LANKA</v>
          </cell>
        </row>
        <row r="6571">
          <cell r="A6571" t="str">
            <v>SRI LANKA</v>
          </cell>
        </row>
        <row r="6572">
          <cell r="A6572" t="str">
            <v>SRI LANKA</v>
          </cell>
        </row>
        <row r="6573">
          <cell r="A6573" t="str">
            <v>SRI LANKA</v>
          </cell>
        </row>
        <row r="6574">
          <cell r="A6574" t="str">
            <v>SRI LANKA</v>
          </cell>
        </row>
        <row r="6575">
          <cell r="A6575" t="str">
            <v>SRI LANKA</v>
          </cell>
        </row>
        <row r="6576">
          <cell r="A6576" t="str">
            <v>SRI LANKA</v>
          </cell>
        </row>
        <row r="6577">
          <cell r="A6577" t="str">
            <v>SRI LANKA</v>
          </cell>
        </row>
        <row r="6578">
          <cell r="A6578" t="str">
            <v>SRI LANKA</v>
          </cell>
        </row>
        <row r="6579">
          <cell r="A6579" t="str">
            <v>SRI LANKA</v>
          </cell>
        </row>
        <row r="6580">
          <cell r="A6580" t="str">
            <v>BANGLADESH</v>
          </cell>
        </row>
        <row r="6581">
          <cell r="A6581" t="str">
            <v>BANGLADESH</v>
          </cell>
        </row>
        <row r="6582">
          <cell r="A6582" t="str">
            <v>BANGLADESH</v>
          </cell>
        </row>
        <row r="6583">
          <cell r="A6583" t="str">
            <v>BANGLADESH</v>
          </cell>
        </row>
        <row r="6584">
          <cell r="A6584" t="str">
            <v>BANGLADESH</v>
          </cell>
        </row>
        <row r="6585">
          <cell r="A6585" t="str">
            <v>BANGLADESH</v>
          </cell>
        </row>
        <row r="6586">
          <cell r="A6586" t="str">
            <v>BANGLADESH</v>
          </cell>
        </row>
        <row r="6587">
          <cell r="A6587" t="str">
            <v>BANGLADESH</v>
          </cell>
        </row>
        <row r="6588">
          <cell r="A6588" t="str">
            <v>BANGLADESH</v>
          </cell>
        </row>
        <row r="6589">
          <cell r="A6589" t="str">
            <v>BANGLADESH</v>
          </cell>
        </row>
        <row r="6590">
          <cell r="A6590" t="str">
            <v>BANGLADESH</v>
          </cell>
        </row>
        <row r="6591">
          <cell r="A6591" t="str">
            <v>BANGLADESH</v>
          </cell>
        </row>
        <row r="6592">
          <cell r="A6592" t="str">
            <v>PAKISTAN</v>
          </cell>
        </row>
        <row r="6593">
          <cell r="A6593" t="str">
            <v>PAKISTAN</v>
          </cell>
        </row>
        <row r="6594">
          <cell r="A6594" t="str">
            <v>PAKISTAN</v>
          </cell>
        </row>
        <row r="6595">
          <cell r="A6595" t="str">
            <v>PAKISTAN</v>
          </cell>
        </row>
        <row r="6596">
          <cell r="A6596" t="str">
            <v>PAKISTAN</v>
          </cell>
        </row>
        <row r="6597">
          <cell r="A6597" t="str">
            <v>PAKISTAN</v>
          </cell>
        </row>
        <row r="6598">
          <cell r="A6598" t="str">
            <v>PAKISTAN</v>
          </cell>
        </row>
        <row r="6599">
          <cell r="A6599" t="str">
            <v>PAKISTAN</v>
          </cell>
        </row>
        <row r="6600">
          <cell r="A6600" t="str">
            <v>PAKISTAN</v>
          </cell>
        </row>
        <row r="6601">
          <cell r="A6601" t="str">
            <v>PAKISTAN</v>
          </cell>
        </row>
        <row r="6602">
          <cell r="A6602" t="str">
            <v>PAKISTAN</v>
          </cell>
        </row>
        <row r="6603">
          <cell r="A6603" t="str">
            <v>PAKISTAN</v>
          </cell>
        </row>
        <row r="6604">
          <cell r="A6604" t="str">
            <v>AFGHANISTAN</v>
          </cell>
        </row>
        <row r="6605">
          <cell r="A6605" t="str">
            <v>BHUTAN</v>
          </cell>
        </row>
        <row r="6606">
          <cell r="A6606" t="str">
            <v>EAST TIMOR</v>
          </cell>
        </row>
        <row r="6607">
          <cell r="A6607" t="str">
            <v>KOREA,DEMOC REP</v>
          </cell>
        </row>
        <row r="6608">
          <cell r="A6608" t="str">
            <v>KYRGYZSTAN</v>
          </cell>
        </row>
        <row r="6609">
          <cell r="A6609" t="str">
            <v>MACAO</v>
          </cell>
        </row>
        <row r="6610">
          <cell r="A6610" t="str">
            <v>MALDIVES</v>
          </cell>
        </row>
        <row r="6611">
          <cell r="A6611" t="str">
            <v>NEPAL</v>
          </cell>
        </row>
        <row r="6612">
          <cell r="A6612" t="str">
            <v>AMER SAMOA</v>
          </cell>
        </row>
        <row r="6613">
          <cell r="A6613" t="str">
            <v>CHRISTMS ISLAND</v>
          </cell>
        </row>
        <row r="6614">
          <cell r="A6614" t="str">
            <v>COCO (KEEL ISLND)</v>
          </cell>
        </row>
        <row r="6615">
          <cell r="A6615" t="str">
            <v>COOK ISLAND</v>
          </cell>
        </row>
        <row r="6616">
          <cell r="A6616" t="str">
            <v>FIJI</v>
          </cell>
        </row>
        <row r="6617">
          <cell r="A6617" t="str">
            <v>HEARD/MCDNLD</v>
          </cell>
        </row>
        <row r="6618">
          <cell r="A6618" t="str">
            <v>KIRIBATI</v>
          </cell>
        </row>
        <row r="6619">
          <cell r="A6619" t="str">
            <v>MARSHALL ISL</v>
          </cell>
        </row>
        <row r="6620">
          <cell r="A6620" t="str">
            <v xml:space="preserve">MICRON, FED STS </v>
          </cell>
        </row>
        <row r="6621">
          <cell r="A6621" t="str">
            <v>NAURU</v>
          </cell>
        </row>
        <row r="6622">
          <cell r="A6622" t="str">
            <v>NIUE</v>
          </cell>
        </row>
        <row r="6623">
          <cell r="A6623" t="str">
            <v>NORFOLK ISLAND</v>
          </cell>
        </row>
        <row r="6624">
          <cell r="A6624" t="str">
            <v>N.MARIANA ISLANDS</v>
          </cell>
        </row>
        <row r="6625">
          <cell r="A6625" t="str">
            <v>PALAU</v>
          </cell>
        </row>
        <row r="6626">
          <cell r="A6626" t="str">
            <v>PITCAIRN</v>
          </cell>
        </row>
        <row r="6627">
          <cell r="A6627" t="str">
            <v>SAMOA</v>
          </cell>
        </row>
        <row r="6628">
          <cell r="A6628" t="str">
            <v>SOLOMON ISL</v>
          </cell>
        </row>
        <row r="6629">
          <cell r="A6629" t="str">
            <v>TOKELAU</v>
          </cell>
        </row>
        <row r="6630">
          <cell r="A6630" t="str">
            <v>TONGA</v>
          </cell>
        </row>
        <row r="6631">
          <cell r="A6631" t="str">
            <v xml:space="preserve">TUVALU </v>
          </cell>
        </row>
        <row r="6632">
          <cell r="A6632" t="str">
            <v>US MINOR OUTLY IS</v>
          </cell>
        </row>
        <row r="6633">
          <cell r="A6633" t="str">
            <v>VANUATU</v>
          </cell>
        </row>
        <row r="6634">
          <cell r="A6634" t="str">
            <v>WALLIS&amp;FUTUN</v>
          </cell>
        </row>
        <row r="6635">
          <cell r="A6635" t="str">
            <v>BHUTAN</v>
          </cell>
        </row>
        <row r="6636">
          <cell r="A6636" t="str">
            <v>EAST TIMOR</v>
          </cell>
        </row>
        <row r="6637">
          <cell r="A6637" t="str">
            <v>MACAO</v>
          </cell>
        </row>
        <row r="6638">
          <cell r="A6638" t="str">
            <v>MONGOLIA</v>
          </cell>
        </row>
        <row r="6639">
          <cell r="A6639" t="str">
            <v>TAJIKISTAN</v>
          </cell>
        </row>
        <row r="6640">
          <cell r="A6640" t="str">
            <v>TURKMENISTAN</v>
          </cell>
        </row>
        <row r="6641">
          <cell r="A6641" t="str">
            <v>AMER SAMOA</v>
          </cell>
        </row>
        <row r="6642">
          <cell r="A6642" t="str">
            <v>CHRISTMS ISLAND</v>
          </cell>
        </row>
        <row r="6643">
          <cell r="A6643" t="str">
            <v>COCO (KEEL ISLND)</v>
          </cell>
        </row>
        <row r="6644">
          <cell r="A6644" t="str">
            <v>COOK ISLAND</v>
          </cell>
        </row>
        <row r="6645">
          <cell r="A6645" t="str">
            <v>HEARD/MCDNLD</v>
          </cell>
        </row>
        <row r="6646">
          <cell r="A6646" t="str">
            <v>KIRIBATI</v>
          </cell>
        </row>
        <row r="6647">
          <cell r="A6647" t="str">
            <v>MARSHALL ISL</v>
          </cell>
        </row>
        <row r="6648">
          <cell r="A6648" t="str">
            <v xml:space="preserve">MICRON, FED STS </v>
          </cell>
        </row>
        <row r="6649">
          <cell r="A6649" t="str">
            <v>NAURU</v>
          </cell>
        </row>
        <row r="6650">
          <cell r="A6650" t="str">
            <v>NIUE</v>
          </cell>
        </row>
        <row r="6651">
          <cell r="A6651" t="str">
            <v>NORFOLK ISLAND</v>
          </cell>
        </row>
        <row r="6652">
          <cell r="A6652" t="str">
            <v>PALAU</v>
          </cell>
        </row>
        <row r="6653">
          <cell r="A6653" t="str">
            <v>PITCAIRN</v>
          </cell>
        </row>
        <row r="6654">
          <cell r="A6654" t="str">
            <v>SAMOA</v>
          </cell>
        </row>
        <row r="6655">
          <cell r="A6655" t="str">
            <v>SOLOMON ISL</v>
          </cell>
        </row>
        <row r="6656">
          <cell r="A6656" t="str">
            <v>TOKELAU</v>
          </cell>
        </row>
        <row r="6657">
          <cell r="A6657" t="str">
            <v>TONGA</v>
          </cell>
        </row>
        <row r="6658">
          <cell r="A6658" t="str">
            <v xml:space="preserve">TUVALU </v>
          </cell>
        </row>
        <row r="6659">
          <cell r="A6659" t="str">
            <v>US MINOR OUTLY IS</v>
          </cell>
        </row>
        <row r="6660">
          <cell r="A6660" t="str">
            <v>VANUATU</v>
          </cell>
        </row>
        <row r="6661">
          <cell r="A6661" t="str">
            <v>WALLIS&amp;FUTUN</v>
          </cell>
        </row>
        <row r="6662">
          <cell r="A6662" t="str">
            <v>AFGHANISTAN</v>
          </cell>
        </row>
        <row r="6663">
          <cell r="A6663" t="str">
            <v>BHUTAN</v>
          </cell>
        </row>
        <row r="6664">
          <cell r="A6664" t="str">
            <v>MACAO</v>
          </cell>
        </row>
        <row r="6665">
          <cell r="A6665" t="str">
            <v>MALDIVES</v>
          </cell>
        </row>
        <row r="6666">
          <cell r="A6666" t="str">
            <v>NEPAL</v>
          </cell>
        </row>
        <row r="6667">
          <cell r="A6667" t="str">
            <v>TURKMENISTAN</v>
          </cell>
        </row>
        <row r="6668">
          <cell r="A6668" t="str">
            <v>AMER SAMOA</v>
          </cell>
        </row>
        <row r="6669">
          <cell r="A6669" t="str">
            <v>CHRISTMS ISLAND</v>
          </cell>
        </row>
        <row r="6670">
          <cell r="A6670" t="str">
            <v>COCO (KEEL ISLND)</v>
          </cell>
        </row>
        <row r="6671">
          <cell r="A6671" t="str">
            <v>COOK ISLAND</v>
          </cell>
        </row>
        <row r="6672">
          <cell r="A6672" t="str">
            <v>HEARD/MCDNLD</v>
          </cell>
        </row>
        <row r="6673">
          <cell r="A6673" t="str">
            <v>KIRIBATI</v>
          </cell>
        </row>
        <row r="6674">
          <cell r="A6674" t="str">
            <v>MARSHALL ISL</v>
          </cell>
        </row>
        <row r="6675">
          <cell r="A6675" t="str">
            <v xml:space="preserve">MICRON, FED STS </v>
          </cell>
        </row>
        <row r="6676">
          <cell r="A6676" t="str">
            <v>NAURU</v>
          </cell>
        </row>
        <row r="6677">
          <cell r="A6677" t="str">
            <v>NIUE</v>
          </cell>
        </row>
        <row r="6678">
          <cell r="A6678" t="str">
            <v>NORFOLK ISLAND</v>
          </cell>
        </row>
        <row r="6679">
          <cell r="A6679" t="str">
            <v>PALAU</v>
          </cell>
        </row>
        <row r="6680">
          <cell r="A6680" t="str">
            <v>PAPUA N GUIN</v>
          </cell>
        </row>
        <row r="6681">
          <cell r="A6681" t="str">
            <v>PITCAIRN</v>
          </cell>
        </row>
        <row r="6682">
          <cell r="A6682" t="str">
            <v>SAMOA</v>
          </cell>
        </row>
        <row r="6683">
          <cell r="A6683" t="str">
            <v>SOLOMON ISL</v>
          </cell>
        </row>
        <row r="6684">
          <cell r="A6684" t="str">
            <v>TOKELAU</v>
          </cell>
        </row>
        <row r="6685">
          <cell r="A6685" t="str">
            <v>TONGA</v>
          </cell>
        </row>
        <row r="6686">
          <cell r="A6686" t="str">
            <v xml:space="preserve">TUVALU </v>
          </cell>
        </row>
        <row r="6687">
          <cell r="A6687" t="str">
            <v>US MINOR OUTLY IS</v>
          </cell>
        </row>
        <row r="6688">
          <cell r="A6688" t="str">
            <v>VANUATU</v>
          </cell>
        </row>
        <row r="6689">
          <cell r="A6689" t="str">
            <v>WALLIS&amp;FUTUN</v>
          </cell>
        </row>
        <row r="6690">
          <cell r="A6690" t="str">
            <v>AFGHANISTAN</v>
          </cell>
        </row>
        <row r="6691">
          <cell r="A6691" t="str">
            <v>BHUTAN</v>
          </cell>
        </row>
        <row r="6692">
          <cell r="A6692" t="str">
            <v>BRUNEI DARUSSALAM</v>
          </cell>
        </row>
        <row r="6693">
          <cell r="A6693" t="str">
            <v>EAST TIMOR</v>
          </cell>
        </row>
        <row r="6694">
          <cell r="A6694" t="str">
            <v>KOREA,DEMOC REP</v>
          </cell>
        </row>
        <row r="6695">
          <cell r="A6695" t="str">
            <v>MACAO</v>
          </cell>
        </row>
        <row r="6696">
          <cell r="A6696" t="str">
            <v>MALDIVES</v>
          </cell>
        </row>
        <row r="6697">
          <cell r="A6697" t="str">
            <v>NEPAL</v>
          </cell>
        </row>
        <row r="6698">
          <cell r="A6698" t="str">
            <v>TAJIKISTAN</v>
          </cell>
        </row>
        <row r="6699">
          <cell r="A6699" t="str">
            <v>AMER SAMOA</v>
          </cell>
        </row>
        <row r="6700">
          <cell r="A6700" t="str">
            <v>CHRISTMS ISLAND</v>
          </cell>
        </row>
        <row r="6701">
          <cell r="A6701" t="str">
            <v>COCO (KEEL ISLND)</v>
          </cell>
        </row>
        <row r="6702">
          <cell r="A6702" t="str">
            <v>COOK ISLAND</v>
          </cell>
        </row>
        <row r="6703">
          <cell r="A6703" t="str">
            <v>FR POLYNESIA</v>
          </cell>
        </row>
        <row r="6704">
          <cell r="A6704" t="str">
            <v>HEARD/MCDNLD</v>
          </cell>
        </row>
        <row r="6705">
          <cell r="A6705" t="str">
            <v>KIRIBATI</v>
          </cell>
        </row>
        <row r="6706">
          <cell r="A6706" t="str">
            <v>MARSHALL ISL</v>
          </cell>
        </row>
        <row r="6707">
          <cell r="A6707" t="str">
            <v xml:space="preserve">MICRON, FED STS </v>
          </cell>
        </row>
        <row r="6708">
          <cell r="A6708" t="str">
            <v>NAURU</v>
          </cell>
        </row>
        <row r="6709">
          <cell r="A6709" t="str">
            <v>NIUE</v>
          </cell>
        </row>
        <row r="6710">
          <cell r="A6710" t="str">
            <v>NORFOLK ISLAND</v>
          </cell>
        </row>
        <row r="6711">
          <cell r="A6711" t="str">
            <v>PALAU</v>
          </cell>
        </row>
        <row r="6712">
          <cell r="A6712" t="str">
            <v>PITCAIRN</v>
          </cell>
        </row>
        <row r="6713">
          <cell r="A6713" t="str">
            <v>SAMOA</v>
          </cell>
        </row>
        <row r="6714">
          <cell r="A6714" t="str">
            <v>SOLOMON ISL</v>
          </cell>
        </row>
        <row r="6715">
          <cell r="A6715" t="str">
            <v>TOKELAU</v>
          </cell>
        </row>
        <row r="6716">
          <cell r="A6716" t="str">
            <v>TONGA</v>
          </cell>
        </row>
        <row r="6717">
          <cell r="A6717" t="str">
            <v xml:space="preserve">TUVALU </v>
          </cell>
        </row>
        <row r="6718">
          <cell r="A6718" t="str">
            <v>US MINOR OUTLY IS</v>
          </cell>
        </row>
        <row r="6719">
          <cell r="A6719" t="str">
            <v>VANUATU</v>
          </cell>
        </row>
        <row r="6720">
          <cell r="A6720" t="str">
            <v>WALLIS&amp;FUTUN</v>
          </cell>
        </row>
        <row r="6721">
          <cell r="A6721" t="str">
            <v>AFGHANISTAN</v>
          </cell>
        </row>
        <row r="6722">
          <cell r="A6722" t="str">
            <v>BHUTAN</v>
          </cell>
        </row>
        <row r="6723">
          <cell r="A6723" t="str">
            <v>EAST TIMOR</v>
          </cell>
        </row>
        <row r="6724">
          <cell r="A6724" t="str">
            <v>KYRGYZSTAN</v>
          </cell>
        </row>
        <row r="6725">
          <cell r="A6725" t="str">
            <v>MACAO</v>
          </cell>
        </row>
        <row r="6726">
          <cell r="A6726" t="str">
            <v>MALDIVES</v>
          </cell>
        </row>
        <row r="6727">
          <cell r="A6727" t="str">
            <v>NEPAL</v>
          </cell>
        </row>
        <row r="6728">
          <cell r="A6728" t="str">
            <v>TAJIKISTAN</v>
          </cell>
        </row>
        <row r="6729">
          <cell r="A6729" t="str">
            <v>BHUTAN</v>
          </cell>
        </row>
        <row r="6730">
          <cell r="A6730" t="str">
            <v>KOREA,DEMOC REP</v>
          </cell>
        </row>
        <row r="6731">
          <cell r="A6731" t="str">
            <v>KYRGYZSTAN</v>
          </cell>
        </row>
        <row r="6732">
          <cell r="A6732" t="str">
            <v>MACAO</v>
          </cell>
        </row>
        <row r="6733">
          <cell r="A6733" t="str">
            <v>MALDIVES</v>
          </cell>
        </row>
        <row r="6734">
          <cell r="A6734" t="str">
            <v>MONGOLIA</v>
          </cell>
        </row>
        <row r="6735">
          <cell r="A6735" t="str">
            <v>NEPAL</v>
          </cell>
        </row>
        <row r="6736">
          <cell r="A6736" t="str">
            <v>TAJIKISTAN</v>
          </cell>
        </row>
        <row r="6737">
          <cell r="A6737" t="str">
            <v>TURKMENISTAN</v>
          </cell>
        </row>
        <row r="6738">
          <cell r="A6738" t="str">
            <v>AMER SAMOA</v>
          </cell>
        </row>
        <row r="6739">
          <cell r="A6739" t="str">
            <v>CHRISTMS ISLAND</v>
          </cell>
        </row>
        <row r="6740">
          <cell r="A6740" t="str">
            <v>COCO (KEEL ISLND)</v>
          </cell>
        </row>
        <row r="6741">
          <cell r="A6741" t="str">
            <v>COOK ISLAND</v>
          </cell>
        </row>
        <row r="6742">
          <cell r="A6742" t="str">
            <v>HEARD/MCDNLD</v>
          </cell>
        </row>
        <row r="6743">
          <cell r="A6743" t="str">
            <v>KIRIBATI</v>
          </cell>
        </row>
        <row r="6744">
          <cell r="A6744" t="str">
            <v>MARSHALL ISL</v>
          </cell>
        </row>
        <row r="6745">
          <cell r="A6745" t="str">
            <v xml:space="preserve">MICRON, FED STS </v>
          </cell>
        </row>
        <row r="6746">
          <cell r="A6746" t="str">
            <v>NAURU</v>
          </cell>
        </row>
        <row r="6747">
          <cell r="A6747" t="str">
            <v>NIUE</v>
          </cell>
        </row>
        <row r="6748">
          <cell r="A6748" t="str">
            <v>NORFOLK ISLAND</v>
          </cell>
        </row>
        <row r="6749">
          <cell r="A6749" t="str">
            <v>N.MARIANA ISLANDS</v>
          </cell>
        </row>
        <row r="6750">
          <cell r="A6750" t="str">
            <v>PALAU</v>
          </cell>
        </row>
        <row r="6751">
          <cell r="A6751" t="str">
            <v>PITCAIRN</v>
          </cell>
        </row>
        <row r="6752">
          <cell r="A6752" t="str">
            <v>SAMOA</v>
          </cell>
        </row>
        <row r="6753">
          <cell r="A6753" t="str">
            <v>TOKELAU</v>
          </cell>
        </row>
        <row r="6754">
          <cell r="A6754" t="str">
            <v>TONGA</v>
          </cell>
        </row>
        <row r="6755">
          <cell r="A6755" t="str">
            <v xml:space="preserve">TUVALU </v>
          </cell>
        </row>
        <row r="6756">
          <cell r="A6756" t="str">
            <v>US MINOR OUTLY IS</v>
          </cell>
        </row>
        <row r="6757">
          <cell r="A6757" t="str">
            <v>VANUATU</v>
          </cell>
        </row>
        <row r="6758">
          <cell r="A6758" t="str">
            <v>WALLIS&amp;FUTUN</v>
          </cell>
        </row>
        <row r="6759">
          <cell r="A6759" t="str">
            <v>AFGHANISTAN</v>
          </cell>
        </row>
        <row r="6760">
          <cell r="A6760" t="str">
            <v>BHUTAN</v>
          </cell>
        </row>
        <row r="6761">
          <cell r="A6761" t="str">
            <v>BRUNEI DARUSSALAM</v>
          </cell>
        </row>
        <row r="6762">
          <cell r="A6762" t="str">
            <v>KOREA,DEMOC REP</v>
          </cell>
        </row>
        <row r="6763">
          <cell r="A6763" t="str">
            <v>KYRGYZSTAN</v>
          </cell>
        </row>
        <row r="6764">
          <cell r="A6764" t="str">
            <v>MACAO</v>
          </cell>
        </row>
        <row r="6765">
          <cell r="A6765" t="str">
            <v>MALDIVES</v>
          </cell>
        </row>
        <row r="6766">
          <cell r="A6766" t="str">
            <v>NEPAL</v>
          </cell>
        </row>
        <row r="6767">
          <cell r="A6767" t="str">
            <v>AMER SAMOA</v>
          </cell>
        </row>
        <row r="6768">
          <cell r="A6768" t="str">
            <v>CHRISTMS ISLAND</v>
          </cell>
        </row>
        <row r="6769">
          <cell r="A6769" t="str">
            <v>COCO (KEEL ISLND)</v>
          </cell>
        </row>
        <row r="6770">
          <cell r="A6770" t="str">
            <v>COOK ISLAND</v>
          </cell>
        </row>
        <row r="6771">
          <cell r="A6771" t="str">
            <v>GUAM</v>
          </cell>
        </row>
        <row r="6772">
          <cell r="A6772" t="str">
            <v>HEARD/MCDNLD</v>
          </cell>
        </row>
        <row r="6773">
          <cell r="A6773" t="str">
            <v>KIRIBATI</v>
          </cell>
        </row>
        <row r="6774">
          <cell r="A6774" t="str">
            <v>MARSHALL ISL</v>
          </cell>
        </row>
        <row r="6775">
          <cell r="A6775" t="str">
            <v xml:space="preserve">MICRON, FED STS </v>
          </cell>
        </row>
        <row r="6776">
          <cell r="A6776" t="str">
            <v>NAURU</v>
          </cell>
        </row>
        <row r="6777">
          <cell r="A6777" t="str">
            <v>NIUE</v>
          </cell>
        </row>
        <row r="6778">
          <cell r="A6778" t="str">
            <v>NORFOLK ISLAND</v>
          </cell>
        </row>
        <row r="6779">
          <cell r="A6779" t="str">
            <v>N.MARIANA ISLANDS</v>
          </cell>
        </row>
        <row r="6780">
          <cell r="A6780" t="str">
            <v>PALAU</v>
          </cell>
        </row>
        <row r="6781">
          <cell r="A6781" t="str">
            <v>PITCAIRN</v>
          </cell>
        </row>
        <row r="6782">
          <cell r="A6782" t="str">
            <v>SAMOA</v>
          </cell>
        </row>
        <row r="6783">
          <cell r="A6783" t="str">
            <v>SOLOMON ISL</v>
          </cell>
        </row>
        <row r="6784">
          <cell r="A6784" t="str">
            <v>TOKELAU</v>
          </cell>
        </row>
        <row r="6785">
          <cell r="A6785" t="str">
            <v>TONGA</v>
          </cell>
        </row>
        <row r="6786">
          <cell r="A6786" t="str">
            <v xml:space="preserve">TUVALU </v>
          </cell>
        </row>
        <row r="6787">
          <cell r="A6787" t="str">
            <v>US MINOR OUTLY IS</v>
          </cell>
        </row>
        <row r="6788">
          <cell r="A6788" t="str">
            <v>VANUATU</v>
          </cell>
        </row>
        <row r="6789">
          <cell r="A6789" t="str">
            <v>WALLIS&amp;FUTUN</v>
          </cell>
        </row>
        <row r="6790">
          <cell r="A6790" t="str">
            <v>AFGHANISTAN</v>
          </cell>
        </row>
        <row r="6791">
          <cell r="A6791" t="str">
            <v>BHUTAN</v>
          </cell>
        </row>
        <row r="6792">
          <cell r="A6792" t="str">
            <v>BRUNEI DARUSSALAM</v>
          </cell>
        </row>
        <row r="6793">
          <cell r="A6793" t="str">
            <v>KYRGYZSTAN</v>
          </cell>
        </row>
        <row r="6794">
          <cell r="A6794" t="str">
            <v>MACAO</v>
          </cell>
        </row>
        <row r="6795">
          <cell r="A6795" t="str">
            <v>MALDIVES</v>
          </cell>
        </row>
        <row r="6796">
          <cell r="A6796" t="str">
            <v>NEPAL</v>
          </cell>
        </row>
        <row r="6797">
          <cell r="A6797" t="str">
            <v>TAJIKISTAN</v>
          </cell>
        </row>
        <row r="6798">
          <cell r="A6798" t="str">
            <v>TURKMENISTAN</v>
          </cell>
        </row>
        <row r="6799">
          <cell r="A6799" t="str">
            <v>AMER SAMOA</v>
          </cell>
        </row>
        <row r="6800">
          <cell r="A6800" t="str">
            <v>CHRISTMS ISLAND</v>
          </cell>
        </row>
        <row r="6801">
          <cell r="A6801" t="str">
            <v>COCO (KEEL ISLND)</v>
          </cell>
        </row>
        <row r="6802">
          <cell r="A6802" t="str">
            <v>COOK ISLAND</v>
          </cell>
        </row>
        <row r="6803">
          <cell r="A6803" t="str">
            <v>HEARD/MCDNLD</v>
          </cell>
        </row>
        <row r="6804">
          <cell r="A6804" t="str">
            <v>KIRIBATI</v>
          </cell>
        </row>
        <row r="6805">
          <cell r="A6805" t="str">
            <v>MARSHALL ISL</v>
          </cell>
        </row>
        <row r="6806">
          <cell r="A6806" t="str">
            <v xml:space="preserve">MICRON, FED STS </v>
          </cell>
        </row>
        <row r="6807">
          <cell r="A6807" t="str">
            <v>NAURU</v>
          </cell>
        </row>
        <row r="6808">
          <cell r="A6808" t="str">
            <v>NIUE</v>
          </cell>
        </row>
        <row r="6809">
          <cell r="A6809" t="str">
            <v>NORFOLK ISLAND</v>
          </cell>
        </row>
        <row r="6810">
          <cell r="A6810" t="str">
            <v>PALAU</v>
          </cell>
        </row>
        <row r="6811">
          <cell r="A6811" t="str">
            <v>PITCAIRN</v>
          </cell>
        </row>
        <row r="6812">
          <cell r="A6812" t="str">
            <v>SAMOA</v>
          </cell>
        </row>
        <row r="6813">
          <cell r="A6813" t="str">
            <v>SOLOMON ISL</v>
          </cell>
        </row>
        <row r="6814">
          <cell r="A6814" t="str">
            <v>TOKELAU</v>
          </cell>
        </row>
        <row r="6815">
          <cell r="A6815" t="str">
            <v>TONGA</v>
          </cell>
        </row>
        <row r="6816">
          <cell r="A6816" t="str">
            <v xml:space="preserve">TUVALU </v>
          </cell>
        </row>
        <row r="6817">
          <cell r="A6817" t="str">
            <v>US MINOR OUTLY IS</v>
          </cell>
        </row>
        <row r="6818">
          <cell r="A6818" t="str">
            <v>VANUATU</v>
          </cell>
        </row>
        <row r="6819">
          <cell r="A6819" t="str">
            <v>WALLIS&amp;FUTUN</v>
          </cell>
        </row>
        <row r="6820">
          <cell r="A6820" t="str">
            <v>AFGHANISTAN</v>
          </cell>
        </row>
        <row r="6821">
          <cell r="A6821" t="str">
            <v>BHUTAN</v>
          </cell>
        </row>
        <row r="6822">
          <cell r="A6822" t="str">
            <v>BRUNEI DARUSSALAM</v>
          </cell>
        </row>
        <row r="6823">
          <cell r="A6823" t="str">
            <v>KOREA,DEMOC REP</v>
          </cell>
        </row>
        <row r="6824">
          <cell r="A6824" t="str">
            <v>LAOS</v>
          </cell>
        </row>
        <row r="6825">
          <cell r="A6825" t="str">
            <v>MACAO</v>
          </cell>
        </row>
        <row r="6826">
          <cell r="A6826" t="str">
            <v>MALDIVES</v>
          </cell>
        </row>
        <row r="6827">
          <cell r="A6827" t="str">
            <v>TAJIKISTAN</v>
          </cell>
        </row>
        <row r="6828">
          <cell r="A6828" t="str">
            <v>CHRISTMS ISLAND</v>
          </cell>
        </row>
        <row r="6829">
          <cell r="A6829" t="str">
            <v>COCO (KEEL ISLND)</v>
          </cell>
        </row>
        <row r="6830">
          <cell r="A6830" t="str">
            <v>HEARD/MCDNLD</v>
          </cell>
        </row>
        <row r="6831">
          <cell r="A6831" t="str">
            <v>KIRIBATI</v>
          </cell>
        </row>
        <row r="6832">
          <cell r="A6832" t="str">
            <v>MARSHALL ISL</v>
          </cell>
        </row>
        <row r="6833">
          <cell r="A6833" t="str">
            <v xml:space="preserve">MICRON, FED STS </v>
          </cell>
        </row>
        <row r="6834">
          <cell r="A6834" t="str">
            <v>NAURU</v>
          </cell>
        </row>
        <row r="6835">
          <cell r="A6835" t="str">
            <v>NIUE</v>
          </cell>
        </row>
        <row r="6836">
          <cell r="A6836" t="str">
            <v>NORFOLK ISLAND</v>
          </cell>
        </row>
        <row r="6837">
          <cell r="A6837" t="str">
            <v>PALAU</v>
          </cell>
        </row>
        <row r="6838">
          <cell r="A6838" t="str">
            <v>PITCAIRN</v>
          </cell>
        </row>
        <row r="6839">
          <cell r="A6839" t="str">
            <v>SAMOA</v>
          </cell>
        </row>
        <row r="6840">
          <cell r="A6840" t="str">
            <v>SOLOMON ISL</v>
          </cell>
        </row>
        <row r="6841">
          <cell r="A6841" t="str">
            <v>TOKELAU</v>
          </cell>
        </row>
        <row r="6842">
          <cell r="A6842" t="str">
            <v>TONGA</v>
          </cell>
        </row>
        <row r="6843">
          <cell r="A6843" t="str">
            <v xml:space="preserve">TUVALU </v>
          </cell>
        </row>
        <row r="6844">
          <cell r="A6844" t="str">
            <v>US MINOR OUTLY IS</v>
          </cell>
        </row>
        <row r="6845">
          <cell r="A6845" t="str">
            <v>WALLIS&amp;FUTUN</v>
          </cell>
        </row>
        <row r="6846">
          <cell r="A6846" t="str">
            <v>AFGHANISTAN</v>
          </cell>
        </row>
        <row r="6847">
          <cell r="A6847" t="str">
            <v>BHUTAN</v>
          </cell>
        </row>
        <row r="6848">
          <cell r="A6848" t="str">
            <v>EAST TIMOR</v>
          </cell>
        </row>
        <row r="6849">
          <cell r="A6849" t="str">
            <v>MACAO</v>
          </cell>
        </row>
        <row r="6850">
          <cell r="A6850" t="str">
            <v>MALDIVES</v>
          </cell>
        </row>
        <row r="6851">
          <cell r="A6851" t="str">
            <v>MONGOLIA</v>
          </cell>
        </row>
        <row r="6852">
          <cell r="A6852" t="str">
            <v>NEPAL</v>
          </cell>
        </row>
        <row r="6853">
          <cell r="A6853" t="str">
            <v>TAJIKISTAN</v>
          </cell>
        </row>
        <row r="6854">
          <cell r="A6854" t="str">
            <v>AMER SAMOA</v>
          </cell>
        </row>
        <row r="6855">
          <cell r="A6855" t="str">
            <v>CHRISTMS ISLAND</v>
          </cell>
        </row>
        <row r="6856">
          <cell r="A6856" t="str">
            <v>COCO (KEEL ISLND)</v>
          </cell>
        </row>
        <row r="6857">
          <cell r="A6857" t="str">
            <v>COOK ISLAND</v>
          </cell>
        </row>
        <row r="6858">
          <cell r="A6858" t="str">
            <v>HEARD/MCDNLD</v>
          </cell>
        </row>
        <row r="6859">
          <cell r="A6859" t="str">
            <v>KIRIBATI</v>
          </cell>
        </row>
        <row r="6860">
          <cell r="A6860" t="str">
            <v>MARSHALL ISL</v>
          </cell>
        </row>
        <row r="6861">
          <cell r="A6861" t="str">
            <v xml:space="preserve">MICRON, FED STS </v>
          </cell>
        </row>
        <row r="6862">
          <cell r="A6862" t="str">
            <v>NAURU</v>
          </cell>
        </row>
        <row r="6863">
          <cell r="A6863" t="str">
            <v>NIUE</v>
          </cell>
        </row>
        <row r="6864">
          <cell r="A6864" t="str">
            <v>NORFOLK ISLAND</v>
          </cell>
        </row>
        <row r="6865">
          <cell r="A6865" t="str">
            <v>PALAU</v>
          </cell>
        </row>
        <row r="6866">
          <cell r="A6866" t="str">
            <v>PITCAIRN</v>
          </cell>
        </row>
        <row r="6867">
          <cell r="A6867" t="str">
            <v>SAMOA</v>
          </cell>
        </row>
        <row r="6868">
          <cell r="A6868" t="str">
            <v>TOKELAU</v>
          </cell>
        </row>
        <row r="6869">
          <cell r="A6869" t="str">
            <v>TONGA</v>
          </cell>
        </row>
        <row r="6870">
          <cell r="A6870" t="str">
            <v xml:space="preserve">TUVALU </v>
          </cell>
        </row>
        <row r="6871">
          <cell r="A6871" t="str">
            <v>VANUATU</v>
          </cell>
        </row>
        <row r="6872">
          <cell r="A6872" t="str">
            <v>WALLIS&amp;FUTUN</v>
          </cell>
        </row>
        <row r="6873">
          <cell r="A6873" t="str">
            <v>AFGHANISTAN</v>
          </cell>
        </row>
        <row r="6874">
          <cell r="A6874" t="str">
            <v>BANGLADESH</v>
          </cell>
        </row>
        <row r="6875">
          <cell r="A6875" t="str">
            <v>BHUTAN</v>
          </cell>
        </row>
        <row r="6876">
          <cell r="A6876" t="str">
            <v>BRUNEI DARUSSALAM</v>
          </cell>
        </row>
        <row r="6877">
          <cell r="A6877" t="str">
            <v>CAMBODIA</v>
          </cell>
        </row>
        <row r="6878">
          <cell r="A6878" t="str">
            <v>CHINA</v>
          </cell>
        </row>
        <row r="6879">
          <cell r="A6879" t="str">
            <v>EAST TIMOR</v>
          </cell>
        </row>
        <row r="6880">
          <cell r="A6880" t="str">
            <v>HG KONG</v>
          </cell>
        </row>
        <row r="6881">
          <cell r="A6881" t="str">
            <v>INDIA</v>
          </cell>
        </row>
        <row r="6882">
          <cell r="A6882" t="str">
            <v>INDONESIA</v>
          </cell>
        </row>
        <row r="6883">
          <cell r="A6883" t="str">
            <v>JAPAN</v>
          </cell>
        </row>
        <row r="6884">
          <cell r="A6884" t="str">
            <v>KAZAKHSTAN</v>
          </cell>
        </row>
        <row r="6885">
          <cell r="A6885" t="str">
            <v>KOREA,DEMOC REP</v>
          </cell>
        </row>
        <row r="6886">
          <cell r="A6886" t="str">
            <v>KOREA,REPUBLIC OF</v>
          </cell>
        </row>
        <row r="6887">
          <cell r="A6887" t="str">
            <v>KYRGYZSTAN</v>
          </cell>
        </row>
        <row r="6888">
          <cell r="A6888" t="str">
            <v>LAOS</v>
          </cell>
        </row>
        <row r="6889">
          <cell r="A6889" t="str">
            <v>MACAO</v>
          </cell>
        </row>
        <row r="6890">
          <cell r="A6890" t="str">
            <v>MALAYSIA</v>
          </cell>
        </row>
        <row r="6891">
          <cell r="A6891" t="str">
            <v>MALDIVES</v>
          </cell>
        </row>
        <row r="6892">
          <cell r="A6892" t="str">
            <v>MONGOLIA</v>
          </cell>
        </row>
        <row r="6893">
          <cell r="A6893" t="str">
            <v>MAYANMAR</v>
          </cell>
        </row>
        <row r="6894">
          <cell r="A6894" t="str">
            <v>NEPAL</v>
          </cell>
        </row>
        <row r="6895">
          <cell r="A6895" t="str">
            <v>PAKISTAN</v>
          </cell>
        </row>
        <row r="6896">
          <cell r="A6896" t="str">
            <v>PHILIPPINES</v>
          </cell>
        </row>
        <row r="6897">
          <cell r="A6897" t="str">
            <v>SINGAPORE</v>
          </cell>
        </row>
        <row r="6898">
          <cell r="A6898" t="str">
            <v>SRI LANKA</v>
          </cell>
        </row>
        <row r="6899">
          <cell r="A6899" t="str">
            <v>TAIWAN</v>
          </cell>
        </row>
        <row r="6900">
          <cell r="A6900" t="str">
            <v>TAJIKISTAN</v>
          </cell>
        </row>
        <row r="6901">
          <cell r="A6901" t="str">
            <v>THAILAND</v>
          </cell>
        </row>
        <row r="6902">
          <cell r="A6902" t="str">
            <v>TURKMENISTAN</v>
          </cell>
        </row>
        <row r="6903">
          <cell r="A6903" t="str">
            <v>UZBEKISTAN</v>
          </cell>
        </row>
        <row r="6904">
          <cell r="A6904" t="str">
            <v>VIETNAM</v>
          </cell>
        </row>
        <row r="6905">
          <cell r="A6905" t="str">
            <v>AMER SAMOA</v>
          </cell>
        </row>
        <row r="6906">
          <cell r="A6906" t="str">
            <v>AUSTRALIA</v>
          </cell>
        </row>
        <row r="6907">
          <cell r="A6907" t="str">
            <v>CHRISTMS ISLAND</v>
          </cell>
        </row>
        <row r="6908">
          <cell r="A6908" t="str">
            <v>COCO (KEEL ISLND)</v>
          </cell>
        </row>
        <row r="6909">
          <cell r="A6909" t="str">
            <v>COOK ISLAND</v>
          </cell>
        </row>
        <row r="6910">
          <cell r="A6910" t="str">
            <v>FIJI</v>
          </cell>
        </row>
        <row r="6911">
          <cell r="A6911" t="str">
            <v>FR POLYNESIA</v>
          </cell>
        </row>
        <row r="6912">
          <cell r="A6912" t="str">
            <v>GUAM</v>
          </cell>
        </row>
        <row r="6913">
          <cell r="A6913" t="str">
            <v>HEARD/MCDNLD</v>
          </cell>
        </row>
        <row r="6914">
          <cell r="A6914" t="str">
            <v>KIRIBATI</v>
          </cell>
        </row>
        <row r="6915">
          <cell r="A6915" t="str">
            <v>MARSHALL ISL</v>
          </cell>
        </row>
        <row r="6916">
          <cell r="A6916" t="str">
            <v xml:space="preserve">MICRON, FED STS </v>
          </cell>
        </row>
        <row r="6917">
          <cell r="A6917" t="str">
            <v>NAURU</v>
          </cell>
        </row>
        <row r="6918">
          <cell r="A6918" t="str">
            <v>NEW CALDONIA</v>
          </cell>
        </row>
        <row r="6919">
          <cell r="A6919" t="str">
            <v>NEW ZEALAND</v>
          </cell>
        </row>
        <row r="6920">
          <cell r="A6920" t="str">
            <v>NIUE</v>
          </cell>
        </row>
        <row r="6921">
          <cell r="A6921" t="str">
            <v>NORFOLK ISLAND</v>
          </cell>
        </row>
        <row r="6922">
          <cell r="A6922" t="str">
            <v>N.MARIANA ISLANDS</v>
          </cell>
        </row>
        <row r="6923">
          <cell r="A6923" t="str">
            <v>PALAU</v>
          </cell>
        </row>
        <row r="6924">
          <cell r="A6924" t="str">
            <v>PAPUA N GUIN</v>
          </cell>
        </row>
        <row r="6925">
          <cell r="A6925" t="str">
            <v>PITCAIRN</v>
          </cell>
        </row>
        <row r="6926">
          <cell r="A6926" t="str">
            <v>SAMOA</v>
          </cell>
        </row>
        <row r="6927">
          <cell r="A6927" t="str">
            <v>SOLOMON ISL</v>
          </cell>
        </row>
        <row r="6928">
          <cell r="A6928" t="str">
            <v>TOKELAU</v>
          </cell>
        </row>
        <row r="6929">
          <cell r="A6929" t="str">
            <v>TONGA</v>
          </cell>
        </row>
        <row r="6930">
          <cell r="A6930" t="str">
            <v xml:space="preserve">TUVALU </v>
          </cell>
        </row>
        <row r="6931">
          <cell r="A6931" t="str">
            <v>US MINOR OUTLY IS</v>
          </cell>
        </row>
        <row r="6932">
          <cell r="A6932" t="str">
            <v>VANUATU</v>
          </cell>
        </row>
        <row r="6933">
          <cell r="A6933" t="str">
            <v>WALLIS&amp;FUTUN</v>
          </cell>
        </row>
        <row r="6934">
          <cell r="A6934" t="str">
            <v>AFGHANISTAN</v>
          </cell>
        </row>
        <row r="6935">
          <cell r="A6935" t="str">
            <v>BANGLADESH</v>
          </cell>
        </row>
        <row r="6936">
          <cell r="A6936" t="str">
            <v>BHUTAN</v>
          </cell>
        </row>
        <row r="6937">
          <cell r="A6937" t="str">
            <v>BRUNEI DARUSSALAM</v>
          </cell>
        </row>
        <row r="6938">
          <cell r="A6938" t="str">
            <v>CAMBODIA</v>
          </cell>
        </row>
        <row r="6939">
          <cell r="A6939" t="str">
            <v>CHINA</v>
          </cell>
        </row>
        <row r="6940">
          <cell r="A6940" t="str">
            <v>EAST TIMOR</v>
          </cell>
        </row>
        <row r="6941">
          <cell r="A6941" t="str">
            <v>HG KONG</v>
          </cell>
        </row>
        <row r="6942">
          <cell r="A6942" t="str">
            <v>INDIA</v>
          </cell>
        </row>
        <row r="6943">
          <cell r="A6943" t="str">
            <v>INDONESIA</v>
          </cell>
        </row>
        <row r="6944">
          <cell r="A6944" t="str">
            <v>JAPAN</v>
          </cell>
        </row>
        <row r="6945">
          <cell r="A6945" t="str">
            <v>KAZAKHSTAN</v>
          </cell>
        </row>
        <row r="6946">
          <cell r="A6946" t="str">
            <v>KOREA,DEMOC REP</v>
          </cell>
        </row>
        <row r="6947">
          <cell r="A6947" t="str">
            <v>KOREA,REPUBLIC OF</v>
          </cell>
        </row>
        <row r="6948">
          <cell r="A6948" t="str">
            <v>KYRGYZSTAN</v>
          </cell>
        </row>
        <row r="6949">
          <cell r="A6949" t="str">
            <v>LAOS</v>
          </cell>
        </row>
        <row r="6950">
          <cell r="A6950" t="str">
            <v>MACAO</v>
          </cell>
        </row>
        <row r="6951">
          <cell r="A6951" t="str">
            <v>MALAYSIA</v>
          </cell>
        </row>
        <row r="6952">
          <cell r="A6952" t="str">
            <v>MALDIVES</v>
          </cell>
        </row>
        <row r="6953">
          <cell r="A6953" t="str">
            <v>MONGOLIA</v>
          </cell>
        </row>
        <row r="6954">
          <cell r="A6954" t="str">
            <v>MAYANMAR</v>
          </cell>
        </row>
        <row r="6955">
          <cell r="A6955" t="str">
            <v>NEPAL</v>
          </cell>
        </row>
        <row r="6956">
          <cell r="A6956" t="str">
            <v>PAKISTAN</v>
          </cell>
        </row>
        <row r="6957">
          <cell r="A6957" t="str">
            <v>PHILIPPINES</v>
          </cell>
        </row>
        <row r="6958">
          <cell r="A6958" t="str">
            <v>SINGAPORE</v>
          </cell>
        </row>
        <row r="6959">
          <cell r="A6959" t="str">
            <v>SRI LANKA</v>
          </cell>
        </row>
        <row r="6960">
          <cell r="A6960" t="str">
            <v>TAIWAN</v>
          </cell>
        </row>
        <row r="6961">
          <cell r="A6961" t="str">
            <v>TAJIKISTAN</v>
          </cell>
        </row>
        <row r="6962">
          <cell r="A6962" t="str">
            <v>THAILAND</v>
          </cell>
        </row>
        <row r="6963">
          <cell r="A6963" t="str">
            <v>TURKMENISTAN</v>
          </cell>
        </row>
        <row r="6964">
          <cell r="A6964" t="str">
            <v>UZBEKISTAN</v>
          </cell>
        </row>
        <row r="6965">
          <cell r="A6965" t="str">
            <v>VIETNAM</v>
          </cell>
        </row>
        <row r="6966">
          <cell r="A6966" t="str">
            <v>AMER SAMOA</v>
          </cell>
        </row>
        <row r="6967">
          <cell r="A6967" t="str">
            <v>AUSTRALIA</v>
          </cell>
        </row>
        <row r="6968">
          <cell r="A6968" t="str">
            <v>CHRISTMS ISLAND</v>
          </cell>
        </row>
        <row r="6969">
          <cell r="A6969" t="str">
            <v>COCO (KEEL ISLND)</v>
          </cell>
        </row>
        <row r="6970">
          <cell r="A6970" t="str">
            <v>COOK ISLAND</v>
          </cell>
        </row>
        <row r="6971">
          <cell r="A6971" t="str">
            <v>FIJI</v>
          </cell>
        </row>
        <row r="6972">
          <cell r="A6972" t="str">
            <v>FR POLYNESIA</v>
          </cell>
        </row>
        <row r="6973">
          <cell r="A6973" t="str">
            <v>GUAM</v>
          </cell>
        </row>
        <row r="6974">
          <cell r="A6974" t="str">
            <v>HEARD/MCDNLD</v>
          </cell>
        </row>
        <row r="6975">
          <cell r="A6975" t="str">
            <v>KIRIBATI</v>
          </cell>
        </row>
        <row r="6976">
          <cell r="A6976" t="str">
            <v>MARSHALL ISL</v>
          </cell>
        </row>
        <row r="6977">
          <cell r="A6977" t="str">
            <v xml:space="preserve">MICRON, FED STS </v>
          </cell>
        </row>
        <row r="6978">
          <cell r="A6978" t="str">
            <v>NAURU</v>
          </cell>
        </row>
        <row r="6979">
          <cell r="A6979" t="str">
            <v>NEW CALDONIA</v>
          </cell>
        </row>
        <row r="6980">
          <cell r="A6980" t="str">
            <v>NEW ZEALAND</v>
          </cell>
        </row>
        <row r="6981">
          <cell r="A6981" t="str">
            <v>NIUE</v>
          </cell>
        </row>
        <row r="6982">
          <cell r="A6982" t="str">
            <v>NORFOLK ISLAND</v>
          </cell>
        </row>
        <row r="6983">
          <cell r="A6983" t="str">
            <v>N.MARIANA ISLANDS</v>
          </cell>
        </row>
        <row r="6984">
          <cell r="A6984" t="str">
            <v>PALAU</v>
          </cell>
        </row>
        <row r="6985">
          <cell r="A6985" t="str">
            <v>PAPUA N GUIN</v>
          </cell>
        </row>
        <row r="6986">
          <cell r="A6986" t="str">
            <v>PITCAIRN</v>
          </cell>
        </row>
        <row r="6987">
          <cell r="A6987" t="str">
            <v>SAMOA</v>
          </cell>
        </row>
        <row r="6988">
          <cell r="A6988" t="str">
            <v>SOLOMON ISL</v>
          </cell>
        </row>
        <row r="6989">
          <cell r="A6989" t="str">
            <v>TOKELAU</v>
          </cell>
        </row>
        <row r="6990">
          <cell r="A6990" t="str">
            <v>TONGA</v>
          </cell>
        </row>
        <row r="6991">
          <cell r="A6991" t="str">
            <v xml:space="preserve">TUVALU </v>
          </cell>
        </row>
        <row r="6992">
          <cell r="A6992" t="str">
            <v>US MINOR OUTLY IS</v>
          </cell>
        </row>
        <row r="6993">
          <cell r="A6993" t="str">
            <v>VANUATU</v>
          </cell>
        </row>
        <row r="6994">
          <cell r="A6994" t="str">
            <v>WALLIS&amp;FUTUN</v>
          </cell>
        </row>
        <row r="6995">
          <cell r="A6995" t="str">
            <v>AFGHANISTAN</v>
          </cell>
        </row>
        <row r="6996">
          <cell r="A6996" t="str">
            <v>BANGLADESH</v>
          </cell>
        </row>
        <row r="6997">
          <cell r="A6997" t="str">
            <v>BHUTAN</v>
          </cell>
        </row>
        <row r="6998">
          <cell r="A6998" t="str">
            <v>BRUNEI DARUSSALAM</v>
          </cell>
        </row>
        <row r="6999">
          <cell r="A6999" t="str">
            <v>CAMBODIA</v>
          </cell>
        </row>
        <row r="7000">
          <cell r="A7000" t="str">
            <v>CHINA</v>
          </cell>
        </row>
        <row r="7001">
          <cell r="A7001" t="str">
            <v>EAST TIMOR</v>
          </cell>
        </row>
        <row r="7002">
          <cell r="A7002" t="str">
            <v>HG KONG</v>
          </cell>
        </row>
        <row r="7003">
          <cell r="A7003" t="str">
            <v>INDIA</v>
          </cell>
        </row>
        <row r="7004">
          <cell r="A7004" t="str">
            <v>INDONESIA</v>
          </cell>
        </row>
        <row r="7005">
          <cell r="A7005" t="str">
            <v>JAPAN</v>
          </cell>
        </row>
        <row r="7006">
          <cell r="A7006" t="str">
            <v>KAZAKHSTAN</v>
          </cell>
        </row>
        <row r="7007">
          <cell r="A7007" t="str">
            <v>KOREA,DEMOC REP</v>
          </cell>
        </row>
        <row r="7008">
          <cell r="A7008" t="str">
            <v>KOREA,REPUBLIC OF</v>
          </cell>
        </row>
        <row r="7009">
          <cell r="A7009" t="str">
            <v>KYRGYZSTAN</v>
          </cell>
        </row>
        <row r="7010">
          <cell r="A7010" t="str">
            <v>LAOS</v>
          </cell>
        </row>
        <row r="7011">
          <cell r="A7011" t="str">
            <v>MACAO</v>
          </cell>
        </row>
        <row r="7012">
          <cell r="A7012" t="str">
            <v>MALAYSIA</v>
          </cell>
        </row>
        <row r="7013">
          <cell r="A7013" t="str">
            <v>MALDIVES</v>
          </cell>
        </row>
        <row r="7014">
          <cell r="A7014" t="str">
            <v>MONGOLIA</v>
          </cell>
        </row>
        <row r="7015">
          <cell r="A7015" t="str">
            <v>MAYANMAR</v>
          </cell>
        </row>
        <row r="7016">
          <cell r="A7016" t="str">
            <v>NEPAL</v>
          </cell>
        </row>
        <row r="7017">
          <cell r="A7017" t="str">
            <v>PAKISTAN</v>
          </cell>
        </row>
        <row r="7018">
          <cell r="A7018" t="str">
            <v>PHILIPPINES</v>
          </cell>
        </row>
        <row r="7019">
          <cell r="A7019" t="str">
            <v>SINGAPORE</v>
          </cell>
        </row>
        <row r="7020">
          <cell r="A7020" t="str">
            <v>SRI LANKA</v>
          </cell>
        </row>
        <row r="7021">
          <cell r="A7021" t="str">
            <v>TAIWAN</v>
          </cell>
        </row>
        <row r="7022">
          <cell r="A7022" t="str">
            <v>TAJIKISTAN</v>
          </cell>
        </row>
        <row r="7023">
          <cell r="A7023" t="str">
            <v>THAILAND</v>
          </cell>
        </row>
        <row r="7024">
          <cell r="A7024" t="str">
            <v>TURKMENISTAN</v>
          </cell>
        </row>
        <row r="7025">
          <cell r="A7025" t="str">
            <v>UZBEKISTAN</v>
          </cell>
        </row>
        <row r="7026">
          <cell r="A7026" t="str">
            <v>VIETNAM</v>
          </cell>
        </row>
        <row r="7027">
          <cell r="A7027" t="str">
            <v>AMER SAMOA</v>
          </cell>
        </row>
        <row r="7028">
          <cell r="A7028" t="str">
            <v>AUSTRALIA</v>
          </cell>
        </row>
        <row r="7029">
          <cell r="A7029" t="str">
            <v>CHRISTMS ISLAND</v>
          </cell>
        </row>
        <row r="7030">
          <cell r="A7030" t="str">
            <v>COCO (KEEL ISLND)</v>
          </cell>
        </row>
        <row r="7031">
          <cell r="A7031" t="str">
            <v>COOK ISLAND</v>
          </cell>
        </row>
        <row r="7032">
          <cell r="A7032" t="str">
            <v>FIJI</v>
          </cell>
        </row>
        <row r="7033">
          <cell r="A7033" t="str">
            <v>FR POLYNESIA</v>
          </cell>
        </row>
        <row r="7034">
          <cell r="A7034" t="str">
            <v>GUAM</v>
          </cell>
        </row>
        <row r="7035">
          <cell r="A7035" t="str">
            <v>HEARD/MCDNLD</v>
          </cell>
        </row>
        <row r="7036">
          <cell r="A7036" t="str">
            <v>KIRIBATI</v>
          </cell>
        </row>
        <row r="7037">
          <cell r="A7037" t="str">
            <v>MARSHALL ISL</v>
          </cell>
        </row>
        <row r="7038">
          <cell r="A7038" t="str">
            <v xml:space="preserve">MICRON, FED STS </v>
          </cell>
        </row>
        <row r="7039">
          <cell r="A7039" t="str">
            <v>NAURU</v>
          </cell>
        </row>
        <row r="7040">
          <cell r="A7040" t="str">
            <v>NEW CALDONIA</v>
          </cell>
        </row>
        <row r="7041">
          <cell r="A7041" t="str">
            <v>NEW ZEALAND</v>
          </cell>
        </row>
        <row r="7042">
          <cell r="A7042" t="str">
            <v>NIUE</v>
          </cell>
        </row>
        <row r="7043">
          <cell r="A7043" t="str">
            <v>NORFOLK ISLAND</v>
          </cell>
        </row>
        <row r="7044">
          <cell r="A7044" t="str">
            <v>N.MARIANA ISLANDS</v>
          </cell>
        </row>
        <row r="7045">
          <cell r="A7045" t="str">
            <v>PALAU</v>
          </cell>
        </row>
        <row r="7046">
          <cell r="A7046" t="str">
            <v>PAPUA N GUIN</v>
          </cell>
        </row>
        <row r="7047">
          <cell r="A7047" t="str">
            <v>PITCAIRN</v>
          </cell>
        </row>
        <row r="7048">
          <cell r="A7048" t="str">
            <v>SAMOA</v>
          </cell>
        </row>
        <row r="7049">
          <cell r="A7049" t="str">
            <v>SOLOMON ISL</v>
          </cell>
        </row>
        <row r="7050">
          <cell r="A7050" t="str">
            <v>TOKELAU</v>
          </cell>
        </row>
        <row r="7051">
          <cell r="A7051" t="str">
            <v>TONGA</v>
          </cell>
        </row>
        <row r="7052">
          <cell r="A7052" t="str">
            <v xml:space="preserve">TUVALU </v>
          </cell>
        </row>
        <row r="7053">
          <cell r="A7053" t="str">
            <v>US MINOR OUTLY IS</v>
          </cell>
        </row>
        <row r="7054">
          <cell r="A7054" t="str">
            <v>VANUATU</v>
          </cell>
        </row>
        <row r="7055">
          <cell r="A7055" t="str">
            <v>WALLIS&amp;FUTUN</v>
          </cell>
        </row>
        <row r="7056">
          <cell r="A7056" t="str">
            <v>AFGHANISTAN</v>
          </cell>
        </row>
        <row r="7057">
          <cell r="A7057" t="str">
            <v>BANGLADESH</v>
          </cell>
        </row>
        <row r="7058">
          <cell r="A7058" t="str">
            <v>BHUTAN</v>
          </cell>
        </row>
        <row r="7059">
          <cell r="A7059" t="str">
            <v>BRUNEI DARUSSALAM</v>
          </cell>
        </row>
        <row r="7060">
          <cell r="A7060" t="str">
            <v>CAMBODIA</v>
          </cell>
        </row>
        <row r="7061">
          <cell r="A7061" t="str">
            <v>CHINA</v>
          </cell>
        </row>
        <row r="7062">
          <cell r="A7062" t="str">
            <v>EAST TIMOR</v>
          </cell>
        </row>
        <row r="7063">
          <cell r="A7063" t="str">
            <v>HG KONG</v>
          </cell>
        </row>
        <row r="7064">
          <cell r="A7064" t="str">
            <v>INDIA</v>
          </cell>
        </row>
        <row r="7065">
          <cell r="A7065" t="str">
            <v>INDONESIA</v>
          </cell>
        </row>
        <row r="7066">
          <cell r="A7066" t="str">
            <v>JAPAN</v>
          </cell>
        </row>
        <row r="7067">
          <cell r="A7067" t="str">
            <v>KAZAKHSTAN</v>
          </cell>
        </row>
        <row r="7068">
          <cell r="A7068" t="str">
            <v>KOREA,DEMOC REP</v>
          </cell>
        </row>
        <row r="7069">
          <cell r="A7069" t="str">
            <v>KOREA,REPUBLIC OF</v>
          </cell>
        </row>
        <row r="7070">
          <cell r="A7070" t="str">
            <v>KYRGYZSTAN</v>
          </cell>
        </row>
        <row r="7071">
          <cell r="A7071" t="str">
            <v>LAOS</v>
          </cell>
        </row>
        <row r="7072">
          <cell r="A7072" t="str">
            <v>MACAO</v>
          </cell>
        </row>
        <row r="7073">
          <cell r="A7073" t="str">
            <v>MALAYSIA</v>
          </cell>
        </row>
        <row r="7074">
          <cell r="A7074" t="str">
            <v>MALDIVES</v>
          </cell>
        </row>
        <row r="7075">
          <cell r="A7075" t="str">
            <v>MONGOLIA</v>
          </cell>
        </row>
        <row r="7076">
          <cell r="A7076" t="str">
            <v>MAYANMAR</v>
          </cell>
        </row>
        <row r="7077">
          <cell r="A7077" t="str">
            <v>NEPAL</v>
          </cell>
        </row>
        <row r="7078">
          <cell r="A7078" t="str">
            <v>PAKISTAN</v>
          </cell>
        </row>
        <row r="7079">
          <cell r="A7079" t="str">
            <v>PHILIPPINES</v>
          </cell>
        </row>
        <row r="7080">
          <cell r="A7080" t="str">
            <v>SINGAPORE</v>
          </cell>
        </row>
        <row r="7081">
          <cell r="A7081" t="str">
            <v>SRI LANKA</v>
          </cell>
        </row>
        <row r="7082">
          <cell r="A7082" t="str">
            <v>TAIWAN</v>
          </cell>
        </row>
        <row r="7083">
          <cell r="A7083" t="str">
            <v>TAJIKISTAN</v>
          </cell>
        </row>
        <row r="7084">
          <cell r="A7084" t="str">
            <v>THAILAND</v>
          </cell>
        </row>
        <row r="7085">
          <cell r="A7085" t="str">
            <v>TURKMENISTAN</v>
          </cell>
        </row>
        <row r="7086">
          <cell r="A7086" t="str">
            <v>UZBEKISTAN</v>
          </cell>
        </row>
        <row r="7087">
          <cell r="A7087" t="str">
            <v>VIETNAM</v>
          </cell>
        </row>
        <row r="7088">
          <cell r="A7088" t="str">
            <v>AMER SAMOA</v>
          </cell>
        </row>
        <row r="7089">
          <cell r="A7089" t="str">
            <v>AUSTRALIA</v>
          </cell>
        </row>
        <row r="7090">
          <cell r="A7090" t="str">
            <v>CHRISTMS ISLAND</v>
          </cell>
        </row>
        <row r="7091">
          <cell r="A7091" t="str">
            <v>COCO (KEEL ISLND)</v>
          </cell>
        </row>
        <row r="7092">
          <cell r="A7092" t="str">
            <v>COOK ISLAND</v>
          </cell>
        </row>
        <row r="7093">
          <cell r="A7093" t="str">
            <v>FIJI</v>
          </cell>
        </row>
        <row r="7094">
          <cell r="A7094" t="str">
            <v>FR POLYNESIA</v>
          </cell>
        </row>
        <row r="7095">
          <cell r="A7095" t="str">
            <v>GUAM</v>
          </cell>
        </row>
        <row r="7096">
          <cell r="A7096" t="str">
            <v>HEARD/MCDNLD</v>
          </cell>
        </row>
        <row r="7097">
          <cell r="A7097" t="str">
            <v>KIRIBATI</v>
          </cell>
        </row>
        <row r="7098">
          <cell r="A7098" t="str">
            <v>MARSHALL ISL</v>
          </cell>
        </row>
        <row r="7099">
          <cell r="A7099" t="str">
            <v xml:space="preserve">MICRON, FED STS </v>
          </cell>
        </row>
        <row r="7100">
          <cell r="A7100" t="str">
            <v>NAURU</v>
          </cell>
        </row>
        <row r="7101">
          <cell r="A7101" t="str">
            <v>NEW CALDONIA</v>
          </cell>
        </row>
        <row r="7102">
          <cell r="A7102" t="str">
            <v>NEW ZEALAND</v>
          </cell>
        </row>
        <row r="7103">
          <cell r="A7103" t="str">
            <v>NIUE</v>
          </cell>
        </row>
        <row r="7104">
          <cell r="A7104" t="str">
            <v>NORFOLK ISLAND</v>
          </cell>
        </row>
        <row r="7105">
          <cell r="A7105" t="str">
            <v>N.MARIANA ISLANDS</v>
          </cell>
        </row>
        <row r="7106">
          <cell r="A7106" t="str">
            <v>PALAU</v>
          </cell>
        </row>
        <row r="7107">
          <cell r="A7107" t="str">
            <v>PAPUA N GUIN</v>
          </cell>
        </row>
        <row r="7108">
          <cell r="A7108" t="str">
            <v>PITCAIRN</v>
          </cell>
        </row>
        <row r="7109">
          <cell r="A7109" t="str">
            <v>SAMOA</v>
          </cell>
        </row>
        <row r="7110">
          <cell r="A7110" t="str">
            <v>SOLOMON ISL</v>
          </cell>
        </row>
        <row r="7111">
          <cell r="A7111" t="str">
            <v>TOKELAU</v>
          </cell>
        </row>
        <row r="7112">
          <cell r="A7112" t="str">
            <v>TONGA</v>
          </cell>
        </row>
        <row r="7113">
          <cell r="A7113" t="str">
            <v xml:space="preserve">TUVALU </v>
          </cell>
        </row>
        <row r="7114">
          <cell r="A7114" t="str">
            <v>US MINOR OUTLY IS</v>
          </cell>
        </row>
        <row r="7115">
          <cell r="A7115" t="str">
            <v>VANUATU</v>
          </cell>
        </row>
        <row r="7116">
          <cell r="A7116" t="str">
            <v>WALLIS&amp;FUTUN</v>
          </cell>
        </row>
        <row r="7117">
          <cell r="A7117" t="str">
            <v>AMER SAMOA</v>
          </cell>
        </row>
        <row r="7118">
          <cell r="A7118" t="str">
            <v>AUSTRALIA</v>
          </cell>
        </row>
        <row r="7119">
          <cell r="A7119" t="str">
            <v>CHRISTMS ISLAND</v>
          </cell>
        </row>
        <row r="7120">
          <cell r="A7120" t="str">
            <v>COCO (KEEL ISLND)</v>
          </cell>
        </row>
        <row r="7121">
          <cell r="A7121" t="str">
            <v>COOK ISLAND</v>
          </cell>
        </row>
        <row r="7122">
          <cell r="A7122" t="str">
            <v>FIJI</v>
          </cell>
        </row>
        <row r="7123">
          <cell r="A7123" t="str">
            <v>FR POLYNESIA</v>
          </cell>
        </row>
        <row r="7124">
          <cell r="A7124" t="str">
            <v>GUAM</v>
          </cell>
        </row>
        <row r="7125">
          <cell r="A7125" t="str">
            <v>HEARD/MCDNLD</v>
          </cell>
        </row>
        <row r="7126">
          <cell r="A7126" t="str">
            <v>KIRIBATI</v>
          </cell>
        </row>
        <row r="7127">
          <cell r="A7127" t="str">
            <v>MARSHALL ISL</v>
          </cell>
        </row>
        <row r="7128">
          <cell r="A7128" t="str">
            <v xml:space="preserve">MICRON, FED STS </v>
          </cell>
        </row>
        <row r="7129">
          <cell r="A7129" t="str">
            <v>NAURU</v>
          </cell>
        </row>
        <row r="7130">
          <cell r="A7130" t="str">
            <v>NEW CALDONIA</v>
          </cell>
        </row>
        <row r="7131">
          <cell r="A7131" t="str">
            <v>NEW ZEALAND</v>
          </cell>
        </row>
        <row r="7132">
          <cell r="A7132" t="str">
            <v>NIUE</v>
          </cell>
        </row>
        <row r="7133">
          <cell r="A7133" t="str">
            <v>NORFOLK ISLAND</v>
          </cell>
        </row>
        <row r="7134">
          <cell r="A7134" t="str">
            <v>N.MARIANA ISLANDS</v>
          </cell>
        </row>
        <row r="7135">
          <cell r="A7135" t="str">
            <v>PALAU</v>
          </cell>
        </row>
        <row r="7136">
          <cell r="A7136" t="str">
            <v>PAPUA N GUIN</v>
          </cell>
        </row>
        <row r="7137">
          <cell r="A7137" t="str">
            <v>PITCAIRN</v>
          </cell>
        </row>
        <row r="7138">
          <cell r="A7138" t="str">
            <v>SAMOA</v>
          </cell>
        </row>
        <row r="7139">
          <cell r="A7139" t="str">
            <v>SOLOMON ISL</v>
          </cell>
        </row>
        <row r="7140">
          <cell r="A7140" t="str">
            <v>TOKELAU</v>
          </cell>
        </row>
        <row r="7141">
          <cell r="A7141" t="str">
            <v>TONGA</v>
          </cell>
        </row>
        <row r="7142">
          <cell r="A7142" t="str">
            <v xml:space="preserve">TUVALU </v>
          </cell>
        </row>
        <row r="7143">
          <cell r="A7143" t="str">
            <v>US MINOR OUTLY IS</v>
          </cell>
        </row>
        <row r="7144">
          <cell r="A7144" t="str">
            <v>VANUATU</v>
          </cell>
        </row>
        <row r="7145">
          <cell r="A7145" t="str">
            <v>WALLIS&amp;FUTUN</v>
          </cell>
        </row>
        <row r="7146">
          <cell r="A7146" t="str">
            <v>AFGHANISTAN</v>
          </cell>
        </row>
        <row r="7147">
          <cell r="A7147" t="str">
            <v>BANGLADESH</v>
          </cell>
        </row>
        <row r="7148">
          <cell r="A7148" t="str">
            <v>BHUTAN</v>
          </cell>
        </row>
        <row r="7149">
          <cell r="A7149" t="str">
            <v>BRUNEI DARUSSALAM</v>
          </cell>
        </row>
        <row r="7150">
          <cell r="A7150" t="str">
            <v>CAMBODIA</v>
          </cell>
        </row>
        <row r="7151">
          <cell r="A7151" t="str">
            <v>CHINA</v>
          </cell>
        </row>
        <row r="7152">
          <cell r="A7152" t="str">
            <v>EAST TIMOR</v>
          </cell>
        </row>
        <row r="7153">
          <cell r="A7153" t="str">
            <v>HG KONG</v>
          </cell>
        </row>
        <row r="7154">
          <cell r="A7154" t="str">
            <v>INDIA</v>
          </cell>
        </row>
        <row r="7155">
          <cell r="A7155" t="str">
            <v>INDONESIA</v>
          </cell>
        </row>
        <row r="7156">
          <cell r="A7156" t="str">
            <v>JAPAN</v>
          </cell>
        </row>
        <row r="7157">
          <cell r="A7157" t="str">
            <v>KAZAKHSTAN</v>
          </cell>
        </row>
        <row r="7158">
          <cell r="A7158" t="str">
            <v>KOREA,DEMOC REP</v>
          </cell>
        </row>
        <row r="7159">
          <cell r="A7159" t="str">
            <v>KOREA,REPUBLIC OF</v>
          </cell>
        </row>
        <row r="7160">
          <cell r="A7160" t="str">
            <v>KYRGYZSTAN</v>
          </cell>
        </row>
        <row r="7161">
          <cell r="A7161" t="str">
            <v>LAOS</v>
          </cell>
        </row>
        <row r="7162">
          <cell r="A7162" t="str">
            <v>MACAO</v>
          </cell>
        </row>
        <row r="7163">
          <cell r="A7163" t="str">
            <v>MALAYSIA</v>
          </cell>
        </row>
        <row r="7164">
          <cell r="A7164" t="str">
            <v>MALDIVES</v>
          </cell>
        </row>
        <row r="7165">
          <cell r="A7165" t="str">
            <v>MONGOLIA</v>
          </cell>
        </row>
        <row r="7166">
          <cell r="A7166" t="str">
            <v>MAYANMAR</v>
          </cell>
        </row>
        <row r="7167">
          <cell r="A7167" t="str">
            <v>NEPAL</v>
          </cell>
        </row>
        <row r="7168">
          <cell r="A7168" t="str">
            <v>PAKISTAN</v>
          </cell>
        </row>
        <row r="7169">
          <cell r="A7169" t="str">
            <v>PHILIPPINES</v>
          </cell>
        </row>
        <row r="7170">
          <cell r="A7170" t="str">
            <v>SINGAPORE</v>
          </cell>
        </row>
        <row r="7171">
          <cell r="A7171" t="str">
            <v>SRI LANKA</v>
          </cell>
        </row>
        <row r="7172">
          <cell r="A7172" t="str">
            <v>TAIWAN</v>
          </cell>
        </row>
        <row r="7173">
          <cell r="A7173" t="str">
            <v>TAJIKISTAN</v>
          </cell>
        </row>
        <row r="7174">
          <cell r="A7174" t="str">
            <v>THAILAND</v>
          </cell>
        </row>
        <row r="7175">
          <cell r="A7175" t="str">
            <v>TURKMENISTAN</v>
          </cell>
        </row>
        <row r="7176">
          <cell r="A7176" t="str">
            <v>UZBEKISTAN</v>
          </cell>
        </row>
        <row r="7177">
          <cell r="A7177" t="str">
            <v>VIETNAM</v>
          </cell>
        </row>
        <row r="7178">
          <cell r="A7178" t="str">
            <v>AMER SAMOA</v>
          </cell>
        </row>
        <row r="7179">
          <cell r="A7179" t="str">
            <v>AUSTRALIA</v>
          </cell>
        </row>
        <row r="7180">
          <cell r="A7180" t="str">
            <v>CHRISTMS ISLAND</v>
          </cell>
        </row>
        <row r="7181">
          <cell r="A7181" t="str">
            <v>COCO (KEEL ISLND)</v>
          </cell>
        </row>
        <row r="7182">
          <cell r="A7182" t="str">
            <v>COOK ISLAND</v>
          </cell>
        </row>
        <row r="7183">
          <cell r="A7183" t="str">
            <v>FIJI</v>
          </cell>
        </row>
        <row r="7184">
          <cell r="A7184" t="str">
            <v>FR POLYNESIA</v>
          </cell>
        </row>
        <row r="7185">
          <cell r="A7185" t="str">
            <v>GUAM</v>
          </cell>
        </row>
        <row r="7186">
          <cell r="A7186" t="str">
            <v>HEARD/MCDNLD</v>
          </cell>
        </row>
        <row r="7187">
          <cell r="A7187" t="str">
            <v>KIRIBATI</v>
          </cell>
        </row>
        <row r="7188">
          <cell r="A7188" t="str">
            <v>MARSHALL ISL</v>
          </cell>
        </row>
        <row r="7189">
          <cell r="A7189" t="str">
            <v xml:space="preserve">MICRON, FED STS </v>
          </cell>
        </row>
        <row r="7190">
          <cell r="A7190" t="str">
            <v>NAURU</v>
          </cell>
        </row>
        <row r="7191">
          <cell r="A7191" t="str">
            <v>NEW CALDONIA</v>
          </cell>
        </row>
        <row r="7192">
          <cell r="A7192" t="str">
            <v>NEW ZEALAND</v>
          </cell>
        </row>
        <row r="7193">
          <cell r="A7193" t="str">
            <v>NIUE</v>
          </cell>
        </row>
        <row r="7194">
          <cell r="A7194" t="str">
            <v>NORFOLK ISLAND</v>
          </cell>
        </row>
        <row r="7195">
          <cell r="A7195" t="str">
            <v>N.MARIANA ISLANDS</v>
          </cell>
        </row>
        <row r="7196">
          <cell r="A7196" t="str">
            <v>PALAU</v>
          </cell>
        </row>
        <row r="7197">
          <cell r="A7197" t="str">
            <v>PAPUA N GUIN</v>
          </cell>
        </row>
        <row r="7198">
          <cell r="A7198" t="str">
            <v>PITCAIRN</v>
          </cell>
        </row>
        <row r="7199">
          <cell r="A7199" t="str">
            <v>SAMOA</v>
          </cell>
        </row>
        <row r="7200">
          <cell r="A7200" t="str">
            <v>SOLOMON ISL</v>
          </cell>
        </row>
        <row r="7201">
          <cell r="A7201" t="str">
            <v>TOKELAU</v>
          </cell>
        </row>
        <row r="7202">
          <cell r="A7202" t="str">
            <v>TONGA</v>
          </cell>
        </row>
        <row r="7203">
          <cell r="A7203" t="str">
            <v xml:space="preserve">TUVALU </v>
          </cell>
        </row>
        <row r="7204">
          <cell r="A7204" t="str">
            <v>US MINOR OUTLY IS</v>
          </cell>
        </row>
        <row r="7205">
          <cell r="A7205" t="str">
            <v>VANUATU</v>
          </cell>
        </row>
        <row r="7206">
          <cell r="A7206" t="str">
            <v>WALLIS&amp;FUTUN</v>
          </cell>
        </row>
        <row r="7207">
          <cell r="A7207" t="str">
            <v>AFGHANISTAN</v>
          </cell>
        </row>
        <row r="7208">
          <cell r="A7208" t="str">
            <v>BANGLADESH</v>
          </cell>
        </row>
        <row r="7209">
          <cell r="A7209" t="str">
            <v>BHUTAN</v>
          </cell>
        </row>
        <row r="7210">
          <cell r="A7210" t="str">
            <v>BRUNEI DARUSSALAM</v>
          </cell>
        </row>
        <row r="7211">
          <cell r="A7211" t="str">
            <v>CAMBODIA</v>
          </cell>
        </row>
        <row r="7212">
          <cell r="A7212" t="str">
            <v>CHINA</v>
          </cell>
        </row>
        <row r="7213">
          <cell r="A7213" t="str">
            <v>EAST TIMOR</v>
          </cell>
        </row>
        <row r="7214">
          <cell r="A7214" t="str">
            <v>HG KONG</v>
          </cell>
        </row>
        <row r="7215">
          <cell r="A7215" t="str">
            <v>INDIA</v>
          </cell>
        </row>
        <row r="7216">
          <cell r="A7216" t="str">
            <v>INDONESIA</v>
          </cell>
        </row>
        <row r="7217">
          <cell r="A7217" t="str">
            <v>JAPAN</v>
          </cell>
        </row>
        <row r="7218">
          <cell r="A7218" t="str">
            <v>KAZAKHSTAN</v>
          </cell>
        </row>
        <row r="7219">
          <cell r="A7219" t="str">
            <v>KOREA,DEMOC REP</v>
          </cell>
        </row>
        <row r="7220">
          <cell r="A7220" t="str">
            <v>KOREA,REPUBLIC OF</v>
          </cell>
        </row>
        <row r="7221">
          <cell r="A7221" t="str">
            <v>KYRGYZSTAN</v>
          </cell>
        </row>
        <row r="7222">
          <cell r="A7222" t="str">
            <v>LAOS</v>
          </cell>
        </row>
        <row r="7223">
          <cell r="A7223" t="str">
            <v>MACAO</v>
          </cell>
        </row>
        <row r="7224">
          <cell r="A7224" t="str">
            <v>MALAYSIA</v>
          </cell>
        </row>
        <row r="7225">
          <cell r="A7225" t="str">
            <v>MALDIVES</v>
          </cell>
        </row>
        <row r="7226">
          <cell r="A7226" t="str">
            <v>MONGOLIA</v>
          </cell>
        </row>
        <row r="7227">
          <cell r="A7227" t="str">
            <v>MAYANMAR</v>
          </cell>
        </row>
        <row r="7228">
          <cell r="A7228" t="str">
            <v>NEPAL</v>
          </cell>
        </row>
        <row r="7229">
          <cell r="A7229" t="str">
            <v>PAKISTAN</v>
          </cell>
        </row>
        <row r="7230">
          <cell r="A7230" t="str">
            <v>PHILIPPINES</v>
          </cell>
        </row>
        <row r="7231">
          <cell r="A7231" t="str">
            <v>SINGAPORE</v>
          </cell>
        </row>
        <row r="7232">
          <cell r="A7232" t="str">
            <v>SRI LANKA</v>
          </cell>
        </row>
        <row r="7233">
          <cell r="A7233" t="str">
            <v>TAIWAN</v>
          </cell>
        </row>
        <row r="7234">
          <cell r="A7234" t="str">
            <v>TAJIKISTAN</v>
          </cell>
        </row>
        <row r="7235">
          <cell r="A7235" t="str">
            <v>THAILAND</v>
          </cell>
        </row>
        <row r="7236">
          <cell r="A7236" t="str">
            <v>TURKMENISTAN</v>
          </cell>
        </row>
        <row r="7237">
          <cell r="A7237" t="str">
            <v>UZBEKISTAN</v>
          </cell>
        </row>
        <row r="7238">
          <cell r="A7238" t="str">
            <v>VIETNAM</v>
          </cell>
        </row>
        <row r="7239">
          <cell r="A7239" t="str">
            <v>AMER SAMOA</v>
          </cell>
        </row>
        <row r="7240">
          <cell r="A7240" t="str">
            <v>AUSTRALIA</v>
          </cell>
        </row>
        <row r="7241">
          <cell r="A7241" t="str">
            <v>CHRISTMS ISLAND</v>
          </cell>
        </row>
        <row r="7242">
          <cell r="A7242" t="str">
            <v>COCO (KEEL ISLND)</v>
          </cell>
        </row>
        <row r="7243">
          <cell r="A7243" t="str">
            <v>COOK ISLAND</v>
          </cell>
        </row>
        <row r="7244">
          <cell r="A7244" t="str">
            <v>FIJI</v>
          </cell>
        </row>
        <row r="7245">
          <cell r="A7245" t="str">
            <v>FR POLYNESIA</v>
          </cell>
        </row>
        <row r="7246">
          <cell r="A7246" t="str">
            <v>GUAM</v>
          </cell>
        </row>
        <row r="7247">
          <cell r="A7247" t="str">
            <v>HEARD/MCDNLD</v>
          </cell>
        </row>
        <row r="7248">
          <cell r="A7248" t="str">
            <v>KIRIBATI</v>
          </cell>
        </row>
        <row r="7249">
          <cell r="A7249" t="str">
            <v>MARSHALL ISL</v>
          </cell>
        </row>
        <row r="7250">
          <cell r="A7250" t="str">
            <v xml:space="preserve">MICRON, FED STS </v>
          </cell>
        </row>
        <row r="7251">
          <cell r="A7251" t="str">
            <v>NAURU</v>
          </cell>
        </row>
        <row r="7252">
          <cell r="A7252" t="str">
            <v>NEW CALDONIA</v>
          </cell>
        </row>
        <row r="7253">
          <cell r="A7253" t="str">
            <v>NEW ZEALAND</v>
          </cell>
        </row>
        <row r="7254">
          <cell r="A7254" t="str">
            <v>NIUE</v>
          </cell>
        </row>
        <row r="7255">
          <cell r="A7255" t="str">
            <v>NORFOLK ISLAND</v>
          </cell>
        </row>
        <row r="7256">
          <cell r="A7256" t="str">
            <v>N.MARIANA ISLANDS</v>
          </cell>
        </row>
        <row r="7257">
          <cell r="A7257" t="str">
            <v>PALAU</v>
          </cell>
        </row>
        <row r="7258">
          <cell r="A7258" t="str">
            <v>PAPUA N GUIN</v>
          </cell>
        </row>
        <row r="7259">
          <cell r="A7259" t="str">
            <v>PITCAIRN</v>
          </cell>
        </row>
        <row r="7260">
          <cell r="A7260" t="str">
            <v>SAMOA</v>
          </cell>
        </row>
        <row r="7261">
          <cell r="A7261" t="str">
            <v>SOLOMON ISL</v>
          </cell>
        </row>
        <row r="7262">
          <cell r="A7262" t="str">
            <v>TOKELAU</v>
          </cell>
        </row>
        <row r="7263">
          <cell r="A7263" t="str">
            <v>TONGA</v>
          </cell>
        </row>
        <row r="7264">
          <cell r="A7264" t="str">
            <v xml:space="preserve">TUVALU </v>
          </cell>
        </row>
        <row r="7265">
          <cell r="A7265" t="str">
            <v>US MINOR OUTLY IS</v>
          </cell>
        </row>
        <row r="7266">
          <cell r="A7266" t="str">
            <v>VANUATU</v>
          </cell>
        </row>
        <row r="7267">
          <cell r="A7267" t="str">
            <v>WALLIS&amp;FUTUN</v>
          </cell>
        </row>
        <row r="7268">
          <cell r="A7268" t="str">
            <v>AFGHANISTAN</v>
          </cell>
        </row>
        <row r="7269">
          <cell r="A7269" t="str">
            <v>BANGLADESH</v>
          </cell>
        </row>
        <row r="7270">
          <cell r="A7270" t="str">
            <v>BHUTAN</v>
          </cell>
        </row>
        <row r="7271">
          <cell r="A7271" t="str">
            <v>BRUNEI DARUSSALAM</v>
          </cell>
        </row>
        <row r="7272">
          <cell r="A7272" t="str">
            <v>CAMBODIA</v>
          </cell>
        </row>
        <row r="7273">
          <cell r="A7273" t="str">
            <v>CHINA</v>
          </cell>
        </row>
        <row r="7274">
          <cell r="A7274" t="str">
            <v>EAST TIMOR</v>
          </cell>
        </row>
        <row r="7275">
          <cell r="A7275" t="str">
            <v>HG KONG</v>
          </cell>
        </row>
        <row r="7276">
          <cell r="A7276" t="str">
            <v>INDIA</v>
          </cell>
        </row>
        <row r="7277">
          <cell r="A7277" t="str">
            <v>INDONESIA</v>
          </cell>
        </row>
        <row r="7278">
          <cell r="A7278" t="str">
            <v>JAPAN</v>
          </cell>
        </row>
        <row r="7279">
          <cell r="A7279" t="str">
            <v>KAZAKHSTAN</v>
          </cell>
        </row>
        <row r="7280">
          <cell r="A7280" t="str">
            <v>KOREA,DEMOC REP</v>
          </cell>
        </row>
        <row r="7281">
          <cell r="A7281" t="str">
            <v>KOREA,REPUBLIC OF</v>
          </cell>
        </row>
        <row r="7282">
          <cell r="A7282" t="str">
            <v>KYRGYZSTAN</v>
          </cell>
        </row>
        <row r="7283">
          <cell r="A7283" t="str">
            <v>LAOS</v>
          </cell>
        </row>
        <row r="7284">
          <cell r="A7284" t="str">
            <v>MACAO</v>
          </cell>
        </row>
        <row r="7285">
          <cell r="A7285" t="str">
            <v>MALAYSIA</v>
          </cell>
        </row>
        <row r="7286">
          <cell r="A7286" t="str">
            <v>MALDIVES</v>
          </cell>
        </row>
        <row r="7287">
          <cell r="A7287" t="str">
            <v>MONGOLIA</v>
          </cell>
        </row>
        <row r="7288">
          <cell r="A7288" t="str">
            <v>MAYANMAR</v>
          </cell>
        </row>
        <row r="7289">
          <cell r="A7289" t="str">
            <v>NEPAL</v>
          </cell>
        </row>
        <row r="7290">
          <cell r="A7290" t="str">
            <v>PAKISTAN</v>
          </cell>
        </row>
        <row r="7291">
          <cell r="A7291" t="str">
            <v>PHILIPPINES</v>
          </cell>
        </row>
        <row r="7292">
          <cell r="A7292" t="str">
            <v>SINGAPORE</v>
          </cell>
        </row>
        <row r="7293">
          <cell r="A7293" t="str">
            <v>SRI LANKA</v>
          </cell>
        </row>
        <row r="7294">
          <cell r="A7294" t="str">
            <v>TAIWAN</v>
          </cell>
        </row>
        <row r="7295">
          <cell r="A7295" t="str">
            <v>TAJIKISTAN</v>
          </cell>
        </row>
        <row r="7296">
          <cell r="A7296" t="str">
            <v>THAILAND</v>
          </cell>
        </row>
        <row r="7297">
          <cell r="A7297" t="str">
            <v>TURKMENISTAN</v>
          </cell>
        </row>
        <row r="7298">
          <cell r="A7298" t="str">
            <v>UZBEKISTAN</v>
          </cell>
        </row>
        <row r="7299">
          <cell r="A7299" t="str">
            <v>VIETNAM</v>
          </cell>
        </row>
        <row r="7300">
          <cell r="A7300" t="str">
            <v>AMER SAMOA</v>
          </cell>
        </row>
        <row r="7301">
          <cell r="A7301" t="str">
            <v>AUSTRALIA</v>
          </cell>
        </row>
        <row r="7302">
          <cell r="A7302" t="str">
            <v>CHRISTMS ISLAND</v>
          </cell>
        </row>
        <row r="7303">
          <cell r="A7303" t="str">
            <v>COCO (KEEL ISLND)</v>
          </cell>
        </row>
        <row r="7304">
          <cell r="A7304" t="str">
            <v>COOK ISLAND</v>
          </cell>
        </row>
        <row r="7305">
          <cell r="A7305" t="str">
            <v>FIJI</v>
          </cell>
        </row>
        <row r="7306">
          <cell r="A7306" t="str">
            <v>FR POLYNESIA</v>
          </cell>
        </row>
        <row r="7307">
          <cell r="A7307" t="str">
            <v>GUAM</v>
          </cell>
        </row>
        <row r="7308">
          <cell r="A7308" t="str">
            <v>HEARD/MCDNLD</v>
          </cell>
        </row>
        <row r="7309">
          <cell r="A7309" t="str">
            <v>KIRIBATI</v>
          </cell>
        </row>
        <row r="7310">
          <cell r="A7310" t="str">
            <v>MARSHALL ISL</v>
          </cell>
        </row>
        <row r="7311">
          <cell r="A7311" t="str">
            <v xml:space="preserve">MICRON, FED STS </v>
          </cell>
        </row>
        <row r="7312">
          <cell r="A7312" t="str">
            <v>NAURU</v>
          </cell>
        </row>
        <row r="7313">
          <cell r="A7313" t="str">
            <v>NEW CALDONIA</v>
          </cell>
        </row>
        <row r="7314">
          <cell r="A7314" t="str">
            <v>NEW ZEALAND</v>
          </cell>
        </row>
        <row r="7315">
          <cell r="A7315" t="str">
            <v>NIUE</v>
          </cell>
        </row>
        <row r="7316">
          <cell r="A7316" t="str">
            <v>NORFOLK ISLAND</v>
          </cell>
        </row>
        <row r="7317">
          <cell r="A7317" t="str">
            <v>N.MARIANA ISLANDS</v>
          </cell>
        </row>
        <row r="7318">
          <cell r="A7318" t="str">
            <v>PALAU</v>
          </cell>
        </row>
        <row r="7319">
          <cell r="A7319" t="str">
            <v>PAPUA N GUIN</v>
          </cell>
        </row>
        <row r="7320">
          <cell r="A7320" t="str">
            <v>PITCAIRN</v>
          </cell>
        </row>
        <row r="7321">
          <cell r="A7321" t="str">
            <v>SAMOA</v>
          </cell>
        </row>
        <row r="7322">
          <cell r="A7322" t="str">
            <v>SOLOMON ISL</v>
          </cell>
        </row>
        <row r="7323">
          <cell r="A7323" t="str">
            <v>TOKELAU</v>
          </cell>
        </row>
        <row r="7324">
          <cell r="A7324" t="str">
            <v>TONGA</v>
          </cell>
        </row>
        <row r="7325">
          <cell r="A7325" t="str">
            <v xml:space="preserve">TUVALU </v>
          </cell>
        </row>
        <row r="7326">
          <cell r="A7326" t="str">
            <v>US MINOR OUTLY IS</v>
          </cell>
        </row>
        <row r="7327">
          <cell r="A7327" t="str">
            <v>VANUATU</v>
          </cell>
        </row>
        <row r="7328">
          <cell r="A7328" t="str">
            <v>WALLIS&amp;FUTUN</v>
          </cell>
        </row>
        <row r="7329">
          <cell r="A7329" t="str">
            <v>AFGHANISTAN</v>
          </cell>
        </row>
        <row r="7330">
          <cell r="A7330" t="str">
            <v>BANGLADESH</v>
          </cell>
        </row>
        <row r="7331">
          <cell r="A7331" t="str">
            <v>BHUTAN</v>
          </cell>
        </row>
        <row r="7332">
          <cell r="A7332" t="str">
            <v>BRUNEI DARUSSALAM</v>
          </cell>
        </row>
        <row r="7333">
          <cell r="A7333" t="str">
            <v>CAMBODIA</v>
          </cell>
        </row>
        <row r="7334">
          <cell r="A7334" t="str">
            <v>CHINA</v>
          </cell>
        </row>
        <row r="7335">
          <cell r="A7335" t="str">
            <v>EAST TIMOR</v>
          </cell>
        </row>
        <row r="7336">
          <cell r="A7336" t="str">
            <v>HG KONG</v>
          </cell>
        </row>
        <row r="7337">
          <cell r="A7337" t="str">
            <v>INDIA</v>
          </cell>
        </row>
        <row r="7338">
          <cell r="A7338" t="str">
            <v>INDONESIA</v>
          </cell>
        </row>
        <row r="7339">
          <cell r="A7339" t="str">
            <v>JAPAN</v>
          </cell>
        </row>
        <row r="7340">
          <cell r="A7340" t="str">
            <v>KAZAKHSTAN</v>
          </cell>
        </row>
        <row r="7341">
          <cell r="A7341" t="str">
            <v>KOREA,DEMOC REP</v>
          </cell>
        </row>
        <row r="7342">
          <cell r="A7342" t="str">
            <v>KOREA,REPUBLIC OF</v>
          </cell>
        </row>
        <row r="7343">
          <cell r="A7343" t="str">
            <v>KYRGYZSTAN</v>
          </cell>
        </row>
        <row r="7344">
          <cell r="A7344" t="str">
            <v>LAOS</v>
          </cell>
        </row>
        <row r="7345">
          <cell r="A7345" t="str">
            <v>MACAO</v>
          </cell>
        </row>
        <row r="7346">
          <cell r="A7346" t="str">
            <v>MALAYSIA</v>
          </cell>
        </row>
        <row r="7347">
          <cell r="A7347" t="str">
            <v>MALDIVES</v>
          </cell>
        </row>
        <row r="7348">
          <cell r="A7348" t="str">
            <v>MONGOLIA</v>
          </cell>
        </row>
        <row r="7349">
          <cell r="A7349" t="str">
            <v>MAYANMAR</v>
          </cell>
        </row>
        <row r="7350">
          <cell r="A7350" t="str">
            <v>NEPAL</v>
          </cell>
        </row>
        <row r="7351">
          <cell r="A7351" t="str">
            <v>PAKISTAN</v>
          </cell>
        </row>
        <row r="7352">
          <cell r="A7352" t="str">
            <v>PHILIPPINES</v>
          </cell>
        </row>
        <row r="7353">
          <cell r="A7353" t="str">
            <v>SINGAPORE</v>
          </cell>
        </row>
        <row r="7354">
          <cell r="A7354" t="str">
            <v>SRI LANKA</v>
          </cell>
        </row>
        <row r="7355">
          <cell r="A7355" t="str">
            <v>TAIWAN</v>
          </cell>
        </row>
        <row r="7356">
          <cell r="A7356" t="str">
            <v>TAJIKISTAN</v>
          </cell>
        </row>
        <row r="7357">
          <cell r="A7357" t="str">
            <v>THAILAND</v>
          </cell>
        </row>
        <row r="7358">
          <cell r="A7358" t="str">
            <v>TURKMENISTAN</v>
          </cell>
        </row>
        <row r="7359">
          <cell r="A7359" t="str">
            <v>UZBEKISTAN</v>
          </cell>
        </row>
        <row r="7360">
          <cell r="A7360" t="str">
            <v>VIETNAM</v>
          </cell>
        </row>
        <row r="7361">
          <cell r="A7361" t="str">
            <v>AMER SAMOA</v>
          </cell>
        </row>
        <row r="7362">
          <cell r="A7362" t="str">
            <v>AUSTRALIA</v>
          </cell>
        </row>
        <row r="7363">
          <cell r="A7363" t="str">
            <v>CHRISTMS ISLAND</v>
          </cell>
        </row>
        <row r="7364">
          <cell r="A7364" t="str">
            <v>COCO (KEEL ISLND)</v>
          </cell>
        </row>
        <row r="7365">
          <cell r="A7365" t="str">
            <v>COOK ISLAND</v>
          </cell>
        </row>
        <row r="7366">
          <cell r="A7366" t="str">
            <v>FIJI</v>
          </cell>
        </row>
        <row r="7367">
          <cell r="A7367" t="str">
            <v>FR POLYNESIA</v>
          </cell>
        </row>
        <row r="7368">
          <cell r="A7368" t="str">
            <v>GUAM</v>
          </cell>
        </row>
        <row r="7369">
          <cell r="A7369" t="str">
            <v>HEARD/MCDNLD</v>
          </cell>
        </row>
        <row r="7370">
          <cell r="A7370" t="str">
            <v>KIRIBATI</v>
          </cell>
        </row>
        <row r="7371">
          <cell r="A7371" t="str">
            <v>MARSHALL ISL</v>
          </cell>
        </row>
        <row r="7372">
          <cell r="A7372" t="str">
            <v xml:space="preserve">MICRON, FED STS </v>
          </cell>
        </row>
        <row r="7373">
          <cell r="A7373" t="str">
            <v>NAURU</v>
          </cell>
        </row>
        <row r="7374">
          <cell r="A7374" t="str">
            <v>NEW CALDONIA</v>
          </cell>
        </row>
        <row r="7375">
          <cell r="A7375" t="str">
            <v>NEW ZEALAND</v>
          </cell>
        </row>
        <row r="7376">
          <cell r="A7376" t="str">
            <v>NIUE</v>
          </cell>
        </row>
        <row r="7377">
          <cell r="A7377" t="str">
            <v>NORFOLK ISLAND</v>
          </cell>
        </row>
        <row r="7378">
          <cell r="A7378" t="str">
            <v>N.MARIANA ISLANDS</v>
          </cell>
        </row>
        <row r="7379">
          <cell r="A7379" t="str">
            <v>PALAU</v>
          </cell>
        </row>
        <row r="7380">
          <cell r="A7380" t="str">
            <v>PAPUA N GUIN</v>
          </cell>
        </row>
        <row r="7381">
          <cell r="A7381" t="str">
            <v>PITCAIRN</v>
          </cell>
        </row>
        <row r="7382">
          <cell r="A7382" t="str">
            <v>SAMOA</v>
          </cell>
        </row>
        <row r="7383">
          <cell r="A7383" t="str">
            <v>SOLOMON ISL</v>
          </cell>
        </row>
        <row r="7384">
          <cell r="A7384" t="str">
            <v>TOKELAU</v>
          </cell>
        </row>
        <row r="7385">
          <cell r="A7385" t="str">
            <v>TONGA</v>
          </cell>
        </row>
        <row r="7386">
          <cell r="A7386" t="str">
            <v xml:space="preserve">TUVALU </v>
          </cell>
        </row>
        <row r="7387">
          <cell r="A7387" t="str">
            <v>US MINOR OUTLY IS</v>
          </cell>
        </row>
        <row r="7388">
          <cell r="A7388" t="str">
            <v>VANUATU</v>
          </cell>
        </row>
        <row r="7389">
          <cell r="A7389" t="str">
            <v>WALLIS&amp;FUTUN</v>
          </cell>
        </row>
        <row r="7390">
          <cell r="A7390" t="str">
            <v>AFGHANISTAN</v>
          </cell>
        </row>
        <row r="7391">
          <cell r="A7391" t="str">
            <v>BANGLADESH</v>
          </cell>
        </row>
        <row r="7392">
          <cell r="A7392" t="str">
            <v>BHUTAN</v>
          </cell>
        </row>
        <row r="7393">
          <cell r="A7393" t="str">
            <v>BRUNEI DARUSSALAM</v>
          </cell>
        </row>
        <row r="7394">
          <cell r="A7394" t="str">
            <v>CAMBODIA</v>
          </cell>
        </row>
        <row r="7395">
          <cell r="A7395" t="str">
            <v>CHINA</v>
          </cell>
        </row>
        <row r="7396">
          <cell r="A7396" t="str">
            <v>EAST TIMOR</v>
          </cell>
        </row>
        <row r="7397">
          <cell r="A7397" t="str">
            <v>HG KONG</v>
          </cell>
        </row>
        <row r="7398">
          <cell r="A7398" t="str">
            <v>INDIA</v>
          </cell>
        </row>
        <row r="7399">
          <cell r="A7399" t="str">
            <v>INDONESIA</v>
          </cell>
        </row>
        <row r="7400">
          <cell r="A7400" t="str">
            <v>JAPAN</v>
          </cell>
        </row>
        <row r="7401">
          <cell r="A7401" t="str">
            <v>KAZAKHSTAN</v>
          </cell>
        </row>
        <row r="7402">
          <cell r="A7402" t="str">
            <v>KOREA,DEMOC REP</v>
          </cell>
        </row>
        <row r="7403">
          <cell r="A7403" t="str">
            <v>KOREA,REPUBLIC OF</v>
          </cell>
        </row>
        <row r="7404">
          <cell r="A7404" t="str">
            <v>KYRGYZSTAN</v>
          </cell>
        </row>
        <row r="7405">
          <cell r="A7405" t="str">
            <v>LAOS</v>
          </cell>
        </row>
        <row r="7406">
          <cell r="A7406" t="str">
            <v>MACAO</v>
          </cell>
        </row>
        <row r="7407">
          <cell r="A7407" t="str">
            <v>MALAYSIA</v>
          </cell>
        </row>
        <row r="7408">
          <cell r="A7408" t="str">
            <v>MALDIVES</v>
          </cell>
        </row>
        <row r="7409">
          <cell r="A7409" t="str">
            <v>MONGOLIA</v>
          </cell>
        </row>
        <row r="7410">
          <cell r="A7410" t="str">
            <v>MAYANMAR</v>
          </cell>
        </row>
        <row r="7411">
          <cell r="A7411" t="str">
            <v>NEPAL</v>
          </cell>
        </row>
        <row r="7412">
          <cell r="A7412" t="str">
            <v>PAKISTAN</v>
          </cell>
        </row>
        <row r="7413">
          <cell r="A7413" t="str">
            <v>PHILIPPINES</v>
          </cell>
        </row>
        <row r="7414">
          <cell r="A7414" t="str">
            <v>SINGAPORE</v>
          </cell>
        </row>
        <row r="7415">
          <cell r="A7415" t="str">
            <v>SRI LANKA</v>
          </cell>
        </row>
        <row r="7416">
          <cell r="A7416" t="str">
            <v>TAIWAN</v>
          </cell>
        </row>
        <row r="7417">
          <cell r="A7417" t="str">
            <v>TAJIKISTAN</v>
          </cell>
        </row>
        <row r="7418">
          <cell r="A7418" t="str">
            <v>THAILAND</v>
          </cell>
        </row>
        <row r="7419">
          <cell r="A7419" t="str">
            <v>TURKMENISTAN</v>
          </cell>
        </row>
        <row r="7420">
          <cell r="A7420" t="str">
            <v>UZBEKISTAN</v>
          </cell>
        </row>
        <row r="7421">
          <cell r="A7421" t="str">
            <v>VIETNAM</v>
          </cell>
        </row>
        <row r="7422">
          <cell r="A7422" t="str">
            <v>AMER SAMOA</v>
          </cell>
        </row>
        <row r="7423">
          <cell r="A7423" t="str">
            <v>AUSTRALIA</v>
          </cell>
        </row>
        <row r="7424">
          <cell r="A7424" t="str">
            <v>CHRISTMS ISLAND</v>
          </cell>
        </row>
        <row r="7425">
          <cell r="A7425" t="str">
            <v>COCO (KEEL ISLND)</v>
          </cell>
        </row>
        <row r="7426">
          <cell r="A7426" t="str">
            <v>COOK ISLAND</v>
          </cell>
        </row>
        <row r="7427">
          <cell r="A7427" t="str">
            <v>FIJI</v>
          </cell>
        </row>
        <row r="7428">
          <cell r="A7428" t="str">
            <v>FR POLYNESIA</v>
          </cell>
        </row>
        <row r="7429">
          <cell r="A7429" t="str">
            <v>GUAM</v>
          </cell>
        </row>
        <row r="7430">
          <cell r="A7430" t="str">
            <v>HEARD/MCDNLD</v>
          </cell>
        </row>
        <row r="7431">
          <cell r="A7431" t="str">
            <v>KIRIBATI</v>
          </cell>
        </row>
        <row r="7432">
          <cell r="A7432" t="str">
            <v>MARSHALL ISL</v>
          </cell>
        </row>
        <row r="7433">
          <cell r="A7433" t="str">
            <v xml:space="preserve">MICRON, FED STS </v>
          </cell>
        </row>
        <row r="7434">
          <cell r="A7434" t="str">
            <v>NAURU</v>
          </cell>
        </row>
        <row r="7435">
          <cell r="A7435" t="str">
            <v>NEW CALDONIA</v>
          </cell>
        </row>
        <row r="7436">
          <cell r="A7436" t="str">
            <v>NEW ZEALAND</v>
          </cell>
        </row>
        <row r="7437">
          <cell r="A7437" t="str">
            <v>NIUE</v>
          </cell>
        </row>
        <row r="7438">
          <cell r="A7438" t="str">
            <v>NORFOLK ISLAND</v>
          </cell>
        </row>
        <row r="7439">
          <cell r="A7439" t="str">
            <v>N.MARIANA ISLANDS</v>
          </cell>
        </row>
        <row r="7440">
          <cell r="A7440" t="str">
            <v>PALAU</v>
          </cell>
        </row>
        <row r="7441">
          <cell r="A7441" t="str">
            <v>PAPUA N GUIN</v>
          </cell>
        </row>
        <row r="7442">
          <cell r="A7442" t="str">
            <v>PITCAIRN</v>
          </cell>
        </row>
        <row r="7443">
          <cell r="A7443" t="str">
            <v>SAMOA</v>
          </cell>
        </row>
        <row r="7444">
          <cell r="A7444" t="str">
            <v>SOLOMON ISL</v>
          </cell>
        </row>
        <row r="7445">
          <cell r="A7445" t="str">
            <v>TOKELAU</v>
          </cell>
        </row>
        <row r="7446">
          <cell r="A7446" t="str">
            <v>TONGA</v>
          </cell>
        </row>
        <row r="7447">
          <cell r="A7447" t="str">
            <v xml:space="preserve">TUVALU </v>
          </cell>
        </row>
        <row r="7448">
          <cell r="A7448" t="str">
            <v>US MINOR OUTLY IS</v>
          </cell>
        </row>
        <row r="7449">
          <cell r="A7449" t="str">
            <v>VANUATU</v>
          </cell>
        </row>
        <row r="7450">
          <cell r="A7450" t="str">
            <v>WALLIS&amp;FUTUN</v>
          </cell>
        </row>
        <row r="7451">
          <cell r="A7451" t="str">
            <v>AFGHANISTAN</v>
          </cell>
        </row>
        <row r="7452">
          <cell r="A7452" t="str">
            <v>BANGLADESH</v>
          </cell>
        </row>
        <row r="7453">
          <cell r="A7453" t="str">
            <v>BHUTAN</v>
          </cell>
        </row>
        <row r="7454">
          <cell r="A7454" t="str">
            <v>BRUNEI DARUSSALAM</v>
          </cell>
        </row>
        <row r="7455">
          <cell r="A7455" t="str">
            <v>CAMBODIA</v>
          </cell>
        </row>
        <row r="7456">
          <cell r="A7456" t="str">
            <v>CHINA</v>
          </cell>
        </row>
        <row r="7457">
          <cell r="A7457" t="str">
            <v>EAST TIMOR</v>
          </cell>
        </row>
        <row r="7458">
          <cell r="A7458" t="str">
            <v>HG KONG</v>
          </cell>
        </row>
        <row r="7459">
          <cell r="A7459" t="str">
            <v>INDIA</v>
          </cell>
        </row>
        <row r="7460">
          <cell r="A7460" t="str">
            <v>INDONESIA</v>
          </cell>
        </row>
        <row r="7461">
          <cell r="A7461" t="str">
            <v>JAPAN</v>
          </cell>
        </row>
        <row r="7462">
          <cell r="A7462" t="str">
            <v>KAZAKHSTAN</v>
          </cell>
        </row>
        <row r="7463">
          <cell r="A7463" t="str">
            <v>KOREA,DEMOC REP</v>
          </cell>
        </row>
        <row r="7464">
          <cell r="A7464" t="str">
            <v>KOREA,REPUBLIC OF</v>
          </cell>
        </row>
        <row r="7465">
          <cell r="A7465" t="str">
            <v>KYRGYZSTAN</v>
          </cell>
        </row>
        <row r="7466">
          <cell r="A7466" t="str">
            <v>LAOS</v>
          </cell>
        </row>
        <row r="7467">
          <cell r="A7467" t="str">
            <v>MACAO</v>
          </cell>
        </row>
        <row r="7468">
          <cell r="A7468" t="str">
            <v>MALAYSIA</v>
          </cell>
        </row>
        <row r="7469">
          <cell r="A7469" t="str">
            <v>MALDIVES</v>
          </cell>
        </row>
        <row r="7470">
          <cell r="A7470" t="str">
            <v>MONGOLIA</v>
          </cell>
        </row>
        <row r="7471">
          <cell r="A7471" t="str">
            <v>MAYANMAR</v>
          </cell>
        </row>
        <row r="7472">
          <cell r="A7472" t="str">
            <v>NEPAL</v>
          </cell>
        </row>
        <row r="7473">
          <cell r="A7473" t="str">
            <v>PAKISTAN</v>
          </cell>
        </row>
        <row r="7474">
          <cell r="A7474" t="str">
            <v>PHILIPPINES</v>
          </cell>
        </row>
        <row r="7475">
          <cell r="A7475" t="str">
            <v>SINGAPORE</v>
          </cell>
        </row>
        <row r="7476">
          <cell r="A7476" t="str">
            <v>SRI LANKA</v>
          </cell>
        </row>
        <row r="7477">
          <cell r="A7477" t="str">
            <v>TAIWAN</v>
          </cell>
        </row>
        <row r="7478">
          <cell r="A7478" t="str">
            <v>TAJIKISTAN</v>
          </cell>
        </row>
        <row r="7479">
          <cell r="A7479" t="str">
            <v>THAILAND</v>
          </cell>
        </row>
        <row r="7480">
          <cell r="A7480" t="str">
            <v>TURKMENISTAN</v>
          </cell>
        </row>
        <row r="7481">
          <cell r="A7481" t="str">
            <v>UZBEKISTAN</v>
          </cell>
        </row>
        <row r="7482">
          <cell r="A7482" t="str">
            <v>VIETNAM</v>
          </cell>
        </row>
        <row r="7483">
          <cell r="A7483" t="str">
            <v>AMER SAMOA</v>
          </cell>
        </row>
        <row r="7484">
          <cell r="A7484" t="str">
            <v>AUSTRALIA</v>
          </cell>
        </row>
        <row r="7485">
          <cell r="A7485" t="str">
            <v>CHRISTMS ISLAND</v>
          </cell>
        </row>
        <row r="7486">
          <cell r="A7486" t="str">
            <v>COCO (KEEL ISLND)</v>
          </cell>
        </row>
        <row r="7487">
          <cell r="A7487" t="str">
            <v>COOK ISLAND</v>
          </cell>
        </row>
        <row r="7488">
          <cell r="A7488" t="str">
            <v>FIJI</v>
          </cell>
        </row>
        <row r="7489">
          <cell r="A7489" t="str">
            <v>FR POLYNESIA</v>
          </cell>
        </row>
        <row r="7490">
          <cell r="A7490" t="str">
            <v>GUAM</v>
          </cell>
        </row>
        <row r="7491">
          <cell r="A7491" t="str">
            <v>HEARD/MCDNLD</v>
          </cell>
        </row>
        <row r="7492">
          <cell r="A7492" t="str">
            <v>KIRIBATI</v>
          </cell>
        </row>
        <row r="7493">
          <cell r="A7493" t="str">
            <v>MARSHALL ISL</v>
          </cell>
        </row>
        <row r="7494">
          <cell r="A7494" t="str">
            <v xml:space="preserve">MICRON, FED STS </v>
          </cell>
        </row>
        <row r="7495">
          <cell r="A7495" t="str">
            <v>NAURU</v>
          </cell>
        </row>
        <row r="7496">
          <cell r="A7496" t="str">
            <v>NEW CALDONIA</v>
          </cell>
        </row>
        <row r="7497">
          <cell r="A7497" t="str">
            <v>NEW ZEALAND</v>
          </cell>
        </row>
        <row r="7498">
          <cell r="A7498" t="str">
            <v>NIUE</v>
          </cell>
        </row>
        <row r="7499">
          <cell r="A7499" t="str">
            <v>NORFOLK ISLAND</v>
          </cell>
        </row>
        <row r="7500">
          <cell r="A7500" t="str">
            <v>N.MARIANA ISLANDS</v>
          </cell>
        </row>
        <row r="7501">
          <cell r="A7501" t="str">
            <v>PALAU</v>
          </cell>
        </row>
        <row r="7502">
          <cell r="A7502" t="str">
            <v>PAPUA N GUIN</v>
          </cell>
        </row>
        <row r="7503">
          <cell r="A7503" t="str">
            <v>PITCAIRN</v>
          </cell>
        </row>
        <row r="7504">
          <cell r="A7504" t="str">
            <v>SAMOA</v>
          </cell>
        </row>
        <row r="7505">
          <cell r="A7505" t="str">
            <v>SOLOMON ISL</v>
          </cell>
        </row>
        <row r="7506">
          <cell r="A7506" t="str">
            <v>TOKELAU</v>
          </cell>
        </row>
        <row r="7507">
          <cell r="A7507" t="str">
            <v>TONGA</v>
          </cell>
        </row>
        <row r="7508">
          <cell r="A7508" t="str">
            <v xml:space="preserve">TUVALU </v>
          </cell>
        </row>
        <row r="7509">
          <cell r="A7509" t="str">
            <v>US MINOR OUTLY IS</v>
          </cell>
        </row>
        <row r="7510">
          <cell r="A7510" t="str">
            <v>VANUATU</v>
          </cell>
        </row>
        <row r="7511">
          <cell r="A7511" t="str">
            <v>WALLIS&amp;FUTUN</v>
          </cell>
        </row>
        <row r="7512">
          <cell r="A7512" t="str">
            <v>AFGHANISTAN</v>
          </cell>
        </row>
        <row r="7513">
          <cell r="A7513" t="str">
            <v>BANGLADESH</v>
          </cell>
        </row>
        <row r="7514">
          <cell r="A7514" t="str">
            <v>BHUTAN</v>
          </cell>
        </row>
        <row r="7515">
          <cell r="A7515" t="str">
            <v>BRUNEI DARUSSALAM</v>
          </cell>
        </row>
        <row r="7516">
          <cell r="A7516" t="str">
            <v>CAMBODIA</v>
          </cell>
        </row>
        <row r="7517">
          <cell r="A7517" t="str">
            <v>CHINA</v>
          </cell>
        </row>
        <row r="7518">
          <cell r="A7518" t="str">
            <v>EAST TIMOR</v>
          </cell>
        </row>
        <row r="7519">
          <cell r="A7519" t="str">
            <v>HG KONG</v>
          </cell>
        </row>
        <row r="7520">
          <cell r="A7520" t="str">
            <v>INDIA</v>
          </cell>
        </row>
        <row r="7521">
          <cell r="A7521" t="str">
            <v>INDONESIA</v>
          </cell>
        </row>
        <row r="7522">
          <cell r="A7522" t="str">
            <v>JAPAN</v>
          </cell>
        </row>
        <row r="7523">
          <cell r="A7523" t="str">
            <v>KAZAKHSTAN</v>
          </cell>
        </row>
        <row r="7524">
          <cell r="A7524" t="str">
            <v>KOREA,DEMOC REP</v>
          </cell>
        </row>
        <row r="7525">
          <cell r="A7525" t="str">
            <v>KOREA,REPUBLIC OF</v>
          </cell>
        </row>
        <row r="7526">
          <cell r="A7526" t="str">
            <v>KYRGYZSTAN</v>
          </cell>
        </row>
        <row r="7527">
          <cell r="A7527" t="str">
            <v>LAOS</v>
          </cell>
        </row>
        <row r="7528">
          <cell r="A7528" t="str">
            <v>MACAO</v>
          </cell>
        </row>
        <row r="7529">
          <cell r="A7529" t="str">
            <v>MALAYSIA</v>
          </cell>
        </row>
        <row r="7530">
          <cell r="A7530" t="str">
            <v>MALDIVES</v>
          </cell>
        </row>
        <row r="7531">
          <cell r="A7531" t="str">
            <v>MONGOLIA</v>
          </cell>
        </row>
        <row r="7532">
          <cell r="A7532" t="str">
            <v>MAYANMAR</v>
          </cell>
        </row>
        <row r="7533">
          <cell r="A7533" t="str">
            <v>NEPAL</v>
          </cell>
        </row>
        <row r="7534">
          <cell r="A7534" t="str">
            <v>PAKISTAN</v>
          </cell>
        </row>
        <row r="7535">
          <cell r="A7535" t="str">
            <v>PHILIPPINES</v>
          </cell>
        </row>
        <row r="7536">
          <cell r="A7536" t="str">
            <v>SINGAPORE</v>
          </cell>
        </row>
        <row r="7537">
          <cell r="A7537" t="str">
            <v>SRI LANKA</v>
          </cell>
        </row>
        <row r="7538">
          <cell r="A7538" t="str">
            <v>TAIWAN</v>
          </cell>
        </row>
        <row r="7539">
          <cell r="A7539" t="str">
            <v>TAJIKISTAN</v>
          </cell>
        </row>
        <row r="7540">
          <cell r="A7540" t="str">
            <v>THAILAND</v>
          </cell>
        </row>
        <row r="7541">
          <cell r="A7541" t="str">
            <v>TURKMENISTAN</v>
          </cell>
        </row>
        <row r="7542">
          <cell r="A7542" t="str">
            <v>UZBEKISTAN</v>
          </cell>
        </row>
        <row r="7543">
          <cell r="A7543" t="str">
            <v>VIETNAM</v>
          </cell>
        </row>
        <row r="7544">
          <cell r="A7544" t="str">
            <v>AMER SAMOA</v>
          </cell>
        </row>
        <row r="7545">
          <cell r="A7545" t="str">
            <v>AUSTRALIA</v>
          </cell>
        </row>
        <row r="7546">
          <cell r="A7546" t="str">
            <v>CHRISTMS ISLAND</v>
          </cell>
        </row>
        <row r="7547">
          <cell r="A7547" t="str">
            <v>COCO (KEEL ISLND)</v>
          </cell>
        </row>
        <row r="7548">
          <cell r="A7548" t="str">
            <v>COOK ISLAND</v>
          </cell>
        </row>
        <row r="7549">
          <cell r="A7549" t="str">
            <v>FIJI</v>
          </cell>
        </row>
        <row r="7550">
          <cell r="A7550" t="str">
            <v>FR POLYNESIA</v>
          </cell>
        </row>
        <row r="7551">
          <cell r="A7551" t="str">
            <v>GUAM</v>
          </cell>
        </row>
        <row r="7552">
          <cell r="A7552" t="str">
            <v>HEARD/MCDNLD</v>
          </cell>
        </row>
        <row r="7553">
          <cell r="A7553" t="str">
            <v>KIRIBATI</v>
          </cell>
        </row>
        <row r="7554">
          <cell r="A7554" t="str">
            <v>MARSHALL ISL</v>
          </cell>
        </row>
        <row r="7555">
          <cell r="A7555" t="str">
            <v xml:space="preserve">MICRON, FED STS </v>
          </cell>
        </row>
        <row r="7556">
          <cell r="A7556" t="str">
            <v>NAURU</v>
          </cell>
        </row>
        <row r="7557">
          <cell r="A7557" t="str">
            <v>NEW CALDONIA</v>
          </cell>
        </row>
        <row r="7558">
          <cell r="A7558" t="str">
            <v>NEW ZEALAND</v>
          </cell>
        </row>
        <row r="7559">
          <cell r="A7559" t="str">
            <v>NIUE</v>
          </cell>
        </row>
        <row r="7560">
          <cell r="A7560" t="str">
            <v>NORFOLK ISLAND</v>
          </cell>
        </row>
        <row r="7561">
          <cell r="A7561" t="str">
            <v>N.MARIANA ISLANDS</v>
          </cell>
        </row>
        <row r="7562">
          <cell r="A7562" t="str">
            <v>PALAU</v>
          </cell>
        </row>
        <row r="7563">
          <cell r="A7563" t="str">
            <v>PAPUA N GUIN</v>
          </cell>
        </row>
        <row r="7564">
          <cell r="A7564" t="str">
            <v>PITCAIRN</v>
          </cell>
        </row>
        <row r="7565">
          <cell r="A7565" t="str">
            <v>SAMOA</v>
          </cell>
        </row>
        <row r="7566">
          <cell r="A7566" t="str">
            <v>SOLOMON ISL</v>
          </cell>
        </row>
        <row r="7567">
          <cell r="A7567" t="str">
            <v>TOKELAU</v>
          </cell>
        </row>
        <row r="7568">
          <cell r="A7568" t="str">
            <v>TONGA</v>
          </cell>
        </row>
        <row r="7569">
          <cell r="A7569" t="str">
            <v xml:space="preserve">TUVALU </v>
          </cell>
        </row>
        <row r="7570">
          <cell r="A7570" t="str">
            <v>US MINOR OUTLY IS</v>
          </cell>
        </row>
        <row r="7571">
          <cell r="A7571" t="str">
            <v>VANUATU</v>
          </cell>
        </row>
        <row r="7572">
          <cell r="A7572" t="str">
            <v>WALLIS&amp;FUTUN</v>
          </cell>
        </row>
        <row r="7573">
          <cell r="A7573" t="str">
            <v>AFGHANISTAN</v>
          </cell>
        </row>
        <row r="7574">
          <cell r="A7574" t="str">
            <v>BANGLADESH</v>
          </cell>
        </row>
        <row r="7575">
          <cell r="A7575" t="str">
            <v>BHUTAN</v>
          </cell>
        </row>
        <row r="7576">
          <cell r="A7576" t="str">
            <v>BRUNEI DARUSSALAM</v>
          </cell>
        </row>
        <row r="7577">
          <cell r="A7577" t="str">
            <v>CAMBODIA</v>
          </cell>
        </row>
        <row r="7578">
          <cell r="A7578" t="str">
            <v>CHINA</v>
          </cell>
        </row>
        <row r="7579">
          <cell r="A7579" t="str">
            <v>EAST TIMOR</v>
          </cell>
        </row>
        <row r="7580">
          <cell r="A7580" t="str">
            <v>HG KONG</v>
          </cell>
        </row>
        <row r="7581">
          <cell r="A7581" t="str">
            <v>INDIA</v>
          </cell>
        </row>
        <row r="7582">
          <cell r="A7582" t="str">
            <v>INDONESIA</v>
          </cell>
        </row>
        <row r="7583">
          <cell r="A7583" t="str">
            <v>JAPAN</v>
          </cell>
        </row>
        <row r="7584">
          <cell r="A7584" t="str">
            <v>KAZAKHSTAN</v>
          </cell>
        </row>
        <row r="7585">
          <cell r="A7585" t="str">
            <v>KOREA,DEMOC REP</v>
          </cell>
        </row>
        <row r="7586">
          <cell r="A7586" t="str">
            <v>KOREA,REPUBLIC OF</v>
          </cell>
        </row>
        <row r="7587">
          <cell r="A7587" t="str">
            <v>KYRGYZSTAN</v>
          </cell>
        </row>
        <row r="7588">
          <cell r="A7588" t="str">
            <v>LAOS</v>
          </cell>
        </row>
        <row r="7589">
          <cell r="A7589" t="str">
            <v>MACAO</v>
          </cell>
        </row>
        <row r="7590">
          <cell r="A7590" t="str">
            <v>MALAYSIA</v>
          </cell>
        </row>
        <row r="7591">
          <cell r="A7591" t="str">
            <v>MALDIVES</v>
          </cell>
        </row>
        <row r="7592">
          <cell r="A7592" t="str">
            <v>MONGOLIA</v>
          </cell>
        </row>
        <row r="7593">
          <cell r="A7593" t="str">
            <v>MAYANMAR</v>
          </cell>
        </row>
        <row r="7594">
          <cell r="A7594" t="str">
            <v>NEPAL</v>
          </cell>
        </row>
        <row r="7595">
          <cell r="A7595" t="str">
            <v>PAKISTAN</v>
          </cell>
        </row>
        <row r="7596">
          <cell r="A7596" t="str">
            <v>PHILIPPINES</v>
          </cell>
        </row>
        <row r="7597">
          <cell r="A7597" t="str">
            <v>SINGAPORE</v>
          </cell>
        </row>
        <row r="7598">
          <cell r="A7598" t="str">
            <v>SRI LANKA</v>
          </cell>
        </row>
        <row r="7599">
          <cell r="A7599" t="str">
            <v>TAIWAN</v>
          </cell>
        </row>
        <row r="7600">
          <cell r="A7600" t="str">
            <v>TAJIKISTAN</v>
          </cell>
        </row>
        <row r="7601">
          <cell r="A7601" t="str">
            <v>THAILAND</v>
          </cell>
        </row>
        <row r="7602">
          <cell r="A7602" t="str">
            <v>TURKMENISTAN</v>
          </cell>
        </row>
        <row r="7603">
          <cell r="A7603" t="str">
            <v>UZBEKISTAN</v>
          </cell>
        </row>
        <row r="7604">
          <cell r="A7604" t="str">
            <v>VIETNAM</v>
          </cell>
        </row>
        <row r="7605">
          <cell r="A7605" t="str">
            <v>AMER SAMOA</v>
          </cell>
        </row>
        <row r="7606">
          <cell r="A7606" t="str">
            <v>AUSTRALIA</v>
          </cell>
        </row>
        <row r="7607">
          <cell r="A7607" t="str">
            <v>CHRISTMS ISLAND</v>
          </cell>
        </row>
        <row r="7608">
          <cell r="A7608" t="str">
            <v>COCO (KEEL ISLND)</v>
          </cell>
        </row>
        <row r="7609">
          <cell r="A7609" t="str">
            <v>COOK ISLAND</v>
          </cell>
        </row>
        <row r="7610">
          <cell r="A7610" t="str">
            <v>FIJI</v>
          </cell>
        </row>
        <row r="7611">
          <cell r="A7611" t="str">
            <v>FR POLYNESIA</v>
          </cell>
        </row>
        <row r="7612">
          <cell r="A7612" t="str">
            <v>GUAM</v>
          </cell>
        </row>
        <row r="7613">
          <cell r="A7613" t="str">
            <v>HEARD/MCDNLD</v>
          </cell>
        </row>
        <row r="7614">
          <cell r="A7614" t="str">
            <v>KIRIBATI</v>
          </cell>
        </row>
        <row r="7615">
          <cell r="A7615" t="str">
            <v>MARSHALL ISL</v>
          </cell>
        </row>
        <row r="7616">
          <cell r="A7616" t="str">
            <v xml:space="preserve">MICRON, FED STS </v>
          </cell>
        </row>
        <row r="7617">
          <cell r="A7617" t="str">
            <v>NAURU</v>
          </cell>
        </row>
        <row r="7618">
          <cell r="A7618" t="str">
            <v>NEW CALDONIA</v>
          </cell>
        </row>
        <row r="7619">
          <cell r="A7619" t="str">
            <v>NEW ZEALAND</v>
          </cell>
        </row>
        <row r="7620">
          <cell r="A7620" t="str">
            <v>NIUE</v>
          </cell>
        </row>
        <row r="7621">
          <cell r="A7621" t="str">
            <v>NORFOLK ISLAND</v>
          </cell>
        </row>
        <row r="7622">
          <cell r="A7622" t="str">
            <v>N.MARIANA ISLANDS</v>
          </cell>
        </row>
        <row r="7623">
          <cell r="A7623" t="str">
            <v>PALAU</v>
          </cell>
        </row>
        <row r="7624">
          <cell r="A7624" t="str">
            <v>PAPUA N GUIN</v>
          </cell>
        </row>
        <row r="7625">
          <cell r="A7625" t="str">
            <v>PITCAIRN</v>
          </cell>
        </row>
        <row r="7626">
          <cell r="A7626" t="str">
            <v>SAMOA</v>
          </cell>
        </row>
        <row r="7627">
          <cell r="A7627" t="str">
            <v>SOLOMON ISL</v>
          </cell>
        </row>
        <row r="7628">
          <cell r="A7628" t="str">
            <v>TOKELAU</v>
          </cell>
        </row>
        <row r="7629">
          <cell r="A7629" t="str">
            <v>TONGA</v>
          </cell>
        </row>
        <row r="7630">
          <cell r="A7630" t="str">
            <v xml:space="preserve">TUVALU </v>
          </cell>
        </row>
        <row r="7631">
          <cell r="A7631" t="str">
            <v>US MINOR OUTLY IS</v>
          </cell>
        </row>
        <row r="7632">
          <cell r="A7632" t="str">
            <v>VANUATU</v>
          </cell>
        </row>
        <row r="7633">
          <cell r="A7633" t="str">
            <v>WALLIS&amp;FUTUN</v>
          </cell>
        </row>
        <row r="7634">
          <cell r="A7634" t="str">
            <v>AFGHANISTAN</v>
          </cell>
        </row>
        <row r="7635">
          <cell r="A7635" t="str">
            <v>BANGLADESH</v>
          </cell>
        </row>
        <row r="7636">
          <cell r="A7636" t="str">
            <v>BHUTAN</v>
          </cell>
        </row>
        <row r="7637">
          <cell r="A7637" t="str">
            <v>BRUNEI DARUSSALAM</v>
          </cell>
        </row>
        <row r="7638">
          <cell r="A7638" t="str">
            <v>CAMBODIA</v>
          </cell>
        </row>
        <row r="7639">
          <cell r="A7639" t="str">
            <v>CHINA</v>
          </cell>
        </row>
        <row r="7640">
          <cell r="A7640" t="str">
            <v>EAST TIMOR</v>
          </cell>
        </row>
        <row r="7641">
          <cell r="A7641" t="str">
            <v>HG KONG</v>
          </cell>
        </row>
        <row r="7642">
          <cell r="A7642" t="str">
            <v>INDIA</v>
          </cell>
        </row>
        <row r="7643">
          <cell r="A7643" t="str">
            <v>INDONESIA</v>
          </cell>
        </row>
        <row r="7644">
          <cell r="A7644" t="str">
            <v>JAPAN</v>
          </cell>
        </row>
        <row r="7645">
          <cell r="A7645" t="str">
            <v>KAZAKHSTAN</v>
          </cell>
        </row>
        <row r="7646">
          <cell r="A7646" t="str">
            <v>KOREA,DEMOC REP</v>
          </cell>
        </row>
        <row r="7647">
          <cell r="A7647" t="str">
            <v>KOREA,REPUBLIC OF</v>
          </cell>
        </row>
        <row r="7648">
          <cell r="A7648" t="str">
            <v>KYRGYZSTAN</v>
          </cell>
        </row>
        <row r="7649">
          <cell r="A7649" t="str">
            <v>LAOS</v>
          </cell>
        </row>
        <row r="7650">
          <cell r="A7650" t="str">
            <v>MACAO</v>
          </cell>
        </row>
        <row r="7651">
          <cell r="A7651" t="str">
            <v>MALAYSIA</v>
          </cell>
        </row>
        <row r="7652">
          <cell r="A7652" t="str">
            <v>MALDIVES</v>
          </cell>
        </row>
        <row r="7653">
          <cell r="A7653" t="str">
            <v>MONGOLIA</v>
          </cell>
        </row>
        <row r="7654">
          <cell r="A7654" t="str">
            <v>MAYANMAR</v>
          </cell>
        </row>
        <row r="7655">
          <cell r="A7655" t="str">
            <v>NEPAL</v>
          </cell>
        </row>
        <row r="7656">
          <cell r="A7656" t="str">
            <v>PAKISTAN</v>
          </cell>
        </row>
        <row r="7657">
          <cell r="A7657" t="str">
            <v>PHILIPPINES</v>
          </cell>
        </row>
        <row r="7658">
          <cell r="A7658" t="str">
            <v>SINGAPORE</v>
          </cell>
        </row>
        <row r="7659">
          <cell r="A7659" t="str">
            <v>SRI LANKA</v>
          </cell>
        </row>
        <row r="7660">
          <cell r="A7660" t="str">
            <v>TAIWAN</v>
          </cell>
        </row>
        <row r="7661">
          <cell r="A7661" t="str">
            <v>TAJIKISTAN</v>
          </cell>
        </row>
        <row r="7662">
          <cell r="A7662" t="str">
            <v>THAILAND</v>
          </cell>
        </row>
        <row r="7663">
          <cell r="A7663" t="str">
            <v>TURKMENISTAN</v>
          </cell>
        </row>
        <row r="7664">
          <cell r="A7664" t="str">
            <v>UZBEKISTAN</v>
          </cell>
        </row>
        <row r="7665">
          <cell r="A7665" t="str">
            <v>VIETNAM</v>
          </cell>
        </row>
        <row r="7666">
          <cell r="A7666" t="str">
            <v>INDONESIA</v>
          </cell>
        </row>
        <row r="7667">
          <cell r="A7667" t="str">
            <v>INDONESIA</v>
          </cell>
        </row>
        <row r="7668">
          <cell r="A7668" t="str">
            <v>INDONESIA</v>
          </cell>
        </row>
        <row r="7669">
          <cell r="A7669" t="str">
            <v>INDONESIA</v>
          </cell>
        </row>
        <row r="7670">
          <cell r="A7670" t="str">
            <v>INDONESIA</v>
          </cell>
        </row>
        <row r="7671">
          <cell r="A7671" t="str">
            <v>INDONESIA</v>
          </cell>
        </row>
        <row r="7672">
          <cell r="A7672" t="str">
            <v>INDONESIA</v>
          </cell>
        </row>
        <row r="7673">
          <cell r="A7673" t="str">
            <v>INDONESIA</v>
          </cell>
        </row>
        <row r="7674">
          <cell r="A7674" t="str">
            <v>INDONESIA</v>
          </cell>
        </row>
        <row r="7675">
          <cell r="A7675" t="str">
            <v>INDONESIA</v>
          </cell>
        </row>
        <row r="7676">
          <cell r="A7676" t="str">
            <v>INDONESIA</v>
          </cell>
        </row>
        <row r="7677">
          <cell r="A7677" t="str">
            <v>INDONESIA</v>
          </cell>
        </row>
        <row r="7678">
          <cell r="A7678" t="str">
            <v>KOREA,REPUBLIC OF</v>
          </cell>
        </row>
        <row r="7679">
          <cell r="A7679" t="str">
            <v>KOREA,REPUBLIC OF</v>
          </cell>
        </row>
        <row r="7680">
          <cell r="A7680" t="str">
            <v>KOREA,REPUBLIC OF</v>
          </cell>
        </row>
        <row r="7681">
          <cell r="A7681" t="str">
            <v>KOREA,REPUBLIC OF</v>
          </cell>
        </row>
        <row r="7682">
          <cell r="A7682" t="str">
            <v>KOREA,REPUBLIC OF</v>
          </cell>
        </row>
        <row r="7683">
          <cell r="A7683" t="str">
            <v>KOREA,REPUBLIC OF</v>
          </cell>
        </row>
        <row r="7684">
          <cell r="A7684" t="str">
            <v>KOREA,REPUBLIC OF</v>
          </cell>
        </row>
        <row r="7685">
          <cell r="A7685" t="str">
            <v>KOREA,REPUBLIC OF</v>
          </cell>
        </row>
        <row r="7686">
          <cell r="A7686" t="str">
            <v>KOREA,REPUBLIC OF</v>
          </cell>
        </row>
        <row r="7687">
          <cell r="A7687" t="str">
            <v>KOREA,REPUBLIC OF</v>
          </cell>
        </row>
        <row r="7688">
          <cell r="A7688" t="str">
            <v>KOREA,REPUBLIC OF</v>
          </cell>
        </row>
        <row r="7689">
          <cell r="A7689" t="str">
            <v>KOREA,REPUBLIC OF</v>
          </cell>
        </row>
        <row r="7690">
          <cell r="A7690" t="str">
            <v>MALAYSIA</v>
          </cell>
        </row>
        <row r="7691">
          <cell r="A7691" t="str">
            <v>MALAYSIA</v>
          </cell>
        </row>
        <row r="7692">
          <cell r="A7692" t="str">
            <v>MALAYSIA</v>
          </cell>
        </row>
        <row r="7693">
          <cell r="A7693" t="str">
            <v>MALAYSIA</v>
          </cell>
        </row>
        <row r="7694">
          <cell r="A7694" t="str">
            <v>MALAYSIA</v>
          </cell>
        </row>
        <row r="7695">
          <cell r="A7695" t="str">
            <v>MALAYSIA</v>
          </cell>
        </row>
        <row r="7696">
          <cell r="A7696" t="str">
            <v>MALAYSIA</v>
          </cell>
        </row>
        <row r="7697">
          <cell r="A7697" t="str">
            <v>MALAYSIA</v>
          </cell>
        </row>
        <row r="7698">
          <cell r="A7698" t="str">
            <v>MALAYSIA</v>
          </cell>
        </row>
        <row r="7699">
          <cell r="A7699" t="str">
            <v>MALAYSIA</v>
          </cell>
        </row>
        <row r="7700">
          <cell r="A7700" t="str">
            <v>MALAYSIA</v>
          </cell>
        </row>
        <row r="7701">
          <cell r="A7701" t="str">
            <v>MALAYSIA</v>
          </cell>
        </row>
        <row r="7702">
          <cell r="A7702" t="str">
            <v>PHILIPPINES</v>
          </cell>
        </row>
        <row r="7703">
          <cell r="A7703" t="str">
            <v>PHILIPPINES</v>
          </cell>
        </row>
        <row r="7704">
          <cell r="A7704" t="str">
            <v>PHILIPPINES</v>
          </cell>
        </row>
        <row r="7705">
          <cell r="A7705" t="str">
            <v>PHILIPPINES</v>
          </cell>
        </row>
        <row r="7706">
          <cell r="A7706" t="str">
            <v>PHILIPPINES</v>
          </cell>
        </row>
        <row r="7707">
          <cell r="A7707" t="str">
            <v>PHILIPPINES</v>
          </cell>
        </row>
        <row r="7708">
          <cell r="A7708" t="str">
            <v>PHILIPPINES</v>
          </cell>
        </row>
        <row r="7709">
          <cell r="A7709" t="str">
            <v>PHILIPPINES</v>
          </cell>
        </row>
        <row r="7710">
          <cell r="A7710" t="str">
            <v>PHILIPPINES</v>
          </cell>
        </row>
        <row r="7711">
          <cell r="A7711" t="str">
            <v>PHILIPPINES</v>
          </cell>
        </row>
        <row r="7712">
          <cell r="A7712" t="str">
            <v>PHILIPPINES</v>
          </cell>
        </row>
        <row r="7713">
          <cell r="A7713" t="str">
            <v>PHILIPPINES</v>
          </cell>
        </row>
        <row r="7714">
          <cell r="A7714" t="str">
            <v>SINGAPORE</v>
          </cell>
        </row>
        <row r="7715">
          <cell r="A7715" t="str">
            <v>SINGAPORE</v>
          </cell>
        </row>
        <row r="7716">
          <cell r="A7716" t="str">
            <v>SINGAPORE</v>
          </cell>
        </row>
        <row r="7717">
          <cell r="A7717" t="str">
            <v>SINGAPORE</v>
          </cell>
        </row>
        <row r="7718">
          <cell r="A7718" t="str">
            <v>SINGAPORE</v>
          </cell>
        </row>
        <row r="7719">
          <cell r="A7719" t="str">
            <v>SINGAPORE</v>
          </cell>
        </row>
        <row r="7720">
          <cell r="A7720" t="str">
            <v>SINGAPORE</v>
          </cell>
        </row>
        <row r="7721">
          <cell r="A7721" t="str">
            <v>SINGAPORE</v>
          </cell>
        </row>
        <row r="7722">
          <cell r="A7722" t="str">
            <v>SINGAPORE</v>
          </cell>
        </row>
        <row r="7723">
          <cell r="A7723" t="str">
            <v>SINGAPORE</v>
          </cell>
        </row>
        <row r="7724">
          <cell r="A7724" t="str">
            <v>SINGAPORE</v>
          </cell>
        </row>
        <row r="7725">
          <cell r="A7725" t="str">
            <v>SINGAPORE</v>
          </cell>
        </row>
        <row r="7726">
          <cell r="A7726" t="str">
            <v>TAIWAN</v>
          </cell>
        </row>
        <row r="7727">
          <cell r="A7727" t="str">
            <v>TAIWAN</v>
          </cell>
        </row>
        <row r="7728">
          <cell r="A7728" t="str">
            <v>TAIWAN</v>
          </cell>
        </row>
        <row r="7729">
          <cell r="A7729" t="str">
            <v>TAIWAN</v>
          </cell>
        </row>
        <row r="7730">
          <cell r="A7730" t="str">
            <v>TAIWAN</v>
          </cell>
        </row>
        <row r="7731">
          <cell r="A7731" t="str">
            <v>TAIWAN</v>
          </cell>
        </row>
        <row r="7732">
          <cell r="A7732" t="str">
            <v>TAIWAN</v>
          </cell>
        </row>
        <row r="7733">
          <cell r="A7733" t="str">
            <v>TAIWAN</v>
          </cell>
        </row>
        <row r="7734">
          <cell r="A7734" t="str">
            <v>TAIWAN</v>
          </cell>
        </row>
        <row r="7735">
          <cell r="A7735" t="str">
            <v>TAIWAN</v>
          </cell>
        </row>
        <row r="7736">
          <cell r="A7736" t="str">
            <v>TAIWAN</v>
          </cell>
        </row>
        <row r="7737">
          <cell r="A7737" t="str">
            <v>TAIWAN</v>
          </cell>
        </row>
        <row r="7738">
          <cell r="A7738" t="str">
            <v>THAILAND</v>
          </cell>
        </row>
        <row r="7739">
          <cell r="A7739" t="str">
            <v>THAILAND</v>
          </cell>
        </row>
        <row r="7740">
          <cell r="A7740" t="str">
            <v>THAILAND</v>
          </cell>
        </row>
        <row r="7741">
          <cell r="A7741" t="str">
            <v>THAILAND</v>
          </cell>
        </row>
        <row r="7742">
          <cell r="A7742" t="str">
            <v>THAILAND</v>
          </cell>
        </row>
        <row r="7743">
          <cell r="A7743" t="str">
            <v>THAILAND</v>
          </cell>
        </row>
        <row r="7744">
          <cell r="A7744" t="str">
            <v>THAILAND</v>
          </cell>
        </row>
        <row r="7745">
          <cell r="A7745" t="str">
            <v>THAILAND</v>
          </cell>
        </row>
        <row r="7746">
          <cell r="A7746" t="str">
            <v>THAILAND</v>
          </cell>
        </row>
        <row r="7747">
          <cell r="A7747" t="str">
            <v>THAILAND</v>
          </cell>
        </row>
        <row r="7748">
          <cell r="A7748" t="str">
            <v>THAILAND</v>
          </cell>
        </row>
        <row r="7749">
          <cell r="A7749" t="str">
            <v>THAILAND</v>
          </cell>
        </row>
        <row r="7750">
          <cell r="A7750" t="str">
            <v>VIETNAM</v>
          </cell>
        </row>
        <row r="7751">
          <cell r="A7751" t="str">
            <v>VIETNAM</v>
          </cell>
        </row>
        <row r="7752">
          <cell r="A7752" t="str">
            <v>VIETNAM</v>
          </cell>
        </row>
        <row r="7753">
          <cell r="A7753" t="str">
            <v>VIETNAM</v>
          </cell>
        </row>
        <row r="7754">
          <cell r="A7754" t="str">
            <v>VIETNAM</v>
          </cell>
        </row>
        <row r="7755">
          <cell r="A7755" t="str">
            <v>VIETNAM</v>
          </cell>
        </row>
        <row r="7756">
          <cell r="A7756" t="str">
            <v>VIETNAM</v>
          </cell>
        </row>
        <row r="7757">
          <cell r="A7757" t="str">
            <v>VIETNAM</v>
          </cell>
        </row>
        <row r="7758">
          <cell r="A7758" t="str">
            <v>VIETNAM</v>
          </cell>
        </row>
        <row r="7759">
          <cell r="A7759" t="str">
            <v>VIETNAM</v>
          </cell>
        </row>
        <row r="7760">
          <cell r="A7760" t="str">
            <v>VIETNAM</v>
          </cell>
        </row>
        <row r="7761">
          <cell r="A7761" t="str">
            <v>VIETNAM</v>
          </cell>
        </row>
        <row r="7762">
          <cell r="A7762" t="str">
            <v>AMER SAMOA</v>
          </cell>
        </row>
        <row r="7763">
          <cell r="A7763" t="str">
            <v>AMER SAMOA</v>
          </cell>
        </row>
        <row r="7764">
          <cell r="A7764" t="str">
            <v>AMER SAMOA</v>
          </cell>
        </row>
        <row r="7765">
          <cell r="A7765" t="str">
            <v>AMER SAMOA</v>
          </cell>
        </row>
        <row r="7766">
          <cell r="A7766" t="str">
            <v>AMER SAMOA</v>
          </cell>
        </row>
        <row r="7767">
          <cell r="A7767" t="str">
            <v>AMER SAMOA</v>
          </cell>
        </row>
        <row r="7768">
          <cell r="A7768" t="str">
            <v>AMER SAMOA</v>
          </cell>
        </row>
        <row r="7769">
          <cell r="A7769" t="str">
            <v>AMER SAMOA</v>
          </cell>
        </row>
        <row r="7770">
          <cell r="A7770" t="str">
            <v>AMER SAMOA</v>
          </cell>
        </row>
        <row r="7771">
          <cell r="A7771" t="str">
            <v>AMER SAMOA</v>
          </cell>
        </row>
        <row r="7772">
          <cell r="A7772" t="str">
            <v>AMER SAMOA</v>
          </cell>
        </row>
        <row r="7773">
          <cell r="A7773" t="str">
            <v>AMER SAMOA</v>
          </cell>
        </row>
        <row r="7774">
          <cell r="A7774" t="str">
            <v>AUSTRALIA</v>
          </cell>
        </row>
        <row r="7775">
          <cell r="A7775" t="str">
            <v>AUSTRALIA</v>
          </cell>
        </row>
        <row r="7776">
          <cell r="A7776" t="str">
            <v>AUSTRALIA</v>
          </cell>
        </row>
        <row r="7777">
          <cell r="A7777" t="str">
            <v>AUSTRALIA</v>
          </cell>
        </row>
        <row r="7778">
          <cell r="A7778" t="str">
            <v>AUSTRALIA</v>
          </cell>
        </row>
        <row r="7779">
          <cell r="A7779" t="str">
            <v>AUSTRALIA</v>
          </cell>
        </row>
        <row r="7780">
          <cell r="A7780" t="str">
            <v>AUSTRALIA</v>
          </cell>
        </row>
        <row r="7781">
          <cell r="A7781" t="str">
            <v>AUSTRALIA</v>
          </cell>
        </row>
        <row r="7782">
          <cell r="A7782" t="str">
            <v>AUSTRALIA</v>
          </cell>
        </row>
        <row r="7783">
          <cell r="A7783" t="str">
            <v>AUSTRALIA</v>
          </cell>
        </row>
        <row r="7784">
          <cell r="A7784" t="str">
            <v>AUSTRALIA</v>
          </cell>
        </row>
        <row r="7785">
          <cell r="A7785" t="str">
            <v>AUSTRALIA</v>
          </cell>
        </row>
        <row r="7786">
          <cell r="A7786" t="str">
            <v>NEW ZEALAND</v>
          </cell>
        </row>
        <row r="7787">
          <cell r="A7787" t="str">
            <v>NEW ZEALAND</v>
          </cell>
        </row>
        <row r="7788">
          <cell r="A7788" t="str">
            <v>NEW ZEALAND</v>
          </cell>
        </row>
        <row r="7789">
          <cell r="A7789" t="str">
            <v>NEW ZEALAND</v>
          </cell>
        </row>
        <row r="7790">
          <cell r="A7790" t="str">
            <v>NEW ZEALAND</v>
          </cell>
        </row>
        <row r="7791">
          <cell r="A7791" t="str">
            <v>NEW ZEALAND</v>
          </cell>
        </row>
        <row r="7792">
          <cell r="A7792" t="str">
            <v>NEW ZEALAND</v>
          </cell>
        </row>
        <row r="7793">
          <cell r="A7793" t="str">
            <v>NEW ZEALAND</v>
          </cell>
        </row>
        <row r="7794">
          <cell r="A7794" t="str">
            <v>NEW ZEALAND</v>
          </cell>
        </row>
        <row r="7795">
          <cell r="A7795" t="str">
            <v>NEW ZEALAND</v>
          </cell>
        </row>
        <row r="7796">
          <cell r="A7796" t="str">
            <v>NEW ZEALAND</v>
          </cell>
        </row>
        <row r="7797">
          <cell r="A7797" t="str">
            <v>NEW ZEALAND</v>
          </cell>
        </row>
        <row r="7798">
          <cell r="A7798" t="str">
            <v>NEW CALDONIA</v>
          </cell>
        </row>
        <row r="7799">
          <cell r="A7799" t="str">
            <v>NEW CALDONIA</v>
          </cell>
        </row>
        <row r="7800">
          <cell r="A7800" t="str">
            <v>NEW CALDONIA</v>
          </cell>
        </row>
        <row r="7801">
          <cell r="A7801" t="str">
            <v>NEW CALDONIA</v>
          </cell>
        </row>
        <row r="7802">
          <cell r="A7802" t="str">
            <v>NEW CALDONIA</v>
          </cell>
        </row>
        <row r="7803">
          <cell r="A7803" t="str">
            <v>NEW CALDONIA</v>
          </cell>
        </row>
        <row r="7804">
          <cell r="A7804" t="str">
            <v>NEW CALDONIA</v>
          </cell>
        </row>
        <row r="7805">
          <cell r="A7805" t="str">
            <v>NEW CALDONIA</v>
          </cell>
        </row>
        <row r="7806">
          <cell r="A7806" t="str">
            <v>NEW CALDONIA</v>
          </cell>
        </row>
        <row r="7807">
          <cell r="A7807" t="str">
            <v>NEW CALDONIA</v>
          </cell>
        </row>
        <row r="7808">
          <cell r="A7808" t="str">
            <v>NEW CALDONIA</v>
          </cell>
        </row>
        <row r="7809">
          <cell r="A7809" t="str">
            <v>NEW CALDONIA</v>
          </cell>
        </row>
        <row r="7810">
          <cell r="A7810" t="str">
            <v>CHRISTMS ISLAND</v>
          </cell>
        </row>
        <row r="7811">
          <cell r="A7811" t="str">
            <v>CHRISTMS ISLAND</v>
          </cell>
        </row>
        <row r="7812">
          <cell r="A7812" t="str">
            <v>CHRISTMS ISLAND</v>
          </cell>
        </row>
        <row r="7813">
          <cell r="A7813" t="str">
            <v>CHRISTMS ISLAND</v>
          </cell>
        </row>
        <row r="7814">
          <cell r="A7814" t="str">
            <v>CHRISTMS ISLAND</v>
          </cell>
        </row>
        <row r="7815">
          <cell r="A7815" t="str">
            <v>CHRISTMS ISLAND</v>
          </cell>
        </row>
        <row r="7816">
          <cell r="A7816" t="str">
            <v>CHRISTMS ISLAND</v>
          </cell>
        </row>
        <row r="7817">
          <cell r="A7817" t="str">
            <v>CHRISTMS ISLAND</v>
          </cell>
        </row>
        <row r="7818">
          <cell r="A7818" t="str">
            <v>CHRISTMS ISLAND</v>
          </cell>
        </row>
        <row r="7819">
          <cell r="A7819" t="str">
            <v>CHRISTMS ISLAND</v>
          </cell>
        </row>
        <row r="7820">
          <cell r="A7820" t="str">
            <v>CHRISTMS ISLAND</v>
          </cell>
        </row>
        <row r="7821">
          <cell r="A7821" t="str">
            <v>CHRISTMS ISLAND</v>
          </cell>
        </row>
        <row r="7822">
          <cell r="A7822" t="str">
            <v>COCO (KEEL ISLND)</v>
          </cell>
        </row>
        <row r="7823">
          <cell r="A7823" t="str">
            <v>COCO (KEEL ISLND)</v>
          </cell>
        </row>
        <row r="7824">
          <cell r="A7824" t="str">
            <v>COCO (KEEL ISLND)</v>
          </cell>
        </row>
        <row r="7825">
          <cell r="A7825" t="str">
            <v>COCO (KEEL ISLND)</v>
          </cell>
        </row>
        <row r="7826">
          <cell r="A7826" t="str">
            <v>COCO (KEEL ISLND)</v>
          </cell>
        </row>
        <row r="7827">
          <cell r="A7827" t="str">
            <v>COCO (KEEL ISLND)</v>
          </cell>
        </row>
        <row r="7828">
          <cell r="A7828" t="str">
            <v>COCO (KEEL ISLND)</v>
          </cell>
        </row>
        <row r="7829">
          <cell r="A7829" t="str">
            <v>COCO (KEEL ISLND)</v>
          </cell>
        </row>
        <row r="7830">
          <cell r="A7830" t="str">
            <v>COCO (KEEL ISLND)</v>
          </cell>
        </row>
        <row r="7831">
          <cell r="A7831" t="str">
            <v>COCO (KEEL ISLND)</v>
          </cell>
        </row>
        <row r="7832">
          <cell r="A7832" t="str">
            <v>COCO (KEEL ISLND)</v>
          </cell>
        </row>
        <row r="7833">
          <cell r="A7833" t="str">
            <v>COCO (KEEL ISLND)</v>
          </cell>
        </row>
        <row r="7834">
          <cell r="A7834" t="str">
            <v>COOK ISLAND</v>
          </cell>
        </row>
        <row r="7835">
          <cell r="A7835" t="str">
            <v>COOK ISLAND</v>
          </cell>
        </row>
        <row r="7836">
          <cell r="A7836" t="str">
            <v>COOK ISLAND</v>
          </cell>
        </row>
        <row r="7837">
          <cell r="A7837" t="str">
            <v>COOK ISLAND</v>
          </cell>
        </row>
        <row r="7838">
          <cell r="A7838" t="str">
            <v>COOK ISLAND</v>
          </cell>
        </row>
        <row r="7839">
          <cell r="A7839" t="str">
            <v>COOK ISLAND</v>
          </cell>
        </row>
        <row r="7840">
          <cell r="A7840" t="str">
            <v>COOK ISLAND</v>
          </cell>
        </row>
        <row r="7841">
          <cell r="A7841" t="str">
            <v>COOK ISLAND</v>
          </cell>
        </row>
        <row r="7842">
          <cell r="A7842" t="str">
            <v>COOK ISLAND</v>
          </cell>
        </row>
        <row r="7843">
          <cell r="A7843" t="str">
            <v>COOK ISLAND</v>
          </cell>
        </row>
        <row r="7844">
          <cell r="A7844" t="str">
            <v>COOK ISLAND</v>
          </cell>
        </row>
        <row r="7845">
          <cell r="A7845" t="str">
            <v>COOK ISLAND</v>
          </cell>
        </row>
        <row r="7846">
          <cell r="A7846" t="str">
            <v>FR POLYNESIA</v>
          </cell>
        </row>
        <row r="7847">
          <cell r="A7847" t="str">
            <v>FR POLYNESIA</v>
          </cell>
        </row>
        <row r="7848">
          <cell r="A7848" t="str">
            <v>FR POLYNESIA</v>
          </cell>
        </row>
        <row r="7849">
          <cell r="A7849" t="str">
            <v>FR POLYNESIA</v>
          </cell>
        </row>
        <row r="7850">
          <cell r="A7850" t="str">
            <v>FR POLYNESIA</v>
          </cell>
        </row>
        <row r="7851">
          <cell r="A7851" t="str">
            <v>FR POLYNESIA</v>
          </cell>
        </row>
        <row r="7852">
          <cell r="A7852" t="str">
            <v>FR POLYNESIA</v>
          </cell>
        </row>
        <row r="7853">
          <cell r="A7853" t="str">
            <v>FR POLYNESIA</v>
          </cell>
        </row>
        <row r="7854">
          <cell r="A7854" t="str">
            <v>FR POLYNESIA</v>
          </cell>
        </row>
        <row r="7855">
          <cell r="A7855" t="str">
            <v>FR POLYNESIA</v>
          </cell>
        </row>
        <row r="7856">
          <cell r="A7856" t="str">
            <v>FR POLYNESIA</v>
          </cell>
        </row>
        <row r="7857">
          <cell r="A7857" t="str">
            <v>FR POLYNESIA</v>
          </cell>
        </row>
        <row r="7858">
          <cell r="A7858" t="str">
            <v>GUAM</v>
          </cell>
        </row>
        <row r="7859">
          <cell r="A7859" t="str">
            <v>GUAM</v>
          </cell>
        </row>
        <row r="7860">
          <cell r="A7860" t="str">
            <v>GUAM</v>
          </cell>
        </row>
        <row r="7861">
          <cell r="A7861" t="str">
            <v>GUAM</v>
          </cell>
        </row>
        <row r="7862">
          <cell r="A7862" t="str">
            <v>GUAM</v>
          </cell>
        </row>
        <row r="7863">
          <cell r="A7863" t="str">
            <v>GUAM</v>
          </cell>
        </row>
        <row r="7864">
          <cell r="A7864" t="str">
            <v>GUAM</v>
          </cell>
        </row>
        <row r="7865">
          <cell r="A7865" t="str">
            <v>GUAM</v>
          </cell>
        </row>
        <row r="7866">
          <cell r="A7866" t="str">
            <v>GUAM</v>
          </cell>
        </row>
        <row r="7867">
          <cell r="A7867" t="str">
            <v>GUAM</v>
          </cell>
        </row>
        <row r="7868">
          <cell r="A7868" t="str">
            <v>GUAM</v>
          </cell>
        </row>
        <row r="7869">
          <cell r="A7869" t="str">
            <v>GUAM</v>
          </cell>
        </row>
        <row r="7870">
          <cell r="A7870" t="str">
            <v>FIJI</v>
          </cell>
        </row>
        <row r="7871">
          <cell r="A7871" t="str">
            <v>FIJI</v>
          </cell>
        </row>
        <row r="7872">
          <cell r="A7872" t="str">
            <v>FIJI</v>
          </cell>
        </row>
        <row r="7873">
          <cell r="A7873" t="str">
            <v>FIJI</v>
          </cell>
        </row>
        <row r="7874">
          <cell r="A7874" t="str">
            <v>FIJI</v>
          </cell>
        </row>
        <row r="7875">
          <cell r="A7875" t="str">
            <v>FIJI</v>
          </cell>
        </row>
        <row r="7876">
          <cell r="A7876" t="str">
            <v>FIJI</v>
          </cell>
        </row>
        <row r="7877">
          <cell r="A7877" t="str">
            <v>FIJI</v>
          </cell>
        </row>
        <row r="7878">
          <cell r="A7878" t="str">
            <v>FIJI</v>
          </cell>
        </row>
        <row r="7879">
          <cell r="A7879" t="str">
            <v>FIJI</v>
          </cell>
        </row>
        <row r="7880">
          <cell r="A7880" t="str">
            <v>FIJI</v>
          </cell>
        </row>
        <row r="7881">
          <cell r="A7881" t="str">
            <v>FIJI</v>
          </cell>
        </row>
        <row r="7882">
          <cell r="A7882" t="str">
            <v>HEARD/MCDNLD</v>
          </cell>
        </row>
        <row r="7883">
          <cell r="A7883" t="str">
            <v>HEARD/MCDNLD</v>
          </cell>
        </row>
        <row r="7884">
          <cell r="A7884" t="str">
            <v>HEARD/MCDNLD</v>
          </cell>
        </row>
        <row r="7885">
          <cell r="A7885" t="str">
            <v>HEARD/MCDNLD</v>
          </cell>
        </row>
        <row r="7886">
          <cell r="A7886" t="str">
            <v>HEARD/MCDNLD</v>
          </cell>
        </row>
        <row r="7887">
          <cell r="A7887" t="str">
            <v>HEARD/MCDNLD</v>
          </cell>
        </row>
        <row r="7888">
          <cell r="A7888" t="str">
            <v>HEARD/MCDNLD</v>
          </cell>
        </row>
        <row r="7889">
          <cell r="A7889" t="str">
            <v>HEARD/MCDNLD</v>
          </cell>
        </row>
        <row r="7890">
          <cell r="A7890" t="str">
            <v>HEARD/MCDNLD</v>
          </cell>
        </row>
        <row r="7891">
          <cell r="A7891" t="str">
            <v>HEARD/MCDNLD</v>
          </cell>
        </row>
        <row r="7892">
          <cell r="A7892" t="str">
            <v>HEARD/MCDNLD</v>
          </cell>
        </row>
        <row r="7893">
          <cell r="A7893" t="str">
            <v>HEARD/MCDNLD</v>
          </cell>
        </row>
        <row r="7894">
          <cell r="A7894" t="str">
            <v>MARSHALL ISL</v>
          </cell>
        </row>
        <row r="7895">
          <cell r="A7895" t="str">
            <v>MARSHALL ISL</v>
          </cell>
        </row>
        <row r="7896">
          <cell r="A7896" t="str">
            <v>MARSHALL ISL</v>
          </cell>
        </row>
        <row r="7897">
          <cell r="A7897" t="str">
            <v>MARSHALL ISL</v>
          </cell>
        </row>
        <row r="7898">
          <cell r="A7898" t="str">
            <v>MARSHALL ISL</v>
          </cell>
        </row>
        <row r="7899">
          <cell r="A7899" t="str">
            <v>MARSHALL ISL</v>
          </cell>
        </row>
        <row r="7900">
          <cell r="A7900" t="str">
            <v>MARSHALL ISL</v>
          </cell>
        </row>
        <row r="7901">
          <cell r="A7901" t="str">
            <v>MARSHALL ISL</v>
          </cell>
        </row>
        <row r="7902">
          <cell r="A7902" t="str">
            <v>MARSHALL ISL</v>
          </cell>
        </row>
        <row r="7903">
          <cell r="A7903" t="str">
            <v>MARSHALL ISL</v>
          </cell>
        </row>
        <row r="7904">
          <cell r="A7904" t="str">
            <v>MARSHALL ISL</v>
          </cell>
        </row>
        <row r="7905">
          <cell r="A7905" t="str">
            <v>MARSHALL ISL</v>
          </cell>
        </row>
        <row r="7906">
          <cell r="A7906" t="str">
            <v>PAPUA N GUIN</v>
          </cell>
        </row>
        <row r="7907">
          <cell r="A7907" t="str">
            <v>PAPUA N GUIN</v>
          </cell>
        </row>
        <row r="7908">
          <cell r="A7908" t="str">
            <v>PAPUA N GUIN</v>
          </cell>
        </row>
        <row r="7909">
          <cell r="A7909" t="str">
            <v>PAPUA N GUIN</v>
          </cell>
        </row>
        <row r="7910">
          <cell r="A7910" t="str">
            <v>PAPUA N GUIN</v>
          </cell>
        </row>
        <row r="7911">
          <cell r="A7911" t="str">
            <v>PAPUA N GUIN</v>
          </cell>
        </row>
        <row r="7912">
          <cell r="A7912" t="str">
            <v>PAPUA N GUIN</v>
          </cell>
        </row>
        <row r="7913">
          <cell r="A7913" t="str">
            <v>PAPUA N GUIN</v>
          </cell>
        </row>
        <row r="7914">
          <cell r="A7914" t="str">
            <v>PAPUA N GUIN</v>
          </cell>
        </row>
        <row r="7915">
          <cell r="A7915" t="str">
            <v>PAPUA N GUIN</v>
          </cell>
        </row>
        <row r="7916">
          <cell r="A7916" t="str">
            <v>PAPUA N GUIN</v>
          </cell>
        </row>
        <row r="7917">
          <cell r="A7917" t="str">
            <v>PAPUA N GUIN</v>
          </cell>
        </row>
        <row r="7918">
          <cell r="A7918" t="str">
            <v>SOLOMON ISL</v>
          </cell>
        </row>
        <row r="7919">
          <cell r="A7919" t="str">
            <v>SOLOMON ISL</v>
          </cell>
        </row>
        <row r="7920">
          <cell r="A7920" t="str">
            <v>SOLOMON ISL</v>
          </cell>
        </row>
        <row r="7921">
          <cell r="A7921" t="str">
            <v>SOLOMON ISL</v>
          </cell>
        </row>
        <row r="7922">
          <cell r="A7922" t="str">
            <v>SOLOMON ISL</v>
          </cell>
        </row>
        <row r="7923">
          <cell r="A7923" t="str">
            <v>SOLOMON ISL</v>
          </cell>
        </row>
        <row r="7924">
          <cell r="A7924" t="str">
            <v>SOLOMON ISL</v>
          </cell>
        </row>
        <row r="7925">
          <cell r="A7925" t="str">
            <v>SOLOMON ISL</v>
          </cell>
        </row>
        <row r="7926">
          <cell r="A7926" t="str">
            <v>SOLOMON ISL</v>
          </cell>
        </row>
        <row r="7927">
          <cell r="A7927" t="str">
            <v>SOLOMON ISL</v>
          </cell>
        </row>
        <row r="7928">
          <cell r="A7928" t="str">
            <v>SOLOMON ISL</v>
          </cell>
        </row>
        <row r="7929">
          <cell r="A7929" t="str">
            <v>SOLOMON ISL</v>
          </cell>
        </row>
        <row r="7930">
          <cell r="A7930" t="str">
            <v>VANUATU</v>
          </cell>
        </row>
        <row r="7931">
          <cell r="A7931" t="str">
            <v>VANUATU</v>
          </cell>
        </row>
        <row r="7932">
          <cell r="A7932" t="str">
            <v>VANUATU</v>
          </cell>
        </row>
        <row r="7933">
          <cell r="A7933" t="str">
            <v>VANUATU</v>
          </cell>
        </row>
        <row r="7934">
          <cell r="A7934" t="str">
            <v>VANUATU</v>
          </cell>
        </row>
        <row r="7935">
          <cell r="A7935" t="str">
            <v>VANUATU</v>
          </cell>
        </row>
        <row r="7936">
          <cell r="A7936" t="str">
            <v>VANUATU</v>
          </cell>
        </row>
        <row r="7937">
          <cell r="A7937" t="str">
            <v>VANUATU</v>
          </cell>
        </row>
        <row r="7938">
          <cell r="A7938" t="str">
            <v>VANUATU</v>
          </cell>
        </row>
        <row r="7939">
          <cell r="A7939" t="str">
            <v>VANUATU</v>
          </cell>
        </row>
        <row r="7940">
          <cell r="A7940" t="str">
            <v>VANUATU</v>
          </cell>
        </row>
        <row r="7941">
          <cell r="A7941" t="str">
            <v>VANUATU</v>
          </cell>
        </row>
        <row r="7942">
          <cell r="A7942" t="str">
            <v>KIRIBATI</v>
          </cell>
        </row>
        <row r="7943">
          <cell r="A7943" t="str">
            <v>KIRIBATI</v>
          </cell>
        </row>
        <row r="7944">
          <cell r="A7944" t="str">
            <v>KIRIBATI</v>
          </cell>
        </row>
        <row r="7945">
          <cell r="A7945" t="str">
            <v>KIRIBATI</v>
          </cell>
        </row>
        <row r="7946">
          <cell r="A7946" t="str">
            <v>KIRIBATI</v>
          </cell>
        </row>
        <row r="7947">
          <cell r="A7947" t="str">
            <v>KIRIBATI</v>
          </cell>
        </row>
        <row r="7948">
          <cell r="A7948" t="str">
            <v>KIRIBATI</v>
          </cell>
        </row>
        <row r="7949">
          <cell r="A7949" t="str">
            <v>KIRIBATI</v>
          </cell>
        </row>
        <row r="7950">
          <cell r="A7950" t="str">
            <v>KIRIBATI</v>
          </cell>
        </row>
        <row r="7951">
          <cell r="A7951" t="str">
            <v>KIRIBATI</v>
          </cell>
        </row>
        <row r="7952">
          <cell r="A7952" t="str">
            <v>KIRIBATI</v>
          </cell>
        </row>
        <row r="7953">
          <cell r="A7953" t="str">
            <v>KIRIBATI</v>
          </cell>
        </row>
        <row r="7954">
          <cell r="A7954" t="str">
            <v xml:space="preserve">MICRON, FED STS </v>
          </cell>
        </row>
        <row r="7955">
          <cell r="A7955" t="str">
            <v xml:space="preserve">MICRON, FED STS </v>
          </cell>
        </row>
        <row r="7956">
          <cell r="A7956" t="str">
            <v xml:space="preserve">MICRON, FED STS </v>
          </cell>
        </row>
        <row r="7957">
          <cell r="A7957" t="str">
            <v xml:space="preserve">MICRON, FED STS </v>
          </cell>
        </row>
        <row r="7958">
          <cell r="A7958" t="str">
            <v xml:space="preserve">MICRON, FED STS </v>
          </cell>
        </row>
        <row r="7959">
          <cell r="A7959" t="str">
            <v xml:space="preserve">MICRON, FED STS </v>
          </cell>
        </row>
        <row r="7960">
          <cell r="A7960" t="str">
            <v xml:space="preserve">MICRON, FED STS </v>
          </cell>
        </row>
        <row r="7961">
          <cell r="A7961" t="str">
            <v xml:space="preserve">MICRON, FED STS </v>
          </cell>
        </row>
        <row r="7962">
          <cell r="A7962" t="str">
            <v xml:space="preserve">MICRON, FED STS </v>
          </cell>
        </row>
        <row r="7963">
          <cell r="A7963" t="str">
            <v xml:space="preserve">MICRON, FED STS </v>
          </cell>
        </row>
        <row r="7964">
          <cell r="A7964" t="str">
            <v xml:space="preserve">MICRON, FED STS </v>
          </cell>
        </row>
        <row r="7965">
          <cell r="A7965" t="str">
            <v xml:space="preserve">MICRON, FED STS </v>
          </cell>
        </row>
        <row r="7966">
          <cell r="A7966" t="str">
            <v>N.MARIANA ISLANDS</v>
          </cell>
        </row>
        <row r="7967">
          <cell r="A7967" t="str">
            <v>N.MARIANA ISLANDS</v>
          </cell>
        </row>
        <row r="7968">
          <cell r="A7968" t="str">
            <v>N.MARIANA ISLANDS</v>
          </cell>
        </row>
        <row r="7969">
          <cell r="A7969" t="str">
            <v>N.MARIANA ISLANDS</v>
          </cell>
        </row>
        <row r="7970">
          <cell r="A7970" t="str">
            <v>N.MARIANA ISLANDS</v>
          </cell>
        </row>
        <row r="7971">
          <cell r="A7971" t="str">
            <v>N.MARIANA ISLANDS</v>
          </cell>
        </row>
        <row r="7972">
          <cell r="A7972" t="str">
            <v>N.MARIANA ISLANDS</v>
          </cell>
        </row>
        <row r="7973">
          <cell r="A7973" t="str">
            <v>N.MARIANA ISLANDS</v>
          </cell>
        </row>
        <row r="7974">
          <cell r="A7974" t="str">
            <v>N.MARIANA ISLANDS</v>
          </cell>
        </row>
        <row r="7975">
          <cell r="A7975" t="str">
            <v>N.MARIANA ISLANDS</v>
          </cell>
        </row>
        <row r="7976">
          <cell r="A7976" t="str">
            <v>N.MARIANA ISLANDS</v>
          </cell>
        </row>
        <row r="7977">
          <cell r="A7977" t="str">
            <v>N.MARIANA ISLANDS</v>
          </cell>
        </row>
        <row r="7978">
          <cell r="A7978" t="str">
            <v>NAURU</v>
          </cell>
        </row>
        <row r="7979">
          <cell r="A7979" t="str">
            <v>NAURU</v>
          </cell>
        </row>
        <row r="7980">
          <cell r="A7980" t="str">
            <v>NAURU</v>
          </cell>
        </row>
        <row r="7981">
          <cell r="A7981" t="str">
            <v>NAURU</v>
          </cell>
        </row>
        <row r="7982">
          <cell r="A7982" t="str">
            <v>NAURU</v>
          </cell>
        </row>
        <row r="7983">
          <cell r="A7983" t="str">
            <v>NAURU</v>
          </cell>
        </row>
        <row r="7984">
          <cell r="A7984" t="str">
            <v>NAURU</v>
          </cell>
        </row>
        <row r="7985">
          <cell r="A7985" t="str">
            <v>NAURU</v>
          </cell>
        </row>
        <row r="7986">
          <cell r="A7986" t="str">
            <v>NAURU</v>
          </cell>
        </row>
        <row r="7987">
          <cell r="A7987" t="str">
            <v>NAURU</v>
          </cell>
        </row>
        <row r="7988">
          <cell r="A7988" t="str">
            <v>NAURU</v>
          </cell>
        </row>
        <row r="7989">
          <cell r="A7989" t="str">
            <v>NAURU</v>
          </cell>
        </row>
        <row r="7990">
          <cell r="A7990" t="str">
            <v>NIUE</v>
          </cell>
        </row>
        <row r="7991">
          <cell r="A7991" t="str">
            <v>NIUE</v>
          </cell>
        </row>
        <row r="7992">
          <cell r="A7992" t="str">
            <v>NIUE</v>
          </cell>
        </row>
        <row r="7993">
          <cell r="A7993" t="str">
            <v>NIUE</v>
          </cell>
        </row>
        <row r="7994">
          <cell r="A7994" t="str">
            <v>NIUE</v>
          </cell>
        </row>
        <row r="7995">
          <cell r="A7995" t="str">
            <v>NIUE</v>
          </cell>
        </row>
        <row r="7996">
          <cell r="A7996" t="str">
            <v>NIUE</v>
          </cell>
        </row>
        <row r="7997">
          <cell r="A7997" t="str">
            <v>NIUE</v>
          </cell>
        </row>
        <row r="7998">
          <cell r="A7998" t="str">
            <v>NIUE</v>
          </cell>
        </row>
        <row r="7999">
          <cell r="A7999" t="str">
            <v>NIUE</v>
          </cell>
        </row>
        <row r="8000">
          <cell r="A8000" t="str">
            <v>NIUE</v>
          </cell>
        </row>
        <row r="8001">
          <cell r="A8001" t="str">
            <v>NIUE</v>
          </cell>
        </row>
        <row r="8002">
          <cell r="A8002" t="str">
            <v>NORFOLK ISLAND</v>
          </cell>
        </row>
        <row r="8003">
          <cell r="A8003" t="str">
            <v>NORFOLK ISLAND</v>
          </cell>
        </row>
        <row r="8004">
          <cell r="A8004" t="str">
            <v>NORFOLK ISLAND</v>
          </cell>
        </row>
        <row r="8005">
          <cell r="A8005" t="str">
            <v>NORFOLK ISLAND</v>
          </cell>
        </row>
        <row r="8006">
          <cell r="A8006" t="str">
            <v>NORFOLK ISLAND</v>
          </cell>
        </row>
        <row r="8007">
          <cell r="A8007" t="str">
            <v>NORFOLK ISLAND</v>
          </cell>
        </row>
        <row r="8008">
          <cell r="A8008" t="str">
            <v>NORFOLK ISLAND</v>
          </cell>
        </row>
        <row r="8009">
          <cell r="A8009" t="str">
            <v>NORFOLK ISLAND</v>
          </cell>
        </row>
        <row r="8010">
          <cell r="A8010" t="str">
            <v>NORFOLK ISLAND</v>
          </cell>
        </row>
        <row r="8011">
          <cell r="A8011" t="str">
            <v>NORFOLK ISLAND</v>
          </cell>
        </row>
        <row r="8012">
          <cell r="A8012" t="str">
            <v>NORFOLK ISLAND</v>
          </cell>
        </row>
        <row r="8013">
          <cell r="A8013" t="str">
            <v>NORFOLK ISLAND</v>
          </cell>
        </row>
        <row r="8014">
          <cell r="A8014" t="str">
            <v>PALAU</v>
          </cell>
        </row>
        <row r="8015">
          <cell r="A8015" t="str">
            <v>PALAU</v>
          </cell>
        </row>
        <row r="8016">
          <cell r="A8016" t="str">
            <v>PALAU</v>
          </cell>
        </row>
        <row r="8017">
          <cell r="A8017" t="str">
            <v>PALAU</v>
          </cell>
        </row>
        <row r="8018">
          <cell r="A8018" t="str">
            <v>PALAU</v>
          </cell>
        </row>
        <row r="8019">
          <cell r="A8019" t="str">
            <v>PALAU</v>
          </cell>
        </row>
        <row r="8020">
          <cell r="A8020" t="str">
            <v>PALAU</v>
          </cell>
        </row>
        <row r="8021">
          <cell r="A8021" t="str">
            <v>PALAU</v>
          </cell>
        </row>
        <row r="8022">
          <cell r="A8022" t="str">
            <v>PALAU</v>
          </cell>
        </row>
        <row r="8023">
          <cell r="A8023" t="str">
            <v>PALAU</v>
          </cell>
        </row>
        <row r="8024">
          <cell r="A8024" t="str">
            <v>PALAU</v>
          </cell>
        </row>
        <row r="8025">
          <cell r="A8025" t="str">
            <v>PALAU</v>
          </cell>
        </row>
        <row r="8026">
          <cell r="A8026" t="str">
            <v>PITCAIRN</v>
          </cell>
        </row>
        <row r="8027">
          <cell r="A8027" t="str">
            <v>PITCAIRN</v>
          </cell>
        </row>
        <row r="8028">
          <cell r="A8028" t="str">
            <v>PITCAIRN</v>
          </cell>
        </row>
        <row r="8029">
          <cell r="A8029" t="str">
            <v>PITCAIRN</v>
          </cell>
        </row>
        <row r="8030">
          <cell r="A8030" t="str">
            <v>PITCAIRN</v>
          </cell>
        </row>
        <row r="8031">
          <cell r="A8031" t="str">
            <v>PITCAIRN</v>
          </cell>
        </row>
        <row r="8032">
          <cell r="A8032" t="str">
            <v>PITCAIRN</v>
          </cell>
        </row>
        <row r="8033">
          <cell r="A8033" t="str">
            <v>PITCAIRN</v>
          </cell>
        </row>
        <row r="8034">
          <cell r="A8034" t="str">
            <v>PITCAIRN</v>
          </cell>
        </row>
        <row r="8035">
          <cell r="A8035" t="str">
            <v>PITCAIRN</v>
          </cell>
        </row>
        <row r="8036">
          <cell r="A8036" t="str">
            <v>PITCAIRN</v>
          </cell>
        </row>
        <row r="8037">
          <cell r="A8037" t="str">
            <v>PITCAIRN</v>
          </cell>
        </row>
        <row r="8038">
          <cell r="A8038" t="str">
            <v>SAMOA</v>
          </cell>
        </row>
        <row r="8039">
          <cell r="A8039" t="str">
            <v>SAMOA</v>
          </cell>
        </row>
        <row r="8040">
          <cell r="A8040" t="str">
            <v>SAMOA</v>
          </cell>
        </row>
        <row r="8041">
          <cell r="A8041" t="str">
            <v>SAMOA</v>
          </cell>
        </row>
        <row r="8042">
          <cell r="A8042" t="str">
            <v>SAMOA</v>
          </cell>
        </row>
        <row r="8043">
          <cell r="A8043" t="str">
            <v>SAMOA</v>
          </cell>
        </row>
        <row r="8044">
          <cell r="A8044" t="str">
            <v>SAMOA</v>
          </cell>
        </row>
        <row r="8045">
          <cell r="A8045" t="str">
            <v>SAMOA</v>
          </cell>
        </row>
        <row r="8046">
          <cell r="A8046" t="str">
            <v>SAMOA</v>
          </cell>
        </row>
        <row r="8047">
          <cell r="A8047" t="str">
            <v>SAMOA</v>
          </cell>
        </row>
        <row r="8048">
          <cell r="A8048" t="str">
            <v>SAMOA</v>
          </cell>
        </row>
        <row r="8049">
          <cell r="A8049" t="str">
            <v>SAMOA</v>
          </cell>
        </row>
        <row r="8050">
          <cell r="A8050" t="str">
            <v>TOKELAU</v>
          </cell>
        </row>
        <row r="8051">
          <cell r="A8051" t="str">
            <v>TOKELAU</v>
          </cell>
        </row>
        <row r="8052">
          <cell r="A8052" t="str">
            <v>TOKELAU</v>
          </cell>
        </row>
        <row r="8053">
          <cell r="A8053" t="str">
            <v>TOKELAU</v>
          </cell>
        </row>
        <row r="8054">
          <cell r="A8054" t="str">
            <v>TOKELAU</v>
          </cell>
        </row>
        <row r="8055">
          <cell r="A8055" t="str">
            <v>TOKELAU</v>
          </cell>
        </row>
        <row r="8056">
          <cell r="A8056" t="str">
            <v>TOKELAU</v>
          </cell>
        </row>
        <row r="8057">
          <cell r="A8057" t="str">
            <v>TOKELAU</v>
          </cell>
        </row>
        <row r="8058">
          <cell r="A8058" t="str">
            <v>TOKELAU</v>
          </cell>
        </row>
        <row r="8059">
          <cell r="A8059" t="str">
            <v>TOKELAU</v>
          </cell>
        </row>
        <row r="8060">
          <cell r="A8060" t="str">
            <v>TOKELAU</v>
          </cell>
        </row>
        <row r="8061">
          <cell r="A8061" t="str">
            <v>TOKELAU</v>
          </cell>
        </row>
        <row r="8062">
          <cell r="A8062" t="str">
            <v>TONGA</v>
          </cell>
        </row>
        <row r="8063">
          <cell r="A8063" t="str">
            <v>TONGA</v>
          </cell>
        </row>
        <row r="8064">
          <cell r="A8064" t="str">
            <v>TONGA</v>
          </cell>
        </row>
        <row r="8065">
          <cell r="A8065" t="str">
            <v>TONGA</v>
          </cell>
        </row>
        <row r="8066">
          <cell r="A8066" t="str">
            <v>TONGA</v>
          </cell>
        </row>
        <row r="8067">
          <cell r="A8067" t="str">
            <v>TONGA</v>
          </cell>
        </row>
        <row r="8068">
          <cell r="A8068" t="str">
            <v>TONGA</v>
          </cell>
        </row>
        <row r="8069">
          <cell r="A8069" t="str">
            <v>TONGA</v>
          </cell>
        </row>
        <row r="8070">
          <cell r="A8070" t="str">
            <v>TONGA</v>
          </cell>
        </row>
        <row r="8071">
          <cell r="A8071" t="str">
            <v>TONGA</v>
          </cell>
        </row>
        <row r="8072">
          <cell r="A8072" t="str">
            <v>TONGA</v>
          </cell>
        </row>
        <row r="8073">
          <cell r="A8073" t="str">
            <v>TONGA</v>
          </cell>
        </row>
        <row r="8074">
          <cell r="A8074" t="str">
            <v xml:space="preserve">TUVALU </v>
          </cell>
        </row>
        <row r="8075">
          <cell r="A8075" t="str">
            <v xml:space="preserve">TUVALU </v>
          </cell>
        </row>
        <row r="8076">
          <cell r="A8076" t="str">
            <v xml:space="preserve">TUVALU </v>
          </cell>
        </row>
        <row r="8077">
          <cell r="A8077" t="str">
            <v xml:space="preserve">TUVALU </v>
          </cell>
        </row>
        <row r="8078">
          <cell r="A8078" t="str">
            <v xml:space="preserve">TUVALU </v>
          </cell>
        </row>
        <row r="8079">
          <cell r="A8079" t="str">
            <v xml:space="preserve">TUVALU </v>
          </cell>
        </row>
        <row r="8080">
          <cell r="A8080" t="str">
            <v xml:space="preserve">TUVALU </v>
          </cell>
        </row>
        <row r="8081">
          <cell r="A8081" t="str">
            <v xml:space="preserve">TUVALU </v>
          </cell>
        </row>
        <row r="8082">
          <cell r="A8082" t="str">
            <v xml:space="preserve">TUVALU </v>
          </cell>
        </row>
        <row r="8083">
          <cell r="A8083" t="str">
            <v xml:space="preserve">TUVALU </v>
          </cell>
        </row>
        <row r="8084">
          <cell r="A8084" t="str">
            <v xml:space="preserve">TUVALU </v>
          </cell>
        </row>
        <row r="8085">
          <cell r="A8085" t="str">
            <v xml:space="preserve">TUVALU </v>
          </cell>
        </row>
        <row r="8086">
          <cell r="A8086" t="str">
            <v>US MINOR OUTLY IS</v>
          </cell>
        </row>
        <row r="8087">
          <cell r="A8087" t="str">
            <v>US MINOR OUTLY IS</v>
          </cell>
        </row>
        <row r="8088">
          <cell r="A8088" t="str">
            <v>US MINOR OUTLY IS</v>
          </cell>
        </row>
        <row r="8089">
          <cell r="A8089" t="str">
            <v>US MINOR OUTLY IS</v>
          </cell>
        </row>
        <row r="8090">
          <cell r="A8090" t="str">
            <v>US MINOR OUTLY IS</v>
          </cell>
        </row>
        <row r="8091">
          <cell r="A8091" t="str">
            <v>US MINOR OUTLY IS</v>
          </cell>
        </row>
        <row r="8092">
          <cell r="A8092" t="str">
            <v>US MINOR OUTLY IS</v>
          </cell>
        </row>
        <row r="8093">
          <cell r="A8093" t="str">
            <v>US MINOR OUTLY IS</v>
          </cell>
        </row>
        <row r="8094">
          <cell r="A8094" t="str">
            <v>US MINOR OUTLY IS</v>
          </cell>
        </row>
        <row r="8095">
          <cell r="A8095" t="str">
            <v>US MINOR OUTLY IS</v>
          </cell>
        </row>
        <row r="8096">
          <cell r="A8096" t="str">
            <v>US MINOR OUTLY IS</v>
          </cell>
        </row>
        <row r="8097">
          <cell r="A8097" t="str">
            <v>US MINOR OUTLY IS</v>
          </cell>
        </row>
        <row r="8098">
          <cell r="A8098" t="str">
            <v>WALLIS&amp;FUTUN</v>
          </cell>
        </row>
        <row r="8099">
          <cell r="A8099" t="str">
            <v>WALLIS&amp;FUTUN</v>
          </cell>
        </row>
        <row r="8100">
          <cell r="A8100" t="str">
            <v>WALLIS&amp;FUTUN</v>
          </cell>
        </row>
        <row r="8101">
          <cell r="A8101" t="str">
            <v>WALLIS&amp;FUTUN</v>
          </cell>
        </row>
        <row r="8102">
          <cell r="A8102" t="str">
            <v>WALLIS&amp;FUTUN</v>
          </cell>
        </row>
        <row r="8103">
          <cell r="A8103" t="str">
            <v>WALLIS&amp;FUTUN</v>
          </cell>
        </row>
        <row r="8104">
          <cell r="A8104" t="str">
            <v>WALLIS&amp;FUTUN</v>
          </cell>
        </row>
        <row r="8105">
          <cell r="A8105" t="str">
            <v>WALLIS&amp;FUTUN</v>
          </cell>
        </row>
        <row r="8106">
          <cell r="A8106" t="str">
            <v>WALLIS&amp;FUTUN</v>
          </cell>
        </row>
        <row r="8107">
          <cell r="A8107" t="str">
            <v>WALLIS&amp;FUTUN</v>
          </cell>
        </row>
        <row r="8108">
          <cell r="A8108" t="str">
            <v>WALLIS&amp;FUTUN</v>
          </cell>
        </row>
        <row r="8109">
          <cell r="A8109" t="str">
            <v>WALLIS&amp;FUTUN</v>
          </cell>
        </row>
        <row r="8110">
          <cell r="A8110" t="str">
            <v>INDIA</v>
          </cell>
        </row>
        <row r="8111">
          <cell r="A8111" t="str">
            <v>INDIA</v>
          </cell>
        </row>
        <row r="8112">
          <cell r="A8112" t="str">
            <v>INDIA</v>
          </cell>
        </row>
        <row r="8113">
          <cell r="A8113" t="str">
            <v>INDIA</v>
          </cell>
        </row>
        <row r="8114">
          <cell r="A8114" t="str">
            <v>INDIA</v>
          </cell>
        </row>
        <row r="8115">
          <cell r="A8115" t="str">
            <v>INDIA</v>
          </cell>
        </row>
        <row r="8116">
          <cell r="A8116" t="str">
            <v>INDIA</v>
          </cell>
        </row>
        <row r="8117">
          <cell r="A8117" t="str">
            <v>INDIA</v>
          </cell>
        </row>
        <row r="8118">
          <cell r="A8118" t="str">
            <v>INDIA</v>
          </cell>
        </row>
        <row r="8119">
          <cell r="A8119" t="str">
            <v>INDIA</v>
          </cell>
        </row>
        <row r="8120">
          <cell r="A8120" t="str">
            <v>INDIA</v>
          </cell>
        </row>
        <row r="8121">
          <cell r="A8121" t="str">
            <v>INDIA</v>
          </cell>
        </row>
        <row r="8122">
          <cell r="A8122" t="str">
            <v>SRI LANKA</v>
          </cell>
        </row>
        <row r="8123">
          <cell r="A8123" t="str">
            <v>SRI LANKA</v>
          </cell>
        </row>
        <row r="8124">
          <cell r="A8124" t="str">
            <v>SRI LANKA</v>
          </cell>
        </row>
        <row r="8125">
          <cell r="A8125" t="str">
            <v>SRI LANKA</v>
          </cell>
        </row>
        <row r="8126">
          <cell r="A8126" t="str">
            <v>SRI LANKA</v>
          </cell>
        </row>
        <row r="8127">
          <cell r="A8127" t="str">
            <v>SRI LANKA</v>
          </cell>
        </row>
        <row r="8128">
          <cell r="A8128" t="str">
            <v>SRI LANKA</v>
          </cell>
        </row>
        <row r="8129">
          <cell r="A8129" t="str">
            <v>SRI LANKA</v>
          </cell>
        </row>
        <row r="8130">
          <cell r="A8130" t="str">
            <v>SRI LANKA</v>
          </cell>
        </row>
        <row r="8131">
          <cell r="A8131" t="str">
            <v>SRI LANKA</v>
          </cell>
        </row>
        <row r="8132">
          <cell r="A8132" t="str">
            <v>SRI LANKA</v>
          </cell>
        </row>
        <row r="8133">
          <cell r="A8133" t="str">
            <v>SRI LANKA</v>
          </cell>
        </row>
        <row r="8134">
          <cell r="A8134" t="str">
            <v>BANGLADESH</v>
          </cell>
        </row>
        <row r="8135">
          <cell r="A8135" t="str">
            <v>BANGLADESH</v>
          </cell>
        </row>
        <row r="8136">
          <cell r="A8136" t="str">
            <v>BANGLADESH</v>
          </cell>
        </row>
        <row r="8137">
          <cell r="A8137" t="str">
            <v>BANGLADESH</v>
          </cell>
        </row>
        <row r="8138">
          <cell r="A8138" t="str">
            <v>BANGLADESH</v>
          </cell>
        </row>
        <row r="8139">
          <cell r="A8139" t="str">
            <v>BANGLADESH</v>
          </cell>
        </row>
        <row r="8140">
          <cell r="A8140" t="str">
            <v>BANGLADESH</v>
          </cell>
        </row>
        <row r="8141">
          <cell r="A8141" t="str">
            <v>BANGLADESH</v>
          </cell>
        </row>
        <row r="8142">
          <cell r="A8142" t="str">
            <v>BANGLADESH</v>
          </cell>
        </row>
        <row r="8143">
          <cell r="A8143" t="str">
            <v>BANGLADESH</v>
          </cell>
        </row>
        <row r="8144">
          <cell r="A8144" t="str">
            <v>BANGLADESH</v>
          </cell>
        </row>
        <row r="8145">
          <cell r="A8145" t="str">
            <v>BANGLADESH</v>
          </cell>
        </row>
        <row r="8146">
          <cell r="A8146" t="str">
            <v>PAKISTAN</v>
          </cell>
        </row>
        <row r="8147">
          <cell r="A8147" t="str">
            <v>PAKISTAN</v>
          </cell>
        </row>
        <row r="8148">
          <cell r="A8148" t="str">
            <v>PAKISTAN</v>
          </cell>
        </row>
        <row r="8149">
          <cell r="A8149" t="str">
            <v>PAKISTAN</v>
          </cell>
        </row>
        <row r="8150">
          <cell r="A8150" t="str">
            <v>PAKISTAN</v>
          </cell>
        </row>
        <row r="8151">
          <cell r="A8151" t="str">
            <v>PAKISTAN</v>
          </cell>
        </row>
        <row r="8152">
          <cell r="A8152" t="str">
            <v>PAKISTAN</v>
          </cell>
        </row>
        <row r="8153">
          <cell r="A8153" t="str">
            <v>PAKISTAN</v>
          </cell>
        </row>
        <row r="8154">
          <cell r="A8154" t="str">
            <v>PAKISTAN</v>
          </cell>
        </row>
        <row r="8155">
          <cell r="A8155" t="str">
            <v>PAKISTAN</v>
          </cell>
        </row>
        <row r="8156">
          <cell r="A8156" t="str">
            <v>PAKISTAN</v>
          </cell>
        </row>
        <row r="8157">
          <cell r="A8157" t="str">
            <v>PAKISTAN</v>
          </cell>
        </row>
        <row r="8158">
          <cell r="A8158" t="str">
            <v>AFGHANISTAN</v>
          </cell>
        </row>
        <row r="8159">
          <cell r="A8159" t="str">
            <v>BHUTAN</v>
          </cell>
        </row>
        <row r="8160">
          <cell r="A8160" t="str">
            <v>EAST TIMOR</v>
          </cell>
        </row>
        <row r="8161">
          <cell r="A8161" t="str">
            <v>KOREA,DEMOC REP</v>
          </cell>
        </row>
        <row r="8162">
          <cell r="A8162" t="str">
            <v>KYRGYZSTAN</v>
          </cell>
        </row>
        <row r="8163">
          <cell r="A8163" t="str">
            <v>MACAO</v>
          </cell>
        </row>
        <row r="8164">
          <cell r="A8164" t="str">
            <v>MALDIVES</v>
          </cell>
        </row>
        <row r="8165">
          <cell r="A8165" t="str">
            <v>NEPAL</v>
          </cell>
        </row>
        <row r="8166">
          <cell r="A8166" t="str">
            <v>AMER SAMOA</v>
          </cell>
        </row>
        <row r="8167">
          <cell r="A8167" t="str">
            <v>CHRISTMS ISLAND</v>
          </cell>
        </row>
        <row r="8168">
          <cell r="A8168" t="str">
            <v>COCO (KEEL ISLND)</v>
          </cell>
        </row>
        <row r="8169">
          <cell r="A8169" t="str">
            <v>COOK ISLAND</v>
          </cell>
        </row>
        <row r="8170">
          <cell r="A8170" t="str">
            <v>FIJI</v>
          </cell>
        </row>
        <row r="8171">
          <cell r="A8171" t="str">
            <v>HEARD/MCDNLD</v>
          </cell>
        </row>
        <row r="8172">
          <cell r="A8172" t="str">
            <v>KIRIBATI</v>
          </cell>
        </row>
        <row r="8173">
          <cell r="A8173" t="str">
            <v>MARSHALL ISL</v>
          </cell>
        </row>
        <row r="8174">
          <cell r="A8174" t="str">
            <v xml:space="preserve">MICRON, FED STS </v>
          </cell>
        </row>
        <row r="8175">
          <cell r="A8175" t="str">
            <v>NAURU</v>
          </cell>
        </row>
        <row r="8176">
          <cell r="A8176" t="str">
            <v>NIUE</v>
          </cell>
        </row>
        <row r="8177">
          <cell r="A8177" t="str">
            <v>NORFOLK ISLAND</v>
          </cell>
        </row>
        <row r="8178">
          <cell r="A8178" t="str">
            <v>N.MARIANA ISLANDS</v>
          </cell>
        </row>
        <row r="8179">
          <cell r="A8179" t="str">
            <v>PALAU</v>
          </cell>
        </row>
        <row r="8180">
          <cell r="A8180" t="str">
            <v>PITCAIRN</v>
          </cell>
        </row>
        <row r="8181">
          <cell r="A8181" t="str">
            <v>SAMOA</v>
          </cell>
        </row>
        <row r="8182">
          <cell r="A8182" t="str">
            <v>SOLOMON ISL</v>
          </cell>
        </row>
        <row r="8183">
          <cell r="A8183" t="str">
            <v>TOKELAU</v>
          </cell>
        </row>
        <row r="8184">
          <cell r="A8184" t="str">
            <v>TONGA</v>
          </cell>
        </row>
        <row r="8185">
          <cell r="A8185" t="str">
            <v xml:space="preserve">TUVALU </v>
          </cell>
        </row>
        <row r="8186">
          <cell r="A8186" t="str">
            <v>US MINOR OUTLY IS</v>
          </cell>
        </row>
        <row r="8187">
          <cell r="A8187" t="str">
            <v>VANUATU</v>
          </cell>
        </row>
        <row r="8188">
          <cell r="A8188" t="str">
            <v>WALLIS&amp;FUTUN</v>
          </cell>
        </row>
        <row r="8189">
          <cell r="A8189" t="str">
            <v>BHUTAN</v>
          </cell>
        </row>
        <row r="8190">
          <cell r="A8190" t="str">
            <v>EAST TIMOR</v>
          </cell>
        </row>
        <row r="8191">
          <cell r="A8191" t="str">
            <v>MACAO</v>
          </cell>
        </row>
        <row r="8192">
          <cell r="A8192" t="str">
            <v>MONGOLIA</v>
          </cell>
        </row>
        <row r="8193">
          <cell r="A8193" t="str">
            <v>TAJIKISTAN</v>
          </cell>
        </row>
        <row r="8194">
          <cell r="A8194" t="str">
            <v>TURKMENISTAN</v>
          </cell>
        </row>
        <row r="8195">
          <cell r="A8195" t="str">
            <v>AMER SAMOA</v>
          </cell>
        </row>
        <row r="8196">
          <cell r="A8196" t="str">
            <v>CHRISTMS ISLAND</v>
          </cell>
        </row>
        <row r="8197">
          <cell r="A8197" t="str">
            <v>COCO (KEEL ISLND)</v>
          </cell>
        </row>
        <row r="8198">
          <cell r="A8198" t="str">
            <v>COOK ISLAND</v>
          </cell>
        </row>
        <row r="8199">
          <cell r="A8199" t="str">
            <v>HEARD/MCDNLD</v>
          </cell>
        </row>
        <row r="8200">
          <cell r="A8200" t="str">
            <v>KIRIBATI</v>
          </cell>
        </row>
        <row r="8201">
          <cell r="A8201" t="str">
            <v>MARSHALL ISL</v>
          </cell>
        </row>
        <row r="8202">
          <cell r="A8202" t="str">
            <v xml:space="preserve">MICRON, FED STS </v>
          </cell>
        </row>
        <row r="8203">
          <cell r="A8203" t="str">
            <v>NAURU</v>
          </cell>
        </row>
        <row r="8204">
          <cell r="A8204" t="str">
            <v>NIUE</v>
          </cell>
        </row>
        <row r="8205">
          <cell r="A8205" t="str">
            <v>NORFOLK ISLAND</v>
          </cell>
        </row>
        <row r="8206">
          <cell r="A8206" t="str">
            <v>PALAU</v>
          </cell>
        </row>
        <row r="8207">
          <cell r="A8207" t="str">
            <v>PITCAIRN</v>
          </cell>
        </row>
        <row r="8208">
          <cell r="A8208" t="str">
            <v>SAMOA</v>
          </cell>
        </row>
        <row r="8209">
          <cell r="A8209" t="str">
            <v>SOLOMON ISL</v>
          </cell>
        </row>
        <row r="8210">
          <cell r="A8210" t="str">
            <v>TOKELAU</v>
          </cell>
        </row>
        <row r="8211">
          <cell r="A8211" t="str">
            <v>TONGA</v>
          </cell>
        </row>
        <row r="8212">
          <cell r="A8212" t="str">
            <v xml:space="preserve">TUVALU </v>
          </cell>
        </row>
        <row r="8213">
          <cell r="A8213" t="str">
            <v>US MINOR OUTLY IS</v>
          </cell>
        </row>
        <row r="8214">
          <cell r="A8214" t="str">
            <v>VANUATU</v>
          </cell>
        </row>
        <row r="8215">
          <cell r="A8215" t="str">
            <v>WALLIS&amp;FUTUN</v>
          </cell>
        </row>
        <row r="8216">
          <cell r="A8216" t="str">
            <v>AFGHANISTAN</v>
          </cell>
        </row>
        <row r="8217">
          <cell r="A8217" t="str">
            <v>BHUTAN</v>
          </cell>
        </row>
        <row r="8218">
          <cell r="A8218" t="str">
            <v>MACAO</v>
          </cell>
        </row>
        <row r="8219">
          <cell r="A8219" t="str">
            <v>MALDIVES</v>
          </cell>
        </row>
        <row r="8220">
          <cell r="A8220" t="str">
            <v>NEPAL</v>
          </cell>
        </row>
        <row r="8221">
          <cell r="A8221" t="str">
            <v>TURKMENISTAN</v>
          </cell>
        </row>
        <row r="8222">
          <cell r="A8222" t="str">
            <v>AMER SAMOA</v>
          </cell>
        </row>
        <row r="8223">
          <cell r="A8223" t="str">
            <v>CHRISTMS ISLAND</v>
          </cell>
        </row>
        <row r="8224">
          <cell r="A8224" t="str">
            <v>COCO (KEEL ISLND)</v>
          </cell>
        </row>
        <row r="8225">
          <cell r="A8225" t="str">
            <v>COOK ISLAND</v>
          </cell>
        </row>
        <row r="8226">
          <cell r="A8226" t="str">
            <v>HEARD/MCDNLD</v>
          </cell>
        </row>
        <row r="8227">
          <cell r="A8227" t="str">
            <v>KIRIBATI</v>
          </cell>
        </row>
        <row r="8228">
          <cell r="A8228" t="str">
            <v>MARSHALL ISL</v>
          </cell>
        </row>
        <row r="8229">
          <cell r="A8229" t="str">
            <v xml:space="preserve">MICRON, FED STS </v>
          </cell>
        </row>
        <row r="8230">
          <cell r="A8230" t="str">
            <v>NAURU</v>
          </cell>
        </row>
        <row r="8231">
          <cell r="A8231" t="str">
            <v>NIUE</v>
          </cell>
        </row>
        <row r="8232">
          <cell r="A8232" t="str">
            <v>NORFOLK ISLAND</v>
          </cell>
        </row>
        <row r="8233">
          <cell r="A8233" t="str">
            <v>PALAU</v>
          </cell>
        </row>
        <row r="8234">
          <cell r="A8234" t="str">
            <v>PAPUA N GUIN</v>
          </cell>
        </row>
        <row r="8235">
          <cell r="A8235" t="str">
            <v>PITCAIRN</v>
          </cell>
        </row>
        <row r="8236">
          <cell r="A8236" t="str">
            <v>SAMOA</v>
          </cell>
        </row>
        <row r="8237">
          <cell r="A8237" t="str">
            <v>SOLOMON ISL</v>
          </cell>
        </row>
        <row r="8238">
          <cell r="A8238" t="str">
            <v>TOKELAU</v>
          </cell>
        </row>
        <row r="8239">
          <cell r="A8239" t="str">
            <v>TONGA</v>
          </cell>
        </row>
        <row r="8240">
          <cell r="A8240" t="str">
            <v xml:space="preserve">TUVALU </v>
          </cell>
        </row>
        <row r="8241">
          <cell r="A8241" t="str">
            <v>US MINOR OUTLY IS</v>
          </cell>
        </row>
        <row r="8242">
          <cell r="A8242" t="str">
            <v>VANUATU</v>
          </cell>
        </row>
        <row r="8243">
          <cell r="A8243" t="str">
            <v>WALLIS&amp;FUTUN</v>
          </cell>
        </row>
        <row r="8244">
          <cell r="A8244" t="str">
            <v>AFGHANISTAN</v>
          </cell>
        </row>
        <row r="8245">
          <cell r="A8245" t="str">
            <v>BHUTAN</v>
          </cell>
        </row>
        <row r="8246">
          <cell r="A8246" t="str">
            <v>BRUNEI DARUSSALAM</v>
          </cell>
        </row>
        <row r="8247">
          <cell r="A8247" t="str">
            <v>EAST TIMOR</v>
          </cell>
        </row>
        <row r="8248">
          <cell r="A8248" t="str">
            <v>KOREA,DEMOC REP</v>
          </cell>
        </row>
        <row r="8249">
          <cell r="A8249" t="str">
            <v>MACAO</v>
          </cell>
        </row>
        <row r="8250">
          <cell r="A8250" t="str">
            <v>MALDIVES</v>
          </cell>
        </row>
        <row r="8251">
          <cell r="A8251" t="str">
            <v>NEPAL</v>
          </cell>
        </row>
        <row r="8252">
          <cell r="A8252" t="str">
            <v>TAJIKISTAN</v>
          </cell>
        </row>
        <row r="8253">
          <cell r="A8253" t="str">
            <v>AMER SAMOA</v>
          </cell>
        </row>
        <row r="8254">
          <cell r="A8254" t="str">
            <v>CHRISTMS ISLAND</v>
          </cell>
        </row>
        <row r="8255">
          <cell r="A8255" t="str">
            <v>COCO (KEEL ISLND)</v>
          </cell>
        </row>
        <row r="8256">
          <cell r="A8256" t="str">
            <v>COOK ISLAND</v>
          </cell>
        </row>
        <row r="8257">
          <cell r="A8257" t="str">
            <v>FR POLYNESIA</v>
          </cell>
        </row>
        <row r="8258">
          <cell r="A8258" t="str">
            <v>HEARD/MCDNLD</v>
          </cell>
        </row>
        <row r="8259">
          <cell r="A8259" t="str">
            <v>KIRIBATI</v>
          </cell>
        </row>
        <row r="8260">
          <cell r="A8260" t="str">
            <v>MARSHALL ISL</v>
          </cell>
        </row>
        <row r="8261">
          <cell r="A8261" t="str">
            <v xml:space="preserve">MICRON, FED STS </v>
          </cell>
        </row>
        <row r="8262">
          <cell r="A8262" t="str">
            <v>NAURU</v>
          </cell>
        </row>
        <row r="8263">
          <cell r="A8263" t="str">
            <v>NIUE</v>
          </cell>
        </row>
        <row r="8264">
          <cell r="A8264" t="str">
            <v>NORFOLK ISLAND</v>
          </cell>
        </row>
        <row r="8265">
          <cell r="A8265" t="str">
            <v>PALAU</v>
          </cell>
        </row>
        <row r="8266">
          <cell r="A8266" t="str">
            <v>PITCAIRN</v>
          </cell>
        </row>
        <row r="8267">
          <cell r="A8267" t="str">
            <v>SAMOA</v>
          </cell>
        </row>
        <row r="8268">
          <cell r="A8268" t="str">
            <v>SOLOMON ISL</v>
          </cell>
        </row>
        <row r="8269">
          <cell r="A8269" t="str">
            <v>TOKELAU</v>
          </cell>
        </row>
        <row r="8270">
          <cell r="A8270" t="str">
            <v>TONGA</v>
          </cell>
        </row>
        <row r="8271">
          <cell r="A8271" t="str">
            <v xml:space="preserve">TUVALU </v>
          </cell>
        </row>
        <row r="8272">
          <cell r="A8272" t="str">
            <v>US MINOR OUTLY IS</v>
          </cell>
        </row>
        <row r="8273">
          <cell r="A8273" t="str">
            <v>VANUATU</v>
          </cell>
        </row>
        <row r="8274">
          <cell r="A8274" t="str">
            <v>WALLIS&amp;FUTUN</v>
          </cell>
        </row>
        <row r="8275">
          <cell r="A8275" t="str">
            <v>AFGHANISTAN</v>
          </cell>
        </row>
        <row r="8276">
          <cell r="A8276" t="str">
            <v>BHUTAN</v>
          </cell>
        </row>
        <row r="8277">
          <cell r="A8277" t="str">
            <v>EAST TIMOR</v>
          </cell>
        </row>
        <row r="8278">
          <cell r="A8278" t="str">
            <v>KYRGYZSTAN</v>
          </cell>
        </row>
        <row r="8279">
          <cell r="A8279" t="str">
            <v>MACAO</v>
          </cell>
        </row>
        <row r="8280">
          <cell r="A8280" t="str">
            <v>MALDIVES</v>
          </cell>
        </row>
        <row r="8281">
          <cell r="A8281" t="str">
            <v>NEPAL</v>
          </cell>
        </row>
        <row r="8282">
          <cell r="A8282" t="str">
            <v>TAJIKISTAN</v>
          </cell>
        </row>
        <row r="8283">
          <cell r="A8283" t="str">
            <v>BHUTAN</v>
          </cell>
        </row>
        <row r="8284">
          <cell r="A8284" t="str">
            <v>KOREA,DEMOC REP</v>
          </cell>
        </row>
        <row r="8285">
          <cell r="A8285" t="str">
            <v>KYRGYZSTAN</v>
          </cell>
        </row>
        <row r="8286">
          <cell r="A8286" t="str">
            <v>MACAO</v>
          </cell>
        </row>
        <row r="8287">
          <cell r="A8287" t="str">
            <v>MALDIVES</v>
          </cell>
        </row>
        <row r="8288">
          <cell r="A8288" t="str">
            <v>MONGOLIA</v>
          </cell>
        </row>
        <row r="8289">
          <cell r="A8289" t="str">
            <v>NEPAL</v>
          </cell>
        </row>
        <row r="8290">
          <cell r="A8290" t="str">
            <v>TAJIKISTAN</v>
          </cell>
        </row>
        <row r="8291">
          <cell r="A8291" t="str">
            <v>TURKMENISTAN</v>
          </cell>
        </row>
        <row r="8292">
          <cell r="A8292" t="str">
            <v>AMER SAMOA</v>
          </cell>
        </row>
        <row r="8293">
          <cell r="A8293" t="str">
            <v>CHRISTMS ISLAND</v>
          </cell>
        </row>
        <row r="8294">
          <cell r="A8294" t="str">
            <v>COCO (KEEL ISLND)</v>
          </cell>
        </row>
        <row r="8295">
          <cell r="A8295" t="str">
            <v>COOK ISLAND</v>
          </cell>
        </row>
        <row r="8296">
          <cell r="A8296" t="str">
            <v>HEARD/MCDNLD</v>
          </cell>
        </row>
        <row r="8297">
          <cell r="A8297" t="str">
            <v>KIRIBATI</v>
          </cell>
        </row>
        <row r="8298">
          <cell r="A8298" t="str">
            <v>MARSHALL ISL</v>
          </cell>
        </row>
        <row r="8299">
          <cell r="A8299" t="str">
            <v xml:space="preserve">MICRON, FED STS </v>
          </cell>
        </row>
        <row r="8300">
          <cell r="A8300" t="str">
            <v>NAURU</v>
          </cell>
        </row>
        <row r="8301">
          <cell r="A8301" t="str">
            <v>NIUE</v>
          </cell>
        </row>
        <row r="8302">
          <cell r="A8302" t="str">
            <v>NORFOLK ISLAND</v>
          </cell>
        </row>
        <row r="8303">
          <cell r="A8303" t="str">
            <v>N.MARIANA ISLANDS</v>
          </cell>
        </row>
        <row r="8304">
          <cell r="A8304" t="str">
            <v>PALAU</v>
          </cell>
        </row>
        <row r="8305">
          <cell r="A8305" t="str">
            <v>PITCAIRN</v>
          </cell>
        </row>
        <row r="8306">
          <cell r="A8306" t="str">
            <v>SAMOA</v>
          </cell>
        </row>
        <row r="8307">
          <cell r="A8307" t="str">
            <v>TOKELAU</v>
          </cell>
        </row>
        <row r="8308">
          <cell r="A8308" t="str">
            <v>TONGA</v>
          </cell>
        </row>
        <row r="8309">
          <cell r="A8309" t="str">
            <v xml:space="preserve">TUVALU </v>
          </cell>
        </row>
        <row r="8310">
          <cell r="A8310" t="str">
            <v>US MINOR OUTLY IS</v>
          </cell>
        </row>
        <row r="8311">
          <cell r="A8311" t="str">
            <v>VANUATU</v>
          </cell>
        </row>
        <row r="8312">
          <cell r="A8312" t="str">
            <v>WALLIS&amp;FUTUN</v>
          </cell>
        </row>
        <row r="8313">
          <cell r="A8313" t="str">
            <v>AFGHANISTAN</v>
          </cell>
        </row>
        <row r="8314">
          <cell r="A8314" t="str">
            <v>BHUTAN</v>
          </cell>
        </row>
        <row r="8315">
          <cell r="A8315" t="str">
            <v>BRUNEI DARUSSALAM</v>
          </cell>
        </row>
        <row r="8316">
          <cell r="A8316" t="str">
            <v>KOREA,DEMOC REP</v>
          </cell>
        </row>
        <row r="8317">
          <cell r="A8317" t="str">
            <v>KYRGYZSTAN</v>
          </cell>
        </row>
        <row r="8318">
          <cell r="A8318" t="str">
            <v>MACAO</v>
          </cell>
        </row>
        <row r="8319">
          <cell r="A8319" t="str">
            <v>MALDIVES</v>
          </cell>
        </row>
        <row r="8320">
          <cell r="A8320" t="str">
            <v>NEPAL</v>
          </cell>
        </row>
        <row r="8321">
          <cell r="A8321" t="str">
            <v>AMER SAMOA</v>
          </cell>
        </row>
        <row r="8322">
          <cell r="A8322" t="str">
            <v>CHRISTMS ISLAND</v>
          </cell>
        </row>
        <row r="8323">
          <cell r="A8323" t="str">
            <v>COCO (KEEL ISLND)</v>
          </cell>
        </row>
        <row r="8324">
          <cell r="A8324" t="str">
            <v>COOK ISLAND</v>
          </cell>
        </row>
        <row r="8325">
          <cell r="A8325" t="str">
            <v>GUAM</v>
          </cell>
        </row>
        <row r="8326">
          <cell r="A8326" t="str">
            <v>HEARD/MCDNLD</v>
          </cell>
        </row>
        <row r="8327">
          <cell r="A8327" t="str">
            <v>KIRIBATI</v>
          </cell>
        </row>
        <row r="8328">
          <cell r="A8328" t="str">
            <v>MARSHALL ISL</v>
          </cell>
        </row>
        <row r="8329">
          <cell r="A8329" t="str">
            <v xml:space="preserve">MICRON, FED STS </v>
          </cell>
        </row>
        <row r="8330">
          <cell r="A8330" t="str">
            <v>NAURU</v>
          </cell>
        </row>
        <row r="8331">
          <cell r="A8331" t="str">
            <v>NIUE</v>
          </cell>
        </row>
        <row r="8332">
          <cell r="A8332" t="str">
            <v>NORFOLK ISLAND</v>
          </cell>
        </row>
        <row r="8333">
          <cell r="A8333" t="str">
            <v>N.MARIANA ISLANDS</v>
          </cell>
        </row>
        <row r="8334">
          <cell r="A8334" t="str">
            <v>PALAU</v>
          </cell>
        </row>
        <row r="8335">
          <cell r="A8335" t="str">
            <v>PITCAIRN</v>
          </cell>
        </row>
        <row r="8336">
          <cell r="A8336" t="str">
            <v>SAMOA</v>
          </cell>
        </row>
        <row r="8337">
          <cell r="A8337" t="str">
            <v>SOLOMON ISL</v>
          </cell>
        </row>
        <row r="8338">
          <cell r="A8338" t="str">
            <v>TOKELAU</v>
          </cell>
        </row>
        <row r="8339">
          <cell r="A8339" t="str">
            <v>TONGA</v>
          </cell>
        </row>
        <row r="8340">
          <cell r="A8340" t="str">
            <v xml:space="preserve">TUVALU </v>
          </cell>
        </row>
        <row r="8341">
          <cell r="A8341" t="str">
            <v>US MINOR OUTLY IS</v>
          </cell>
        </row>
        <row r="8342">
          <cell r="A8342" t="str">
            <v>VANUATU</v>
          </cell>
        </row>
        <row r="8343">
          <cell r="A8343" t="str">
            <v>WALLIS&amp;FUTUN</v>
          </cell>
        </row>
        <row r="8344">
          <cell r="A8344" t="str">
            <v>AFGHANISTAN</v>
          </cell>
        </row>
        <row r="8345">
          <cell r="A8345" t="str">
            <v>BHUTAN</v>
          </cell>
        </row>
        <row r="8346">
          <cell r="A8346" t="str">
            <v>BRUNEI DARUSSALAM</v>
          </cell>
        </row>
        <row r="8347">
          <cell r="A8347" t="str">
            <v>KYRGYZSTAN</v>
          </cell>
        </row>
        <row r="8348">
          <cell r="A8348" t="str">
            <v>MACAO</v>
          </cell>
        </row>
        <row r="8349">
          <cell r="A8349" t="str">
            <v>MALDIVES</v>
          </cell>
        </row>
        <row r="8350">
          <cell r="A8350" t="str">
            <v>NEPAL</v>
          </cell>
        </row>
        <row r="8351">
          <cell r="A8351" t="str">
            <v>TAJIKISTAN</v>
          </cell>
        </row>
        <row r="8352">
          <cell r="A8352" t="str">
            <v>TURKMENISTAN</v>
          </cell>
        </row>
        <row r="8353">
          <cell r="A8353" t="str">
            <v>AMER SAMOA</v>
          </cell>
        </row>
        <row r="8354">
          <cell r="A8354" t="str">
            <v>CHRISTMS ISLAND</v>
          </cell>
        </row>
        <row r="8355">
          <cell r="A8355" t="str">
            <v>COCO (KEEL ISLND)</v>
          </cell>
        </row>
        <row r="8356">
          <cell r="A8356" t="str">
            <v>COOK ISLAND</v>
          </cell>
        </row>
        <row r="8357">
          <cell r="A8357" t="str">
            <v>HEARD/MCDNLD</v>
          </cell>
        </row>
        <row r="8358">
          <cell r="A8358" t="str">
            <v>KIRIBATI</v>
          </cell>
        </row>
        <row r="8359">
          <cell r="A8359" t="str">
            <v>MARSHALL ISL</v>
          </cell>
        </row>
        <row r="8360">
          <cell r="A8360" t="str">
            <v xml:space="preserve">MICRON, FED STS </v>
          </cell>
        </row>
        <row r="8361">
          <cell r="A8361" t="str">
            <v>NAURU</v>
          </cell>
        </row>
        <row r="8362">
          <cell r="A8362" t="str">
            <v>NIUE</v>
          </cell>
        </row>
        <row r="8363">
          <cell r="A8363" t="str">
            <v>NORFOLK ISLAND</v>
          </cell>
        </row>
        <row r="8364">
          <cell r="A8364" t="str">
            <v>PALAU</v>
          </cell>
        </row>
        <row r="8365">
          <cell r="A8365" t="str">
            <v>PITCAIRN</v>
          </cell>
        </row>
        <row r="8366">
          <cell r="A8366" t="str">
            <v>SAMOA</v>
          </cell>
        </row>
        <row r="8367">
          <cell r="A8367" t="str">
            <v>SOLOMON ISL</v>
          </cell>
        </row>
        <row r="8368">
          <cell r="A8368" t="str">
            <v>TOKELAU</v>
          </cell>
        </row>
        <row r="8369">
          <cell r="A8369" t="str">
            <v>TONGA</v>
          </cell>
        </row>
        <row r="8370">
          <cell r="A8370" t="str">
            <v xml:space="preserve">TUVALU </v>
          </cell>
        </row>
        <row r="8371">
          <cell r="A8371" t="str">
            <v>US MINOR OUTLY IS</v>
          </cell>
        </row>
        <row r="8372">
          <cell r="A8372" t="str">
            <v>VANUATU</v>
          </cell>
        </row>
        <row r="8373">
          <cell r="A8373" t="str">
            <v>WALLIS&amp;FUTUN</v>
          </cell>
        </row>
        <row r="8374">
          <cell r="A8374" t="str">
            <v>AFGHANISTAN</v>
          </cell>
        </row>
        <row r="8375">
          <cell r="A8375" t="str">
            <v>BHUTAN</v>
          </cell>
        </row>
        <row r="8376">
          <cell r="A8376" t="str">
            <v>BRUNEI DARUSSALAM</v>
          </cell>
        </row>
        <row r="8377">
          <cell r="A8377" t="str">
            <v>KOREA,DEMOC REP</v>
          </cell>
        </row>
        <row r="8378">
          <cell r="A8378" t="str">
            <v>LAOS</v>
          </cell>
        </row>
        <row r="8379">
          <cell r="A8379" t="str">
            <v>MACAO</v>
          </cell>
        </row>
        <row r="8380">
          <cell r="A8380" t="str">
            <v>MALDIVES</v>
          </cell>
        </row>
        <row r="8381">
          <cell r="A8381" t="str">
            <v>TAJIKISTAN</v>
          </cell>
        </row>
        <row r="8382">
          <cell r="A8382" t="str">
            <v>CHRISTMS ISLAND</v>
          </cell>
        </row>
        <row r="8383">
          <cell r="A8383" t="str">
            <v>COCO (KEEL ISLND)</v>
          </cell>
        </row>
        <row r="8384">
          <cell r="A8384" t="str">
            <v>HEARD/MCDNLD</v>
          </cell>
        </row>
        <row r="8385">
          <cell r="A8385" t="str">
            <v>KIRIBATI</v>
          </cell>
        </row>
        <row r="8386">
          <cell r="A8386" t="str">
            <v>MARSHALL ISL</v>
          </cell>
        </row>
        <row r="8387">
          <cell r="A8387" t="str">
            <v xml:space="preserve">MICRON, FED STS </v>
          </cell>
        </row>
        <row r="8388">
          <cell r="A8388" t="str">
            <v>NAURU</v>
          </cell>
        </row>
        <row r="8389">
          <cell r="A8389" t="str">
            <v>NIUE</v>
          </cell>
        </row>
        <row r="8390">
          <cell r="A8390" t="str">
            <v>NORFOLK ISLAND</v>
          </cell>
        </row>
        <row r="8391">
          <cell r="A8391" t="str">
            <v>PALAU</v>
          </cell>
        </row>
        <row r="8392">
          <cell r="A8392" t="str">
            <v>PITCAIRN</v>
          </cell>
        </row>
        <row r="8393">
          <cell r="A8393" t="str">
            <v>SAMOA</v>
          </cell>
        </row>
        <row r="8394">
          <cell r="A8394" t="str">
            <v>SOLOMON ISL</v>
          </cell>
        </row>
        <row r="8395">
          <cell r="A8395" t="str">
            <v>TOKELAU</v>
          </cell>
        </row>
        <row r="8396">
          <cell r="A8396" t="str">
            <v>TONGA</v>
          </cell>
        </row>
        <row r="8397">
          <cell r="A8397" t="str">
            <v xml:space="preserve">TUVALU </v>
          </cell>
        </row>
        <row r="8398">
          <cell r="A8398" t="str">
            <v>US MINOR OUTLY IS</v>
          </cell>
        </row>
        <row r="8399">
          <cell r="A8399" t="str">
            <v>WALLIS&amp;FUTUN</v>
          </cell>
        </row>
        <row r="8400">
          <cell r="A8400" t="str">
            <v>AFGHANISTAN</v>
          </cell>
        </row>
        <row r="8401">
          <cell r="A8401" t="str">
            <v>BHUTAN</v>
          </cell>
        </row>
        <row r="8402">
          <cell r="A8402" t="str">
            <v>EAST TIMOR</v>
          </cell>
        </row>
        <row r="8403">
          <cell r="A8403" t="str">
            <v>MACAO</v>
          </cell>
        </row>
        <row r="8404">
          <cell r="A8404" t="str">
            <v>MALDIVES</v>
          </cell>
        </row>
        <row r="8405">
          <cell r="A8405" t="str">
            <v>MONGOLIA</v>
          </cell>
        </row>
        <row r="8406">
          <cell r="A8406" t="str">
            <v>NEPAL</v>
          </cell>
        </row>
        <row r="8407">
          <cell r="A8407" t="str">
            <v>TAJIKISTAN</v>
          </cell>
        </row>
        <row r="8408">
          <cell r="A8408" t="str">
            <v>AMER SAMOA</v>
          </cell>
        </row>
        <row r="8409">
          <cell r="A8409" t="str">
            <v>CHRISTMS ISLAND</v>
          </cell>
        </row>
        <row r="8410">
          <cell r="A8410" t="str">
            <v>COCO (KEEL ISLND)</v>
          </cell>
        </row>
        <row r="8411">
          <cell r="A8411" t="str">
            <v>COOK ISLAND</v>
          </cell>
        </row>
        <row r="8412">
          <cell r="A8412" t="str">
            <v>HEARD/MCDNLD</v>
          </cell>
        </row>
        <row r="8413">
          <cell r="A8413" t="str">
            <v>KIRIBATI</v>
          </cell>
        </row>
        <row r="8414">
          <cell r="A8414" t="str">
            <v>MARSHALL ISL</v>
          </cell>
        </row>
        <row r="8415">
          <cell r="A8415" t="str">
            <v xml:space="preserve">MICRON, FED STS </v>
          </cell>
        </row>
        <row r="8416">
          <cell r="A8416" t="str">
            <v>NAURU</v>
          </cell>
        </row>
        <row r="8417">
          <cell r="A8417" t="str">
            <v>NIUE</v>
          </cell>
        </row>
        <row r="8418">
          <cell r="A8418" t="str">
            <v>NORFOLK ISLAND</v>
          </cell>
        </row>
        <row r="8419">
          <cell r="A8419" t="str">
            <v>PALAU</v>
          </cell>
        </row>
        <row r="8420">
          <cell r="A8420" t="str">
            <v>PITCAIRN</v>
          </cell>
        </row>
        <row r="8421">
          <cell r="A8421" t="str">
            <v>SAMOA</v>
          </cell>
        </row>
        <row r="8422">
          <cell r="A8422" t="str">
            <v>TOKELAU</v>
          </cell>
        </row>
        <row r="8423">
          <cell r="A8423" t="str">
            <v>TONGA</v>
          </cell>
        </row>
        <row r="8424">
          <cell r="A8424" t="str">
            <v xml:space="preserve">TUVALU </v>
          </cell>
        </row>
        <row r="8425">
          <cell r="A8425" t="str">
            <v>VANUATU</v>
          </cell>
        </row>
        <row r="8426">
          <cell r="A8426" t="str">
            <v>WALLIS&amp;FUTUN</v>
          </cell>
        </row>
        <row r="8427">
          <cell r="A8427" t="str">
            <v>AMER SAMOA</v>
          </cell>
        </row>
        <row r="8428">
          <cell r="A8428" t="str">
            <v>AUSTRALIA</v>
          </cell>
        </row>
        <row r="8429">
          <cell r="A8429" t="str">
            <v>CHRISTMS ISLAND</v>
          </cell>
        </row>
        <row r="8430">
          <cell r="A8430" t="str">
            <v>COCO (KEEL ISLND)</v>
          </cell>
        </row>
        <row r="8431">
          <cell r="A8431" t="str">
            <v>COOK ISLAND</v>
          </cell>
        </row>
        <row r="8432">
          <cell r="A8432" t="str">
            <v>FIJI</v>
          </cell>
        </row>
        <row r="8433">
          <cell r="A8433" t="str">
            <v>FR POLYNESIA</v>
          </cell>
        </row>
        <row r="8434">
          <cell r="A8434" t="str">
            <v>GUAM</v>
          </cell>
        </row>
        <row r="8435">
          <cell r="A8435" t="str">
            <v>HEARD/MCDNLD</v>
          </cell>
        </row>
        <row r="8436">
          <cell r="A8436" t="str">
            <v>KIRIBATI</v>
          </cell>
        </row>
        <row r="8437">
          <cell r="A8437" t="str">
            <v>MARSHALL ISL</v>
          </cell>
        </row>
        <row r="8438">
          <cell r="A8438" t="str">
            <v xml:space="preserve">MICRON, FED STS </v>
          </cell>
        </row>
        <row r="8439">
          <cell r="A8439" t="str">
            <v>NAURU</v>
          </cell>
        </row>
        <row r="8440">
          <cell r="A8440" t="str">
            <v>NEW CALDONIA</v>
          </cell>
        </row>
        <row r="8441">
          <cell r="A8441" t="str">
            <v>NEW ZEALAND</v>
          </cell>
        </row>
        <row r="8442">
          <cell r="A8442" t="str">
            <v>NIUE</v>
          </cell>
        </row>
        <row r="8443">
          <cell r="A8443" t="str">
            <v>NORFOLK ISLAND</v>
          </cell>
        </row>
        <row r="8444">
          <cell r="A8444" t="str">
            <v>N.MARIANA ISLANDS</v>
          </cell>
        </row>
        <row r="8445">
          <cell r="A8445" t="str">
            <v>PALAU</v>
          </cell>
        </row>
        <row r="8446">
          <cell r="A8446" t="str">
            <v>PAPUA N GUIN</v>
          </cell>
        </row>
        <row r="8447">
          <cell r="A8447" t="str">
            <v>PITCAIRN</v>
          </cell>
        </row>
        <row r="8448">
          <cell r="A8448" t="str">
            <v>SAMOA</v>
          </cell>
        </row>
        <row r="8449">
          <cell r="A8449" t="str">
            <v>SOLOMON ISL</v>
          </cell>
        </row>
        <row r="8450">
          <cell r="A8450" t="str">
            <v>TOKELAU</v>
          </cell>
        </row>
        <row r="8451">
          <cell r="A8451" t="str">
            <v>TONGA</v>
          </cell>
        </row>
        <row r="8452">
          <cell r="A8452" t="str">
            <v xml:space="preserve">TUVALU </v>
          </cell>
        </row>
        <row r="8453">
          <cell r="A8453" t="str">
            <v>US MINOR OUTLY IS</v>
          </cell>
        </row>
        <row r="8454">
          <cell r="A8454" t="str">
            <v>VANUATU</v>
          </cell>
        </row>
        <row r="8455">
          <cell r="A8455" t="str">
            <v>WALLIS&amp;FUTUN</v>
          </cell>
        </row>
        <row r="8456">
          <cell r="A8456" t="str">
            <v>AFGHANISTAN</v>
          </cell>
        </row>
        <row r="8457">
          <cell r="A8457" t="str">
            <v>BANGLADESH</v>
          </cell>
        </row>
        <row r="8458">
          <cell r="A8458" t="str">
            <v>BHUTAN</v>
          </cell>
        </row>
        <row r="8459">
          <cell r="A8459" t="str">
            <v>BRUNEI DARUSSALAM</v>
          </cell>
        </row>
        <row r="8460">
          <cell r="A8460" t="str">
            <v>CAMBODIA</v>
          </cell>
        </row>
        <row r="8461">
          <cell r="A8461" t="str">
            <v>CHINA</v>
          </cell>
        </row>
        <row r="8462">
          <cell r="A8462" t="str">
            <v>EAST TIMOR</v>
          </cell>
        </row>
        <row r="8463">
          <cell r="A8463" t="str">
            <v>HG KONG</v>
          </cell>
        </row>
        <row r="8464">
          <cell r="A8464" t="str">
            <v>INDIA</v>
          </cell>
        </row>
        <row r="8465">
          <cell r="A8465" t="str">
            <v>INDONESIA</v>
          </cell>
        </row>
        <row r="8466">
          <cell r="A8466" t="str">
            <v>JAPAN</v>
          </cell>
        </row>
        <row r="8467">
          <cell r="A8467" t="str">
            <v>KAZAKHSTAN</v>
          </cell>
        </row>
        <row r="8468">
          <cell r="A8468" t="str">
            <v>KOREA,DEMOC REP</v>
          </cell>
        </row>
        <row r="8469">
          <cell r="A8469" t="str">
            <v>KOREA,REPUBLIC OF</v>
          </cell>
        </row>
        <row r="8470">
          <cell r="A8470" t="str">
            <v>KYRGYZSTAN</v>
          </cell>
        </row>
        <row r="8471">
          <cell r="A8471" t="str">
            <v>LAOS</v>
          </cell>
        </row>
        <row r="8472">
          <cell r="A8472" t="str">
            <v>MACAO</v>
          </cell>
        </row>
        <row r="8473">
          <cell r="A8473" t="str">
            <v>MALAYSIA</v>
          </cell>
        </row>
        <row r="8474">
          <cell r="A8474" t="str">
            <v>MALDIVES</v>
          </cell>
        </row>
        <row r="8475">
          <cell r="A8475" t="str">
            <v>MONGOLIA</v>
          </cell>
        </row>
        <row r="8476">
          <cell r="A8476" t="str">
            <v>MAYANMAR</v>
          </cell>
        </row>
        <row r="8477">
          <cell r="A8477" t="str">
            <v>NEPAL</v>
          </cell>
        </row>
        <row r="8478">
          <cell r="A8478" t="str">
            <v>PAKISTAN</v>
          </cell>
        </row>
        <row r="8479">
          <cell r="A8479" t="str">
            <v>PHILIPPINES</v>
          </cell>
        </row>
        <row r="8480">
          <cell r="A8480" t="str">
            <v>SINGAPORE</v>
          </cell>
        </row>
        <row r="8481">
          <cell r="A8481" t="str">
            <v>SRI LANKA</v>
          </cell>
        </row>
        <row r="8482">
          <cell r="A8482" t="str">
            <v>TAIWAN</v>
          </cell>
        </row>
        <row r="8483">
          <cell r="A8483" t="str">
            <v>TAJIKISTAN</v>
          </cell>
        </row>
        <row r="8484">
          <cell r="A8484" t="str">
            <v>THAILAND</v>
          </cell>
        </row>
        <row r="8485">
          <cell r="A8485" t="str">
            <v>TURKMENISTAN</v>
          </cell>
        </row>
        <row r="8486">
          <cell r="A8486" t="str">
            <v>UZBEKISTAN</v>
          </cell>
        </row>
        <row r="8487">
          <cell r="A8487" t="str">
            <v>VIETNAM</v>
          </cell>
        </row>
        <row r="8488">
          <cell r="A8488" t="str">
            <v>AMER SAMOA</v>
          </cell>
        </row>
        <row r="8489">
          <cell r="A8489" t="str">
            <v>AUSTRALIA</v>
          </cell>
        </row>
        <row r="8490">
          <cell r="A8490" t="str">
            <v>CHRISTMS ISLAND</v>
          </cell>
        </row>
        <row r="8491">
          <cell r="A8491" t="str">
            <v>COCO (KEEL ISLND)</v>
          </cell>
        </row>
        <row r="8492">
          <cell r="A8492" t="str">
            <v>COOK ISLAND</v>
          </cell>
        </row>
        <row r="8493">
          <cell r="A8493" t="str">
            <v>FIJI</v>
          </cell>
        </row>
        <row r="8494">
          <cell r="A8494" t="str">
            <v>FR POLYNESIA</v>
          </cell>
        </row>
        <row r="8495">
          <cell r="A8495" t="str">
            <v>GUAM</v>
          </cell>
        </row>
        <row r="8496">
          <cell r="A8496" t="str">
            <v>HEARD/MCDNLD</v>
          </cell>
        </row>
        <row r="8497">
          <cell r="A8497" t="str">
            <v>KIRIBATI</v>
          </cell>
        </row>
        <row r="8498">
          <cell r="A8498" t="str">
            <v>MARSHALL ISL</v>
          </cell>
        </row>
        <row r="8499">
          <cell r="A8499" t="str">
            <v xml:space="preserve">MICRON, FED STS </v>
          </cell>
        </row>
        <row r="8500">
          <cell r="A8500" t="str">
            <v>NAURU</v>
          </cell>
        </row>
        <row r="8501">
          <cell r="A8501" t="str">
            <v>NEW CALDONIA</v>
          </cell>
        </row>
        <row r="8502">
          <cell r="A8502" t="str">
            <v>NEW ZEALAND</v>
          </cell>
        </row>
        <row r="8503">
          <cell r="A8503" t="str">
            <v>NIUE</v>
          </cell>
        </row>
        <row r="8504">
          <cell r="A8504" t="str">
            <v>NORFOLK ISLAND</v>
          </cell>
        </row>
        <row r="8505">
          <cell r="A8505" t="str">
            <v>N.MARIANA ISLANDS</v>
          </cell>
        </row>
        <row r="8506">
          <cell r="A8506" t="str">
            <v>PALAU</v>
          </cell>
        </row>
        <row r="8507">
          <cell r="A8507" t="str">
            <v>PAPUA N GUIN</v>
          </cell>
        </row>
        <row r="8508">
          <cell r="A8508" t="str">
            <v>PITCAIRN</v>
          </cell>
        </row>
        <row r="8509">
          <cell r="A8509" t="str">
            <v>SAMOA</v>
          </cell>
        </row>
        <row r="8510">
          <cell r="A8510" t="str">
            <v>SOLOMON ISL</v>
          </cell>
        </row>
        <row r="8511">
          <cell r="A8511" t="str">
            <v>TOKELAU</v>
          </cell>
        </row>
        <row r="8512">
          <cell r="A8512" t="str">
            <v>TONGA</v>
          </cell>
        </row>
        <row r="8513">
          <cell r="A8513" t="str">
            <v xml:space="preserve">TUVALU </v>
          </cell>
        </row>
        <row r="8514">
          <cell r="A8514" t="str">
            <v>US MINOR OUTLY IS</v>
          </cell>
        </row>
        <row r="8515">
          <cell r="A8515" t="str">
            <v>VANUATU</v>
          </cell>
        </row>
        <row r="8516">
          <cell r="A8516" t="str">
            <v>WALLIS&amp;FUTUN</v>
          </cell>
        </row>
        <row r="8517">
          <cell r="A8517" t="str">
            <v>AFGHANISTAN</v>
          </cell>
        </row>
        <row r="8518">
          <cell r="A8518" t="str">
            <v>BANGLADESH</v>
          </cell>
        </row>
        <row r="8519">
          <cell r="A8519" t="str">
            <v>BHUTAN</v>
          </cell>
        </row>
        <row r="8520">
          <cell r="A8520" t="str">
            <v>BRUNEI DARUSSALAM</v>
          </cell>
        </row>
        <row r="8521">
          <cell r="A8521" t="str">
            <v>CAMBODIA</v>
          </cell>
        </row>
        <row r="8522">
          <cell r="A8522" t="str">
            <v>CHINA</v>
          </cell>
        </row>
        <row r="8523">
          <cell r="A8523" t="str">
            <v>EAST TIMOR</v>
          </cell>
        </row>
        <row r="8524">
          <cell r="A8524" t="str">
            <v>HG KONG</v>
          </cell>
        </row>
        <row r="8525">
          <cell r="A8525" t="str">
            <v>INDIA</v>
          </cell>
        </row>
        <row r="8526">
          <cell r="A8526" t="str">
            <v>INDONESIA</v>
          </cell>
        </row>
        <row r="8527">
          <cell r="A8527" t="str">
            <v>JAPAN</v>
          </cell>
        </row>
        <row r="8528">
          <cell r="A8528" t="str">
            <v>KAZAKHSTAN</v>
          </cell>
        </row>
        <row r="8529">
          <cell r="A8529" t="str">
            <v>KOREA,DEMOC REP</v>
          </cell>
        </row>
        <row r="8530">
          <cell r="A8530" t="str">
            <v>KOREA,REPUBLIC OF</v>
          </cell>
        </row>
        <row r="8531">
          <cell r="A8531" t="str">
            <v>KYRGYZSTAN</v>
          </cell>
        </row>
        <row r="8532">
          <cell r="A8532" t="str">
            <v>LAOS</v>
          </cell>
        </row>
        <row r="8533">
          <cell r="A8533" t="str">
            <v>MACAO</v>
          </cell>
        </row>
        <row r="8534">
          <cell r="A8534" t="str">
            <v>MALAYSIA</v>
          </cell>
        </row>
        <row r="8535">
          <cell r="A8535" t="str">
            <v>MALDIVES</v>
          </cell>
        </row>
        <row r="8536">
          <cell r="A8536" t="str">
            <v>MONGOLIA</v>
          </cell>
        </row>
        <row r="8537">
          <cell r="A8537" t="str">
            <v>MAYANMAR</v>
          </cell>
        </row>
        <row r="8538">
          <cell r="A8538" t="str">
            <v>NEPAL</v>
          </cell>
        </row>
        <row r="8539">
          <cell r="A8539" t="str">
            <v>PAKISTAN</v>
          </cell>
        </row>
        <row r="8540">
          <cell r="A8540" t="str">
            <v>PHILIPPINES</v>
          </cell>
        </row>
        <row r="8541">
          <cell r="A8541" t="str">
            <v>SINGAPORE</v>
          </cell>
        </row>
        <row r="8542">
          <cell r="A8542" t="str">
            <v>SRI LANKA</v>
          </cell>
        </row>
        <row r="8543">
          <cell r="A8543" t="str">
            <v>TAIWAN</v>
          </cell>
        </row>
        <row r="8544">
          <cell r="A8544" t="str">
            <v>TAJIKISTAN</v>
          </cell>
        </row>
        <row r="8545">
          <cell r="A8545" t="str">
            <v>THAILAND</v>
          </cell>
        </row>
        <row r="8546">
          <cell r="A8546" t="str">
            <v>TURKMENISTAN</v>
          </cell>
        </row>
        <row r="8547">
          <cell r="A8547" t="str">
            <v>UZBEKISTAN</v>
          </cell>
        </row>
        <row r="8548">
          <cell r="A8548" t="str">
            <v>VIETNAM</v>
          </cell>
        </row>
        <row r="8549">
          <cell r="A8549" t="str">
            <v>AMER SAMOA</v>
          </cell>
        </row>
        <row r="8550">
          <cell r="A8550" t="str">
            <v>AUSTRALIA</v>
          </cell>
        </row>
        <row r="8551">
          <cell r="A8551" t="str">
            <v>CHRISTMS ISLAND</v>
          </cell>
        </row>
        <row r="8552">
          <cell r="A8552" t="str">
            <v>COCO (KEEL ISLND)</v>
          </cell>
        </row>
        <row r="8553">
          <cell r="A8553" t="str">
            <v>COOK ISLAND</v>
          </cell>
        </row>
        <row r="8554">
          <cell r="A8554" t="str">
            <v>FIJI</v>
          </cell>
        </row>
        <row r="8555">
          <cell r="A8555" t="str">
            <v>FR POLYNESIA</v>
          </cell>
        </row>
        <row r="8556">
          <cell r="A8556" t="str">
            <v>GUAM</v>
          </cell>
        </row>
        <row r="8557">
          <cell r="A8557" t="str">
            <v>HEARD/MCDNLD</v>
          </cell>
        </row>
        <row r="8558">
          <cell r="A8558" t="str">
            <v>KIRIBATI</v>
          </cell>
        </row>
        <row r="8559">
          <cell r="A8559" t="str">
            <v>MARSHALL ISL</v>
          </cell>
        </row>
        <row r="8560">
          <cell r="A8560" t="str">
            <v xml:space="preserve">MICRON, FED STS </v>
          </cell>
        </row>
        <row r="8561">
          <cell r="A8561" t="str">
            <v>NAURU</v>
          </cell>
        </row>
        <row r="8562">
          <cell r="A8562" t="str">
            <v>NEW CALDONIA</v>
          </cell>
        </row>
        <row r="8563">
          <cell r="A8563" t="str">
            <v>NEW ZEALAND</v>
          </cell>
        </row>
        <row r="8564">
          <cell r="A8564" t="str">
            <v>NIUE</v>
          </cell>
        </row>
        <row r="8565">
          <cell r="A8565" t="str">
            <v>NORFOLK ISLAND</v>
          </cell>
        </row>
        <row r="8566">
          <cell r="A8566" t="str">
            <v>N.MARIANA ISLANDS</v>
          </cell>
        </row>
        <row r="8567">
          <cell r="A8567" t="str">
            <v>PALAU</v>
          </cell>
        </row>
        <row r="8568">
          <cell r="A8568" t="str">
            <v>PAPUA N GUIN</v>
          </cell>
        </row>
        <row r="8569">
          <cell r="A8569" t="str">
            <v>PITCAIRN</v>
          </cell>
        </row>
        <row r="8570">
          <cell r="A8570" t="str">
            <v>SAMOA</v>
          </cell>
        </row>
        <row r="8571">
          <cell r="A8571" t="str">
            <v>SOLOMON ISL</v>
          </cell>
        </row>
        <row r="8572">
          <cell r="A8572" t="str">
            <v>TOKELAU</v>
          </cell>
        </row>
        <row r="8573">
          <cell r="A8573" t="str">
            <v>TONGA</v>
          </cell>
        </row>
        <row r="8574">
          <cell r="A8574" t="str">
            <v xml:space="preserve">TUVALU </v>
          </cell>
        </row>
        <row r="8575">
          <cell r="A8575" t="str">
            <v>US MINOR OUTLY IS</v>
          </cell>
        </row>
        <row r="8576">
          <cell r="A8576" t="str">
            <v>VANUATU</v>
          </cell>
        </row>
        <row r="8577">
          <cell r="A8577" t="str">
            <v>WALLIS&amp;FUTUN</v>
          </cell>
        </row>
        <row r="8578">
          <cell r="A8578" t="str">
            <v>AFGHANISTAN</v>
          </cell>
        </row>
        <row r="8579">
          <cell r="A8579" t="str">
            <v>BANGLADESH</v>
          </cell>
        </row>
        <row r="8580">
          <cell r="A8580" t="str">
            <v>BHUTAN</v>
          </cell>
        </row>
        <row r="8581">
          <cell r="A8581" t="str">
            <v>BRUNEI DARUSSALAM</v>
          </cell>
        </row>
        <row r="8582">
          <cell r="A8582" t="str">
            <v>CAMBODIA</v>
          </cell>
        </row>
        <row r="8583">
          <cell r="A8583" t="str">
            <v>CHINA</v>
          </cell>
        </row>
        <row r="8584">
          <cell r="A8584" t="str">
            <v>EAST TIMOR</v>
          </cell>
        </row>
        <row r="8585">
          <cell r="A8585" t="str">
            <v>HG KONG</v>
          </cell>
        </row>
        <row r="8586">
          <cell r="A8586" t="str">
            <v>INDIA</v>
          </cell>
        </row>
        <row r="8587">
          <cell r="A8587" t="str">
            <v>INDONESIA</v>
          </cell>
        </row>
        <row r="8588">
          <cell r="A8588" t="str">
            <v>JAPAN</v>
          </cell>
        </row>
        <row r="8589">
          <cell r="A8589" t="str">
            <v>KAZAKHSTAN</v>
          </cell>
        </row>
        <row r="8590">
          <cell r="A8590" t="str">
            <v>KOREA,DEMOC REP</v>
          </cell>
        </row>
        <row r="8591">
          <cell r="A8591" t="str">
            <v>KOREA,REPUBLIC OF</v>
          </cell>
        </row>
        <row r="8592">
          <cell r="A8592" t="str">
            <v>KYRGYZSTAN</v>
          </cell>
        </row>
        <row r="8593">
          <cell r="A8593" t="str">
            <v>LAOS</v>
          </cell>
        </row>
        <row r="8594">
          <cell r="A8594" t="str">
            <v>MACAO</v>
          </cell>
        </row>
        <row r="8595">
          <cell r="A8595" t="str">
            <v>MALAYSIA</v>
          </cell>
        </row>
        <row r="8596">
          <cell r="A8596" t="str">
            <v>MALDIVES</v>
          </cell>
        </row>
        <row r="8597">
          <cell r="A8597" t="str">
            <v>MONGOLIA</v>
          </cell>
        </row>
        <row r="8598">
          <cell r="A8598" t="str">
            <v>MAYANMAR</v>
          </cell>
        </row>
        <row r="8599">
          <cell r="A8599" t="str">
            <v>NEPAL</v>
          </cell>
        </row>
        <row r="8600">
          <cell r="A8600" t="str">
            <v>PAKISTAN</v>
          </cell>
        </row>
        <row r="8601">
          <cell r="A8601" t="str">
            <v>PHILIPPINES</v>
          </cell>
        </row>
        <row r="8602">
          <cell r="A8602" t="str">
            <v>SINGAPORE</v>
          </cell>
        </row>
        <row r="8603">
          <cell r="A8603" t="str">
            <v>SRI LANKA</v>
          </cell>
        </row>
        <row r="8604">
          <cell r="A8604" t="str">
            <v>TAIWAN</v>
          </cell>
        </row>
        <row r="8605">
          <cell r="A8605" t="str">
            <v>TAJIKISTAN</v>
          </cell>
        </row>
        <row r="8606">
          <cell r="A8606" t="str">
            <v>THAILAND</v>
          </cell>
        </row>
        <row r="8607">
          <cell r="A8607" t="str">
            <v>TURKMENISTAN</v>
          </cell>
        </row>
        <row r="8608">
          <cell r="A8608" t="str">
            <v>UZBEKISTAN</v>
          </cell>
        </row>
        <row r="8609">
          <cell r="A8609" t="str">
            <v>VIETNAM</v>
          </cell>
        </row>
        <row r="8610">
          <cell r="A8610" t="str">
            <v>AMER SAMOA</v>
          </cell>
        </row>
        <row r="8611">
          <cell r="A8611" t="str">
            <v>AUSTRALIA</v>
          </cell>
        </row>
        <row r="8612">
          <cell r="A8612" t="str">
            <v>CHRISTMS ISLAND</v>
          </cell>
        </row>
        <row r="8613">
          <cell r="A8613" t="str">
            <v>COCO (KEEL ISLND)</v>
          </cell>
        </row>
        <row r="8614">
          <cell r="A8614" t="str">
            <v>COOK ISLAND</v>
          </cell>
        </row>
        <row r="8615">
          <cell r="A8615" t="str">
            <v>FIJI</v>
          </cell>
        </row>
        <row r="8616">
          <cell r="A8616" t="str">
            <v>FR POLYNESIA</v>
          </cell>
        </row>
        <row r="8617">
          <cell r="A8617" t="str">
            <v>GUAM</v>
          </cell>
        </row>
        <row r="8618">
          <cell r="A8618" t="str">
            <v>HEARD/MCDNLD</v>
          </cell>
        </row>
        <row r="8619">
          <cell r="A8619" t="str">
            <v>KIRIBATI</v>
          </cell>
        </row>
        <row r="8620">
          <cell r="A8620" t="str">
            <v>MARSHALL ISL</v>
          </cell>
        </row>
        <row r="8621">
          <cell r="A8621" t="str">
            <v xml:space="preserve">MICRON, FED STS </v>
          </cell>
        </row>
        <row r="8622">
          <cell r="A8622" t="str">
            <v>NAURU</v>
          </cell>
        </row>
        <row r="8623">
          <cell r="A8623" t="str">
            <v>NEW CALDONIA</v>
          </cell>
        </row>
        <row r="8624">
          <cell r="A8624" t="str">
            <v>NEW ZEALAND</v>
          </cell>
        </row>
        <row r="8625">
          <cell r="A8625" t="str">
            <v>NIUE</v>
          </cell>
        </row>
        <row r="8626">
          <cell r="A8626" t="str">
            <v>NORFOLK ISLAND</v>
          </cell>
        </row>
        <row r="8627">
          <cell r="A8627" t="str">
            <v>N.MARIANA ISLANDS</v>
          </cell>
        </row>
        <row r="8628">
          <cell r="A8628" t="str">
            <v>PALAU</v>
          </cell>
        </row>
        <row r="8629">
          <cell r="A8629" t="str">
            <v>PAPUA N GUIN</v>
          </cell>
        </row>
        <row r="8630">
          <cell r="A8630" t="str">
            <v>PITCAIRN</v>
          </cell>
        </row>
        <row r="8631">
          <cell r="A8631" t="str">
            <v>SAMOA</v>
          </cell>
        </row>
        <row r="8632">
          <cell r="A8632" t="str">
            <v>SOLOMON ISL</v>
          </cell>
        </row>
        <row r="8633">
          <cell r="A8633" t="str">
            <v>TOKELAU</v>
          </cell>
        </row>
        <row r="8634">
          <cell r="A8634" t="str">
            <v>TONGA</v>
          </cell>
        </row>
        <row r="8635">
          <cell r="A8635" t="str">
            <v xml:space="preserve">TUVALU </v>
          </cell>
        </row>
        <row r="8636">
          <cell r="A8636" t="str">
            <v>US MINOR OUTLY IS</v>
          </cell>
        </row>
        <row r="8637">
          <cell r="A8637" t="str">
            <v>VANUATU</v>
          </cell>
        </row>
        <row r="8638">
          <cell r="A8638" t="str">
            <v>WALLIS&amp;FUTUN</v>
          </cell>
        </row>
        <row r="8639">
          <cell r="A8639" t="str">
            <v>AFGHANISTAN</v>
          </cell>
        </row>
        <row r="8640">
          <cell r="A8640" t="str">
            <v>BANGLADESH</v>
          </cell>
        </row>
        <row r="8641">
          <cell r="A8641" t="str">
            <v>BHUTAN</v>
          </cell>
        </row>
        <row r="8642">
          <cell r="A8642" t="str">
            <v>BRUNEI DARUSSALAM</v>
          </cell>
        </row>
        <row r="8643">
          <cell r="A8643" t="str">
            <v>CAMBODIA</v>
          </cell>
        </row>
        <row r="8644">
          <cell r="A8644" t="str">
            <v>CHINA</v>
          </cell>
        </row>
        <row r="8645">
          <cell r="A8645" t="str">
            <v>EAST TIMOR</v>
          </cell>
        </row>
        <row r="8646">
          <cell r="A8646" t="str">
            <v>HG KONG</v>
          </cell>
        </row>
        <row r="8647">
          <cell r="A8647" t="str">
            <v>INDIA</v>
          </cell>
        </row>
        <row r="8648">
          <cell r="A8648" t="str">
            <v>INDONESIA</v>
          </cell>
        </row>
        <row r="8649">
          <cell r="A8649" t="str">
            <v>JAPAN</v>
          </cell>
        </row>
        <row r="8650">
          <cell r="A8650" t="str">
            <v>KAZAKHSTAN</v>
          </cell>
        </row>
        <row r="8651">
          <cell r="A8651" t="str">
            <v>KOREA,DEMOC REP</v>
          </cell>
        </row>
        <row r="8652">
          <cell r="A8652" t="str">
            <v>KOREA,REPUBLIC OF</v>
          </cell>
        </row>
        <row r="8653">
          <cell r="A8653" t="str">
            <v>KYRGYZSTAN</v>
          </cell>
        </row>
        <row r="8654">
          <cell r="A8654" t="str">
            <v>LAOS</v>
          </cell>
        </row>
        <row r="8655">
          <cell r="A8655" t="str">
            <v>MACAO</v>
          </cell>
        </row>
        <row r="8656">
          <cell r="A8656" t="str">
            <v>MALAYSIA</v>
          </cell>
        </row>
        <row r="8657">
          <cell r="A8657" t="str">
            <v>MALDIVES</v>
          </cell>
        </row>
        <row r="8658">
          <cell r="A8658" t="str">
            <v>MONGOLIA</v>
          </cell>
        </row>
        <row r="8659">
          <cell r="A8659" t="str">
            <v>MAYANMAR</v>
          </cell>
        </row>
        <row r="8660">
          <cell r="A8660" t="str">
            <v>NEPAL</v>
          </cell>
        </row>
        <row r="8661">
          <cell r="A8661" t="str">
            <v>PAKISTAN</v>
          </cell>
        </row>
        <row r="8662">
          <cell r="A8662" t="str">
            <v>PHILIPPINES</v>
          </cell>
        </row>
        <row r="8663">
          <cell r="A8663" t="str">
            <v>SINGAPORE</v>
          </cell>
        </row>
        <row r="8664">
          <cell r="A8664" t="str">
            <v>SRI LANKA</v>
          </cell>
        </row>
        <row r="8665">
          <cell r="A8665" t="str">
            <v>TAIWAN</v>
          </cell>
        </row>
        <row r="8666">
          <cell r="A8666" t="str">
            <v>TAJIKISTAN</v>
          </cell>
        </row>
        <row r="8667">
          <cell r="A8667" t="str">
            <v>THAILAND</v>
          </cell>
        </row>
        <row r="8668">
          <cell r="A8668" t="str">
            <v>TURKMENISTAN</v>
          </cell>
        </row>
        <row r="8669">
          <cell r="A8669" t="str">
            <v>UZBEKISTAN</v>
          </cell>
        </row>
        <row r="8670">
          <cell r="A8670" t="str">
            <v>VIETNAM</v>
          </cell>
        </row>
        <row r="8671">
          <cell r="A8671" t="str">
            <v>AMER SAMOA</v>
          </cell>
        </row>
        <row r="8672">
          <cell r="A8672" t="str">
            <v>AUSTRALIA</v>
          </cell>
        </row>
        <row r="8673">
          <cell r="A8673" t="str">
            <v>CHRISTMS ISLAND</v>
          </cell>
        </row>
        <row r="8674">
          <cell r="A8674" t="str">
            <v>COCO (KEEL ISLND)</v>
          </cell>
        </row>
        <row r="8675">
          <cell r="A8675" t="str">
            <v>COOK ISLAND</v>
          </cell>
        </row>
        <row r="8676">
          <cell r="A8676" t="str">
            <v>FIJI</v>
          </cell>
        </row>
        <row r="8677">
          <cell r="A8677" t="str">
            <v>FR POLYNESIA</v>
          </cell>
        </row>
        <row r="8678">
          <cell r="A8678" t="str">
            <v>GUAM</v>
          </cell>
        </row>
        <row r="8679">
          <cell r="A8679" t="str">
            <v>HEARD/MCDNLD</v>
          </cell>
        </row>
        <row r="8680">
          <cell r="A8680" t="str">
            <v>KIRIBATI</v>
          </cell>
        </row>
        <row r="8681">
          <cell r="A8681" t="str">
            <v>MARSHALL ISL</v>
          </cell>
        </row>
        <row r="8682">
          <cell r="A8682" t="str">
            <v xml:space="preserve">MICRON, FED STS </v>
          </cell>
        </row>
        <row r="8683">
          <cell r="A8683" t="str">
            <v>NAURU</v>
          </cell>
        </row>
        <row r="8684">
          <cell r="A8684" t="str">
            <v>NEW CALDONIA</v>
          </cell>
        </row>
        <row r="8685">
          <cell r="A8685" t="str">
            <v>NEW ZEALAND</v>
          </cell>
        </row>
        <row r="8686">
          <cell r="A8686" t="str">
            <v>NIUE</v>
          </cell>
        </row>
        <row r="8687">
          <cell r="A8687" t="str">
            <v>NORFOLK ISLAND</v>
          </cell>
        </row>
        <row r="8688">
          <cell r="A8688" t="str">
            <v>N.MARIANA ISLANDS</v>
          </cell>
        </row>
        <row r="8689">
          <cell r="A8689" t="str">
            <v>PALAU</v>
          </cell>
        </row>
        <row r="8690">
          <cell r="A8690" t="str">
            <v>PAPUA N GUIN</v>
          </cell>
        </row>
        <row r="8691">
          <cell r="A8691" t="str">
            <v>PITCAIRN</v>
          </cell>
        </row>
        <row r="8692">
          <cell r="A8692" t="str">
            <v>SAMOA</v>
          </cell>
        </row>
        <row r="8693">
          <cell r="A8693" t="str">
            <v>SOLOMON ISL</v>
          </cell>
        </row>
        <row r="8694">
          <cell r="A8694" t="str">
            <v>TOKELAU</v>
          </cell>
        </row>
        <row r="8695">
          <cell r="A8695" t="str">
            <v>TONGA</v>
          </cell>
        </row>
        <row r="8696">
          <cell r="A8696" t="str">
            <v xml:space="preserve">TUVALU </v>
          </cell>
        </row>
        <row r="8697">
          <cell r="A8697" t="str">
            <v>US MINOR OUTLY IS</v>
          </cell>
        </row>
        <row r="8698">
          <cell r="A8698" t="str">
            <v>VANUATU</v>
          </cell>
        </row>
        <row r="8699">
          <cell r="A8699" t="str">
            <v>WALLIS&amp;FUTUN</v>
          </cell>
        </row>
        <row r="8700">
          <cell r="A8700" t="str">
            <v>AFGHANISTAN</v>
          </cell>
        </row>
        <row r="8701">
          <cell r="A8701" t="str">
            <v>BANGLADESH</v>
          </cell>
        </row>
        <row r="8702">
          <cell r="A8702" t="str">
            <v>BHUTAN</v>
          </cell>
        </row>
        <row r="8703">
          <cell r="A8703" t="str">
            <v>BRUNEI DARUSSALAM</v>
          </cell>
        </row>
        <row r="8704">
          <cell r="A8704" t="str">
            <v>CAMBODIA</v>
          </cell>
        </row>
        <row r="8705">
          <cell r="A8705" t="str">
            <v>CHINA</v>
          </cell>
        </row>
        <row r="8706">
          <cell r="A8706" t="str">
            <v>EAST TIMOR</v>
          </cell>
        </row>
        <row r="8707">
          <cell r="A8707" t="str">
            <v>HG KONG</v>
          </cell>
        </row>
        <row r="8708">
          <cell r="A8708" t="str">
            <v>INDIA</v>
          </cell>
        </row>
        <row r="8709">
          <cell r="A8709" t="str">
            <v>INDONESIA</v>
          </cell>
        </row>
        <row r="8710">
          <cell r="A8710" t="str">
            <v>JAPAN</v>
          </cell>
        </row>
        <row r="8711">
          <cell r="A8711" t="str">
            <v>KAZAKHSTAN</v>
          </cell>
        </row>
        <row r="8712">
          <cell r="A8712" t="str">
            <v>KOREA,DEMOC REP</v>
          </cell>
        </row>
        <row r="8713">
          <cell r="A8713" t="str">
            <v>KOREA,REPUBLIC OF</v>
          </cell>
        </row>
        <row r="8714">
          <cell r="A8714" t="str">
            <v>KYRGYZSTAN</v>
          </cell>
        </row>
        <row r="8715">
          <cell r="A8715" t="str">
            <v>LAOS</v>
          </cell>
        </row>
        <row r="8716">
          <cell r="A8716" t="str">
            <v>MACAO</v>
          </cell>
        </row>
        <row r="8717">
          <cell r="A8717" t="str">
            <v>MALAYSIA</v>
          </cell>
        </row>
        <row r="8718">
          <cell r="A8718" t="str">
            <v>MALDIVES</v>
          </cell>
        </row>
        <row r="8719">
          <cell r="A8719" t="str">
            <v>MONGOLIA</v>
          </cell>
        </row>
        <row r="8720">
          <cell r="A8720" t="str">
            <v>MAYANMAR</v>
          </cell>
        </row>
        <row r="8721">
          <cell r="A8721" t="str">
            <v>NEPAL</v>
          </cell>
        </row>
        <row r="8722">
          <cell r="A8722" t="str">
            <v>PAKISTAN</v>
          </cell>
        </row>
        <row r="8723">
          <cell r="A8723" t="str">
            <v>PHILIPPINES</v>
          </cell>
        </row>
        <row r="8724">
          <cell r="A8724" t="str">
            <v>SINGAPORE</v>
          </cell>
        </row>
        <row r="8725">
          <cell r="A8725" t="str">
            <v>SRI LANKA</v>
          </cell>
        </row>
        <row r="8726">
          <cell r="A8726" t="str">
            <v>TAIWAN</v>
          </cell>
        </row>
        <row r="8727">
          <cell r="A8727" t="str">
            <v>TAJIKISTAN</v>
          </cell>
        </row>
        <row r="8728">
          <cell r="A8728" t="str">
            <v>THAILAND</v>
          </cell>
        </row>
        <row r="8729">
          <cell r="A8729" t="str">
            <v>TURKMENISTAN</v>
          </cell>
        </row>
        <row r="8730">
          <cell r="A8730" t="str">
            <v>UZBEKISTAN</v>
          </cell>
        </row>
        <row r="8731">
          <cell r="A8731" t="str">
            <v>VIETNAM</v>
          </cell>
        </row>
        <row r="8732">
          <cell r="A8732" t="str">
            <v>AMER SAMOA</v>
          </cell>
        </row>
        <row r="8733">
          <cell r="A8733" t="str">
            <v>AUSTRALIA</v>
          </cell>
        </row>
        <row r="8734">
          <cell r="A8734" t="str">
            <v>CHRISTMS ISLAND</v>
          </cell>
        </row>
        <row r="8735">
          <cell r="A8735" t="str">
            <v>COCO (KEEL ISLND)</v>
          </cell>
        </row>
        <row r="8736">
          <cell r="A8736" t="str">
            <v>COOK ISLAND</v>
          </cell>
        </row>
        <row r="8737">
          <cell r="A8737" t="str">
            <v>FIJI</v>
          </cell>
        </row>
        <row r="8738">
          <cell r="A8738" t="str">
            <v>FR POLYNESIA</v>
          </cell>
        </row>
        <row r="8739">
          <cell r="A8739" t="str">
            <v>GUAM</v>
          </cell>
        </row>
        <row r="8740">
          <cell r="A8740" t="str">
            <v>HEARD/MCDNLD</v>
          </cell>
        </row>
        <row r="8741">
          <cell r="A8741" t="str">
            <v>KIRIBATI</v>
          </cell>
        </row>
        <row r="8742">
          <cell r="A8742" t="str">
            <v>MARSHALL ISL</v>
          </cell>
        </row>
        <row r="8743">
          <cell r="A8743" t="str">
            <v xml:space="preserve">MICRON, FED STS </v>
          </cell>
        </row>
        <row r="8744">
          <cell r="A8744" t="str">
            <v>NAURU</v>
          </cell>
        </row>
        <row r="8745">
          <cell r="A8745" t="str">
            <v>NEW CALDONIA</v>
          </cell>
        </row>
        <row r="8746">
          <cell r="A8746" t="str">
            <v>NEW ZEALAND</v>
          </cell>
        </row>
        <row r="8747">
          <cell r="A8747" t="str">
            <v>NIUE</v>
          </cell>
        </row>
        <row r="8748">
          <cell r="A8748" t="str">
            <v>NORFOLK ISLAND</v>
          </cell>
        </row>
        <row r="8749">
          <cell r="A8749" t="str">
            <v>N.MARIANA ISLANDS</v>
          </cell>
        </row>
        <row r="8750">
          <cell r="A8750" t="str">
            <v>PALAU</v>
          </cell>
        </row>
        <row r="8751">
          <cell r="A8751" t="str">
            <v>PAPUA N GUIN</v>
          </cell>
        </row>
        <row r="8752">
          <cell r="A8752" t="str">
            <v>PITCAIRN</v>
          </cell>
        </row>
        <row r="8753">
          <cell r="A8753" t="str">
            <v>SAMOA</v>
          </cell>
        </row>
        <row r="8754">
          <cell r="A8754" t="str">
            <v>SOLOMON ISL</v>
          </cell>
        </row>
        <row r="8755">
          <cell r="A8755" t="str">
            <v>TOKELAU</v>
          </cell>
        </row>
        <row r="8756">
          <cell r="A8756" t="str">
            <v>TONGA</v>
          </cell>
        </row>
        <row r="8757">
          <cell r="A8757" t="str">
            <v xml:space="preserve">TUVALU </v>
          </cell>
        </row>
        <row r="8758">
          <cell r="A8758" t="str">
            <v>US MINOR OUTLY IS</v>
          </cell>
        </row>
        <row r="8759">
          <cell r="A8759" t="str">
            <v>VANUATU</v>
          </cell>
        </row>
        <row r="8760">
          <cell r="A8760" t="str">
            <v>WALLIS&amp;FUTUN</v>
          </cell>
        </row>
        <row r="8761">
          <cell r="A8761" t="str">
            <v>AFGHANISTAN</v>
          </cell>
        </row>
        <row r="8762">
          <cell r="A8762" t="str">
            <v>BANGLADESH</v>
          </cell>
        </row>
        <row r="8763">
          <cell r="A8763" t="str">
            <v>BHUTAN</v>
          </cell>
        </row>
        <row r="8764">
          <cell r="A8764" t="str">
            <v>BRUNEI DARUSSALAM</v>
          </cell>
        </row>
        <row r="8765">
          <cell r="A8765" t="str">
            <v>CAMBODIA</v>
          </cell>
        </row>
        <row r="8766">
          <cell r="A8766" t="str">
            <v>CHINA</v>
          </cell>
        </row>
        <row r="8767">
          <cell r="A8767" t="str">
            <v>EAST TIMOR</v>
          </cell>
        </row>
        <row r="8768">
          <cell r="A8768" t="str">
            <v>HG KONG</v>
          </cell>
        </row>
        <row r="8769">
          <cell r="A8769" t="str">
            <v>INDIA</v>
          </cell>
        </row>
        <row r="8770">
          <cell r="A8770" t="str">
            <v>INDONESIA</v>
          </cell>
        </row>
        <row r="8771">
          <cell r="A8771" t="str">
            <v>JAPAN</v>
          </cell>
        </row>
        <row r="8772">
          <cell r="A8772" t="str">
            <v>KAZAKHSTAN</v>
          </cell>
        </row>
        <row r="8773">
          <cell r="A8773" t="str">
            <v>KOREA,DEMOC REP</v>
          </cell>
        </row>
        <row r="8774">
          <cell r="A8774" t="str">
            <v>KOREA,REPUBLIC OF</v>
          </cell>
        </row>
        <row r="8775">
          <cell r="A8775" t="str">
            <v>KYRGYZSTAN</v>
          </cell>
        </row>
        <row r="8776">
          <cell r="A8776" t="str">
            <v>LAOS</v>
          </cell>
        </row>
        <row r="8777">
          <cell r="A8777" t="str">
            <v>MACAO</v>
          </cell>
        </row>
        <row r="8778">
          <cell r="A8778" t="str">
            <v>MALAYSIA</v>
          </cell>
        </row>
        <row r="8779">
          <cell r="A8779" t="str">
            <v>MALDIVES</v>
          </cell>
        </row>
        <row r="8780">
          <cell r="A8780" t="str">
            <v>MONGOLIA</v>
          </cell>
        </row>
        <row r="8781">
          <cell r="A8781" t="str">
            <v>MAYANMAR</v>
          </cell>
        </row>
        <row r="8782">
          <cell r="A8782" t="str">
            <v>NEPAL</v>
          </cell>
        </row>
        <row r="8783">
          <cell r="A8783" t="str">
            <v>PAKISTAN</v>
          </cell>
        </row>
        <row r="8784">
          <cell r="A8784" t="str">
            <v>PHILIPPINES</v>
          </cell>
        </row>
        <row r="8785">
          <cell r="A8785" t="str">
            <v>SINGAPORE</v>
          </cell>
        </row>
        <row r="8786">
          <cell r="A8786" t="str">
            <v>SRI LANKA</v>
          </cell>
        </row>
        <row r="8787">
          <cell r="A8787" t="str">
            <v>TAIWAN</v>
          </cell>
        </row>
        <row r="8788">
          <cell r="A8788" t="str">
            <v>TAJIKISTAN</v>
          </cell>
        </row>
        <row r="8789">
          <cell r="A8789" t="str">
            <v>THAILAND</v>
          </cell>
        </row>
        <row r="8790">
          <cell r="A8790" t="str">
            <v>TURKMENISTAN</v>
          </cell>
        </row>
        <row r="8791">
          <cell r="A8791" t="str">
            <v>UZBEKISTAN</v>
          </cell>
        </row>
        <row r="8792">
          <cell r="A8792" t="str">
            <v>VIETNAM</v>
          </cell>
        </row>
        <row r="8793">
          <cell r="A8793" t="str">
            <v>AMER SAMOA</v>
          </cell>
        </row>
        <row r="8794">
          <cell r="A8794" t="str">
            <v>AUSTRALIA</v>
          </cell>
        </row>
        <row r="8795">
          <cell r="A8795" t="str">
            <v>CHRISTMS ISLAND</v>
          </cell>
        </row>
        <row r="8796">
          <cell r="A8796" t="str">
            <v>COCO (KEEL ISLND)</v>
          </cell>
        </row>
        <row r="8797">
          <cell r="A8797" t="str">
            <v>COOK ISLAND</v>
          </cell>
        </row>
        <row r="8798">
          <cell r="A8798" t="str">
            <v>FIJI</v>
          </cell>
        </row>
        <row r="8799">
          <cell r="A8799" t="str">
            <v>FR POLYNESIA</v>
          </cell>
        </row>
        <row r="8800">
          <cell r="A8800" t="str">
            <v>GUAM</v>
          </cell>
        </row>
        <row r="8801">
          <cell r="A8801" t="str">
            <v>HEARD/MCDNLD</v>
          </cell>
        </row>
        <row r="8802">
          <cell r="A8802" t="str">
            <v>KIRIBATI</v>
          </cell>
        </row>
        <row r="8803">
          <cell r="A8803" t="str">
            <v>MARSHALL ISL</v>
          </cell>
        </row>
        <row r="8804">
          <cell r="A8804" t="str">
            <v xml:space="preserve">MICRON, FED STS </v>
          </cell>
        </row>
        <row r="8805">
          <cell r="A8805" t="str">
            <v>NAURU</v>
          </cell>
        </row>
        <row r="8806">
          <cell r="A8806" t="str">
            <v>NEW CALDONIA</v>
          </cell>
        </row>
        <row r="8807">
          <cell r="A8807" t="str">
            <v>NEW ZEALAND</v>
          </cell>
        </row>
        <row r="8808">
          <cell r="A8808" t="str">
            <v>NIUE</v>
          </cell>
        </row>
        <row r="8809">
          <cell r="A8809" t="str">
            <v>NORFOLK ISLAND</v>
          </cell>
        </row>
        <row r="8810">
          <cell r="A8810" t="str">
            <v>N.MARIANA ISLANDS</v>
          </cell>
        </row>
        <row r="8811">
          <cell r="A8811" t="str">
            <v>PALAU</v>
          </cell>
        </row>
        <row r="8812">
          <cell r="A8812" t="str">
            <v>PAPUA N GUIN</v>
          </cell>
        </row>
        <row r="8813">
          <cell r="A8813" t="str">
            <v>PITCAIRN</v>
          </cell>
        </row>
        <row r="8814">
          <cell r="A8814" t="str">
            <v>SAMOA</v>
          </cell>
        </row>
        <row r="8815">
          <cell r="A8815" t="str">
            <v>SOLOMON ISL</v>
          </cell>
        </row>
        <row r="8816">
          <cell r="A8816" t="str">
            <v>TOKELAU</v>
          </cell>
        </row>
        <row r="8817">
          <cell r="A8817" t="str">
            <v>TONGA</v>
          </cell>
        </row>
        <row r="8818">
          <cell r="A8818" t="str">
            <v xml:space="preserve">TUVALU </v>
          </cell>
        </row>
        <row r="8819">
          <cell r="A8819" t="str">
            <v>US MINOR OUTLY IS</v>
          </cell>
        </row>
        <row r="8820">
          <cell r="A8820" t="str">
            <v>VANUATU</v>
          </cell>
        </row>
        <row r="8821">
          <cell r="A8821" t="str">
            <v>WALLIS&amp;FUTUN</v>
          </cell>
        </row>
        <row r="8822">
          <cell r="A8822" t="str">
            <v>AFGHANISTAN</v>
          </cell>
        </row>
        <row r="8823">
          <cell r="A8823" t="str">
            <v>BANGLADESH</v>
          </cell>
        </row>
        <row r="8824">
          <cell r="A8824" t="str">
            <v>BHUTAN</v>
          </cell>
        </row>
        <row r="8825">
          <cell r="A8825" t="str">
            <v>BRUNEI DARUSSALAM</v>
          </cell>
        </row>
        <row r="8826">
          <cell r="A8826" t="str">
            <v>CAMBODIA</v>
          </cell>
        </row>
        <row r="8827">
          <cell r="A8827" t="str">
            <v>CHINA</v>
          </cell>
        </row>
        <row r="8828">
          <cell r="A8828" t="str">
            <v>EAST TIMOR</v>
          </cell>
        </row>
        <row r="8829">
          <cell r="A8829" t="str">
            <v>HG KONG</v>
          </cell>
        </row>
        <row r="8830">
          <cell r="A8830" t="str">
            <v>INDIA</v>
          </cell>
        </row>
        <row r="8831">
          <cell r="A8831" t="str">
            <v>INDONESIA</v>
          </cell>
        </row>
        <row r="8832">
          <cell r="A8832" t="str">
            <v>JAPAN</v>
          </cell>
        </row>
        <row r="8833">
          <cell r="A8833" t="str">
            <v>KAZAKHSTAN</v>
          </cell>
        </row>
        <row r="8834">
          <cell r="A8834" t="str">
            <v>KOREA,DEMOC REP</v>
          </cell>
        </row>
        <row r="8835">
          <cell r="A8835" t="str">
            <v>KOREA,REPUBLIC OF</v>
          </cell>
        </row>
        <row r="8836">
          <cell r="A8836" t="str">
            <v>KYRGYZSTAN</v>
          </cell>
        </row>
        <row r="8837">
          <cell r="A8837" t="str">
            <v>LAOS</v>
          </cell>
        </row>
        <row r="8838">
          <cell r="A8838" t="str">
            <v>MACAO</v>
          </cell>
        </row>
        <row r="8839">
          <cell r="A8839" t="str">
            <v>MALAYSIA</v>
          </cell>
        </row>
        <row r="8840">
          <cell r="A8840" t="str">
            <v>MALDIVES</v>
          </cell>
        </row>
        <row r="8841">
          <cell r="A8841" t="str">
            <v>MONGOLIA</v>
          </cell>
        </row>
        <row r="8842">
          <cell r="A8842" t="str">
            <v>MAYANMAR</v>
          </cell>
        </row>
        <row r="8843">
          <cell r="A8843" t="str">
            <v>NEPAL</v>
          </cell>
        </row>
        <row r="8844">
          <cell r="A8844" t="str">
            <v>PAKISTAN</v>
          </cell>
        </row>
        <row r="8845">
          <cell r="A8845" t="str">
            <v>PHILIPPINES</v>
          </cell>
        </row>
        <row r="8846">
          <cell r="A8846" t="str">
            <v>SINGAPORE</v>
          </cell>
        </row>
        <row r="8847">
          <cell r="A8847" t="str">
            <v>SRI LANKA</v>
          </cell>
        </row>
        <row r="8848">
          <cell r="A8848" t="str">
            <v>TAIWAN</v>
          </cell>
        </row>
        <row r="8849">
          <cell r="A8849" t="str">
            <v>TAJIKISTAN</v>
          </cell>
        </row>
        <row r="8850">
          <cell r="A8850" t="str">
            <v>THAILAND</v>
          </cell>
        </row>
        <row r="8851">
          <cell r="A8851" t="str">
            <v>TURKMENISTAN</v>
          </cell>
        </row>
        <row r="8852">
          <cell r="A8852" t="str">
            <v>UZBEKISTAN</v>
          </cell>
        </row>
        <row r="8853">
          <cell r="A8853" t="str">
            <v>VIETNAM</v>
          </cell>
        </row>
        <row r="8854">
          <cell r="A8854" t="str">
            <v>AMER SAMOA</v>
          </cell>
        </row>
        <row r="8855">
          <cell r="A8855" t="str">
            <v>AUSTRALIA</v>
          </cell>
        </row>
        <row r="8856">
          <cell r="A8856" t="str">
            <v>CHRISTMS ISLAND</v>
          </cell>
        </row>
        <row r="8857">
          <cell r="A8857" t="str">
            <v>COCO (KEEL ISLND)</v>
          </cell>
        </row>
        <row r="8858">
          <cell r="A8858" t="str">
            <v>COOK ISLAND</v>
          </cell>
        </row>
        <row r="8859">
          <cell r="A8859" t="str">
            <v>FIJI</v>
          </cell>
        </row>
        <row r="8860">
          <cell r="A8860" t="str">
            <v>FR POLYNESIA</v>
          </cell>
        </row>
        <row r="8861">
          <cell r="A8861" t="str">
            <v>GUAM</v>
          </cell>
        </row>
        <row r="8862">
          <cell r="A8862" t="str">
            <v>HEARD/MCDNLD</v>
          </cell>
        </row>
        <row r="8863">
          <cell r="A8863" t="str">
            <v>KIRIBATI</v>
          </cell>
        </row>
        <row r="8864">
          <cell r="A8864" t="str">
            <v>MARSHALL ISL</v>
          </cell>
        </row>
        <row r="8865">
          <cell r="A8865" t="str">
            <v xml:space="preserve">MICRON, FED STS </v>
          </cell>
        </row>
        <row r="8866">
          <cell r="A8866" t="str">
            <v>NAURU</v>
          </cell>
        </row>
        <row r="8867">
          <cell r="A8867" t="str">
            <v>NEW CALDONIA</v>
          </cell>
        </row>
        <row r="8868">
          <cell r="A8868" t="str">
            <v>NEW ZEALAND</v>
          </cell>
        </row>
        <row r="8869">
          <cell r="A8869" t="str">
            <v>NIUE</v>
          </cell>
        </row>
        <row r="8870">
          <cell r="A8870" t="str">
            <v>NORFOLK ISLAND</v>
          </cell>
        </row>
        <row r="8871">
          <cell r="A8871" t="str">
            <v>N.MARIANA ISLANDS</v>
          </cell>
        </row>
        <row r="8872">
          <cell r="A8872" t="str">
            <v>PALAU</v>
          </cell>
        </row>
        <row r="8873">
          <cell r="A8873" t="str">
            <v>PAPUA N GUIN</v>
          </cell>
        </row>
        <row r="8874">
          <cell r="A8874" t="str">
            <v>PITCAIRN</v>
          </cell>
        </row>
        <row r="8875">
          <cell r="A8875" t="str">
            <v>SAMOA</v>
          </cell>
        </row>
        <row r="8876">
          <cell r="A8876" t="str">
            <v>SOLOMON ISL</v>
          </cell>
        </row>
        <row r="8877">
          <cell r="A8877" t="str">
            <v>TOKELAU</v>
          </cell>
        </row>
        <row r="8878">
          <cell r="A8878" t="str">
            <v>TONGA</v>
          </cell>
        </row>
        <row r="8879">
          <cell r="A8879" t="str">
            <v xml:space="preserve">TUVALU </v>
          </cell>
        </row>
        <row r="8880">
          <cell r="A8880" t="str">
            <v>US MINOR OUTLY IS</v>
          </cell>
        </row>
        <row r="8881">
          <cell r="A8881" t="str">
            <v>VANUATU</v>
          </cell>
        </row>
        <row r="8882">
          <cell r="A8882" t="str">
            <v>WALLIS&amp;FUTUN</v>
          </cell>
        </row>
        <row r="8883">
          <cell r="A8883" t="str">
            <v>AFGHANISTAN</v>
          </cell>
        </row>
        <row r="8884">
          <cell r="A8884" t="str">
            <v>BANGLADESH</v>
          </cell>
        </row>
        <row r="8885">
          <cell r="A8885" t="str">
            <v>BHUTAN</v>
          </cell>
        </row>
        <row r="8886">
          <cell r="A8886" t="str">
            <v>BRUNEI DARUSSALAM</v>
          </cell>
        </row>
        <row r="8887">
          <cell r="A8887" t="str">
            <v>CAMBODIA</v>
          </cell>
        </row>
        <row r="8888">
          <cell r="A8888" t="str">
            <v>CHINA</v>
          </cell>
        </row>
        <row r="8889">
          <cell r="A8889" t="str">
            <v>EAST TIMOR</v>
          </cell>
        </row>
        <row r="8890">
          <cell r="A8890" t="str">
            <v>HG KONG</v>
          </cell>
        </row>
        <row r="8891">
          <cell r="A8891" t="str">
            <v>INDIA</v>
          </cell>
        </row>
        <row r="8892">
          <cell r="A8892" t="str">
            <v>INDONESIA</v>
          </cell>
        </row>
        <row r="8893">
          <cell r="A8893" t="str">
            <v>JAPAN</v>
          </cell>
        </row>
        <row r="8894">
          <cell r="A8894" t="str">
            <v>KAZAKHSTAN</v>
          </cell>
        </row>
        <row r="8895">
          <cell r="A8895" t="str">
            <v>KOREA,DEMOC REP</v>
          </cell>
        </row>
        <row r="8896">
          <cell r="A8896" t="str">
            <v>KOREA,REPUBLIC OF</v>
          </cell>
        </row>
        <row r="8897">
          <cell r="A8897" t="str">
            <v>KYRGYZSTAN</v>
          </cell>
        </row>
        <row r="8898">
          <cell r="A8898" t="str">
            <v>LAOS</v>
          </cell>
        </row>
        <row r="8899">
          <cell r="A8899" t="str">
            <v>MACAO</v>
          </cell>
        </row>
        <row r="8900">
          <cell r="A8900" t="str">
            <v>MALAYSIA</v>
          </cell>
        </row>
        <row r="8901">
          <cell r="A8901" t="str">
            <v>MALDIVES</v>
          </cell>
        </row>
        <row r="8902">
          <cell r="A8902" t="str">
            <v>MONGOLIA</v>
          </cell>
        </row>
        <row r="8903">
          <cell r="A8903" t="str">
            <v>MAYANMAR</v>
          </cell>
        </row>
        <row r="8904">
          <cell r="A8904" t="str">
            <v>NEPAL</v>
          </cell>
        </row>
        <row r="8905">
          <cell r="A8905" t="str">
            <v>PAKISTAN</v>
          </cell>
        </row>
        <row r="8906">
          <cell r="A8906" t="str">
            <v>PHILIPPINES</v>
          </cell>
        </row>
        <row r="8907">
          <cell r="A8907" t="str">
            <v>SINGAPORE</v>
          </cell>
        </row>
        <row r="8908">
          <cell r="A8908" t="str">
            <v>SRI LANKA</v>
          </cell>
        </row>
        <row r="8909">
          <cell r="A8909" t="str">
            <v>TAIWAN</v>
          </cell>
        </row>
        <row r="8910">
          <cell r="A8910" t="str">
            <v>TAJIKISTAN</v>
          </cell>
        </row>
        <row r="8911">
          <cell r="A8911" t="str">
            <v>THAILAND</v>
          </cell>
        </row>
        <row r="8912">
          <cell r="A8912" t="str">
            <v>TURKMENISTAN</v>
          </cell>
        </row>
        <row r="8913">
          <cell r="A8913" t="str">
            <v>UZBEKISTAN</v>
          </cell>
        </row>
        <row r="8914">
          <cell r="A8914" t="str">
            <v>VIETNAM</v>
          </cell>
        </row>
        <row r="8915">
          <cell r="A8915" t="str">
            <v>AMER SAMOA</v>
          </cell>
        </row>
        <row r="8916">
          <cell r="A8916" t="str">
            <v>AUSTRALIA</v>
          </cell>
        </row>
        <row r="8917">
          <cell r="A8917" t="str">
            <v>CHRISTMS ISLAND</v>
          </cell>
        </row>
        <row r="8918">
          <cell r="A8918" t="str">
            <v>COCO (KEEL ISLND)</v>
          </cell>
        </row>
        <row r="8919">
          <cell r="A8919" t="str">
            <v>COOK ISLAND</v>
          </cell>
        </row>
        <row r="8920">
          <cell r="A8920" t="str">
            <v>FIJI</v>
          </cell>
        </row>
        <row r="8921">
          <cell r="A8921" t="str">
            <v>FR POLYNESIA</v>
          </cell>
        </row>
        <row r="8922">
          <cell r="A8922" t="str">
            <v>GUAM</v>
          </cell>
        </row>
        <row r="8923">
          <cell r="A8923" t="str">
            <v>HEARD/MCDNLD</v>
          </cell>
        </row>
        <row r="8924">
          <cell r="A8924" t="str">
            <v>KIRIBATI</v>
          </cell>
        </row>
        <row r="8925">
          <cell r="A8925" t="str">
            <v>MARSHALL ISL</v>
          </cell>
        </row>
        <row r="8926">
          <cell r="A8926" t="str">
            <v xml:space="preserve">MICRON, FED STS </v>
          </cell>
        </row>
        <row r="8927">
          <cell r="A8927" t="str">
            <v>NAURU</v>
          </cell>
        </row>
        <row r="8928">
          <cell r="A8928" t="str">
            <v>NEW CALDONIA</v>
          </cell>
        </row>
        <row r="8929">
          <cell r="A8929" t="str">
            <v>NEW ZEALAND</v>
          </cell>
        </row>
        <row r="8930">
          <cell r="A8930" t="str">
            <v>NIUE</v>
          </cell>
        </row>
        <row r="8931">
          <cell r="A8931" t="str">
            <v>NORFOLK ISLAND</v>
          </cell>
        </row>
        <row r="8932">
          <cell r="A8932" t="str">
            <v>N.MARIANA ISLANDS</v>
          </cell>
        </row>
        <row r="8933">
          <cell r="A8933" t="str">
            <v>PALAU</v>
          </cell>
        </row>
        <row r="8934">
          <cell r="A8934" t="str">
            <v>PAPUA N GUIN</v>
          </cell>
        </row>
        <row r="8935">
          <cell r="A8935" t="str">
            <v>PITCAIRN</v>
          </cell>
        </row>
        <row r="8936">
          <cell r="A8936" t="str">
            <v>SAMOA</v>
          </cell>
        </row>
        <row r="8937">
          <cell r="A8937" t="str">
            <v>SOLOMON ISL</v>
          </cell>
        </row>
        <row r="8938">
          <cell r="A8938" t="str">
            <v>TOKELAU</v>
          </cell>
        </row>
        <row r="8939">
          <cell r="A8939" t="str">
            <v>TONGA</v>
          </cell>
        </row>
        <row r="8940">
          <cell r="A8940" t="str">
            <v xml:space="preserve">TUVALU </v>
          </cell>
        </row>
        <row r="8941">
          <cell r="A8941" t="str">
            <v>US MINOR OUTLY IS</v>
          </cell>
        </row>
        <row r="8942">
          <cell r="A8942" t="str">
            <v>VANUATU</v>
          </cell>
        </row>
        <row r="8943">
          <cell r="A8943" t="str">
            <v>WALLIS&amp;FUTUN</v>
          </cell>
        </row>
        <row r="8944">
          <cell r="A8944" t="str">
            <v>AFGHANISTAN</v>
          </cell>
        </row>
        <row r="8945">
          <cell r="A8945" t="str">
            <v>BANGLADESH</v>
          </cell>
        </row>
        <row r="8946">
          <cell r="A8946" t="str">
            <v>BHUTAN</v>
          </cell>
        </row>
        <row r="8947">
          <cell r="A8947" t="str">
            <v>BRUNEI DARUSSALAM</v>
          </cell>
        </row>
        <row r="8948">
          <cell r="A8948" t="str">
            <v>CAMBODIA</v>
          </cell>
        </row>
        <row r="8949">
          <cell r="A8949" t="str">
            <v>CHINA</v>
          </cell>
        </row>
        <row r="8950">
          <cell r="A8950" t="str">
            <v>EAST TIMOR</v>
          </cell>
        </row>
        <row r="8951">
          <cell r="A8951" t="str">
            <v>HG KONG</v>
          </cell>
        </row>
        <row r="8952">
          <cell r="A8952" t="str">
            <v>INDIA</v>
          </cell>
        </row>
        <row r="8953">
          <cell r="A8953" t="str">
            <v>INDONESIA</v>
          </cell>
        </row>
        <row r="8954">
          <cell r="A8954" t="str">
            <v>JAPAN</v>
          </cell>
        </row>
        <row r="8955">
          <cell r="A8955" t="str">
            <v>KAZAKHSTAN</v>
          </cell>
        </row>
        <row r="8956">
          <cell r="A8956" t="str">
            <v>KOREA,DEMOC REP</v>
          </cell>
        </row>
        <row r="8957">
          <cell r="A8957" t="str">
            <v>KOREA,REPUBLIC OF</v>
          </cell>
        </row>
        <row r="8958">
          <cell r="A8958" t="str">
            <v>KYRGYZSTAN</v>
          </cell>
        </row>
        <row r="8959">
          <cell r="A8959" t="str">
            <v>LAOS</v>
          </cell>
        </row>
        <row r="8960">
          <cell r="A8960" t="str">
            <v>MACAO</v>
          </cell>
        </row>
        <row r="8961">
          <cell r="A8961" t="str">
            <v>MALAYSIA</v>
          </cell>
        </row>
        <row r="8962">
          <cell r="A8962" t="str">
            <v>MALDIVES</v>
          </cell>
        </row>
        <row r="8963">
          <cell r="A8963" t="str">
            <v>MONGOLIA</v>
          </cell>
        </row>
        <row r="8964">
          <cell r="A8964" t="str">
            <v>MAYANMAR</v>
          </cell>
        </row>
        <row r="8965">
          <cell r="A8965" t="str">
            <v>NEPAL</v>
          </cell>
        </row>
        <row r="8966">
          <cell r="A8966" t="str">
            <v>PAKISTAN</v>
          </cell>
        </row>
        <row r="8967">
          <cell r="A8967" t="str">
            <v>PHILIPPINES</v>
          </cell>
        </row>
        <row r="8968">
          <cell r="A8968" t="str">
            <v>SINGAPORE</v>
          </cell>
        </row>
        <row r="8969">
          <cell r="A8969" t="str">
            <v>SRI LANKA</v>
          </cell>
        </row>
        <row r="8970">
          <cell r="A8970" t="str">
            <v>TAIWAN</v>
          </cell>
        </row>
        <row r="8971">
          <cell r="A8971" t="str">
            <v>TAJIKISTAN</v>
          </cell>
        </row>
        <row r="8972">
          <cell r="A8972" t="str">
            <v>THAILAND</v>
          </cell>
        </row>
        <row r="8973">
          <cell r="A8973" t="str">
            <v>TURKMENISTAN</v>
          </cell>
        </row>
        <row r="8974">
          <cell r="A8974" t="str">
            <v>UZBEKISTAN</v>
          </cell>
        </row>
        <row r="8975">
          <cell r="A8975" t="str">
            <v>VIETNAM</v>
          </cell>
        </row>
        <row r="8976">
          <cell r="A8976" t="str">
            <v>AMER SAMOA</v>
          </cell>
        </row>
        <row r="8977">
          <cell r="A8977" t="str">
            <v>AUSTRALIA</v>
          </cell>
        </row>
        <row r="8978">
          <cell r="A8978" t="str">
            <v>CHRISTMS ISLAND</v>
          </cell>
        </row>
        <row r="8979">
          <cell r="A8979" t="str">
            <v>COCO (KEEL ISLND)</v>
          </cell>
        </row>
        <row r="8980">
          <cell r="A8980" t="str">
            <v>COOK ISLAND</v>
          </cell>
        </row>
        <row r="8981">
          <cell r="A8981" t="str">
            <v>FIJI</v>
          </cell>
        </row>
        <row r="8982">
          <cell r="A8982" t="str">
            <v>FR POLYNESIA</v>
          </cell>
        </row>
        <row r="8983">
          <cell r="A8983" t="str">
            <v>GUAM</v>
          </cell>
        </row>
        <row r="8984">
          <cell r="A8984" t="str">
            <v>HEARD/MCDNLD</v>
          </cell>
        </row>
        <row r="8985">
          <cell r="A8985" t="str">
            <v>KIRIBATI</v>
          </cell>
        </row>
        <row r="8986">
          <cell r="A8986" t="str">
            <v>MARSHALL ISL</v>
          </cell>
        </row>
        <row r="8987">
          <cell r="A8987" t="str">
            <v xml:space="preserve">MICRON, FED STS </v>
          </cell>
        </row>
        <row r="8988">
          <cell r="A8988" t="str">
            <v>NAURU</v>
          </cell>
        </row>
        <row r="8989">
          <cell r="A8989" t="str">
            <v>NEW CALDONIA</v>
          </cell>
        </row>
        <row r="8990">
          <cell r="A8990" t="str">
            <v>NEW ZEALAND</v>
          </cell>
        </row>
        <row r="8991">
          <cell r="A8991" t="str">
            <v>NIUE</v>
          </cell>
        </row>
        <row r="8992">
          <cell r="A8992" t="str">
            <v>NORFOLK ISLAND</v>
          </cell>
        </row>
        <row r="8993">
          <cell r="A8993" t="str">
            <v>N.MARIANA ISLANDS</v>
          </cell>
        </row>
        <row r="8994">
          <cell r="A8994" t="str">
            <v>PALAU</v>
          </cell>
        </row>
        <row r="8995">
          <cell r="A8995" t="str">
            <v>PAPUA N GUIN</v>
          </cell>
        </row>
        <row r="8996">
          <cell r="A8996" t="str">
            <v>PITCAIRN</v>
          </cell>
        </row>
        <row r="8997">
          <cell r="A8997" t="str">
            <v>SAMOA</v>
          </cell>
        </row>
        <row r="8998">
          <cell r="A8998" t="str">
            <v>SOLOMON ISL</v>
          </cell>
        </row>
        <row r="8999">
          <cell r="A8999" t="str">
            <v>TOKELAU</v>
          </cell>
        </row>
        <row r="9000">
          <cell r="A9000" t="str">
            <v>TONGA</v>
          </cell>
        </row>
        <row r="9001">
          <cell r="A9001" t="str">
            <v xml:space="preserve">TUVALU </v>
          </cell>
        </row>
        <row r="9002">
          <cell r="A9002" t="str">
            <v>US MINOR OUTLY IS</v>
          </cell>
        </row>
        <row r="9003">
          <cell r="A9003" t="str">
            <v>VANUATU</v>
          </cell>
        </row>
        <row r="9004">
          <cell r="A9004" t="str">
            <v>WALLIS&amp;FUTUN</v>
          </cell>
        </row>
        <row r="9005">
          <cell r="A9005" t="str">
            <v>AFGHANISTAN</v>
          </cell>
        </row>
        <row r="9006">
          <cell r="A9006" t="str">
            <v>BANGLADESH</v>
          </cell>
        </row>
        <row r="9007">
          <cell r="A9007" t="str">
            <v>BHUTAN</v>
          </cell>
        </row>
        <row r="9008">
          <cell r="A9008" t="str">
            <v>BRUNEI DARUSSALAM</v>
          </cell>
        </row>
        <row r="9009">
          <cell r="A9009" t="str">
            <v>CAMBODIA</v>
          </cell>
        </row>
        <row r="9010">
          <cell r="A9010" t="str">
            <v>CHINA</v>
          </cell>
        </row>
        <row r="9011">
          <cell r="A9011" t="str">
            <v>EAST TIMOR</v>
          </cell>
        </row>
        <row r="9012">
          <cell r="A9012" t="str">
            <v>HG KONG</v>
          </cell>
        </row>
        <row r="9013">
          <cell r="A9013" t="str">
            <v>INDIA</v>
          </cell>
        </row>
        <row r="9014">
          <cell r="A9014" t="str">
            <v>INDONESIA</v>
          </cell>
        </row>
        <row r="9015">
          <cell r="A9015" t="str">
            <v>JAPAN</v>
          </cell>
        </row>
        <row r="9016">
          <cell r="A9016" t="str">
            <v>KAZAKHSTAN</v>
          </cell>
        </row>
        <row r="9017">
          <cell r="A9017" t="str">
            <v>KOREA,DEMOC REP</v>
          </cell>
        </row>
        <row r="9018">
          <cell r="A9018" t="str">
            <v>KOREA,REPUBLIC OF</v>
          </cell>
        </row>
        <row r="9019">
          <cell r="A9019" t="str">
            <v>KYRGYZSTAN</v>
          </cell>
        </row>
        <row r="9020">
          <cell r="A9020" t="str">
            <v>LAOS</v>
          </cell>
        </row>
        <row r="9021">
          <cell r="A9021" t="str">
            <v>MACAO</v>
          </cell>
        </row>
        <row r="9022">
          <cell r="A9022" t="str">
            <v>MALAYSIA</v>
          </cell>
        </row>
        <row r="9023">
          <cell r="A9023" t="str">
            <v>MALDIVES</v>
          </cell>
        </row>
        <row r="9024">
          <cell r="A9024" t="str">
            <v>MONGOLIA</v>
          </cell>
        </row>
        <row r="9025">
          <cell r="A9025" t="str">
            <v>MAYANMAR</v>
          </cell>
        </row>
        <row r="9026">
          <cell r="A9026" t="str">
            <v>NEPAL</v>
          </cell>
        </row>
        <row r="9027">
          <cell r="A9027" t="str">
            <v>PAKISTAN</v>
          </cell>
        </row>
        <row r="9028">
          <cell r="A9028" t="str">
            <v>PHILIPPINES</v>
          </cell>
        </row>
        <row r="9029">
          <cell r="A9029" t="str">
            <v>SINGAPORE</v>
          </cell>
        </row>
        <row r="9030">
          <cell r="A9030" t="str">
            <v>SRI LANKA</v>
          </cell>
        </row>
        <row r="9031">
          <cell r="A9031" t="str">
            <v>TAIWAN</v>
          </cell>
        </row>
        <row r="9032">
          <cell r="A9032" t="str">
            <v>TAJIKISTAN</v>
          </cell>
        </row>
        <row r="9033">
          <cell r="A9033" t="str">
            <v>THAILAND</v>
          </cell>
        </row>
        <row r="9034">
          <cell r="A9034" t="str">
            <v>TURKMENISTAN</v>
          </cell>
        </row>
        <row r="9035">
          <cell r="A9035" t="str">
            <v>UZBEKISTAN</v>
          </cell>
        </row>
        <row r="9036">
          <cell r="A9036" t="str">
            <v>VIETNAM</v>
          </cell>
        </row>
        <row r="9037">
          <cell r="A9037" t="str">
            <v>AMER SAMOA</v>
          </cell>
        </row>
        <row r="9038">
          <cell r="A9038" t="str">
            <v>AUSTRALIA</v>
          </cell>
        </row>
        <row r="9039">
          <cell r="A9039" t="str">
            <v>CHRISTMS ISLAND</v>
          </cell>
        </row>
        <row r="9040">
          <cell r="A9040" t="str">
            <v>COCO (KEEL ISLND)</v>
          </cell>
        </row>
        <row r="9041">
          <cell r="A9041" t="str">
            <v>COOK ISLAND</v>
          </cell>
        </row>
        <row r="9042">
          <cell r="A9042" t="str">
            <v>FIJI</v>
          </cell>
        </row>
        <row r="9043">
          <cell r="A9043" t="str">
            <v>FR POLYNESIA</v>
          </cell>
        </row>
        <row r="9044">
          <cell r="A9044" t="str">
            <v>GUAM</v>
          </cell>
        </row>
        <row r="9045">
          <cell r="A9045" t="str">
            <v>HEARD/MCDNLD</v>
          </cell>
        </row>
        <row r="9046">
          <cell r="A9046" t="str">
            <v>KIRIBATI</v>
          </cell>
        </row>
        <row r="9047">
          <cell r="A9047" t="str">
            <v>MARSHALL ISL</v>
          </cell>
        </row>
        <row r="9048">
          <cell r="A9048" t="str">
            <v xml:space="preserve">MICRON, FED STS </v>
          </cell>
        </row>
        <row r="9049">
          <cell r="A9049" t="str">
            <v>NAURU</v>
          </cell>
        </row>
        <row r="9050">
          <cell r="A9050" t="str">
            <v>NEW CALDONIA</v>
          </cell>
        </row>
        <row r="9051">
          <cell r="A9051" t="str">
            <v>NEW ZEALAND</v>
          </cell>
        </row>
        <row r="9052">
          <cell r="A9052" t="str">
            <v>NIUE</v>
          </cell>
        </row>
        <row r="9053">
          <cell r="A9053" t="str">
            <v>NORFOLK ISLAND</v>
          </cell>
        </row>
        <row r="9054">
          <cell r="A9054" t="str">
            <v>N.MARIANA ISLANDS</v>
          </cell>
        </row>
        <row r="9055">
          <cell r="A9055" t="str">
            <v>PALAU</v>
          </cell>
        </row>
        <row r="9056">
          <cell r="A9056" t="str">
            <v>PAPUA N GUIN</v>
          </cell>
        </row>
        <row r="9057">
          <cell r="A9057" t="str">
            <v>PITCAIRN</v>
          </cell>
        </row>
        <row r="9058">
          <cell r="A9058" t="str">
            <v>SAMOA</v>
          </cell>
        </row>
        <row r="9059">
          <cell r="A9059" t="str">
            <v>SOLOMON ISL</v>
          </cell>
        </row>
        <row r="9060">
          <cell r="A9060" t="str">
            <v>TOKELAU</v>
          </cell>
        </row>
        <row r="9061">
          <cell r="A9061" t="str">
            <v>TONGA</v>
          </cell>
        </row>
        <row r="9062">
          <cell r="A9062" t="str">
            <v xml:space="preserve">TUVALU </v>
          </cell>
        </row>
        <row r="9063">
          <cell r="A9063" t="str">
            <v>US MINOR OUTLY IS</v>
          </cell>
        </row>
        <row r="9064">
          <cell r="A9064" t="str">
            <v>VANUATU</v>
          </cell>
        </row>
        <row r="9065">
          <cell r="A9065" t="str">
            <v>WALLIS&amp;FUTUN</v>
          </cell>
        </row>
        <row r="9066">
          <cell r="A9066" t="str">
            <v>AFGHANISTAN</v>
          </cell>
        </row>
        <row r="9067">
          <cell r="A9067" t="str">
            <v>BANGLADESH</v>
          </cell>
        </row>
        <row r="9068">
          <cell r="A9068" t="str">
            <v>BHUTAN</v>
          </cell>
        </row>
        <row r="9069">
          <cell r="A9069" t="str">
            <v>BRUNEI DARUSSALAM</v>
          </cell>
        </row>
        <row r="9070">
          <cell r="A9070" t="str">
            <v>CAMBODIA</v>
          </cell>
        </row>
        <row r="9071">
          <cell r="A9071" t="str">
            <v>CHINA</v>
          </cell>
        </row>
        <row r="9072">
          <cell r="A9072" t="str">
            <v>EAST TIMOR</v>
          </cell>
        </row>
        <row r="9073">
          <cell r="A9073" t="str">
            <v>HG KONG</v>
          </cell>
        </row>
        <row r="9074">
          <cell r="A9074" t="str">
            <v>INDIA</v>
          </cell>
        </row>
        <row r="9075">
          <cell r="A9075" t="str">
            <v>INDONESIA</v>
          </cell>
        </row>
        <row r="9076">
          <cell r="A9076" t="str">
            <v>JAPAN</v>
          </cell>
        </row>
        <row r="9077">
          <cell r="A9077" t="str">
            <v>KAZAKHSTAN</v>
          </cell>
        </row>
        <row r="9078">
          <cell r="A9078" t="str">
            <v>KOREA,DEMOC REP</v>
          </cell>
        </row>
        <row r="9079">
          <cell r="A9079" t="str">
            <v>KOREA,REPUBLIC OF</v>
          </cell>
        </row>
        <row r="9080">
          <cell r="A9080" t="str">
            <v>KYRGYZSTAN</v>
          </cell>
        </row>
        <row r="9081">
          <cell r="A9081" t="str">
            <v>LAOS</v>
          </cell>
        </row>
        <row r="9082">
          <cell r="A9082" t="str">
            <v>MACAO</v>
          </cell>
        </row>
        <row r="9083">
          <cell r="A9083" t="str">
            <v>MALAYSIA</v>
          </cell>
        </row>
        <row r="9084">
          <cell r="A9084" t="str">
            <v>MALDIVES</v>
          </cell>
        </row>
        <row r="9085">
          <cell r="A9085" t="str">
            <v>MONGOLIA</v>
          </cell>
        </row>
        <row r="9086">
          <cell r="A9086" t="str">
            <v>MAYANMAR</v>
          </cell>
        </row>
        <row r="9087">
          <cell r="A9087" t="str">
            <v>NEPAL</v>
          </cell>
        </row>
        <row r="9088">
          <cell r="A9088" t="str">
            <v>PAKISTAN</v>
          </cell>
        </row>
        <row r="9089">
          <cell r="A9089" t="str">
            <v>PHILIPPINES</v>
          </cell>
        </row>
        <row r="9090">
          <cell r="A9090" t="str">
            <v>SINGAPORE</v>
          </cell>
        </row>
        <row r="9091">
          <cell r="A9091" t="str">
            <v>SRI LANKA</v>
          </cell>
        </row>
        <row r="9092">
          <cell r="A9092" t="str">
            <v>TAIWAN</v>
          </cell>
        </row>
        <row r="9093">
          <cell r="A9093" t="str">
            <v>TAJIKISTAN</v>
          </cell>
        </row>
        <row r="9094">
          <cell r="A9094" t="str">
            <v>THAILAND</v>
          </cell>
        </row>
        <row r="9095">
          <cell r="A9095" t="str">
            <v>TURKMENISTAN</v>
          </cell>
        </row>
        <row r="9096">
          <cell r="A9096" t="str">
            <v>UZBEKISTAN</v>
          </cell>
        </row>
        <row r="9097">
          <cell r="A9097" t="str">
            <v>VIETNAM</v>
          </cell>
        </row>
        <row r="9098">
          <cell r="A9098" t="str">
            <v>AMER SAMOA</v>
          </cell>
        </row>
        <row r="9099">
          <cell r="A9099" t="str">
            <v>AUSTRALIA</v>
          </cell>
        </row>
        <row r="9100">
          <cell r="A9100" t="str">
            <v>CHRISTMS ISLAND</v>
          </cell>
        </row>
        <row r="9101">
          <cell r="A9101" t="str">
            <v>COCO (KEEL ISLND)</v>
          </cell>
        </row>
        <row r="9102">
          <cell r="A9102" t="str">
            <v>COOK ISLAND</v>
          </cell>
        </row>
        <row r="9103">
          <cell r="A9103" t="str">
            <v>FIJI</v>
          </cell>
        </row>
        <row r="9104">
          <cell r="A9104" t="str">
            <v>FR POLYNESIA</v>
          </cell>
        </row>
        <row r="9105">
          <cell r="A9105" t="str">
            <v>GUAM</v>
          </cell>
        </row>
        <row r="9106">
          <cell r="A9106" t="str">
            <v>HEARD/MCDNLD</v>
          </cell>
        </row>
        <row r="9107">
          <cell r="A9107" t="str">
            <v>KIRIBATI</v>
          </cell>
        </row>
        <row r="9108">
          <cell r="A9108" t="str">
            <v>MARSHALL ISL</v>
          </cell>
        </row>
        <row r="9109">
          <cell r="A9109" t="str">
            <v xml:space="preserve">MICRON, FED STS </v>
          </cell>
        </row>
        <row r="9110">
          <cell r="A9110" t="str">
            <v>NAURU</v>
          </cell>
        </row>
        <row r="9111">
          <cell r="A9111" t="str">
            <v>NEW CALDONIA</v>
          </cell>
        </row>
        <row r="9112">
          <cell r="A9112" t="str">
            <v>NEW ZEALAND</v>
          </cell>
        </row>
        <row r="9113">
          <cell r="A9113" t="str">
            <v>NIUE</v>
          </cell>
        </row>
        <row r="9114">
          <cell r="A9114" t="str">
            <v>NORFOLK ISLAND</v>
          </cell>
        </row>
        <row r="9115">
          <cell r="A9115" t="str">
            <v>N.MARIANA ISLANDS</v>
          </cell>
        </row>
        <row r="9116">
          <cell r="A9116" t="str">
            <v>PALAU</v>
          </cell>
        </row>
        <row r="9117">
          <cell r="A9117" t="str">
            <v>PAPUA N GUIN</v>
          </cell>
        </row>
        <row r="9118">
          <cell r="A9118" t="str">
            <v>PITCAIRN</v>
          </cell>
        </row>
        <row r="9119">
          <cell r="A9119" t="str">
            <v>SAMOA</v>
          </cell>
        </row>
        <row r="9120">
          <cell r="A9120" t="str">
            <v>SOLOMON ISL</v>
          </cell>
        </row>
        <row r="9121">
          <cell r="A9121" t="str">
            <v>TOKELAU</v>
          </cell>
        </row>
        <row r="9122">
          <cell r="A9122" t="str">
            <v>TONGA</v>
          </cell>
        </row>
        <row r="9123">
          <cell r="A9123" t="str">
            <v xml:space="preserve">TUVALU </v>
          </cell>
        </row>
        <row r="9124">
          <cell r="A9124" t="str">
            <v>US MINOR OUTLY IS</v>
          </cell>
        </row>
        <row r="9125">
          <cell r="A9125" t="str">
            <v>VANUATU</v>
          </cell>
        </row>
        <row r="9126">
          <cell r="A9126" t="str">
            <v>WALLIS&amp;FUTUN</v>
          </cell>
        </row>
        <row r="9127">
          <cell r="A9127" t="str">
            <v>AFGHANISTAN</v>
          </cell>
        </row>
        <row r="9128">
          <cell r="A9128" t="str">
            <v>BANGLADESH</v>
          </cell>
        </row>
        <row r="9129">
          <cell r="A9129" t="str">
            <v>BHUTAN</v>
          </cell>
        </row>
        <row r="9130">
          <cell r="A9130" t="str">
            <v>BRUNEI DARUSSALAM</v>
          </cell>
        </row>
        <row r="9131">
          <cell r="A9131" t="str">
            <v>CAMBODIA</v>
          </cell>
        </row>
        <row r="9132">
          <cell r="A9132" t="str">
            <v>CHINA</v>
          </cell>
        </row>
        <row r="9133">
          <cell r="A9133" t="str">
            <v>EAST TIMOR</v>
          </cell>
        </row>
        <row r="9134">
          <cell r="A9134" t="str">
            <v>HG KONG</v>
          </cell>
        </row>
        <row r="9135">
          <cell r="A9135" t="str">
            <v>INDIA</v>
          </cell>
        </row>
        <row r="9136">
          <cell r="A9136" t="str">
            <v>INDONESIA</v>
          </cell>
        </row>
        <row r="9137">
          <cell r="A9137" t="str">
            <v>JAPAN</v>
          </cell>
        </row>
        <row r="9138">
          <cell r="A9138" t="str">
            <v>KAZAKHSTAN</v>
          </cell>
        </row>
        <row r="9139">
          <cell r="A9139" t="str">
            <v>KOREA,DEMOC REP</v>
          </cell>
        </row>
        <row r="9140">
          <cell r="A9140" t="str">
            <v>KOREA,REPUBLIC OF</v>
          </cell>
        </row>
        <row r="9141">
          <cell r="A9141" t="str">
            <v>KYRGYZSTAN</v>
          </cell>
        </row>
        <row r="9142">
          <cell r="A9142" t="str">
            <v>LAOS</v>
          </cell>
        </row>
        <row r="9143">
          <cell r="A9143" t="str">
            <v>MACAO</v>
          </cell>
        </row>
        <row r="9144">
          <cell r="A9144" t="str">
            <v>MALAYSIA</v>
          </cell>
        </row>
        <row r="9145">
          <cell r="A9145" t="str">
            <v>MALDIVES</v>
          </cell>
        </row>
        <row r="9146">
          <cell r="A9146" t="str">
            <v>MONGOLIA</v>
          </cell>
        </row>
        <row r="9147">
          <cell r="A9147" t="str">
            <v>MAYANMAR</v>
          </cell>
        </row>
        <row r="9148">
          <cell r="A9148" t="str">
            <v>NEPAL</v>
          </cell>
        </row>
        <row r="9149">
          <cell r="A9149" t="str">
            <v>PAKISTAN</v>
          </cell>
        </row>
        <row r="9150">
          <cell r="A9150" t="str">
            <v>PHILIPPINES</v>
          </cell>
        </row>
        <row r="9151">
          <cell r="A9151" t="str">
            <v>SINGAPORE</v>
          </cell>
        </row>
        <row r="9152">
          <cell r="A9152" t="str">
            <v>SRI LANKA</v>
          </cell>
        </row>
        <row r="9153">
          <cell r="A9153" t="str">
            <v>TAIWAN</v>
          </cell>
        </row>
        <row r="9154">
          <cell r="A9154" t="str">
            <v>TAJIKISTAN</v>
          </cell>
        </row>
        <row r="9155">
          <cell r="A9155" t="str">
            <v>THAILAND</v>
          </cell>
        </row>
        <row r="9156">
          <cell r="A9156" t="str">
            <v>TURKMENISTAN</v>
          </cell>
        </row>
        <row r="9157">
          <cell r="A9157" t="str">
            <v>UZBEKISTAN</v>
          </cell>
        </row>
        <row r="9158">
          <cell r="A9158" t="str">
            <v>VIETNAM</v>
          </cell>
        </row>
        <row r="9159">
          <cell r="A9159" t="str">
            <v>INDONESIA</v>
          </cell>
        </row>
        <row r="9160">
          <cell r="A9160" t="str">
            <v>INDONESIA</v>
          </cell>
        </row>
        <row r="9161">
          <cell r="A9161" t="str">
            <v>INDONESIA</v>
          </cell>
        </row>
        <row r="9162">
          <cell r="A9162" t="str">
            <v>INDONESIA</v>
          </cell>
        </row>
        <row r="9163">
          <cell r="A9163" t="str">
            <v>INDONESIA</v>
          </cell>
        </row>
        <row r="9164">
          <cell r="A9164" t="str">
            <v>INDONESIA</v>
          </cell>
        </row>
        <row r="9165">
          <cell r="A9165" t="str">
            <v>INDONESIA</v>
          </cell>
        </row>
        <row r="9166">
          <cell r="A9166" t="str">
            <v>INDONESIA</v>
          </cell>
        </row>
        <row r="9167">
          <cell r="A9167" t="str">
            <v>INDONESIA</v>
          </cell>
        </row>
        <row r="9168">
          <cell r="A9168" t="str">
            <v>INDONESIA</v>
          </cell>
        </row>
        <row r="9169">
          <cell r="A9169" t="str">
            <v>INDONESIA</v>
          </cell>
        </row>
        <row r="9170">
          <cell r="A9170" t="str">
            <v>INDONESIA</v>
          </cell>
        </row>
        <row r="9171">
          <cell r="A9171" t="str">
            <v>KOREA,REPUBLIC OF</v>
          </cell>
        </row>
        <row r="9172">
          <cell r="A9172" t="str">
            <v>KOREA,REPUBLIC OF</v>
          </cell>
        </row>
        <row r="9173">
          <cell r="A9173" t="str">
            <v>KOREA,REPUBLIC OF</v>
          </cell>
        </row>
        <row r="9174">
          <cell r="A9174" t="str">
            <v>KOREA,REPUBLIC OF</v>
          </cell>
        </row>
        <row r="9175">
          <cell r="A9175" t="str">
            <v>KOREA,REPUBLIC OF</v>
          </cell>
        </row>
        <row r="9176">
          <cell r="A9176" t="str">
            <v>KOREA,REPUBLIC OF</v>
          </cell>
        </row>
        <row r="9177">
          <cell r="A9177" t="str">
            <v>KOREA,REPUBLIC OF</v>
          </cell>
        </row>
        <row r="9178">
          <cell r="A9178" t="str">
            <v>KOREA,REPUBLIC OF</v>
          </cell>
        </row>
        <row r="9179">
          <cell r="A9179" t="str">
            <v>KOREA,REPUBLIC OF</v>
          </cell>
        </row>
        <row r="9180">
          <cell r="A9180" t="str">
            <v>KOREA,REPUBLIC OF</v>
          </cell>
        </row>
        <row r="9181">
          <cell r="A9181" t="str">
            <v>KOREA,REPUBLIC OF</v>
          </cell>
        </row>
        <row r="9182">
          <cell r="A9182" t="str">
            <v>KOREA,REPUBLIC OF</v>
          </cell>
        </row>
        <row r="9183">
          <cell r="A9183" t="str">
            <v>MALAYSIA</v>
          </cell>
        </row>
        <row r="9184">
          <cell r="A9184" t="str">
            <v>MALAYSIA</v>
          </cell>
        </row>
        <row r="9185">
          <cell r="A9185" t="str">
            <v>MALAYSIA</v>
          </cell>
        </row>
        <row r="9186">
          <cell r="A9186" t="str">
            <v>MALAYSIA</v>
          </cell>
        </row>
        <row r="9187">
          <cell r="A9187" t="str">
            <v>MALAYSIA</v>
          </cell>
        </row>
        <row r="9188">
          <cell r="A9188" t="str">
            <v>MALAYSIA</v>
          </cell>
        </row>
        <row r="9189">
          <cell r="A9189" t="str">
            <v>MALAYSIA</v>
          </cell>
        </row>
        <row r="9190">
          <cell r="A9190" t="str">
            <v>MALAYSIA</v>
          </cell>
        </row>
        <row r="9191">
          <cell r="A9191" t="str">
            <v>MALAYSIA</v>
          </cell>
        </row>
        <row r="9192">
          <cell r="A9192" t="str">
            <v>MALAYSIA</v>
          </cell>
        </row>
        <row r="9193">
          <cell r="A9193" t="str">
            <v>MALAYSIA</v>
          </cell>
        </row>
        <row r="9194">
          <cell r="A9194" t="str">
            <v>MALAYSIA</v>
          </cell>
        </row>
        <row r="9195">
          <cell r="A9195" t="str">
            <v>PHILIPPINES</v>
          </cell>
        </row>
        <row r="9196">
          <cell r="A9196" t="str">
            <v>PHILIPPINES</v>
          </cell>
        </row>
        <row r="9197">
          <cell r="A9197" t="str">
            <v>PHILIPPINES</v>
          </cell>
        </row>
        <row r="9198">
          <cell r="A9198" t="str">
            <v>PHILIPPINES</v>
          </cell>
        </row>
        <row r="9199">
          <cell r="A9199" t="str">
            <v>PHILIPPINES</v>
          </cell>
        </row>
        <row r="9200">
          <cell r="A9200" t="str">
            <v>PHILIPPINES</v>
          </cell>
        </row>
        <row r="9201">
          <cell r="A9201" t="str">
            <v>PHILIPPINES</v>
          </cell>
        </row>
        <row r="9202">
          <cell r="A9202" t="str">
            <v>PHILIPPINES</v>
          </cell>
        </row>
        <row r="9203">
          <cell r="A9203" t="str">
            <v>PHILIPPINES</v>
          </cell>
        </row>
        <row r="9204">
          <cell r="A9204" t="str">
            <v>PHILIPPINES</v>
          </cell>
        </row>
        <row r="9205">
          <cell r="A9205" t="str">
            <v>PHILIPPINES</v>
          </cell>
        </row>
        <row r="9206">
          <cell r="A9206" t="str">
            <v>PHILIPPINES</v>
          </cell>
        </row>
        <row r="9207">
          <cell r="A9207" t="str">
            <v>SINGAPORE</v>
          </cell>
        </row>
        <row r="9208">
          <cell r="A9208" t="str">
            <v>SINGAPORE</v>
          </cell>
        </row>
        <row r="9209">
          <cell r="A9209" t="str">
            <v>SINGAPORE</v>
          </cell>
        </row>
        <row r="9210">
          <cell r="A9210" t="str">
            <v>SINGAPORE</v>
          </cell>
        </row>
        <row r="9211">
          <cell r="A9211" t="str">
            <v>SINGAPORE</v>
          </cell>
        </row>
        <row r="9212">
          <cell r="A9212" t="str">
            <v>SINGAPORE</v>
          </cell>
        </row>
        <row r="9213">
          <cell r="A9213" t="str">
            <v>SINGAPORE</v>
          </cell>
        </row>
        <row r="9214">
          <cell r="A9214" t="str">
            <v>SINGAPORE</v>
          </cell>
        </row>
        <row r="9215">
          <cell r="A9215" t="str">
            <v>SINGAPORE</v>
          </cell>
        </row>
        <row r="9216">
          <cell r="A9216" t="str">
            <v>SINGAPORE</v>
          </cell>
        </row>
        <row r="9217">
          <cell r="A9217" t="str">
            <v>SINGAPORE</v>
          </cell>
        </row>
        <row r="9218">
          <cell r="A9218" t="str">
            <v>SINGAPORE</v>
          </cell>
        </row>
        <row r="9219">
          <cell r="A9219" t="str">
            <v>TAIWAN</v>
          </cell>
        </row>
        <row r="9220">
          <cell r="A9220" t="str">
            <v>TAIWAN</v>
          </cell>
        </row>
        <row r="9221">
          <cell r="A9221" t="str">
            <v>TAIWAN</v>
          </cell>
        </row>
        <row r="9222">
          <cell r="A9222" t="str">
            <v>TAIWAN</v>
          </cell>
        </row>
        <row r="9223">
          <cell r="A9223" t="str">
            <v>TAIWAN</v>
          </cell>
        </row>
        <row r="9224">
          <cell r="A9224" t="str">
            <v>TAIWAN</v>
          </cell>
        </row>
        <row r="9225">
          <cell r="A9225" t="str">
            <v>TAIWAN</v>
          </cell>
        </row>
        <row r="9226">
          <cell r="A9226" t="str">
            <v>TAIWAN</v>
          </cell>
        </row>
        <row r="9227">
          <cell r="A9227" t="str">
            <v>TAIWAN</v>
          </cell>
        </row>
        <row r="9228">
          <cell r="A9228" t="str">
            <v>TAIWAN</v>
          </cell>
        </row>
        <row r="9229">
          <cell r="A9229" t="str">
            <v>TAIWAN</v>
          </cell>
        </row>
        <row r="9230">
          <cell r="A9230" t="str">
            <v>TAIWAN</v>
          </cell>
        </row>
        <row r="9231">
          <cell r="A9231" t="str">
            <v>THAILAND</v>
          </cell>
        </row>
        <row r="9232">
          <cell r="A9232" t="str">
            <v>THAILAND</v>
          </cell>
        </row>
        <row r="9233">
          <cell r="A9233" t="str">
            <v>THAILAND</v>
          </cell>
        </row>
        <row r="9234">
          <cell r="A9234" t="str">
            <v>THAILAND</v>
          </cell>
        </row>
        <row r="9235">
          <cell r="A9235" t="str">
            <v>THAILAND</v>
          </cell>
        </row>
        <row r="9236">
          <cell r="A9236" t="str">
            <v>THAILAND</v>
          </cell>
        </row>
        <row r="9237">
          <cell r="A9237" t="str">
            <v>THAILAND</v>
          </cell>
        </row>
        <row r="9238">
          <cell r="A9238" t="str">
            <v>THAILAND</v>
          </cell>
        </row>
        <row r="9239">
          <cell r="A9239" t="str">
            <v>THAILAND</v>
          </cell>
        </row>
        <row r="9240">
          <cell r="A9240" t="str">
            <v>THAILAND</v>
          </cell>
        </row>
        <row r="9241">
          <cell r="A9241" t="str">
            <v>THAILAND</v>
          </cell>
        </row>
        <row r="9242">
          <cell r="A9242" t="str">
            <v>THAILAND</v>
          </cell>
        </row>
        <row r="9243">
          <cell r="A9243" t="str">
            <v>VIETNAM</v>
          </cell>
        </row>
        <row r="9244">
          <cell r="A9244" t="str">
            <v>VIETNAM</v>
          </cell>
        </row>
        <row r="9245">
          <cell r="A9245" t="str">
            <v>VIETNAM</v>
          </cell>
        </row>
        <row r="9246">
          <cell r="A9246" t="str">
            <v>VIETNAM</v>
          </cell>
        </row>
        <row r="9247">
          <cell r="A9247" t="str">
            <v>VIETNAM</v>
          </cell>
        </row>
        <row r="9248">
          <cell r="A9248" t="str">
            <v>VIETNAM</v>
          </cell>
        </row>
        <row r="9249">
          <cell r="A9249" t="str">
            <v>VIETNAM</v>
          </cell>
        </row>
        <row r="9250">
          <cell r="A9250" t="str">
            <v>VIETNAM</v>
          </cell>
        </row>
        <row r="9251">
          <cell r="A9251" t="str">
            <v>VIETNAM</v>
          </cell>
        </row>
        <row r="9252">
          <cell r="A9252" t="str">
            <v>VIETNAM</v>
          </cell>
        </row>
        <row r="9253">
          <cell r="A9253" t="str">
            <v>VIETNAM</v>
          </cell>
        </row>
        <row r="9254">
          <cell r="A9254" t="str">
            <v>VIETNAM</v>
          </cell>
        </row>
        <row r="9255">
          <cell r="A9255" t="str">
            <v>AMER SAMOA</v>
          </cell>
        </row>
        <row r="9256">
          <cell r="A9256" t="str">
            <v>AMER SAMOA</v>
          </cell>
        </row>
        <row r="9257">
          <cell r="A9257" t="str">
            <v>AMER SAMOA</v>
          </cell>
        </row>
        <row r="9258">
          <cell r="A9258" t="str">
            <v>AMER SAMOA</v>
          </cell>
        </row>
        <row r="9259">
          <cell r="A9259" t="str">
            <v>AMER SAMOA</v>
          </cell>
        </row>
        <row r="9260">
          <cell r="A9260" t="str">
            <v>AMER SAMOA</v>
          </cell>
        </row>
        <row r="9261">
          <cell r="A9261" t="str">
            <v>AMER SAMOA</v>
          </cell>
        </row>
        <row r="9262">
          <cell r="A9262" t="str">
            <v>AMER SAMOA</v>
          </cell>
        </row>
        <row r="9263">
          <cell r="A9263" t="str">
            <v>AMER SAMOA</v>
          </cell>
        </row>
        <row r="9264">
          <cell r="A9264" t="str">
            <v>AMER SAMOA</v>
          </cell>
        </row>
        <row r="9265">
          <cell r="A9265" t="str">
            <v>AMER SAMOA</v>
          </cell>
        </row>
        <row r="9266">
          <cell r="A9266" t="str">
            <v>AMER SAMOA</v>
          </cell>
        </row>
        <row r="9267">
          <cell r="A9267" t="str">
            <v>AUSTRALIA</v>
          </cell>
        </row>
        <row r="9268">
          <cell r="A9268" t="str">
            <v>AUSTRALIA</v>
          </cell>
        </row>
        <row r="9269">
          <cell r="A9269" t="str">
            <v>AUSTRALIA</v>
          </cell>
        </row>
        <row r="9270">
          <cell r="A9270" t="str">
            <v>AUSTRALIA</v>
          </cell>
        </row>
        <row r="9271">
          <cell r="A9271" t="str">
            <v>AUSTRALIA</v>
          </cell>
        </row>
        <row r="9272">
          <cell r="A9272" t="str">
            <v>AUSTRALIA</v>
          </cell>
        </row>
        <row r="9273">
          <cell r="A9273" t="str">
            <v>AUSTRALIA</v>
          </cell>
        </row>
        <row r="9274">
          <cell r="A9274" t="str">
            <v>AUSTRALIA</v>
          </cell>
        </row>
        <row r="9275">
          <cell r="A9275" t="str">
            <v>AUSTRALIA</v>
          </cell>
        </row>
        <row r="9276">
          <cell r="A9276" t="str">
            <v>AUSTRALIA</v>
          </cell>
        </row>
        <row r="9277">
          <cell r="A9277" t="str">
            <v>AUSTRALIA</v>
          </cell>
        </row>
        <row r="9278">
          <cell r="A9278" t="str">
            <v>AUSTRALIA</v>
          </cell>
        </row>
        <row r="9279">
          <cell r="A9279" t="str">
            <v>NEW ZEALAND</v>
          </cell>
        </row>
        <row r="9280">
          <cell r="A9280" t="str">
            <v>NEW ZEALAND</v>
          </cell>
        </row>
        <row r="9281">
          <cell r="A9281" t="str">
            <v>NEW ZEALAND</v>
          </cell>
        </row>
        <row r="9282">
          <cell r="A9282" t="str">
            <v>NEW ZEALAND</v>
          </cell>
        </row>
        <row r="9283">
          <cell r="A9283" t="str">
            <v>NEW ZEALAND</v>
          </cell>
        </row>
        <row r="9284">
          <cell r="A9284" t="str">
            <v>NEW ZEALAND</v>
          </cell>
        </row>
        <row r="9285">
          <cell r="A9285" t="str">
            <v>NEW ZEALAND</v>
          </cell>
        </row>
        <row r="9286">
          <cell r="A9286" t="str">
            <v>NEW ZEALAND</v>
          </cell>
        </row>
        <row r="9287">
          <cell r="A9287" t="str">
            <v>NEW ZEALAND</v>
          </cell>
        </row>
        <row r="9288">
          <cell r="A9288" t="str">
            <v>NEW ZEALAND</v>
          </cell>
        </row>
        <row r="9289">
          <cell r="A9289" t="str">
            <v>NEW ZEALAND</v>
          </cell>
        </row>
        <row r="9290">
          <cell r="A9290" t="str">
            <v>NEW ZEALAND</v>
          </cell>
        </row>
        <row r="9291">
          <cell r="A9291" t="str">
            <v>NEW CALDONIA</v>
          </cell>
        </row>
        <row r="9292">
          <cell r="A9292" t="str">
            <v>NEW CALDONIA</v>
          </cell>
        </row>
        <row r="9293">
          <cell r="A9293" t="str">
            <v>NEW CALDONIA</v>
          </cell>
        </row>
        <row r="9294">
          <cell r="A9294" t="str">
            <v>NEW CALDONIA</v>
          </cell>
        </row>
        <row r="9295">
          <cell r="A9295" t="str">
            <v>NEW CALDONIA</v>
          </cell>
        </row>
        <row r="9296">
          <cell r="A9296" t="str">
            <v>NEW CALDONIA</v>
          </cell>
        </row>
        <row r="9297">
          <cell r="A9297" t="str">
            <v>NEW CALDONIA</v>
          </cell>
        </row>
        <row r="9298">
          <cell r="A9298" t="str">
            <v>NEW CALDONIA</v>
          </cell>
        </row>
        <row r="9299">
          <cell r="A9299" t="str">
            <v>NEW CALDONIA</v>
          </cell>
        </row>
        <row r="9300">
          <cell r="A9300" t="str">
            <v>NEW CALDONIA</v>
          </cell>
        </row>
        <row r="9301">
          <cell r="A9301" t="str">
            <v>NEW CALDONIA</v>
          </cell>
        </row>
        <row r="9302">
          <cell r="A9302" t="str">
            <v>NEW CALDONIA</v>
          </cell>
        </row>
        <row r="9303">
          <cell r="A9303" t="str">
            <v>CHRISTMS ISLAND</v>
          </cell>
        </row>
        <row r="9304">
          <cell r="A9304" t="str">
            <v>CHRISTMS ISLAND</v>
          </cell>
        </row>
        <row r="9305">
          <cell r="A9305" t="str">
            <v>CHRISTMS ISLAND</v>
          </cell>
        </row>
        <row r="9306">
          <cell r="A9306" t="str">
            <v>CHRISTMS ISLAND</v>
          </cell>
        </row>
        <row r="9307">
          <cell r="A9307" t="str">
            <v>CHRISTMS ISLAND</v>
          </cell>
        </row>
        <row r="9308">
          <cell r="A9308" t="str">
            <v>CHRISTMS ISLAND</v>
          </cell>
        </row>
        <row r="9309">
          <cell r="A9309" t="str">
            <v>CHRISTMS ISLAND</v>
          </cell>
        </row>
        <row r="9310">
          <cell r="A9310" t="str">
            <v>CHRISTMS ISLAND</v>
          </cell>
        </row>
        <row r="9311">
          <cell r="A9311" t="str">
            <v>CHRISTMS ISLAND</v>
          </cell>
        </row>
        <row r="9312">
          <cell r="A9312" t="str">
            <v>CHRISTMS ISLAND</v>
          </cell>
        </row>
        <row r="9313">
          <cell r="A9313" t="str">
            <v>CHRISTMS ISLAND</v>
          </cell>
        </row>
        <row r="9314">
          <cell r="A9314" t="str">
            <v>CHRISTMS ISLAND</v>
          </cell>
        </row>
        <row r="9315">
          <cell r="A9315" t="str">
            <v>COCO (KEEL ISLND)</v>
          </cell>
        </row>
        <row r="9316">
          <cell r="A9316" t="str">
            <v>COCO (KEEL ISLND)</v>
          </cell>
        </row>
        <row r="9317">
          <cell r="A9317" t="str">
            <v>COCO (KEEL ISLND)</v>
          </cell>
        </row>
        <row r="9318">
          <cell r="A9318" t="str">
            <v>COCO (KEEL ISLND)</v>
          </cell>
        </row>
        <row r="9319">
          <cell r="A9319" t="str">
            <v>COCO (KEEL ISLND)</v>
          </cell>
        </row>
        <row r="9320">
          <cell r="A9320" t="str">
            <v>COCO (KEEL ISLND)</v>
          </cell>
        </row>
        <row r="9321">
          <cell r="A9321" t="str">
            <v>COCO (KEEL ISLND)</v>
          </cell>
        </row>
        <row r="9322">
          <cell r="A9322" t="str">
            <v>COCO (KEEL ISLND)</v>
          </cell>
        </row>
        <row r="9323">
          <cell r="A9323" t="str">
            <v>COCO (KEEL ISLND)</v>
          </cell>
        </row>
        <row r="9324">
          <cell r="A9324" t="str">
            <v>COCO (KEEL ISLND)</v>
          </cell>
        </row>
        <row r="9325">
          <cell r="A9325" t="str">
            <v>COCO (KEEL ISLND)</v>
          </cell>
        </row>
        <row r="9326">
          <cell r="A9326" t="str">
            <v>COCO (KEEL ISLND)</v>
          </cell>
        </row>
        <row r="9327">
          <cell r="A9327" t="str">
            <v>COOK ISLAND</v>
          </cell>
        </row>
        <row r="9328">
          <cell r="A9328" t="str">
            <v>COOK ISLAND</v>
          </cell>
        </row>
        <row r="9329">
          <cell r="A9329" t="str">
            <v>COOK ISLAND</v>
          </cell>
        </row>
        <row r="9330">
          <cell r="A9330" t="str">
            <v>COOK ISLAND</v>
          </cell>
        </row>
        <row r="9331">
          <cell r="A9331" t="str">
            <v>COOK ISLAND</v>
          </cell>
        </row>
        <row r="9332">
          <cell r="A9332" t="str">
            <v>COOK ISLAND</v>
          </cell>
        </row>
        <row r="9333">
          <cell r="A9333" t="str">
            <v>COOK ISLAND</v>
          </cell>
        </row>
        <row r="9334">
          <cell r="A9334" t="str">
            <v>COOK ISLAND</v>
          </cell>
        </row>
        <row r="9335">
          <cell r="A9335" t="str">
            <v>COOK ISLAND</v>
          </cell>
        </row>
        <row r="9336">
          <cell r="A9336" t="str">
            <v>COOK ISLAND</v>
          </cell>
        </row>
        <row r="9337">
          <cell r="A9337" t="str">
            <v>COOK ISLAND</v>
          </cell>
        </row>
        <row r="9338">
          <cell r="A9338" t="str">
            <v>COOK ISLAND</v>
          </cell>
        </row>
        <row r="9339">
          <cell r="A9339" t="str">
            <v>FR POLYNESIA</v>
          </cell>
        </row>
        <row r="9340">
          <cell r="A9340" t="str">
            <v>FR POLYNESIA</v>
          </cell>
        </row>
        <row r="9341">
          <cell r="A9341" t="str">
            <v>FR POLYNESIA</v>
          </cell>
        </row>
        <row r="9342">
          <cell r="A9342" t="str">
            <v>FR POLYNESIA</v>
          </cell>
        </row>
        <row r="9343">
          <cell r="A9343" t="str">
            <v>FR POLYNESIA</v>
          </cell>
        </row>
        <row r="9344">
          <cell r="A9344" t="str">
            <v>FR POLYNESIA</v>
          </cell>
        </row>
        <row r="9345">
          <cell r="A9345" t="str">
            <v>FR POLYNESIA</v>
          </cell>
        </row>
        <row r="9346">
          <cell r="A9346" t="str">
            <v>FR POLYNESIA</v>
          </cell>
        </row>
        <row r="9347">
          <cell r="A9347" t="str">
            <v>FR POLYNESIA</v>
          </cell>
        </row>
        <row r="9348">
          <cell r="A9348" t="str">
            <v>FR POLYNESIA</v>
          </cell>
        </row>
        <row r="9349">
          <cell r="A9349" t="str">
            <v>FR POLYNESIA</v>
          </cell>
        </row>
        <row r="9350">
          <cell r="A9350" t="str">
            <v>FR POLYNESIA</v>
          </cell>
        </row>
        <row r="9351">
          <cell r="A9351" t="str">
            <v>GUAM</v>
          </cell>
        </row>
        <row r="9352">
          <cell r="A9352" t="str">
            <v>GUAM</v>
          </cell>
        </row>
        <row r="9353">
          <cell r="A9353" t="str">
            <v>GUAM</v>
          </cell>
        </row>
        <row r="9354">
          <cell r="A9354" t="str">
            <v>GUAM</v>
          </cell>
        </row>
        <row r="9355">
          <cell r="A9355" t="str">
            <v>GUAM</v>
          </cell>
        </row>
        <row r="9356">
          <cell r="A9356" t="str">
            <v>GUAM</v>
          </cell>
        </row>
        <row r="9357">
          <cell r="A9357" t="str">
            <v>GUAM</v>
          </cell>
        </row>
        <row r="9358">
          <cell r="A9358" t="str">
            <v>GUAM</v>
          </cell>
        </row>
        <row r="9359">
          <cell r="A9359" t="str">
            <v>GUAM</v>
          </cell>
        </row>
        <row r="9360">
          <cell r="A9360" t="str">
            <v>GUAM</v>
          </cell>
        </row>
        <row r="9361">
          <cell r="A9361" t="str">
            <v>GUAM</v>
          </cell>
        </row>
        <row r="9362">
          <cell r="A9362" t="str">
            <v>GUAM</v>
          </cell>
        </row>
        <row r="9363">
          <cell r="A9363" t="str">
            <v>FIJI</v>
          </cell>
        </row>
        <row r="9364">
          <cell r="A9364" t="str">
            <v>FIJI</v>
          </cell>
        </row>
        <row r="9365">
          <cell r="A9365" t="str">
            <v>FIJI</v>
          </cell>
        </row>
        <row r="9366">
          <cell r="A9366" t="str">
            <v>FIJI</v>
          </cell>
        </row>
        <row r="9367">
          <cell r="A9367" t="str">
            <v>FIJI</v>
          </cell>
        </row>
        <row r="9368">
          <cell r="A9368" t="str">
            <v>FIJI</v>
          </cell>
        </row>
        <row r="9369">
          <cell r="A9369" t="str">
            <v>FIJI</v>
          </cell>
        </row>
        <row r="9370">
          <cell r="A9370" t="str">
            <v>FIJI</v>
          </cell>
        </row>
        <row r="9371">
          <cell r="A9371" t="str">
            <v>FIJI</v>
          </cell>
        </row>
        <row r="9372">
          <cell r="A9372" t="str">
            <v>FIJI</v>
          </cell>
        </row>
        <row r="9373">
          <cell r="A9373" t="str">
            <v>FIJI</v>
          </cell>
        </row>
        <row r="9374">
          <cell r="A9374" t="str">
            <v>FIJI</v>
          </cell>
        </row>
        <row r="9375">
          <cell r="A9375" t="str">
            <v>HEARD/MCDNLD</v>
          </cell>
        </row>
        <row r="9376">
          <cell r="A9376" t="str">
            <v>HEARD/MCDNLD</v>
          </cell>
        </row>
        <row r="9377">
          <cell r="A9377" t="str">
            <v>HEARD/MCDNLD</v>
          </cell>
        </row>
        <row r="9378">
          <cell r="A9378" t="str">
            <v>HEARD/MCDNLD</v>
          </cell>
        </row>
        <row r="9379">
          <cell r="A9379" t="str">
            <v>HEARD/MCDNLD</v>
          </cell>
        </row>
        <row r="9380">
          <cell r="A9380" t="str">
            <v>HEARD/MCDNLD</v>
          </cell>
        </row>
        <row r="9381">
          <cell r="A9381" t="str">
            <v>HEARD/MCDNLD</v>
          </cell>
        </row>
        <row r="9382">
          <cell r="A9382" t="str">
            <v>HEARD/MCDNLD</v>
          </cell>
        </row>
        <row r="9383">
          <cell r="A9383" t="str">
            <v>HEARD/MCDNLD</v>
          </cell>
        </row>
        <row r="9384">
          <cell r="A9384" t="str">
            <v>HEARD/MCDNLD</v>
          </cell>
        </row>
        <row r="9385">
          <cell r="A9385" t="str">
            <v>HEARD/MCDNLD</v>
          </cell>
        </row>
        <row r="9386">
          <cell r="A9386" t="str">
            <v>HEARD/MCDNLD</v>
          </cell>
        </row>
        <row r="9387">
          <cell r="A9387" t="str">
            <v>MARSHALL ISL</v>
          </cell>
        </row>
        <row r="9388">
          <cell r="A9388" t="str">
            <v>MARSHALL ISL</v>
          </cell>
        </row>
        <row r="9389">
          <cell r="A9389" t="str">
            <v>MARSHALL ISL</v>
          </cell>
        </row>
        <row r="9390">
          <cell r="A9390" t="str">
            <v>MARSHALL ISL</v>
          </cell>
        </row>
        <row r="9391">
          <cell r="A9391" t="str">
            <v>MARSHALL ISL</v>
          </cell>
        </row>
        <row r="9392">
          <cell r="A9392" t="str">
            <v>MARSHALL ISL</v>
          </cell>
        </row>
        <row r="9393">
          <cell r="A9393" t="str">
            <v>MARSHALL ISL</v>
          </cell>
        </row>
        <row r="9394">
          <cell r="A9394" t="str">
            <v>MARSHALL ISL</v>
          </cell>
        </row>
        <row r="9395">
          <cell r="A9395" t="str">
            <v>MARSHALL ISL</v>
          </cell>
        </row>
        <row r="9396">
          <cell r="A9396" t="str">
            <v>MARSHALL ISL</v>
          </cell>
        </row>
        <row r="9397">
          <cell r="A9397" t="str">
            <v>MARSHALL ISL</v>
          </cell>
        </row>
        <row r="9398">
          <cell r="A9398" t="str">
            <v>MARSHALL ISL</v>
          </cell>
        </row>
        <row r="9399">
          <cell r="A9399" t="str">
            <v>PAPUA N GUIN</v>
          </cell>
        </row>
        <row r="9400">
          <cell r="A9400" t="str">
            <v>PAPUA N GUIN</v>
          </cell>
        </row>
        <row r="9401">
          <cell r="A9401" t="str">
            <v>PAPUA N GUIN</v>
          </cell>
        </row>
        <row r="9402">
          <cell r="A9402" t="str">
            <v>PAPUA N GUIN</v>
          </cell>
        </row>
        <row r="9403">
          <cell r="A9403" t="str">
            <v>PAPUA N GUIN</v>
          </cell>
        </row>
        <row r="9404">
          <cell r="A9404" t="str">
            <v>PAPUA N GUIN</v>
          </cell>
        </row>
        <row r="9405">
          <cell r="A9405" t="str">
            <v>PAPUA N GUIN</v>
          </cell>
        </row>
        <row r="9406">
          <cell r="A9406" t="str">
            <v>PAPUA N GUIN</v>
          </cell>
        </row>
        <row r="9407">
          <cell r="A9407" t="str">
            <v>PAPUA N GUIN</v>
          </cell>
        </row>
        <row r="9408">
          <cell r="A9408" t="str">
            <v>PAPUA N GUIN</v>
          </cell>
        </row>
        <row r="9409">
          <cell r="A9409" t="str">
            <v>PAPUA N GUIN</v>
          </cell>
        </row>
        <row r="9410">
          <cell r="A9410" t="str">
            <v>PAPUA N GUIN</v>
          </cell>
        </row>
        <row r="9411">
          <cell r="A9411" t="str">
            <v>SOLOMON ISL</v>
          </cell>
        </row>
        <row r="9412">
          <cell r="A9412" t="str">
            <v>SOLOMON ISL</v>
          </cell>
        </row>
        <row r="9413">
          <cell r="A9413" t="str">
            <v>SOLOMON ISL</v>
          </cell>
        </row>
        <row r="9414">
          <cell r="A9414" t="str">
            <v>SOLOMON ISL</v>
          </cell>
        </row>
        <row r="9415">
          <cell r="A9415" t="str">
            <v>SOLOMON ISL</v>
          </cell>
        </row>
        <row r="9416">
          <cell r="A9416" t="str">
            <v>SOLOMON ISL</v>
          </cell>
        </row>
        <row r="9417">
          <cell r="A9417" t="str">
            <v>SOLOMON ISL</v>
          </cell>
        </row>
        <row r="9418">
          <cell r="A9418" t="str">
            <v>SOLOMON ISL</v>
          </cell>
        </row>
        <row r="9419">
          <cell r="A9419" t="str">
            <v>SOLOMON ISL</v>
          </cell>
        </row>
        <row r="9420">
          <cell r="A9420" t="str">
            <v>SOLOMON ISL</v>
          </cell>
        </row>
        <row r="9421">
          <cell r="A9421" t="str">
            <v>SOLOMON ISL</v>
          </cell>
        </row>
        <row r="9422">
          <cell r="A9422" t="str">
            <v>SOLOMON ISL</v>
          </cell>
        </row>
        <row r="9423">
          <cell r="A9423" t="str">
            <v>VANUATU</v>
          </cell>
        </row>
        <row r="9424">
          <cell r="A9424" t="str">
            <v>VANUATU</v>
          </cell>
        </row>
        <row r="9425">
          <cell r="A9425" t="str">
            <v>VANUATU</v>
          </cell>
        </row>
        <row r="9426">
          <cell r="A9426" t="str">
            <v>VANUATU</v>
          </cell>
        </row>
        <row r="9427">
          <cell r="A9427" t="str">
            <v>VANUATU</v>
          </cell>
        </row>
        <row r="9428">
          <cell r="A9428" t="str">
            <v>VANUATU</v>
          </cell>
        </row>
        <row r="9429">
          <cell r="A9429" t="str">
            <v>VANUATU</v>
          </cell>
        </row>
        <row r="9430">
          <cell r="A9430" t="str">
            <v>VANUATU</v>
          </cell>
        </row>
        <row r="9431">
          <cell r="A9431" t="str">
            <v>VANUATU</v>
          </cell>
        </row>
        <row r="9432">
          <cell r="A9432" t="str">
            <v>VANUATU</v>
          </cell>
        </row>
        <row r="9433">
          <cell r="A9433" t="str">
            <v>VANUATU</v>
          </cell>
        </row>
        <row r="9434">
          <cell r="A9434" t="str">
            <v>VANUATU</v>
          </cell>
        </row>
        <row r="9435">
          <cell r="A9435" t="str">
            <v>KIRIBATI</v>
          </cell>
        </row>
        <row r="9436">
          <cell r="A9436" t="str">
            <v>KIRIBATI</v>
          </cell>
        </row>
        <row r="9437">
          <cell r="A9437" t="str">
            <v>KIRIBATI</v>
          </cell>
        </row>
        <row r="9438">
          <cell r="A9438" t="str">
            <v>KIRIBATI</v>
          </cell>
        </row>
        <row r="9439">
          <cell r="A9439" t="str">
            <v>KIRIBATI</v>
          </cell>
        </row>
        <row r="9440">
          <cell r="A9440" t="str">
            <v>KIRIBATI</v>
          </cell>
        </row>
        <row r="9441">
          <cell r="A9441" t="str">
            <v>KIRIBATI</v>
          </cell>
        </row>
        <row r="9442">
          <cell r="A9442" t="str">
            <v>KIRIBATI</v>
          </cell>
        </row>
        <row r="9443">
          <cell r="A9443" t="str">
            <v>KIRIBATI</v>
          </cell>
        </row>
        <row r="9444">
          <cell r="A9444" t="str">
            <v>KIRIBATI</v>
          </cell>
        </row>
        <row r="9445">
          <cell r="A9445" t="str">
            <v>KIRIBATI</v>
          </cell>
        </row>
        <row r="9446">
          <cell r="A9446" t="str">
            <v>KIRIBATI</v>
          </cell>
        </row>
        <row r="9447">
          <cell r="A9447" t="str">
            <v xml:space="preserve">MICRON, FED STS </v>
          </cell>
        </row>
        <row r="9448">
          <cell r="A9448" t="str">
            <v xml:space="preserve">MICRON, FED STS </v>
          </cell>
        </row>
        <row r="9449">
          <cell r="A9449" t="str">
            <v xml:space="preserve">MICRON, FED STS </v>
          </cell>
        </row>
        <row r="9450">
          <cell r="A9450" t="str">
            <v xml:space="preserve">MICRON, FED STS </v>
          </cell>
        </row>
        <row r="9451">
          <cell r="A9451" t="str">
            <v xml:space="preserve">MICRON, FED STS </v>
          </cell>
        </row>
        <row r="9452">
          <cell r="A9452" t="str">
            <v xml:space="preserve">MICRON, FED STS </v>
          </cell>
        </row>
        <row r="9453">
          <cell r="A9453" t="str">
            <v xml:space="preserve">MICRON, FED STS </v>
          </cell>
        </row>
        <row r="9454">
          <cell r="A9454" t="str">
            <v xml:space="preserve">MICRON, FED STS </v>
          </cell>
        </row>
        <row r="9455">
          <cell r="A9455" t="str">
            <v xml:space="preserve">MICRON, FED STS </v>
          </cell>
        </row>
        <row r="9456">
          <cell r="A9456" t="str">
            <v xml:space="preserve">MICRON, FED STS </v>
          </cell>
        </row>
        <row r="9457">
          <cell r="A9457" t="str">
            <v xml:space="preserve">MICRON, FED STS </v>
          </cell>
        </row>
        <row r="9458">
          <cell r="A9458" t="str">
            <v xml:space="preserve">MICRON, FED STS </v>
          </cell>
        </row>
        <row r="9459">
          <cell r="A9459" t="str">
            <v>N.MARIANA ISLANDS</v>
          </cell>
        </row>
        <row r="9460">
          <cell r="A9460" t="str">
            <v>N.MARIANA ISLANDS</v>
          </cell>
        </row>
        <row r="9461">
          <cell r="A9461" t="str">
            <v>N.MARIANA ISLANDS</v>
          </cell>
        </row>
        <row r="9462">
          <cell r="A9462" t="str">
            <v>N.MARIANA ISLANDS</v>
          </cell>
        </row>
        <row r="9463">
          <cell r="A9463" t="str">
            <v>N.MARIANA ISLANDS</v>
          </cell>
        </row>
        <row r="9464">
          <cell r="A9464" t="str">
            <v>N.MARIANA ISLANDS</v>
          </cell>
        </row>
        <row r="9465">
          <cell r="A9465" t="str">
            <v>N.MARIANA ISLANDS</v>
          </cell>
        </row>
        <row r="9466">
          <cell r="A9466" t="str">
            <v>N.MARIANA ISLANDS</v>
          </cell>
        </row>
        <row r="9467">
          <cell r="A9467" t="str">
            <v>N.MARIANA ISLANDS</v>
          </cell>
        </row>
        <row r="9468">
          <cell r="A9468" t="str">
            <v>N.MARIANA ISLANDS</v>
          </cell>
        </row>
        <row r="9469">
          <cell r="A9469" t="str">
            <v>N.MARIANA ISLANDS</v>
          </cell>
        </row>
        <row r="9470">
          <cell r="A9470" t="str">
            <v>N.MARIANA ISLANDS</v>
          </cell>
        </row>
        <row r="9471">
          <cell r="A9471" t="str">
            <v>NAURU</v>
          </cell>
        </row>
        <row r="9472">
          <cell r="A9472" t="str">
            <v>NAURU</v>
          </cell>
        </row>
        <row r="9473">
          <cell r="A9473" t="str">
            <v>NAURU</v>
          </cell>
        </row>
        <row r="9474">
          <cell r="A9474" t="str">
            <v>NAURU</v>
          </cell>
        </row>
        <row r="9475">
          <cell r="A9475" t="str">
            <v>NAURU</v>
          </cell>
        </row>
        <row r="9476">
          <cell r="A9476" t="str">
            <v>NAURU</v>
          </cell>
        </row>
        <row r="9477">
          <cell r="A9477" t="str">
            <v>NAURU</v>
          </cell>
        </row>
        <row r="9478">
          <cell r="A9478" t="str">
            <v>NAURU</v>
          </cell>
        </row>
        <row r="9479">
          <cell r="A9479" t="str">
            <v>NAURU</v>
          </cell>
        </row>
        <row r="9480">
          <cell r="A9480" t="str">
            <v>NAURU</v>
          </cell>
        </row>
        <row r="9481">
          <cell r="A9481" t="str">
            <v>NAURU</v>
          </cell>
        </row>
        <row r="9482">
          <cell r="A9482" t="str">
            <v>NAURU</v>
          </cell>
        </row>
        <row r="9483">
          <cell r="A9483" t="str">
            <v>NIUE</v>
          </cell>
        </row>
        <row r="9484">
          <cell r="A9484" t="str">
            <v>NIUE</v>
          </cell>
        </row>
        <row r="9485">
          <cell r="A9485" t="str">
            <v>NIUE</v>
          </cell>
        </row>
        <row r="9486">
          <cell r="A9486" t="str">
            <v>NIUE</v>
          </cell>
        </row>
        <row r="9487">
          <cell r="A9487" t="str">
            <v>NIUE</v>
          </cell>
        </row>
        <row r="9488">
          <cell r="A9488" t="str">
            <v>NIUE</v>
          </cell>
        </row>
        <row r="9489">
          <cell r="A9489" t="str">
            <v>NIUE</v>
          </cell>
        </row>
        <row r="9490">
          <cell r="A9490" t="str">
            <v>NIUE</v>
          </cell>
        </row>
        <row r="9491">
          <cell r="A9491" t="str">
            <v>NIUE</v>
          </cell>
        </row>
        <row r="9492">
          <cell r="A9492" t="str">
            <v>NIUE</v>
          </cell>
        </row>
        <row r="9493">
          <cell r="A9493" t="str">
            <v>NIUE</v>
          </cell>
        </row>
        <row r="9494">
          <cell r="A9494" t="str">
            <v>NIUE</v>
          </cell>
        </row>
        <row r="9495">
          <cell r="A9495" t="str">
            <v>NORFOLK ISLAND</v>
          </cell>
        </row>
        <row r="9496">
          <cell r="A9496" t="str">
            <v>NORFOLK ISLAND</v>
          </cell>
        </row>
        <row r="9497">
          <cell r="A9497" t="str">
            <v>NORFOLK ISLAND</v>
          </cell>
        </row>
        <row r="9498">
          <cell r="A9498" t="str">
            <v>NORFOLK ISLAND</v>
          </cell>
        </row>
        <row r="9499">
          <cell r="A9499" t="str">
            <v>NORFOLK ISLAND</v>
          </cell>
        </row>
        <row r="9500">
          <cell r="A9500" t="str">
            <v>NORFOLK ISLAND</v>
          </cell>
        </row>
        <row r="9501">
          <cell r="A9501" t="str">
            <v>NORFOLK ISLAND</v>
          </cell>
        </row>
        <row r="9502">
          <cell r="A9502" t="str">
            <v>NORFOLK ISLAND</v>
          </cell>
        </row>
        <row r="9503">
          <cell r="A9503" t="str">
            <v>NORFOLK ISLAND</v>
          </cell>
        </row>
        <row r="9504">
          <cell r="A9504" t="str">
            <v>NORFOLK ISLAND</v>
          </cell>
        </row>
        <row r="9505">
          <cell r="A9505" t="str">
            <v>NORFOLK ISLAND</v>
          </cell>
        </row>
        <row r="9506">
          <cell r="A9506" t="str">
            <v>NORFOLK ISLAND</v>
          </cell>
        </row>
        <row r="9507">
          <cell r="A9507" t="str">
            <v>PALAU</v>
          </cell>
        </row>
        <row r="9508">
          <cell r="A9508" t="str">
            <v>PALAU</v>
          </cell>
        </row>
        <row r="9509">
          <cell r="A9509" t="str">
            <v>PALAU</v>
          </cell>
        </row>
        <row r="9510">
          <cell r="A9510" t="str">
            <v>PALAU</v>
          </cell>
        </row>
        <row r="9511">
          <cell r="A9511" t="str">
            <v>PALAU</v>
          </cell>
        </row>
        <row r="9512">
          <cell r="A9512" t="str">
            <v>PALAU</v>
          </cell>
        </row>
        <row r="9513">
          <cell r="A9513" t="str">
            <v>PALAU</v>
          </cell>
        </row>
        <row r="9514">
          <cell r="A9514" t="str">
            <v>PALAU</v>
          </cell>
        </row>
        <row r="9515">
          <cell r="A9515" t="str">
            <v>PALAU</v>
          </cell>
        </row>
        <row r="9516">
          <cell r="A9516" t="str">
            <v>PALAU</v>
          </cell>
        </row>
        <row r="9517">
          <cell r="A9517" t="str">
            <v>PALAU</v>
          </cell>
        </row>
        <row r="9518">
          <cell r="A9518" t="str">
            <v>PALAU</v>
          </cell>
        </row>
        <row r="9519">
          <cell r="A9519" t="str">
            <v>PITCAIRN</v>
          </cell>
        </row>
        <row r="9520">
          <cell r="A9520" t="str">
            <v>PITCAIRN</v>
          </cell>
        </row>
        <row r="9521">
          <cell r="A9521" t="str">
            <v>PITCAIRN</v>
          </cell>
        </row>
        <row r="9522">
          <cell r="A9522" t="str">
            <v>PITCAIRN</v>
          </cell>
        </row>
        <row r="9523">
          <cell r="A9523" t="str">
            <v>PITCAIRN</v>
          </cell>
        </row>
        <row r="9524">
          <cell r="A9524" t="str">
            <v>PITCAIRN</v>
          </cell>
        </row>
        <row r="9525">
          <cell r="A9525" t="str">
            <v>PITCAIRN</v>
          </cell>
        </row>
        <row r="9526">
          <cell r="A9526" t="str">
            <v>PITCAIRN</v>
          </cell>
        </row>
        <row r="9527">
          <cell r="A9527" t="str">
            <v>PITCAIRN</v>
          </cell>
        </row>
        <row r="9528">
          <cell r="A9528" t="str">
            <v>PITCAIRN</v>
          </cell>
        </row>
        <row r="9529">
          <cell r="A9529" t="str">
            <v>PITCAIRN</v>
          </cell>
        </row>
        <row r="9530">
          <cell r="A9530" t="str">
            <v>PITCAIRN</v>
          </cell>
        </row>
        <row r="9531">
          <cell r="A9531" t="str">
            <v>SAMOA</v>
          </cell>
        </row>
        <row r="9532">
          <cell r="A9532" t="str">
            <v>SAMOA</v>
          </cell>
        </row>
        <row r="9533">
          <cell r="A9533" t="str">
            <v>SAMOA</v>
          </cell>
        </row>
        <row r="9534">
          <cell r="A9534" t="str">
            <v>SAMOA</v>
          </cell>
        </row>
        <row r="9535">
          <cell r="A9535" t="str">
            <v>SAMOA</v>
          </cell>
        </row>
        <row r="9536">
          <cell r="A9536" t="str">
            <v>SAMOA</v>
          </cell>
        </row>
        <row r="9537">
          <cell r="A9537" t="str">
            <v>SAMOA</v>
          </cell>
        </row>
        <row r="9538">
          <cell r="A9538" t="str">
            <v>SAMOA</v>
          </cell>
        </row>
        <row r="9539">
          <cell r="A9539" t="str">
            <v>SAMOA</v>
          </cell>
        </row>
        <row r="9540">
          <cell r="A9540" t="str">
            <v>SAMOA</v>
          </cell>
        </row>
        <row r="9541">
          <cell r="A9541" t="str">
            <v>SAMOA</v>
          </cell>
        </row>
        <row r="9542">
          <cell r="A9542" t="str">
            <v>SAMOA</v>
          </cell>
        </row>
        <row r="9543">
          <cell r="A9543" t="str">
            <v>TOKELAU</v>
          </cell>
        </row>
        <row r="9544">
          <cell r="A9544" t="str">
            <v>TOKELAU</v>
          </cell>
        </row>
        <row r="9545">
          <cell r="A9545" t="str">
            <v>TOKELAU</v>
          </cell>
        </row>
        <row r="9546">
          <cell r="A9546" t="str">
            <v>TOKELAU</v>
          </cell>
        </row>
        <row r="9547">
          <cell r="A9547" t="str">
            <v>TOKELAU</v>
          </cell>
        </row>
        <row r="9548">
          <cell r="A9548" t="str">
            <v>TOKELAU</v>
          </cell>
        </row>
        <row r="9549">
          <cell r="A9549" t="str">
            <v>TOKELAU</v>
          </cell>
        </row>
        <row r="9550">
          <cell r="A9550" t="str">
            <v>TOKELAU</v>
          </cell>
        </row>
        <row r="9551">
          <cell r="A9551" t="str">
            <v>TOKELAU</v>
          </cell>
        </row>
        <row r="9552">
          <cell r="A9552" t="str">
            <v>TOKELAU</v>
          </cell>
        </row>
        <row r="9553">
          <cell r="A9553" t="str">
            <v>TOKELAU</v>
          </cell>
        </row>
        <row r="9554">
          <cell r="A9554" t="str">
            <v>TOKELAU</v>
          </cell>
        </row>
        <row r="9555">
          <cell r="A9555" t="str">
            <v>TONGA</v>
          </cell>
        </row>
        <row r="9556">
          <cell r="A9556" t="str">
            <v>TONGA</v>
          </cell>
        </row>
        <row r="9557">
          <cell r="A9557" t="str">
            <v>TONGA</v>
          </cell>
        </row>
        <row r="9558">
          <cell r="A9558" t="str">
            <v>TONGA</v>
          </cell>
        </row>
        <row r="9559">
          <cell r="A9559" t="str">
            <v>TONGA</v>
          </cell>
        </row>
        <row r="9560">
          <cell r="A9560" t="str">
            <v>TONGA</v>
          </cell>
        </row>
        <row r="9561">
          <cell r="A9561" t="str">
            <v>TONGA</v>
          </cell>
        </row>
        <row r="9562">
          <cell r="A9562" t="str">
            <v>TONGA</v>
          </cell>
        </row>
        <row r="9563">
          <cell r="A9563" t="str">
            <v>TONGA</v>
          </cell>
        </row>
        <row r="9564">
          <cell r="A9564" t="str">
            <v>TONGA</v>
          </cell>
        </row>
        <row r="9565">
          <cell r="A9565" t="str">
            <v>TONGA</v>
          </cell>
        </row>
        <row r="9566">
          <cell r="A9566" t="str">
            <v>TONGA</v>
          </cell>
        </row>
        <row r="9567">
          <cell r="A9567" t="str">
            <v xml:space="preserve">TUVALU </v>
          </cell>
        </row>
        <row r="9568">
          <cell r="A9568" t="str">
            <v xml:space="preserve">TUVALU </v>
          </cell>
        </row>
        <row r="9569">
          <cell r="A9569" t="str">
            <v xml:space="preserve">TUVALU </v>
          </cell>
        </row>
        <row r="9570">
          <cell r="A9570" t="str">
            <v xml:space="preserve">TUVALU </v>
          </cell>
        </row>
        <row r="9571">
          <cell r="A9571" t="str">
            <v xml:space="preserve">TUVALU </v>
          </cell>
        </row>
        <row r="9572">
          <cell r="A9572" t="str">
            <v xml:space="preserve">TUVALU </v>
          </cell>
        </row>
        <row r="9573">
          <cell r="A9573" t="str">
            <v xml:space="preserve">TUVALU </v>
          </cell>
        </row>
        <row r="9574">
          <cell r="A9574" t="str">
            <v xml:space="preserve">TUVALU </v>
          </cell>
        </row>
        <row r="9575">
          <cell r="A9575" t="str">
            <v xml:space="preserve">TUVALU </v>
          </cell>
        </row>
        <row r="9576">
          <cell r="A9576" t="str">
            <v xml:space="preserve">TUVALU </v>
          </cell>
        </row>
        <row r="9577">
          <cell r="A9577" t="str">
            <v xml:space="preserve">TUVALU </v>
          </cell>
        </row>
        <row r="9578">
          <cell r="A9578" t="str">
            <v xml:space="preserve">TUVALU </v>
          </cell>
        </row>
        <row r="9579">
          <cell r="A9579" t="str">
            <v>US MINOR OUTLY IS</v>
          </cell>
        </row>
        <row r="9580">
          <cell r="A9580" t="str">
            <v>US MINOR OUTLY IS</v>
          </cell>
        </row>
        <row r="9581">
          <cell r="A9581" t="str">
            <v>US MINOR OUTLY IS</v>
          </cell>
        </row>
        <row r="9582">
          <cell r="A9582" t="str">
            <v>US MINOR OUTLY IS</v>
          </cell>
        </row>
        <row r="9583">
          <cell r="A9583" t="str">
            <v>US MINOR OUTLY IS</v>
          </cell>
        </row>
        <row r="9584">
          <cell r="A9584" t="str">
            <v>US MINOR OUTLY IS</v>
          </cell>
        </row>
        <row r="9585">
          <cell r="A9585" t="str">
            <v>US MINOR OUTLY IS</v>
          </cell>
        </row>
        <row r="9586">
          <cell r="A9586" t="str">
            <v>US MINOR OUTLY IS</v>
          </cell>
        </row>
        <row r="9587">
          <cell r="A9587" t="str">
            <v>US MINOR OUTLY IS</v>
          </cell>
        </row>
        <row r="9588">
          <cell r="A9588" t="str">
            <v>US MINOR OUTLY IS</v>
          </cell>
        </row>
        <row r="9589">
          <cell r="A9589" t="str">
            <v>US MINOR OUTLY IS</v>
          </cell>
        </row>
        <row r="9590">
          <cell r="A9590" t="str">
            <v>US MINOR OUTLY IS</v>
          </cell>
        </row>
        <row r="9591">
          <cell r="A9591" t="str">
            <v>WALLIS&amp;FUTUN</v>
          </cell>
        </row>
        <row r="9592">
          <cell r="A9592" t="str">
            <v>WALLIS&amp;FUTUN</v>
          </cell>
        </row>
        <row r="9593">
          <cell r="A9593" t="str">
            <v>WALLIS&amp;FUTUN</v>
          </cell>
        </row>
        <row r="9594">
          <cell r="A9594" t="str">
            <v>WALLIS&amp;FUTUN</v>
          </cell>
        </row>
        <row r="9595">
          <cell r="A9595" t="str">
            <v>WALLIS&amp;FUTUN</v>
          </cell>
        </row>
        <row r="9596">
          <cell r="A9596" t="str">
            <v>WALLIS&amp;FUTUN</v>
          </cell>
        </row>
        <row r="9597">
          <cell r="A9597" t="str">
            <v>WALLIS&amp;FUTUN</v>
          </cell>
        </row>
        <row r="9598">
          <cell r="A9598" t="str">
            <v>WALLIS&amp;FUTUN</v>
          </cell>
        </row>
        <row r="9599">
          <cell r="A9599" t="str">
            <v>WALLIS&amp;FUTUN</v>
          </cell>
        </row>
        <row r="9600">
          <cell r="A9600" t="str">
            <v>WALLIS&amp;FUTUN</v>
          </cell>
        </row>
        <row r="9601">
          <cell r="A9601" t="str">
            <v>WALLIS&amp;FUTUN</v>
          </cell>
        </row>
        <row r="9602">
          <cell r="A9602" t="str">
            <v>WALLIS&amp;FUTUN</v>
          </cell>
        </row>
        <row r="9603">
          <cell r="A9603" t="str">
            <v>INDIA</v>
          </cell>
        </row>
        <row r="9604">
          <cell r="A9604" t="str">
            <v>INDIA</v>
          </cell>
        </row>
        <row r="9605">
          <cell r="A9605" t="str">
            <v>INDIA</v>
          </cell>
        </row>
        <row r="9606">
          <cell r="A9606" t="str">
            <v>INDIA</v>
          </cell>
        </row>
        <row r="9607">
          <cell r="A9607" t="str">
            <v>INDIA</v>
          </cell>
        </row>
        <row r="9608">
          <cell r="A9608" t="str">
            <v>INDIA</v>
          </cell>
        </row>
        <row r="9609">
          <cell r="A9609" t="str">
            <v>INDIA</v>
          </cell>
        </row>
        <row r="9610">
          <cell r="A9610" t="str">
            <v>INDIA</v>
          </cell>
        </row>
        <row r="9611">
          <cell r="A9611" t="str">
            <v>INDIA</v>
          </cell>
        </row>
        <row r="9612">
          <cell r="A9612" t="str">
            <v>INDIA</v>
          </cell>
        </row>
        <row r="9613">
          <cell r="A9613" t="str">
            <v>INDIA</v>
          </cell>
        </row>
        <row r="9614">
          <cell r="A9614" t="str">
            <v>INDIA</v>
          </cell>
        </row>
        <row r="9615">
          <cell r="A9615" t="str">
            <v>SRI LANKA</v>
          </cell>
        </row>
        <row r="9616">
          <cell r="A9616" t="str">
            <v>SRI LANKA</v>
          </cell>
        </row>
        <row r="9617">
          <cell r="A9617" t="str">
            <v>SRI LANKA</v>
          </cell>
        </row>
        <row r="9618">
          <cell r="A9618" t="str">
            <v>SRI LANKA</v>
          </cell>
        </row>
        <row r="9619">
          <cell r="A9619" t="str">
            <v>SRI LANKA</v>
          </cell>
        </row>
        <row r="9620">
          <cell r="A9620" t="str">
            <v>SRI LANKA</v>
          </cell>
        </row>
        <row r="9621">
          <cell r="A9621" t="str">
            <v>SRI LANKA</v>
          </cell>
        </row>
        <row r="9622">
          <cell r="A9622" t="str">
            <v>SRI LANKA</v>
          </cell>
        </row>
        <row r="9623">
          <cell r="A9623" t="str">
            <v>SRI LANKA</v>
          </cell>
        </row>
        <row r="9624">
          <cell r="A9624" t="str">
            <v>SRI LANKA</v>
          </cell>
        </row>
        <row r="9625">
          <cell r="A9625" t="str">
            <v>SRI LANKA</v>
          </cell>
        </row>
        <row r="9626">
          <cell r="A9626" t="str">
            <v>SRI LANKA</v>
          </cell>
        </row>
        <row r="9627">
          <cell r="A9627" t="str">
            <v>BANGLADESH</v>
          </cell>
        </row>
        <row r="9628">
          <cell r="A9628" t="str">
            <v>BANGLADESH</v>
          </cell>
        </row>
        <row r="9629">
          <cell r="A9629" t="str">
            <v>BANGLADESH</v>
          </cell>
        </row>
        <row r="9630">
          <cell r="A9630" t="str">
            <v>BANGLADESH</v>
          </cell>
        </row>
        <row r="9631">
          <cell r="A9631" t="str">
            <v>BANGLADESH</v>
          </cell>
        </row>
        <row r="9632">
          <cell r="A9632" t="str">
            <v>BANGLADESH</v>
          </cell>
        </row>
        <row r="9633">
          <cell r="A9633" t="str">
            <v>BANGLADESH</v>
          </cell>
        </row>
        <row r="9634">
          <cell r="A9634" t="str">
            <v>BANGLADESH</v>
          </cell>
        </row>
        <row r="9635">
          <cell r="A9635" t="str">
            <v>BANGLADESH</v>
          </cell>
        </row>
        <row r="9636">
          <cell r="A9636" t="str">
            <v>BANGLADESH</v>
          </cell>
        </row>
        <row r="9637">
          <cell r="A9637" t="str">
            <v>BANGLADESH</v>
          </cell>
        </row>
        <row r="9638">
          <cell r="A9638" t="str">
            <v>BANGLADESH</v>
          </cell>
        </row>
        <row r="9639">
          <cell r="A9639" t="str">
            <v>PAKISTAN</v>
          </cell>
        </row>
        <row r="9640">
          <cell r="A9640" t="str">
            <v>PAKISTAN</v>
          </cell>
        </row>
        <row r="9641">
          <cell r="A9641" t="str">
            <v>PAKISTAN</v>
          </cell>
        </row>
        <row r="9642">
          <cell r="A9642" t="str">
            <v>PAKISTAN</v>
          </cell>
        </row>
        <row r="9643">
          <cell r="A9643" t="str">
            <v>PAKISTAN</v>
          </cell>
        </row>
        <row r="9644">
          <cell r="A9644" t="str">
            <v>PAKISTAN</v>
          </cell>
        </row>
        <row r="9645">
          <cell r="A9645" t="str">
            <v>PAKISTAN</v>
          </cell>
        </row>
        <row r="9646">
          <cell r="A9646" t="str">
            <v>PAKISTAN</v>
          </cell>
        </row>
        <row r="9647">
          <cell r="A9647" t="str">
            <v>PAKISTAN</v>
          </cell>
        </row>
        <row r="9648">
          <cell r="A9648" t="str">
            <v>PAKISTAN</v>
          </cell>
        </row>
        <row r="9649">
          <cell r="A9649" t="str">
            <v>PAKISTAN</v>
          </cell>
        </row>
        <row r="9650">
          <cell r="A9650" t="str">
            <v>PAKISTAN</v>
          </cell>
        </row>
        <row r="9651">
          <cell r="A9651" t="str">
            <v>AFGHANISTAN</v>
          </cell>
        </row>
        <row r="9652">
          <cell r="A9652" t="str">
            <v>BHUTAN</v>
          </cell>
        </row>
        <row r="9653">
          <cell r="A9653" t="str">
            <v>EAST TIMOR</v>
          </cell>
        </row>
        <row r="9654">
          <cell r="A9654" t="str">
            <v>KOREA,DEMOC REP</v>
          </cell>
        </row>
        <row r="9655">
          <cell r="A9655" t="str">
            <v>KYRGYZSTAN</v>
          </cell>
        </row>
        <row r="9656">
          <cell r="A9656" t="str">
            <v>MACAO</v>
          </cell>
        </row>
        <row r="9657">
          <cell r="A9657" t="str">
            <v>MALDIVES</v>
          </cell>
        </row>
        <row r="9658">
          <cell r="A9658" t="str">
            <v>NEPAL</v>
          </cell>
        </row>
        <row r="9659">
          <cell r="A9659" t="str">
            <v>AMER SAMOA</v>
          </cell>
        </row>
        <row r="9660">
          <cell r="A9660" t="str">
            <v>CHRISTMS ISLAND</v>
          </cell>
        </row>
        <row r="9661">
          <cell r="A9661" t="str">
            <v>COCO (KEEL ISLND)</v>
          </cell>
        </row>
        <row r="9662">
          <cell r="A9662" t="str">
            <v>COOK ISLAND</v>
          </cell>
        </row>
        <row r="9663">
          <cell r="A9663" t="str">
            <v>FIJI</v>
          </cell>
        </row>
        <row r="9664">
          <cell r="A9664" t="str">
            <v>HEARD/MCDNLD</v>
          </cell>
        </row>
        <row r="9665">
          <cell r="A9665" t="str">
            <v>KIRIBATI</v>
          </cell>
        </row>
        <row r="9666">
          <cell r="A9666" t="str">
            <v>MARSHALL ISL</v>
          </cell>
        </row>
        <row r="9667">
          <cell r="A9667" t="str">
            <v xml:space="preserve">MICRON, FED STS </v>
          </cell>
        </row>
        <row r="9668">
          <cell r="A9668" t="str">
            <v>NAURU</v>
          </cell>
        </row>
        <row r="9669">
          <cell r="A9669" t="str">
            <v>NIUE</v>
          </cell>
        </row>
        <row r="9670">
          <cell r="A9670" t="str">
            <v>NORFOLK ISLAND</v>
          </cell>
        </row>
        <row r="9671">
          <cell r="A9671" t="str">
            <v>N.MARIANA ISLANDS</v>
          </cell>
        </row>
        <row r="9672">
          <cell r="A9672" t="str">
            <v>PALAU</v>
          </cell>
        </row>
        <row r="9673">
          <cell r="A9673" t="str">
            <v>PITCAIRN</v>
          </cell>
        </row>
        <row r="9674">
          <cell r="A9674" t="str">
            <v>SAMOA</v>
          </cell>
        </row>
        <row r="9675">
          <cell r="A9675" t="str">
            <v>SOLOMON ISL</v>
          </cell>
        </row>
        <row r="9676">
          <cell r="A9676" t="str">
            <v>TOKELAU</v>
          </cell>
        </row>
        <row r="9677">
          <cell r="A9677" t="str">
            <v>TONGA</v>
          </cell>
        </row>
        <row r="9678">
          <cell r="A9678" t="str">
            <v xml:space="preserve">TUVALU </v>
          </cell>
        </row>
        <row r="9679">
          <cell r="A9679" t="str">
            <v>US MINOR OUTLY IS</v>
          </cell>
        </row>
        <row r="9680">
          <cell r="A9680" t="str">
            <v>VANUATU</v>
          </cell>
        </row>
        <row r="9681">
          <cell r="A9681" t="str">
            <v>WALLIS&amp;FUTUN</v>
          </cell>
        </row>
        <row r="9682">
          <cell r="A9682" t="str">
            <v>BHUTAN</v>
          </cell>
        </row>
        <row r="9683">
          <cell r="A9683" t="str">
            <v>EAST TIMOR</v>
          </cell>
        </row>
        <row r="9684">
          <cell r="A9684" t="str">
            <v>MACAO</v>
          </cell>
        </row>
        <row r="9685">
          <cell r="A9685" t="str">
            <v>MONGOLIA</v>
          </cell>
        </row>
        <row r="9686">
          <cell r="A9686" t="str">
            <v>TAJIKISTAN</v>
          </cell>
        </row>
        <row r="9687">
          <cell r="A9687" t="str">
            <v>TURKMENISTAN</v>
          </cell>
        </row>
        <row r="9688">
          <cell r="A9688" t="str">
            <v>AMER SAMOA</v>
          </cell>
        </row>
        <row r="9689">
          <cell r="A9689" t="str">
            <v>CHRISTMS ISLAND</v>
          </cell>
        </row>
        <row r="9690">
          <cell r="A9690" t="str">
            <v>COCO (KEEL ISLND)</v>
          </cell>
        </row>
        <row r="9691">
          <cell r="A9691" t="str">
            <v>COOK ISLAND</v>
          </cell>
        </row>
        <row r="9692">
          <cell r="A9692" t="str">
            <v>HEARD/MCDNLD</v>
          </cell>
        </row>
        <row r="9693">
          <cell r="A9693" t="str">
            <v>KIRIBATI</v>
          </cell>
        </row>
        <row r="9694">
          <cell r="A9694" t="str">
            <v>MARSHALL ISL</v>
          </cell>
        </row>
        <row r="9695">
          <cell r="A9695" t="str">
            <v xml:space="preserve">MICRON, FED STS </v>
          </cell>
        </row>
        <row r="9696">
          <cell r="A9696" t="str">
            <v>NAURU</v>
          </cell>
        </row>
        <row r="9697">
          <cell r="A9697" t="str">
            <v>NIUE</v>
          </cell>
        </row>
        <row r="9698">
          <cell r="A9698" t="str">
            <v>NORFOLK ISLAND</v>
          </cell>
        </row>
        <row r="9699">
          <cell r="A9699" t="str">
            <v>PALAU</v>
          </cell>
        </row>
        <row r="9700">
          <cell r="A9700" t="str">
            <v>PITCAIRN</v>
          </cell>
        </row>
        <row r="9701">
          <cell r="A9701" t="str">
            <v>SAMOA</v>
          </cell>
        </row>
        <row r="9702">
          <cell r="A9702" t="str">
            <v>SOLOMON ISL</v>
          </cell>
        </row>
        <row r="9703">
          <cell r="A9703" t="str">
            <v>TOKELAU</v>
          </cell>
        </row>
        <row r="9704">
          <cell r="A9704" t="str">
            <v>TONGA</v>
          </cell>
        </row>
        <row r="9705">
          <cell r="A9705" t="str">
            <v xml:space="preserve">TUVALU </v>
          </cell>
        </row>
        <row r="9706">
          <cell r="A9706" t="str">
            <v>US MINOR OUTLY IS</v>
          </cell>
        </row>
        <row r="9707">
          <cell r="A9707" t="str">
            <v>VANUATU</v>
          </cell>
        </row>
        <row r="9708">
          <cell r="A9708" t="str">
            <v>WALLIS&amp;FUTUN</v>
          </cell>
        </row>
        <row r="9709">
          <cell r="A9709" t="str">
            <v>AFGHANISTAN</v>
          </cell>
        </row>
        <row r="9710">
          <cell r="A9710" t="str">
            <v>BHUTAN</v>
          </cell>
        </row>
        <row r="9711">
          <cell r="A9711" t="str">
            <v>MACAO</v>
          </cell>
        </row>
        <row r="9712">
          <cell r="A9712" t="str">
            <v>MALDIVES</v>
          </cell>
        </row>
        <row r="9713">
          <cell r="A9713" t="str">
            <v>NEPAL</v>
          </cell>
        </row>
        <row r="9714">
          <cell r="A9714" t="str">
            <v>TURKMENISTAN</v>
          </cell>
        </row>
        <row r="9715">
          <cell r="A9715" t="str">
            <v>AMER SAMOA</v>
          </cell>
        </row>
        <row r="9716">
          <cell r="A9716" t="str">
            <v>CHRISTMS ISLAND</v>
          </cell>
        </row>
        <row r="9717">
          <cell r="A9717" t="str">
            <v>COCO (KEEL ISLND)</v>
          </cell>
        </row>
        <row r="9718">
          <cell r="A9718" t="str">
            <v>COOK ISLAND</v>
          </cell>
        </row>
        <row r="9719">
          <cell r="A9719" t="str">
            <v>HEARD/MCDNLD</v>
          </cell>
        </row>
        <row r="9720">
          <cell r="A9720" t="str">
            <v>KIRIBATI</v>
          </cell>
        </row>
        <row r="9721">
          <cell r="A9721" t="str">
            <v>MARSHALL ISL</v>
          </cell>
        </row>
        <row r="9722">
          <cell r="A9722" t="str">
            <v xml:space="preserve">MICRON, FED STS </v>
          </cell>
        </row>
        <row r="9723">
          <cell r="A9723" t="str">
            <v>NAURU</v>
          </cell>
        </row>
        <row r="9724">
          <cell r="A9724" t="str">
            <v>NIUE</v>
          </cell>
        </row>
        <row r="9725">
          <cell r="A9725" t="str">
            <v>NORFOLK ISLAND</v>
          </cell>
        </row>
        <row r="9726">
          <cell r="A9726" t="str">
            <v>PALAU</v>
          </cell>
        </row>
        <row r="9727">
          <cell r="A9727" t="str">
            <v>PAPUA N GUIN</v>
          </cell>
        </row>
        <row r="9728">
          <cell r="A9728" t="str">
            <v>PITCAIRN</v>
          </cell>
        </row>
        <row r="9729">
          <cell r="A9729" t="str">
            <v>SAMOA</v>
          </cell>
        </row>
        <row r="9730">
          <cell r="A9730" t="str">
            <v>SOLOMON ISL</v>
          </cell>
        </row>
        <row r="9731">
          <cell r="A9731" t="str">
            <v>TOKELAU</v>
          </cell>
        </row>
        <row r="9732">
          <cell r="A9732" t="str">
            <v>TONGA</v>
          </cell>
        </row>
        <row r="9733">
          <cell r="A9733" t="str">
            <v xml:space="preserve">TUVALU </v>
          </cell>
        </row>
        <row r="9734">
          <cell r="A9734" t="str">
            <v>US MINOR OUTLY IS</v>
          </cell>
        </row>
        <row r="9735">
          <cell r="A9735" t="str">
            <v>VANUATU</v>
          </cell>
        </row>
        <row r="9736">
          <cell r="A9736" t="str">
            <v>WALLIS&amp;FUTUN</v>
          </cell>
        </row>
        <row r="9737">
          <cell r="A9737" t="str">
            <v>AFGHANISTAN</v>
          </cell>
        </row>
        <row r="9738">
          <cell r="A9738" t="str">
            <v>BHUTAN</v>
          </cell>
        </row>
        <row r="9739">
          <cell r="A9739" t="str">
            <v>BRUNEI DARUSSALAM</v>
          </cell>
        </row>
        <row r="9740">
          <cell r="A9740" t="str">
            <v>EAST TIMOR</v>
          </cell>
        </row>
        <row r="9741">
          <cell r="A9741" t="str">
            <v>KOREA,DEMOC REP</v>
          </cell>
        </row>
        <row r="9742">
          <cell r="A9742" t="str">
            <v>MACAO</v>
          </cell>
        </row>
        <row r="9743">
          <cell r="A9743" t="str">
            <v>MALDIVES</v>
          </cell>
        </row>
        <row r="9744">
          <cell r="A9744" t="str">
            <v>NEPAL</v>
          </cell>
        </row>
        <row r="9745">
          <cell r="A9745" t="str">
            <v>TAJIKISTAN</v>
          </cell>
        </row>
        <row r="9746">
          <cell r="A9746" t="str">
            <v>AMER SAMOA</v>
          </cell>
        </row>
        <row r="9747">
          <cell r="A9747" t="str">
            <v>CHRISTMS ISLAND</v>
          </cell>
        </row>
        <row r="9748">
          <cell r="A9748" t="str">
            <v>COCO (KEEL ISLND)</v>
          </cell>
        </row>
        <row r="9749">
          <cell r="A9749" t="str">
            <v>COOK ISLAND</v>
          </cell>
        </row>
        <row r="9750">
          <cell r="A9750" t="str">
            <v>FR POLYNESIA</v>
          </cell>
        </row>
        <row r="9751">
          <cell r="A9751" t="str">
            <v>HEARD/MCDNLD</v>
          </cell>
        </row>
        <row r="9752">
          <cell r="A9752" t="str">
            <v>KIRIBATI</v>
          </cell>
        </row>
        <row r="9753">
          <cell r="A9753" t="str">
            <v>MARSHALL ISL</v>
          </cell>
        </row>
        <row r="9754">
          <cell r="A9754" t="str">
            <v xml:space="preserve">MICRON, FED STS </v>
          </cell>
        </row>
        <row r="9755">
          <cell r="A9755" t="str">
            <v>NAURU</v>
          </cell>
        </row>
        <row r="9756">
          <cell r="A9756" t="str">
            <v>NIUE</v>
          </cell>
        </row>
        <row r="9757">
          <cell r="A9757" t="str">
            <v>NORFOLK ISLAND</v>
          </cell>
        </row>
        <row r="9758">
          <cell r="A9758" t="str">
            <v>PALAU</v>
          </cell>
        </row>
        <row r="9759">
          <cell r="A9759" t="str">
            <v>PITCAIRN</v>
          </cell>
        </row>
        <row r="9760">
          <cell r="A9760" t="str">
            <v>SAMOA</v>
          </cell>
        </row>
        <row r="9761">
          <cell r="A9761" t="str">
            <v>SOLOMON ISL</v>
          </cell>
        </row>
        <row r="9762">
          <cell r="A9762" t="str">
            <v>TOKELAU</v>
          </cell>
        </row>
        <row r="9763">
          <cell r="A9763" t="str">
            <v>TONGA</v>
          </cell>
        </row>
        <row r="9764">
          <cell r="A9764" t="str">
            <v xml:space="preserve">TUVALU </v>
          </cell>
        </row>
        <row r="9765">
          <cell r="A9765" t="str">
            <v>US MINOR OUTLY IS</v>
          </cell>
        </row>
        <row r="9766">
          <cell r="A9766" t="str">
            <v>VANUATU</v>
          </cell>
        </row>
        <row r="9767">
          <cell r="A9767" t="str">
            <v>WALLIS&amp;FUTUN</v>
          </cell>
        </row>
        <row r="9768">
          <cell r="A9768" t="str">
            <v>AFGHANISTAN</v>
          </cell>
        </row>
        <row r="9769">
          <cell r="A9769" t="str">
            <v>BHUTAN</v>
          </cell>
        </row>
        <row r="9770">
          <cell r="A9770" t="str">
            <v>EAST TIMOR</v>
          </cell>
        </row>
        <row r="9771">
          <cell r="A9771" t="str">
            <v>KYRGYZSTAN</v>
          </cell>
        </row>
        <row r="9772">
          <cell r="A9772" t="str">
            <v>MACAO</v>
          </cell>
        </row>
        <row r="9773">
          <cell r="A9773" t="str">
            <v>MALDIVES</v>
          </cell>
        </row>
        <row r="9774">
          <cell r="A9774" t="str">
            <v>NEPAL</v>
          </cell>
        </row>
        <row r="9775">
          <cell r="A9775" t="str">
            <v>TAJIKISTAN</v>
          </cell>
        </row>
        <row r="9776">
          <cell r="A9776" t="str">
            <v>BHUTAN</v>
          </cell>
        </row>
        <row r="9777">
          <cell r="A9777" t="str">
            <v>KOREA,DEMOC REP</v>
          </cell>
        </row>
        <row r="9778">
          <cell r="A9778" t="str">
            <v>KYRGYZSTAN</v>
          </cell>
        </row>
        <row r="9779">
          <cell r="A9779" t="str">
            <v>MACAO</v>
          </cell>
        </row>
        <row r="9780">
          <cell r="A9780" t="str">
            <v>MALDIVES</v>
          </cell>
        </row>
        <row r="9781">
          <cell r="A9781" t="str">
            <v>MONGOLIA</v>
          </cell>
        </row>
        <row r="9782">
          <cell r="A9782" t="str">
            <v>NEPAL</v>
          </cell>
        </row>
        <row r="9783">
          <cell r="A9783" t="str">
            <v>TAJIKISTAN</v>
          </cell>
        </row>
        <row r="9784">
          <cell r="A9784" t="str">
            <v>TURKMENISTAN</v>
          </cell>
        </row>
        <row r="9785">
          <cell r="A9785" t="str">
            <v>AMER SAMOA</v>
          </cell>
        </row>
        <row r="9786">
          <cell r="A9786" t="str">
            <v>CHRISTMS ISLAND</v>
          </cell>
        </row>
        <row r="9787">
          <cell r="A9787" t="str">
            <v>COCO (KEEL ISLND)</v>
          </cell>
        </row>
        <row r="9788">
          <cell r="A9788" t="str">
            <v>COOK ISLAND</v>
          </cell>
        </row>
        <row r="9789">
          <cell r="A9789" t="str">
            <v>HEARD/MCDNLD</v>
          </cell>
        </row>
        <row r="9790">
          <cell r="A9790" t="str">
            <v>KIRIBATI</v>
          </cell>
        </row>
        <row r="9791">
          <cell r="A9791" t="str">
            <v>MARSHALL ISL</v>
          </cell>
        </row>
        <row r="9792">
          <cell r="A9792" t="str">
            <v xml:space="preserve">MICRON, FED STS </v>
          </cell>
        </row>
        <row r="9793">
          <cell r="A9793" t="str">
            <v>NAURU</v>
          </cell>
        </row>
        <row r="9794">
          <cell r="A9794" t="str">
            <v>NIUE</v>
          </cell>
        </row>
        <row r="9795">
          <cell r="A9795" t="str">
            <v>NORFOLK ISLAND</v>
          </cell>
        </row>
        <row r="9796">
          <cell r="A9796" t="str">
            <v>N.MARIANA ISLANDS</v>
          </cell>
        </row>
        <row r="9797">
          <cell r="A9797" t="str">
            <v>PALAU</v>
          </cell>
        </row>
        <row r="9798">
          <cell r="A9798" t="str">
            <v>PITCAIRN</v>
          </cell>
        </row>
        <row r="9799">
          <cell r="A9799" t="str">
            <v>SAMOA</v>
          </cell>
        </row>
        <row r="9800">
          <cell r="A9800" t="str">
            <v>TOKELAU</v>
          </cell>
        </row>
        <row r="9801">
          <cell r="A9801" t="str">
            <v>TONGA</v>
          </cell>
        </row>
        <row r="9802">
          <cell r="A9802" t="str">
            <v xml:space="preserve">TUVALU </v>
          </cell>
        </row>
        <row r="9803">
          <cell r="A9803" t="str">
            <v>US MINOR OUTLY IS</v>
          </cell>
        </row>
        <row r="9804">
          <cell r="A9804" t="str">
            <v>VANUATU</v>
          </cell>
        </row>
        <row r="9805">
          <cell r="A9805" t="str">
            <v>WALLIS&amp;FUTUN</v>
          </cell>
        </row>
        <row r="9806">
          <cell r="A9806" t="str">
            <v>AFGHANISTAN</v>
          </cell>
        </row>
        <row r="9807">
          <cell r="A9807" t="str">
            <v>BHUTAN</v>
          </cell>
        </row>
        <row r="9808">
          <cell r="A9808" t="str">
            <v>BRUNEI DARUSSALAM</v>
          </cell>
        </row>
        <row r="9809">
          <cell r="A9809" t="str">
            <v>KOREA,DEMOC REP</v>
          </cell>
        </row>
        <row r="9810">
          <cell r="A9810" t="str">
            <v>KYRGYZSTAN</v>
          </cell>
        </row>
        <row r="9811">
          <cell r="A9811" t="str">
            <v>MACAO</v>
          </cell>
        </row>
        <row r="9812">
          <cell r="A9812" t="str">
            <v>MALDIVES</v>
          </cell>
        </row>
        <row r="9813">
          <cell r="A9813" t="str">
            <v>NEPAL</v>
          </cell>
        </row>
        <row r="9814">
          <cell r="A9814" t="str">
            <v>AMER SAMOA</v>
          </cell>
        </row>
        <row r="9815">
          <cell r="A9815" t="str">
            <v>CHRISTMS ISLAND</v>
          </cell>
        </row>
        <row r="9816">
          <cell r="A9816" t="str">
            <v>COCO (KEEL ISLND)</v>
          </cell>
        </row>
        <row r="9817">
          <cell r="A9817" t="str">
            <v>COOK ISLAND</v>
          </cell>
        </row>
        <row r="9818">
          <cell r="A9818" t="str">
            <v>GUAM</v>
          </cell>
        </row>
        <row r="9819">
          <cell r="A9819" t="str">
            <v>HEARD/MCDNLD</v>
          </cell>
        </row>
        <row r="9820">
          <cell r="A9820" t="str">
            <v>KIRIBATI</v>
          </cell>
        </row>
        <row r="9821">
          <cell r="A9821" t="str">
            <v>MARSHALL ISL</v>
          </cell>
        </row>
        <row r="9822">
          <cell r="A9822" t="str">
            <v xml:space="preserve">MICRON, FED STS </v>
          </cell>
        </row>
        <row r="9823">
          <cell r="A9823" t="str">
            <v>NAURU</v>
          </cell>
        </row>
        <row r="9824">
          <cell r="A9824" t="str">
            <v>NIUE</v>
          </cell>
        </row>
        <row r="9825">
          <cell r="A9825" t="str">
            <v>NORFOLK ISLAND</v>
          </cell>
        </row>
        <row r="9826">
          <cell r="A9826" t="str">
            <v>N.MARIANA ISLANDS</v>
          </cell>
        </row>
        <row r="9827">
          <cell r="A9827" t="str">
            <v>PALAU</v>
          </cell>
        </row>
        <row r="9828">
          <cell r="A9828" t="str">
            <v>PITCAIRN</v>
          </cell>
        </row>
        <row r="9829">
          <cell r="A9829" t="str">
            <v>SAMOA</v>
          </cell>
        </row>
        <row r="9830">
          <cell r="A9830" t="str">
            <v>SOLOMON ISL</v>
          </cell>
        </row>
        <row r="9831">
          <cell r="A9831" t="str">
            <v>TOKELAU</v>
          </cell>
        </row>
        <row r="9832">
          <cell r="A9832" t="str">
            <v>TONGA</v>
          </cell>
        </row>
        <row r="9833">
          <cell r="A9833" t="str">
            <v xml:space="preserve">TUVALU </v>
          </cell>
        </row>
        <row r="9834">
          <cell r="A9834" t="str">
            <v>US MINOR OUTLY IS</v>
          </cell>
        </row>
        <row r="9835">
          <cell r="A9835" t="str">
            <v>VANUATU</v>
          </cell>
        </row>
        <row r="9836">
          <cell r="A9836" t="str">
            <v>WALLIS&amp;FUTUN</v>
          </cell>
        </row>
        <row r="9837">
          <cell r="A9837" t="str">
            <v>AFGHANISTAN</v>
          </cell>
        </row>
        <row r="9838">
          <cell r="A9838" t="str">
            <v>BHUTAN</v>
          </cell>
        </row>
        <row r="9839">
          <cell r="A9839" t="str">
            <v>BRUNEI DARUSSALAM</v>
          </cell>
        </row>
        <row r="9840">
          <cell r="A9840" t="str">
            <v>KYRGYZSTAN</v>
          </cell>
        </row>
        <row r="9841">
          <cell r="A9841" t="str">
            <v>MACAO</v>
          </cell>
        </row>
        <row r="9842">
          <cell r="A9842" t="str">
            <v>MALDIVES</v>
          </cell>
        </row>
        <row r="9843">
          <cell r="A9843" t="str">
            <v>NEPAL</v>
          </cell>
        </row>
        <row r="9844">
          <cell r="A9844" t="str">
            <v>TAJIKISTAN</v>
          </cell>
        </row>
        <row r="9845">
          <cell r="A9845" t="str">
            <v>TURKMENISTAN</v>
          </cell>
        </row>
        <row r="9846">
          <cell r="A9846" t="str">
            <v>AMER SAMOA</v>
          </cell>
        </row>
        <row r="9847">
          <cell r="A9847" t="str">
            <v>CHRISTMS ISLAND</v>
          </cell>
        </row>
        <row r="9848">
          <cell r="A9848" t="str">
            <v>COCO (KEEL ISLND)</v>
          </cell>
        </row>
        <row r="9849">
          <cell r="A9849" t="str">
            <v>COOK ISLAND</v>
          </cell>
        </row>
        <row r="9850">
          <cell r="A9850" t="str">
            <v>HEARD/MCDNLD</v>
          </cell>
        </row>
        <row r="9851">
          <cell r="A9851" t="str">
            <v>KIRIBATI</v>
          </cell>
        </row>
        <row r="9852">
          <cell r="A9852" t="str">
            <v>MARSHALL ISL</v>
          </cell>
        </row>
        <row r="9853">
          <cell r="A9853" t="str">
            <v xml:space="preserve">MICRON, FED STS </v>
          </cell>
        </row>
        <row r="9854">
          <cell r="A9854" t="str">
            <v>NAURU</v>
          </cell>
        </row>
        <row r="9855">
          <cell r="A9855" t="str">
            <v>NIUE</v>
          </cell>
        </row>
        <row r="9856">
          <cell r="A9856" t="str">
            <v>NORFOLK ISLAND</v>
          </cell>
        </row>
        <row r="9857">
          <cell r="A9857" t="str">
            <v>PALAU</v>
          </cell>
        </row>
        <row r="9858">
          <cell r="A9858" t="str">
            <v>PITCAIRN</v>
          </cell>
        </row>
        <row r="9859">
          <cell r="A9859" t="str">
            <v>SAMOA</v>
          </cell>
        </row>
        <row r="9860">
          <cell r="A9860" t="str">
            <v>SOLOMON ISL</v>
          </cell>
        </row>
        <row r="9861">
          <cell r="A9861" t="str">
            <v>TOKELAU</v>
          </cell>
        </row>
        <row r="9862">
          <cell r="A9862" t="str">
            <v>TONGA</v>
          </cell>
        </row>
        <row r="9863">
          <cell r="A9863" t="str">
            <v xml:space="preserve">TUVALU </v>
          </cell>
        </row>
        <row r="9864">
          <cell r="A9864" t="str">
            <v>US MINOR OUTLY IS</v>
          </cell>
        </row>
        <row r="9865">
          <cell r="A9865" t="str">
            <v>VANUATU</v>
          </cell>
        </row>
        <row r="9866">
          <cell r="A9866" t="str">
            <v>WALLIS&amp;FUTUN</v>
          </cell>
        </row>
        <row r="9867">
          <cell r="A9867" t="str">
            <v>AFGHANISTAN</v>
          </cell>
        </row>
        <row r="9868">
          <cell r="A9868" t="str">
            <v>BHUTAN</v>
          </cell>
        </row>
        <row r="9869">
          <cell r="A9869" t="str">
            <v>BRUNEI DARUSSALAM</v>
          </cell>
        </row>
        <row r="9870">
          <cell r="A9870" t="str">
            <v>KOREA,DEMOC REP</v>
          </cell>
        </row>
        <row r="9871">
          <cell r="A9871" t="str">
            <v>LAOS</v>
          </cell>
        </row>
        <row r="9872">
          <cell r="A9872" t="str">
            <v>MACAO</v>
          </cell>
        </row>
        <row r="9873">
          <cell r="A9873" t="str">
            <v>MALDIVES</v>
          </cell>
        </row>
        <row r="9874">
          <cell r="A9874" t="str">
            <v>TAJIKISTAN</v>
          </cell>
        </row>
        <row r="9875">
          <cell r="A9875" t="str">
            <v>CHRISTMS ISLAND</v>
          </cell>
        </row>
        <row r="9876">
          <cell r="A9876" t="str">
            <v>COCO (KEEL ISLND)</v>
          </cell>
        </row>
        <row r="9877">
          <cell r="A9877" t="str">
            <v>HEARD/MCDNLD</v>
          </cell>
        </row>
        <row r="9878">
          <cell r="A9878" t="str">
            <v>KIRIBATI</v>
          </cell>
        </row>
        <row r="9879">
          <cell r="A9879" t="str">
            <v>MARSHALL ISL</v>
          </cell>
        </row>
        <row r="9880">
          <cell r="A9880" t="str">
            <v xml:space="preserve">MICRON, FED STS </v>
          </cell>
        </row>
        <row r="9881">
          <cell r="A9881" t="str">
            <v>NAURU</v>
          </cell>
        </row>
        <row r="9882">
          <cell r="A9882" t="str">
            <v>NIUE</v>
          </cell>
        </row>
        <row r="9883">
          <cell r="A9883" t="str">
            <v>NORFOLK ISLAND</v>
          </cell>
        </row>
        <row r="9884">
          <cell r="A9884" t="str">
            <v>PALAU</v>
          </cell>
        </row>
        <row r="9885">
          <cell r="A9885" t="str">
            <v>PITCAIRN</v>
          </cell>
        </row>
        <row r="9886">
          <cell r="A9886" t="str">
            <v>SAMOA</v>
          </cell>
        </row>
        <row r="9887">
          <cell r="A9887" t="str">
            <v>SOLOMON ISL</v>
          </cell>
        </row>
        <row r="9888">
          <cell r="A9888" t="str">
            <v>TOKELAU</v>
          </cell>
        </row>
        <row r="9889">
          <cell r="A9889" t="str">
            <v>TONGA</v>
          </cell>
        </row>
        <row r="9890">
          <cell r="A9890" t="str">
            <v xml:space="preserve">TUVALU </v>
          </cell>
        </row>
        <row r="9891">
          <cell r="A9891" t="str">
            <v>US MINOR OUTLY IS</v>
          </cell>
        </row>
        <row r="9892">
          <cell r="A9892" t="str">
            <v>WALLIS&amp;FUTUN</v>
          </cell>
        </row>
        <row r="9893">
          <cell r="A9893" t="str">
            <v>AFGHANISTAN</v>
          </cell>
        </row>
        <row r="9894">
          <cell r="A9894" t="str">
            <v>BHUTAN</v>
          </cell>
        </row>
        <row r="9895">
          <cell r="A9895" t="str">
            <v>EAST TIMOR</v>
          </cell>
        </row>
        <row r="9896">
          <cell r="A9896" t="str">
            <v>MACAO</v>
          </cell>
        </row>
        <row r="9897">
          <cell r="A9897" t="str">
            <v>MALDIVES</v>
          </cell>
        </row>
        <row r="9898">
          <cell r="A9898" t="str">
            <v>MONGOLIA</v>
          </cell>
        </row>
        <row r="9899">
          <cell r="A9899" t="str">
            <v>NEPAL</v>
          </cell>
        </row>
        <row r="9900">
          <cell r="A9900" t="str">
            <v>TAJIKISTAN</v>
          </cell>
        </row>
        <row r="9901">
          <cell r="A9901" t="str">
            <v>AMER SAMOA</v>
          </cell>
        </row>
        <row r="9902">
          <cell r="A9902" t="str">
            <v>CHRISTMS ISLAND</v>
          </cell>
        </row>
        <row r="9903">
          <cell r="A9903" t="str">
            <v>COCO (KEEL ISLND)</v>
          </cell>
        </row>
        <row r="9904">
          <cell r="A9904" t="str">
            <v>COOK ISLAND</v>
          </cell>
        </row>
        <row r="9905">
          <cell r="A9905" t="str">
            <v>HEARD/MCDNLD</v>
          </cell>
        </row>
        <row r="9906">
          <cell r="A9906" t="str">
            <v>KIRIBATI</v>
          </cell>
        </row>
        <row r="9907">
          <cell r="A9907" t="str">
            <v>MARSHALL ISL</v>
          </cell>
        </row>
        <row r="9908">
          <cell r="A9908" t="str">
            <v xml:space="preserve">MICRON, FED STS </v>
          </cell>
        </row>
        <row r="9909">
          <cell r="A9909" t="str">
            <v>NAURU</v>
          </cell>
        </row>
        <row r="9910">
          <cell r="A9910" t="str">
            <v>NIUE</v>
          </cell>
        </row>
        <row r="9911">
          <cell r="A9911" t="str">
            <v>NORFOLK ISLAND</v>
          </cell>
        </row>
        <row r="9912">
          <cell r="A9912" t="str">
            <v>PALAU</v>
          </cell>
        </row>
        <row r="9913">
          <cell r="A9913" t="str">
            <v>PITCAIRN</v>
          </cell>
        </row>
        <row r="9914">
          <cell r="A9914" t="str">
            <v>SAMOA</v>
          </cell>
        </row>
        <row r="9915">
          <cell r="A9915" t="str">
            <v>TOKELAU</v>
          </cell>
        </row>
        <row r="9916">
          <cell r="A9916" t="str">
            <v>TONGA</v>
          </cell>
        </row>
        <row r="9917">
          <cell r="A9917" t="str">
            <v xml:space="preserve">TUVALU </v>
          </cell>
        </row>
        <row r="9918">
          <cell r="A9918" t="str">
            <v>VANUATU</v>
          </cell>
        </row>
        <row r="9919">
          <cell r="A9919" t="str">
            <v>WALLIS&amp;FUTUN</v>
          </cell>
        </row>
        <row r="9920">
          <cell r="A9920" t="str">
            <v>AMER SAMOA</v>
          </cell>
        </row>
        <row r="9921">
          <cell r="A9921" t="str">
            <v>AUSTRALIA</v>
          </cell>
        </row>
        <row r="9922">
          <cell r="A9922" t="str">
            <v>CHRISTMS ISLAND</v>
          </cell>
        </row>
        <row r="9923">
          <cell r="A9923" t="str">
            <v>COCO (KEEL ISLND)</v>
          </cell>
        </row>
        <row r="9924">
          <cell r="A9924" t="str">
            <v>COOK ISLAND</v>
          </cell>
        </row>
        <row r="9925">
          <cell r="A9925" t="str">
            <v>FIJI</v>
          </cell>
        </row>
        <row r="9926">
          <cell r="A9926" t="str">
            <v>FR POLYNESIA</v>
          </cell>
        </row>
        <row r="9927">
          <cell r="A9927" t="str">
            <v>GUAM</v>
          </cell>
        </row>
        <row r="9928">
          <cell r="A9928" t="str">
            <v>HEARD/MCDNLD</v>
          </cell>
        </row>
        <row r="9929">
          <cell r="A9929" t="str">
            <v>KIRIBATI</v>
          </cell>
        </row>
        <row r="9930">
          <cell r="A9930" t="str">
            <v>MARSHALL ISL</v>
          </cell>
        </row>
        <row r="9931">
          <cell r="A9931" t="str">
            <v xml:space="preserve">MICRON, FED STS </v>
          </cell>
        </row>
        <row r="9932">
          <cell r="A9932" t="str">
            <v>NAURU</v>
          </cell>
        </row>
        <row r="9933">
          <cell r="A9933" t="str">
            <v>NEW CALDONIA</v>
          </cell>
        </row>
        <row r="9934">
          <cell r="A9934" t="str">
            <v>NEW ZEALAND</v>
          </cell>
        </row>
        <row r="9935">
          <cell r="A9935" t="str">
            <v>NIUE</v>
          </cell>
        </row>
        <row r="9936">
          <cell r="A9936" t="str">
            <v>NORFOLK ISLAND</v>
          </cell>
        </row>
        <row r="9937">
          <cell r="A9937" t="str">
            <v>N.MARIANA ISLANDS</v>
          </cell>
        </row>
        <row r="9938">
          <cell r="A9938" t="str">
            <v>PALAU</v>
          </cell>
        </row>
        <row r="9939">
          <cell r="A9939" t="str">
            <v>PAPUA N GUIN</v>
          </cell>
        </row>
        <row r="9940">
          <cell r="A9940" t="str">
            <v>PITCAIRN</v>
          </cell>
        </row>
        <row r="9941">
          <cell r="A9941" t="str">
            <v>SAMOA</v>
          </cell>
        </row>
        <row r="9942">
          <cell r="A9942" t="str">
            <v>SOLOMON ISL</v>
          </cell>
        </row>
        <row r="9943">
          <cell r="A9943" t="str">
            <v>TOKELAU</v>
          </cell>
        </row>
        <row r="9944">
          <cell r="A9944" t="str">
            <v>TONGA</v>
          </cell>
        </row>
        <row r="9945">
          <cell r="A9945" t="str">
            <v xml:space="preserve">TUVALU </v>
          </cell>
        </row>
        <row r="9946">
          <cell r="A9946" t="str">
            <v>US MINOR OUTLY IS</v>
          </cell>
        </row>
        <row r="9947">
          <cell r="A9947" t="str">
            <v>VANUATU</v>
          </cell>
        </row>
        <row r="9948">
          <cell r="A9948" t="str">
            <v>WALLIS&amp;FUTUN</v>
          </cell>
        </row>
        <row r="9949">
          <cell r="A9949" t="str">
            <v>AFGHANISTAN</v>
          </cell>
        </row>
        <row r="9950">
          <cell r="A9950" t="str">
            <v>BANGLADESH</v>
          </cell>
        </row>
        <row r="9951">
          <cell r="A9951" t="str">
            <v>BHUTAN</v>
          </cell>
        </row>
        <row r="9952">
          <cell r="A9952" t="str">
            <v>BRUNEI DARUSSALAM</v>
          </cell>
        </row>
        <row r="9953">
          <cell r="A9953" t="str">
            <v>CAMBODIA</v>
          </cell>
        </row>
        <row r="9954">
          <cell r="A9954" t="str">
            <v>CHINA</v>
          </cell>
        </row>
        <row r="9955">
          <cell r="A9955" t="str">
            <v>EAST TIMOR</v>
          </cell>
        </row>
        <row r="9956">
          <cell r="A9956" t="str">
            <v>HG KONG</v>
          </cell>
        </row>
        <row r="9957">
          <cell r="A9957" t="str">
            <v>INDIA</v>
          </cell>
        </row>
        <row r="9958">
          <cell r="A9958" t="str">
            <v>INDONESIA</v>
          </cell>
        </row>
        <row r="9959">
          <cell r="A9959" t="str">
            <v>JAPAN</v>
          </cell>
        </row>
        <row r="9960">
          <cell r="A9960" t="str">
            <v>KAZAKHSTAN</v>
          </cell>
        </row>
        <row r="9961">
          <cell r="A9961" t="str">
            <v>KOREA,DEMOC REP</v>
          </cell>
        </row>
        <row r="9962">
          <cell r="A9962" t="str">
            <v>KOREA,REPUBLIC OF</v>
          </cell>
        </row>
        <row r="9963">
          <cell r="A9963" t="str">
            <v>KYRGYZSTAN</v>
          </cell>
        </row>
        <row r="9964">
          <cell r="A9964" t="str">
            <v>LAOS</v>
          </cell>
        </row>
        <row r="9965">
          <cell r="A9965" t="str">
            <v>MACAO</v>
          </cell>
        </row>
        <row r="9966">
          <cell r="A9966" t="str">
            <v>MALAYSIA</v>
          </cell>
        </row>
        <row r="9967">
          <cell r="A9967" t="str">
            <v>MALDIVES</v>
          </cell>
        </row>
        <row r="9968">
          <cell r="A9968" t="str">
            <v>MONGOLIA</v>
          </cell>
        </row>
        <row r="9969">
          <cell r="A9969" t="str">
            <v>MAYANMAR</v>
          </cell>
        </row>
        <row r="9970">
          <cell r="A9970" t="str">
            <v>NEPAL</v>
          </cell>
        </row>
        <row r="9971">
          <cell r="A9971" t="str">
            <v>PAKISTAN</v>
          </cell>
        </row>
        <row r="9972">
          <cell r="A9972" t="str">
            <v>PHILIPPINES</v>
          </cell>
        </row>
        <row r="9973">
          <cell r="A9973" t="str">
            <v>SINGAPORE</v>
          </cell>
        </row>
        <row r="9974">
          <cell r="A9974" t="str">
            <v>SRI LANKA</v>
          </cell>
        </row>
        <row r="9975">
          <cell r="A9975" t="str">
            <v>TAIWAN</v>
          </cell>
        </row>
        <row r="9976">
          <cell r="A9976" t="str">
            <v>TAJIKISTAN</v>
          </cell>
        </row>
        <row r="9977">
          <cell r="A9977" t="str">
            <v>THAILAND</v>
          </cell>
        </row>
        <row r="9978">
          <cell r="A9978" t="str">
            <v>TURKMENISTAN</v>
          </cell>
        </row>
        <row r="9979">
          <cell r="A9979" t="str">
            <v>UZBEKISTAN</v>
          </cell>
        </row>
        <row r="9980">
          <cell r="A9980" t="str">
            <v>VIETNAM</v>
          </cell>
        </row>
        <row r="9981">
          <cell r="A9981" t="str">
            <v>AMER SAMOA</v>
          </cell>
        </row>
        <row r="9982">
          <cell r="A9982" t="str">
            <v>AUSTRALIA</v>
          </cell>
        </row>
        <row r="9983">
          <cell r="A9983" t="str">
            <v>CHRISTMS ISLAND</v>
          </cell>
        </row>
        <row r="9984">
          <cell r="A9984" t="str">
            <v>COCO (KEEL ISLND)</v>
          </cell>
        </row>
        <row r="9985">
          <cell r="A9985" t="str">
            <v>COOK ISLAND</v>
          </cell>
        </row>
        <row r="9986">
          <cell r="A9986" t="str">
            <v>FIJI</v>
          </cell>
        </row>
        <row r="9987">
          <cell r="A9987" t="str">
            <v>FR POLYNESIA</v>
          </cell>
        </row>
        <row r="9988">
          <cell r="A9988" t="str">
            <v>GUAM</v>
          </cell>
        </row>
        <row r="9989">
          <cell r="A9989" t="str">
            <v>HEARD/MCDNLD</v>
          </cell>
        </row>
        <row r="9990">
          <cell r="A9990" t="str">
            <v>KIRIBATI</v>
          </cell>
        </row>
        <row r="9991">
          <cell r="A9991" t="str">
            <v>MARSHALL ISL</v>
          </cell>
        </row>
        <row r="9992">
          <cell r="A9992" t="str">
            <v xml:space="preserve">MICRON, FED STS </v>
          </cell>
        </row>
        <row r="9993">
          <cell r="A9993" t="str">
            <v>NAURU</v>
          </cell>
        </row>
        <row r="9994">
          <cell r="A9994" t="str">
            <v>NEW CALDONIA</v>
          </cell>
        </row>
        <row r="9995">
          <cell r="A9995" t="str">
            <v>NEW ZEALAND</v>
          </cell>
        </row>
        <row r="9996">
          <cell r="A9996" t="str">
            <v>NIUE</v>
          </cell>
        </row>
        <row r="9997">
          <cell r="A9997" t="str">
            <v>NORFOLK ISLAND</v>
          </cell>
        </row>
        <row r="9998">
          <cell r="A9998" t="str">
            <v>N.MARIANA ISLANDS</v>
          </cell>
        </row>
        <row r="9999">
          <cell r="A9999" t="str">
            <v>PALAU</v>
          </cell>
        </row>
        <row r="10000">
          <cell r="A10000" t="str">
            <v>PAPUA N GUIN</v>
          </cell>
        </row>
        <row r="10001">
          <cell r="A10001" t="str">
            <v>PITCAIRN</v>
          </cell>
        </row>
        <row r="10002">
          <cell r="A10002" t="str">
            <v>SAMOA</v>
          </cell>
        </row>
        <row r="10003">
          <cell r="A10003" t="str">
            <v>SOLOMON ISL</v>
          </cell>
        </row>
        <row r="10004">
          <cell r="A10004" t="str">
            <v>TOKELAU</v>
          </cell>
        </row>
        <row r="10005">
          <cell r="A10005" t="str">
            <v>TONGA</v>
          </cell>
        </row>
        <row r="10006">
          <cell r="A10006" t="str">
            <v xml:space="preserve">TUVALU </v>
          </cell>
        </row>
        <row r="10007">
          <cell r="A10007" t="str">
            <v>US MINOR OUTLY IS</v>
          </cell>
        </row>
        <row r="10008">
          <cell r="A10008" t="str">
            <v>VANUATU</v>
          </cell>
        </row>
        <row r="10009">
          <cell r="A10009" t="str">
            <v>WALLIS&amp;FUTUN</v>
          </cell>
        </row>
        <row r="10010">
          <cell r="A10010" t="str">
            <v>AFGHANISTAN</v>
          </cell>
        </row>
        <row r="10011">
          <cell r="A10011" t="str">
            <v>BANGLADESH</v>
          </cell>
        </row>
        <row r="10012">
          <cell r="A10012" t="str">
            <v>BHUTAN</v>
          </cell>
        </row>
        <row r="10013">
          <cell r="A10013" t="str">
            <v>BRUNEI DARUSSALAM</v>
          </cell>
        </row>
        <row r="10014">
          <cell r="A10014" t="str">
            <v>CAMBODIA</v>
          </cell>
        </row>
        <row r="10015">
          <cell r="A10015" t="str">
            <v>CHINA</v>
          </cell>
        </row>
        <row r="10016">
          <cell r="A10016" t="str">
            <v>EAST TIMOR</v>
          </cell>
        </row>
        <row r="10017">
          <cell r="A10017" t="str">
            <v>HG KONG</v>
          </cell>
        </row>
        <row r="10018">
          <cell r="A10018" t="str">
            <v>INDIA</v>
          </cell>
        </row>
        <row r="10019">
          <cell r="A10019" t="str">
            <v>INDONESIA</v>
          </cell>
        </row>
        <row r="10020">
          <cell r="A10020" t="str">
            <v>JAPAN</v>
          </cell>
        </row>
        <row r="10021">
          <cell r="A10021" t="str">
            <v>KAZAKHSTAN</v>
          </cell>
        </row>
        <row r="10022">
          <cell r="A10022" t="str">
            <v>KOREA,DEMOC REP</v>
          </cell>
        </row>
        <row r="10023">
          <cell r="A10023" t="str">
            <v>KOREA,REPUBLIC OF</v>
          </cell>
        </row>
        <row r="10024">
          <cell r="A10024" t="str">
            <v>KYRGYZSTAN</v>
          </cell>
        </row>
        <row r="10025">
          <cell r="A10025" t="str">
            <v>LAOS</v>
          </cell>
        </row>
        <row r="10026">
          <cell r="A10026" t="str">
            <v>MACAO</v>
          </cell>
        </row>
        <row r="10027">
          <cell r="A10027" t="str">
            <v>MALAYSIA</v>
          </cell>
        </row>
        <row r="10028">
          <cell r="A10028" t="str">
            <v>MALDIVES</v>
          </cell>
        </row>
        <row r="10029">
          <cell r="A10029" t="str">
            <v>MONGOLIA</v>
          </cell>
        </row>
        <row r="10030">
          <cell r="A10030" t="str">
            <v>MAYANMAR</v>
          </cell>
        </row>
        <row r="10031">
          <cell r="A10031" t="str">
            <v>NEPAL</v>
          </cell>
        </row>
        <row r="10032">
          <cell r="A10032" t="str">
            <v>PAKISTAN</v>
          </cell>
        </row>
        <row r="10033">
          <cell r="A10033" t="str">
            <v>PHILIPPINES</v>
          </cell>
        </row>
        <row r="10034">
          <cell r="A10034" t="str">
            <v>SINGAPORE</v>
          </cell>
        </row>
        <row r="10035">
          <cell r="A10035" t="str">
            <v>SRI LANKA</v>
          </cell>
        </row>
        <row r="10036">
          <cell r="A10036" t="str">
            <v>TAIWAN</v>
          </cell>
        </row>
        <row r="10037">
          <cell r="A10037" t="str">
            <v>TAJIKISTAN</v>
          </cell>
        </row>
        <row r="10038">
          <cell r="A10038" t="str">
            <v>THAILAND</v>
          </cell>
        </row>
        <row r="10039">
          <cell r="A10039" t="str">
            <v>TURKMENISTAN</v>
          </cell>
        </row>
        <row r="10040">
          <cell r="A10040" t="str">
            <v>UZBEKISTAN</v>
          </cell>
        </row>
        <row r="10041">
          <cell r="A10041" t="str">
            <v>VIETNAM</v>
          </cell>
        </row>
        <row r="10042">
          <cell r="A10042" t="str">
            <v>AMER SAMOA</v>
          </cell>
        </row>
        <row r="10043">
          <cell r="A10043" t="str">
            <v>AUSTRALIA</v>
          </cell>
        </row>
        <row r="10044">
          <cell r="A10044" t="str">
            <v>CHRISTMS ISLAND</v>
          </cell>
        </row>
        <row r="10045">
          <cell r="A10045" t="str">
            <v>COCO (KEEL ISLND)</v>
          </cell>
        </row>
        <row r="10046">
          <cell r="A10046" t="str">
            <v>COOK ISLAND</v>
          </cell>
        </row>
        <row r="10047">
          <cell r="A10047" t="str">
            <v>FIJI</v>
          </cell>
        </row>
        <row r="10048">
          <cell r="A10048" t="str">
            <v>FR POLYNESIA</v>
          </cell>
        </row>
        <row r="10049">
          <cell r="A10049" t="str">
            <v>GUAM</v>
          </cell>
        </row>
        <row r="10050">
          <cell r="A10050" t="str">
            <v>HEARD/MCDNLD</v>
          </cell>
        </row>
        <row r="10051">
          <cell r="A10051" t="str">
            <v>KIRIBATI</v>
          </cell>
        </row>
        <row r="10052">
          <cell r="A10052" t="str">
            <v>MARSHALL ISL</v>
          </cell>
        </row>
        <row r="10053">
          <cell r="A10053" t="str">
            <v xml:space="preserve">MICRON, FED STS </v>
          </cell>
        </row>
        <row r="10054">
          <cell r="A10054" t="str">
            <v>NAURU</v>
          </cell>
        </row>
        <row r="10055">
          <cell r="A10055" t="str">
            <v>NEW CALDONIA</v>
          </cell>
        </row>
        <row r="10056">
          <cell r="A10056" t="str">
            <v>NEW ZEALAND</v>
          </cell>
        </row>
        <row r="10057">
          <cell r="A10057" t="str">
            <v>NIUE</v>
          </cell>
        </row>
        <row r="10058">
          <cell r="A10058" t="str">
            <v>NORFOLK ISLAND</v>
          </cell>
        </row>
        <row r="10059">
          <cell r="A10059" t="str">
            <v>N.MARIANA ISLANDS</v>
          </cell>
        </row>
        <row r="10060">
          <cell r="A10060" t="str">
            <v>PALAU</v>
          </cell>
        </row>
        <row r="10061">
          <cell r="A10061" t="str">
            <v>PAPUA N GUIN</v>
          </cell>
        </row>
        <row r="10062">
          <cell r="A10062" t="str">
            <v>PITCAIRN</v>
          </cell>
        </row>
        <row r="10063">
          <cell r="A10063" t="str">
            <v>SAMOA</v>
          </cell>
        </row>
        <row r="10064">
          <cell r="A10064" t="str">
            <v>SOLOMON ISL</v>
          </cell>
        </row>
        <row r="10065">
          <cell r="A10065" t="str">
            <v>TOKELAU</v>
          </cell>
        </row>
        <row r="10066">
          <cell r="A10066" t="str">
            <v>TONGA</v>
          </cell>
        </row>
        <row r="10067">
          <cell r="A10067" t="str">
            <v xml:space="preserve">TUVALU </v>
          </cell>
        </row>
        <row r="10068">
          <cell r="A10068" t="str">
            <v>US MINOR OUTLY IS</v>
          </cell>
        </row>
        <row r="10069">
          <cell r="A10069" t="str">
            <v>VANUATU</v>
          </cell>
        </row>
        <row r="10070">
          <cell r="A10070" t="str">
            <v>WALLIS&amp;FUTUN</v>
          </cell>
        </row>
        <row r="10071">
          <cell r="A10071" t="str">
            <v>AFGHANISTAN</v>
          </cell>
        </row>
        <row r="10072">
          <cell r="A10072" t="str">
            <v>BANGLADESH</v>
          </cell>
        </row>
        <row r="10073">
          <cell r="A10073" t="str">
            <v>BHUTAN</v>
          </cell>
        </row>
        <row r="10074">
          <cell r="A10074" t="str">
            <v>BRUNEI DARUSSALAM</v>
          </cell>
        </row>
        <row r="10075">
          <cell r="A10075" t="str">
            <v>CAMBODIA</v>
          </cell>
        </row>
        <row r="10076">
          <cell r="A10076" t="str">
            <v>CHINA</v>
          </cell>
        </row>
        <row r="10077">
          <cell r="A10077" t="str">
            <v>EAST TIMOR</v>
          </cell>
        </row>
        <row r="10078">
          <cell r="A10078" t="str">
            <v>HG KONG</v>
          </cell>
        </row>
        <row r="10079">
          <cell r="A10079" t="str">
            <v>INDIA</v>
          </cell>
        </row>
        <row r="10080">
          <cell r="A10080" t="str">
            <v>INDONESIA</v>
          </cell>
        </row>
        <row r="10081">
          <cell r="A10081" t="str">
            <v>JAPAN</v>
          </cell>
        </row>
        <row r="10082">
          <cell r="A10082" t="str">
            <v>KAZAKHSTAN</v>
          </cell>
        </row>
        <row r="10083">
          <cell r="A10083" t="str">
            <v>KOREA,DEMOC REP</v>
          </cell>
        </row>
        <row r="10084">
          <cell r="A10084" t="str">
            <v>KOREA,REPUBLIC OF</v>
          </cell>
        </row>
        <row r="10085">
          <cell r="A10085" t="str">
            <v>KYRGYZSTAN</v>
          </cell>
        </row>
        <row r="10086">
          <cell r="A10086" t="str">
            <v>LAOS</v>
          </cell>
        </row>
        <row r="10087">
          <cell r="A10087" t="str">
            <v>MACAO</v>
          </cell>
        </row>
        <row r="10088">
          <cell r="A10088" t="str">
            <v>MALAYSIA</v>
          </cell>
        </row>
        <row r="10089">
          <cell r="A10089" t="str">
            <v>MALDIVES</v>
          </cell>
        </row>
        <row r="10090">
          <cell r="A10090" t="str">
            <v>MONGOLIA</v>
          </cell>
        </row>
        <row r="10091">
          <cell r="A10091" t="str">
            <v>MAYANMAR</v>
          </cell>
        </row>
        <row r="10092">
          <cell r="A10092" t="str">
            <v>NEPAL</v>
          </cell>
        </row>
        <row r="10093">
          <cell r="A10093" t="str">
            <v>PAKISTAN</v>
          </cell>
        </row>
        <row r="10094">
          <cell r="A10094" t="str">
            <v>PHILIPPINES</v>
          </cell>
        </row>
        <row r="10095">
          <cell r="A10095" t="str">
            <v>SINGAPORE</v>
          </cell>
        </row>
        <row r="10096">
          <cell r="A10096" t="str">
            <v>SRI LANKA</v>
          </cell>
        </row>
        <row r="10097">
          <cell r="A10097" t="str">
            <v>TAIWAN</v>
          </cell>
        </row>
        <row r="10098">
          <cell r="A10098" t="str">
            <v>TAJIKISTAN</v>
          </cell>
        </row>
        <row r="10099">
          <cell r="A10099" t="str">
            <v>THAILAND</v>
          </cell>
        </row>
        <row r="10100">
          <cell r="A10100" t="str">
            <v>TURKMENISTAN</v>
          </cell>
        </row>
        <row r="10101">
          <cell r="A10101" t="str">
            <v>UZBEKISTAN</v>
          </cell>
        </row>
        <row r="10102">
          <cell r="A10102" t="str">
            <v>VIETNAM</v>
          </cell>
        </row>
        <row r="10103">
          <cell r="A10103" t="str">
            <v>AMER SAMOA</v>
          </cell>
        </row>
        <row r="10104">
          <cell r="A10104" t="str">
            <v>AUSTRALIA</v>
          </cell>
        </row>
        <row r="10105">
          <cell r="A10105" t="str">
            <v>CHRISTMS ISLAND</v>
          </cell>
        </row>
        <row r="10106">
          <cell r="A10106" t="str">
            <v>COCO (KEEL ISLND)</v>
          </cell>
        </row>
        <row r="10107">
          <cell r="A10107" t="str">
            <v>COOK ISLAND</v>
          </cell>
        </row>
        <row r="10108">
          <cell r="A10108" t="str">
            <v>FIJI</v>
          </cell>
        </row>
        <row r="10109">
          <cell r="A10109" t="str">
            <v>FR POLYNESIA</v>
          </cell>
        </row>
        <row r="10110">
          <cell r="A10110" t="str">
            <v>GUAM</v>
          </cell>
        </row>
        <row r="10111">
          <cell r="A10111" t="str">
            <v>HEARD/MCDNLD</v>
          </cell>
        </row>
        <row r="10112">
          <cell r="A10112" t="str">
            <v>KIRIBATI</v>
          </cell>
        </row>
        <row r="10113">
          <cell r="A10113" t="str">
            <v>MARSHALL ISL</v>
          </cell>
        </row>
        <row r="10114">
          <cell r="A10114" t="str">
            <v xml:space="preserve">MICRON, FED STS </v>
          </cell>
        </row>
        <row r="10115">
          <cell r="A10115" t="str">
            <v>NAURU</v>
          </cell>
        </row>
        <row r="10116">
          <cell r="A10116" t="str">
            <v>NEW CALDONIA</v>
          </cell>
        </row>
        <row r="10117">
          <cell r="A10117" t="str">
            <v>NEW ZEALAND</v>
          </cell>
        </row>
        <row r="10118">
          <cell r="A10118" t="str">
            <v>NIUE</v>
          </cell>
        </row>
        <row r="10119">
          <cell r="A10119" t="str">
            <v>NORFOLK ISLAND</v>
          </cell>
        </row>
        <row r="10120">
          <cell r="A10120" t="str">
            <v>N.MARIANA ISLANDS</v>
          </cell>
        </row>
        <row r="10121">
          <cell r="A10121" t="str">
            <v>PALAU</v>
          </cell>
        </row>
        <row r="10122">
          <cell r="A10122" t="str">
            <v>PAPUA N GUIN</v>
          </cell>
        </row>
        <row r="10123">
          <cell r="A10123" t="str">
            <v>PITCAIRN</v>
          </cell>
        </row>
        <row r="10124">
          <cell r="A10124" t="str">
            <v>SAMOA</v>
          </cell>
        </row>
        <row r="10125">
          <cell r="A10125" t="str">
            <v>SOLOMON ISL</v>
          </cell>
        </row>
        <row r="10126">
          <cell r="A10126" t="str">
            <v>TOKELAU</v>
          </cell>
        </row>
        <row r="10127">
          <cell r="A10127" t="str">
            <v>TONGA</v>
          </cell>
        </row>
        <row r="10128">
          <cell r="A10128" t="str">
            <v xml:space="preserve">TUVALU </v>
          </cell>
        </row>
        <row r="10129">
          <cell r="A10129" t="str">
            <v>US MINOR OUTLY IS</v>
          </cell>
        </row>
        <row r="10130">
          <cell r="A10130" t="str">
            <v>VANUATU</v>
          </cell>
        </row>
        <row r="10131">
          <cell r="A10131" t="str">
            <v>WALLIS&amp;FUTUN</v>
          </cell>
        </row>
        <row r="10132">
          <cell r="A10132" t="str">
            <v>AFGHANISTAN</v>
          </cell>
        </row>
        <row r="10133">
          <cell r="A10133" t="str">
            <v>BANGLADESH</v>
          </cell>
        </row>
        <row r="10134">
          <cell r="A10134" t="str">
            <v>BHUTAN</v>
          </cell>
        </row>
        <row r="10135">
          <cell r="A10135" t="str">
            <v>BRUNEI DARUSSALAM</v>
          </cell>
        </row>
        <row r="10136">
          <cell r="A10136" t="str">
            <v>CAMBODIA</v>
          </cell>
        </row>
        <row r="10137">
          <cell r="A10137" t="str">
            <v>CHINA</v>
          </cell>
        </row>
        <row r="10138">
          <cell r="A10138" t="str">
            <v>EAST TIMOR</v>
          </cell>
        </row>
        <row r="10139">
          <cell r="A10139" t="str">
            <v>HG KONG</v>
          </cell>
        </row>
        <row r="10140">
          <cell r="A10140" t="str">
            <v>INDIA</v>
          </cell>
        </row>
        <row r="10141">
          <cell r="A10141" t="str">
            <v>INDONESIA</v>
          </cell>
        </row>
        <row r="10142">
          <cell r="A10142" t="str">
            <v>JAPAN</v>
          </cell>
        </row>
        <row r="10143">
          <cell r="A10143" t="str">
            <v>KAZAKHSTAN</v>
          </cell>
        </row>
        <row r="10144">
          <cell r="A10144" t="str">
            <v>KOREA,DEMOC REP</v>
          </cell>
        </row>
        <row r="10145">
          <cell r="A10145" t="str">
            <v>KOREA,REPUBLIC OF</v>
          </cell>
        </row>
        <row r="10146">
          <cell r="A10146" t="str">
            <v>KYRGYZSTAN</v>
          </cell>
        </row>
        <row r="10147">
          <cell r="A10147" t="str">
            <v>LAOS</v>
          </cell>
        </row>
        <row r="10148">
          <cell r="A10148" t="str">
            <v>MACAO</v>
          </cell>
        </row>
        <row r="10149">
          <cell r="A10149" t="str">
            <v>MALAYSIA</v>
          </cell>
        </row>
        <row r="10150">
          <cell r="A10150" t="str">
            <v>MALDIVES</v>
          </cell>
        </row>
        <row r="10151">
          <cell r="A10151" t="str">
            <v>MONGOLIA</v>
          </cell>
        </row>
        <row r="10152">
          <cell r="A10152" t="str">
            <v>MAYANMAR</v>
          </cell>
        </row>
        <row r="10153">
          <cell r="A10153" t="str">
            <v>NEPAL</v>
          </cell>
        </row>
        <row r="10154">
          <cell r="A10154" t="str">
            <v>PAKISTAN</v>
          </cell>
        </row>
        <row r="10155">
          <cell r="A10155" t="str">
            <v>PHILIPPINES</v>
          </cell>
        </row>
        <row r="10156">
          <cell r="A10156" t="str">
            <v>SINGAPORE</v>
          </cell>
        </row>
        <row r="10157">
          <cell r="A10157" t="str">
            <v>SRI LANKA</v>
          </cell>
        </row>
        <row r="10158">
          <cell r="A10158" t="str">
            <v>TAIWAN</v>
          </cell>
        </row>
        <row r="10159">
          <cell r="A10159" t="str">
            <v>TAJIKISTAN</v>
          </cell>
        </row>
        <row r="10160">
          <cell r="A10160" t="str">
            <v>THAILAND</v>
          </cell>
        </row>
        <row r="10161">
          <cell r="A10161" t="str">
            <v>TURKMENISTAN</v>
          </cell>
        </row>
        <row r="10162">
          <cell r="A10162" t="str">
            <v>UZBEKISTAN</v>
          </cell>
        </row>
        <row r="10163">
          <cell r="A10163" t="str">
            <v>VIETNAM</v>
          </cell>
        </row>
        <row r="10164">
          <cell r="A10164" t="str">
            <v>AMER SAMOA</v>
          </cell>
        </row>
        <row r="10165">
          <cell r="A10165" t="str">
            <v>AUSTRALIA</v>
          </cell>
        </row>
        <row r="10166">
          <cell r="A10166" t="str">
            <v>CHRISTMS ISLAND</v>
          </cell>
        </row>
        <row r="10167">
          <cell r="A10167" t="str">
            <v>COCO (KEEL ISLND)</v>
          </cell>
        </row>
        <row r="10168">
          <cell r="A10168" t="str">
            <v>COOK ISLAND</v>
          </cell>
        </row>
        <row r="10169">
          <cell r="A10169" t="str">
            <v>FIJI</v>
          </cell>
        </row>
        <row r="10170">
          <cell r="A10170" t="str">
            <v>FR POLYNESIA</v>
          </cell>
        </row>
        <row r="10171">
          <cell r="A10171" t="str">
            <v>GUAM</v>
          </cell>
        </row>
        <row r="10172">
          <cell r="A10172" t="str">
            <v>HEARD/MCDNLD</v>
          </cell>
        </row>
        <row r="10173">
          <cell r="A10173" t="str">
            <v>KIRIBATI</v>
          </cell>
        </row>
        <row r="10174">
          <cell r="A10174" t="str">
            <v>MARSHALL ISL</v>
          </cell>
        </row>
        <row r="10175">
          <cell r="A10175" t="str">
            <v xml:space="preserve">MICRON, FED STS </v>
          </cell>
        </row>
        <row r="10176">
          <cell r="A10176" t="str">
            <v>NAURU</v>
          </cell>
        </row>
        <row r="10177">
          <cell r="A10177" t="str">
            <v>NEW CALDONIA</v>
          </cell>
        </row>
        <row r="10178">
          <cell r="A10178" t="str">
            <v>NEW ZEALAND</v>
          </cell>
        </row>
        <row r="10179">
          <cell r="A10179" t="str">
            <v>NIUE</v>
          </cell>
        </row>
        <row r="10180">
          <cell r="A10180" t="str">
            <v>NORFOLK ISLAND</v>
          </cell>
        </row>
        <row r="10181">
          <cell r="A10181" t="str">
            <v>N.MARIANA ISLANDS</v>
          </cell>
        </row>
        <row r="10182">
          <cell r="A10182" t="str">
            <v>PALAU</v>
          </cell>
        </row>
        <row r="10183">
          <cell r="A10183" t="str">
            <v>PAPUA N GUIN</v>
          </cell>
        </row>
        <row r="10184">
          <cell r="A10184" t="str">
            <v>PITCAIRN</v>
          </cell>
        </row>
        <row r="10185">
          <cell r="A10185" t="str">
            <v>SAMOA</v>
          </cell>
        </row>
        <row r="10186">
          <cell r="A10186" t="str">
            <v>SOLOMON ISL</v>
          </cell>
        </row>
        <row r="10187">
          <cell r="A10187" t="str">
            <v>TOKELAU</v>
          </cell>
        </row>
        <row r="10188">
          <cell r="A10188" t="str">
            <v>TONGA</v>
          </cell>
        </row>
        <row r="10189">
          <cell r="A10189" t="str">
            <v xml:space="preserve">TUVALU </v>
          </cell>
        </row>
        <row r="10190">
          <cell r="A10190" t="str">
            <v>US MINOR OUTLY IS</v>
          </cell>
        </row>
        <row r="10191">
          <cell r="A10191" t="str">
            <v>VANUATU</v>
          </cell>
        </row>
        <row r="10192">
          <cell r="A10192" t="str">
            <v>WALLIS&amp;FUTUN</v>
          </cell>
        </row>
        <row r="10193">
          <cell r="A10193" t="str">
            <v>AFGHANISTAN</v>
          </cell>
        </row>
        <row r="10194">
          <cell r="A10194" t="str">
            <v>BANGLADESH</v>
          </cell>
        </row>
        <row r="10195">
          <cell r="A10195" t="str">
            <v>BHUTAN</v>
          </cell>
        </row>
        <row r="10196">
          <cell r="A10196" t="str">
            <v>BRUNEI DARUSSALAM</v>
          </cell>
        </row>
        <row r="10197">
          <cell r="A10197" t="str">
            <v>CAMBODIA</v>
          </cell>
        </row>
        <row r="10198">
          <cell r="A10198" t="str">
            <v>CHINA</v>
          </cell>
        </row>
        <row r="10199">
          <cell r="A10199" t="str">
            <v>EAST TIMOR</v>
          </cell>
        </row>
        <row r="10200">
          <cell r="A10200" t="str">
            <v>HG KONG</v>
          </cell>
        </row>
        <row r="10201">
          <cell r="A10201" t="str">
            <v>INDIA</v>
          </cell>
        </row>
        <row r="10202">
          <cell r="A10202" t="str">
            <v>INDONESIA</v>
          </cell>
        </row>
        <row r="10203">
          <cell r="A10203" t="str">
            <v>JAPAN</v>
          </cell>
        </row>
        <row r="10204">
          <cell r="A10204" t="str">
            <v>KAZAKHSTAN</v>
          </cell>
        </row>
        <row r="10205">
          <cell r="A10205" t="str">
            <v>KOREA,DEMOC REP</v>
          </cell>
        </row>
        <row r="10206">
          <cell r="A10206" t="str">
            <v>KOREA,REPUBLIC OF</v>
          </cell>
        </row>
        <row r="10207">
          <cell r="A10207" t="str">
            <v>KYRGYZSTAN</v>
          </cell>
        </row>
        <row r="10208">
          <cell r="A10208" t="str">
            <v>LAOS</v>
          </cell>
        </row>
        <row r="10209">
          <cell r="A10209" t="str">
            <v>MACAO</v>
          </cell>
        </row>
        <row r="10210">
          <cell r="A10210" t="str">
            <v>MALAYSIA</v>
          </cell>
        </row>
        <row r="10211">
          <cell r="A10211" t="str">
            <v>MALDIVES</v>
          </cell>
        </row>
        <row r="10212">
          <cell r="A10212" t="str">
            <v>MONGOLIA</v>
          </cell>
        </row>
        <row r="10213">
          <cell r="A10213" t="str">
            <v>MAYANMAR</v>
          </cell>
        </row>
        <row r="10214">
          <cell r="A10214" t="str">
            <v>NEPAL</v>
          </cell>
        </row>
        <row r="10215">
          <cell r="A10215" t="str">
            <v>PAKISTAN</v>
          </cell>
        </row>
        <row r="10216">
          <cell r="A10216" t="str">
            <v>PHILIPPINES</v>
          </cell>
        </row>
        <row r="10217">
          <cell r="A10217" t="str">
            <v>SINGAPORE</v>
          </cell>
        </row>
        <row r="10218">
          <cell r="A10218" t="str">
            <v>SRI LANKA</v>
          </cell>
        </row>
        <row r="10219">
          <cell r="A10219" t="str">
            <v>TAIWAN</v>
          </cell>
        </row>
        <row r="10220">
          <cell r="A10220" t="str">
            <v>TAJIKISTAN</v>
          </cell>
        </row>
        <row r="10221">
          <cell r="A10221" t="str">
            <v>THAILAND</v>
          </cell>
        </row>
        <row r="10222">
          <cell r="A10222" t="str">
            <v>TURKMENISTAN</v>
          </cell>
        </row>
        <row r="10223">
          <cell r="A10223" t="str">
            <v>UZBEKISTAN</v>
          </cell>
        </row>
        <row r="10224">
          <cell r="A10224" t="str">
            <v>VIETNAM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-DO'S"/>
      <sheetName val="Legal Org for Debt Cmplc-Done"/>
      <sheetName val="Covenants Summary-Q1"/>
      <sheetName val="Covenants Summary-official Q2"/>
      <sheetName val="Covenants Summary-official Q3 "/>
      <sheetName val="Covenants Summary-official Q4"/>
      <sheetName val="RPT_CARD (Official format)"/>
      <sheetName val="SUMMARY"/>
      <sheetName val="5.9 Liens"/>
      <sheetName val="5.10 Debt Ratio"/>
      <sheetName val="5.11 Sub's Debt"/>
      <sheetName val="5.12 Int. Cov Ratio_Actual"/>
      <sheetName val="5.13 Min Net Worth"/>
      <sheetName val="5.17 Acc. Oblig-"/>
      <sheetName val="Acc. Oblig Support"/>
      <sheetName val="Pricing"/>
      <sheetName val="Pricing (Official)"/>
      <sheetName val="Debt-Cap Lease Levels"/>
      <sheetName val="SUMMARY-Plan"/>
      <sheetName val="5.10 Debt Ratio_Plan"/>
      <sheetName val="5.11 Sub's Debt_Plan"/>
      <sheetName val="Debt-Cap Lease Levels_Plan"/>
      <sheetName val="5.12 Int. Cov Ratio_Actual_Plan"/>
      <sheetName val="5.13 Min Net Worth_Plan"/>
      <sheetName val="Pricing_Plan"/>
      <sheetName val="YA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4371-4EFC-4209-A027-0767D025DF64}">
  <sheetPr filterMode="1"/>
  <dimension ref="A1:BB304"/>
  <sheetViews>
    <sheetView tabSelected="1" zoomScale="70" zoomScaleNormal="70" workbookViewId="0">
      <pane xSplit="5" ySplit="2" topLeftCell="H3" activePane="bottomRight" state="frozen"/>
      <selection activeCell="L200" sqref="L200"/>
      <selection pane="topRight" activeCell="L200" sqref="L200"/>
      <selection pane="bottomLeft" activeCell="L200" sqref="L200"/>
      <selection pane="bottomRight" activeCell="I19" sqref="I19"/>
    </sheetView>
  </sheetViews>
  <sheetFormatPr defaultColWidth="9.140625" defaultRowHeight="12.75" outlineLevelCol="1" x14ac:dyDescent="0.2"/>
  <cols>
    <col min="1" max="1" width="14.7109375" style="1" customWidth="1"/>
    <col min="2" max="2" width="14.85546875" customWidth="1"/>
    <col min="4" max="4" width="6.85546875" customWidth="1"/>
    <col min="5" max="5" width="16.28515625" customWidth="1"/>
    <col min="6" max="7" width="7.7109375" style="66" hidden="1" customWidth="1" outlineLevel="1"/>
    <col min="8" max="8" width="7.7109375" style="66" customWidth="1" collapsed="1"/>
    <col min="9" max="12" width="7.7109375" style="66" customWidth="1"/>
    <col min="13" max="14" width="7.85546875" style="63" hidden="1" customWidth="1" outlineLevel="1"/>
    <col min="15" max="15" width="7.85546875" style="63" customWidth="1" collapsed="1"/>
    <col min="16" max="19" width="7.85546875" style="63" customWidth="1"/>
    <col min="20" max="21" width="7.85546875" style="64" hidden="1" customWidth="1" outlineLevel="1"/>
    <col min="22" max="22" width="7.85546875" style="64" customWidth="1" collapsed="1"/>
    <col min="23" max="25" width="7.85546875" style="64" customWidth="1"/>
    <col min="26" max="26" width="11.28515625" style="64" customWidth="1"/>
    <col min="27" max="27" width="9.140625" style="65" hidden="1" customWidth="1" outlineLevel="1"/>
    <col min="28" max="28" width="0" style="65" hidden="1" customWidth="1" outlineLevel="1" collapsed="1"/>
    <col min="29" max="29" width="9.140625" style="65" collapsed="1"/>
    <col min="30" max="30" width="9.140625" style="65"/>
    <col min="31" max="31" width="10.28515625" style="65" customWidth="1"/>
    <col min="32" max="32" width="9.140625" style="65"/>
    <col min="33" max="33" width="10.7109375" style="65" customWidth="1"/>
    <col min="34" max="34" width="8.7109375" style="65" hidden="1" customWidth="1" outlineLevel="1"/>
    <col min="35" max="35" width="8.7109375" style="65" hidden="1" customWidth="1" outlineLevel="1" collapsed="1"/>
    <col min="36" max="36" width="8.7109375" style="65" customWidth="1" collapsed="1"/>
    <col min="37" max="40" width="8.7109375" style="65" customWidth="1"/>
    <col min="41" max="42" width="9.5703125" style="49" hidden="1" customWidth="1" outlineLevel="1"/>
    <col min="43" max="43" width="9.5703125" style="49" customWidth="1" collapsed="1"/>
    <col min="44" max="44" width="9.5703125" style="49" customWidth="1"/>
    <col min="45" max="47" width="8.5703125" style="49" customWidth="1"/>
    <col min="48" max="49" width="31.42578125" hidden="1" customWidth="1" outlineLevel="1"/>
    <col min="50" max="50" width="9.140625" collapsed="1"/>
  </cols>
  <sheetData>
    <row r="1" spans="1:49" x14ac:dyDescent="0.2">
      <c r="F1" s="2">
        <v>2021</v>
      </c>
      <c r="G1" s="3">
        <v>2022</v>
      </c>
      <c r="H1" s="3">
        <v>2023</v>
      </c>
      <c r="I1" s="3">
        <v>2024</v>
      </c>
      <c r="J1" s="3">
        <v>2025</v>
      </c>
      <c r="K1" s="3">
        <v>2026</v>
      </c>
      <c r="L1" s="4">
        <v>2027</v>
      </c>
      <c r="M1" s="3">
        <f t="shared" ref="M1:R1" si="0">F1</f>
        <v>2021</v>
      </c>
      <c r="N1" s="3">
        <f t="shared" si="0"/>
        <v>2022</v>
      </c>
      <c r="O1" s="3">
        <f t="shared" si="0"/>
        <v>2023</v>
      </c>
      <c r="P1" s="3">
        <f t="shared" si="0"/>
        <v>2024</v>
      </c>
      <c r="Q1" s="3">
        <f t="shared" si="0"/>
        <v>2025</v>
      </c>
      <c r="R1" s="3">
        <f t="shared" si="0"/>
        <v>2026</v>
      </c>
      <c r="S1" s="4">
        <v>2027</v>
      </c>
      <c r="T1" s="2">
        <f t="shared" ref="T1:Y1" si="1">M1</f>
        <v>2021</v>
      </c>
      <c r="U1" s="3">
        <f t="shared" si="1"/>
        <v>2022</v>
      </c>
      <c r="V1" s="3">
        <f t="shared" si="1"/>
        <v>2023</v>
      </c>
      <c r="W1" s="3">
        <f t="shared" si="1"/>
        <v>2024</v>
      </c>
      <c r="X1" s="3">
        <f t="shared" si="1"/>
        <v>2025</v>
      </c>
      <c r="Y1" s="3">
        <f t="shared" si="1"/>
        <v>2026</v>
      </c>
      <c r="Z1" s="4">
        <v>2027</v>
      </c>
      <c r="AA1" s="2">
        <f t="shared" ref="AA1:AF1" si="2">T1</f>
        <v>2021</v>
      </c>
      <c r="AB1" s="3">
        <f t="shared" si="2"/>
        <v>2022</v>
      </c>
      <c r="AC1" s="3">
        <f t="shared" si="2"/>
        <v>2023</v>
      </c>
      <c r="AD1" s="3">
        <f t="shared" si="2"/>
        <v>2024</v>
      </c>
      <c r="AE1" s="3">
        <f t="shared" si="2"/>
        <v>2025</v>
      </c>
      <c r="AF1" s="3">
        <f t="shared" si="2"/>
        <v>2026</v>
      </c>
      <c r="AG1" s="4">
        <v>2027</v>
      </c>
      <c r="AH1" s="2">
        <f t="shared" ref="AH1:AM1" si="3">AA1</f>
        <v>2021</v>
      </c>
      <c r="AI1" s="3">
        <f t="shared" si="3"/>
        <v>2022</v>
      </c>
      <c r="AJ1" s="3">
        <f t="shared" si="3"/>
        <v>2023</v>
      </c>
      <c r="AK1" s="3">
        <f t="shared" si="3"/>
        <v>2024</v>
      </c>
      <c r="AL1" s="3">
        <f t="shared" si="3"/>
        <v>2025</v>
      </c>
      <c r="AM1" s="3">
        <f t="shared" si="3"/>
        <v>2026</v>
      </c>
      <c r="AN1" s="3">
        <v>2027</v>
      </c>
      <c r="AO1" s="2">
        <f t="shared" ref="AO1:AT1" si="4">AH1</f>
        <v>2021</v>
      </c>
      <c r="AP1" s="3">
        <f t="shared" si="4"/>
        <v>2022</v>
      </c>
      <c r="AQ1" s="3">
        <f t="shared" si="4"/>
        <v>2023</v>
      </c>
      <c r="AR1" s="3">
        <f t="shared" si="4"/>
        <v>2024</v>
      </c>
      <c r="AS1" s="3">
        <f t="shared" si="4"/>
        <v>2025</v>
      </c>
      <c r="AT1" s="3">
        <f t="shared" si="4"/>
        <v>2026</v>
      </c>
      <c r="AU1" s="3">
        <v>2027</v>
      </c>
    </row>
    <row r="2" spans="1:49" s="20" customFormat="1" ht="38.25" x14ac:dyDescent="0.2">
      <c r="A2" s="5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5" t="s">
        <v>5</v>
      </c>
      <c r="H2" s="5" t="s">
        <v>5</v>
      </c>
      <c r="I2" s="5" t="s">
        <v>5</v>
      </c>
      <c r="J2" s="5" t="s">
        <v>5</v>
      </c>
      <c r="K2" s="5" t="s">
        <v>5</v>
      </c>
      <c r="L2" s="8" t="s">
        <v>5</v>
      </c>
      <c r="M2" s="9" t="s">
        <v>6</v>
      </c>
      <c r="N2" s="9" t="s">
        <v>6</v>
      </c>
      <c r="O2" s="9" t="s">
        <v>6</v>
      </c>
      <c r="P2" s="9" t="s">
        <v>6</v>
      </c>
      <c r="Q2" s="9" t="s">
        <v>6</v>
      </c>
      <c r="R2" s="9" t="s">
        <v>6</v>
      </c>
      <c r="S2" s="10" t="s">
        <v>6</v>
      </c>
      <c r="T2" s="11" t="s">
        <v>7</v>
      </c>
      <c r="U2" s="12" t="s">
        <v>7</v>
      </c>
      <c r="V2" s="12" t="s">
        <v>7</v>
      </c>
      <c r="W2" s="12" t="s">
        <v>7</v>
      </c>
      <c r="X2" s="12" t="s">
        <v>7</v>
      </c>
      <c r="Y2" s="12" t="s">
        <v>7</v>
      </c>
      <c r="Z2" s="13" t="s">
        <v>7</v>
      </c>
      <c r="AA2" s="14" t="s">
        <v>8</v>
      </c>
      <c r="AB2" s="15" t="s">
        <v>8</v>
      </c>
      <c r="AC2" s="15" t="s">
        <v>8</v>
      </c>
      <c r="AD2" s="15" t="s">
        <v>8</v>
      </c>
      <c r="AE2" s="15" t="s">
        <v>8</v>
      </c>
      <c r="AF2" s="15" t="s">
        <v>8</v>
      </c>
      <c r="AG2" s="16" t="s">
        <v>8</v>
      </c>
      <c r="AH2" s="14" t="s">
        <v>9</v>
      </c>
      <c r="AI2" s="15" t="s">
        <v>9</v>
      </c>
      <c r="AJ2" s="15" t="s">
        <v>9</v>
      </c>
      <c r="AK2" s="15" t="s">
        <v>9</v>
      </c>
      <c r="AL2" s="15" t="s">
        <v>9</v>
      </c>
      <c r="AM2" s="15" t="s">
        <v>9</v>
      </c>
      <c r="AN2" s="16" t="s">
        <v>9</v>
      </c>
      <c r="AO2" s="17" t="s">
        <v>10</v>
      </c>
      <c r="AP2" s="18" t="s">
        <v>10</v>
      </c>
      <c r="AQ2" s="18" t="s">
        <v>10</v>
      </c>
      <c r="AR2" s="18" t="s">
        <v>10</v>
      </c>
      <c r="AS2" s="18" t="s">
        <v>10</v>
      </c>
      <c r="AT2" s="18" t="s">
        <v>10</v>
      </c>
      <c r="AU2" s="19" t="s">
        <v>10</v>
      </c>
      <c r="AV2" s="20" t="s">
        <v>11</v>
      </c>
    </row>
    <row r="3" spans="1:49" ht="15" x14ac:dyDescent="0.25">
      <c r="A3" s="21" t="s">
        <v>12</v>
      </c>
      <c r="B3" t="s">
        <v>13</v>
      </c>
      <c r="C3" t="s">
        <v>14</v>
      </c>
      <c r="D3" t="s">
        <v>15</v>
      </c>
      <c r="E3" t="str">
        <f>VLOOKUP(A3,[1]VLookup!G:I,3,0)</f>
        <v>C1 1-3.5T</v>
      </c>
      <c r="F3" s="22">
        <v>53</v>
      </c>
      <c r="G3" s="23">
        <f>IFERROR(VLOOKUP(A3,[1]Asia_bookings_input!A:C,3,0),0)</f>
        <v>41</v>
      </c>
      <c r="H3" s="23">
        <f>IFERROR(VLOOKUP(A3,[1]Asia_bookings_input!K:L,2,0),0)</f>
        <v>42</v>
      </c>
      <c r="I3" s="23">
        <f t="shared" ref="I3:L30" si="5">ROUND(I$31*$F3/$F$31,0)</f>
        <v>78</v>
      </c>
      <c r="J3" s="23">
        <f t="shared" si="5"/>
        <v>81</v>
      </c>
      <c r="K3" s="23">
        <f t="shared" si="5"/>
        <v>81</v>
      </c>
      <c r="L3" s="24">
        <f t="shared" si="5"/>
        <v>81</v>
      </c>
      <c r="M3" s="25">
        <f>IFERROR(VLOOKUP(A3,[1]Revenue_Margin_input_Asia!A:F,6,0),"")</f>
        <v>20.997870833333334</v>
      </c>
      <c r="N3" s="25">
        <f>M3</f>
        <v>20.997870833333334</v>
      </c>
      <c r="O3" s="25">
        <f>M3</f>
        <v>20.997870833333334</v>
      </c>
      <c r="P3" s="25">
        <f>M3</f>
        <v>20.997870833333334</v>
      </c>
      <c r="Q3" s="25">
        <f>M3</f>
        <v>20.997870833333334</v>
      </c>
      <c r="R3" s="25">
        <f>N3</f>
        <v>20.997870833333334</v>
      </c>
      <c r="S3" s="26">
        <f>O3</f>
        <v>20.997870833333334</v>
      </c>
      <c r="T3" s="27">
        <f>IFERROR(VLOOKUP(A3,[1]Revenue_Margin_input_Asia!A:K,7,0),"")</f>
        <v>7.4881311596153619E-2</v>
      </c>
      <c r="U3" s="28">
        <f>IFERROR(VLOOKUP(A3,[1]Revenue_Margin_input_Asia!A:K,8,0),"")</f>
        <v>8.4881312472402617E-2</v>
      </c>
      <c r="V3" s="28">
        <f>IFERROR(VLOOKUP($A3,[1]Revenue_Margin_input_Asia!$A:$AK,9,0),"")</f>
        <v>0.1</v>
      </c>
      <c r="W3" s="28">
        <f>IFERROR(VLOOKUP($A3,[1]Revenue_Margin_input_Asia!$A:$AK,10,0),"")</f>
        <v>0.1</v>
      </c>
      <c r="X3" s="28">
        <f>IFERROR(VLOOKUP($A3,[1]Revenue_Margin_input_Asia!$A:$AK,11,0),"")</f>
        <v>0.15</v>
      </c>
      <c r="Y3" s="28">
        <f>IFERROR(VLOOKUP($A3,[1]Revenue_Margin_input_Asia!$A:$AK,12,0),"")</f>
        <v>0.15</v>
      </c>
      <c r="Z3" s="28">
        <f>IFERROR(VLOOKUP($A3,[1]Revenue_Margin_input_Asia!$A:$AK,13,0),"")</f>
        <v>0.15</v>
      </c>
      <c r="AA3" s="29">
        <f>IFERROR(F3*M3,0)</f>
        <v>1112.8871541666667</v>
      </c>
      <c r="AB3" s="30">
        <f t="shared" ref="AB3:AG30" si="6">IFERROR(G3*N3,0)</f>
        <v>860.91270416666669</v>
      </c>
      <c r="AC3" s="30">
        <f t="shared" si="6"/>
        <v>881.91057499999999</v>
      </c>
      <c r="AD3" s="30">
        <f t="shared" si="6"/>
        <v>1637.8339250000001</v>
      </c>
      <c r="AE3" s="30">
        <f t="shared" si="6"/>
        <v>1700.8275375000001</v>
      </c>
      <c r="AF3" s="30">
        <f t="shared" si="6"/>
        <v>1700.8275375000001</v>
      </c>
      <c r="AG3" s="31">
        <f t="shared" si="6"/>
        <v>1700.8275375000001</v>
      </c>
      <c r="AH3" s="29">
        <f>IFERROR(AA3*T3,0)</f>
        <v>83.334449762510815</v>
      </c>
      <c r="AI3" s="30">
        <f t="shared" ref="AI3:AN30" si="7">IFERROR(AB3*U3,0)</f>
        <v>73.075400253831944</v>
      </c>
      <c r="AJ3" s="30">
        <f t="shared" si="7"/>
        <v>88.191057499999999</v>
      </c>
      <c r="AK3" s="30">
        <f t="shared" si="7"/>
        <v>163.78339250000002</v>
      </c>
      <c r="AL3" s="30">
        <f t="shared" si="7"/>
        <v>255.12413062499999</v>
      </c>
      <c r="AM3" s="30">
        <f t="shared" si="7"/>
        <v>255.12413062499999</v>
      </c>
      <c r="AN3" s="31">
        <f t="shared" si="7"/>
        <v>255.12413062499999</v>
      </c>
      <c r="AO3" s="32"/>
      <c r="AP3" s="33"/>
      <c r="AQ3" s="33"/>
      <c r="AR3" s="33"/>
      <c r="AS3" s="33"/>
      <c r="AT3" s="33"/>
      <c r="AU3" s="33"/>
      <c r="AV3" t="str">
        <f>$A$31</f>
        <v>C1 1-3.5T - Standard and Premium</v>
      </c>
      <c r="AW3" t="str">
        <f>AV3&amp;"_"&amp;C3</f>
        <v>C1 1-3.5T - Standard and Premium_SN</v>
      </c>
    </row>
    <row r="4" spans="1:49" ht="15" x14ac:dyDescent="0.25">
      <c r="A4" s="21" t="s">
        <v>16</v>
      </c>
      <c r="B4" t="s">
        <v>17</v>
      </c>
      <c r="C4" t="s">
        <v>14</v>
      </c>
      <c r="D4" t="s">
        <v>18</v>
      </c>
      <c r="E4" t="str">
        <f>VLOOKUP(A4,[1]VLookup!G:I,3,0)</f>
        <v>C1 1-3.5T</v>
      </c>
      <c r="F4" s="22">
        <f>55+4+4</f>
        <v>63</v>
      </c>
      <c r="G4" s="23">
        <f>IFERROR(VLOOKUP(A4,[1]Asia_bookings_input!A:C,3,0),0)</f>
        <v>58</v>
      </c>
      <c r="H4" s="23">
        <f>IFERROR(VLOOKUP(A4,[1]Asia_bookings_input!K:L,2,0),0)</f>
        <v>39</v>
      </c>
      <c r="I4" s="23">
        <f>ROUND(I$31*$F4/$F$31,0)-1</f>
        <v>92</v>
      </c>
      <c r="J4" s="23">
        <f>ROUND(J$31*$F4/$F$31,0)-1</f>
        <v>95</v>
      </c>
      <c r="K4" s="23">
        <f>ROUND(K$31*$F4/$F$31,0)</f>
        <v>96</v>
      </c>
      <c r="L4" s="24">
        <f>ROUND(L$31*$F4/$F$31,0)-2</f>
        <v>94</v>
      </c>
      <c r="M4" s="25">
        <f>IFERROR(VLOOKUP(A4,[1]Revenue_Margin_input_Asia!A:F,6,0),"")</f>
        <v>22.851805444901885</v>
      </c>
      <c r="N4" s="25">
        <f t="shared" ref="N4:N67" si="8">M4</f>
        <v>22.851805444901885</v>
      </c>
      <c r="O4" s="25">
        <f t="shared" ref="O4:O67" si="9">M4</f>
        <v>22.851805444901885</v>
      </c>
      <c r="P4" s="25">
        <f t="shared" ref="P4:P67" si="10">M4</f>
        <v>22.851805444901885</v>
      </c>
      <c r="Q4" s="25">
        <f t="shared" ref="Q4:S67" si="11">M4</f>
        <v>22.851805444901885</v>
      </c>
      <c r="R4" s="25">
        <f t="shared" si="11"/>
        <v>22.851805444901885</v>
      </c>
      <c r="S4" s="26">
        <f t="shared" si="11"/>
        <v>22.851805444901885</v>
      </c>
      <c r="T4" s="27">
        <f>IFERROR(VLOOKUP(A4,[1]Revenue_Margin_input_Asia!A:K,7,0),"")</f>
        <v>7.4881311596153619E-2</v>
      </c>
      <c r="U4" s="28">
        <f>IFERROR(VLOOKUP(A4,[1]Revenue_Margin_input_Asia!A:K,8,0),"")</f>
        <v>8.4881312472402645E-2</v>
      </c>
      <c r="V4" s="28">
        <f>IFERROR(VLOOKUP($A4,[1]Revenue_Margin_input_Asia!$A:$AK,9,0),"")</f>
        <v>0.12</v>
      </c>
      <c r="W4" s="28">
        <f>IFERROR(VLOOKUP($A4,[1]Revenue_Margin_input_Asia!$A:$AK,10,0),"")</f>
        <v>0.12</v>
      </c>
      <c r="X4" s="28">
        <f>IFERROR(VLOOKUP($A4,[1]Revenue_Margin_input_Asia!$A:$AK,11,0),"")</f>
        <v>0.15</v>
      </c>
      <c r="Y4" s="28">
        <f>IFERROR(VLOOKUP($A4,[1]Revenue_Margin_input_Asia!$A:$AK,12,0),"")</f>
        <v>0.15</v>
      </c>
      <c r="Z4" s="28">
        <f>IFERROR(VLOOKUP($A4,[1]Revenue_Margin_input_Asia!$A:$AK,13,0),"")</f>
        <v>0.15</v>
      </c>
      <c r="AA4" s="29">
        <f t="shared" ref="AA4:AA30" si="12">IFERROR(F4*M4,0)</f>
        <v>1439.6637430288188</v>
      </c>
      <c r="AB4" s="30">
        <f t="shared" si="6"/>
        <v>1325.4047158043093</v>
      </c>
      <c r="AC4" s="30">
        <f t="shared" si="6"/>
        <v>891.22041235117354</v>
      </c>
      <c r="AD4" s="30">
        <f t="shared" si="6"/>
        <v>2102.3661009309735</v>
      </c>
      <c r="AE4" s="30">
        <f t="shared" si="6"/>
        <v>2170.9215172656791</v>
      </c>
      <c r="AF4" s="30">
        <f t="shared" si="6"/>
        <v>2193.7733227105809</v>
      </c>
      <c r="AG4" s="31">
        <f t="shared" si="6"/>
        <v>2148.0697118207772</v>
      </c>
      <c r="AH4" s="29">
        <f t="shared" ref="AH4:AH30" si="13">IFERROR(AA4*T4,0)</f>
        <v>107.80390933542581</v>
      </c>
      <c r="AI4" s="30">
        <f t="shared" si="7"/>
        <v>112.50209183458161</v>
      </c>
      <c r="AJ4" s="30">
        <f t="shared" si="7"/>
        <v>106.94644948214082</v>
      </c>
      <c r="AK4" s="30">
        <f t="shared" si="7"/>
        <v>252.28393211171681</v>
      </c>
      <c r="AL4" s="30">
        <f t="shared" si="7"/>
        <v>325.63822758985185</v>
      </c>
      <c r="AM4" s="30">
        <f t="shared" si="7"/>
        <v>329.06599840658714</v>
      </c>
      <c r="AN4" s="31">
        <f t="shared" si="7"/>
        <v>322.21045677311656</v>
      </c>
      <c r="AO4" s="32"/>
      <c r="AP4" s="33"/>
      <c r="AQ4" s="33"/>
      <c r="AR4" s="33"/>
      <c r="AS4" s="33"/>
      <c r="AT4" s="33"/>
      <c r="AU4" s="33"/>
      <c r="AV4" t="str">
        <f>$A$31</f>
        <v>C1 1-3.5T - Standard and Premium</v>
      </c>
      <c r="AW4" t="str">
        <f t="shared" ref="AW4:AW67" si="14">AV4&amp;"_"&amp;C4</f>
        <v>C1 1-3.5T - Standard and Premium_SN</v>
      </c>
    </row>
    <row r="5" spans="1:49" ht="15" hidden="1" x14ac:dyDescent="0.25">
      <c r="A5" s="21" t="s">
        <v>19</v>
      </c>
      <c r="B5" t="s">
        <v>20</v>
      </c>
      <c r="C5" t="s">
        <v>21</v>
      </c>
      <c r="D5" t="s">
        <v>18</v>
      </c>
      <c r="E5" t="str">
        <f>VLOOKUP(A5,[1]VLookup!G:I,3,0)</f>
        <v>C1 1-3.5T</v>
      </c>
      <c r="F5" s="22">
        <v>0</v>
      </c>
      <c r="G5" s="23">
        <f>IFERROR(VLOOKUP(A5,[1]Asia_bookings_input!A:C,3,0),0)</f>
        <v>0</v>
      </c>
      <c r="H5" s="23">
        <f>IFERROR(VLOOKUP(A5,[1]Asia_bookings_input!K:L,2,0),0)</f>
        <v>0</v>
      </c>
      <c r="I5" s="23">
        <f t="shared" si="5"/>
        <v>0</v>
      </c>
      <c r="J5" s="23">
        <f t="shared" si="5"/>
        <v>0</v>
      </c>
      <c r="K5" s="23">
        <f t="shared" si="5"/>
        <v>0</v>
      </c>
      <c r="L5" s="24">
        <f t="shared" si="5"/>
        <v>0</v>
      </c>
      <c r="M5" s="25" t="str">
        <f>IFERROR(VLOOKUP(A5,[1]Revenue_Margin_input_Asia!A:F,6,0),"")</f>
        <v/>
      </c>
      <c r="N5" s="25" t="str">
        <f t="shared" si="8"/>
        <v/>
      </c>
      <c r="O5" s="25" t="str">
        <f t="shared" si="9"/>
        <v/>
      </c>
      <c r="P5" s="25" t="str">
        <f t="shared" si="10"/>
        <v/>
      </c>
      <c r="Q5" s="25" t="str">
        <f t="shared" si="11"/>
        <v/>
      </c>
      <c r="R5" s="25" t="str">
        <f t="shared" si="11"/>
        <v/>
      </c>
      <c r="S5" s="26" t="str">
        <f t="shared" si="11"/>
        <v/>
      </c>
      <c r="T5" s="27" t="str">
        <f>IFERROR(VLOOKUP(A5,[1]Revenue_Margin_input_Asia!A:K,7,0),"")</f>
        <v/>
      </c>
      <c r="U5" s="28" t="str">
        <f>IFERROR(VLOOKUP(A5,[1]Revenue_Margin_input_Asia!A:K,8,0),"")</f>
        <v/>
      </c>
      <c r="V5" s="28" t="str">
        <f>IFERROR(VLOOKUP($A5,[1]Revenue_Margin_input_Asia!$A:$AK,9,0),"")</f>
        <v/>
      </c>
      <c r="W5" s="28" t="str">
        <f>IFERROR(VLOOKUP($A5,[1]Revenue_Margin_input_Asia!$A:$AK,10,0),"")</f>
        <v/>
      </c>
      <c r="X5" s="28" t="str">
        <f>IFERROR(VLOOKUP($A5,[1]Revenue_Margin_input_Asia!$A:$AK,11,0),"")</f>
        <v/>
      </c>
      <c r="Y5" s="28" t="str">
        <f>IFERROR(VLOOKUP($A5,[1]Revenue_Margin_input_Asia!$A:$AK,12,0),"")</f>
        <v/>
      </c>
      <c r="Z5" s="28" t="str">
        <f>IFERROR(VLOOKUP($A5,[1]Revenue_Margin_input_Asia!$A:$AK,13,0),"")</f>
        <v/>
      </c>
      <c r="AA5" s="29">
        <f t="shared" si="12"/>
        <v>0</v>
      </c>
      <c r="AB5" s="30">
        <f t="shared" si="6"/>
        <v>0</v>
      </c>
      <c r="AC5" s="30">
        <f t="shared" si="6"/>
        <v>0</v>
      </c>
      <c r="AD5" s="30">
        <f t="shared" si="6"/>
        <v>0</v>
      </c>
      <c r="AE5" s="30">
        <f t="shared" si="6"/>
        <v>0</v>
      </c>
      <c r="AF5" s="30">
        <f t="shared" si="6"/>
        <v>0</v>
      </c>
      <c r="AG5" s="31">
        <f t="shared" si="6"/>
        <v>0</v>
      </c>
      <c r="AH5" s="29">
        <f t="shared" si="13"/>
        <v>0</v>
      </c>
      <c r="AI5" s="30">
        <f t="shared" si="7"/>
        <v>0</v>
      </c>
      <c r="AJ5" s="30">
        <f t="shared" si="7"/>
        <v>0</v>
      </c>
      <c r="AK5" s="30">
        <f t="shared" si="7"/>
        <v>0</v>
      </c>
      <c r="AL5" s="30">
        <f t="shared" si="7"/>
        <v>0</v>
      </c>
      <c r="AM5" s="30">
        <f t="shared" si="7"/>
        <v>0</v>
      </c>
      <c r="AN5" s="31">
        <f t="shared" si="7"/>
        <v>0</v>
      </c>
      <c r="AO5" s="32"/>
      <c r="AP5" s="33"/>
      <c r="AQ5" s="33"/>
      <c r="AR5" s="33"/>
      <c r="AS5" s="33"/>
      <c r="AT5" s="33"/>
      <c r="AU5" s="33"/>
      <c r="AV5" t="str">
        <f t="shared" ref="AV5:AV30" si="15">$A$31</f>
        <v>C1 1-3.5T - Standard and Premium</v>
      </c>
      <c r="AW5" t="str">
        <f t="shared" ref="AW5:AW25" si="16">AV5&amp;"_"&amp;"AM &amp; EMEA"</f>
        <v>C1 1-3.5T - Standard and Premium_AM &amp; EMEA</v>
      </c>
    </row>
    <row r="6" spans="1:49" ht="15" x14ac:dyDescent="0.25">
      <c r="A6" s="21" t="s">
        <v>22</v>
      </c>
      <c r="B6" t="s">
        <v>23</v>
      </c>
      <c r="C6" t="s">
        <v>21</v>
      </c>
      <c r="D6" t="s">
        <v>15</v>
      </c>
      <c r="E6" t="str">
        <f>VLOOKUP(A6,[1]VLookup!G:I,3,0)</f>
        <v>C1 1-3.5T</v>
      </c>
      <c r="F6" s="22">
        <v>13</v>
      </c>
      <c r="G6" s="23">
        <f>IFERROR(VLOOKUP(A6,[1]Asia_bookings_input!A:C,3,0),0)</f>
        <v>6</v>
      </c>
      <c r="H6" s="23">
        <f>IFERROR(VLOOKUP(A6,[1]Asia_bookings_input!K:L,2,0),0)</f>
        <v>12</v>
      </c>
      <c r="I6" s="23">
        <f t="shared" si="5"/>
        <v>19</v>
      </c>
      <c r="J6" s="23">
        <f t="shared" si="5"/>
        <v>20</v>
      </c>
      <c r="K6" s="23">
        <f t="shared" si="5"/>
        <v>20</v>
      </c>
      <c r="L6" s="24">
        <f t="shared" si="5"/>
        <v>20</v>
      </c>
      <c r="M6" s="25">
        <f>IFERROR(VLOOKUP(A6,[1]Revenue_Margin_input_Asia!A:F,6,0),"")</f>
        <v>20.1525</v>
      </c>
      <c r="N6" s="25">
        <f t="shared" si="8"/>
        <v>20.1525</v>
      </c>
      <c r="O6" s="25">
        <f t="shared" si="9"/>
        <v>20.1525</v>
      </c>
      <c r="P6" s="25">
        <f t="shared" si="10"/>
        <v>20.1525</v>
      </c>
      <c r="Q6" s="25">
        <f t="shared" si="11"/>
        <v>20.1525</v>
      </c>
      <c r="R6" s="25">
        <f t="shared" si="11"/>
        <v>20.1525</v>
      </c>
      <c r="S6" s="26">
        <f t="shared" si="11"/>
        <v>20.1525</v>
      </c>
      <c r="T6" s="27">
        <f>IFERROR(VLOOKUP(A6,[1]Revenue_Margin_input_Asia!A:K,7,0),"")</f>
        <v>9.6861224637978277E-2</v>
      </c>
      <c r="U6" s="28">
        <f>IFERROR(VLOOKUP(A6,[1]Revenue_Margin_input_Asia!A:K,8,0),"")</f>
        <v>0.11853067529454714</v>
      </c>
      <c r="V6" s="28">
        <f>IFERROR(VLOOKUP($A6,[1]Revenue_Margin_input_Asia!$A:$AK,9,0),"")</f>
        <v>9.9055310357780119E-2</v>
      </c>
      <c r="W6" s="28">
        <f>IFERROR(VLOOKUP($A6,[1]Revenue_Margin_input_Asia!$A:$AK,10,0),"")</f>
        <v>9.9055310357780119E-2</v>
      </c>
      <c r="X6" s="28">
        <f>IFERROR(VLOOKUP($A6,[1]Revenue_Margin_input_Asia!$A:$AK,11,0),"")</f>
        <v>0.15</v>
      </c>
      <c r="Y6" s="28">
        <f>IFERROR(VLOOKUP($A6,[1]Revenue_Margin_input_Asia!$A:$AK,12,0),"")</f>
        <v>0.15</v>
      </c>
      <c r="Z6" s="28">
        <f>IFERROR(VLOOKUP($A6,[1]Revenue_Margin_input_Asia!$A:$AK,13,0),"")</f>
        <v>0.15</v>
      </c>
      <c r="AA6" s="29">
        <f t="shared" si="12"/>
        <v>261.98250000000002</v>
      </c>
      <c r="AB6" s="30">
        <f t="shared" si="6"/>
        <v>120.91499999999999</v>
      </c>
      <c r="AC6" s="30">
        <f>IFERROR(H6*O6,0)</f>
        <v>241.82999999999998</v>
      </c>
      <c r="AD6" s="30">
        <f t="shared" si="6"/>
        <v>382.89749999999998</v>
      </c>
      <c r="AE6" s="30">
        <f t="shared" si="6"/>
        <v>403.05</v>
      </c>
      <c r="AF6" s="30">
        <f t="shared" si="6"/>
        <v>403.05</v>
      </c>
      <c r="AG6" s="31">
        <f t="shared" si="6"/>
        <v>403.05</v>
      </c>
      <c r="AH6" s="29">
        <f t="shared" si="13"/>
        <v>25.375945783719146</v>
      </c>
      <c r="AI6" s="30">
        <f t="shared" si="7"/>
        <v>14.332136603240166</v>
      </c>
      <c r="AJ6" s="30">
        <f t="shared" si="7"/>
        <v>23.954545703821964</v>
      </c>
      <c r="AK6" s="30">
        <f t="shared" si="7"/>
        <v>37.928030697718114</v>
      </c>
      <c r="AL6" s="30">
        <f t="shared" si="7"/>
        <v>60.457499999999996</v>
      </c>
      <c r="AM6" s="30">
        <f t="shared" si="7"/>
        <v>60.457499999999996</v>
      </c>
      <c r="AN6" s="31">
        <f t="shared" si="7"/>
        <v>60.457499999999996</v>
      </c>
      <c r="AO6" s="32"/>
      <c r="AP6" s="33"/>
      <c r="AQ6" s="33"/>
      <c r="AR6" s="33"/>
      <c r="AS6" s="33"/>
      <c r="AT6" s="33"/>
      <c r="AU6" s="33"/>
      <c r="AV6" t="str">
        <f t="shared" si="15"/>
        <v>C1 1-3.5T - Standard and Premium</v>
      </c>
      <c r="AW6" t="str">
        <f t="shared" si="16"/>
        <v>C1 1-3.5T - Standard and Premium_AM &amp; EMEA</v>
      </c>
    </row>
    <row r="7" spans="1:49" ht="15" hidden="1" x14ac:dyDescent="0.25">
      <c r="A7" s="21" t="s">
        <v>24</v>
      </c>
      <c r="B7" t="s">
        <v>25</v>
      </c>
      <c r="C7" t="s">
        <v>26</v>
      </c>
      <c r="D7" t="s">
        <v>18</v>
      </c>
      <c r="E7" t="str">
        <f>VLOOKUP(A7,[1]VLookup!G:I,3,0)</f>
        <v>C1 1-3.5T</v>
      </c>
      <c r="F7" s="22">
        <v>0</v>
      </c>
      <c r="G7" s="23">
        <f>IFERROR(VLOOKUP(A7,[1]Asia_bookings_input!A:C,3,0),0)</f>
        <v>0</v>
      </c>
      <c r="H7" s="23">
        <f>IFERROR(VLOOKUP(A7,[1]Asia_bookings_input!K:L,2,0),0)</f>
        <v>0</v>
      </c>
      <c r="I7" s="23">
        <f t="shared" si="5"/>
        <v>0</v>
      </c>
      <c r="J7" s="23">
        <f t="shared" si="5"/>
        <v>0</v>
      </c>
      <c r="K7" s="23">
        <f t="shared" si="5"/>
        <v>0</v>
      </c>
      <c r="L7" s="24">
        <f t="shared" si="5"/>
        <v>0</v>
      </c>
      <c r="M7" s="25" t="str">
        <f>IFERROR(VLOOKUP(A7,[1]Revenue_Margin_input_Asia!A:F,6,0),"")</f>
        <v/>
      </c>
      <c r="N7" s="25" t="str">
        <f t="shared" si="8"/>
        <v/>
      </c>
      <c r="O7" s="25" t="str">
        <f t="shared" si="9"/>
        <v/>
      </c>
      <c r="P7" s="25" t="str">
        <f t="shared" si="10"/>
        <v/>
      </c>
      <c r="Q7" s="25" t="str">
        <f t="shared" si="11"/>
        <v/>
      </c>
      <c r="R7" s="25" t="str">
        <f t="shared" si="11"/>
        <v/>
      </c>
      <c r="S7" s="26" t="str">
        <f t="shared" si="11"/>
        <v/>
      </c>
      <c r="T7" s="27" t="str">
        <f>IFERROR(VLOOKUP(A7,[1]Revenue_Margin_input_Asia!A:K,7,0),"")</f>
        <v/>
      </c>
      <c r="U7" s="28" t="str">
        <f>IFERROR(VLOOKUP(A7,[1]Revenue_Margin_input_Asia!A:K,8,0),"")</f>
        <v/>
      </c>
      <c r="V7" s="28" t="str">
        <f>IFERROR(VLOOKUP($A7,[1]Revenue_Margin_input_Asia!$A:$AK,9,0),"")</f>
        <v/>
      </c>
      <c r="W7" s="28" t="str">
        <f>IFERROR(VLOOKUP($A7,[1]Revenue_Margin_input_Asia!$A:$AK,10,0),"")</f>
        <v/>
      </c>
      <c r="X7" s="28" t="str">
        <f>IFERROR(VLOOKUP($A7,[1]Revenue_Margin_input_Asia!$A:$AK,11,0),"")</f>
        <v/>
      </c>
      <c r="Y7" s="28" t="str">
        <f>IFERROR(VLOOKUP($A7,[1]Revenue_Margin_input_Asia!$A:$AK,12,0),"")</f>
        <v/>
      </c>
      <c r="Z7" s="28" t="str">
        <f>IFERROR(VLOOKUP($A7,[1]Revenue_Margin_input_Asia!$A:$AK,13,0),"")</f>
        <v/>
      </c>
      <c r="AA7" s="29">
        <f t="shared" si="12"/>
        <v>0</v>
      </c>
      <c r="AB7" s="30">
        <f t="shared" si="6"/>
        <v>0</v>
      </c>
      <c r="AC7" s="30">
        <f t="shared" si="6"/>
        <v>0</v>
      </c>
      <c r="AD7" s="30">
        <f t="shared" si="6"/>
        <v>0</v>
      </c>
      <c r="AE7" s="30">
        <f t="shared" si="6"/>
        <v>0</v>
      </c>
      <c r="AF7" s="30">
        <f t="shared" si="6"/>
        <v>0</v>
      </c>
      <c r="AG7" s="31">
        <f t="shared" si="6"/>
        <v>0</v>
      </c>
      <c r="AH7" s="29">
        <f t="shared" si="13"/>
        <v>0</v>
      </c>
      <c r="AI7" s="30">
        <f t="shared" si="7"/>
        <v>0</v>
      </c>
      <c r="AJ7" s="30">
        <f>IFERROR(AC7*V7,0)</f>
        <v>0</v>
      </c>
      <c r="AK7" s="30">
        <f t="shared" si="7"/>
        <v>0</v>
      </c>
      <c r="AL7" s="30">
        <f t="shared" si="7"/>
        <v>0</v>
      </c>
      <c r="AM7" s="30">
        <f t="shared" si="7"/>
        <v>0</v>
      </c>
      <c r="AN7" s="31">
        <f t="shared" si="7"/>
        <v>0</v>
      </c>
      <c r="AO7" s="32"/>
      <c r="AP7" s="33"/>
      <c r="AQ7" s="33"/>
      <c r="AR7" s="33"/>
      <c r="AS7" s="33"/>
      <c r="AT7" s="33"/>
      <c r="AU7" s="33"/>
      <c r="AV7" t="str">
        <f t="shared" si="15"/>
        <v>C1 1-3.5T - Standard and Premium</v>
      </c>
      <c r="AW7" t="str">
        <f t="shared" si="16"/>
        <v>C1 1-3.5T - Standard and Premium_AM &amp; EMEA</v>
      </c>
    </row>
    <row r="8" spans="1:49" ht="15" hidden="1" x14ac:dyDescent="0.25">
      <c r="A8" s="21" t="s">
        <v>27</v>
      </c>
      <c r="B8" t="s">
        <v>28</v>
      </c>
      <c r="C8" t="s">
        <v>26</v>
      </c>
      <c r="D8" t="s">
        <v>29</v>
      </c>
      <c r="E8" t="str">
        <f>VLOOKUP(A8,[1]VLookup!G:I,3,0)</f>
        <v>C1 1-3.5T</v>
      </c>
      <c r="F8" s="22">
        <v>0</v>
      </c>
      <c r="G8" s="23">
        <f>IFERROR(VLOOKUP(A8,[1]Asia_bookings_input!A:C,3,0),0)</f>
        <v>0</v>
      </c>
      <c r="H8" s="23">
        <f>IFERROR(VLOOKUP(A8,[1]Asia_bookings_input!K:L,2,0),0)</f>
        <v>0</v>
      </c>
      <c r="I8" s="23">
        <f t="shared" si="5"/>
        <v>0</v>
      </c>
      <c r="J8" s="23">
        <f t="shared" si="5"/>
        <v>0</v>
      </c>
      <c r="K8" s="23">
        <f t="shared" si="5"/>
        <v>0</v>
      </c>
      <c r="L8" s="24">
        <f t="shared" si="5"/>
        <v>0</v>
      </c>
      <c r="M8" s="25" t="str">
        <f>IFERROR(VLOOKUP(A8,[1]Revenue_Margin_input_Asia!A:F,6,0),"")</f>
        <v/>
      </c>
      <c r="N8" s="25" t="str">
        <f t="shared" si="8"/>
        <v/>
      </c>
      <c r="O8" s="25" t="str">
        <f t="shared" si="9"/>
        <v/>
      </c>
      <c r="P8" s="25" t="str">
        <f t="shared" si="10"/>
        <v/>
      </c>
      <c r="Q8" s="25" t="str">
        <f t="shared" si="11"/>
        <v/>
      </c>
      <c r="R8" s="25" t="str">
        <f t="shared" si="11"/>
        <v/>
      </c>
      <c r="S8" s="26" t="str">
        <f t="shared" si="11"/>
        <v/>
      </c>
      <c r="T8" s="27" t="str">
        <f>IFERROR(VLOOKUP(A8,[1]Revenue_Margin_input_Asia!A:K,7,0),"")</f>
        <v/>
      </c>
      <c r="U8" s="28" t="str">
        <f>IFERROR(VLOOKUP(A8,[1]Revenue_Margin_input_Asia!A:K,8,0),"")</f>
        <v/>
      </c>
      <c r="V8" s="28" t="str">
        <f>IFERROR(VLOOKUP($A8,[1]Revenue_Margin_input_Asia!$A:$AK,9,0),"")</f>
        <v/>
      </c>
      <c r="W8" s="28" t="str">
        <f>IFERROR(VLOOKUP($A8,[1]Revenue_Margin_input_Asia!$A:$AK,10,0),"")</f>
        <v/>
      </c>
      <c r="X8" s="28" t="str">
        <f>IFERROR(VLOOKUP($A8,[1]Revenue_Margin_input_Asia!$A:$AK,11,0),"")</f>
        <v/>
      </c>
      <c r="Y8" s="28" t="str">
        <f>IFERROR(VLOOKUP($A8,[1]Revenue_Margin_input_Asia!$A:$AK,12,0),"")</f>
        <v/>
      </c>
      <c r="Z8" s="28" t="str">
        <f>IFERROR(VLOOKUP($A8,[1]Revenue_Margin_input_Asia!$A:$AK,13,0),"")</f>
        <v/>
      </c>
      <c r="AA8" s="29">
        <f t="shared" si="12"/>
        <v>0</v>
      </c>
      <c r="AB8" s="30">
        <f t="shared" si="6"/>
        <v>0</v>
      </c>
      <c r="AC8" s="30">
        <f t="shared" si="6"/>
        <v>0</v>
      </c>
      <c r="AD8" s="30">
        <f t="shared" si="6"/>
        <v>0</v>
      </c>
      <c r="AE8" s="30">
        <f t="shared" si="6"/>
        <v>0</v>
      </c>
      <c r="AF8" s="30">
        <f t="shared" si="6"/>
        <v>0</v>
      </c>
      <c r="AG8" s="31">
        <f t="shared" si="6"/>
        <v>0</v>
      </c>
      <c r="AH8" s="29">
        <f t="shared" si="13"/>
        <v>0</v>
      </c>
      <c r="AI8" s="30">
        <f t="shared" si="7"/>
        <v>0</v>
      </c>
      <c r="AJ8" s="30">
        <f t="shared" si="7"/>
        <v>0</v>
      </c>
      <c r="AK8" s="30">
        <f t="shared" si="7"/>
        <v>0</v>
      </c>
      <c r="AL8" s="30">
        <f t="shared" si="7"/>
        <v>0</v>
      </c>
      <c r="AM8" s="30">
        <f t="shared" si="7"/>
        <v>0</v>
      </c>
      <c r="AN8" s="31">
        <f t="shared" si="7"/>
        <v>0</v>
      </c>
      <c r="AO8" s="32"/>
      <c r="AP8" s="33"/>
      <c r="AQ8" s="33"/>
      <c r="AR8" s="33"/>
      <c r="AS8" s="33"/>
      <c r="AT8" s="33"/>
      <c r="AU8" s="33"/>
      <c r="AV8" t="str">
        <f t="shared" si="15"/>
        <v>C1 1-3.5T - Standard and Premium</v>
      </c>
      <c r="AW8" t="str">
        <f t="shared" si="16"/>
        <v>C1 1-3.5T - Standard and Premium_AM &amp; EMEA</v>
      </c>
    </row>
    <row r="9" spans="1:49" ht="15" hidden="1" x14ac:dyDescent="0.25">
      <c r="A9" s="21" t="s">
        <v>30</v>
      </c>
      <c r="B9" t="s">
        <v>31</v>
      </c>
      <c r="C9" t="s">
        <v>26</v>
      </c>
      <c r="D9" t="s">
        <v>15</v>
      </c>
      <c r="E9" t="str">
        <f>VLOOKUP(A9,[1]VLookup!G:I,3,0)</f>
        <v>C1 1-3.5T</v>
      </c>
      <c r="F9" s="22">
        <v>0</v>
      </c>
      <c r="G9" s="23">
        <f>IFERROR(VLOOKUP(A9,[1]Asia_bookings_input!A:C,3,0),0)</f>
        <v>0</v>
      </c>
      <c r="H9" s="23">
        <f>IFERROR(VLOOKUP(A9,[1]Asia_bookings_input!K:L,2,0),0)</f>
        <v>0</v>
      </c>
      <c r="I9" s="23">
        <f t="shared" si="5"/>
        <v>0</v>
      </c>
      <c r="J9" s="23">
        <f t="shared" si="5"/>
        <v>0</v>
      </c>
      <c r="K9" s="23">
        <f t="shared" si="5"/>
        <v>0</v>
      </c>
      <c r="L9" s="24">
        <f t="shared" si="5"/>
        <v>0</v>
      </c>
      <c r="M9" s="25" t="str">
        <f>IFERROR(VLOOKUP(A9,[1]Revenue_Margin_input_Asia!A:F,6,0),"")</f>
        <v/>
      </c>
      <c r="N9" s="25" t="str">
        <f t="shared" si="8"/>
        <v/>
      </c>
      <c r="O9" s="25" t="str">
        <f t="shared" si="9"/>
        <v/>
      </c>
      <c r="P9" s="25" t="str">
        <f t="shared" si="10"/>
        <v/>
      </c>
      <c r="Q9" s="25" t="str">
        <f t="shared" si="11"/>
        <v/>
      </c>
      <c r="R9" s="25" t="str">
        <f t="shared" si="11"/>
        <v/>
      </c>
      <c r="S9" s="26" t="str">
        <f t="shared" si="11"/>
        <v/>
      </c>
      <c r="T9" s="27" t="str">
        <f>IFERROR(VLOOKUP(A9,[1]Revenue_Margin_input_Asia!A:K,7,0),"")</f>
        <v/>
      </c>
      <c r="U9" s="28" t="str">
        <f>IFERROR(VLOOKUP(A9,[1]Revenue_Margin_input_Asia!A:K,8,0),"")</f>
        <v/>
      </c>
      <c r="V9" s="28" t="str">
        <f>IFERROR(VLOOKUP($A9,[1]Revenue_Margin_input_Asia!$A:$AK,9,0),"")</f>
        <v/>
      </c>
      <c r="W9" s="28" t="str">
        <f>IFERROR(VLOOKUP($A9,[1]Revenue_Margin_input_Asia!$A:$AK,10,0),"")</f>
        <v/>
      </c>
      <c r="X9" s="28" t="str">
        <f>IFERROR(VLOOKUP($A9,[1]Revenue_Margin_input_Asia!$A:$AK,11,0),"")</f>
        <v/>
      </c>
      <c r="Y9" s="28" t="str">
        <f>IFERROR(VLOOKUP($A9,[1]Revenue_Margin_input_Asia!$A:$AK,12,0),"")</f>
        <v/>
      </c>
      <c r="Z9" s="28" t="str">
        <f>IFERROR(VLOOKUP($A9,[1]Revenue_Margin_input_Asia!$A:$AK,13,0),"")</f>
        <v/>
      </c>
      <c r="AA9" s="29">
        <f t="shared" si="12"/>
        <v>0</v>
      </c>
      <c r="AB9" s="30">
        <f t="shared" si="6"/>
        <v>0</v>
      </c>
      <c r="AC9" s="30">
        <f t="shared" si="6"/>
        <v>0</v>
      </c>
      <c r="AD9" s="30">
        <f t="shared" si="6"/>
        <v>0</v>
      </c>
      <c r="AE9" s="30">
        <f t="shared" si="6"/>
        <v>0</v>
      </c>
      <c r="AF9" s="30">
        <f t="shared" si="6"/>
        <v>0</v>
      </c>
      <c r="AG9" s="31">
        <f t="shared" si="6"/>
        <v>0</v>
      </c>
      <c r="AH9" s="29">
        <f t="shared" si="13"/>
        <v>0</v>
      </c>
      <c r="AI9" s="30">
        <f t="shared" si="7"/>
        <v>0</v>
      </c>
      <c r="AJ9" s="30">
        <f t="shared" si="7"/>
        <v>0</v>
      </c>
      <c r="AK9" s="30">
        <f t="shared" si="7"/>
        <v>0</v>
      </c>
      <c r="AL9" s="30">
        <f t="shared" si="7"/>
        <v>0</v>
      </c>
      <c r="AM9" s="30">
        <f t="shared" si="7"/>
        <v>0</v>
      </c>
      <c r="AN9" s="31">
        <f t="shared" si="7"/>
        <v>0</v>
      </c>
      <c r="AO9" s="32"/>
      <c r="AP9" s="33"/>
      <c r="AQ9" s="33"/>
      <c r="AR9" s="33"/>
      <c r="AS9" s="33"/>
      <c r="AT9" s="33"/>
      <c r="AU9" s="33"/>
      <c r="AV9" t="str">
        <f t="shared" si="15"/>
        <v>C1 1-3.5T - Standard and Premium</v>
      </c>
      <c r="AW9" t="str">
        <f t="shared" si="16"/>
        <v>C1 1-3.5T - Standard and Premium_AM &amp; EMEA</v>
      </c>
    </row>
    <row r="10" spans="1:49" ht="15" hidden="1" x14ac:dyDescent="0.25">
      <c r="A10" s="21" t="s">
        <v>32</v>
      </c>
      <c r="B10" t="s">
        <v>33</v>
      </c>
      <c r="C10" t="s">
        <v>26</v>
      </c>
      <c r="D10" t="s">
        <v>34</v>
      </c>
      <c r="E10" t="str">
        <f>VLOOKUP(A10,[1]VLookup!G:I,3,0)</f>
        <v>C1 1-3.5T</v>
      </c>
      <c r="F10" s="22">
        <v>0</v>
      </c>
      <c r="G10" s="23">
        <f>IFERROR(VLOOKUP(A10,[1]Asia_bookings_input!A:C,3,0),0)</f>
        <v>0</v>
      </c>
      <c r="H10" s="23">
        <f>IFERROR(VLOOKUP(A10,[1]Asia_bookings_input!K:L,2,0),0)</f>
        <v>0</v>
      </c>
      <c r="I10" s="23">
        <f t="shared" si="5"/>
        <v>0</v>
      </c>
      <c r="J10" s="23">
        <f t="shared" si="5"/>
        <v>0</v>
      </c>
      <c r="K10" s="23">
        <f t="shared" si="5"/>
        <v>0</v>
      </c>
      <c r="L10" s="24">
        <f t="shared" si="5"/>
        <v>0</v>
      </c>
      <c r="M10" s="25" t="str">
        <f>IFERROR(VLOOKUP(A10,[1]Revenue_Margin_input_Asia!A:F,6,0),"")</f>
        <v/>
      </c>
      <c r="N10" s="25" t="str">
        <f t="shared" si="8"/>
        <v/>
      </c>
      <c r="O10" s="25" t="str">
        <f t="shared" si="9"/>
        <v/>
      </c>
      <c r="P10" s="25" t="str">
        <f t="shared" si="10"/>
        <v/>
      </c>
      <c r="Q10" s="25" t="str">
        <f t="shared" si="11"/>
        <v/>
      </c>
      <c r="R10" s="25" t="str">
        <f t="shared" si="11"/>
        <v/>
      </c>
      <c r="S10" s="26" t="str">
        <f t="shared" si="11"/>
        <v/>
      </c>
      <c r="T10" s="27" t="str">
        <f>IFERROR(VLOOKUP(A10,[1]Revenue_Margin_input_Asia!A:K,7,0),"")</f>
        <v/>
      </c>
      <c r="U10" s="28" t="str">
        <f>IFERROR(VLOOKUP(A10,[1]Revenue_Margin_input_Asia!A:K,8,0),"")</f>
        <v/>
      </c>
      <c r="V10" s="28" t="str">
        <f>IFERROR(VLOOKUP($A10,[1]Revenue_Margin_input_Asia!$A:$AK,9,0),"")</f>
        <v/>
      </c>
      <c r="W10" s="28" t="str">
        <f>IFERROR(VLOOKUP($A10,[1]Revenue_Margin_input_Asia!$A:$AK,10,0),"")</f>
        <v/>
      </c>
      <c r="X10" s="28" t="str">
        <f>IFERROR(VLOOKUP($A10,[1]Revenue_Margin_input_Asia!$A:$AK,11,0),"")</f>
        <v/>
      </c>
      <c r="Y10" s="28" t="str">
        <f>IFERROR(VLOOKUP($A10,[1]Revenue_Margin_input_Asia!$A:$AK,12,0),"")</f>
        <v/>
      </c>
      <c r="Z10" s="28" t="str">
        <f>IFERROR(VLOOKUP($A10,[1]Revenue_Margin_input_Asia!$A:$AK,13,0),"")</f>
        <v/>
      </c>
      <c r="AA10" s="29">
        <f t="shared" si="12"/>
        <v>0</v>
      </c>
      <c r="AB10" s="30">
        <f t="shared" si="6"/>
        <v>0</v>
      </c>
      <c r="AC10" s="30">
        <f t="shared" si="6"/>
        <v>0</v>
      </c>
      <c r="AD10" s="30">
        <f t="shared" si="6"/>
        <v>0</v>
      </c>
      <c r="AE10" s="30">
        <f t="shared" si="6"/>
        <v>0</v>
      </c>
      <c r="AF10" s="30">
        <f t="shared" si="6"/>
        <v>0</v>
      </c>
      <c r="AG10" s="31">
        <f t="shared" si="6"/>
        <v>0</v>
      </c>
      <c r="AH10" s="29">
        <f t="shared" si="13"/>
        <v>0</v>
      </c>
      <c r="AI10" s="30">
        <f t="shared" si="7"/>
        <v>0</v>
      </c>
      <c r="AJ10" s="30">
        <f t="shared" si="7"/>
        <v>0</v>
      </c>
      <c r="AK10" s="30">
        <f t="shared" si="7"/>
        <v>0</v>
      </c>
      <c r="AL10" s="30">
        <f t="shared" si="7"/>
        <v>0</v>
      </c>
      <c r="AM10" s="30">
        <f t="shared" si="7"/>
        <v>0</v>
      </c>
      <c r="AN10" s="31">
        <f t="shared" si="7"/>
        <v>0</v>
      </c>
      <c r="AO10" s="32"/>
      <c r="AP10" s="33"/>
      <c r="AQ10" s="33"/>
      <c r="AR10" s="33"/>
      <c r="AS10" s="33"/>
      <c r="AT10" s="33"/>
      <c r="AU10" s="33"/>
      <c r="AV10" t="str">
        <f t="shared" si="15"/>
        <v>C1 1-3.5T - Standard and Premium</v>
      </c>
      <c r="AW10" t="str">
        <f t="shared" si="16"/>
        <v>C1 1-3.5T - Standard and Premium_AM &amp; EMEA</v>
      </c>
    </row>
    <row r="11" spans="1:49" ht="15" hidden="1" x14ac:dyDescent="0.25">
      <c r="A11" s="21" t="s">
        <v>35</v>
      </c>
      <c r="B11" t="s">
        <v>36</v>
      </c>
      <c r="C11" t="s">
        <v>26</v>
      </c>
      <c r="D11" t="s">
        <v>29</v>
      </c>
      <c r="E11" t="str">
        <f>VLOOKUP(A11,[1]VLookup!G:I,3,0)</f>
        <v>C1 1-3.5T</v>
      </c>
      <c r="F11" s="22">
        <v>0</v>
      </c>
      <c r="G11" s="23">
        <f>IFERROR(VLOOKUP(A11,[1]Asia_bookings_input!A:C,3,0),0)</f>
        <v>0</v>
      </c>
      <c r="H11" s="23">
        <f>IFERROR(VLOOKUP(A11,[1]Asia_bookings_input!K:L,2,0),0)</f>
        <v>0</v>
      </c>
      <c r="I11" s="23">
        <f t="shared" si="5"/>
        <v>0</v>
      </c>
      <c r="J11" s="23">
        <f t="shared" si="5"/>
        <v>0</v>
      </c>
      <c r="K11" s="23">
        <f t="shared" si="5"/>
        <v>0</v>
      </c>
      <c r="L11" s="24">
        <f t="shared" si="5"/>
        <v>0</v>
      </c>
      <c r="M11" s="25" t="str">
        <f>IFERROR(VLOOKUP(A11,[1]Revenue_Margin_input_Asia!A:F,6,0),"")</f>
        <v/>
      </c>
      <c r="N11" s="25" t="str">
        <f t="shared" si="8"/>
        <v/>
      </c>
      <c r="O11" s="25" t="str">
        <f t="shared" si="9"/>
        <v/>
      </c>
      <c r="P11" s="25" t="str">
        <f t="shared" si="10"/>
        <v/>
      </c>
      <c r="Q11" s="25" t="str">
        <f t="shared" si="11"/>
        <v/>
      </c>
      <c r="R11" s="25" t="str">
        <f t="shared" si="11"/>
        <v/>
      </c>
      <c r="S11" s="26" t="str">
        <f t="shared" si="11"/>
        <v/>
      </c>
      <c r="T11" s="27" t="str">
        <f>IFERROR(VLOOKUP(A11,[1]Revenue_Margin_input_Asia!A:K,7,0),"")</f>
        <v/>
      </c>
      <c r="U11" s="28" t="str">
        <f>IFERROR(VLOOKUP(A11,[1]Revenue_Margin_input_Asia!A:K,8,0),"")</f>
        <v/>
      </c>
      <c r="V11" s="28" t="str">
        <f>IFERROR(VLOOKUP($A11,[1]Revenue_Margin_input_Asia!$A:$AK,9,0),"")</f>
        <v/>
      </c>
      <c r="W11" s="28" t="str">
        <f>IFERROR(VLOOKUP($A11,[1]Revenue_Margin_input_Asia!$A:$AK,10,0),"")</f>
        <v/>
      </c>
      <c r="X11" s="28" t="str">
        <f>IFERROR(VLOOKUP($A11,[1]Revenue_Margin_input_Asia!$A:$AK,11,0),"")</f>
        <v/>
      </c>
      <c r="Y11" s="28" t="str">
        <f>IFERROR(VLOOKUP($A11,[1]Revenue_Margin_input_Asia!$A:$AK,12,0),"")</f>
        <v/>
      </c>
      <c r="Z11" s="28" t="str">
        <f>IFERROR(VLOOKUP($A11,[1]Revenue_Margin_input_Asia!$A:$AK,13,0),"")</f>
        <v/>
      </c>
      <c r="AA11" s="29">
        <f t="shared" si="12"/>
        <v>0</v>
      </c>
      <c r="AB11" s="30">
        <f t="shared" si="6"/>
        <v>0</v>
      </c>
      <c r="AC11" s="30">
        <f t="shared" si="6"/>
        <v>0</v>
      </c>
      <c r="AD11" s="30">
        <f t="shared" si="6"/>
        <v>0</v>
      </c>
      <c r="AE11" s="30">
        <f t="shared" si="6"/>
        <v>0</v>
      </c>
      <c r="AF11" s="30">
        <f t="shared" si="6"/>
        <v>0</v>
      </c>
      <c r="AG11" s="31">
        <f t="shared" si="6"/>
        <v>0</v>
      </c>
      <c r="AH11" s="29">
        <f t="shared" si="13"/>
        <v>0</v>
      </c>
      <c r="AI11" s="30">
        <f t="shared" si="7"/>
        <v>0</v>
      </c>
      <c r="AJ11" s="30">
        <f t="shared" si="7"/>
        <v>0</v>
      </c>
      <c r="AK11" s="30">
        <f t="shared" si="7"/>
        <v>0</v>
      </c>
      <c r="AL11" s="30">
        <f t="shared" si="7"/>
        <v>0</v>
      </c>
      <c r="AM11" s="30">
        <f t="shared" si="7"/>
        <v>0</v>
      </c>
      <c r="AN11" s="31">
        <f t="shared" si="7"/>
        <v>0</v>
      </c>
      <c r="AO11" s="32"/>
      <c r="AP11" s="33"/>
      <c r="AQ11" s="33"/>
      <c r="AR11" s="33"/>
      <c r="AS11" s="33"/>
      <c r="AT11" s="33"/>
      <c r="AU11" s="33"/>
      <c r="AV11" t="str">
        <f t="shared" si="15"/>
        <v>C1 1-3.5T - Standard and Premium</v>
      </c>
      <c r="AW11" t="str">
        <f t="shared" si="16"/>
        <v>C1 1-3.5T - Standard and Premium_AM &amp; EMEA</v>
      </c>
    </row>
    <row r="12" spans="1:49" ht="15" hidden="1" x14ac:dyDescent="0.25">
      <c r="A12" s="21" t="s">
        <v>37</v>
      </c>
      <c r="B12" t="s">
        <v>38</v>
      </c>
      <c r="C12" t="s">
        <v>26</v>
      </c>
      <c r="D12" t="s">
        <v>18</v>
      </c>
      <c r="E12" t="str">
        <f>VLOOKUP(A12,[1]VLookup!G:I,3,0)</f>
        <v>C1 1-3.5T</v>
      </c>
      <c r="F12" s="22">
        <v>0</v>
      </c>
      <c r="G12" s="23">
        <f>IFERROR(VLOOKUP(A12,[1]Asia_bookings_input!A:C,3,0),0)</f>
        <v>0</v>
      </c>
      <c r="H12" s="23">
        <f>IFERROR(VLOOKUP(A12,[1]Asia_bookings_input!K:L,2,0),0)</f>
        <v>0</v>
      </c>
      <c r="I12" s="23">
        <f t="shared" si="5"/>
        <v>0</v>
      </c>
      <c r="J12" s="23">
        <f t="shared" si="5"/>
        <v>0</v>
      </c>
      <c r="K12" s="23">
        <f t="shared" si="5"/>
        <v>0</v>
      </c>
      <c r="L12" s="24">
        <f t="shared" si="5"/>
        <v>0</v>
      </c>
      <c r="M12" s="25" t="str">
        <f>IFERROR(VLOOKUP(A12,[1]Revenue_Margin_input_Asia!A:F,6,0),"")</f>
        <v/>
      </c>
      <c r="N12" s="25" t="str">
        <f t="shared" si="8"/>
        <v/>
      </c>
      <c r="O12" s="25" t="str">
        <f t="shared" si="9"/>
        <v/>
      </c>
      <c r="P12" s="25" t="str">
        <f t="shared" si="10"/>
        <v/>
      </c>
      <c r="Q12" s="25" t="str">
        <f t="shared" si="11"/>
        <v/>
      </c>
      <c r="R12" s="25" t="str">
        <f t="shared" si="11"/>
        <v/>
      </c>
      <c r="S12" s="26" t="str">
        <f t="shared" si="11"/>
        <v/>
      </c>
      <c r="T12" s="27" t="str">
        <f>IFERROR(VLOOKUP(A12,[1]Revenue_Margin_input_Asia!A:K,7,0),"")</f>
        <v/>
      </c>
      <c r="U12" s="28" t="str">
        <f>IFERROR(VLOOKUP(A12,[1]Revenue_Margin_input_Asia!A:K,8,0),"")</f>
        <v/>
      </c>
      <c r="V12" s="28" t="str">
        <f>IFERROR(VLOOKUP($A12,[1]Revenue_Margin_input_Asia!$A:$AK,9,0),"")</f>
        <v/>
      </c>
      <c r="W12" s="28" t="str">
        <f>IFERROR(VLOOKUP($A12,[1]Revenue_Margin_input_Asia!$A:$AK,10,0),"")</f>
        <v/>
      </c>
      <c r="X12" s="28" t="str">
        <f>IFERROR(VLOOKUP($A12,[1]Revenue_Margin_input_Asia!$A:$AK,11,0),"")</f>
        <v/>
      </c>
      <c r="Y12" s="28" t="str">
        <f>IFERROR(VLOOKUP($A12,[1]Revenue_Margin_input_Asia!$A:$AK,12,0),"")</f>
        <v/>
      </c>
      <c r="Z12" s="28" t="str">
        <f>IFERROR(VLOOKUP($A12,[1]Revenue_Margin_input_Asia!$A:$AK,13,0),"")</f>
        <v/>
      </c>
      <c r="AA12" s="29">
        <f t="shared" si="12"/>
        <v>0</v>
      </c>
      <c r="AB12" s="30">
        <f t="shared" si="6"/>
        <v>0</v>
      </c>
      <c r="AC12" s="30">
        <f t="shared" si="6"/>
        <v>0</v>
      </c>
      <c r="AD12" s="30">
        <f t="shared" si="6"/>
        <v>0</v>
      </c>
      <c r="AE12" s="30">
        <f t="shared" si="6"/>
        <v>0</v>
      </c>
      <c r="AF12" s="30">
        <f t="shared" si="6"/>
        <v>0</v>
      </c>
      <c r="AG12" s="31">
        <f t="shared" si="6"/>
        <v>0</v>
      </c>
      <c r="AH12" s="29">
        <f t="shared" si="13"/>
        <v>0</v>
      </c>
      <c r="AI12" s="30">
        <f t="shared" si="7"/>
        <v>0</v>
      </c>
      <c r="AJ12" s="30">
        <f t="shared" si="7"/>
        <v>0</v>
      </c>
      <c r="AK12" s="30">
        <f t="shared" si="7"/>
        <v>0</v>
      </c>
      <c r="AL12" s="30">
        <f t="shared" si="7"/>
        <v>0</v>
      </c>
      <c r="AM12" s="30">
        <f t="shared" si="7"/>
        <v>0</v>
      </c>
      <c r="AN12" s="31">
        <f t="shared" si="7"/>
        <v>0</v>
      </c>
      <c r="AO12" s="32"/>
      <c r="AP12" s="33"/>
      <c r="AQ12" s="33"/>
      <c r="AR12" s="33"/>
      <c r="AS12" s="33"/>
      <c r="AT12" s="33"/>
      <c r="AU12" s="33"/>
      <c r="AV12" t="str">
        <f t="shared" si="15"/>
        <v>C1 1-3.5T - Standard and Premium</v>
      </c>
      <c r="AW12" t="str">
        <f t="shared" si="16"/>
        <v>C1 1-3.5T - Standard and Premium_AM &amp; EMEA</v>
      </c>
    </row>
    <row r="13" spans="1:49" ht="15" x14ac:dyDescent="0.25">
      <c r="A13" s="21" t="s">
        <v>39</v>
      </c>
      <c r="B13" t="s">
        <v>40</v>
      </c>
      <c r="C13" t="s">
        <v>26</v>
      </c>
      <c r="D13" t="s">
        <v>18</v>
      </c>
      <c r="E13" t="str">
        <f>VLOOKUP(A13,[1]VLookup!G:I,3,0)</f>
        <v>C1 1-3.5T</v>
      </c>
      <c r="F13" s="22">
        <v>32</v>
      </c>
      <c r="G13" s="23">
        <f>IFERROR(VLOOKUP(A13,[1]Asia_bookings_input!A:C,3,0),0)</f>
        <v>6</v>
      </c>
      <c r="H13" s="23">
        <f>IFERROR(VLOOKUP(A13,[1]Asia_bookings_input!K:L,2,0),0)</f>
        <v>22</v>
      </c>
      <c r="I13" s="23">
        <f t="shared" si="5"/>
        <v>47</v>
      </c>
      <c r="J13" s="23">
        <f t="shared" si="5"/>
        <v>49</v>
      </c>
      <c r="K13" s="23">
        <f t="shared" si="5"/>
        <v>49</v>
      </c>
      <c r="L13" s="24">
        <f t="shared" si="5"/>
        <v>49</v>
      </c>
      <c r="M13" s="25">
        <f>IFERROR(VLOOKUP(A13,[1]Revenue_Margin_input_Asia!A:F,6,0),"")</f>
        <v>36.807341999999991</v>
      </c>
      <c r="N13" s="25">
        <f t="shared" si="8"/>
        <v>36.807341999999991</v>
      </c>
      <c r="O13" s="25">
        <f t="shared" si="9"/>
        <v>36.807341999999991</v>
      </c>
      <c r="P13" s="25">
        <f t="shared" si="10"/>
        <v>36.807341999999991</v>
      </c>
      <c r="Q13" s="25">
        <f t="shared" si="11"/>
        <v>36.807341999999991</v>
      </c>
      <c r="R13" s="25">
        <f t="shared" si="11"/>
        <v>36.807341999999991</v>
      </c>
      <c r="S13" s="26">
        <f t="shared" si="11"/>
        <v>36.807341999999991</v>
      </c>
      <c r="T13" s="27">
        <f>IFERROR(VLOOKUP(A13,[1]Revenue_Margin_input_Asia!A:K,7,0),"")</f>
        <v>9.4942842867353064E-2</v>
      </c>
      <c r="U13" s="28">
        <f>IFERROR(VLOOKUP(A13,[1]Revenue_Margin_input_Asia!A:K,8,0),"")</f>
        <v>0.16294284704536438</v>
      </c>
      <c r="V13" s="28">
        <f>IFERROR(VLOOKUP($A13,[1]Revenue_Margin_input_Asia!$A:$AK,9,0),"")</f>
        <v>0.12962778651623813</v>
      </c>
      <c r="W13" s="28">
        <f>IFERROR(VLOOKUP($A13,[1]Revenue_Margin_input_Asia!$A:$AK,10,0),"")</f>
        <v>0.12962778651623813</v>
      </c>
      <c r="X13" s="28">
        <f>IFERROR(VLOOKUP($A13,[1]Revenue_Margin_input_Asia!$A:$AK,11,0),"")</f>
        <v>0.15</v>
      </c>
      <c r="Y13" s="28">
        <f>IFERROR(VLOOKUP($A13,[1]Revenue_Margin_input_Asia!$A:$AK,12,0),"")</f>
        <v>0.15</v>
      </c>
      <c r="Z13" s="28">
        <f>IFERROR(VLOOKUP($A13,[1]Revenue_Margin_input_Asia!$A:$AK,13,0),"")</f>
        <v>0.15</v>
      </c>
      <c r="AA13" s="29">
        <f t="shared" si="12"/>
        <v>1177.8349439999997</v>
      </c>
      <c r="AB13" s="30">
        <f t="shared" si="6"/>
        <v>220.84405199999995</v>
      </c>
      <c r="AC13" s="30">
        <f t="shared" si="6"/>
        <v>809.76152399999978</v>
      </c>
      <c r="AD13" s="30">
        <f t="shared" si="6"/>
        <v>1729.9450739999995</v>
      </c>
      <c r="AE13" s="30">
        <f t="shared" si="6"/>
        <v>1803.5597579999996</v>
      </c>
      <c r="AF13" s="30">
        <f t="shared" si="6"/>
        <v>1803.5597579999996</v>
      </c>
      <c r="AG13" s="31">
        <f t="shared" si="6"/>
        <v>1803.5597579999996</v>
      </c>
      <c r="AH13" s="29">
        <f t="shared" si="13"/>
        <v>111.82699801186956</v>
      </c>
      <c r="AI13" s="30">
        <f t="shared" si="7"/>
        <v>35.984958585914491</v>
      </c>
      <c r="AJ13" s="30">
        <f t="shared" si="7"/>
        <v>104.96759396213561</v>
      </c>
      <c r="AK13" s="30">
        <f t="shared" si="7"/>
        <v>224.2489507372897</v>
      </c>
      <c r="AL13" s="30">
        <f t="shared" si="7"/>
        <v>270.53396369999996</v>
      </c>
      <c r="AM13" s="30">
        <f t="shared" si="7"/>
        <v>270.53396369999996</v>
      </c>
      <c r="AN13" s="31">
        <f t="shared" si="7"/>
        <v>270.53396369999996</v>
      </c>
      <c r="AO13" s="32"/>
      <c r="AP13" s="33"/>
      <c r="AQ13" s="33"/>
      <c r="AR13" s="33"/>
      <c r="AS13" s="33"/>
      <c r="AT13" s="33"/>
      <c r="AU13" s="33"/>
      <c r="AV13" t="str">
        <f t="shared" si="15"/>
        <v>C1 1-3.5T - Standard and Premium</v>
      </c>
      <c r="AW13" t="str">
        <f t="shared" si="16"/>
        <v>C1 1-3.5T - Standard and Premium_AM &amp; EMEA</v>
      </c>
    </row>
    <row r="14" spans="1:49" ht="15" hidden="1" x14ac:dyDescent="0.25">
      <c r="A14" s="21" t="s">
        <v>41</v>
      </c>
      <c r="B14" t="s">
        <v>42</v>
      </c>
      <c r="C14" t="s">
        <v>26</v>
      </c>
      <c r="D14" t="s">
        <v>15</v>
      </c>
      <c r="E14" t="str">
        <f>VLOOKUP(A14,[1]VLookup!G:I,3,0)</f>
        <v>C1 1-3.5T</v>
      </c>
      <c r="F14" s="22">
        <v>0</v>
      </c>
      <c r="G14" s="23">
        <f>IFERROR(VLOOKUP(A14,[1]Asia_bookings_input!A:C,3,0),0)</f>
        <v>0</v>
      </c>
      <c r="H14" s="23">
        <f>IFERROR(VLOOKUP(A14,[1]Asia_bookings_input!K:L,2,0),0)</f>
        <v>0</v>
      </c>
      <c r="I14" s="23">
        <f t="shared" si="5"/>
        <v>0</v>
      </c>
      <c r="J14" s="23">
        <f t="shared" si="5"/>
        <v>0</v>
      </c>
      <c r="K14" s="23">
        <f t="shared" si="5"/>
        <v>0</v>
      </c>
      <c r="L14" s="24">
        <f t="shared" si="5"/>
        <v>0</v>
      </c>
      <c r="M14" s="25" t="str">
        <f>IFERROR(VLOOKUP(A14,[1]Revenue_Margin_input_Asia!A:F,6,0),"")</f>
        <v/>
      </c>
      <c r="N14" s="25" t="str">
        <f t="shared" si="8"/>
        <v/>
      </c>
      <c r="O14" s="25" t="str">
        <f t="shared" si="9"/>
        <v/>
      </c>
      <c r="P14" s="25" t="str">
        <f t="shared" si="10"/>
        <v/>
      </c>
      <c r="Q14" s="25" t="str">
        <f t="shared" si="11"/>
        <v/>
      </c>
      <c r="R14" s="25" t="str">
        <f t="shared" si="11"/>
        <v/>
      </c>
      <c r="S14" s="26" t="str">
        <f t="shared" si="11"/>
        <v/>
      </c>
      <c r="T14" s="27" t="str">
        <f>IFERROR(VLOOKUP(A14,[1]Revenue_Margin_input_Asia!A:K,7,0),"")</f>
        <v/>
      </c>
      <c r="U14" s="28" t="str">
        <f>IFERROR(VLOOKUP(A14,[1]Revenue_Margin_input_Asia!A:K,8,0),"")</f>
        <v/>
      </c>
      <c r="V14" s="28" t="str">
        <f>IFERROR(VLOOKUP($A14,[1]Revenue_Margin_input_Asia!$A:$AK,9,0),"")</f>
        <v/>
      </c>
      <c r="W14" s="28" t="str">
        <f>IFERROR(VLOOKUP($A14,[1]Revenue_Margin_input_Asia!$A:$AK,10,0),"")</f>
        <v/>
      </c>
      <c r="X14" s="28" t="str">
        <f>IFERROR(VLOOKUP($A14,[1]Revenue_Margin_input_Asia!$A:$AK,11,0),"")</f>
        <v/>
      </c>
      <c r="Y14" s="28" t="str">
        <f>IFERROR(VLOOKUP($A14,[1]Revenue_Margin_input_Asia!$A:$AK,12,0),"")</f>
        <v/>
      </c>
      <c r="Z14" s="28" t="str">
        <f>IFERROR(VLOOKUP($A14,[1]Revenue_Margin_input_Asia!$A:$AK,13,0),"")</f>
        <v/>
      </c>
      <c r="AA14" s="29">
        <f t="shared" si="12"/>
        <v>0</v>
      </c>
      <c r="AB14" s="30">
        <f t="shared" si="6"/>
        <v>0</v>
      </c>
      <c r="AC14" s="30">
        <f t="shared" si="6"/>
        <v>0</v>
      </c>
      <c r="AD14" s="30">
        <f t="shared" si="6"/>
        <v>0</v>
      </c>
      <c r="AE14" s="30">
        <f t="shared" si="6"/>
        <v>0</v>
      </c>
      <c r="AF14" s="30">
        <f t="shared" si="6"/>
        <v>0</v>
      </c>
      <c r="AG14" s="31">
        <f t="shared" si="6"/>
        <v>0</v>
      </c>
      <c r="AH14" s="29">
        <f t="shared" si="13"/>
        <v>0</v>
      </c>
      <c r="AI14" s="30">
        <f t="shared" si="7"/>
        <v>0</v>
      </c>
      <c r="AJ14" s="30">
        <f t="shared" si="7"/>
        <v>0</v>
      </c>
      <c r="AK14" s="30">
        <f t="shared" si="7"/>
        <v>0</v>
      </c>
      <c r="AL14" s="30">
        <f t="shared" si="7"/>
        <v>0</v>
      </c>
      <c r="AM14" s="30">
        <f t="shared" si="7"/>
        <v>0</v>
      </c>
      <c r="AN14" s="31">
        <f t="shared" si="7"/>
        <v>0</v>
      </c>
      <c r="AO14" s="32"/>
      <c r="AP14" s="33"/>
      <c r="AQ14" s="33"/>
      <c r="AR14" s="33"/>
      <c r="AS14" s="33"/>
      <c r="AT14" s="33"/>
      <c r="AU14" s="33"/>
      <c r="AV14" t="str">
        <f t="shared" si="15"/>
        <v>C1 1-3.5T - Standard and Premium</v>
      </c>
      <c r="AW14" t="str">
        <f t="shared" si="16"/>
        <v>C1 1-3.5T - Standard and Premium_AM &amp; EMEA</v>
      </c>
    </row>
    <row r="15" spans="1:49" ht="15" hidden="1" x14ac:dyDescent="0.25">
      <c r="A15" s="21" t="s">
        <v>43</v>
      </c>
      <c r="B15" t="s">
        <v>44</v>
      </c>
      <c r="C15" t="s">
        <v>26</v>
      </c>
      <c r="D15" t="s">
        <v>15</v>
      </c>
      <c r="E15" t="str">
        <f>VLOOKUP(A15,[1]VLookup!G:I,3,0)</f>
        <v>C1 1-3.5T</v>
      </c>
      <c r="F15" s="22">
        <v>0</v>
      </c>
      <c r="G15" s="23">
        <f>IFERROR(VLOOKUP(A15,[1]Asia_bookings_input!A:C,3,0),0)</f>
        <v>5</v>
      </c>
      <c r="H15" s="23">
        <f>IFERROR(VLOOKUP(A15,[1]Asia_bookings_input!K:L,2,0),0)</f>
        <v>0</v>
      </c>
      <c r="I15" s="23">
        <f t="shared" si="5"/>
        <v>0</v>
      </c>
      <c r="J15" s="23">
        <f t="shared" si="5"/>
        <v>0</v>
      </c>
      <c r="K15" s="23">
        <f t="shared" si="5"/>
        <v>0</v>
      </c>
      <c r="L15" s="24">
        <f t="shared" si="5"/>
        <v>0</v>
      </c>
      <c r="M15" s="25">
        <f>IFERROR(VLOOKUP(A15,[1]Revenue_Margin_input_Asia!A:F,6,0),"")</f>
        <v>21.965199999999999</v>
      </c>
      <c r="N15" s="25">
        <f t="shared" si="8"/>
        <v>21.965199999999999</v>
      </c>
      <c r="O15" s="25">
        <f t="shared" si="9"/>
        <v>21.965199999999999</v>
      </c>
      <c r="P15" s="25">
        <f t="shared" si="10"/>
        <v>21.965199999999999</v>
      </c>
      <c r="Q15" s="25">
        <f t="shared" si="11"/>
        <v>21.965199999999999</v>
      </c>
      <c r="R15" s="25">
        <f t="shared" si="11"/>
        <v>21.965199999999999</v>
      </c>
      <c r="S15" s="26">
        <f t="shared" si="11"/>
        <v>21.965199999999999</v>
      </c>
      <c r="T15" s="27">
        <f>IFERROR(VLOOKUP(A15,[1]Revenue_Margin_input_Asia!A:K,7,0),"")</f>
        <v>0</v>
      </c>
      <c r="U15" s="28">
        <f>IFERROR(VLOOKUP(A15,[1]Revenue_Margin_input_Asia!A:K,8,0),"")</f>
        <v>0.16294284704536424</v>
      </c>
      <c r="V15" s="28">
        <f>IFERROR(VLOOKUP($A15,[1]Revenue_Margin_input_Asia!$A:$AK,9,0),"")</f>
        <v>0.12962778651623813</v>
      </c>
      <c r="W15" s="28">
        <f>IFERROR(VLOOKUP($A15,[1]Revenue_Margin_input_Asia!$A:$AK,10,0),"")</f>
        <v>0.12962778651623813</v>
      </c>
      <c r="X15" s="28">
        <f>IFERROR(VLOOKUP($A15,[1]Revenue_Margin_input_Asia!$A:$AK,11,0),"")</f>
        <v>0.15</v>
      </c>
      <c r="Y15" s="28">
        <f>IFERROR(VLOOKUP($A15,[1]Revenue_Margin_input_Asia!$A:$AK,12,0),"")</f>
        <v>0.15</v>
      </c>
      <c r="Z15" s="28">
        <f>IFERROR(VLOOKUP($A15,[1]Revenue_Margin_input_Asia!$A:$AK,13,0),"")</f>
        <v>0.15</v>
      </c>
      <c r="AA15" s="29">
        <f t="shared" si="12"/>
        <v>0</v>
      </c>
      <c r="AB15" s="30">
        <f t="shared" si="6"/>
        <v>109.82599999999999</v>
      </c>
      <c r="AC15" s="30">
        <f t="shared" si="6"/>
        <v>0</v>
      </c>
      <c r="AD15" s="30">
        <f t="shared" si="6"/>
        <v>0</v>
      </c>
      <c r="AE15" s="30">
        <f t="shared" si="6"/>
        <v>0</v>
      </c>
      <c r="AF15" s="30">
        <f t="shared" si="6"/>
        <v>0</v>
      </c>
      <c r="AG15" s="31">
        <f t="shared" si="6"/>
        <v>0</v>
      </c>
      <c r="AH15" s="29">
        <f t="shared" si="13"/>
        <v>0</v>
      </c>
      <c r="AI15" s="30">
        <f t="shared" si="7"/>
        <v>17.895361119604171</v>
      </c>
      <c r="AJ15" s="30">
        <f t="shared" si="7"/>
        <v>0</v>
      </c>
      <c r="AK15" s="30">
        <f t="shared" si="7"/>
        <v>0</v>
      </c>
      <c r="AL15" s="30">
        <f t="shared" si="7"/>
        <v>0</v>
      </c>
      <c r="AM15" s="30">
        <f t="shared" si="7"/>
        <v>0</v>
      </c>
      <c r="AN15" s="31">
        <f t="shared" si="7"/>
        <v>0</v>
      </c>
      <c r="AO15" s="32"/>
      <c r="AP15" s="33"/>
      <c r="AQ15" s="33"/>
      <c r="AR15" s="33"/>
      <c r="AS15" s="33"/>
      <c r="AT15" s="33"/>
      <c r="AU15" s="33"/>
      <c r="AV15" t="str">
        <f t="shared" si="15"/>
        <v>C1 1-3.5T - Standard and Premium</v>
      </c>
      <c r="AW15" t="str">
        <f t="shared" si="16"/>
        <v>C1 1-3.5T - Standard and Premium_AM &amp; EMEA</v>
      </c>
    </row>
    <row r="16" spans="1:49" ht="15" hidden="1" x14ac:dyDescent="0.25">
      <c r="A16" s="21" t="s">
        <v>45</v>
      </c>
      <c r="B16" t="s">
        <v>46</v>
      </c>
      <c r="C16" t="s">
        <v>47</v>
      </c>
      <c r="D16" t="s">
        <v>18</v>
      </c>
      <c r="E16" t="str">
        <f>VLOOKUP(A16,[1]VLookup!G:I,3,0)</f>
        <v>C1 1-3.5T</v>
      </c>
      <c r="F16" s="22">
        <v>0</v>
      </c>
      <c r="G16" s="23">
        <f>IFERROR(VLOOKUP(A16,[1]Asia_bookings_input!A:C,3,0),0)</f>
        <v>0</v>
      </c>
      <c r="H16" s="23">
        <f>IFERROR(VLOOKUP(A16,[1]Asia_bookings_input!K:L,2,0),0)</f>
        <v>0</v>
      </c>
      <c r="I16" s="23">
        <f t="shared" si="5"/>
        <v>0</v>
      </c>
      <c r="J16" s="23">
        <f t="shared" si="5"/>
        <v>0</v>
      </c>
      <c r="K16" s="23">
        <f t="shared" si="5"/>
        <v>0</v>
      </c>
      <c r="L16" s="24">
        <f t="shared" si="5"/>
        <v>0</v>
      </c>
      <c r="M16" s="25" t="str">
        <f>IFERROR(VLOOKUP(A16,[1]Revenue_Margin_input_Asia!A:F,6,0),"")</f>
        <v/>
      </c>
      <c r="N16" s="25" t="str">
        <f t="shared" si="8"/>
        <v/>
      </c>
      <c r="O16" s="25" t="str">
        <f t="shared" si="9"/>
        <v/>
      </c>
      <c r="P16" s="25" t="str">
        <f t="shared" si="10"/>
        <v/>
      </c>
      <c r="Q16" s="25" t="str">
        <f t="shared" si="11"/>
        <v/>
      </c>
      <c r="R16" s="25" t="str">
        <f t="shared" si="11"/>
        <v/>
      </c>
      <c r="S16" s="26" t="str">
        <f t="shared" si="11"/>
        <v/>
      </c>
      <c r="T16" s="27" t="str">
        <f>IFERROR(VLOOKUP(A16,[1]Revenue_Margin_input_Asia!A:K,7,0),"")</f>
        <v/>
      </c>
      <c r="U16" s="28" t="str">
        <f>IFERROR(VLOOKUP(A16,[1]Revenue_Margin_input_Asia!A:K,8,0),"")</f>
        <v/>
      </c>
      <c r="V16" s="28" t="str">
        <f>IFERROR(VLOOKUP($A16,[1]Revenue_Margin_input_Asia!$A:$AK,9,0),"")</f>
        <v/>
      </c>
      <c r="W16" s="28" t="str">
        <f>IFERROR(VLOOKUP($A16,[1]Revenue_Margin_input_Asia!$A:$AK,10,0),"")</f>
        <v/>
      </c>
      <c r="X16" s="28" t="str">
        <f>IFERROR(VLOOKUP($A16,[1]Revenue_Margin_input_Asia!$A:$AK,11,0),"")</f>
        <v/>
      </c>
      <c r="Y16" s="28" t="str">
        <f>IFERROR(VLOOKUP($A16,[1]Revenue_Margin_input_Asia!$A:$AK,12,0),"")</f>
        <v/>
      </c>
      <c r="Z16" s="28" t="str">
        <f>IFERROR(VLOOKUP($A16,[1]Revenue_Margin_input_Asia!$A:$AK,13,0),"")</f>
        <v/>
      </c>
      <c r="AA16" s="29">
        <f t="shared" si="12"/>
        <v>0</v>
      </c>
      <c r="AB16" s="30">
        <f t="shared" si="6"/>
        <v>0</v>
      </c>
      <c r="AC16" s="30">
        <f t="shared" si="6"/>
        <v>0</v>
      </c>
      <c r="AD16" s="30">
        <f t="shared" si="6"/>
        <v>0</v>
      </c>
      <c r="AE16" s="30">
        <f t="shared" si="6"/>
        <v>0</v>
      </c>
      <c r="AF16" s="30">
        <f t="shared" si="6"/>
        <v>0</v>
      </c>
      <c r="AG16" s="31">
        <f t="shared" si="6"/>
        <v>0</v>
      </c>
      <c r="AH16" s="29">
        <f t="shared" si="13"/>
        <v>0</v>
      </c>
      <c r="AI16" s="30">
        <f t="shared" si="7"/>
        <v>0</v>
      </c>
      <c r="AJ16" s="30">
        <f t="shared" si="7"/>
        <v>0</v>
      </c>
      <c r="AK16" s="30">
        <f t="shared" si="7"/>
        <v>0</v>
      </c>
      <c r="AL16" s="30">
        <f t="shared" si="7"/>
        <v>0</v>
      </c>
      <c r="AM16" s="30">
        <f t="shared" si="7"/>
        <v>0</v>
      </c>
      <c r="AN16" s="31">
        <f t="shared" si="7"/>
        <v>0</v>
      </c>
      <c r="AO16" s="32"/>
      <c r="AP16" s="33"/>
      <c r="AQ16" s="33"/>
      <c r="AR16" s="33"/>
      <c r="AS16" s="33"/>
      <c r="AT16" s="33"/>
      <c r="AU16" s="33"/>
      <c r="AV16" t="str">
        <f t="shared" si="15"/>
        <v>C1 1-3.5T - Standard and Premium</v>
      </c>
      <c r="AW16" t="str">
        <f t="shared" si="16"/>
        <v>C1 1-3.5T - Standard and Premium_AM &amp; EMEA</v>
      </c>
    </row>
    <row r="17" spans="1:49" ht="15" hidden="1" x14ac:dyDescent="0.25">
      <c r="A17" s="21" t="s">
        <v>48</v>
      </c>
      <c r="B17" t="s">
        <v>49</v>
      </c>
      <c r="C17" t="s">
        <v>47</v>
      </c>
      <c r="D17" t="s">
        <v>15</v>
      </c>
      <c r="E17" t="str">
        <f>VLOOKUP(A17,[1]VLookup!G:I,3,0)</f>
        <v>C1 1-3.5T</v>
      </c>
      <c r="F17" s="22">
        <v>0</v>
      </c>
      <c r="G17" s="23">
        <f>IFERROR(VLOOKUP(A17,[1]Asia_bookings_input!A:C,3,0),0)</f>
        <v>0</v>
      </c>
      <c r="H17" s="23">
        <f>IFERROR(VLOOKUP(A17,[1]Asia_bookings_input!K:L,2,0),0)</f>
        <v>0</v>
      </c>
      <c r="I17" s="23">
        <f t="shared" si="5"/>
        <v>0</v>
      </c>
      <c r="J17" s="23">
        <f t="shared" si="5"/>
        <v>0</v>
      </c>
      <c r="K17" s="23">
        <f t="shared" si="5"/>
        <v>0</v>
      </c>
      <c r="L17" s="24">
        <f t="shared" si="5"/>
        <v>0</v>
      </c>
      <c r="M17" s="25" t="str">
        <f>IFERROR(VLOOKUP(A17,[1]Revenue_Margin_input_Asia!A:F,6,0),"")</f>
        <v/>
      </c>
      <c r="N17" s="25" t="str">
        <f t="shared" si="8"/>
        <v/>
      </c>
      <c r="O17" s="25" t="str">
        <f t="shared" si="9"/>
        <v/>
      </c>
      <c r="P17" s="25" t="str">
        <f t="shared" si="10"/>
        <v/>
      </c>
      <c r="Q17" s="25" t="str">
        <f t="shared" si="11"/>
        <v/>
      </c>
      <c r="R17" s="25" t="str">
        <f t="shared" si="11"/>
        <v/>
      </c>
      <c r="S17" s="26" t="str">
        <f t="shared" si="11"/>
        <v/>
      </c>
      <c r="T17" s="27" t="str">
        <f>IFERROR(VLOOKUP(A17,[1]Revenue_Margin_input_Asia!A:K,7,0),"")</f>
        <v/>
      </c>
      <c r="U17" s="28" t="str">
        <f>IFERROR(VLOOKUP(A17,[1]Revenue_Margin_input_Asia!A:K,8,0),"")</f>
        <v/>
      </c>
      <c r="V17" s="28" t="str">
        <f>IFERROR(VLOOKUP($A17,[1]Revenue_Margin_input_Asia!$A:$AK,9,0),"")</f>
        <v/>
      </c>
      <c r="W17" s="28" t="str">
        <f>IFERROR(VLOOKUP($A17,[1]Revenue_Margin_input_Asia!$A:$AK,10,0),"")</f>
        <v/>
      </c>
      <c r="X17" s="28" t="str">
        <f>IFERROR(VLOOKUP($A17,[1]Revenue_Margin_input_Asia!$A:$AK,11,0),"")</f>
        <v/>
      </c>
      <c r="Y17" s="28" t="str">
        <f>IFERROR(VLOOKUP($A17,[1]Revenue_Margin_input_Asia!$A:$AK,12,0),"")</f>
        <v/>
      </c>
      <c r="Z17" s="28" t="str">
        <f>IFERROR(VLOOKUP($A17,[1]Revenue_Margin_input_Asia!$A:$AK,13,0),"")</f>
        <v/>
      </c>
      <c r="AA17" s="29">
        <f t="shared" si="12"/>
        <v>0</v>
      </c>
      <c r="AB17" s="30">
        <f t="shared" si="6"/>
        <v>0</v>
      </c>
      <c r="AC17" s="30">
        <f t="shared" si="6"/>
        <v>0</v>
      </c>
      <c r="AD17" s="30">
        <f t="shared" si="6"/>
        <v>0</v>
      </c>
      <c r="AE17" s="30">
        <f t="shared" si="6"/>
        <v>0</v>
      </c>
      <c r="AF17" s="30">
        <f t="shared" si="6"/>
        <v>0</v>
      </c>
      <c r="AG17" s="31">
        <f t="shared" si="6"/>
        <v>0</v>
      </c>
      <c r="AH17" s="29">
        <f t="shared" si="13"/>
        <v>0</v>
      </c>
      <c r="AI17" s="30">
        <f t="shared" si="7"/>
        <v>0</v>
      </c>
      <c r="AJ17" s="30">
        <f t="shared" si="7"/>
        <v>0</v>
      </c>
      <c r="AK17" s="30">
        <f t="shared" si="7"/>
        <v>0</v>
      </c>
      <c r="AL17" s="30">
        <f t="shared" si="7"/>
        <v>0</v>
      </c>
      <c r="AM17" s="30">
        <f t="shared" si="7"/>
        <v>0</v>
      </c>
      <c r="AN17" s="31">
        <f t="shared" si="7"/>
        <v>0</v>
      </c>
      <c r="AO17" s="32"/>
      <c r="AP17" s="33"/>
      <c r="AQ17" s="33"/>
      <c r="AR17" s="33"/>
      <c r="AS17" s="33"/>
      <c r="AT17" s="33"/>
      <c r="AU17" s="33"/>
      <c r="AV17" t="str">
        <f t="shared" si="15"/>
        <v>C1 1-3.5T - Standard and Premium</v>
      </c>
      <c r="AW17" t="str">
        <f t="shared" si="16"/>
        <v>C1 1-3.5T - Standard and Premium_AM &amp; EMEA</v>
      </c>
    </row>
    <row r="18" spans="1:49" ht="15" x14ac:dyDescent="0.25">
      <c r="A18" s="21" t="s">
        <v>50</v>
      </c>
      <c r="B18" t="s">
        <v>51</v>
      </c>
      <c r="C18" t="s">
        <v>21</v>
      </c>
      <c r="D18" t="s">
        <v>18</v>
      </c>
      <c r="E18" t="str">
        <f>VLOOKUP(A18,[1]VLookup!G:I,3,0)</f>
        <v>C1 1-3.5T</v>
      </c>
      <c r="F18" s="22">
        <v>10</v>
      </c>
      <c r="G18" s="23">
        <f>IFERROR(VLOOKUP(A18,[1]Asia_bookings_input!A:C,3,0),0)</f>
        <v>9</v>
      </c>
      <c r="H18" s="23">
        <f>IFERROR(VLOOKUP(A18,[1]Asia_bookings_input!K:L,2,0),0)</f>
        <v>10</v>
      </c>
      <c r="I18" s="23">
        <f t="shared" si="5"/>
        <v>15</v>
      </c>
      <c r="J18" s="23">
        <f t="shared" si="5"/>
        <v>15</v>
      </c>
      <c r="K18" s="23">
        <f t="shared" si="5"/>
        <v>15</v>
      </c>
      <c r="L18" s="24">
        <f t="shared" si="5"/>
        <v>15</v>
      </c>
      <c r="M18" s="25">
        <f>IFERROR(VLOOKUP(A18,[1]Revenue_Margin_input_Asia!A:F,6,0),"")</f>
        <v>26.443020046171608</v>
      </c>
      <c r="N18" s="25">
        <f t="shared" si="8"/>
        <v>26.443020046171608</v>
      </c>
      <c r="O18" s="25">
        <f t="shared" si="9"/>
        <v>26.443020046171608</v>
      </c>
      <c r="P18" s="25">
        <f t="shared" si="10"/>
        <v>26.443020046171608</v>
      </c>
      <c r="Q18" s="25">
        <f t="shared" si="11"/>
        <v>26.443020046171608</v>
      </c>
      <c r="R18" s="25">
        <f t="shared" si="11"/>
        <v>26.443020046171608</v>
      </c>
      <c r="S18" s="26">
        <f t="shared" si="11"/>
        <v>26.443020046171608</v>
      </c>
      <c r="T18" s="27">
        <f>IFERROR(VLOOKUP(A18,[1]Revenue_Margin_input_Asia!A:K,7,0),"")</f>
        <v>1.93396315646573E-2</v>
      </c>
      <c r="U18" s="28">
        <f>IFERROR(VLOOKUP(A18,[1]Revenue_Margin_input_Asia!A:K,8,0),"")</f>
        <v>0.11900908121370433</v>
      </c>
      <c r="V18" s="28">
        <f>IFERROR(VLOOKUP($A18,[1]Revenue_Margin_input_Asia!$A:$AK,9,0),"")</f>
        <v>8.8853599171121372E-2</v>
      </c>
      <c r="W18" s="28">
        <f>IFERROR(VLOOKUP($A18,[1]Revenue_Margin_input_Asia!$A:$AK,10,0),"")</f>
        <v>8.8853599171121372E-2</v>
      </c>
      <c r="X18" s="28">
        <f>IFERROR(VLOOKUP($A18,[1]Revenue_Margin_input_Asia!$A:$AK,11,0),"")</f>
        <v>0.15</v>
      </c>
      <c r="Y18" s="28">
        <f>IFERROR(VLOOKUP($A18,[1]Revenue_Margin_input_Asia!$A:$AK,12,0),"")</f>
        <v>0.15</v>
      </c>
      <c r="Z18" s="28">
        <f>IFERROR(VLOOKUP($A18,[1]Revenue_Margin_input_Asia!$A:$AK,13,0),"")</f>
        <v>0.15</v>
      </c>
      <c r="AA18" s="29">
        <f t="shared" si="12"/>
        <v>264.43020046171608</v>
      </c>
      <c r="AB18" s="30">
        <f t="shared" si="6"/>
        <v>237.98718041554446</v>
      </c>
      <c r="AC18" s="30">
        <f t="shared" si="6"/>
        <v>264.43020046171608</v>
      </c>
      <c r="AD18" s="30">
        <f t="shared" si="6"/>
        <v>396.6453006925741</v>
      </c>
      <c r="AE18" s="30">
        <f t="shared" si="6"/>
        <v>396.6453006925741</v>
      </c>
      <c r="AF18" s="30">
        <f t="shared" si="6"/>
        <v>396.6453006925741</v>
      </c>
      <c r="AG18" s="31">
        <f t="shared" si="6"/>
        <v>396.6453006925741</v>
      </c>
      <c r="AH18" s="29">
        <f t="shared" si="13"/>
        <v>5.1139826514980617</v>
      </c>
      <c r="AI18" s="30">
        <f t="shared" si="7"/>
        <v>28.322635681894035</v>
      </c>
      <c r="AJ18" s="30">
        <f t="shared" si="7"/>
        <v>23.495575040564596</v>
      </c>
      <c r="AK18" s="30">
        <f t="shared" si="7"/>
        <v>35.24336256084689</v>
      </c>
      <c r="AL18" s="30">
        <f t="shared" si="7"/>
        <v>59.496795103886114</v>
      </c>
      <c r="AM18" s="30">
        <f t="shared" si="7"/>
        <v>59.496795103886114</v>
      </c>
      <c r="AN18" s="31">
        <f t="shared" si="7"/>
        <v>59.496795103886114</v>
      </c>
      <c r="AO18" s="32"/>
      <c r="AP18" s="33"/>
      <c r="AQ18" s="33"/>
      <c r="AR18" s="33"/>
      <c r="AS18" s="33"/>
      <c r="AT18" s="33"/>
      <c r="AU18" s="33"/>
      <c r="AV18" t="str">
        <f t="shared" si="15"/>
        <v>C1 1-3.5T - Standard and Premium</v>
      </c>
      <c r="AW18" t="str">
        <f t="shared" si="16"/>
        <v>C1 1-3.5T - Standard and Premium_AM &amp; EMEA</v>
      </c>
    </row>
    <row r="19" spans="1:49" ht="15" x14ac:dyDescent="0.25">
      <c r="A19" s="21" t="s">
        <v>52</v>
      </c>
      <c r="B19" t="s">
        <v>53</v>
      </c>
      <c r="C19" t="s">
        <v>21</v>
      </c>
      <c r="D19" t="s">
        <v>15</v>
      </c>
      <c r="E19" t="str">
        <f>VLOOKUP(A19,[1]VLookup!G:I,3,0)</f>
        <v>C1 1-3.5T</v>
      </c>
      <c r="F19" s="22">
        <v>9</v>
      </c>
      <c r="G19" s="23">
        <f>IFERROR(VLOOKUP(A19,[1]Asia_bookings_input!A:C,3,0),0)</f>
        <v>9</v>
      </c>
      <c r="H19" s="23">
        <f>IFERROR(VLOOKUP(A19,[1]Asia_bookings_input!K:L,2,0),0)</f>
        <v>12</v>
      </c>
      <c r="I19" s="23">
        <f t="shared" si="5"/>
        <v>13</v>
      </c>
      <c r="J19" s="23">
        <f t="shared" si="5"/>
        <v>14</v>
      </c>
      <c r="K19" s="23">
        <f t="shared" si="5"/>
        <v>14</v>
      </c>
      <c r="L19" s="24">
        <f t="shared" si="5"/>
        <v>14</v>
      </c>
      <c r="M19" s="25">
        <f>IFERROR(VLOOKUP(A19,[1]Revenue_Margin_input_Asia!A:F,6,0),"")</f>
        <v>24.037303404001012</v>
      </c>
      <c r="N19" s="25">
        <f t="shared" si="8"/>
        <v>24.037303404001012</v>
      </c>
      <c r="O19" s="25">
        <f t="shared" si="9"/>
        <v>24.037303404001012</v>
      </c>
      <c r="P19" s="25">
        <f t="shared" si="10"/>
        <v>24.037303404001012</v>
      </c>
      <c r="Q19" s="25">
        <f t="shared" si="11"/>
        <v>24.037303404001012</v>
      </c>
      <c r="R19" s="25">
        <f t="shared" si="11"/>
        <v>24.037303404001012</v>
      </c>
      <c r="S19" s="26">
        <f t="shared" si="11"/>
        <v>24.037303404001012</v>
      </c>
      <c r="T19" s="27">
        <f>IFERROR(VLOOKUP(A19,[1]Revenue_Margin_input_Asia!A:K,7,0),"")</f>
        <v>1.8165730607255407E-2</v>
      </c>
      <c r="U19" s="28">
        <f>IFERROR(VLOOKUP(A19,[1]Revenue_Margin_input_Asia!A:K,8,0),"")</f>
        <v>0.11783517935230001</v>
      </c>
      <c r="V19" s="28">
        <f>IFERROR(VLOOKUP($A19,[1]Revenue_Margin_input_Asia!$A:$AK,9,0),"")</f>
        <v>8.46631641163407E-2</v>
      </c>
      <c r="W19" s="28">
        <f>IFERROR(VLOOKUP($A19,[1]Revenue_Margin_input_Asia!$A:$AK,10,0),"")</f>
        <v>8.46631641163407E-2</v>
      </c>
      <c r="X19" s="28">
        <f>IFERROR(VLOOKUP($A19,[1]Revenue_Margin_input_Asia!$A:$AK,11,0),"")</f>
        <v>0.15</v>
      </c>
      <c r="Y19" s="28">
        <f>IFERROR(VLOOKUP($A19,[1]Revenue_Margin_input_Asia!$A:$AK,12,0),"")</f>
        <v>0.15</v>
      </c>
      <c r="Z19" s="28">
        <f>IFERROR(VLOOKUP($A19,[1]Revenue_Margin_input_Asia!$A:$AK,13,0),"")</f>
        <v>0.15</v>
      </c>
      <c r="AA19" s="29">
        <f t="shared" si="12"/>
        <v>216.33573063600912</v>
      </c>
      <c r="AB19" s="30">
        <f t="shared" si="6"/>
        <v>216.33573063600912</v>
      </c>
      <c r="AC19" s="30">
        <f t="shared" si="6"/>
        <v>288.44764084801216</v>
      </c>
      <c r="AD19" s="30">
        <f t="shared" si="6"/>
        <v>312.48494425201318</v>
      </c>
      <c r="AE19" s="30">
        <f t="shared" si="6"/>
        <v>336.52224765601414</v>
      </c>
      <c r="AF19" s="30">
        <f t="shared" si="6"/>
        <v>336.52224765601414</v>
      </c>
      <c r="AG19" s="31">
        <f t="shared" si="6"/>
        <v>336.52224765601414</v>
      </c>
      <c r="AH19" s="29">
        <f t="shared" si="13"/>
        <v>3.9298966034575122</v>
      </c>
      <c r="AI19" s="30">
        <f t="shared" si="7"/>
        <v>25.491959619804998</v>
      </c>
      <c r="AJ19" s="30">
        <f t="shared" si="7"/>
        <v>24.420889956086551</v>
      </c>
      <c r="AK19" s="30">
        <f t="shared" si="7"/>
        <v>26.455964119093768</v>
      </c>
      <c r="AL19" s="30">
        <f t="shared" si="7"/>
        <v>50.478337148402119</v>
      </c>
      <c r="AM19" s="30">
        <f t="shared" si="7"/>
        <v>50.478337148402119</v>
      </c>
      <c r="AN19" s="31">
        <f t="shared" si="7"/>
        <v>50.478337148402119</v>
      </c>
      <c r="AO19" s="32"/>
      <c r="AP19" s="33"/>
      <c r="AQ19" s="33"/>
      <c r="AR19" s="33"/>
      <c r="AS19" s="33"/>
      <c r="AT19" s="33"/>
      <c r="AU19" s="33"/>
      <c r="AV19" t="str">
        <f t="shared" si="15"/>
        <v>C1 1-3.5T - Standard and Premium</v>
      </c>
      <c r="AW19" t="str">
        <f t="shared" si="16"/>
        <v>C1 1-3.5T - Standard and Premium_AM &amp; EMEA</v>
      </c>
    </row>
    <row r="20" spans="1:49" ht="15" hidden="1" x14ac:dyDescent="0.25">
      <c r="A20" s="21" t="s">
        <v>54</v>
      </c>
      <c r="B20" t="s">
        <v>55</v>
      </c>
      <c r="C20" t="s">
        <v>26</v>
      </c>
      <c r="D20" t="s">
        <v>18</v>
      </c>
      <c r="E20" t="str">
        <f>VLOOKUP(A20,[1]VLookup!G:I,3,0)</f>
        <v>C1 3W Stand</v>
      </c>
      <c r="F20" s="22">
        <v>0</v>
      </c>
      <c r="G20" s="23">
        <f>IFERROR(VLOOKUP(A20,[1]Asia_bookings_input!A:C,3,0),0)</f>
        <v>0</v>
      </c>
      <c r="H20" s="23">
        <f>IFERROR(VLOOKUP(A20,[1]Asia_bookings_input!K:L,2,0),0)</f>
        <v>0</v>
      </c>
      <c r="I20" s="23">
        <f t="shared" si="5"/>
        <v>0</v>
      </c>
      <c r="J20" s="23">
        <f t="shared" si="5"/>
        <v>0</v>
      </c>
      <c r="K20" s="23">
        <f t="shared" si="5"/>
        <v>0</v>
      </c>
      <c r="L20" s="24">
        <f t="shared" si="5"/>
        <v>0</v>
      </c>
      <c r="M20" s="25" t="str">
        <f>IFERROR(VLOOKUP(A20,[1]Revenue_Margin_input_Asia!A:F,6,0),"")</f>
        <v/>
      </c>
      <c r="N20" s="25" t="str">
        <f t="shared" si="8"/>
        <v/>
      </c>
      <c r="O20" s="25" t="str">
        <f t="shared" si="9"/>
        <v/>
      </c>
      <c r="P20" s="25" t="str">
        <f t="shared" si="10"/>
        <v/>
      </c>
      <c r="Q20" s="25" t="str">
        <f t="shared" si="11"/>
        <v/>
      </c>
      <c r="R20" s="25" t="str">
        <f t="shared" si="11"/>
        <v/>
      </c>
      <c r="S20" s="26" t="str">
        <f t="shared" si="11"/>
        <v/>
      </c>
      <c r="T20" s="27" t="str">
        <f>IFERROR(VLOOKUP(A20,[1]Revenue_Margin_input_Asia!A:K,7,0),"")</f>
        <v/>
      </c>
      <c r="U20" s="28" t="str">
        <f>IFERROR(VLOOKUP(A20,[1]Revenue_Margin_input_Asia!A:K,8,0),"")</f>
        <v/>
      </c>
      <c r="V20" s="28" t="str">
        <f>IFERROR(VLOOKUP($A20,[1]Revenue_Margin_input_Asia!$A:$AK,9,0),"")</f>
        <v/>
      </c>
      <c r="W20" s="28" t="str">
        <f>IFERROR(VLOOKUP($A20,[1]Revenue_Margin_input_Asia!$A:$AK,10,0),"")</f>
        <v/>
      </c>
      <c r="X20" s="28" t="str">
        <f>IFERROR(VLOOKUP($A20,[1]Revenue_Margin_input_Asia!$A:$AK,11,0),"")</f>
        <v/>
      </c>
      <c r="Y20" s="28" t="str">
        <f>IFERROR(VLOOKUP($A20,[1]Revenue_Margin_input_Asia!$A:$AK,12,0),"")</f>
        <v/>
      </c>
      <c r="Z20" s="28" t="str">
        <f>IFERROR(VLOOKUP($A20,[1]Revenue_Margin_input_Asia!$A:$AK,13,0),"")</f>
        <v/>
      </c>
      <c r="AA20" s="29">
        <f t="shared" si="12"/>
        <v>0</v>
      </c>
      <c r="AB20" s="30">
        <f t="shared" si="6"/>
        <v>0</v>
      </c>
      <c r="AC20" s="30">
        <f t="shared" si="6"/>
        <v>0</v>
      </c>
      <c r="AD20" s="30">
        <f t="shared" si="6"/>
        <v>0</v>
      </c>
      <c r="AE20" s="30">
        <f t="shared" si="6"/>
        <v>0</v>
      </c>
      <c r="AF20" s="30">
        <f t="shared" si="6"/>
        <v>0</v>
      </c>
      <c r="AG20" s="31">
        <f t="shared" si="6"/>
        <v>0</v>
      </c>
      <c r="AH20" s="29">
        <f t="shared" si="13"/>
        <v>0</v>
      </c>
      <c r="AI20" s="30">
        <f t="shared" si="7"/>
        <v>0</v>
      </c>
      <c r="AJ20" s="30">
        <f t="shared" si="7"/>
        <v>0</v>
      </c>
      <c r="AK20" s="30">
        <f t="shared" si="7"/>
        <v>0</v>
      </c>
      <c r="AL20" s="30">
        <f t="shared" si="7"/>
        <v>0</v>
      </c>
      <c r="AM20" s="30">
        <f t="shared" si="7"/>
        <v>0</v>
      </c>
      <c r="AN20" s="31">
        <f t="shared" si="7"/>
        <v>0</v>
      </c>
      <c r="AO20" s="32"/>
      <c r="AP20" s="33"/>
      <c r="AQ20" s="33"/>
      <c r="AR20" s="33"/>
      <c r="AS20" s="33"/>
      <c r="AT20" s="33"/>
      <c r="AU20" s="33"/>
      <c r="AV20" t="str">
        <f t="shared" si="15"/>
        <v>C1 1-3.5T - Standard and Premium</v>
      </c>
      <c r="AW20" t="str">
        <f t="shared" si="16"/>
        <v>C1 1-3.5T - Standard and Premium_AM &amp; EMEA</v>
      </c>
    </row>
    <row r="21" spans="1:49" ht="15" hidden="1" x14ac:dyDescent="0.25">
      <c r="A21" s="21" t="s">
        <v>56</v>
      </c>
      <c r="B21" t="s">
        <v>57</v>
      </c>
      <c r="C21" t="s">
        <v>26</v>
      </c>
      <c r="D21" t="s">
        <v>15</v>
      </c>
      <c r="E21" t="str">
        <f>VLOOKUP(A21,[1]VLookup!G:I,3,0)</f>
        <v>C1 3W Stand</v>
      </c>
      <c r="F21" s="22">
        <v>0</v>
      </c>
      <c r="G21" s="23">
        <f>IFERROR(VLOOKUP(A21,[1]Asia_bookings_input!A:C,3,0),0)</f>
        <v>0</v>
      </c>
      <c r="H21" s="23">
        <f>IFERROR(VLOOKUP(A21,[1]Asia_bookings_input!K:L,2,0),0)</f>
        <v>0</v>
      </c>
      <c r="I21" s="23">
        <f t="shared" si="5"/>
        <v>0</v>
      </c>
      <c r="J21" s="23">
        <f t="shared" si="5"/>
        <v>0</v>
      </c>
      <c r="K21" s="23">
        <f t="shared" si="5"/>
        <v>0</v>
      </c>
      <c r="L21" s="24">
        <f t="shared" si="5"/>
        <v>0</v>
      </c>
      <c r="M21" s="25" t="str">
        <f>IFERROR(VLOOKUP(A21,[1]Revenue_Margin_input_Asia!A:F,6,0),"")</f>
        <v/>
      </c>
      <c r="N21" s="25" t="str">
        <f t="shared" si="8"/>
        <v/>
      </c>
      <c r="O21" s="25" t="str">
        <f t="shared" si="9"/>
        <v/>
      </c>
      <c r="P21" s="25" t="str">
        <f t="shared" si="10"/>
        <v/>
      </c>
      <c r="Q21" s="25" t="str">
        <f t="shared" si="11"/>
        <v/>
      </c>
      <c r="R21" s="25" t="str">
        <f t="shared" si="11"/>
        <v/>
      </c>
      <c r="S21" s="26" t="str">
        <f t="shared" si="11"/>
        <v/>
      </c>
      <c r="T21" s="27" t="str">
        <f>IFERROR(VLOOKUP(A21,[1]Revenue_Margin_input_Asia!A:K,7,0),"")</f>
        <v/>
      </c>
      <c r="U21" s="28" t="str">
        <f>IFERROR(VLOOKUP(A21,[1]Revenue_Margin_input_Asia!A:K,8,0),"")</f>
        <v/>
      </c>
      <c r="V21" s="28" t="str">
        <f>IFERROR(VLOOKUP($A21,[1]Revenue_Margin_input_Asia!$A:$AK,9,0),"")</f>
        <v/>
      </c>
      <c r="W21" s="28" t="str">
        <f>IFERROR(VLOOKUP($A21,[1]Revenue_Margin_input_Asia!$A:$AK,10,0),"")</f>
        <v/>
      </c>
      <c r="X21" s="28" t="str">
        <f>IFERROR(VLOOKUP($A21,[1]Revenue_Margin_input_Asia!$A:$AK,11,0),"")</f>
        <v/>
      </c>
      <c r="Y21" s="28" t="str">
        <f>IFERROR(VLOOKUP($A21,[1]Revenue_Margin_input_Asia!$A:$AK,12,0),"")</f>
        <v/>
      </c>
      <c r="Z21" s="28" t="str">
        <f>IFERROR(VLOOKUP($A21,[1]Revenue_Margin_input_Asia!$A:$AK,13,0),"")</f>
        <v/>
      </c>
      <c r="AA21" s="29">
        <f t="shared" si="12"/>
        <v>0</v>
      </c>
      <c r="AB21" s="30">
        <f t="shared" si="6"/>
        <v>0</v>
      </c>
      <c r="AC21" s="30">
        <f t="shared" si="6"/>
        <v>0</v>
      </c>
      <c r="AD21" s="30">
        <f t="shared" si="6"/>
        <v>0</v>
      </c>
      <c r="AE21" s="30">
        <f t="shared" si="6"/>
        <v>0</v>
      </c>
      <c r="AF21" s="30">
        <f t="shared" si="6"/>
        <v>0</v>
      </c>
      <c r="AG21" s="31">
        <f t="shared" si="6"/>
        <v>0</v>
      </c>
      <c r="AH21" s="29">
        <f t="shared" si="13"/>
        <v>0</v>
      </c>
      <c r="AI21" s="30">
        <f t="shared" si="7"/>
        <v>0</v>
      </c>
      <c r="AJ21" s="30">
        <f t="shared" si="7"/>
        <v>0</v>
      </c>
      <c r="AK21" s="30">
        <f t="shared" si="7"/>
        <v>0</v>
      </c>
      <c r="AL21" s="30">
        <f t="shared" si="7"/>
        <v>0</v>
      </c>
      <c r="AM21" s="30">
        <f t="shared" si="7"/>
        <v>0</v>
      </c>
      <c r="AN21" s="31">
        <f t="shared" si="7"/>
        <v>0</v>
      </c>
      <c r="AO21" s="32"/>
      <c r="AP21" s="33"/>
      <c r="AQ21" s="33"/>
      <c r="AR21" s="33"/>
      <c r="AS21" s="33"/>
      <c r="AT21" s="33"/>
      <c r="AU21" s="33"/>
      <c r="AV21" t="str">
        <f t="shared" si="15"/>
        <v>C1 1-3.5T - Standard and Premium</v>
      </c>
      <c r="AW21" t="str">
        <f t="shared" si="16"/>
        <v>C1 1-3.5T - Standard and Premium_AM &amp; EMEA</v>
      </c>
    </row>
    <row r="22" spans="1:49" ht="15" hidden="1" x14ac:dyDescent="0.25">
      <c r="A22" s="21" t="s">
        <v>58</v>
      </c>
      <c r="B22" t="s">
        <v>59</v>
      </c>
      <c r="C22" t="s">
        <v>60</v>
      </c>
      <c r="D22" t="s">
        <v>15</v>
      </c>
      <c r="E22" t="str">
        <f>VLOOKUP(A22,[1]VLookup!G:I,3,0)</f>
        <v>C1 3W Stand</v>
      </c>
      <c r="F22" s="22">
        <v>0</v>
      </c>
      <c r="G22" s="23">
        <f>IFERROR(VLOOKUP(A22,[1]Asia_bookings_input!A:C,3,0),0)</f>
        <v>0</v>
      </c>
      <c r="H22" s="23">
        <f>IFERROR(VLOOKUP(A22,[1]Asia_bookings_input!K:L,2,0),0)</f>
        <v>0</v>
      </c>
      <c r="I22" s="23">
        <f t="shared" si="5"/>
        <v>0</v>
      </c>
      <c r="J22" s="23">
        <f t="shared" si="5"/>
        <v>0</v>
      </c>
      <c r="K22" s="23">
        <f t="shared" si="5"/>
        <v>0</v>
      </c>
      <c r="L22" s="24">
        <f t="shared" si="5"/>
        <v>0</v>
      </c>
      <c r="M22" s="25" t="str">
        <f>IFERROR(VLOOKUP(A22,[1]Revenue_Margin_input_Asia!A:F,6,0),"")</f>
        <v/>
      </c>
      <c r="N22" s="25" t="str">
        <f t="shared" si="8"/>
        <v/>
      </c>
      <c r="O22" s="25" t="str">
        <f t="shared" si="9"/>
        <v/>
      </c>
      <c r="P22" s="25" t="str">
        <f t="shared" si="10"/>
        <v/>
      </c>
      <c r="Q22" s="25" t="str">
        <f t="shared" si="11"/>
        <v/>
      </c>
      <c r="R22" s="25" t="str">
        <f t="shared" si="11"/>
        <v/>
      </c>
      <c r="S22" s="26" t="str">
        <f t="shared" si="11"/>
        <v/>
      </c>
      <c r="T22" s="27" t="str">
        <f>IFERROR(VLOOKUP(A22,[1]Revenue_Margin_input_Asia!A:K,7,0),"")</f>
        <v/>
      </c>
      <c r="U22" s="28" t="str">
        <f>IFERROR(VLOOKUP(A22,[1]Revenue_Margin_input_Asia!A:K,8,0),"")</f>
        <v/>
      </c>
      <c r="V22" s="28" t="str">
        <f>IFERROR(VLOOKUP($A22,[1]Revenue_Margin_input_Asia!$A:$AK,9,0),"")</f>
        <v/>
      </c>
      <c r="W22" s="28" t="str">
        <f>IFERROR(VLOOKUP($A22,[1]Revenue_Margin_input_Asia!$A:$AK,10,0),"")</f>
        <v/>
      </c>
      <c r="X22" s="28" t="str">
        <f>IFERROR(VLOOKUP($A22,[1]Revenue_Margin_input_Asia!$A:$AK,11,0),"")</f>
        <v/>
      </c>
      <c r="Y22" s="28" t="str">
        <f>IFERROR(VLOOKUP($A22,[1]Revenue_Margin_input_Asia!$A:$AK,12,0),"")</f>
        <v/>
      </c>
      <c r="Z22" s="28" t="str">
        <f>IFERROR(VLOOKUP($A22,[1]Revenue_Margin_input_Asia!$A:$AK,13,0),"")</f>
        <v/>
      </c>
      <c r="AA22" s="29">
        <f t="shared" si="12"/>
        <v>0</v>
      </c>
      <c r="AB22" s="30">
        <f t="shared" si="6"/>
        <v>0</v>
      </c>
      <c r="AC22" s="30">
        <f t="shared" si="6"/>
        <v>0</v>
      </c>
      <c r="AD22" s="30">
        <f t="shared" si="6"/>
        <v>0</v>
      </c>
      <c r="AE22" s="30">
        <f t="shared" si="6"/>
        <v>0</v>
      </c>
      <c r="AF22" s="30">
        <f t="shared" si="6"/>
        <v>0</v>
      </c>
      <c r="AG22" s="31">
        <f t="shared" si="6"/>
        <v>0</v>
      </c>
      <c r="AH22" s="29">
        <f t="shared" si="13"/>
        <v>0</v>
      </c>
      <c r="AI22" s="30">
        <f t="shared" si="7"/>
        <v>0</v>
      </c>
      <c r="AJ22" s="30">
        <f t="shared" si="7"/>
        <v>0</v>
      </c>
      <c r="AK22" s="30">
        <f t="shared" si="7"/>
        <v>0</v>
      </c>
      <c r="AL22" s="30">
        <f t="shared" si="7"/>
        <v>0</v>
      </c>
      <c r="AM22" s="30">
        <f t="shared" si="7"/>
        <v>0</v>
      </c>
      <c r="AN22" s="31">
        <f t="shared" si="7"/>
        <v>0</v>
      </c>
      <c r="AO22" s="32"/>
      <c r="AP22" s="33"/>
      <c r="AQ22" s="33"/>
      <c r="AR22" s="33"/>
      <c r="AS22" s="33"/>
      <c r="AT22" s="33"/>
      <c r="AU22" s="33"/>
      <c r="AV22" t="str">
        <f t="shared" si="15"/>
        <v>C1 1-3.5T - Standard and Premium</v>
      </c>
      <c r="AW22" t="str">
        <f t="shared" si="16"/>
        <v>C1 1-3.5T - Standard and Premium_AM &amp; EMEA</v>
      </c>
    </row>
    <row r="23" spans="1:49" ht="15" hidden="1" x14ac:dyDescent="0.25">
      <c r="A23" s="21" t="s">
        <v>61</v>
      </c>
      <c r="B23" t="s">
        <v>62</v>
      </c>
      <c r="C23" t="s">
        <v>26</v>
      </c>
      <c r="D23" t="s">
        <v>34</v>
      </c>
      <c r="E23" t="str">
        <f>VLOOKUP(A23,[1]VLookup!G:I,3,0)</f>
        <v>C1 3W Stand</v>
      </c>
      <c r="F23" s="22">
        <v>0</v>
      </c>
      <c r="G23" s="23">
        <f>IFERROR(VLOOKUP(A23,[1]Asia_bookings_input!A:C,3,0),0)</f>
        <v>0</v>
      </c>
      <c r="H23" s="23">
        <f>IFERROR(VLOOKUP(A23,[1]Asia_bookings_input!K:L,2,0),0)</f>
        <v>0</v>
      </c>
      <c r="I23" s="23">
        <f t="shared" si="5"/>
        <v>0</v>
      </c>
      <c r="J23" s="23">
        <f t="shared" si="5"/>
        <v>0</v>
      </c>
      <c r="K23" s="23">
        <f t="shared" si="5"/>
        <v>0</v>
      </c>
      <c r="L23" s="24">
        <f t="shared" si="5"/>
        <v>0</v>
      </c>
      <c r="M23" s="25" t="str">
        <f>IFERROR(VLOOKUP(A23,[1]Revenue_Margin_input_Asia!A:F,6,0),"")</f>
        <v/>
      </c>
      <c r="N23" s="25" t="str">
        <f t="shared" si="8"/>
        <v/>
      </c>
      <c r="O23" s="25" t="str">
        <f t="shared" si="9"/>
        <v/>
      </c>
      <c r="P23" s="25" t="str">
        <f t="shared" si="10"/>
        <v/>
      </c>
      <c r="Q23" s="25" t="str">
        <f t="shared" si="11"/>
        <v/>
      </c>
      <c r="R23" s="25" t="str">
        <f t="shared" si="11"/>
        <v/>
      </c>
      <c r="S23" s="26" t="str">
        <f t="shared" si="11"/>
        <v/>
      </c>
      <c r="T23" s="27" t="str">
        <f>IFERROR(VLOOKUP(A23,[1]Revenue_Margin_input_Asia!A:K,7,0),"")</f>
        <v/>
      </c>
      <c r="U23" s="28" t="str">
        <f>IFERROR(VLOOKUP(A23,[1]Revenue_Margin_input_Asia!A:K,8,0),"")</f>
        <v/>
      </c>
      <c r="V23" s="28" t="str">
        <f>IFERROR(VLOOKUP($A23,[1]Revenue_Margin_input_Asia!$A:$AK,9,0),"")</f>
        <v/>
      </c>
      <c r="W23" s="28" t="str">
        <f>IFERROR(VLOOKUP($A23,[1]Revenue_Margin_input_Asia!$A:$AK,10,0),"")</f>
        <v/>
      </c>
      <c r="X23" s="28" t="str">
        <f>IFERROR(VLOOKUP($A23,[1]Revenue_Margin_input_Asia!$A:$AK,11,0),"")</f>
        <v/>
      </c>
      <c r="Y23" s="28" t="str">
        <f>IFERROR(VLOOKUP($A23,[1]Revenue_Margin_input_Asia!$A:$AK,12,0),"")</f>
        <v/>
      </c>
      <c r="Z23" s="28" t="str">
        <f>IFERROR(VLOOKUP($A23,[1]Revenue_Margin_input_Asia!$A:$AK,13,0),"")</f>
        <v/>
      </c>
      <c r="AA23" s="29">
        <f t="shared" si="12"/>
        <v>0</v>
      </c>
      <c r="AB23" s="30">
        <f t="shared" si="6"/>
        <v>0</v>
      </c>
      <c r="AC23" s="30">
        <f t="shared" si="6"/>
        <v>0</v>
      </c>
      <c r="AD23" s="30">
        <f t="shared" si="6"/>
        <v>0</v>
      </c>
      <c r="AE23" s="30">
        <f t="shared" si="6"/>
        <v>0</v>
      </c>
      <c r="AF23" s="30">
        <f t="shared" si="6"/>
        <v>0</v>
      </c>
      <c r="AG23" s="31">
        <f t="shared" si="6"/>
        <v>0</v>
      </c>
      <c r="AH23" s="29">
        <f t="shared" si="13"/>
        <v>0</v>
      </c>
      <c r="AI23" s="30">
        <f t="shared" si="7"/>
        <v>0</v>
      </c>
      <c r="AJ23" s="30">
        <f t="shared" si="7"/>
        <v>0</v>
      </c>
      <c r="AK23" s="30">
        <f t="shared" si="7"/>
        <v>0</v>
      </c>
      <c r="AL23" s="30">
        <f t="shared" si="7"/>
        <v>0</v>
      </c>
      <c r="AM23" s="30">
        <f t="shared" si="7"/>
        <v>0</v>
      </c>
      <c r="AN23" s="31">
        <f t="shared" si="7"/>
        <v>0</v>
      </c>
      <c r="AO23" s="32"/>
      <c r="AP23" s="33"/>
      <c r="AQ23" s="33"/>
      <c r="AR23" s="33"/>
      <c r="AS23" s="33"/>
      <c r="AT23" s="33"/>
      <c r="AU23" s="33"/>
      <c r="AV23" t="str">
        <f t="shared" si="15"/>
        <v>C1 1-3.5T - Standard and Premium</v>
      </c>
      <c r="AW23" t="str">
        <f t="shared" si="16"/>
        <v>C1 1-3.5T - Standard and Premium_AM &amp; EMEA</v>
      </c>
    </row>
    <row r="24" spans="1:49" ht="15" hidden="1" x14ac:dyDescent="0.25">
      <c r="A24" s="21" t="s">
        <v>63</v>
      </c>
      <c r="B24" t="s">
        <v>64</v>
      </c>
      <c r="C24" t="s">
        <v>26</v>
      </c>
      <c r="D24" t="s">
        <v>34</v>
      </c>
      <c r="E24" t="str">
        <f>VLOOKUP(A24,[1]VLookup!G:I,3,0)</f>
        <v>C1 3W Stand</v>
      </c>
      <c r="F24" s="22">
        <v>0</v>
      </c>
      <c r="G24" s="23">
        <f>IFERROR(VLOOKUP(A24,[1]Asia_bookings_input!A:C,3,0),0)</f>
        <v>0</v>
      </c>
      <c r="H24" s="23">
        <f>IFERROR(VLOOKUP(A24,[1]Asia_bookings_input!K:L,2,0),0)</f>
        <v>0</v>
      </c>
      <c r="I24" s="23">
        <f t="shared" si="5"/>
        <v>0</v>
      </c>
      <c r="J24" s="23">
        <f t="shared" si="5"/>
        <v>0</v>
      </c>
      <c r="K24" s="23">
        <f t="shared" si="5"/>
        <v>0</v>
      </c>
      <c r="L24" s="24">
        <f t="shared" si="5"/>
        <v>0</v>
      </c>
      <c r="M24" s="25" t="str">
        <f>IFERROR(VLOOKUP(A24,[1]Revenue_Margin_input_Asia!A:F,6,0),"")</f>
        <v/>
      </c>
      <c r="N24" s="25" t="str">
        <f t="shared" si="8"/>
        <v/>
      </c>
      <c r="O24" s="25" t="str">
        <f t="shared" si="9"/>
        <v/>
      </c>
      <c r="P24" s="25" t="str">
        <f t="shared" si="10"/>
        <v/>
      </c>
      <c r="Q24" s="25" t="str">
        <f t="shared" si="11"/>
        <v/>
      </c>
      <c r="R24" s="25" t="str">
        <f t="shared" si="11"/>
        <v/>
      </c>
      <c r="S24" s="26" t="str">
        <f t="shared" si="11"/>
        <v/>
      </c>
      <c r="T24" s="27" t="str">
        <f>IFERROR(VLOOKUP(A24,[1]Revenue_Margin_input_Asia!A:K,7,0),"")</f>
        <v/>
      </c>
      <c r="U24" s="28" t="str">
        <f>IFERROR(VLOOKUP(A24,[1]Revenue_Margin_input_Asia!A:K,8,0),"")</f>
        <v/>
      </c>
      <c r="V24" s="28" t="str">
        <f>IFERROR(VLOOKUP($A24,[1]Revenue_Margin_input_Asia!$A:$AK,9,0),"")</f>
        <v/>
      </c>
      <c r="W24" s="28" t="str">
        <f>IFERROR(VLOOKUP($A24,[1]Revenue_Margin_input_Asia!$A:$AK,10,0),"")</f>
        <v/>
      </c>
      <c r="X24" s="28" t="str">
        <f>IFERROR(VLOOKUP($A24,[1]Revenue_Margin_input_Asia!$A:$AK,11,0),"")</f>
        <v/>
      </c>
      <c r="Y24" s="28" t="str">
        <f>IFERROR(VLOOKUP($A24,[1]Revenue_Margin_input_Asia!$A:$AK,12,0),"")</f>
        <v/>
      </c>
      <c r="Z24" s="28" t="str">
        <f>IFERROR(VLOOKUP($A24,[1]Revenue_Margin_input_Asia!$A:$AK,13,0),"")</f>
        <v/>
      </c>
      <c r="AA24" s="29">
        <f t="shared" si="12"/>
        <v>0</v>
      </c>
      <c r="AB24" s="30">
        <f t="shared" si="6"/>
        <v>0</v>
      </c>
      <c r="AC24" s="30">
        <f t="shared" si="6"/>
        <v>0</v>
      </c>
      <c r="AD24" s="30">
        <f t="shared" si="6"/>
        <v>0</v>
      </c>
      <c r="AE24" s="30">
        <f t="shared" si="6"/>
        <v>0</v>
      </c>
      <c r="AF24" s="30">
        <f t="shared" si="6"/>
        <v>0</v>
      </c>
      <c r="AG24" s="31">
        <f t="shared" si="6"/>
        <v>0</v>
      </c>
      <c r="AH24" s="29">
        <f t="shared" si="13"/>
        <v>0</v>
      </c>
      <c r="AI24" s="30">
        <f t="shared" si="7"/>
        <v>0</v>
      </c>
      <c r="AJ24" s="30">
        <f t="shared" si="7"/>
        <v>0</v>
      </c>
      <c r="AK24" s="30">
        <f t="shared" si="7"/>
        <v>0</v>
      </c>
      <c r="AL24" s="30">
        <f t="shared" si="7"/>
        <v>0</v>
      </c>
      <c r="AM24" s="30">
        <f t="shared" si="7"/>
        <v>0</v>
      </c>
      <c r="AN24" s="31">
        <f t="shared" si="7"/>
        <v>0</v>
      </c>
      <c r="AO24" s="32"/>
      <c r="AP24" s="33"/>
      <c r="AQ24" s="33"/>
      <c r="AR24" s="33"/>
      <c r="AS24" s="33"/>
      <c r="AT24" s="33"/>
      <c r="AU24" s="33"/>
      <c r="AV24" t="str">
        <f t="shared" si="15"/>
        <v>C1 1-3.5T - Standard and Premium</v>
      </c>
      <c r="AW24" t="str">
        <f t="shared" si="16"/>
        <v>C1 1-3.5T - Standard and Premium_AM &amp; EMEA</v>
      </c>
    </row>
    <row r="25" spans="1:49" ht="15" hidden="1" x14ac:dyDescent="0.25">
      <c r="A25" s="21" t="s">
        <v>65</v>
      </c>
      <c r="B25" t="s">
        <v>66</v>
      </c>
      <c r="C25" t="s">
        <v>21</v>
      </c>
      <c r="D25" t="s">
        <v>29</v>
      </c>
      <c r="E25" t="str">
        <f>VLOOKUP(A25,[1]VLookup!G:I,3,0)</f>
        <v>C1 1-3.5T</v>
      </c>
      <c r="F25" s="22">
        <v>0</v>
      </c>
      <c r="G25" s="23">
        <f>IFERROR(VLOOKUP(A25,[1]Asia_bookings_input!A:C,3,0),0)</f>
        <v>0</v>
      </c>
      <c r="H25" s="23">
        <f>IFERROR(VLOOKUP(A25,[1]Asia_bookings_input!K:L,2,0),0)</f>
        <v>0</v>
      </c>
      <c r="I25" s="23">
        <f t="shared" si="5"/>
        <v>0</v>
      </c>
      <c r="J25" s="23">
        <f t="shared" si="5"/>
        <v>0</v>
      </c>
      <c r="K25" s="23">
        <f t="shared" si="5"/>
        <v>0</v>
      </c>
      <c r="L25" s="24">
        <f t="shared" si="5"/>
        <v>0</v>
      </c>
      <c r="M25" s="25" t="str">
        <f>IFERROR(VLOOKUP(A25,[1]Revenue_Margin_input_Asia!A:F,6,0),"")</f>
        <v/>
      </c>
      <c r="N25" s="25" t="str">
        <f t="shared" si="8"/>
        <v/>
      </c>
      <c r="O25" s="25" t="str">
        <f t="shared" si="9"/>
        <v/>
      </c>
      <c r="P25" s="25" t="str">
        <f t="shared" si="10"/>
        <v/>
      </c>
      <c r="Q25" s="25" t="str">
        <f t="shared" si="11"/>
        <v/>
      </c>
      <c r="R25" s="25" t="str">
        <f t="shared" si="11"/>
        <v/>
      </c>
      <c r="S25" s="26" t="str">
        <f t="shared" si="11"/>
        <v/>
      </c>
      <c r="T25" s="27" t="str">
        <f>IFERROR(VLOOKUP(A25,[1]Revenue_Margin_input_Asia!A:K,7,0),"")</f>
        <v/>
      </c>
      <c r="U25" s="28" t="str">
        <f>IFERROR(VLOOKUP(A25,[1]Revenue_Margin_input_Asia!A:K,8,0),"")</f>
        <v/>
      </c>
      <c r="V25" s="28" t="str">
        <f>IFERROR(VLOOKUP($A25,[1]Revenue_Margin_input_Asia!$A:$AK,9,0),"")</f>
        <v/>
      </c>
      <c r="W25" s="28" t="str">
        <f>IFERROR(VLOOKUP($A25,[1]Revenue_Margin_input_Asia!$A:$AK,10,0),"")</f>
        <v/>
      </c>
      <c r="X25" s="28" t="str">
        <f>IFERROR(VLOOKUP($A25,[1]Revenue_Margin_input_Asia!$A:$AK,11,0),"")</f>
        <v/>
      </c>
      <c r="Y25" s="28" t="str">
        <f>IFERROR(VLOOKUP($A25,[1]Revenue_Margin_input_Asia!$A:$AK,12,0),"")</f>
        <v/>
      </c>
      <c r="Z25" s="28" t="str">
        <f>IFERROR(VLOOKUP($A25,[1]Revenue_Margin_input_Asia!$A:$AK,13,0),"")</f>
        <v/>
      </c>
      <c r="AA25" s="29">
        <f t="shared" si="12"/>
        <v>0</v>
      </c>
      <c r="AB25" s="30">
        <f t="shared" si="6"/>
        <v>0</v>
      </c>
      <c r="AC25" s="30">
        <f t="shared" si="6"/>
        <v>0</v>
      </c>
      <c r="AD25" s="30">
        <f t="shared" si="6"/>
        <v>0</v>
      </c>
      <c r="AE25" s="30">
        <f t="shared" si="6"/>
        <v>0</v>
      </c>
      <c r="AF25" s="30">
        <f t="shared" si="6"/>
        <v>0</v>
      </c>
      <c r="AG25" s="31">
        <f t="shared" si="6"/>
        <v>0</v>
      </c>
      <c r="AH25" s="29">
        <f t="shared" si="13"/>
        <v>0</v>
      </c>
      <c r="AI25" s="30">
        <f t="shared" si="7"/>
        <v>0</v>
      </c>
      <c r="AJ25" s="30">
        <f t="shared" si="7"/>
        <v>0</v>
      </c>
      <c r="AK25" s="30">
        <f t="shared" si="7"/>
        <v>0</v>
      </c>
      <c r="AL25" s="30">
        <f t="shared" si="7"/>
        <v>0</v>
      </c>
      <c r="AM25" s="30">
        <f t="shared" si="7"/>
        <v>0</v>
      </c>
      <c r="AN25" s="31">
        <f t="shared" si="7"/>
        <v>0</v>
      </c>
      <c r="AO25" s="32"/>
      <c r="AP25" s="33"/>
      <c r="AQ25" s="33"/>
      <c r="AR25" s="33"/>
      <c r="AS25" s="33"/>
      <c r="AT25" s="33"/>
      <c r="AU25" s="33"/>
      <c r="AV25" t="str">
        <f t="shared" si="15"/>
        <v>C1 1-3.5T - Standard and Premium</v>
      </c>
      <c r="AW25" t="str">
        <f t="shared" si="16"/>
        <v>C1 1-3.5T - Standard and Premium_AM &amp; EMEA</v>
      </c>
    </row>
    <row r="26" spans="1:49" ht="15" hidden="1" x14ac:dyDescent="0.25">
      <c r="A26" s="21" t="s">
        <v>67</v>
      </c>
      <c r="B26" t="s">
        <v>68</v>
      </c>
      <c r="C26" t="s">
        <v>14</v>
      </c>
      <c r="D26" t="s">
        <v>18</v>
      </c>
      <c r="E26" t="str">
        <f>VLOOKUP(A26,[1]VLookup!G:I,3,0)</f>
        <v>C1 1-3.5T</v>
      </c>
      <c r="F26" s="22">
        <v>0</v>
      </c>
      <c r="G26" s="23">
        <f>IFERROR(VLOOKUP(A26,[1]Asia_bookings_input!A:C,3,0),0)</f>
        <v>0</v>
      </c>
      <c r="H26" s="23">
        <f>IFERROR(VLOOKUP(A26,[1]Asia_bookings_input!K:L,2,0),0)</f>
        <v>5</v>
      </c>
      <c r="I26" s="23">
        <f t="shared" si="5"/>
        <v>0</v>
      </c>
      <c r="J26" s="23">
        <f t="shared" si="5"/>
        <v>0</v>
      </c>
      <c r="K26" s="23">
        <f t="shared" si="5"/>
        <v>0</v>
      </c>
      <c r="L26" s="24">
        <f t="shared" si="5"/>
        <v>0</v>
      </c>
      <c r="M26" s="25">
        <f>IFERROR(VLOOKUP(A26,[1]Revenue_Margin_input_Asia!A:F,6,0),"")</f>
        <v>20.708078125814872</v>
      </c>
      <c r="N26" s="25">
        <f t="shared" si="8"/>
        <v>20.708078125814872</v>
      </c>
      <c r="O26" s="25">
        <f t="shared" si="9"/>
        <v>20.708078125814872</v>
      </c>
      <c r="P26" s="25">
        <f t="shared" si="10"/>
        <v>20.708078125814872</v>
      </c>
      <c r="Q26" s="25">
        <f t="shared" si="11"/>
        <v>20.708078125814872</v>
      </c>
      <c r="R26" s="25">
        <f t="shared" si="11"/>
        <v>20.708078125814872</v>
      </c>
      <c r="S26" s="26">
        <f t="shared" si="11"/>
        <v>20.708078125814872</v>
      </c>
      <c r="T26" s="27">
        <f>IFERROR(VLOOKUP(A26,[1]Revenue_Margin_input_Asia!A:K,7,0),"")</f>
        <v>9.4899427538182674E-2</v>
      </c>
      <c r="U26" s="28">
        <f>IFERROR(VLOOKUP(A26,[1]Revenue_Margin_input_Asia!A:K,8,0),"")</f>
        <v>9.9899425915411344E-2</v>
      </c>
      <c r="V26" s="28">
        <f>IFERROR(VLOOKUP($A26,[1]Revenue_Margin_input_Asia!$A:$AK,9,0),"")</f>
        <v>9.9899427538182678E-2</v>
      </c>
      <c r="W26" s="28">
        <f>IFERROR(VLOOKUP($A26,[1]Revenue_Margin_input_Asia!$A:$AK,10,0),"")</f>
        <v>9.9899427538182678E-2</v>
      </c>
      <c r="X26" s="28">
        <f>IFERROR(VLOOKUP($A26,[1]Revenue_Margin_input_Asia!$A:$AK,11,0),"")</f>
        <v>0.15</v>
      </c>
      <c r="Y26" s="28">
        <f>IFERROR(VLOOKUP($A26,[1]Revenue_Margin_input_Asia!$A:$AK,12,0),"")</f>
        <v>0.15</v>
      </c>
      <c r="Z26" s="28">
        <f>IFERROR(VLOOKUP($A26,[1]Revenue_Margin_input_Asia!$A:$AK,13,0),"")</f>
        <v>0.15</v>
      </c>
      <c r="AA26" s="29">
        <f t="shared" si="12"/>
        <v>0</v>
      </c>
      <c r="AB26" s="30">
        <f t="shared" si="6"/>
        <v>0</v>
      </c>
      <c r="AC26" s="30">
        <f t="shared" si="6"/>
        <v>103.54039062907435</v>
      </c>
      <c r="AD26" s="30">
        <f t="shared" si="6"/>
        <v>0</v>
      </c>
      <c r="AE26" s="30">
        <f t="shared" si="6"/>
        <v>0</v>
      </c>
      <c r="AF26" s="30">
        <f t="shared" si="6"/>
        <v>0</v>
      </c>
      <c r="AG26" s="31">
        <f t="shared" si="6"/>
        <v>0</v>
      </c>
      <c r="AH26" s="29">
        <f t="shared" si="13"/>
        <v>0</v>
      </c>
      <c r="AI26" s="30">
        <f t="shared" si="7"/>
        <v>0</v>
      </c>
      <c r="AJ26" s="30">
        <f t="shared" si="7"/>
        <v>10.343625750924343</v>
      </c>
      <c r="AK26" s="30">
        <f t="shared" si="7"/>
        <v>0</v>
      </c>
      <c r="AL26" s="30">
        <f t="shared" si="7"/>
        <v>0</v>
      </c>
      <c r="AM26" s="30">
        <f t="shared" si="7"/>
        <v>0</v>
      </c>
      <c r="AN26" s="31">
        <f t="shared" si="7"/>
        <v>0</v>
      </c>
      <c r="AO26" s="32"/>
      <c r="AP26" s="34"/>
      <c r="AQ26" s="34"/>
      <c r="AR26" s="34"/>
      <c r="AS26" s="34"/>
      <c r="AT26" s="34"/>
      <c r="AU26" s="34"/>
      <c r="AV26" t="str">
        <f t="shared" si="15"/>
        <v>C1 1-3.5T - Standard and Premium</v>
      </c>
      <c r="AW26" t="str">
        <f t="shared" si="14"/>
        <v>C1 1-3.5T - Standard and Premium_SN</v>
      </c>
    </row>
    <row r="27" spans="1:49" ht="15" x14ac:dyDescent="0.25">
      <c r="A27" s="21" t="s">
        <v>69</v>
      </c>
      <c r="B27" t="s">
        <v>70</v>
      </c>
      <c r="C27" t="s">
        <v>21</v>
      </c>
      <c r="D27" t="s">
        <v>18</v>
      </c>
      <c r="E27" t="str">
        <f>VLOOKUP(A27,[1]VLookup!G:I,3,0)</f>
        <v>C1 1-3.5T</v>
      </c>
      <c r="F27" s="22">
        <v>16</v>
      </c>
      <c r="G27" s="23">
        <f>IFERROR(VLOOKUP(A27,[1]Asia_bookings_input!A:C,3,0),0)</f>
        <v>10</v>
      </c>
      <c r="H27" s="23">
        <f>IFERROR(VLOOKUP(A27,[1]Asia_bookings_input!K:L,2,0),0)</f>
        <v>10</v>
      </c>
      <c r="I27" s="23">
        <f t="shared" si="5"/>
        <v>24</v>
      </c>
      <c r="J27" s="23">
        <f t="shared" si="5"/>
        <v>24</v>
      </c>
      <c r="K27" s="23">
        <f t="shared" si="5"/>
        <v>24</v>
      </c>
      <c r="L27" s="24">
        <f t="shared" si="5"/>
        <v>24</v>
      </c>
      <c r="M27" s="25">
        <f>IFERROR(VLOOKUP(A27,[1]Revenue_Margin_input_Asia!A:F,6,0),"")</f>
        <v>63.61762499999999</v>
      </c>
      <c r="N27" s="25">
        <f t="shared" si="8"/>
        <v>63.61762499999999</v>
      </c>
      <c r="O27" s="25">
        <f t="shared" si="9"/>
        <v>63.61762499999999</v>
      </c>
      <c r="P27" s="25">
        <f t="shared" si="10"/>
        <v>63.61762499999999</v>
      </c>
      <c r="Q27" s="25">
        <f t="shared" si="11"/>
        <v>63.61762499999999</v>
      </c>
      <c r="R27" s="25">
        <f t="shared" si="11"/>
        <v>63.61762499999999</v>
      </c>
      <c r="S27" s="26">
        <f t="shared" si="11"/>
        <v>63.61762499999999</v>
      </c>
      <c r="T27" s="27">
        <f>IFERROR(VLOOKUP(A27,[1]Revenue_Margin_input_Asia!A:K,7,0),"")</f>
        <v>1.3763957613690717E-2</v>
      </c>
      <c r="U27" s="28">
        <f>IFERROR(VLOOKUP(A27,[1]Revenue_Margin_input_Asia!A:K,8,0),"")</f>
        <v>0.10943337302628134</v>
      </c>
      <c r="V27" s="28">
        <f>IFERROR(VLOOKUP($A27,[1]Revenue_Margin_input_Asia!$A:$AK,9,0),"")</f>
        <v>9.7754867480838226E-2</v>
      </c>
      <c r="W27" s="28">
        <f>IFERROR(VLOOKUP($A27,[1]Revenue_Margin_input_Asia!$A:$AK,10,0),"")</f>
        <v>9.7754867480838226E-2</v>
      </c>
      <c r="X27" s="28">
        <f>IFERROR(VLOOKUP($A27,[1]Revenue_Margin_input_Asia!$A:$AK,11,0),"")</f>
        <v>0.15</v>
      </c>
      <c r="Y27" s="28">
        <f>IFERROR(VLOOKUP($A27,[1]Revenue_Margin_input_Asia!$A:$AK,12,0),"")</f>
        <v>0.15</v>
      </c>
      <c r="Z27" s="28">
        <f>IFERROR(VLOOKUP($A27,[1]Revenue_Margin_input_Asia!$A:$AK,13,0),"")</f>
        <v>0.15</v>
      </c>
      <c r="AA27" s="29">
        <f t="shared" si="12"/>
        <v>1017.8819999999998</v>
      </c>
      <c r="AB27" s="30">
        <f t="shared" si="6"/>
        <v>636.17624999999987</v>
      </c>
      <c r="AC27" s="30">
        <f t="shared" si="6"/>
        <v>636.17624999999987</v>
      </c>
      <c r="AD27" s="30">
        <f t="shared" si="6"/>
        <v>1526.8229999999999</v>
      </c>
      <c r="AE27" s="30">
        <f t="shared" si="6"/>
        <v>1526.8229999999999</v>
      </c>
      <c r="AF27" s="30">
        <f t="shared" si="6"/>
        <v>1526.8229999999999</v>
      </c>
      <c r="AG27" s="31">
        <f t="shared" si="6"/>
        <v>1526.8229999999999</v>
      </c>
      <c r="AH27" s="29">
        <f t="shared" si="13"/>
        <v>14.010084703738732</v>
      </c>
      <c r="AI27" s="30">
        <f t="shared" si="7"/>
        <v>69.618912876710795</v>
      </c>
      <c r="AJ27" s="30">
        <f t="shared" si="7"/>
        <v>62.189325013206599</v>
      </c>
      <c r="AK27" s="30">
        <f t="shared" si="7"/>
        <v>149.25438003169586</v>
      </c>
      <c r="AL27" s="30">
        <f t="shared" si="7"/>
        <v>229.02344999999997</v>
      </c>
      <c r="AM27" s="30">
        <f t="shared" si="7"/>
        <v>229.02344999999997</v>
      </c>
      <c r="AN27" s="31">
        <f t="shared" si="7"/>
        <v>229.02344999999997</v>
      </c>
      <c r="AO27" s="32"/>
      <c r="AP27" s="33"/>
      <c r="AQ27" s="33"/>
      <c r="AR27" s="33"/>
      <c r="AS27" s="33"/>
      <c r="AT27" s="33"/>
      <c r="AU27" s="33"/>
      <c r="AV27" t="str">
        <f t="shared" si="15"/>
        <v>C1 1-3.5T - Standard and Premium</v>
      </c>
      <c r="AW27" t="str">
        <f t="shared" ref="AW27:AW28" si="17">AV27&amp;"_"&amp;"AM &amp; EMEA"</f>
        <v>C1 1-3.5T - Standard and Premium_AM &amp; EMEA</v>
      </c>
    </row>
    <row r="28" spans="1:49" ht="15" hidden="1" x14ac:dyDescent="0.25">
      <c r="A28" s="21" t="s">
        <v>71</v>
      </c>
      <c r="B28" t="s">
        <v>72</v>
      </c>
      <c r="C28" t="s">
        <v>21</v>
      </c>
      <c r="D28" t="s">
        <v>29</v>
      </c>
      <c r="E28" t="str">
        <f>VLOOKUP(A28,[1]VLookup!G:I,3,0)</f>
        <v>C1 1-3.5T</v>
      </c>
      <c r="F28" s="22">
        <v>0</v>
      </c>
      <c r="G28" s="23">
        <f>IFERROR(VLOOKUP(A28,[1]Asia_bookings_input!A:C,3,0),0)</f>
        <v>0</v>
      </c>
      <c r="H28" s="23">
        <f>IFERROR(VLOOKUP(A28,[1]Asia_bookings_input!K:L,2,0),0)</f>
        <v>0</v>
      </c>
      <c r="I28" s="23">
        <f t="shared" si="5"/>
        <v>0</v>
      </c>
      <c r="J28" s="23">
        <f t="shared" si="5"/>
        <v>0</v>
      </c>
      <c r="K28" s="23">
        <f t="shared" si="5"/>
        <v>0</v>
      </c>
      <c r="L28" s="24">
        <f t="shared" si="5"/>
        <v>0</v>
      </c>
      <c r="M28" s="25" t="str">
        <f>IFERROR(VLOOKUP(A28,[1]Revenue_Margin_input_Asia!A:F,6,0),"")</f>
        <v/>
      </c>
      <c r="N28" s="25" t="str">
        <f t="shared" si="8"/>
        <v/>
      </c>
      <c r="O28" s="25" t="str">
        <f t="shared" si="9"/>
        <v/>
      </c>
      <c r="P28" s="25" t="str">
        <f t="shared" si="10"/>
        <v/>
      </c>
      <c r="Q28" s="25" t="str">
        <f t="shared" si="11"/>
        <v/>
      </c>
      <c r="R28" s="25" t="str">
        <f t="shared" si="11"/>
        <v/>
      </c>
      <c r="S28" s="26" t="str">
        <f t="shared" si="11"/>
        <v/>
      </c>
      <c r="T28" s="27" t="str">
        <f>IFERROR(VLOOKUP(A28,[1]Revenue_Margin_input_Asia!A:K,7,0),"")</f>
        <v/>
      </c>
      <c r="U28" s="28" t="str">
        <f>IFERROR(VLOOKUP(A28,[1]Revenue_Margin_input_Asia!A:K,8,0),"")</f>
        <v/>
      </c>
      <c r="V28" s="28" t="str">
        <f>IFERROR(VLOOKUP($A28,[1]Revenue_Margin_input_Asia!$A:$AK,9,0),"")</f>
        <v/>
      </c>
      <c r="W28" s="28" t="str">
        <f>IFERROR(VLOOKUP($A28,[1]Revenue_Margin_input_Asia!$A:$AK,10,0),"")</f>
        <v/>
      </c>
      <c r="X28" s="28" t="str">
        <f>IFERROR(VLOOKUP($A28,[1]Revenue_Margin_input_Asia!$A:$AK,11,0),"")</f>
        <v/>
      </c>
      <c r="Y28" s="28" t="str">
        <f>IFERROR(VLOOKUP($A28,[1]Revenue_Margin_input_Asia!$A:$AK,12,0),"")</f>
        <v/>
      </c>
      <c r="Z28" s="28" t="str">
        <f>IFERROR(VLOOKUP($A28,[1]Revenue_Margin_input_Asia!$A:$AK,13,0),"")</f>
        <v/>
      </c>
      <c r="AA28" s="29">
        <f t="shared" si="12"/>
        <v>0</v>
      </c>
      <c r="AB28" s="30">
        <f t="shared" si="6"/>
        <v>0</v>
      </c>
      <c r="AC28" s="30">
        <f t="shared" si="6"/>
        <v>0</v>
      </c>
      <c r="AD28" s="30">
        <f t="shared" si="6"/>
        <v>0</v>
      </c>
      <c r="AE28" s="30">
        <f t="shared" si="6"/>
        <v>0</v>
      </c>
      <c r="AF28" s="30">
        <f t="shared" si="6"/>
        <v>0</v>
      </c>
      <c r="AG28" s="31">
        <f t="shared" si="6"/>
        <v>0</v>
      </c>
      <c r="AH28" s="29">
        <f t="shared" si="13"/>
        <v>0</v>
      </c>
      <c r="AI28" s="30">
        <f t="shared" si="7"/>
        <v>0</v>
      </c>
      <c r="AJ28" s="30">
        <f t="shared" si="7"/>
        <v>0</v>
      </c>
      <c r="AK28" s="30">
        <f t="shared" si="7"/>
        <v>0</v>
      </c>
      <c r="AL28" s="30">
        <f t="shared" si="7"/>
        <v>0</v>
      </c>
      <c r="AM28" s="30">
        <f t="shared" si="7"/>
        <v>0</v>
      </c>
      <c r="AN28" s="31">
        <f t="shared" si="7"/>
        <v>0</v>
      </c>
      <c r="AO28" s="32"/>
      <c r="AP28" s="33"/>
      <c r="AQ28" s="33"/>
      <c r="AR28" s="33"/>
      <c r="AS28" s="33"/>
      <c r="AT28" s="33"/>
      <c r="AU28" s="33"/>
      <c r="AV28" t="str">
        <f t="shared" si="15"/>
        <v>C1 1-3.5T - Standard and Premium</v>
      </c>
      <c r="AW28" t="str">
        <f t="shared" si="17"/>
        <v>C1 1-3.5T - Standard and Premium_AM &amp; EMEA</v>
      </c>
    </row>
    <row r="29" spans="1:49" ht="15" hidden="1" x14ac:dyDescent="0.25">
      <c r="A29" s="21" t="s">
        <v>73</v>
      </c>
      <c r="B29" t="s">
        <v>74</v>
      </c>
      <c r="C29" t="s">
        <v>14</v>
      </c>
      <c r="D29" t="s">
        <v>15</v>
      </c>
      <c r="E29" t="str">
        <f>VLOOKUP(A29,[1]VLookup!G:I,3,0)</f>
        <v>C1 1-3.5T</v>
      </c>
      <c r="F29" s="22">
        <v>0</v>
      </c>
      <c r="G29" s="23">
        <f>IFERROR(VLOOKUP(A29,[1]Asia_bookings_input!A:C,3,0),0)</f>
        <v>0</v>
      </c>
      <c r="H29" s="23">
        <f>IFERROR(VLOOKUP(A29,[1]Asia_bookings_input!K:L,2,0),0)</f>
        <v>6</v>
      </c>
      <c r="I29" s="23">
        <f t="shared" si="5"/>
        <v>0</v>
      </c>
      <c r="J29" s="23">
        <f t="shared" si="5"/>
        <v>0</v>
      </c>
      <c r="K29" s="23">
        <f t="shared" si="5"/>
        <v>0</v>
      </c>
      <c r="L29" s="24">
        <f t="shared" si="5"/>
        <v>0</v>
      </c>
      <c r="M29" s="25">
        <f>IFERROR(VLOOKUP(A29,[1]Revenue_Margin_input_Asia!A:F,6,0),"")</f>
        <v>20.319163570239962</v>
      </c>
      <c r="N29" s="25">
        <f t="shared" si="8"/>
        <v>20.319163570239962</v>
      </c>
      <c r="O29" s="25">
        <f t="shared" si="9"/>
        <v>20.319163570239962</v>
      </c>
      <c r="P29" s="25">
        <f t="shared" si="10"/>
        <v>20.319163570239962</v>
      </c>
      <c r="Q29" s="25">
        <f t="shared" si="11"/>
        <v>20.319163570239962</v>
      </c>
      <c r="R29" s="25">
        <f t="shared" si="11"/>
        <v>20.319163570239962</v>
      </c>
      <c r="S29" s="26">
        <f t="shared" si="11"/>
        <v>20.319163570239962</v>
      </c>
      <c r="T29" s="27">
        <f>IFERROR(VLOOKUP(A29,[1]Revenue_Margin_input_Asia!A:K,7,0),"")</f>
        <v>6.1860211851908153E-2</v>
      </c>
      <c r="U29" s="28">
        <f>IFERROR(VLOOKUP(A29,[1]Revenue_Margin_input_Asia!A:K,8,0),"")</f>
        <v>8.1860211979828415E-2</v>
      </c>
      <c r="V29" s="28">
        <f>IFERROR(VLOOKUP($A29,[1]Revenue_Margin_input_Asia!$A:$AK,9,0),"")</f>
        <v>8.1860211851908157E-2</v>
      </c>
      <c r="W29" s="28">
        <f>IFERROR(VLOOKUP($A29,[1]Revenue_Margin_input_Asia!$A:$AK,10,0),"")</f>
        <v>8.1860211851908157E-2</v>
      </c>
      <c r="X29" s="28">
        <f>IFERROR(VLOOKUP($A29,[1]Revenue_Margin_input_Asia!$A:$AK,11,0),"")</f>
        <v>0.15</v>
      </c>
      <c r="Y29" s="28">
        <f>IFERROR(VLOOKUP($A29,[1]Revenue_Margin_input_Asia!$A:$AK,12,0),"")</f>
        <v>0.15</v>
      </c>
      <c r="Z29" s="28">
        <f>IFERROR(VLOOKUP($A29,[1]Revenue_Margin_input_Asia!$A:$AK,13,0),"")</f>
        <v>0.15</v>
      </c>
      <c r="AA29" s="29">
        <f t="shared" si="12"/>
        <v>0</v>
      </c>
      <c r="AB29" s="30">
        <f t="shared" si="6"/>
        <v>0</v>
      </c>
      <c r="AC29" s="30">
        <f t="shared" si="6"/>
        <v>121.91498142143976</v>
      </c>
      <c r="AD29" s="30">
        <f t="shared" si="6"/>
        <v>0</v>
      </c>
      <c r="AE29" s="30">
        <f t="shared" si="6"/>
        <v>0</v>
      </c>
      <c r="AF29" s="30">
        <f t="shared" si="6"/>
        <v>0</v>
      </c>
      <c r="AG29" s="31">
        <f t="shared" si="6"/>
        <v>0</v>
      </c>
      <c r="AH29" s="29">
        <f t="shared" si="13"/>
        <v>0</v>
      </c>
      <c r="AI29" s="30">
        <f t="shared" si="7"/>
        <v>0</v>
      </c>
      <c r="AJ29" s="30">
        <f t="shared" si="7"/>
        <v>9.9799862070805059</v>
      </c>
      <c r="AK29" s="30">
        <f t="shared" si="7"/>
        <v>0</v>
      </c>
      <c r="AL29" s="30">
        <f t="shared" si="7"/>
        <v>0</v>
      </c>
      <c r="AM29" s="30">
        <f t="shared" si="7"/>
        <v>0</v>
      </c>
      <c r="AN29" s="31">
        <f t="shared" si="7"/>
        <v>0</v>
      </c>
      <c r="AO29" s="32"/>
      <c r="AP29" s="33"/>
      <c r="AQ29" s="33"/>
      <c r="AR29" s="33"/>
      <c r="AS29" s="33"/>
      <c r="AT29" s="33"/>
      <c r="AU29" s="33"/>
      <c r="AV29" t="str">
        <f t="shared" si="15"/>
        <v>C1 1-3.5T - Standard and Premium</v>
      </c>
      <c r="AW29" t="str">
        <f t="shared" si="14"/>
        <v>C1 1-3.5T - Standard and Premium_SN</v>
      </c>
    </row>
    <row r="30" spans="1:49" ht="15" x14ac:dyDescent="0.25">
      <c r="A30" s="21" t="s">
        <v>75</v>
      </c>
      <c r="B30" t="s">
        <v>76</v>
      </c>
      <c r="C30" t="s">
        <v>21</v>
      </c>
      <c r="D30" t="s">
        <v>15</v>
      </c>
      <c r="E30" t="str">
        <f>VLOOKUP(A30,[1]VLookup!G:I,3,0)</f>
        <v>C1 1-3.5T</v>
      </c>
      <c r="F30" s="22">
        <v>8</v>
      </c>
      <c r="G30" s="23">
        <f>IFERROR(VLOOKUP(A30,[1]Asia_bookings_input!A:C,3,0),0)</f>
        <v>9</v>
      </c>
      <c r="H30" s="23">
        <f>IFERROR(VLOOKUP(A30,[1]Asia_bookings_input!K:L,2,0),0)</f>
        <v>11</v>
      </c>
      <c r="I30" s="23">
        <f t="shared" si="5"/>
        <v>12</v>
      </c>
      <c r="J30" s="23">
        <f t="shared" si="5"/>
        <v>12</v>
      </c>
      <c r="K30" s="23">
        <f t="shared" si="5"/>
        <v>12</v>
      </c>
      <c r="L30" s="24">
        <f>ROUND(L$31*$F30/$F$31,0)+1</f>
        <v>13</v>
      </c>
      <c r="M30" s="25">
        <f>IFERROR(VLOOKUP(A30,[1]Revenue_Margin_input_Asia!A:F,6,0),"")</f>
        <v>37.49315</v>
      </c>
      <c r="N30" s="25">
        <f t="shared" si="8"/>
        <v>37.49315</v>
      </c>
      <c r="O30" s="25">
        <f t="shared" si="9"/>
        <v>37.49315</v>
      </c>
      <c r="P30" s="25">
        <f t="shared" si="10"/>
        <v>37.49315</v>
      </c>
      <c r="Q30" s="25">
        <f t="shared" si="11"/>
        <v>37.49315</v>
      </c>
      <c r="R30" s="25">
        <f t="shared" si="11"/>
        <v>37.49315</v>
      </c>
      <c r="S30" s="26">
        <f t="shared" si="11"/>
        <v>37.49315</v>
      </c>
      <c r="T30" s="27">
        <f>IFERROR(VLOOKUP(A30,[1]Revenue_Margin_input_Asia!A:K,7,0),"")</f>
        <v>3.7759505088127976E-2</v>
      </c>
      <c r="U30" s="28">
        <f>IFERROR(VLOOKUP(A30,[1]Revenue_Margin_input_Asia!A:K,8,0),"")</f>
        <v>0.11742894883542408</v>
      </c>
      <c r="V30" s="28">
        <f>IFERROR(VLOOKUP($A30,[1]Revenue_Margin_input_Asia!$A:$AK,9,0),"")</f>
        <v>5.9804675922286291E-2</v>
      </c>
      <c r="W30" s="28">
        <f>IFERROR(VLOOKUP($A30,[1]Revenue_Margin_input_Asia!$A:$AK,10,0),"")</f>
        <v>5.9804675922286291E-2</v>
      </c>
      <c r="X30" s="28">
        <f>IFERROR(VLOOKUP($A30,[1]Revenue_Margin_input_Asia!$A:$AK,11,0),"")</f>
        <v>0.15</v>
      </c>
      <c r="Y30" s="28">
        <f>IFERROR(VLOOKUP($A30,[1]Revenue_Margin_input_Asia!$A:$AK,12,0),"")</f>
        <v>0.15</v>
      </c>
      <c r="Z30" s="28">
        <f>IFERROR(VLOOKUP($A30,[1]Revenue_Margin_input_Asia!$A:$AK,13,0),"")</f>
        <v>0.15</v>
      </c>
      <c r="AA30" s="29">
        <f t="shared" si="12"/>
        <v>299.9452</v>
      </c>
      <c r="AB30" s="30">
        <f t="shared" si="6"/>
        <v>337.43835000000001</v>
      </c>
      <c r="AC30" s="30">
        <f t="shared" si="6"/>
        <v>412.42464999999999</v>
      </c>
      <c r="AD30" s="30">
        <f t="shared" si="6"/>
        <v>449.9178</v>
      </c>
      <c r="AE30" s="30">
        <f t="shared" si="6"/>
        <v>449.9178</v>
      </c>
      <c r="AF30" s="30">
        <f t="shared" si="6"/>
        <v>449.9178</v>
      </c>
      <c r="AG30" s="31">
        <f t="shared" si="6"/>
        <v>487.41095000000001</v>
      </c>
      <c r="AH30" s="29">
        <f t="shared" si="13"/>
        <v>11.325782305559564</v>
      </c>
      <c r="AI30" s="30">
        <f t="shared" si="7"/>
        <v>39.625030737259927</v>
      </c>
      <c r="AJ30" s="30">
        <f t="shared" si="7"/>
        <v>24.664922535612348</v>
      </c>
      <c r="AK30" s="30">
        <f t="shared" si="7"/>
        <v>26.907188220668019</v>
      </c>
      <c r="AL30" s="30">
        <f t="shared" si="7"/>
        <v>67.487669999999994</v>
      </c>
      <c r="AM30" s="30">
        <f t="shared" si="7"/>
        <v>67.487669999999994</v>
      </c>
      <c r="AN30" s="31">
        <f t="shared" si="7"/>
        <v>73.111642500000002</v>
      </c>
      <c r="AO30" s="32"/>
      <c r="AP30" s="33"/>
      <c r="AQ30" s="33"/>
      <c r="AR30" s="33"/>
      <c r="AS30" s="33"/>
      <c r="AT30" s="33"/>
      <c r="AU30" s="33"/>
      <c r="AV30" t="str">
        <f t="shared" si="15"/>
        <v>C1 1-3.5T - Standard and Premium</v>
      </c>
      <c r="AW30" t="str">
        <f>AV30&amp;"_"&amp;"AM &amp; EMEA"</f>
        <v>C1 1-3.5T - Standard and Premium_AM &amp; EMEA</v>
      </c>
    </row>
    <row r="31" spans="1:49" ht="15" x14ac:dyDescent="0.25">
      <c r="A31" s="35" t="s">
        <v>77</v>
      </c>
      <c r="F31" s="36">
        <v>204</v>
      </c>
      <c r="G31" s="37">
        <f>[1]Asia!BD35</f>
        <v>103</v>
      </c>
      <c r="H31" s="37">
        <f>[1]Asia!BE35</f>
        <v>169</v>
      </c>
      <c r="I31" s="37">
        <f>[1]Asia!BF35</f>
        <v>300</v>
      </c>
      <c r="J31" s="37">
        <f>[1]Asia!BG35</f>
        <v>310</v>
      </c>
      <c r="K31" s="37">
        <f>[1]Asia!BH35</f>
        <v>310</v>
      </c>
      <c r="L31" s="38">
        <f>[1]Asia!BI35</f>
        <v>310</v>
      </c>
      <c r="M31" s="25" t="str">
        <f>IFERROR(VLOOKUP(A31,[1]Revenue_Margin_input_Asia!A:F,6,0),"")</f>
        <v/>
      </c>
      <c r="N31" s="25" t="str">
        <f t="shared" si="8"/>
        <v/>
      </c>
      <c r="O31" s="25" t="str">
        <f t="shared" si="9"/>
        <v/>
      </c>
      <c r="P31" s="25" t="str">
        <f t="shared" si="10"/>
        <v/>
      </c>
      <c r="Q31" s="25" t="str">
        <f t="shared" si="11"/>
        <v/>
      </c>
      <c r="R31" s="25" t="str">
        <f t="shared" si="11"/>
        <v/>
      </c>
      <c r="S31" s="26" t="str">
        <f t="shared" si="11"/>
        <v/>
      </c>
      <c r="T31" s="27" t="str">
        <f>IFERROR(VLOOKUP(A31,[1]Revenue_Margin_input_Asia!A:K,7,0),"")</f>
        <v/>
      </c>
      <c r="U31" s="28" t="str">
        <f>IFERROR(VLOOKUP(A31,[1]Revenue_Margin_input_Asia!A:K,8,0),"")</f>
        <v/>
      </c>
      <c r="V31" s="28" t="str">
        <f>IFERROR(VLOOKUP($A31,[1]Revenue_Margin_input_Asia!$A:$AK,9,0),"")</f>
        <v/>
      </c>
      <c r="W31" s="28" t="str">
        <f>IFERROR(VLOOKUP($A31,[1]Revenue_Margin_input_Asia!$A:$AK,10,0),"")</f>
        <v/>
      </c>
      <c r="X31" s="28" t="str">
        <f>IFERROR(VLOOKUP($A31,[1]Revenue_Margin_input_Asia!$A:$AK,11,0),"")</f>
        <v/>
      </c>
      <c r="Y31" s="28" t="str">
        <f>IFERROR(VLOOKUP($A31,[1]Revenue_Margin_input_Asia!$A:$AK,12,0),"")</f>
        <v/>
      </c>
      <c r="Z31" s="28" t="str">
        <f>IFERROR(VLOOKUP($A31,[1]Revenue_Margin_input_Asia!$A:$AK,13,0),"")</f>
        <v/>
      </c>
      <c r="AA31" s="39">
        <f>SUM(AA3:AA30)</f>
        <v>5790.9614722932101</v>
      </c>
      <c r="AB31" s="40">
        <f t="shared" ref="AB31:AN31" si="18">SUM(AB3:AB30)</f>
        <v>4065.8399830225294</v>
      </c>
      <c r="AC31" s="40">
        <f t="shared" si="18"/>
        <v>4651.6566247114151</v>
      </c>
      <c r="AD31" s="40">
        <f t="shared" si="18"/>
        <v>8538.9136448755598</v>
      </c>
      <c r="AE31" s="40">
        <f t="shared" si="18"/>
        <v>8788.267161114265</v>
      </c>
      <c r="AF31" s="40">
        <f t="shared" si="18"/>
        <v>8811.1189665591683</v>
      </c>
      <c r="AG31" s="41">
        <f t="shared" si="18"/>
        <v>8802.9085056693639</v>
      </c>
      <c r="AH31" s="39">
        <f t="shared" si="18"/>
        <v>362.72104915777931</v>
      </c>
      <c r="AI31" s="40">
        <f t="shared" si="18"/>
        <v>416.84848731284211</v>
      </c>
      <c r="AJ31" s="40">
        <f t="shared" si="18"/>
        <v>479.15397115157333</v>
      </c>
      <c r="AK31" s="40">
        <f t="shared" si="18"/>
        <v>916.10520097902918</v>
      </c>
      <c r="AL31" s="40">
        <f t="shared" si="18"/>
        <v>1318.2400741671399</v>
      </c>
      <c r="AM31" s="40">
        <f t="shared" si="18"/>
        <v>1321.6678449838753</v>
      </c>
      <c r="AN31" s="41">
        <f t="shared" si="18"/>
        <v>1320.4362758504049</v>
      </c>
      <c r="AO31" s="42">
        <f>IFERROR(AH31/AA31,"")</f>
        <v>6.2635721355290316E-2</v>
      </c>
      <c r="AP31" s="43">
        <f t="shared" ref="AP31:AU52" si="19">IFERROR(AI31/AB31,"")</f>
        <v>0.10252456787612153</v>
      </c>
      <c r="AQ31" s="43">
        <f t="shared" si="19"/>
        <v>0.10300716708239394</v>
      </c>
      <c r="AR31" s="43">
        <f t="shared" si="19"/>
        <v>0.10728591938961808</v>
      </c>
      <c r="AS31" s="43">
        <f t="shared" si="19"/>
        <v>0.15000000000000002</v>
      </c>
      <c r="AT31" s="43">
        <f t="shared" si="19"/>
        <v>0.15</v>
      </c>
      <c r="AU31" s="43">
        <f t="shared" si="19"/>
        <v>0.15000000000000002</v>
      </c>
      <c r="AW31" t="str">
        <f t="shared" si="14"/>
        <v>_</v>
      </c>
    </row>
    <row r="32" spans="1:49" ht="15" hidden="1" x14ac:dyDescent="0.25">
      <c r="A32" s="21" t="s">
        <v>78</v>
      </c>
      <c r="B32" t="s">
        <v>79</v>
      </c>
      <c r="C32" t="s">
        <v>80</v>
      </c>
      <c r="D32" t="s">
        <v>18</v>
      </c>
      <c r="E32" t="str">
        <f>VLOOKUP(A32,[1]VLookup!G:I,3,0)</f>
        <v>C1 1-3.5T</v>
      </c>
      <c r="F32" s="22">
        <v>0</v>
      </c>
      <c r="G32" s="23">
        <f>IFERROR(VLOOKUP(A32,[1]Asia_bookings_input!A:C,3,0),0)</f>
        <v>0</v>
      </c>
      <c r="H32" s="23">
        <f>IFERROR(VLOOKUP(A32,[1]Asia_bookings_input!K:L,2,0),0)</f>
        <v>0</v>
      </c>
      <c r="I32" s="23">
        <f t="shared" ref="I32:L41" si="20">ROUND(I$42*$F32/$F$42,0)</f>
        <v>0</v>
      </c>
      <c r="J32" s="23">
        <f t="shared" si="20"/>
        <v>0</v>
      </c>
      <c r="K32" s="23">
        <f t="shared" si="20"/>
        <v>0</v>
      </c>
      <c r="L32" s="24">
        <f t="shared" si="20"/>
        <v>0</v>
      </c>
      <c r="M32" s="25" t="str">
        <f>IFERROR(VLOOKUP(A32,[1]Revenue_Margin_input_Asia!A:F,6,0),"")</f>
        <v/>
      </c>
      <c r="N32" s="25" t="str">
        <f t="shared" si="8"/>
        <v/>
      </c>
      <c r="O32" s="25" t="str">
        <f t="shared" si="9"/>
        <v/>
      </c>
      <c r="P32" s="25" t="str">
        <f t="shared" si="10"/>
        <v/>
      </c>
      <c r="Q32" s="25" t="str">
        <f t="shared" si="11"/>
        <v/>
      </c>
      <c r="R32" s="25" t="str">
        <f t="shared" si="11"/>
        <v/>
      </c>
      <c r="S32" s="26" t="str">
        <f t="shared" si="11"/>
        <v/>
      </c>
      <c r="T32" s="27" t="str">
        <f>IFERROR(VLOOKUP(A32,[1]Revenue_Margin_input_Asia!A:K,7,0),"")</f>
        <v/>
      </c>
      <c r="U32" s="28" t="str">
        <f>IFERROR(VLOOKUP(A32,[1]Revenue_Margin_input_Asia!A:K,8,0),"")</f>
        <v/>
      </c>
      <c r="V32" s="28" t="str">
        <f>IFERROR(VLOOKUP($A32,[1]Revenue_Margin_input_Asia!$A:$AK,9,0),"")</f>
        <v/>
      </c>
      <c r="W32" s="28" t="str">
        <f>IFERROR(VLOOKUP($A32,[1]Revenue_Margin_input_Asia!$A:$AK,10,0),"")</f>
        <v/>
      </c>
      <c r="X32" s="28" t="str">
        <f>IFERROR(VLOOKUP($A32,[1]Revenue_Margin_input_Asia!$A:$AK,11,0),"")</f>
        <v/>
      </c>
      <c r="Y32" s="28" t="str">
        <f>IFERROR(VLOOKUP($A32,[1]Revenue_Margin_input_Asia!$A:$AK,12,0),"")</f>
        <v/>
      </c>
      <c r="Z32" s="28" t="str">
        <f>IFERROR(VLOOKUP($A32,[1]Revenue_Margin_input_Asia!$A:$AK,13,0),"")</f>
        <v/>
      </c>
      <c r="AA32" s="29">
        <f t="shared" ref="AA32:AG41" si="21">IFERROR(F32*M32,0)</f>
        <v>0</v>
      </c>
      <c r="AB32" s="30">
        <f t="shared" si="21"/>
        <v>0</v>
      </c>
      <c r="AC32" s="30">
        <f t="shared" si="21"/>
        <v>0</v>
      </c>
      <c r="AD32" s="30">
        <f t="shared" si="21"/>
        <v>0</v>
      </c>
      <c r="AE32" s="30">
        <f t="shared" si="21"/>
        <v>0</v>
      </c>
      <c r="AF32" s="30">
        <f t="shared" si="21"/>
        <v>0</v>
      </c>
      <c r="AG32" s="31">
        <f t="shared" si="21"/>
        <v>0</v>
      </c>
      <c r="AH32" s="29">
        <f t="shared" ref="AH32:AN41" si="22">IFERROR(AA32*T32,0)</f>
        <v>0</v>
      </c>
      <c r="AI32" s="30">
        <f t="shared" si="22"/>
        <v>0</v>
      </c>
      <c r="AJ32" s="30">
        <f t="shared" si="22"/>
        <v>0</v>
      </c>
      <c r="AK32" s="30">
        <f t="shared" si="22"/>
        <v>0</v>
      </c>
      <c r="AL32" s="30">
        <f t="shared" si="22"/>
        <v>0</v>
      </c>
      <c r="AM32" s="30">
        <f t="shared" si="22"/>
        <v>0</v>
      </c>
      <c r="AN32" s="31">
        <f t="shared" si="22"/>
        <v>0</v>
      </c>
      <c r="AO32" s="42" t="str">
        <f t="shared" ref="AO32:AO52" si="23">IFERROR(AH32/AA32,"")</f>
        <v/>
      </c>
      <c r="AP32" s="43" t="str">
        <f t="shared" si="19"/>
        <v/>
      </c>
      <c r="AQ32" s="43" t="str">
        <f t="shared" si="19"/>
        <v/>
      </c>
      <c r="AR32" s="43" t="str">
        <f t="shared" si="19"/>
        <v/>
      </c>
      <c r="AS32" s="43" t="str">
        <f t="shared" si="19"/>
        <v/>
      </c>
      <c r="AT32" s="43" t="str">
        <f t="shared" si="19"/>
        <v/>
      </c>
      <c r="AU32" s="43" t="str">
        <f t="shared" si="19"/>
        <v/>
      </c>
      <c r="AV32" t="str">
        <f t="shared" ref="AV32:AV41" si="24">$A$42</f>
        <v>C1 1-3.5T - Low Intensity</v>
      </c>
      <c r="AW32" t="str">
        <f t="shared" si="14"/>
        <v>C1 1-3.5T - Low Intensity_Hangcha</v>
      </c>
    </row>
    <row r="33" spans="1:49" ht="15" hidden="1" x14ac:dyDescent="0.25">
      <c r="A33" s="21" t="s">
        <v>81</v>
      </c>
      <c r="B33" t="s">
        <v>82</v>
      </c>
      <c r="C33" t="s">
        <v>80</v>
      </c>
      <c r="D33" t="s">
        <v>15</v>
      </c>
      <c r="E33" t="str">
        <f>VLOOKUP(A33,[1]VLookup!G:I,3,0)</f>
        <v>C1 1-3.5T</v>
      </c>
      <c r="F33" s="22">
        <v>0</v>
      </c>
      <c r="G33" s="23">
        <f>IFERROR(VLOOKUP(A33,[1]Asia_bookings_input!A:C,3,0),0)</f>
        <v>0</v>
      </c>
      <c r="H33" s="23">
        <f>IFERROR(VLOOKUP(A33,[1]Asia_bookings_input!K:L,2,0),0)</f>
        <v>0</v>
      </c>
      <c r="I33" s="23">
        <f t="shared" si="20"/>
        <v>0</v>
      </c>
      <c r="J33" s="23">
        <f t="shared" si="20"/>
        <v>0</v>
      </c>
      <c r="K33" s="23">
        <f t="shared" si="20"/>
        <v>0</v>
      </c>
      <c r="L33" s="24">
        <f t="shared" si="20"/>
        <v>0</v>
      </c>
      <c r="M33" s="25" t="str">
        <f>IFERROR(VLOOKUP(A33,[1]Revenue_Margin_input_Asia!A:F,6,0),"")</f>
        <v/>
      </c>
      <c r="N33" s="25" t="str">
        <f t="shared" si="8"/>
        <v/>
      </c>
      <c r="O33" s="25" t="str">
        <f t="shared" si="9"/>
        <v/>
      </c>
      <c r="P33" s="25" t="str">
        <f t="shared" si="10"/>
        <v/>
      </c>
      <c r="Q33" s="25" t="str">
        <f t="shared" si="11"/>
        <v/>
      </c>
      <c r="R33" s="25" t="str">
        <f t="shared" si="11"/>
        <v/>
      </c>
      <c r="S33" s="26" t="str">
        <f t="shared" si="11"/>
        <v/>
      </c>
      <c r="T33" s="27" t="str">
        <f>IFERROR(VLOOKUP(A33,[1]Revenue_Margin_input_Asia!A:K,7,0),"")</f>
        <v/>
      </c>
      <c r="U33" s="28" t="str">
        <f>IFERROR(VLOOKUP(A33,[1]Revenue_Margin_input_Asia!A:K,8,0),"")</f>
        <v/>
      </c>
      <c r="V33" s="28" t="str">
        <f>IFERROR(VLOOKUP($A33,[1]Revenue_Margin_input_Asia!$A:$AK,9,0),"")</f>
        <v/>
      </c>
      <c r="W33" s="28" t="str">
        <f>IFERROR(VLOOKUP($A33,[1]Revenue_Margin_input_Asia!$A:$AK,10,0),"")</f>
        <v/>
      </c>
      <c r="X33" s="28" t="str">
        <f>IFERROR(VLOOKUP($A33,[1]Revenue_Margin_input_Asia!$A:$AK,11,0),"")</f>
        <v/>
      </c>
      <c r="Y33" s="28" t="str">
        <f>IFERROR(VLOOKUP($A33,[1]Revenue_Margin_input_Asia!$A:$AK,12,0),"")</f>
        <v/>
      </c>
      <c r="Z33" s="28" t="str">
        <f>IFERROR(VLOOKUP($A33,[1]Revenue_Margin_input_Asia!$A:$AK,13,0),"")</f>
        <v/>
      </c>
      <c r="AA33" s="29">
        <f t="shared" si="21"/>
        <v>0</v>
      </c>
      <c r="AB33" s="30">
        <f t="shared" si="21"/>
        <v>0</v>
      </c>
      <c r="AC33" s="30">
        <f t="shared" si="21"/>
        <v>0</v>
      </c>
      <c r="AD33" s="30">
        <f t="shared" si="21"/>
        <v>0</v>
      </c>
      <c r="AE33" s="30">
        <f t="shared" si="21"/>
        <v>0</v>
      </c>
      <c r="AF33" s="30">
        <f t="shared" si="21"/>
        <v>0</v>
      </c>
      <c r="AG33" s="31">
        <f t="shared" si="21"/>
        <v>0</v>
      </c>
      <c r="AH33" s="29">
        <f t="shared" si="22"/>
        <v>0</v>
      </c>
      <c r="AI33" s="30">
        <f t="shared" si="22"/>
        <v>0</v>
      </c>
      <c r="AJ33" s="30">
        <f t="shared" si="22"/>
        <v>0</v>
      </c>
      <c r="AK33" s="30">
        <f t="shared" si="22"/>
        <v>0</v>
      </c>
      <c r="AL33" s="30">
        <f t="shared" si="22"/>
        <v>0</v>
      </c>
      <c r="AM33" s="30">
        <f t="shared" si="22"/>
        <v>0</v>
      </c>
      <c r="AN33" s="31">
        <f t="shared" si="22"/>
        <v>0</v>
      </c>
      <c r="AO33" s="42" t="str">
        <f t="shared" si="23"/>
        <v/>
      </c>
      <c r="AP33" s="43" t="str">
        <f t="shared" si="19"/>
        <v/>
      </c>
      <c r="AQ33" s="43" t="str">
        <f t="shared" si="19"/>
        <v/>
      </c>
      <c r="AR33" s="43" t="str">
        <f t="shared" si="19"/>
        <v/>
      </c>
      <c r="AS33" s="43" t="str">
        <f t="shared" si="19"/>
        <v/>
      </c>
      <c r="AT33" s="43" t="str">
        <f t="shared" si="19"/>
        <v/>
      </c>
      <c r="AU33" s="43" t="str">
        <f t="shared" si="19"/>
        <v/>
      </c>
      <c r="AV33" t="str">
        <f t="shared" si="24"/>
        <v>C1 1-3.5T - Low Intensity</v>
      </c>
      <c r="AW33" t="str">
        <f t="shared" si="14"/>
        <v>C1 1-3.5T - Low Intensity_Hangcha</v>
      </c>
    </row>
    <row r="34" spans="1:49" ht="15" hidden="1" x14ac:dyDescent="0.25">
      <c r="A34" s="21" t="s">
        <v>83</v>
      </c>
      <c r="B34" t="s">
        <v>84</v>
      </c>
      <c r="C34" t="s">
        <v>80</v>
      </c>
      <c r="D34" t="s">
        <v>15</v>
      </c>
      <c r="E34" t="str">
        <f>VLOOKUP(A34,[1]VLookup!G:I,3,0)</f>
        <v>C1 1-3.5T</v>
      </c>
      <c r="F34" s="22">
        <v>0</v>
      </c>
      <c r="G34" s="23">
        <f>IFERROR(VLOOKUP(A34,[1]Asia_bookings_input!A:C,3,0),0)</f>
        <v>0</v>
      </c>
      <c r="H34" s="23">
        <f>IFERROR(VLOOKUP(A34,[1]Asia_bookings_input!K:L,2,0),0)</f>
        <v>0</v>
      </c>
      <c r="I34" s="23">
        <f t="shared" si="20"/>
        <v>0</v>
      </c>
      <c r="J34" s="23">
        <f t="shared" si="20"/>
        <v>0</v>
      </c>
      <c r="K34" s="23">
        <f t="shared" si="20"/>
        <v>0</v>
      </c>
      <c r="L34" s="24">
        <f t="shared" si="20"/>
        <v>0</v>
      </c>
      <c r="M34" s="25" t="str">
        <f>IFERROR(VLOOKUP(A34,[1]Revenue_Margin_input_Asia!A:F,6,0),"")</f>
        <v/>
      </c>
      <c r="N34" s="25" t="str">
        <f t="shared" si="8"/>
        <v/>
      </c>
      <c r="O34" s="25" t="str">
        <f t="shared" si="9"/>
        <v/>
      </c>
      <c r="P34" s="25" t="str">
        <f t="shared" si="10"/>
        <v/>
      </c>
      <c r="Q34" s="25" t="str">
        <f t="shared" si="11"/>
        <v/>
      </c>
      <c r="R34" s="25" t="str">
        <f t="shared" si="11"/>
        <v/>
      </c>
      <c r="S34" s="26" t="str">
        <f t="shared" si="11"/>
        <v/>
      </c>
      <c r="T34" s="27" t="str">
        <f>IFERROR(VLOOKUP(A34,[1]Revenue_Margin_input_Asia!A:K,7,0),"")</f>
        <v/>
      </c>
      <c r="U34" s="28" t="str">
        <f>IFERROR(VLOOKUP(A34,[1]Revenue_Margin_input_Asia!A:K,8,0),"")</f>
        <v/>
      </c>
      <c r="V34" s="28" t="str">
        <f>IFERROR(VLOOKUP($A34,[1]Revenue_Margin_input_Asia!$A:$AK,9,0),"")</f>
        <v/>
      </c>
      <c r="W34" s="28" t="str">
        <f>IFERROR(VLOOKUP($A34,[1]Revenue_Margin_input_Asia!$A:$AK,10,0),"")</f>
        <v/>
      </c>
      <c r="X34" s="28" t="str">
        <f>IFERROR(VLOOKUP($A34,[1]Revenue_Margin_input_Asia!$A:$AK,11,0),"")</f>
        <v/>
      </c>
      <c r="Y34" s="28" t="str">
        <f>IFERROR(VLOOKUP($A34,[1]Revenue_Margin_input_Asia!$A:$AK,12,0),"")</f>
        <v/>
      </c>
      <c r="Z34" s="28" t="str">
        <f>IFERROR(VLOOKUP($A34,[1]Revenue_Margin_input_Asia!$A:$AK,13,0),"")</f>
        <v/>
      </c>
      <c r="AA34" s="29">
        <f t="shared" si="21"/>
        <v>0</v>
      </c>
      <c r="AB34" s="30">
        <f t="shared" si="21"/>
        <v>0</v>
      </c>
      <c r="AC34" s="30">
        <f t="shared" si="21"/>
        <v>0</v>
      </c>
      <c r="AD34" s="30">
        <f t="shared" si="21"/>
        <v>0</v>
      </c>
      <c r="AE34" s="30">
        <f t="shared" si="21"/>
        <v>0</v>
      </c>
      <c r="AF34" s="30">
        <f t="shared" si="21"/>
        <v>0</v>
      </c>
      <c r="AG34" s="31">
        <f t="shared" si="21"/>
        <v>0</v>
      </c>
      <c r="AH34" s="29">
        <f t="shared" si="22"/>
        <v>0</v>
      </c>
      <c r="AI34" s="30">
        <f t="shared" si="22"/>
        <v>0</v>
      </c>
      <c r="AJ34" s="30">
        <f t="shared" si="22"/>
        <v>0</v>
      </c>
      <c r="AK34" s="30">
        <f t="shared" si="22"/>
        <v>0</v>
      </c>
      <c r="AL34" s="30">
        <f t="shared" si="22"/>
        <v>0</v>
      </c>
      <c r="AM34" s="30">
        <f t="shared" si="22"/>
        <v>0</v>
      </c>
      <c r="AN34" s="31">
        <f t="shared" si="22"/>
        <v>0</v>
      </c>
      <c r="AO34" s="42" t="str">
        <f t="shared" si="23"/>
        <v/>
      </c>
      <c r="AP34" s="43" t="str">
        <f t="shared" si="19"/>
        <v/>
      </c>
      <c r="AQ34" s="43" t="str">
        <f t="shared" si="19"/>
        <v/>
      </c>
      <c r="AR34" s="43" t="str">
        <f t="shared" si="19"/>
        <v/>
      </c>
      <c r="AS34" s="43" t="str">
        <f t="shared" si="19"/>
        <v/>
      </c>
      <c r="AT34" s="43" t="str">
        <f t="shared" si="19"/>
        <v/>
      </c>
      <c r="AU34" s="43" t="str">
        <f t="shared" si="19"/>
        <v/>
      </c>
      <c r="AV34" t="str">
        <f t="shared" si="24"/>
        <v>C1 1-3.5T - Low Intensity</v>
      </c>
      <c r="AW34" t="str">
        <f t="shared" si="14"/>
        <v>C1 1-3.5T - Low Intensity_Hangcha</v>
      </c>
    </row>
    <row r="35" spans="1:49" ht="15" hidden="1" x14ac:dyDescent="0.25">
      <c r="A35" s="21" t="s">
        <v>85</v>
      </c>
      <c r="B35" t="s">
        <v>84</v>
      </c>
      <c r="C35" t="s">
        <v>80</v>
      </c>
      <c r="D35" t="s">
        <v>18</v>
      </c>
      <c r="E35" t="str">
        <f>VLOOKUP(A35,[1]VLookup!G:I,3,0)</f>
        <v>C1 1-3.5T</v>
      </c>
      <c r="F35" s="22">
        <v>0</v>
      </c>
      <c r="G35" s="23">
        <f>IFERROR(VLOOKUP(A35,[1]Asia_bookings_input!A:C,3,0),0)</f>
        <v>0</v>
      </c>
      <c r="H35" s="23">
        <f>IFERROR(VLOOKUP(A35,[1]Asia_bookings_input!K:L,2,0),0)</f>
        <v>0</v>
      </c>
      <c r="I35" s="23">
        <f t="shared" si="20"/>
        <v>0</v>
      </c>
      <c r="J35" s="23">
        <f t="shared" si="20"/>
        <v>0</v>
      </c>
      <c r="K35" s="23">
        <f t="shared" si="20"/>
        <v>0</v>
      </c>
      <c r="L35" s="24">
        <f t="shared" si="20"/>
        <v>0</v>
      </c>
      <c r="M35" s="25" t="str">
        <f>IFERROR(VLOOKUP(A35,[1]Revenue_Margin_input_Asia!A:F,6,0),"")</f>
        <v/>
      </c>
      <c r="N35" s="25" t="str">
        <f t="shared" si="8"/>
        <v/>
      </c>
      <c r="O35" s="25" t="str">
        <f t="shared" si="9"/>
        <v/>
      </c>
      <c r="P35" s="25" t="str">
        <f t="shared" si="10"/>
        <v/>
      </c>
      <c r="Q35" s="25" t="str">
        <f t="shared" si="11"/>
        <v/>
      </c>
      <c r="R35" s="25" t="str">
        <f t="shared" si="11"/>
        <v/>
      </c>
      <c r="S35" s="26" t="str">
        <f t="shared" si="11"/>
        <v/>
      </c>
      <c r="T35" s="27" t="str">
        <f>IFERROR(VLOOKUP(A35,[1]Revenue_Margin_input_Asia!A:K,7,0),"")</f>
        <v/>
      </c>
      <c r="U35" s="28" t="str">
        <f>IFERROR(VLOOKUP(A35,[1]Revenue_Margin_input_Asia!A:K,8,0),"")</f>
        <v/>
      </c>
      <c r="V35" s="28" t="str">
        <f>IFERROR(VLOOKUP($A35,[1]Revenue_Margin_input_Asia!$A:$AK,9,0),"")</f>
        <v/>
      </c>
      <c r="W35" s="28" t="str">
        <f>IFERROR(VLOOKUP($A35,[1]Revenue_Margin_input_Asia!$A:$AK,10,0),"")</f>
        <v/>
      </c>
      <c r="X35" s="28" t="str">
        <f>IFERROR(VLOOKUP($A35,[1]Revenue_Margin_input_Asia!$A:$AK,11,0),"")</f>
        <v/>
      </c>
      <c r="Y35" s="28" t="str">
        <f>IFERROR(VLOOKUP($A35,[1]Revenue_Margin_input_Asia!$A:$AK,12,0),"")</f>
        <v/>
      </c>
      <c r="Z35" s="28" t="str">
        <f>IFERROR(VLOOKUP($A35,[1]Revenue_Margin_input_Asia!$A:$AK,13,0),"")</f>
        <v/>
      </c>
      <c r="AA35" s="29">
        <f t="shared" si="21"/>
        <v>0</v>
      </c>
      <c r="AB35" s="30">
        <f t="shared" si="21"/>
        <v>0</v>
      </c>
      <c r="AC35" s="30">
        <f t="shared" si="21"/>
        <v>0</v>
      </c>
      <c r="AD35" s="30">
        <f t="shared" si="21"/>
        <v>0</v>
      </c>
      <c r="AE35" s="30">
        <f t="shared" si="21"/>
        <v>0</v>
      </c>
      <c r="AF35" s="30">
        <f t="shared" si="21"/>
        <v>0</v>
      </c>
      <c r="AG35" s="31">
        <f t="shared" si="21"/>
        <v>0</v>
      </c>
      <c r="AH35" s="29">
        <f t="shared" si="22"/>
        <v>0</v>
      </c>
      <c r="AI35" s="30">
        <f t="shared" si="22"/>
        <v>0</v>
      </c>
      <c r="AJ35" s="30">
        <f t="shared" si="22"/>
        <v>0</v>
      </c>
      <c r="AK35" s="30">
        <f t="shared" si="22"/>
        <v>0</v>
      </c>
      <c r="AL35" s="30">
        <f t="shared" si="22"/>
        <v>0</v>
      </c>
      <c r="AM35" s="30">
        <f t="shared" si="22"/>
        <v>0</v>
      </c>
      <c r="AN35" s="31">
        <f t="shared" si="22"/>
        <v>0</v>
      </c>
      <c r="AO35" s="42" t="str">
        <f t="shared" si="23"/>
        <v/>
      </c>
      <c r="AP35" s="43" t="str">
        <f t="shared" si="19"/>
        <v/>
      </c>
      <c r="AQ35" s="43" t="str">
        <f t="shared" si="19"/>
        <v/>
      </c>
      <c r="AR35" s="43" t="str">
        <f t="shared" si="19"/>
        <v/>
      </c>
      <c r="AS35" s="43" t="str">
        <f t="shared" si="19"/>
        <v/>
      </c>
      <c r="AT35" s="43" t="str">
        <f t="shared" si="19"/>
        <v/>
      </c>
      <c r="AU35" s="43" t="str">
        <f t="shared" si="19"/>
        <v/>
      </c>
      <c r="AV35" t="str">
        <f t="shared" si="24"/>
        <v>C1 1-3.5T - Low Intensity</v>
      </c>
      <c r="AW35" t="str">
        <f t="shared" si="14"/>
        <v>C1 1-3.5T - Low Intensity_Hangcha</v>
      </c>
    </row>
    <row r="36" spans="1:49" ht="15" hidden="1" x14ac:dyDescent="0.25">
      <c r="A36" s="21" t="s">
        <v>86</v>
      </c>
      <c r="B36" t="s">
        <v>87</v>
      </c>
      <c r="C36" t="s">
        <v>88</v>
      </c>
      <c r="D36" t="s">
        <v>18</v>
      </c>
      <c r="E36" t="str">
        <f>VLOOKUP(A36,[1]VLookup!G:I,3,0)</f>
        <v>C1 1-3.5T</v>
      </c>
      <c r="F36" s="22">
        <v>0</v>
      </c>
      <c r="G36" s="23">
        <f>IFERROR(VLOOKUP(A36,[1]Asia_bookings_input!A:C,3,0),0)</f>
        <v>0</v>
      </c>
      <c r="H36" s="23">
        <f>IFERROR(VLOOKUP(A36,[1]Asia_bookings_input!K:L,2,0),0)</f>
        <v>0</v>
      </c>
      <c r="I36" s="23">
        <f t="shared" si="20"/>
        <v>0</v>
      </c>
      <c r="J36" s="23">
        <f t="shared" si="20"/>
        <v>0</v>
      </c>
      <c r="K36" s="23">
        <f t="shared" si="20"/>
        <v>0</v>
      </c>
      <c r="L36" s="24">
        <f t="shared" si="20"/>
        <v>0</v>
      </c>
      <c r="M36" s="25" t="str">
        <f>IFERROR(VLOOKUP(A36,[1]Revenue_Margin_input_Asia!A:F,6,0),"")</f>
        <v/>
      </c>
      <c r="N36" s="25" t="str">
        <f t="shared" si="8"/>
        <v/>
      </c>
      <c r="O36" s="25" t="str">
        <f t="shared" si="9"/>
        <v/>
      </c>
      <c r="P36" s="25" t="str">
        <f t="shared" si="10"/>
        <v/>
      </c>
      <c r="Q36" s="25" t="str">
        <f t="shared" si="11"/>
        <v/>
      </c>
      <c r="R36" s="25" t="str">
        <f t="shared" si="11"/>
        <v/>
      </c>
      <c r="S36" s="26" t="str">
        <f t="shared" si="11"/>
        <v/>
      </c>
      <c r="T36" s="27" t="str">
        <f>IFERROR(VLOOKUP(A36,[1]Revenue_Margin_input_Asia!A:K,7,0),"")</f>
        <v/>
      </c>
      <c r="U36" s="28" t="str">
        <f>IFERROR(VLOOKUP(A36,[1]Revenue_Margin_input_Asia!A:K,8,0),"")</f>
        <v/>
      </c>
      <c r="V36" s="28" t="str">
        <f>IFERROR(VLOOKUP($A36,[1]Revenue_Margin_input_Asia!$A:$AK,9,0),"")</f>
        <v/>
      </c>
      <c r="W36" s="28" t="str">
        <f>IFERROR(VLOOKUP($A36,[1]Revenue_Margin_input_Asia!$A:$AK,10,0),"")</f>
        <v/>
      </c>
      <c r="X36" s="28" t="str">
        <f>IFERROR(VLOOKUP($A36,[1]Revenue_Margin_input_Asia!$A:$AK,11,0),"")</f>
        <v/>
      </c>
      <c r="Y36" s="28" t="str">
        <f>IFERROR(VLOOKUP($A36,[1]Revenue_Margin_input_Asia!$A:$AK,12,0),"")</f>
        <v/>
      </c>
      <c r="Z36" s="28" t="str">
        <f>IFERROR(VLOOKUP($A36,[1]Revenue_Margin_input_Asia!$A:$AK,13,0),"")</f>
        <v/>
      </c>
      <c r="AA36" s="29">
        <f t="shared" si="21"/>
        <v>0</v>
      </c>
      <c r="AB36" s="30">
        <f t="shared" si="21"/>
        <v>0</v>
      </c>
      <c r="AC36" s="30">
        <f t="shared" si="21"/>
        <v>0</v>
      </c>
      <c r="AD36" s="30">
        <f t="shared" si="21"/>
        <v>0</v>
      </c>
      <c r="AE36" s="30">
        <f t="shared" si="21"/>
        <v>0</v>
      </c>
      <c r="AF36" s="30">
        <f t="shared" si="21"/>
        <v>0</v>
      </c>
      <c r="AG36" s="31">
        <f t="shared" si="21"/>
        <v>0</v>
      </c>
      <c r="AH36" s="29">
        <f t="shared" si="22"/>
        <v>0</v>
      </c>
      <c r="AI36" s="30">
        <f t="shared" si="22"/>
        <v>0</v>
      </c>
      <c r="AJ36" s="30">
        <f t="shared" si="22"/>
        <v>0</v>
      </c>
      <c r="AK36" s="30">
        <f t="shared" si="22"/>
        <v>0</v>
      </c>
      <c r="AL36" s="30">
        <f t="shared" si="22"/>
        <v>0</v>
      </c>
      <c r="AM36" s="30">
        <f t="shared" si="22"/>
        <v>0</v>
      </c>
      <c r="AN36" s="31">
        <f t="shared" si="22"/>
        <v>0</v>
      </c>
      <c r="AO36" s="42" t="str">
        <f t="shared" si="23"/>
        <v/>
      </c>
      <c r="AP36" s="43" t="str">
        <f t="shared" si="19"/>
        <v/>
      </c>
      <c r="AQ36" s="43" t="str">
        <f t="shared" si="19"/>
        <v/>
      </c>
      <c r="AR36" s="43" t="str">
        <f t="shared" si="19"/>
        <v/>
      </c>
      <c r="AS36" s="43" t="str">
        <f t="shared" si="19"/>
        <v/>
      </c>
      <c r="AT36" s="43" t="str">
        <f t="shared" si="19"/>
        <v/>
      </c>
      <c r="AU36" s="43" t="str">
        <f t="shared" si="19"/>
        <v/>
      </c>
      <c r="AV36" t="str">
        <f t="shared" si="24"/>
        <v>C1 1-3.5T - Low Intensity</v>
      </c>
      <c r="AW36" t="str">
        <f t="shared" si="14"/>
        <v>C1 1-3.5T - Low Intensity_Shanghai</v>
      </c>
    </row>
    <row r="37" spans="1:49" ht="15" hidden="1" x14ac:dyDescent="0.25">
      <c r="A37" s="21" t="s">
        <v>89</v>
      </c>
      <c r="B37" t="s">
        <v>90</v>
      </c>
      <c r="C37" t="s">
        <v>80</v>
      </c>
      <c r="D37" t="s">
        <v>15</v>
      </c>
      <c r="E37" t="str">
        <f>VLOOKUP(A37,[1]VLookup!G:I,3,0)</f>
        <v>C1 1-3.5T</v>
      </c>
      <c r="F37" s="22">
        <v>0</v>
      </c>
      <c r="G37" s="23">
        <f>IFERROR(VLOOKUP(A37,[1]Asia_bookings_input!A:C,3,0),0)</f>
        <v>0</v>
      </c>
      <c r="H37" s="23">
        <f>IFERROR(VLOOKUP(A37,[1]Asia_bookings_input!K:L,2,0),0)</f>
        <v>0</v>
      </c>
      <c r="I37" s="23">
        <f t="shared" si="20"/>
        <v>0</v>
      </c>
      <c r="J37" s="23">
        <f t="shared" si="20"/>
        <v>0</v>
      </c>
      <c r="K37" s="23">
        <f t="shared" si="20"/>
        <v>0</v>
      </c>
      <c r="L37" s="24">
        <f t="shared" si="20"/>
        <v>0</v>
      </c>
      <c r="M37" s="25" t="str">
        <f>IFERROR(VLOOKUP(A37,[1]Revenue_Margin_input_Asia!A:F,6,0),"")</f>
        <v/>
      </c>
      <c r="N37" s="25" t="str">
        <f t="shared" si="8"/>
        <v/>
      </c>
      <c r="O37" s="25" t="str">
        <f t="shared" si="9"/>
        <v/>
      </c>
      <c r="P37" s="25" t="str">
        <f t="shared" si="10"/>
        <v/>
      </c>
      <c r="Q37" s="25" t="str">
        <f t="shared" si="11"/>
        <v/>
      </c>
      <c r="R37" s="25" t="str">
        <f t="shared" si="11"/>
        <v/>
      </c>
      <c r="S37" s="26" t="str">
        <f t="shared" si="11"/>
        <v/>
      </c>
      <c r="T37" s="27" t="str">
        <f>IFERROR(VLOOKUP(A37,[1]Revenue_Margin_input_Asia!A:K,7,0),"")</f>
        <v/>
      </c>
      <c r="U37" s="28" t="str">
        <f>IFERROR(VLOOKUP(A37,[1]Revenue_Margin_input_Asia!A:K,8,0),"")</f>
        <v/>
      </c>
      <c r="V37" s="28" t="str">
        <f>IFERROR(VLOOKUP($A37,[1]Revenue_Margin_input_Asia!$A:$AK,9,0),"")</f>
        <v/>
      </c>
      <c r="W37" s="28" t="str">
        <f>IFERROR(VLOOKUP($A37,[1]Revenue_Margin_input_Asia!$A:$AK,10,0),"")</f>
        <v/>
      </c>
      <c r="X37" s="28" t="str">
        <f>IFERROR(VLOOKUP($A37,[1]Revenue_Margin_input_Asia!$A:$AK,11,0),"")</f>
        <v/>
      </c>
      <c r="Y37" s="28" t="str">
        <f>IFERROR(VLOOKUP($A37,[1]Revenue_Margin_input_Asia!$A:$AK,12,0),"")</f>
        <v/>
      </c>
      <c r="Z37" s="28" t="str">
        <f>IFERROR(VLOOKUP($A37,[1]Revenue_Margin_input_Asia!$A:$AK,13,0),"")</f>
        <v/>
      </c>
      <c r="AA37" s="29">
        <f t="shared" si="21"/>
        <v>0</v>
      </c>
      <c r="AB37" s="30">
        <f t="shared" si="21"/>
        <v>0</v>
      </c>
      <c r="AC37" s="30">
        <f t="shared" si="21"/>
        <v>0</v>
      </c>
      <c r="AD37" s="30">
        <f t="shared" si="21"/>
        <v>0</v>
      </c>
      <c r="AE37" s="30">
        <f t="shared" si="21"/>
        <v>0</v>
      </c>
      <c r="AF37" s="30">
        <f t="shared" si="21"/>
        <v>0</v>
      </c>
      <c r="AG37" s="31">
        <f t="shared" si="21"/>
        <v>0</v>
      </c>
      <c r="AH37" s="29">
        <f t="shared" si="22"/>
        <v>0</v>
      </c>
      <c r="AI37" s="30">
        <f t="shared" si="22"/>
        <v>0</v>
      </c>
      <c r="AJ37" s="30">
        <f t="shared" si="22"/>
        <v>0</v>
      </c>
      <c r="AK37" s="30">
        <f t="shared" si="22"/>
        <v>0</v>
      </c>
      <c r="AL37" s="30">
        <f t="shared" si="22"/>
        <v>0</v>
      </c>
      <c r="AM37" s="30">
        <f t="shared" si="22"/>
        <v>0</v>
      </c>
      <c r="AN37" s="31">
        <f t="shared" si="22"/>
        <v>0</v>
      </c>
      <c r="AO37" s="42" t="str">
        <f t="shared" si="23"/>
        <v/>
      </c>
      <c r="AP37" s="43" t="str">
        <f t="shared" si="19"/>
        <v/>
      </c>
      <c r="AQ37" s="43" t="str">
        <f t="shared" si="19"/>
        <v/>
      </c>
      <c r="AR37" s="43" t="str">
        <f t="shared" si="19"/>
        <v/>
      </c>
      <c r="AS37" s="43" t="str">
        <f t="shared" si="19"/>
        <v/>
      </c>
      <c r="AT37" s="43" t="str">
        <f t="shared" si="19"/>
        <v/>
      </c>
      <c r="AU37" s="43" t="str">
        <f t="shared" si="19"/>
        <v/>
      </c>
      <c r="AV37" t="str">
        <f t="shared" si="24"/>
        <v>C1 1-3.5T - Low Intensity</v>
      </c>
      <c r="AW37" t="str">
        <f t="shared" si="14"/>
        <v>C1 1-3.5T - Low Intensity_Hangcha</v>
      </c>
    </row>
    <row r="38" spans="1:49" ht="15" hidden="1" x14ac:dyDescent="0.25">
      <c r="A38" s="21" t="s">
        <v>91</v>
      </c>
      <c r="B38" t="s">
        <v>92</v>
      </c>
      <c r="C38" t="s">
        <v>93</v>
      </c>
      <c r="D38" t="s">
        <v>18</v>
      </c>
      <c r="E38" t="str">
        <f>VLOOKUP(A38,[1]VLookup!G:I,3,0)</f>
        <v>C1 1-3.5T</v>
      </c>
      <c r="F38" s="22">
        <v>0</v>
      </c>
      <c r="G38" s="23">
        <f>IFERROR(VLOOKUP(A38,[1]Asia_bookings_input!A:C,3,0),0)</f>
        <v>0</v>
      </c>
      <c r="H38" s="23">
        <f>IFERROR(VLOOKUP(A38,[1]Asia_bookings_input!K:L,2,0),0)</f>
        <v>55</v>
      </c>
      <c r="I38" s="23">
        <f t="shared" si="20"/>
        <v>0</v>
      </c>
      <c r="J38" s="23">
        <f t="shared" si="20"/>
        <v>0</v>
      </c>
      <c r="K38" s="23">
        <f t="shared" si="20"/>
        <v>0</v>
      </c>
      <c r="L38" s="24">
        <f t="shared" si="20"/>
        <v>0</v>
      </c>
      <c r="M38" s="25">
        <f>IFERROR(VLOOKUP(A38,[1]Revenue_Margin_input_Asia!A:F,6,0),"")</f>
        <v>21.848560718545592</v>
      </c>
      <c r="N38" s="25">
        <f t="shared" si="8"/>
        <v>21.848560718545592</v>
      </c>
      <c r="O38" s="25">
        <f t="shared" si="9"/>
        <v>21.848560718545592</v>
      </c>
      <c r="P38" s="25">
        <f t="shared" si="10"/>
        <v>21.848560718545592</v>
      </c>
      <c r="Q38" s="25">
        <f t="shared" si="11"/>
        <v>21.848560718545592</v>
      </c>
      <c r="R38" s="25">
        <f t="shared" si="11"/>
        <v>21.848560718545592</v>
      </c>
      <c r="S38" s="26">
        <f t="shared" si="11"/>
        <v>21.848560718545592</v>
      </c>
      <c r="T38" s="27">
        <f>IFERROR(VLOOKUP(A38,[1]Revenue_Margin_input_Asia!A:K,7,0),"")</f>
        <v>0.15</v>
      </c>
      <c r="U38" s="28">
        <f>IFERROR(VLOOKUP(A38,[1]Revenue_Margin_input_Asia!A:K,8,0),"")</f>
        <v>0.1</v>
      </c>
      <c r="V38" s="28">
        <f>IFERROR(VLOOKUP($A38,[1]Revenue_Margin_input_Asia!$A:$AK,9,0),"")</f>
        <v>0.14540425234367549</v>
      </c>
      <c r="W38" s="28">
        <f>IFERROR(VLOOKUP($A38,[1]Revenue_Margin_input_Asia!$A:$AK,10,0),"")</f>
        <v>0.14540425234367549</v>
      </c>
      <c r="X38" s="28">
        <f>IFERROR(VLOOKUP($A38,[1]Revenue_Margin_input_Asia!$A:$AK,11,0),"")</f>
        <v>0.15</v>
      </c>
      <c r="Y38" s="28">
        <f>IFERROR(VLOOKUP($A38,[1]Revenue_Margin_input_Asia!$A:$AK,12,0),"")</f>
        <v>0.15</v>
      </c>
      <c r="Z38" s="28">
        <f>IFERROR(VLOOKUP($A38,[1]Revenue_Margin_input_Asia!$A:$AK,13,0),"")</f>
        <v>0.15</v>
      </c>
      <c r="AA38" s="29">
        <f t="shared" si="21"/>
        <v>0</v>
      </c>
      <c r="AB38" s="30">
        <f t="shared" si="21"/>
        <v>0</v>
      </c>
      <c r="AC38" s="30">
        <f t="shared" si="21"/>
        <v>1201.6708395200076</v>
      </c>
      <c r="AD38" s="30">
        <f t="shared" si="21"/>
        <v>0</v>
      </c>
      <c r="AE38" s="30">
        <f t="shared" si="21"/>
        <v>0</v>
      </c>
      <c r="AF38" s="30">
        <f t="shared" si="21"/>
        <v>0</v>
      </c>
      <c r="AG38" s="31">
        <f t="shared" si="21"/>
        <v>0</v>
      </c>
      <c r="AH38" s="29">
        <f t="shared" si="22"/>
        <v>0</v>
      </c>
      <c r="AI38" s="30">
        <f t="shared" si="22"/>
        <v>0</v>
      </c>
      <c r="AJ38" s="30">
        <f t="shared" si="22"/>
        <v>174.72804998360354</v>
      </c>
      <c r="AK38" s="30">
        <f t="shared" si="22"/>
        <v>0</v>
      </c>
      <c r="AL38" s="30">
        <f t="shared" si="22"/>
        <v>0</v>
      </c>
      <c r="AM38" s="30">
        <f t="shared" si="22"/>
        <v>0</v>
      </c>
      <c r="AN38" s="31">
        <f t="shared" si="22"/>
        <v>0</v>
      </c>
      <c r="AO38" s="42" t="str">
        <f t="shared" si="23"/>
        <v/>
      </c>
      <c r="AP38" s="43" t="str">
        <f t="shared" si="19"/>
        <v/>
      </c>
      <c r="AQ38" s="43">
        <f t="shared" si="19"/>
        <v>0.14540425234367549</v>
      </c>
      <c r="AR38" s="43" t="str">
        <f t="shared" si="19"/>
        <v/>
      </c>
      <c r="AS38" s="43" t="str">
        <f t="shared" si="19"/>
        <v/>
      </c>
      <c r="AT38" s="43" t="str">
        <f t="shared" si="19"/>
        <v/>
      </c>
      <c r="AU38" s="43" t="str">
        <f t="shared" si="19"/>
        <v/>
      </c>
      <c r="AV38" t="str">
        <f t="shared" si="24"/>
        <v>C1 1-3.5T - Low Intensity</v>
      </c>
      <c r="AW38" t="str">
        <f t="shared" si="14"/>
        <v>C1 1-3.5T - Low Intensity_Maximal</v>
      </c>
    </row>
    <row r="39" spans="1:49" ht="15" hidden="1" x14ac:dyDescent="0.25">
      <c r="A39" s="21" t="s">
        <v>94</v>
      </c>
      <c r="B39" t="s">
        <v>95</v>
      </c>
      <c r="C39" t="s">
        <v>93</v>
      </c>
      <c r="D39" t="s">
        <v>15</v>
      </c>
      <c r="E39" t="str">
        <f>VLOOKUP(A39,[1]VLookup!G:I,3,0)</f>
        <v>C1 1-3.5T</v>
      </c>
      <c r="F39" s="22">
        <v>0</v>
      </c>
      <c r="G39" s="23">
        <f>IFERROR(VLOOKUP(A39,[1]Asia_bookings_input!A:C,3,0),0)</f>
        <v>0</v>
      </c>
      <c r="H39" s="23">
        <f>IFERROR(VLOOKUP(A39,[1]Asia_bookings_input!K:L,2,0),0)</f>
        <v>26</v>
      </c>
      <c r="I39" s="23">
        <f t="shared" si="20"/>
        <v>0</v>
      </c>
      <c r="J39" s="23">
        <f t="shared" si="20"/>
        <v>0</v>
      </c>
      <c r="K39" s="23">
        <f t="shared" si="20"/>
        <v>0</v>
      </c>
      <c r="L39" s="24">
        <f t="shared" si="20"/>
        <v>0</v>
      </c>
      <c r="M39" s="25" t="str">
        <f>IFERROR(VLOOKUP(A39,[1]Revenue_Margin_input_Asia!A:F,6,0),"")</f>
        <v/>
      </c>
      <c r="N39" s="25" t="str">
        <f t="shared" si="8"/>
        <v/>
      </c>
      <c r="O39" s="25" t="str">
        <f t="shared" si="9"/>
        <v/>
      </c>
      <c r="P39" s="25" t="str">
        <f t="shared" si="10"/>
        <v/>
      </c>
      <c r="Q39" s="25" t="str">
        <f t="shared" si="11"/>
        <v/>
      </c>
      <c r="R39" s="25" t="str">
        <f t="shared" si="11"/>
        <v/>
      </c>
      <c r="S39" s="26" t="str">
        <f t="shared" si="11"/>
        <v/>
      </c>
      <c r="T39" s="27" t="str">
        <f>IFERROR(VLOOKUP(A39,[1]Revenue_Margin_input_Asia!A:K,7,0),"")</f>
        <v/>
      </c>
      <c r="U39" s="28" t="str">
        <f>IFERROR(VLOOKUP(A39,[1]Revenue_Margin_input_Asia!A:K,8,0),"")</f>
        <v/>
      </c>
      <c r="V39" s="28" t="str">
        <f>IFERROR(VLOOKUP($A39,[1]Revenue_Margin_input_Asia!$A:$AK,9,0),"")</f>
        <v/>
      </c>
      <c r="W39" s="28" t="str">
        <f>IFERROR(VLOOKUP($A39,[1]Revenue_Margin_input_Asia!$A:$AK,10,0),"")</f>
        <v/>
      </c>
      <c r="X39" s="28" t="str">
        <f>IFERROR(VLOOKUP($A39,[1]Revenue_Margin_input_Asia!$A:$AK,11,0),"")</f>
        <v/>
      </c>
      <c r="Y39" s="28" t="str">
        <f>IFERROR(VLOOKUP($A39,[1]Revenue_Margin_input_Asia!$A:$AK,12,0),"")</f>
        <v/>
      </c>
      <c r="Z39" s="28" t="str">
        <f>IFERROR(VLOOKUP($A39,[1]Revenue_Margin_input_Asia!$A:$AK,13,0),"")</f>
        <v/>
      </c>
      <c r="AA39" s="29">
        <f t="shared" si="21"/>
        <v>0</v>
      </c>
      <c r="AB39" s="30">
        <f t="shared" si="21"/>
        <v>0</v>
      </c>
      <c r="AC39" s="30">
        <f t="shared" si="21"/>
        <v>0</v>
      </c>
      <c r="AD39" s="30">
        <f t="shared" si="21"/>
        <v>0</v>
      </c>
      <c r="AE39" s="30">
        <f t="shared" si="21"/>
        <v>0</v>
      </c>
      <c r="AF39" s="30">
        <f t="shared" si="21"/>
        <v>0</v>
      </c>
      <c r="AG39" s="31">
        <f t="shared" si="21"/>
        <v>0</v>
      </c>
      <c r="AH39" s="29">
        <f t="shared" si="22"/>
        <v>0</v>
      </c>
      <c r="AI39" s="30">
        <f t="shared" si="22"/>
        <v>0</v>
      </c>
      <c r="AJ39" s="30">
        <f t="shared" si="22"/>
        <v>0</v>
      </c>
      <c r="AK39" s="30">
        <f t="shared" si="22"/>
        <v>0</v>
      </c>
      <c r="AL39" s="30">
        <f t="shared" si="22"/>
        <v>0</v>
      </c>
      <c r="AM39" s="30">
        <f t="shared" si="22"/>
        <v>0</v>
      </c>
      <c r="AN39" s="31">
        <f t="shared" si="22"/>
        <v>0</v>
      </c>
      <c r="AO39" s="42" t="str">
        <f t="shared" si="23"/>
        <v/>
      </c>
      <c r="AP39" s="43" t="str">
        <f t="shared" si="19"/>
        <v/>
      </c>
      <c r="AQ39" s="43" t="str">
        <f t="shared" si="19"/>
        <v/>
      </c>
      <c r="AR39" s="43" t="str">
        <f t="shared" si="19"/>
        <v/>
      </c>
      <c r="AS39" s="43" t="str">
        <f t="shared" si="19"/>
        <v/>
      </c>
      <c r="AT39" s="43" t="str">
        <f t="shared" si="19"/>
        <v/>
      </c>
      <c r="AU39" s="43" t="str">
        <f t="shared" si="19"/>
        <v/>
      </c>
      <c r="AV39" t="str">
        <f t="shared" si="24"/>
        <v>C1 1-3.5T - Low Intensity</v>
      </c>
      <c r="AW39" t="str">
        <f t="shared" si="14"/>
        <v>C1 1-3.5T - Low Intensity_Maximal</v>
      </c>
    </row>
    <row r="40" spans="1:49" ht="15" x14ac:dyDescent="0.25">
      <c r="A40" s="21" t="s">
        <v>96</v>
      </c>
      <c r="B40" t="s">
        <v>97</v>
      </c>
      <c r="C40" t="s">
        <v>93</v>
      </c>
      <c r="D40" t="s">
        <v>18</v>
      </c>
      <c r="E40" t="str">
        <f>VLOOKUP(A40,[1]VLookup!G:I,3,0)</f>
        <v>C1 1-3.5T</v>
      </c>
      <c r="F40" s="22">
        <v>71</v>
      </c>
      <c r="G40" s="23">
        <f>IFERROR(VLOOKUP(A40,[1]Asia_bookings_input!A:C,3,0),0)</f>
        <v>123</v>
      </c>
      <c r="H40" s="23">
        <f>IFERROR(VLOOKUP(A40,[1]Asia_bookings_input!K:L,2,0),0)</f>
        <v>95</v>
      </c>
      <c r="I40" s="23">
        <f t="shared" si="20"/>
        <v>181</v>
      </c>
      <c r="J40" s="23">
        <f t="shared" si="20"/>
        <v>203</v>
      </c>
      <c r="K40" s="23">
        <f t="shared" si="20"/>
        <v>203</v>
      </c>
      <c r="L40" s="24">
        <f t="shared" si="20"/>
        <v>203</v>
      </c>
      <c r="M40" s="25">
        <f>IFERROR(VLOOKUP(A40,[1]Revenue_Margin_input_Asia!A:F,6,0),"")</f>
        <v>16.650427041666674</v>
      </c>
      <c r="N40" s="25">
        <f t="shared" si="8"/>
        <v>16.650427041666674</v>
      </c>
      <c r="O40" s="25">
        <f t="shared" si="9"/>
        <v>16.650427041666674</v>
      </c>
      <c r="P40" s="25">
        <f t="shared" si="10"/>
        <v>16.650427041666674</v>
      </c>
      <c r="Q40" s="25">
        <f t="shared" si="11"/>
        <v>16.650427041666674</v>
      </c>
      <c r="R40" s="25">
        <f t="shared" si="11"/>
        <v>16.650427041666674</v>
      </c>
      <c r="S40" s="26">
        <f t="shared" si="11"/>
        <v>16.650427041666674</v>
      </c>
      <c r="T40" s="27">
        <f>IFERROR(VLOOKUP(A40,[1]Revenue_Margin_input_Asia!A:K,7,0),"")</f>
        <v>7.5000000000000011E-2</v>
      </c>
      <c r="U40" s="28">
        <f>IFERROR(VLOOKUP(A40,[1]Revenue_Margin_input_Asia!A:K,8,0),"")</f>
        <v>0.1002250927644</v>
      </c>
      <c r="V40" s="28">
        <f>IFERROR(VLOOKUP($A40,[1]Revenue_Margin_input_Asia!$A:$AK,9,0),"")</f>
        <v>0.11584479128101205</v>
      </c>
      <c r="W40" s="28">
        <f>IFERROR(VLOOKUP($A40,[1]Revenue_Margin_input_Asia!$A:$AK,10,0),"")</f>
        <v>0.11584479128101205</v>
      </c>
      <c r="X40" s="28">
        <f>IFERROR(VLOOKUP($A40,[1]Revenue_Margin_input_Asia!$A:$AK,11,0),"")</f>
        <v>0.15</v>
      </c>
      <c r="Y40" s="28">
        <f>IFERROR(VLOOKUP($A40,[1]Revenue_Margin_input_Asia!$A:$AK,12,0),"")</f>
        <v>0.15</v>
      </c>
      <c r="Z40" s="28">
        <f>IFERROR(VLOOKUP($A40,[1]Revenue_Margin_input_Asia!$A:$AK,13,0),"")</f>
        <v>0.15</v>
      </c>
      <c r="AA40" s="29">
        <f t="shared" si="21"/>
        <v>1182.1803199583339</v>
      </c>
      <c r="AB40" s="30">
        <f t="shared" si="21"/>
        <v>2048.0025261250007</v>
      </c>
      <c r="AC40" s="30">
        <f t="shared" si="21"/>
        <v>1581.790568958334</v>
      </c>
      <c r="AD40" s="30">
        <f t="shared" si="21"/>
        <v>3013.727294541668</v>
      </c>
      <c r="AE40" s="30">
        <f t="shared" si="21"/>
        <v>3380.0366894583349</v>
      </c>
      <c r="AF40" s="30">
        <f t="shared" si="21"/>
        <v>3380.0366894583349</v>
      </c>
      <c r="AG40" s="31">
        <f t="shared" si="21"/>
        <v>3380.0366894583349</v>
      </c>
      <c r="AH40" s="29">
        <f t="shared" si="22"/>
        <v>88.663523996875057</v>
      </c>
      <c r="AI40" s="30">
        <f t="shared" si="22"/>
        <v>205.26124316260373</v>
      </c>
      <c r="AJ40" s="30">
        <f t="shared" si="22"/>
        <v>183.24219831125151</v>
      </c>
      <c r="AK40" s="30">
        <f t="shared" si="22"/>
        <v>349.12460941406863</v>
      </c>
      <c r="AL40" s="30">
        <f t="shared" si="22"/>
        <v>507.00550341875021</v>
      </c>
      <c r="AM40" s="30">
        <f t="shared" si="22"/>
        <v>507.00550341875021</v>
      </c>
      <c r="AN40" s="31">
        <f t="shared" si="22"/>
        <v>507.00550341875021</v>
      </c>
      <c r="AO40" s="42"/>
      <c r="AP40" s="43"/>
      <c r="AQ40" s="43"/>
      <c r="AR40" s="43"/>
      <c r="AS40" s="43"/>
      <c r="AT40" s="43"/>
      <c r="AU40" s="43"/>
      <c r="AV40" t="str">
        <f t="shared" si="24"/>
        <v>C1 1-3.5T - Low Intensity</v>
      </c>
      <c r="AW40" t="str">
        <f t="shared" si="14"/>
        <v>C1 1-3.5T - Low Intensity_Maximal</v>
      </c>
    </row>
    <row r="41" spans="1:49" ht="15" x14ac:dyDescent="0.25">
      <c r="A41" s="21" t="s">
        <v>98</v>
      </c>
      <c r="B41" t="s">
        <v>99</v>
      </c>
      <c r="C41" t="s">
        <v>93</v>
      </c>
      <c r="D41" t="s">
        <v>15</v>
      </c>
      <c r="E41" t="str">
        <f>VLOOKUP(A41,[1]VLookup!G:I,3,0)</f>
        <v>C1 1-3.5T</v>
      </c>
      <c r="F41" s="22">
        <v>27</v>
      </c>
      <c r="G41" s="23">
        <f>IFERROR(VLOOKUP(A41,[1]Asia_bookings_input!A:C,3,0),0)</f>
        <v>37</v>
      </c>
      <c r="H41" s="23">
        <f>IFERROR(VLOOKUP(A41,[1]Asia_bookings_input!K:L,2,0),0)</f>
        <v>57</v>
      </c>
      <c r="I41" s="23">
        <f t="shared" si="20"/>
        <v>69</v>
      </c>
      <c r="J41" s="23">
        <f t="shared" si="20"/>
        <v>77</v>
      </c>
      <c r="K41" s="23">
        <f t="shared" si="20"/>
        <v>77</v>
      </c>
      <c r="L41" s="24">
        <f t="shared" si="20"/>
        <v>77</v>
      </c>
      <c r="M41" s="25">
        <f>IFERROR(VLOOKUP(A41,[1]Revenue_Margin_input_Asia!A:F,6,0),"")</f>
        <v>20.87962604708795</v>
      </c>
      <c r="N41" s="25">
        <f t="shared" si="8"/>
        <v>20.87962604708795</v>
      </c>
      <c r="O41" s="25">
        <f t="shared" si="9"/>
        <v>20.87962604708795</v>
      </c>
      <c r="P41" s="25">
        <f t="shared" si="10"/>
        <v>20.87962604708795</v>
      </c>
      <c r="Q41" s="25">
        <f t="shared" si="11"/>
        <v>20.87962604708795</v>
      </c>
      <c r="R41" s="25">
        <f t="shared" si="11"/>
        <v>20.87962604708795</v>
      </c>
      <c r="S41" s="26">
        <f t="shared" si="11"/>
        <v>20.87962604708795</v>
      </c>
      <c r="T41" s="27">
        <f>IFERROR(VLOOKUP(A41,[1]Revenue_Margin_input_Asia!A:K,7,0),"")</f>
        <v>7.5000000000000011E-2</v>
      </c>
      <c r="U41" s="28">
        <f>IFERROR(VLOOKUP(A41,[1]Revenue_Margin_input_Asia!A:K,8,0),"")</f>
        <v>0.10022509276440025</v>
      </c>
      <c r="V41" s="28">
        <f>IFERROR(VLOOKUP($A41,[1]Revenue_Margin_input_Asia!$A:$AK,9,0),"")</f>
        <v>0.10294804194167169</v>
      </c>
      <c r="W41" s="28">
        <f>IFERROR(VLOOKUP($A41,[1]Revenue_Margin_input_Asia!$A:$AK,10,0),"")</f>
        <v>0.10294804194167169</v>
      </c>
      <c r="X41" s="28">
        <f>IFERROR(VLOOKUP($A41,[1]Revenue_Margin_input_Asia!$A:$AK,11,0),"")</f>
        <v>0.15</v>
      </c>
      <c r="Y41" s="28">
        <f>IFERROR(VLOOKUP($A41,[1]Revenue_Margin_input_Asia!$A:$AK,12,0),"")</f>
        <v>0.15</v>
      </c>
      <c r="Z41" s="28">
        <f>IFERROR(VLOOKUP($A41,[1]Revenue_Margin_input_Asia!$A:$AK,13,0),"")</f>
        <v>0.15</v>
      </c>
      <c r="AA41" s="29">
        <f t="shared" si="21"/>
        <v>563.74990327137459</v>
      </c>
      <c r="AB41" s="30">
        <f t="shared" si="21"/>
        <v>772.54616374225418</v>
      </c>
      <c r="AC41" s="30">
        <f t="shared" si="21"/>
        <v>1190.138684684013</v>
      </c>
      <c r="AD41" s="30">
        <f t="shared" si="21"/>
        <v>1440.6941972490686</v>
      </c>
      <c r="AE41" s="30">
        <f t="shared" si="21"/>
        <v>1607.7312056257722</v>
      </c>
      <c r="AF41" s="30">
        <f t="shared" si="21"/>
        <v>1607.7312056257722</v>
      </c>
      <c r="AG41" s="31">
        <f t="shared" si="21"/>
        <v>1607.7312056257722</v>
      </c>
      <c r="AH41" s="29">
        <f t="shared" si="22"/>
        <v>42.281242745353097</v>
      </c>
      <c r="AI41" s="30">
        <f t="shared" si="22"/>
        <v>77.428510925848968</v>
      </c>
      <c r="AJ41" s="30">
        <f t="shared" si="22"/>
        <v>122.52244722725575</v>
      </c>
      <c r="AK41" s="30">
        <f t="shared" si="22"/>
        <v>148.31664664352013</v>
      </c>
      <c r="AL41" s="30">
        <f t="shared" si="22"/>
        <v>241.15968084386583</v>
      </c>
      <c r="AM41" s="30">
        <f t="shared" si="22"/>
        <v>241.15968084386583</v>
      </c>
      <c r="AN41" s="31">
        <f t="shared" si="22"/>
        <v>241.15968084386583</v>
      </c>
      <c r="AO41" s="42"/>
      <c r="AP41" s="43"/>
      <c r="AQ41" s="43"/>
      <c r="AR41" s="43"/>
      <c r="AS41" s="43"/>
      <c r="AT41" s="43"/>
      <c r="AU41" s="43"/>
      <c r="AV41" t="str">
        <f t="shared" si="24"/>
        <v>C1 1-3.5T - Low Intensity</v>
      </c>
      <c r="AW41" t="str">
        <f t="shared" si="14"/>
        <v>C1 1-3.5T - Low Intensity_Maximal</v>
      </c>
    </row>
    <row r="42" spans="1:49" ht="15" x14ac:dyDescent="0.25">
      <c r="A42" s="35" t="s">
        <v>100</v>
      </c>
      <c r="F42" s="36">
        <v>98</v>
      </c>
      <c r="G42" s="37">
        <f>[1]Asia!BD36</f>
        <v>287</v>
      </c>
      <c r="H42" s="37">
        <f>[1]Asia!BE36</f>
        <v>233</v>
      </c>
      <c r="I42" s="37">
        <f>[1]Asia!BF36</f>
        <v>250</v>
      </c>
      <c r="J42" s="37">
        <f>[1]Asia!BG36</f>
        <v>280</v>
      </c>
      <c r="K42" s="37">
        <f>[1]Asia!BH36</f>
        <v>280</v>
      </c>
      <c r="L42" s="38">
        <f>[1]Asia!BI36</f>
        <v>280</v>
      </c>
      <c r="M42" s="25" t="str">
        <f>IFERROR(VLOOKUP(A42,[1]Revenue_Margin_input_Asia!A:F,6,0),"")</f>
        <v/>
      </c>
      <c r="N42" s="25" t="str">
        <f t="shared" si="8"/>
        <v/>
      </c>
      <c r="O42" s="25" t="str">
        <f t="shared" si="9"/>
        <v/>
      </c>
      <c r="P42" s="25" t="str">
        <f t="shared" si="10"/>
        <v/>
      </c>
      <c r="Q42" s="25" t="str">
        <f t="shared" si="11"/>
        <v/>
      </c>
      <c r="R42" s="25" t="str">
        <f t="shared" si="11"/>
        <v/>
      </c>
      <c r="S42" s="26" t="str">
        <f t="shared" si="11"/>
        <v/>
      </c>
      <c r="T42" s="27" t="str">
        <f>IFERROR(VLOOKUP(A42,[1]Revenue_Margin_input_Asia!A:K,7,0),"")</f>
        <v/>
      </c>
      <c r="U42" s="28" t="str">
        <f>IFERROR(VLOOKUP(A42,[1]Revenue_Margin_input_Asia!A:K,8,0),"")</f>
        <v/>
      </c>
      <c r="V42" s="28" t="str">
        <f>IFERROR(VLOOKUP($A42,[1]Revenue_Margin_input_Asia!$A:$AK,9,0),"")</f>
        <v/>
      </c>
      <c r="W42" s="28" t="str">
        <f>IFERROR(VLOOKUP($A42,[1]Revenue_Margin_input_Asia!$A:$AK,10,0),"")</f>
        <v/>
      </c>
      <c r="X42" s="28" t="str">
        <f>IFERROR(VLOOKUP($A42,[1]Revenue_Margin_input_Asia!$A:$AK,11,0),"")</f>
        <v/>
      </c>
      <c r="Y42" s="28" t="str">
        <f>IFERROR(VLOOKUP($A42,[1]Revenue_Margin_input_Asia!$A:$AK,12,0),"")</f>
        <v/>
      </c>
      <c r="Z42" s="28" t="str">
        <f>IFERROR(VLOOKUP($A42,[1]Revenue_Margin_input_Asia!$A:$AK,13,0),"")</f>
        <v/>
      </c>
      <c r="AA42" s="39">
        <f>SUM(AA32:AA41)</f>
        <v>1745.9302232297086</v>
      </c>
      <c r="AB42" s="40">
        <f t="shared" ref="AB42:AN42" si="25">SUM(AB32:AB41)</f>
        <v>2820.5486898672548</v>
      </c>
      <c r="AC42" s="40">
        <f t="shared" si="25"/>
        <v>3973.6000931623548</v>
      </c>
      <c r="AD42" s="40">
        <f t="shared" si="25"/>
        <v>4454.4214917907366</v>
      </c>
      <c r="AE42" s="40">
        <f t="shared" si="25"/>
        <v>4987.7678950841073</v>
      </c>
      <c r="AF42" s="40">
        <f t="shared" si="25"/>
        <v>4987.7678950841073</v>
      </c>
      <c r="AG42" s="41">
        <f t="shared" si="25"/>
        <v>4987.7678950841073</v>
      </c>
      <c r="AH42" s="39">
        <f t="shared" si="25"/>
        <v>130.94476674222815</v>
      </c>
      <c r="AI42" s="40">
        <f t="shared" si="25"/>
        <v>282.68975408845267</v>
      </c>
      <c r="AJ42" s="40">
        <f t="shared" si="25"/>
        <v>480.49269552211081</v>
      </c>
      <c r="AK42" s="40">
        <f t="shared" si="25"/>
        <v>497.44125605758876</v>
      </c>
      <c r="AL42" s="40">
        <f t="shared" si="25"/>
        <v>748.16518426261609</v>
      </c>
      <c r="AM42" s="40">
        <f t="shared" si="25"/>
        <v>748.16518426261609</v>
      </c>
      <c r="AN42" s="41">
        <f t="shared" si="25"/>
        <v>748.16518426261609</v>
      </c>
      <c r="AO42" s="42">
        <f t="shared" si="23"/>
        <v>7.4999999999999997E-2</v>
      </c>
      <c r="AP42" s="43">
        <f t="shared" si="19"/>
        <v>0.10022509276440006</v>
      </c>
      <c r="AQ42" s="43">
        <f t="shared" si="19"/>
        <v>0.12092125132293192</v>
      </c>
      <c r="AR42" s="43">
        <f t="shared" si="19"/>
        <v>0.11167359374822224</v>
      </c>
      <c r="AS42" s="43">
        <f>IFERROR(AL42/AE42,"")</f>
        <v>0.15</v>
      </c>
      <c r="AT42" s="43">
        <f>IFERROR(AM42/AF42,"")</f>
        <v>0.15</v>
      </c>
      <c r="AU42" s="43">
        <f>IFERROR(AN42/AG42,"")</f>
        <v>0.15</v>
      </c>
      <c r="AW42" t="str">
        <f t="shared" si="14"/>
        <v>_</v>
      </c>
    </row>
    <row r="43" spans="1:49" ht="15" hidden="1" x14ac:dyDescent="0.25">
      <c r="A43" s="21" t="s">
        <v>101</v>
      </c>
      <c r="B43" t="s">
        <v>102</v>
      </c>
      <c r="C43" t="s">
        <v>26</v>
      </c>
      <c r="D43" t="s">
        <v>18</v>
      </c>
      <c r="E43" t="str">
        <f>VLOOKUP(A43,[1]VLookup!G:I,3,0)</f>
        <v>C1 &gt;3.5T</v>
      </c>
      <c r="F43" s="22">
        <v>0</v>
      </c>
      <c r="G43" s="23">
        <f>IFERROR(VLOOKUP(A43,[1]Asia_bookings_input!A:C,3,0),0)</f>
        <v>0</v>
      </c>
      <c r="H43" s="23">
        <f>IFERROR(VLOOKUP(A43,[1]Asia_bookings_input!K:L,2,0),0)</f>
        <v>0</v>
      </c>
      <c r="I43" s="23">
        <f t="shared" ref="I43:L50" si="26">ROUND(I$51*$F43/$F$51,0)</f>
        <v>0</v>
      </c>
      <c r="J43" s="23">
        <f t="shared" si="26"/>
        <v>0</v>
      </c>
      <c r="K43" s="23">
        <f t="shared" si="26"/>
        <v>0</v>
      </c>
      <c r="L43" s="24">
        <f t="shared" si="26"/>
        <v>0</v>
      </c>
      <c r="M43" s="25" t="str">
        <f>IFERROR(VLOOKUP(A43,[1]Revenue_Margin_input_Asia!A:F,6,0),"")</f>
        <v/>
      </c>
      <c r="N43" s="25" t="str">
        <f t="shared" si="8"/>
        <v/>
      </c>
      <c r="O43" s="25" t="str">
        <f t="shared" si="9"/>
        <v/>
      </c>
      <c r="P43" s="25" t="str">
        <f t="shared" si="10"/>
        <v/>
      </c>
      <c r="Q43" s="25" t="str">
        <f t="shared" si="11"/>
        <v/>
      </c>
      <c r="R43" s="25" t="str">
        <f t="shared" si="11"/>
        <v/>
      </c>
      <c r="S43" s="26" t="str">
        <f t="shared" si="11"/>
        <v/>
      </c>
      <c r="T43" s="27" t="str">
        <f>IFERROR(VLOOKUP(A43,[1]Revenue_Margin_input_Asia!A:K,7,0),"")</f>
        <v/>
      </c>
      <c r="U43" s="28" t="str">
        <f>IFERROR(VLOOKUP(A43,[1]Revenue_Margin_input_Asia!A:K,8,0),"")</f>
        <v/>
      </c>
      <c r="V43" s="28" t="str">
        <f>IFERROR(VLOOKUP($A43,[1]Revenue_Margin_input_Asia!$A:$AK,9,0),"")</f>
        <v/>
      </c>
      <c r="W43" s="28" t="str">
        <f>IFERROR(VLOOKUP($A43,[1]Revenue_Margin_input_Asia!$A:$AK,10,0),"")</f>
        <v/>
      </c>
      <c r="X43" s="28" t="str">
        <f>IFERROR(VLOOKUP($A43,[1]Revenue_Margin_input_Asia!$A:$AK,11,0),"")</f>
        <v/>
      </c>
      <c r="Y43" s="28" t="str">
        <f>IFERROR(VLOOKUP($A43,[1]Revenue_Margin_input_Asia!$A:$AK,12,0),"")</f>
        <v/>
      </c>
      <c r="Z43" s="28" t="str">
        <f>IFERROR(VLOOKUP($A43,[1]Revenue_Margin_input_Asia!$A:$AK,13,0),"")</f>
        <v/>
      </c>
      <c r="AA43" s="29">
        <f t="shared" ref="AA43:AG50" si="27">IFERROR(F43*M43,0)</f>
        <v>0</v>
      </c>
      <c r="AB43" s="30">
        <f t="shared" si="27"/>
        <v>0</v>
      </c>
      <c r="AC43" s="30">
        <f t="shared" si="27"/>
        <v>0</v>
      </c>
      <c r="AD43" s="30">
        <f t="shared" si="27"/>
        <v>0</v>
      </c>
      <c r="AE43" s="30">
        <f t="shared" si="27"/>
        <v>0</v>
      </c>
      <c r="AF43" s="30">
        <f t="shared" si="27"/>
        <v>0</v>
      </c>
      <c r="AG43" s="31">
        <f t="shared" si="27"/>
        <v>0</v>
      </c>
      <c r="AH43" s="29">
        <f t="shared" ref="AH43:AN50" si="28">IFERROR(AA43*T43,0)</f>
        <v>0</v>
      </c>
      <c r="AI43" s="30">
        <f t="shared" si="28"/>
        <v>0</v>
      </c>
      <c r="AJ43" s="30">
        <f t="shared" si="28"/>
        <v>0</v>
      </c>
      <c r="AK43" s="30">
        <f t="shared" si="28"/>
        <v>0</v>
      </c>
      <c r="AL43" s="30">
        <f t="shared" si="28"/>
        <v>0</v>
      </c>
      <c r="AM43" s="30">
        <f t="shared" si="28"/>
        <v>0</v>
      </c>
      <c r="AN43" s="31">
        <f t="shared" si="28"/>
        <v>0</v>
      </c>
      <c r="AO43" s="42"/>
      <c r="AP43" s="43"/>
      <c r="AQ43" s="43"/>
      <c r="AR43" s="43"/>
      <c r="AS43" s="43"/>
      <c r="AT43" s="43"/>
      <c r="AU43" s="43"/>
      <c r="AV43" t="str">
        <f>$A$51</f>
        <v>C1 4-9T - Standard and Premium</v>
      </c>
      <c r="AW43" t="str">
        <f t="shared" ref="AW43:AW48" si="29">AV43&amp;"_"&amp;"AM &amp; EMEA"</f>
        <v>C1 4-9T - Standard and Premium_AM &amp; EMEA</v>
      </c>
    </row>
    <row r="44" spans="1:49" ht="15" x14ac:dyDescent="0.25">
      <c r="A44" s="21" t="s">
        <v>103</v>
      </c>
      <c r="B44" t="s">
        <v>104</v>
      </c>
      <c r="C44" t="s">
        <v>26</v>
      </c>
      <c r="D44" t="s">
        <v>18</v>
      </c>
      <c r="E44" t="str">
        <f>VLOOKUP(A44,[1]VLookup!G:I,3,0)</f>
        <v>C1 &gt;3.5T</v>
      </c>
      <c r="F44" s="22">
        <v>8</v>
      </c>
      <c r="G44" s="23">
        <f>IFERROR(VLOOKUP(A44,[1]Asia_bookings_input!A:C,3,0),0)</f>
        <v>4</v>
      </c>
      <c r="H44" s="23">
        <f>IFERROR(VLOOKUP(A44,[1]Asia_bookings_input!K:L,2,0),0)</f>
        <v>6</v>
      </c>
      <c r="I44" s="23">
        <f t="shared" si="26"/>
        <v>13</v>
      </c>
      <c r="J44" s="23">
        <f t="shared" si="26"/>
        <v>15</v>
      </c>
      <c r="K44" s="23">
        <f t="shared" si="26"/>
        <v>15</v>
      </c>
      <c r="L44" s="24">
        <f t="shared" si="26"/>
        <v>15</v>
      </c>
      <c r="M44" s="25">
        <f>IFERROR(VLOOKUP(A44,[1]Revenue_Margin_input_Asia!A:F,6,0),"")</f>
        <v>41.061</v>
      </c>
      <c r="N44" s="25">
        <f t="shared" si="8"/>
        <v>41.061</v>
      </c>
      <c r="O44" s="25">
        <f t="shared" si="9"/>
        <v>41.061</v>
      </c>
      <c r="P44" s="25">
        <f t="shared" si="10"/>
        <v>41.061</v>
      </c>
      <c r="Q44" s="25">
        <f t="shared" si="11"/>
        <v>41.061</v>
      </c>
      <c r="R44" s="25">
        <f t="shared" si="11"/>
        <v>41.061</v>
      </c>
      <c r="S44" s="26">
        <f t="shared" si="11"/>
        <v>41.061</v>
      </c>
      <c r="T44" s="27">
        <f>IFERROR(VLOOKUP(A44,[1]Revenue_Margin_input_Asia!A:K,7,0),"")</f>
        <v>0.16383494416834743</v>
      </c>
      <c r="U44" s="28">
        <f>IFERROR(VLOOKUP(A44,[1]Revenue_Margin_input_Asia!A:K,8,0),"")</f>
        <v>0.1468349428859764</v>
      </c>
      <c r="V44" s="28">
        <f>IFERROR(VLOOKUP($A44,[1]Revenue_Margin_input_Asia!$A:$AK,9,0),"")</f>
        <v>5.0161200000000059E-2</v>
      </c>
      <c r="W44" s="28">
        <f>IFERROR(VLOOKUP($A44,[1]Revenue_Margin_input_Asia!$A:$AK,10,0),"")</f>
        <v>5.0161200000000059E-2</v>
      </c>
      <c r="X44" s="28">
        <f>IFERROR(VLOOKUP($A44,[1]Revenue_Margin_input_Asia!$A:$AK,11,0),"")</f>
        <v>0.15</v>
      </c>
      <c r="Y44" s="28">
        <f>IFERROR(VLOOKUP($A44,[1]Revenue_Margin_input_Asia!$A:$AK,12,0),"")</f>
        <v>0.15</v>
      </c>
      <c r="Z44" s="28">
        <f>IFERROR(VLOOKUP($A44,[1]Revenue_Margin_input_Asia!$A:$AK,13,0),"")</f>
        <v>0.15</v>
      </c>
      <c r="AA44" s="29">
        <f t="shared" si="27"/>
        <v>328.488</v>
      </c>
      <c r="AB44" s="30">
        <f t="shared" si="27"/>
        <v>164.244</v>
      </c>
      <c r="AC44" s="30">
        <f t="shared" si="27"/>
        <v>246.36599999999999</v>
      </c>
      <c r="AD44" s="30">
        <f t="shared" si="27"/>
        <v>533.79300000000001</v>
      </c>
      <c r="AE44" s="30">
        <f t="shared" si="27"/>
        <v>615.91499999999996</v>
      </c>
      <c r="AF44" s="30">
        <f t="shared" si="27"/>
        <v>615.91499999999996</v>
      </c>
      <c r="AG44" s="31">
        <f t="shared" si="27"/>
        <v>615.91499999999996</v>
      </c>
      <c r="AH44" s="29">
        <f t="shared" si="28"/>
        <v>53.81781313997211</v>
      </c>
      <c r="AI44" s="30">
        <f t="shared" si="28"/>
        <v>24.116758359364308</v>
      </c>
      <c r="AJ44" s="30">
        <f t="shared" si="28"/>
        <v>12.358014199200014</v>
      </c>
      <c r="AK44" s="30">
        <f t="shared" si="28"/>
        <v>26.775697431600033</v>
      </c>
      <c r="AL44" s="30">
        <f t="shared" si="28"/>
        <v>92.387249999999995</v>
      </c>
      <c r="AM44" s="30">
        <f t="shared" si="28"/>
        <v>92.387249999999995</v>
      </c>
      <c r="AN44" s="31">
        <f t="shared" si="28"/>
        <v>92.387249999999995</v>
      </c>
      <c r="AO44" s="42"/>
      <c r="AP44" s="43"/>
      <c r="AQ44" s="43"/>
      <c r="AR44" s="43"/>
      <c r="AS44" s="43"/>
      <c r="AT44" s="43"/>
      <c r="AU44" s="43"/>
      <c r="AV44" t="str">
        <f t="shared" ref="AV44:AV50" si="30">$A$51</f>
        <v>C1 4-9T - Standard and Premium</v>
      </c>
      <c r="AW44" t="str">
        <f t="shared" si="29"/>
        <v>C1 4-9T - Standard and Premium_AM &amp; EMEA</v>
      </c>
    </row>
    <row r="45" spans="1:49" ht="15" hidden="1" x14ac:dyDescent="0.25">
      <c r="A45" s="21" t="s">
        <v>105</v>
      </c>
      <c r="B45" t="s">
        <v>106</v>
      </c>
      <c r="C45" t="s">
        <v>26</v>
      </c>
      <c r="D45" t="s">
        <v>15</v>
      </c>
      <c r="E45" t="str">
        <f>VLOOKUP(A45,[1]VLookup!G:I,3,0)</f>
        <v>C1 &gt;3.5T</v>
      </c>
      <c r="F45" s="22">
        <v>0</v>
      </c>
      <c r="G45" s="23">
        <f>IFERROR(VLOOKUP(A45,[1]Asia_bookings_input!A:C,3,0),0)</f>
        <v>0</v>
      </c>
      <c r="H45" s="23">
        <f>IFERROR(VLOOKUP(A45,[1]Asia_bookings_input!K:L,2,0),0)</f>
        <v>0</v>
      </c>
      <c r="I45" s="23">
        <f t="shared" si="26"/>
        <v>0</v>
      </c>
      <c r="J45" s="23">
        <f t="shared" si="26"/>
        <v>0</v>
      </c>
      <c r="K45" s="23">
        <f t="shared" si="26"/>
        <v>0</v>
      </c>
      <c r="L45" s="24">
        <f t="shared" si="26"/>
        <v>0</v>
      </c>
      <c r="M45" s="25" t="str">
        <f>IFERROR(VLOOKUP(A45,[1]Revenue_Margin_input_Asia!A:F,6,0),"")</f>
        <v/>
      </c>
      <c r="N45" s="25" t="str">
        <f t="shared" si="8"/>
        <v/>
      </c>
      <c r="O45" s="25" t="str">
        <f t="shared" si="9"/>
        <v/>
      </c>
      <c r="P45" s="25" t="str">
        <f t="shared" si="10"/>
        <v/>
      </c>
      <c r="Q45" s="25" t="str">
        <f t="shared" si="11"/>
        <v/>
      </c>
      <c r="R45" s="25" t="str">
        <f t="shared" si="11"/>
        <v/>
      </c>
      <c r="S45" s="26" t="str">
        <f t="shared" si="11"/>
        <v/>
      </c>
      <c r="T45" s="27" t="str">
        <f>IFERROR(VLOOKUP(A45,[1]Revenue_Margin_input_Asia!A:K,7,0),"")</f>
        <v/>
      </c>
      <c r="U45" s="28" t="str">
        <f>IFERROR(VLOOKUP(A45,[1]Revenue_Margin_input_Asia!A:K,8,0),"")</f>
        <v/>
      </c>
      <c r="V45" s="28" t="str">
        <f>IFERROR(VLOOKUP($A45,[1]Revenue_Margin_input_Asia!$A:$AK,9,0),"")</f>
        <v/>
      </c>
      <c r="W45" s="28" t="str">
        <f>IFERROR(VLOOKUP($A45,[1]Revenue_Margin_input_Asia!$A:$AK,10,0),"")</f>
        <v/>
      </c>
      <c r="X45" s="28" t="str">
        <f>IFERROR(VLOOKUP($A45,[1]Revenue_Margin_input_Asia!$A:$AK,11,0),"")</f>
        <v/>
      </c>
      <c r="Y45" s="28" t="str">
        <f>IFERROR(VLOOKUP($A45,[1]Revenue_Margin_input_Asia!$A:$AK,12,0),"")</f>
        <v/>
      </c>
      <c r="Z45" s="28" t="str">
        <f>IFERROR(VLOOKUP($A45,[1]Revenue_Margin_input_Asia!$A:$AK,13,0),"")</f>
        <v/>
      </c>
      <c r="AA45" s="29">
        <f t="shared" si="27"/>
        <v>0</v>
      </c>
      <c r="AB45" s="30">
        <f t="shared" si="27"/>
        <v>0</v>
      </c>
      <c r="AC45" s="30">
        <f t="shared" si="27"/>
        <v>0</v>
      </c>
      <c r="AD45" s="30">
        <f t="shared" si="27"/>
        <v>0</v>
      </c>
      <c r="AE45" s="30">
        <f t="shared" si="27"/>
        <v>0</v>
      </c>
      <c r="AF45" s="30">
        <f t="shared" si="27"/>
        <v>0</v>
      </c>
      <c r="AG45" s="31">
        <f t="shared" si="27"/>
        <v>0</v>
      </c>
      <c r="AH45" s="29">
        <f t="shared" si="28"/>
        <v>0</v>
      </c>
      <c r="AI45" s="30">
        <f t="shared" si="28"/>
        <v>0</v>
      </c>
      <c r="AJ45" s="30">
        <f t="shared" si="28"/>
        <v>0</v>
      </c>
      <c r="AK45" s="30">
        <f t="shared" si="28"/>
        <v>0</v>
      </c>
      <c r="AL45" s="30">
        <f t="shared" si="28"/>
        <v>0</v>
      </c>
      <c r="AM45" s="30">
        <f t="shared" si="28"/>
        <v>0</v>
      </c>
      <c r="AN45" s="31">
        <f t="shared" si="28"/>
        <v>0</v>
      </c>
      <c r="AO45" s="42"/>
      <c r="AP45" s="43"/>
      <c r="AQ45" s="43"/>
      <c r="AR45" s="43"/>
      <c r="AS45" s="43"/>
      <c r="AT45" s="43"/>
      <c r="AU45" s="43"/>
      <c r="AV45" t="str">
        <f t="shared" si="30"/>
        <v>C1 4-9T - Standard and Premium</v>
      </c>
      <c r="AW45" t="str">
        <f t="shared" si="29"/>
        <v>C1 4-9T - Standard and Premium_AM &amp; EMEA</v>
      </c>
    </row>
    <row r="46" spans="1:49" ht="15" hidden="1" x14ac:dyDescent="0.25">
      <c r="A46" s="21" t="s">
        <v>107</v>
      </c>
      <c r="B46" t="s">
        <v>108</v>
      </c>
      <c r="C46" t="s">
        <v>26</v>
      </c>
      <c r="D46" t="s">
        <v>15</v>
      </c>
      <c r="E46" t="str">
        <f>VLOOKUP(A46,[1]VLookup!G:I,3,0)</f>
        <v>C1 &gt;3.5T</v>
      </c>
      <c r="F46" s="22">
        <v>0</v>
      </c>
      <c r="G46" s="23">
        <f>IFERROR(VLOOKUP(A46,[1]Asia_bookings_input!A:C,3,0),0)</f>
        <v>0</v>
      </c>
      <c r="H46" s="23">
        <f>IFERROR(VLOOKUP(A46,[1]Asia_bookings_input!K:L,2,0),0)</f>
        <v>0</v>
      </c>
      <c r="I46" s="23">
        <f t="shared" si="26"/>
        <v>0</v>
      </c>
      <c r="J46" s="23">
        <f t="shared" si="26"/>
        <v>0</v>
      </c>
      <c r="K46" s="23">
        <f t="shared" si="26"/>
        <v>0</v>
      </c>
      <c r="L46" s="24">
        <f t="shared" si="26"/>
        <v>0</v>
      </c>
      <c r="M46" s="25" t="str">
        <f>IFERROR(VLOOKUP(A46,[1]Revenue_Margin_input_Asia!A:F,6,0),"")</f>
        <v/>
      </c>
      <c r="N46" s="25" t="str">
        <f t="shared" si="8"/>
        <v/>
      </c>
      <c r="O46" s="25" t="str">
        <f t="shared" si="9"/>
        <v/>
      </c>
      <c r="P46" s="25" t="str">
        <f t="shared" si="10"/>
        <v/>
      </c>
      <c r="Q46" s="25" t="str">
        <f t="shared" si="11"/>
        <v/>
      </c>
      <c r="R46" s="25" t="str">
        <f t="shared" si="11"/>
        <v/>
      </c>
      <c r="S46" s="26" t="str">
        <f t="shared" si="11"/>
        <v/>
      </c>
      <c r="T46" s="27" t="str">
        <f>IFERROR(VLOOKUP(A46,[1]Revenue_Margin_input_Asia!A:K,7,0),"")</f>
        <v/>
      </c>
      <c r="U46" s="28" t="str">
        <f>IFERROR(VLOOKUP(A46,[1]Revenue_Margin_input_Asia!A:K,8,0),"")</f>
        <v/>
      </c>
      <c r="V46" s="28" t="str">
        <f>IFERROR(VLOOKUP($A46,[1]Revenue_Margin_input_Asia!$A:$AK,9,0),"")</f>
        <v/>
      </c>
      <c r="W46" s="28" t="str">
        <f>IFERROR(VLOOKUP($A46,[1]Revenue_Margin_input_Asia!$A:$AK,10,0),"")</f>
        <v/>
      </c>
      <c r="X46" s="28" t="str">
        <f>IFERROR(VLOOKUP($A46,[1]Revenue_Margin_input_Asia!$A:$AK,11,0),"")</f>
        <v/>
      </c>
      <c r="Y46" s="28" t="str">
        <f>IFERROR(VLOOKUP($A46,[1]Revenue_Margin_input_Asia!$A:$AK,12,0),"")</f>
        <v/>
      </c>
      <c r="Z46" s="28" t="str">
        <f>IFERROR(VLOOKUP($A46,[1]Revenue_Margin_input_Asia!$A:$AK,13,0),"")</f>
        <v/>
      </c>
      <c r="AA46" s="29">
        <f t="shared" si="27"/>
        <v>0</v>
      </c>
      <c r="AB46" s="30">
        <f t="shared" si="27"/>
        <v>0</v>
      </c>
      <c r="AC46" s="30">
        <f t="shared" si="27"/>
        <v>0</v>
      </c>
      <c r="AD46" s="30">
        <f t="shared" si="27"/>
        <v>0</v>
      </c>
      <c r="AE46" s="30">
        <f t="shared" si="27"/>
        <v>0</v>
      </c>
      <c r="AF46" s="30">
        <f t="shared" si="27"/>
        <v>0</v>
      </c>
      <c r="AG46" s="31">
        <f t="shared" si="27"/>
        <v>0</v>
      </c>
      <c r="AH46" s="29">
        <f t="shared" si="28"/>
        <v>0</v>
      </c>
      <c r="AI46" s="30">
        <f t="shared" si="28"/>
        <v>0</v>
      </c>
      <c r="AJ46" s="30">
        <f t="shared" si="28"/>
        <v>0</v>
      </c>
      <c r="AK46" s="30">
        <f t="shared" si="28"/>
        <v>0</v>
      </c>
      <c r="AL46" s="30">
        <f t="shared" si="28"/>
        <v>0</v>
      </c>
      <c r="AM46" s="30">
        <f t="shared" si="28"/>
        <v>0</v>
      </c>
      <c r="AN46" s="31">
        <f t="shared" si="28"/>
        <v>0</v>
      </c>
      <c r="AO46" s="42"/>
      <c r="AP46" s="43"/>
      <c r="AQ46" s="43"/>
      <c r="AR46" s="43"/>
      <c r="AS46" s="43"/>
      <c r="AT46" s="43"/>
      <c r="AU46" s="43"/>
      <c r="AV46" t="str">
        <f t="shared" si="30"/>
        <v>C1 4-9T - Standard and Premium</v>
      </c>
      <c r="AW46" t="str">
        <f t="shared" si="29"/>
        <v>C1 4-9T - Standard and Premium_AM &amp; EMEA</v>
      </c>
    </row>
    <row r="47" spans="1:49" ht="15" x14ac:dyDescent="0.25">
      <c r="A47" s="21" t="s">
        <v>109</v>
      </c>
      <c r="B47" t="s">
        <v>110</v>
      </c>
      <c r="C47" t="s">
        <v>21</v>
      </c>
      <c r="D47" t="s">
        <v>18</v>
      </c>
      <c r="E47" t="str">
        <f>VLOOKUP(A47,[1]VLookup!G:I,3,0)</f>
        <v>C1 &gt;3.5T</v>
      </c>
      <c r="F47" s="22">
        <v>4</v>
      </c>
      <c r="G47" s="23">
        <f>IFERROR(VLOOKUP(A47,[1]Asia_bookings_input!A:C,3,0),0)</f>
        <v>4</v>
      </c>
      <c r="H47" s="23">
        <f>IFERROR(VLOOKUP(A47,[1]Asia_bookings_input!K:L,2,0),0)</f>
        <v>4</v>
      </c>
      <c r="I47" s="23">
        <f t="shared" si="26"/>
        <v>7</v>
      </c>
      <c r="J47" s="23">
        <f t="shared" si="26"/>
        <v>7</v>
      </c>
      <c r="K47" s="23">
        <f t="shared" si="26"/>
        <v>7</v>
      </c>
      <c r="L47" s="24">
        <f t="shared" si="26"/>
        <v>7</v>
      </c>
      <c r="M47" s="25">
        <f>IFERROR(VLOOKUP(A47,[1]Revenue_Margin_input_Asia!A:F,6,0),"")</f>
        <v>91.999000000000009</v>
      </c>
      <c r="N47" s="25">
        <f t="shared" si="8"/>
        <v>91.999000000000009</v>
      </c>
      <c r="O47" s="25">
        <f t="shared" si="9"/>
        <v>91.999000000000009</v>
      </c>
      <c r="P47" s="25">
        <f t="shared" si="10"/>
        <v>91.999000000000009</v>
      </c>
      <c r="Q47" s="25">
        <f t="shared" si="11"/>
        <v>91.999000000000009</v>
      </c>
      <c r="R47" s="25">
        <f t="shared" si="11"/>
        <v>91.999000000000009</v>
      </c>
      <c r="S47" s="26">
        <f t="shared" si="11"/>
        <v>91.999000000000009</v>
      </c>
      <c r="T47" s="27">
        <f>IFERROR(VLOOKUP(A47,[1]Revenue_Margin_input_Asia!A:K,7,0),"")</f>
        <v>0.11331348154959658</v>
      </c>
      <c r="U47" s="28">
        <f>IFERROR(VLOOKUP(A47,[1]Revenue_Margin_input_Asia!A:K,8,0),"")</f>
        <v>0.13798299507931375</v>
      </c>
      <c r="V47" s="28">
        <f>IFERROR(VLOOKUP($A47,[1]Revenue_Margin_input_Asia!$A:$AK,9,0),"")</f>
        <v>0.12412421001899138</v>
      </c>
      <c r="W47" s="28">
        <f>IFERROR(VLOOKUP($A47,[1]Revenue_Margin_input_Asia!$A:$AK,10,0),"")</f>
        <v>0.12412421001899138</v>
      </c>
      <c r="X47" s="28">
        <f>IFERROR(VLOOKUP($A47,[1]Revenue_Margin_input_Asia!$A:$AK,11,0),"")</f>
        <v>0.15</v>
      </c>
      <c r="Y47" s="28">
        <f>IFERROR(VLOOKUP($A47,[1]Revenue_Margin_input_Asia!$A:$AK,12,0),"")</f>
        <v>0.15</v>
      </c>
      <c r="Z47" s="28">
        <f>IFERROR(VLOOKUP($A47,[1]Revenue_Margin_input_Asia!$A:$AK,13,0),"")</f>
        <v>0.15</v>
      </c>
      <c r="AA47" s="29">
        <f t="shared" si="27"/>
        <v>367.99600000000004</v>
      </c>
      <c r="AB47" s="30">
        <f t="shared" si="27"/>
        <v>367.99600000000004</v>
      </c>
      <c r="AC47" s="30">
        <f t="shared" si="27"/>
        <v>367.99600000000004</v>
      </c>
      <c r="AD47" s="30">
        <f t="shared" si="27"/>
        <v>643.99300000000005</v>
      </c>
      <c r="AE47" s="30">
        <f t="shared" si="27"/>
        <v>643.99300000000005</v>
      </c>
      <c r="AF47" s="30">
        <f t="shared" si="27"/>
        <v>643.99300000000005</v>
      </c>
      <c r="AG47" s="31">
        <f t="shared" si="27"/>
        <v>643.99300000000005</v>
      </c>
      <c r="AH47" s="29">
        <f t="shared" si="28"/>
        <v>41.69890795632535</v>
      </c>
      <c r="AI47" s="30">
        <f t="shared" si="28"/>
        <v>50.777190257207145</v>
      </c>
      <c r="AJ47" s="30">
        <f t="shared" si="28"/>
        <v>45.677212790148758</v>
      </c>
      <c r="AK47" s="30">
        <f t="shared" si="28"/>
        <v>79.935122382760326</v>
      </c>
      <c r="AL47" s="30">
        <f t="shared" si="28"/>
        <v>96.598950000000002</v>
      </c>
      <c r="AM47" s="30">
        <f t="shared" si="28"/>
        <v>96.598950000000002</v>
      </c>
      <c r="AN47" s="31">
        <f t="shared" si="28"/>
        <v>96.598950000000002</v>
      </c>
      <c r="AO47" s="42"/>
      <c r="AP47" s="43"/>
      <c r="AQ47" s="43"/>
      <c r="AR47" s="43"/>
      <c r="AS47" s="43"/>
      <c r="AT47" s="43"/>
      <c r="AU47" s="43"/>
      <c r="AV47" t="str">
        <f t="shared" si="30"/>
        <v>C1 4-9T - Standard and Premium</v>
      </c>
      <c r="AW47" t="str">
        <f t="shared" si="29"/>
        <v>C1 4-9T - Standard and Premium_AM &amp; EMEA</v>
      </c>
    </row>
    <row r="48" spans="1:49" ht="15" hidden="1" x14ac:dyDescent="0.25">
      <c r="A48" s="21" t="s">
        <v>111</v>
      </c>
      <c r="B48" t="s">
        <v>112</v>
      </c>
      <c r="C48" t="s">
        <v>21</v>
      </c>
      <c r="D48" t="s">
        <v>15</v>
      </c>
      <c r="E48" t="str">
        <f>VLOOKUP(A48,[1]VLookup!G:I,3,0)</f>
        <v>C1 &gt;3.5T</v>
      </c>
      <c r="F48" s="22">
        <v>0</v>
      </c>
      <c r="G48" s="23">
        <f>IFERROR(VLOOKUP(A48,[1]Asia_bookings_input!A:C,3,0),0)</f>
        <v>0</v>
      </c>
      <c r="H48" s="23">
        <f>IFERROR(VLOOKUP(A48,[1]Asia_bookings_input!K:L,2,0),0)</f>
        <v>0</v>
      </c>
      <c r="I48" s="23">
        <f t="shared" si="26"/>
        <v>0</v>
      </c>
      <c r="J48" s="23">
        <f t="shared" si="26"/>
        <v>0</v>
      </c>
      <c r="K48" s="23">
        <f t="shared" si="26"/>
        <v>0</v>
      </c>
      <c r="L48" s="24">
        <f t="shared" si="26"/>
        <v>0</v>
      </c>
      <c r="M48" s="25" t="str">
        <f>IFERROR(VLOOKUP(A48,[1]Revenue_Margin_input_Asia!A:F,6,0),"")</f>
        <v/>
      </c>
      <c r="N48" s="25" t="str">
        <f t="shared" si="8"/>
        <v/>
      </c>
      <c r="O48" s="25" t="str">
        <f t="shared" si="9"/>
        <v/>
      </c>
      <c r="P48" s="25" t="str">
        <f t="shared" si="10"/>
        <v/>
      </c>
      <c r="Q48" s="25" t="str">
        <f t="shared" si="11"/>
        <v/>
      </c>
      <c r="R48" s="25" t="str">
        <f t="shared" si="11"/>
        <v/>
      </c>
      <c r="S48" s="26" t="str">
        <f t="shared" si="11"/>
        <v/>
      </c>
      <c r="T48" s="27" t="str">
        <f>IFERROR(VLOOKUP(A48,[1]Revenue_Margin_input_Asia!A:K,7,0),"")</f>
        <v/>
      </c>
      <c r="U48" s="28" t="str">
        <f>IFERROR(VLOOKUP(A48,[1]Revenue_Margin_input_Asia!A:K,8,0),"")</f>
        <v/>
      </c>
      <c r="V48" s="28" t="str">
        <f>IFERROR(VLOOKUP($A48,[1]Revenue_Margin_input_Asia!$A:$AK,9,0),"")</f>
        <v/>
      </c>
      <c r="W48" s="28" t="str">
        <f>IFERROR(VLOOKUP($A48,[1]Revenue_Margin_input_Asia!$A:$AK,10,0),"")</f>
        <v/>
      </c>
      <c r="X48" s="28" t="str">
        <f>IFERROR(VLOOKUP($A48,[1]Revenue_Margin_input_Asia!$A:$AK,11,0),"")</f>
        <v/>
      </c>
      <c r="Y48" s="28" t="str">
        <f>IFERROR(VLOOKUP($A48,[1]Revenue_Margin_input_Asia!$A:$AK,12,0),"")</f>
        <v/>
      </c>
      <c r="Z48" s="28" t="str">
        <f>IFERROR(VLOOKUP($A48,[1]Revenue_Margin_input_Asia!$A:$AK,13,0),"")</f>
        <v/>
      </c>
      <c r="AA48" s="29">
        <f t="shared" si="27"/>
        <v>0</v>
      </c>
      <c r="AB48" s="30">
        <f t="shared" si="27"/>
        <v>0</v>
      </c>
      <c r="AC48" s="30">
        <f t="shared" si="27"/>
        <v>0</v>
      </c>
      <c r="AD48" s="30">
        <f t="shared" si="27"/>
        <v>0</v>
      </c>
      <c r="AE48" s="30">
        <f t="shared" si="27"/>
        <v>0</v>
      </c>
      <c r="AF48" s="30">
        <f t="shared" si="27"/>
        <v>0</v>
      </c>
      <c r="AG48" s="31">
        <f t="shared" si="27"/>
        <v>0</v>
      </c>
      <c r="AH48" s="29">
        <f t="shared" si="28"/>
        <v>0</v>
      </c>
      <c r="AI48" s="30">
        <f t="shared" si="28"/>
        <v>0</v>
      </c>
      <c r="AJ48" s="30">
        <f t="shared" si="28"/>
        <v>0</v>
      </c>
      <c r="AK48" s="30">
        <f t="shared" si="28"/>
        <v>0</v>
      </c>
      <c r="AL48" s="30">
        <f t="shared" si="28"/>
        <v>0</v>
      </c>
      <c r="AM48" s="30">
        <f t="shared" si="28"/>
        <v>0</v>
      </c>
      <c r="AN48" s="31">
        <f t="shared" si="28"/>
        <v>0</v>
      </c>
      <c r="AO48" s="42"/>
      <c r="AP48" s="43"/>
      <c r="AQ48" s="43"/>
      <c r="AR48" s="43"/>
      <c r="AS48" s="43"/>
      <c r="AT48" s="43"/>
      <c r="AU48" s="43"/>
      <c r="AV48" t="str">
        <f t="shared" si="30"/>
        <v>C1 4-9T - Standard and Premium</v>
      </c>
      <c r="AW48" t="str">
        <f t="shared" si="29"/>
        <v>C1 4-9T - Standard and Premium_AM &amp; EMEA</v>
      </c>
    </row>
    <row r="49" spans="1:49" ht="15" hidden="1" x14ac:dyDescent="0.25">
      <c r="A49" s="21" t="s">
        <v>113</v>
      </c>
      <c r="B49" t="s">
        <v>114</v>
      </c>
      <c r="C49" t="s">
        <v>14</v>
      </c>
      <c r="D49" t="s">
        <v>15</v>
      </c>
      <c r="E49" t="str">
        <f>VLOOKUP(A49,[1]VLookup!G:I,3,0)</f>
        <v>C1 &gt;3.5T</v>
      </c>
      <c r="F49" s="22">
        <v>0</v>
      </c>
      <c r="G49" s="23">
        <f>IFERROR(VLOOKUP(A49,[1]Asia_bookings_input!A:C,3,0),0)</f>
        <v>0</v>
      </c>
      <c r="H49" s="23">
        <f>IFERROR(VLOOKUP(A49,[1]Asia_bookings_input!K:L,2,0),0)</f>
        <v>0</v>
      </c>
      <c r="I49" s="23">
        <f t="shared" si="26"/>
        <v>0</v>
      </c>
      <c r="J49" s="23">
        <f t="shared" si="26"/>
        <v>0</v>
      </c>
      <c r="K49" s="23">
        <f t="shared" si="26"/>
        <v>0</v>
      </c>
      <c r="L49" s="24">
        <f t="shared" si="26"/>
        <v>0</v>
      </c>
      <c r="M49" s="25" t="str">
        <f>IFERROR(VLOOKUP(A49,[1]Revenue_Margin_input_Asia!A:F,6,0),"")</f>
        <v/>
      </c>
      <c r="N49" s="25" t="str">
        <f t="shared" si="8"/>
        <v/>
      </c>
      <c r="O49" s="25" t="str">
        <f t="shared" si="9"/>
        <v/>
      </c>
      <c r="P49" s="25" t="str">
        <f t="shared" si="10"/>
        <v/>
      </c>
      <c r="Q49" s="25" t="str">
        <f t="shared" si="11"/>
        <v/>
      </c>
      <c r="R49" s="25" t="str">
        <f t="shared" si="11"/>
        <v/>
      </c>
      <c r="S49" s="26" t="str">
        <f t="shared" si="11"/>
        <v/>
      </c>
      <c r="T49" s="27" t="str">
        <f>IFERROR(VLOOKUP(A49,[1]Revenue_Margin_input_Asia!A:K,7,0),"")</f>
        <v/>
      </c>
      <c r="U49" s="28" t="str">
        <f>IFERROR(VLOOKUP(A49,[1]Revenue_Margin_input_Asia!A:K,8,0),"")</f>
        <v/>
      </c>
      <c r="V49" s="28" t="str">
        <f>IFERROR(VLOOKUP($A49,[1]Revenue_Margin_input_Asia!$A:$AK,9,0),"")</f>
        <v/>
      </c>
      <c r="W49" s="28" t="str">
        <f>IFERROR(VLOOKUP($A49,[1]Revenue_Margin_input_Asia!$A:$AK,10,0),"")</f>
        <v/>
      </c>
      <c r="X49" s="28" t="str">
        <f>IFERROR(VLOOKUP($A49,[1]Revenue_Margin_input_Asia!$A:$AK,11,0),"")</f>
        <v/>
      </c>
      <c r="Y49" s="28" t="str">
        <f>IFERROR(VLOOKUP($A49,[1]Revenue_Margin_input_Asia!$A:$AK,12,0),"")</f>
        <v/>
      </c>
      <c r="Z49" s="28" t="str">
        <f>IFERROR(VLOOKUP($A49,[1]Revenue_Margin_input_Asia!$A:$AK,13,0),"")</f>
        <v/>
      </c>
      <c r="AA49" s="29">
        <f t="shared" si="27"/>
        <v>0</v>
      </c>
      <c r="AB49" s="30">
        <f t="shared" si="27"/>
        <v>0</v>
      </c>
      <c r="AC49" s="30">
        <f t="shared" si="27"/>
        <v>0</v>
      </c>
      <c r="AD49" s="30">
        <f t="shared" si="27"/>
        <v>0</v>
      </c>
      <c r="AE49" s="30">
        <f t="shared" si="27"/>
        <v>0</v>
      </c>
      <c r="AF49" s="30">
        <f t="shared" si="27"/>
        <v>0</v>
      </c>
      <c r="AG49" s="31">
        <f t="shared" si="27"/>
        <v>0</v>
      </c>
      <c r="AH49" s="29">
        <f t="shared" si="28"/>
        <v>0</v>
      </c>
      <c r="AI49" s="30">
        <f t="shared" si="28"/>
        <v>0</v>
      </c>
      <c r="AJ49" s="30">
        <f t="shared" si="28"/>
        <v>0</v>
      </c>
      <c r="AK49" s="30">
        <f t="shared" si="28"/>
        <v>0</v>
      </c>
      <c r="AL49" s="30">
        <f t="shared" si="28"/>
        <v>0</v>
      </c>
      <c r="AM49" s="30">
        <f t="shared" si="28"/>
        <v>0</v>
      </c>
      <c r="AN49" s="31">
        <f t="shared" si="28"/>
        <v>0</v>
      </c>
      <c r="AO49" s="42"/>
      <c r="AP49" s="43"/>
      <c r="AQ49" s="43"/>
      <c r="AR49" s="43"/>
      <c r="AS49" s="43"/>
      <c r="AT49" s="43"/>
      <c r="AU49" s="43"/>
      <c r="AV49" t="str">
        <f t="shared" si="30"/>
        <v>C1 4-9T - Standard and Premium</v>
      </c>
      <c r="AW49" t="str">
        <f t="shared" si="14"/>
        <v>C1 4-9T - Standard and Premium_SN</v>
      </c>
    </row>
    <row r="50" spans="1:49" ht="15" hidden="1" x14ac:dyDescent="0.25">
      <c r="A50" s="21" t="s">
        <v>115</v>
      </c>
      <c r="B50" t="s">
        <v>116</v>
      </c>
      <c r="C50" t="s">
        <v>14</v>
      </c>
      <c r="D50" t="s">
        <v>18</v>
      </c>
      <c r="E50" t="str">
        <f>VLOOKUP(A50,[1]VLookup!G:I,3,0)</f>
        <v>C1 &gt;3.5T</v>
      </c>
      <c r="F50" s="22">
        <v>0</v>
      </c>
      <c r="G50" s="23">
        <f>IFERROR(VLOOKUP(A50,[1]Asia_bookings_input!A:C,3,0),0)</f>
        <v>0</v>
      </c>
      <c r="H50" s="23">
        <f>IFERROR(VLOOKUP(A50,[1]Asia_bookings_input!K:L,2,0),0)</f>
        <v>0</v>
      </c>
      <c r="I50" s="23">
        <f t="shared" si="26"/>
        <v>0</v>
      </c>
      <c r="J50" s="23">
        <f t="shared" si="26"/>
        <v>0</v>
      </c>
      <c r="K50" s="23">
        <f t="shared" si="26"/>
        <v>0</v>
      </c>
      <c r="L50" s="24">
        <f t="shared" si="26"/>
        <v>0</v>
      </c>
      <c r="M50" s="25" t="str">
        <f>IFERROR(VLOOKUP(A50,[1]Revenue_Margin_input_Asia!A:F,6,0),"")</f>
        <v/>
      </c>
      <c r="N50" s="25" t="str">
        <f t="shared" si="8"/>
        <v/>
      </c>
      <c r="O50" s="25" t="str">
        <f t="shared" si="9"/>
        <v/>
      </c>
      <c r="P50" s="25" t="str">
        <f t="shared" si="10"/>
        <v/>
      </c>
      <c r="Q50" s="25" t="str">
        <f t="shared" si="11"/>
        <v/>
      </c>
      <c r="R50" s="25" t="str">
        <f t="shared" si="11"/>
        <v/>
      </c>
      <c r="S50" s="26" t="str">
        <f t="shared" si="11"/>
        <v/>
      </c>
      <c r="T50" s="27" t="str">
        <f>IFERROR(VLOOKUP(A50,[1]Revenue_Margin_input_Asia!A:K,7,0),"")</f>
        <v/>
      </c>
      <c r="U50" s="28" t="str">
        <f>IFERROR(VLOOKUP(A50,[1]Revenue_Margin_input_Asia!A:K,8,0),"")</f>
        <v/>
      </c>
      <c r="V50" s="28" t="str">
        <f>IFERROR(VLOOKUP($A50,[1]Revenue_Margin_input_Asia!$A:$AK,9,0),"")</f>
        <v/>
      </c>
      <c r="W50" s="28" t="str">
        <f>IFERROR(VLOOKUP($A50,[1]Revenue_Margin_input_Asia!$A:$AK,10,0),"")</f>
        <v/>
      </c>
      <c r="X50" s="28" t="str">
        <f>IFERROR(VLOOKUP($A50,[1]Revenue_Margin_input_Asia!$A:$AK,11,0),"")</f>
        <v/>
      </c>
      <c r="Y50" s="28" t="str">
        <f>IFERROR(VLOOKUP($A50,[1]Revenue_Margin_input_Asia!$A:$AK,12,0),"")</f>
        <v/>
      </c>
      <c r="Z50" s="28" t="str">
        <f>IFERROR(VLOOKUP($A50,[1]Revenue_Margin_input_Asia!$A:$AK,13,0),"")</f>
        <v/>
      </c>
      <c r="AA50" s="29">
        <f t="shared" si="27"/>
        <v>0</v>
      </c>
      <c r="AB50" s="30">
        <f t="shared" si="27"/>
        <v>0</v>
      </c>
      <c r="AC50" s="30">
        <f t="shared" si="27"/>
        <v>0</v>
      </c>
      <c r="AD50" s="30">
        <f t="shared" si="27"/>
        <v>0</v>
      </c>
      <c r="AE50" s="30">
        <f t="shared" si="27"/>
        <v>0</v>
      </c>
      <c r="AF50" s="30">
        <f t="shared" si="27"/>
        <v>0</v>
      </c>
      <c r="AG50" s="31">
        <f t="shared" si="27"/>
        <v>0</v>
      </c>
      <c r="AH50" s="29">
        <f t="shared" si="28"/>
        <v>0</v>
      </c>
      <c r="AI50" s="30">
        <f t="shared" si="28"/>
        <v>0</v>
      </c>
      <c r="AJ50" s="30">
        <f t="shared" si="28"/>
        <v>0</v>
      </c>
      <c r="AK50" s="30">
        <f t="shared" si="28"/>
        <v>0</v>
      </c>
      <c r="AL50" s="30">
        <f t="shared" si="28"/>
        <v>0</v>
      </c>
      <c r="AM50" s="30">
        <f t="shared" si="28"/>
        <v>0</v>
      </c>
      <c r="AN50" s="31">
        <f t="shared" si="28"/>
        <v>0</v>
      </c>
      <c r="AO50" s="42" t="str">
        <f t="shared" si="23"/>
        <v/>
      </c>
      <c r="AP50" s="43" t="str">
        <f t="shared" si="19"/>
        <v/>
      </c>
      <c r="AQ50" s="43" t="str">
        <f t="shared" si="19"/>
        <v/>
      </c>
      <c r="AR50" s="43" t="str">
        <f t="shared" si="19"/>
        <v/>
      </c>
      <c r="AS50" s="43" t="str">
        <f t="shared" si="19"/>
        <v/>
      </c>
      <c r="AT50" s="43" t="str">
        <f t="shared" si="19"/>
        <v/>
      </c>
      <c r="AU50" s="43" t="str">
        <f t="shared" si="19"/>
        <v/>
      </c>
      <c r="AV50" t="str">
        <f t="shared" si="30"/>
        <v>C1 4-9T - Standard and Premium</v>
      </c>
      <c r="AW50" t="str">
        <f t="shared" si="14"/>
        <v>C1 4-9T - Standard and Premium_SN</v>
      </c>
    </row>
    <row r="51" spans="1:49" ht="15" x14ac:dyDescent="0.25">
      <c r="A51" s="35" t="s">
        <v>117</v>
      </c>
      <c r="F51" s="36">
        <v>12</v>
      </c>
      <c r="G51" s="37">
        <f>[1]Asia!BD37</f>
        <v>18</v>
      </c>
      <c r="H51" s="37">
        <f>[1]Asia!BE37</f>
        <v>10</v>
      </c>
      <c r="I51" s="37">
        <f>[1]Asia!BF37</f>
        <v>20</v>
      </c>
      <c r="J51" s="37">
        <f>[1]Asia!BG37</f>
        <v>22</v>
      </c>
      <c r="K51" s="37">
        <f>[1]Asia!BH37</f>
        <v>22</v>
      </c>
      <c r="L51" s="38">
        <f>[1]Asia!BI37</f>
        <v>22</v>
      </c>
      <c r="M51" s="25" t="str">
        <f>IFERROR(VLOOKUP(A51,[1]Revenue_Margin_input_Asia!A:F,6,0),"")</f>
        <v/>
      </c>
      <c r="N51" s="25" t="str">
        <f t="shared" si="8"/>
        <v/>
      </c>
      <c r="O51" s="25" t="str">
        <f t="shared" si="9"/>
        <v/>
      </c>
      <c r="P51" s="25" t="str">
        <f t="shared" si="10"/>
        <v/>
      </c>
      <c r="Q51" s="25" t="str">
        <f t="shared" si="11"/>
        <v/>
      </c>
      <c r="R51" s="25" t="str">
        <f t="shared" si="11"/>
        <v/>
      </c>
      <c r="S51" s="26" t="str">
        <f t="shared" si="11"/>
        <v/>
      </c>
      <c r="T51" s="27" t="str">
        <f>IFERROR(VLOOKUP(A51,[1]Revenue_Margin_input_Asia!A:K,7,0),"")</f>
        <v/>
      </c>
      <c r="U51" s="28" t="str">
        <f>IFERROR(VLOOKUP(A51,[1]Revenue_Margin_input_Asia!A:K,8,0),"")</f>
        <v/>
      </c>
      <c r="V51" s="28" t="str">
        <f>IFERROR(VLOOKUP($A51,[1]Revenue_Margin_input_Asia!$A:$AK,9,0),"")</f>
        <v/>
      </c>
      <c r="W51" s="28" t="str">
        <f>IFERROR(VLOOKUP($A51,[1]Revenue_Margin_input_Asia!$A:$AK,10,0),"")</f>
        <v/>
      </c>
      <c r="X51" s="28" t="str">
        <f>IFERROR(VLOOKUP($A51,[1]Revenue_Margin_input_Asia!$A:$AK,11,0),"")</f>
        <v/>
      </c>
      <c r="Y51" s="28" t="str">
        <f>IFERROR(VLOOKUP($A51,[1]Revenue_Margin_input_Asia!$A:$AK,12,0),"")</f>
        <v/>
      </c>
      <c r="Z51" s="28" t="str">
        <f>IFERROR(VLOOKUP($A51,[1]Revenue_Margin_input_Asia!$A:$AK,13,0),"")</f>
        <v/>
      </c>
      <c r="AA51" s="39">
        <f>SUM(AA43:AA50)</f>
        <v>696.48400000000004</v>
      </c>
      <c r="AB51" s="40">
        <f t="shared" ref="AB51:AN51" si="31">SUM(AB43:AB50)</f>
        <v>532.24</v>
      </c>
      <c r="AC51" s="40">
        <f t="shared" si="31"/>
        <v>614.36200000000008</v>
      </c>
      <c r="AD51" s="40">
        <f t="shared" si="31"/>
        <v>1177.7860000000001</v>
      </c>
      <c r="AE51" s="40">
        <f t="shared" si="31"/>
        <v>1259.9079999999999</v>
      </c>
      <c r="AF51" s="40">
        <f t="shared" si="31"/>
        <v>1259.9079999999999</v>
      </c>
      <c r="AG51" s="41">
        <f t="shared" si="31"/>
        <v>1259.9079999999999</v>
      </c>
      <c r="AH51" s="39">
        <f t="shared" si="31"/>
        <v>95.516721096297459</v>
      </c>
      <c r="AI51" s="40">
        <f t="shared" si="31"/>
        <v>74.89394861657145</v>
      </c>
      <c r="AJ51" s="40">
        <f t="shared" si="31"/>
        <v>58.035226989348772</v>
      </c>
      <c r="AK51" s="40">
        <f t="shared" si="31"/>
        <v>106.71081981436036</v>
      </c>
      <c r="AL51" s="40">
        <f t="shared" si="31"/>
        <v>188.9862</v>
      </c>
      <c r="AM51" s="40">
        <f t="shared" si="31"/>
        <v>188.9862</v>
      </c>
      <c r="AN51" s="41">
        <f t="shared" si="31"/>
        <v>188.9862</v>
      </c>
      <c r="AO51" s="42">
        <f t="shared" si="23"/>
        <v>0.13714129986661208</v>
      </c>
      <c r="AP51" s="43">
        <f t="shared" si="19"/>
        <v>0.14071461862425119</v>
      </c>
      <c r="AQ51" s="43">
        <f t="shared" si="19"/>
        <v>9.4464219774902686E-2</v>
      </c>
      <c r="AR51" s="43">
        <f t="shared" si="19"/>
        <v>9.0602893746708116E-2</v>
      </c>
      <c r="AS51" s="43">
        <f t="shared" si="19"/>
        <v>0.15000000000000002</v>
      </c>
      <c r="AT51" s="43">
        <f t="shared" si="19"/>
        <v>0.15000000000000002</v>
      </c>
      <c r="AU51" s="43">
        <f t="shared" si="19"/>
        <v>0.15000000000000002</v>
      </c>
      <c r="AW51" t="str">
        <f t="shared" si="14"/>
        <v>_</v>
      </c>
    </row>
    <row r="52" spans="1:49" ht="15" hidden="1" x14ac:dyDescent="0.25">
      <c r="A52" s="21" t="s">
        <v>118</v>
      </c>
      <c r="B52" t="s">
        <v>119</v>
      </c>
      <c r="C52" t="s">
        <v>26</v>
      </c>
      <c r="D52" t="s">
        <v>18</v>
      </c>
      <c r="E52" t="str">
        <f>VLOOKUP(A52,[1]VLookup!G:I,3,0)</f>
        <v>C2 Reach</v>
      </c>
      <c r="F52" s="22">
        <v>0</v>
      </c>
      <c r="G52" s="23">
        <f>IFERROR(VLOOKUP(A52,[1]Asia_bookings_input!A:C,3,0),0)</f>
        <v>0</v>
      </c>
      <c r="H52" s="23">
        <f>IFERROR(VLOOKUP(A52,[1]Asia_bookings_input!K:L,2,0),0)</f>
        <v>0</v>
      </c>
      <c r="I52" s="23">
        <f>ROUND((I$102-I$100)*$F52/$F$102,0)</f>
        <v>0</v>
      </c>
      <c r="J52" s="23">
        <f t="shared" ref="J52:L71" si="32">ROUND((J$102-J$100)*$F52/$F$102,0)</f>
        <v>0</v>
      </c>
      <c r="K52" s="23">
        <f t="shared" si="32"/>
        <v>0</v>
      </c>
      <c r="L52" s="24">
        <f t="shared" si="32"/>
        <v>0</v>
      </c>
      <c r="M52" s="25" t="str">
        <f>IFERROR(VLOOKUP(A52,[1]Revenue_Margin_input_Asia!A:F,6,0),"")</f>
        <v/>
      </c>
      <c r="N52" s="25" t="str">
        <f t="shared" si="8"/>
        <v/>
      </c>
      <c r="O52" s="25" t="str">
        <f t="shared" si="9"/>
        <v/>
      </c>
      <c r="P52" s="25" t="str">
        <f t="shared" si="10"/>
        <v/>
      </c>
      <c r="Q52" s="25" t="str">
        <f t="shared" si="11"/>
        <v/>
      </c>
      <c r="R52" s="25" t="str">
        <f t="shared" si="11"/>
        <v/>
      </c>
      <c r="S52" s="26" t="str">
        <f t="shared" si="11"/>
        <v/>
      </c>
      <c r="T52" s="27" t="str">
        <f>IFERROR(VLOOKUP(A52,[1]Revenue_Margin_input_Asia!A:K,7,0),"")</f>
        <v/>
      </c>
      <c r="U52" s="28" t="str">
        <f>IFERROR(VLOOKUP(A52,[1]Revenue_Margin_input_Asia!A:K,8,0),"")</f>
        <v/>
      </c>
      <c r="V52" s="28" t="str">
        <f>IFERROR(VLOOKUP($A52,[1]Revenue_Margin_input_Asia!$A:$AK,9,0),"")</f>
        <v/>
      </c>
      <c r="W52" s="28" t="str">
        <f>IFERROR(VLOOKUP($A52,[1]Revenue_Margin_input_Asia!$A:$AK,10,0),"")</f>
        <v/>
      </c>
      <c r="X52" s="28" t="str">
        <f>IFERROR(VLOOKUP($A52,[1]Revenue_Margin_input_Asia!$A:$AK,11,0),"")</f>
        <v/>
      </c>
      <c r="Y52" s="28" t="str">
        <f>IFERROR(VLOOKUP($A52,[1]Revenue_Margin_input_Asia!$A:$AK,12,0),"")</f>
        <v/>
      </c>
      <c r="Z52" s="28" t="str">
        <f>IFERROR(VLOOKUP($A52,[1]Revenue_Margin_input_Asia!$A:$AK,13,0),"")</f>
        <v/>
      </c>
      <c r="AA52" s="29">
        <f t="shared" ref="AA52:AG101" si="33">IFERROR(F52*M52,0)</f>
        <v>0</v>
      </c>
      <c r="AB52" s="30">
        <f t="shared" si="33"/>
        <v>0</v>
      </c>
      <c r="AC52" s="30">
        <f t="shared" si="33"/>
        <v>0</v>
      </c>
      <c r="AD52" s="30">
        <f t="shared" si="33"/>
        <v>0</v>
      </c>
      <c r="AE52" s="30">
        <f t="shared" si="33"/>
        <v>0</v>
      </c>
      <c r="AF52" s="30">
        <f t="shared" si="33"/>
        <v>0</v>
      </c>
      <c r="AG52" s="31">
        <f t="shared" si="33"/>
        <v>0</v>
      </c>
      <c r="AH52" s="29">
        <f t="shared" ref="AH52:AN101" si="34">IFERROR(AA52*T52,0)</f>
        <v>0</v>
      </c>
      <c r="AI52" s="30">
        <f t="shared" si="34"/>
        <v>0</v>
      </c>
      <c r="AJ52" s="30">
        <f t="shared" si="34"/>
        <v>0</v>
      </c>
      <c r="AK52" s="30">
        <f t="shared" si="34"/>
        <v>0</v>
      </c>
      <c r="AL52" s="30">
        <f t="shared" si="34"/>
        <v>0</v>
      </c>
      <c r="AM52" s="30">
        <f t="shared" si="34"/>
        <v>0</v>
      </c>
      <c r="AN52" s="31">
        <f t="shared" si="34"/>
        <v>0</v>
      </c>
      <c r="AO52" s="42" t="str">
        <f t="shared" si="23"/>
        <v/>
      </c>
      <c r="AP52" s="43" t="str">
        <f t="shared" si="19"/>
        <v/>
      </c>
      <c r="AQ52" s="43" t="str">
        <f t="shared" si="19"/>
        <v/>
      </c>
      <c r="AR52" s="43" t="str">
        <f t="shared" si="19"/>
        <v/>
      </c>
      <c r="AS52" s="43" t="str">
        <f t="shared" si="19"/>
        <v/>
      </c>
      <c r="AT52" s="43" t="str">
        <f t="shared" si="19"/>
        <v/>
      </c>
      <c r="AU52" s="43" t="str">
        <f t="shared" si="19"/>
        <v/>
      </c>
      <c r="AV52" t="str">
        <f t="shared" ref="AV52:AV101" si="35">$A$102</f>
        <v>C2 - Standard and Premium</v>
      </c>
      <c r="AW52" t="str">
        <f>AV52&amp;"_"&amp;"AM &amp; EMEA"</f>
        <v>C2 - Standard and Premium_AM &amp; EMEA</v>
      </c>
    </row>
    <row r="53" spans="1:49" ht="15" x14ac:dyDescent="0.25">
      <c r="A53" s="21" t="s">
        <v>120</v>
      </c>
      <c r="B53" t="s">
        <v>121</v>
      </c>
      <c r="C53" t="s">
        <v>14</v>
      </c>
      <c r="D53" t="s">
        <v>15</v>
      </c>
      <c r="E53" t="str">
        <f>VLOOKUP(A53,[1]VLookup!G:I,3,0)</f>
        <v>C2 Reach</v>
      </c>
      <c r="F53" s="22">
        <v>24</v>
      </c>
      <c r="G53" s="23">
        <f>IFERROR(VLOOKUP(A53,[1]Asia_bookings_input!A:C,3,0),0)</f>
        <v>12</v>
      </c>
      <c r="H53" s="23">
        <f>IFERROR(VLOOKUP(A53,[1]Asia_bookings_input!K:L,2,0),0)</f>
        <v>2</v>
      </c>
      <c r="I53" s="23">
        <f t="shared" ref="I53:L72" si="36">ROUND((I$102-I$100)*$F53/$F$102,0)</f>
        <v>41</v>
      </c>
      <c r="J53" s="23">
        <f t="shared" si="32"/>
        <v>44</v>
      </c>
      <c r="K53" s="23">
        <f t="shared" si="32"/>
        <v>42</v>
      </c>
      <c r="L53" s="24">
        <f t="shared" si="32"/>
        <v>42</v>
      </c>
      <c r="M53" s="25">
        <f>IFERROR(VLOOKUP(A53,[1]Revenue_Margin_input_Asia!A:F,6,0),"")</f>
        <v>22.933450000000001</v>
      </c>
      <c r="N53" s="25">
        <f t="shared" si="8"/>
        <v>22.933450000000001</v>
      </c>
      <c r="O53" s="25">
        <f t="shared" si="9"/>
        <v>22.933450000000001</v>
      </c>
      <c r="P53" s="25">
        <f t="shared" si="10"/>
        <v>22.933450000000001</v>
      </c>
      <c r="Q53" s="25">
        <f t="shared" si="11"/>
        <v>22.933450000000001</v>
      </c>
      <c r="R53" s="25">
        <f t="shared" si="11"/>
        <v>22.933450000000001</v>
      </c>
      <c r="S53" s="26">
        <f t="shared" si="11"/>
        <v>22.933450000000001</v>
      </c>
      <c r="T53" s="27">
        <f>IFERROR(VLOOKUP(A53,[1]Revenue_Margin_input_Asia!A:K,7,0),"")</f>
        <v>9.5660942048493187E-3</v>
      </c>
      <c r="U53" s="28">
        <f>IFERROR(VLOOKUP(A53,[1]Revenue_Margin_input_Asia!A:K,8,0),"")</f>
        <v>2.4566092120319499E-2</v>
      </c>
      <c r="V53" s="28">
        <f>IFERROR(VLOOKUP($A53,[1]Revenue_Margin_input_Asia!$A:$AK,9,0),"")</f>
        <v>0.1</v>
      </c>
      <c r="W53" s="28">
        <f>IFERROR(VLOOKUP($A53,[1]Revenue_Margin_input_Asia!$A:$AK,10,0),"")</f>
        <v>0.1</v>
      </c>
      <c r="X53" s="28">
        <f>IFERROR(VLOOKUP($A53,[1]Revenue_Margin_input_Asia!$A:$AK,11,0),"")</f>
        <v>0.1</v>
      </c>
      <c r="Y53" s="28">
        <f>IFERROR(VLOOKUP($A53,[1]Revenue_Margin_input_Asia!$A:$AK,12,0),"")</f>
        <v>0.1</v>
      </c>
      <c r="Z53" s="28">
        <f>IFERROR(VLOOKUP($A53,[1]Revenue_Margin_input_Asia!$A:$AK,13,0),"")</f>
        <v>0.1</v>
      </c>
      <c r="AA53" s="29">
        <f t="shared" si="33"/>
        <v>550.40280000000007</v>
      </c>
      <c r="AB53" s="30">
        <f t="shared" si="33"/>
        <v>275.20140000000004</v>
      </c>
      <c r="AC53" s="30">
        <f t="shared" si="33"/>
        <v>45.866900000000001</v>
      </c>
      <c r="AD53" s="30">
        <f t="shared" si="33"/>
        <v>940.27145000000007</v>
      </c>
      <c r="AE53" s="30">
        <f t="shared" si="33"/>
        <v>1009.0718000000001</v>
      </c>
      <c r="AF53" s="30">
        <f t="shared" si="33"/>
        <v>963.20490000000007</v>
      </c>
      <c r="AG53" s="31">
        <f t="shared" si="33"/>
        <v>963.20490000000007</v>
      </c>
      <c r="AH53" s="29">
        <f t="shared" si="34"/>
        <v>5.2652050354128397</v>
      </c>
      <c r="AI53" s="30">
        <f t="shared" si="34"/>
        <v>6.7606229440408949</v>
      </c>
      <c r="AJ53" s="30">
        <f t="shared" si="34"/>
        <v>4.5866899999999999</v>
      </c>
      <c r="AK53" s="30">
        <f t="shared" si="34"/>
        <v>94.027145000000019</v>
      </c>
      <c r="AL53" s="30">
        <f t="shared" si="34"/>
        <v>100.90718000000001</v>
      </c>
      <c r="AM53" s="30">
        <f t="shared" si="34"/>
        <v>96.320490000000007</v>
      </c>
      <c r="AN53" s="31">
        <f t="shared" si="34"/>
        <v>96.320490000000007</v>
      </c>
      <c r="AO53" s="42"/>
      <c r="AP53" s="43"/>
      <c r="AQ53" s="43"/>
      <c r="AR53" s="43"/>
      <c r="AS53" s="43"/>
      <c r="AT53" s="43"/>
      <c r="AU53" s="43"/>
      <c r="AV53" t="str">
        <f t="shared" si="35"/>
        <v>C2 - Standard and Premium</v>
      </c>
      <c r="AW53" t="str">
        <f t="shared" si="14"/>
        <v>C2 - Standard and Premium_SN</v>
      </c>
    </row>
    <row r="54" spans="1:49" ht="15" x14ac:dyDescent="0.25">
      <c r="A54" s="21" t="s">
        <v>122</v>
      </c>
      <c r="B54" t="s">
        <v>123</v>
      </c>
      <c r="C54" t="s">
        <v>26</v>
      </c>
      <c r="D54" t="s">
        <v>18</v>
      </c>
      <c r="E54" t="str">
        <f>VLOOKUP(A54,[1]VLookup!G:I,3,0)</f>
        <v>C2 Reach</v>
      </c>
      <c r="F54" s="22">
        <v>35</v>
      </c>
      <c r="G54" s="23">
        <f>IFERROR(VLOOKUP(A54,[1]Asia_bookings_input!A:C,3,0),0)</f>
        <v>21</v>
      </c>
      <c r="H54" s="23">
        <f>IFERROR(VLOOKUP(A54,[1]Asia_bookings_input!K:L,2,0),0)</f>
        <v>20</v>
      </c>
      <c r="I54" s="23">
        <f t="shared" si="36"/>
        <v>60</v>
      </c>
      <c r="J54" s="23">
        <f t="shared" si="32"/>
        <v>64</v>
      </c>
      <c r="K54" s="23">
        <f t="shared" si="32"/>
        <v>62</v>
      </c>
      <c r="L54" s="24">
        <f t="shared" si="32"/>
        <v>61</v>
      </c>
      <c r="M54" s="25">
        <f>IFERROR(VLOOKUP(A54,[1]Revenue_Margin_input_Asia!A:F,6,0),"")</f>
        <v>43.896200000000007</v>
      </c>
      <c r="N54" s="25">
        <f t="shared" si="8"/>
        <v>43.896200000000007</v>
      </c>
      <c r="O54" s="25">
        <f t="shared" si="9"/>
        <v>43.896200000000007</v>
      </c>
      <c r="P54" s="25">
        <f t="shared" si="10"/>
        <v>43.896200000000007</v>
      </c>
      <c r="Q54" s="25">
        <f t="shared" si="11"/>
        <v>43.896200000000007</v>
      </c>
      <c r="R54" s="25">
        <f t="shared" si="11"/>
        <v>43.896200000000007</v>
      </c>
      <c r="S54" s="26">
        <f t="shared" si="11"/>
        <v>43.896200000000007</v>
      </c>
      <c r="T54" s="27">
        <f>IFERROR(VLOOKUP(A54,[1]Revenue_Margin_input_Asia!A:K,7,0),"")</f>
        <v>6.2509489856568345E-2</v>
      </c>
      <c r="U54" s="28">
        <f>IFERROR(VLOOKUP(A54,[1]Revenue_Margin_input_Asia!A:K,8,0),"")</f>
        <v>5.5509491936706797E-2</v>
      </c>
      <c r="V54" s="28">
        <f>IFERROR(VLOOKUP($A54,[1]Revenue_Margin_input_Asia!$A:$AK,9,0),"")</f>
        <v>8.4295892278970427E-2</v>
      </c>
      <c r="W54" s="28">
        <f>IFERROR(VLOOKUP($A54,[1]Revenue_Margin_input_Asia!$A:$AK,10,0),"")</f>
        <v>8.4295892278970427E-2</v>
      </c>
      <c r="X54" s="28">
        <f>IFERROR(VLOOKUP($A54,[1]Revenue_Margin_input_Asia!$A:$AK,11,0),"")</f>
        <v>0.08</v>
      </c>
      <c r="Y54" s="28">
        <f>IFERROR(VLOOKUP($A54,[1]Revenue_Margin_input_Asia!$A:$AK,12,0),"")</f>
        <v>0.08</v>
      </c>
      <c r="Z54" s="28">
        <f>IFERROR(VLOOKUP($A54,[1]Revenue_Margin_input_Asia!$A:$AK,13,0),"")</f>
        <v>0.08</v>
      </c>
      <c r="AA54" s="29">
        <f t="shared" si="33"/>
        <v>1536.3670000000002</v>
      </c>
      <c r="AB54" s="30">
        <f t="shared" si="33"/>
        <v>921.82020000000011</v>
      </c>
      <c r="AC54" s="30">
        <f t="shared" si="33"/>
        <v>877.92400000000021</v>
      </c>
      <c r="AD54" s="30">
        <f t="shared" si="33"/>
        <v>2633.7720000000004</v>
      </c>
      <c r="AE54" s="30">
        <f t="shared" si="33"/>
        <v>2809.3568000000005</v>
      </c>
      <c r="AF54" s="30">
        <f t="shared" si="33"/>
        <v>2721.5644000000007</v>
      </c>
      <c r="AG54" s="31">
        <f t="shared" si="33"/>
        <v>2677.6682000000005</v>
      </c>
      <c r="AH54" s="29">
        <f t="shared" si="34"/>
        <v>96.037517402466349</v>
      </c>
      <c r="AI54" s="30">
        <f t="shared" si="34"/>
        <v>51.169770958993453</v>
      </c>
      <c r="AJ54" s="30">
        <f t="shared" si="34"/>
        <v>74.00538693312285</v>
      </c>
      <c r="AK54" s="30">
        <f t="shared" si="34"/>
        <v>222.01616079936852</v>
      </c>
      <c r="AL54" s="30">
        <f t="shared" si="34"/>
        <v>224.74854400000004</v>
      </c>
      <c r="AM54" s="30">
        <f t="shared" si="34"/>
        <v>217.72515200000007</v>
      </c>
      <c r="AN54" s="31">
        <f t="shared" si="34"/>
        <v>214.21345600000004</v>
      </c>
      <c r="AO54" s="42"/>
      <c r="AP54" s="43"/>
      <c r="AQ54" s="43"/>
      <c r="AR54" s="43"/>
      <c r="AS54" s="43"/>
      <c r="AT54" s="43"/>
      <c r="AU54" s="43"/>
      <c r="AV54" t="str">
        <f t="shared" si="35"/>
        <v>C2 - Standard and Premium</v>
      </c>
      <c r="AW54" t="str">
        <f t="shared" ref="AW54:AW57" si="37">AV54&amp;"_"&amp;"AM &amp; EMEA"</f>
        <v>C2 - Standard and Premium_AM &amp; EMEA</v>
      </c>
    </row>
    <row r="55" spans="1:49" ht="15" hidden="1" x14ac:dyDescent="0.25">
      <c r="A55" s="21" t="s">
        <v>124</v>
      </c>
      <c r="B55" t="s">
        <v>125</v>
      </c>
      <c r="C55" t="s">
        <v>26</v>
      </c>
      <c r="D55" t="s">
        <v>34</v>
      </c>
      <c r="E55" t="str">
        <f>VLOOKUP(A55,[1]VLookup!G:I,3,0)</f>
        <v>C2 Reach</v>
      </c>
      <c r="F55" s="22">
        <v>0</v>
      </c>
      <c r="G55" s="23">
        <f>IFERROR(VLOOKUP(A55,[1]Asia_bookings_input!A:C,3,0),0)</f>
        <v>0</v>
      </c>
      <c r="H55" s="23">
        <f>IFERROR(VLOOKUP(A55,[1]Asia_bookings_input!K:L,2,0),0)</f>
        <v>0</v>
      </c>
      <c r="I55" s="23">
        <f t="shared" si="36"/>
        <v>0</v>
      </c>
      <c r="J55" s="23">
        <f t="shared" si="32"/>
        <v>0</v>
      </c>
      <c r="K55" s="23">
        <f t="shared" si="32"/>
        <v>0</v>
      </c>
      <c r="L55" s="24">
        <f t="shared" si="32"/>
        <v>0</v>
      </c>
      <c r="M55" s="25" t="str">
        <f>IFERROR(VLOOKUP(A55,[1]Revenue_Margin_input_Asia!A:F,6,0),"")</f>
        <v/>
      </c>
      <c r="N55" s="25" t="str">
        <f t="shared" si="8"/>
        <v/>
      </c>
      <c r="O55" s="25" t="str">
        <f t="shared" si="9"/>
        <v/>
      </c>
      <c r="P55" s="25" t="str">
        <f t="shared" si="10"/>
        <v/>
      </c>
      <c r="Q55" s="25" t="str">
        <f t="shared" si="11"/>
        <v/>
      </c>
      <c r="R55" s="25" t="str">
        <f t="shared" si="11"/>
        <v/>
      </c>
      <c r="S55" s="26" t="str">
        <f t="shared" si="11"/>
        <v/>
      </c>
      <c r="T55" s="27" t="str">
        <f>IFERROR(VLOOKUP(A55,[1]Revenue_Margin_input_Asia!A:K,7,0),"")</f>
        <v/>
      </c>
      <c r="U55" s="28" t="str">
        <f>IFERROR(VLOOKUP(A55,[1]Revenue_Margin_input_Asia!A:K,8,0),"")</f>
        <v/>
      </c>
      <c r="V55" s="28" t="str">
        <f>IFERROR(VLOOKUP($A55,[1]Revenue_Margin_input_Asia!$A:$AK,9,0),"")</f>
        <v/>
      </c>
      <c r="W55" s="28" t="str">
        <f>IFERROR(VLOOKUP($A55,[1]Revenue_Margin_input_Asia!$A:$AK,10,0),"")</f>
        <v/>
      </c>
      <c r="X55" s="28" t="str">
        <f>IFERROR(VLOOKUP($A55,[1]Revenue_Margin_input_Asia!$A:$AK,11,0),"")</f>
        <v/>
      </c>
      <c r="Y55" s="28" t="str">
        <f>IFERROR(VLOOKUP($A55,[1]Revenue_Margin_input_Asia!$A:$AK,12,0),"")</f>
        <v/>
      </c>
      <c r="Z55" s="28" t="str">
        <f>IFERROR(VLOOKUP($A55,[1]Revenue_Margin_input_Asia!$A:$AK,13,0),"")</f>
        <v/>
      </c>
      <c r="AA55" s="29">
        <f t="shared" si="33"/>
        <v>0</v>
      </c>
      <c r="AB55" s="30">
        <f t="shared" si="33"/>
        <v>0</v>
      </c>
      <c r="AC55" s="30">
        <f t="shared" si="33"/>
        <v>0</v>
      </c>
      <c r="AD55" s="30">
        <f t="shared" si="33"/>
        <v>0</v>
      </c>
      <c r="AE55" s="30">
        <f t="shared" si="33"/>
        <v>0</v>
      </c>
      <c r="AF55" s="30">
        <f t="shared" si="33"/>
        <v>0</v>
      </c>
      <c r="AG55" s="31">
        <f t="shared" si="33"/>
        <v>0</v>
      </c>
      <c r="AH55" s="29">
        <f t="shared" si="34"/>
        <v>0</v>
      </c>
      <c r="AI55" s="30">
        <f t="shared" si="34"/>
        <v>0</v>
      </c>
      <c r="AJ55" s="30">
        <f t="shared" si="34"/>
        <v>0</v>
      </c>
      <c r="AK55" s="30">
        <f t="shared" si="34"/>
        <v>0</v>
      </c>
      <c r="AL55" s="30">
        <f t="shared" si="34"/>
        <v>0</v>
      </c>
      <c r="AM55" s="30">
        <f t="shared" si="34"/>
        <v>0</v>
      </c>
      <c r="AN55" s="31">
        <f t="shared" si="34"/>
        <v>0</v>
      </c>
      <c r="AO55" s="42"/>
      <c r="AP55" s="43"/>
      <c r="AQ55" s="43"/>
      <c r="AR55" s="43"/>
      <c r="AS55" s="43"/>
      <c r="AT55" s="43"/>
      <c r="AU55" s="43"/>
      <c r="AV55" t="str">
        <f t="shared" si="35"/>
        <v>C2 - Standard and Premium</v>
      </c>
      <c r="AW55" t="str">
        <f t="shared" si="37"/>
        <v>C2 - Standard and Premium_AM &amp; EMEA</v>
      </c>
    </row>
    <row r="56" spans="1:49" ht="15" hidden="1" x14ac:dyDescent="0.25">
      <c r="A56" s="21" t="s">
        <v>126</v>
      </c>
      <c r="B56" t="s">
        <v>119</v>
      </c>
      <c r="C56" t="s">
        <v>26</v>
      </c>
      <c r="D56" t="s">
        <v>15</v>
      </c>
      <c r="E56" t="str">
        <f>VLOOKUP(A56,[1]VLookup!G:I,3,0)</f>
        <v>C2 Reach</v>
      </c>
      <c r="F56" s="22">
        <v>0</v>
      </c>
      <c r="G56" s="23">
        <f>IFERROR(VLOOKUP(A56,[1]Asia_bookings_input!A:C,3,0),0)</f>
        <v>0</v>
      </c>
      <c r="H56" s="23">
        <f>IFERROR(VLOOKUP(A56,[1]Asia_bookings_input!K:L,2,0),0)</f>
        <v>0</v>
      </c>
      <c r="I56" s="23">
        <f t="shared" si="36"/>
        <v>0</v>
      </c>
      <c r="J56" s="23">
        <f t="shared" si="32"/>
        <v>0</v>
      </c>
      <c r="K56" s="23">
        <f t="shared" si="32"/>
        <v>0</v>
      </c>
      <c r="L56" s="24">
        <f t="shared" si="32"/>
        <v>0</v>
      </c>
      <c r="M56" s="25" t="str">
        <f>IFERROR(VLOOKUP(A56,[1]Revenue_Margin_input_Asia!A:F,6,0),"")</f>
        <v/>
      </c>
      <c r="N56" s="25" t="str">
        <f t="shared" si="8"/>
        <v/>
      </c>
      <c r="O56" s="25" t="str">
        <f t="shared" si="9"/>
        <v/>
      </c>
      <c r="P56" s="25" t="str">
        <f t="shared" si="10"/>
        <v/>
      </c>
      <c r="Q56" s="25" t="str">
        <f t="shared" si="11"/>
        <v/>
      </c>
      <c r="R56" s="25" t="str">
        <f t="shared" si="11"/>
        <v/>
      </c>
      <c r="S56" s="26" t="str">
        <f t="shared" si="11"/>
        <v/>
      </c>
      <c r="T56" s="27" t="str">
        <f>IFERROR(VLOOKUP(A56,[1]Revenue_Margin_input_Asia!A:K,7,0),"")</f>
        <v/>
      </c>
      <c r="U56" s="28" t="str">
        <f>IFERROR(VLOOKUP(A56,[1]Revenue_Margin_input_Asia!A:K,8,0),"")</f>
        <v/>
      </c>
      <c r="V56" s="28" t="str">
        <f>IFERROR(VLOOKUP($A56,[1]Revenue_Margin_input_Asia!$A:$AK,9,0),"")</f>
        <v/>
      </c>
      <c r="W56" s="28" t="str">
        <f>IFERROR(VLOOKUP($A56,[1]Revenue_Margin_input_Asia!$A:$AK,10,0),"")</f>
        <v/>
      </c>
      <c r="X56" s="28" t="str">
        <f>IFERROR(VLOOKUP($A56,[1]Revenue_Margin_input_Asia!$A:$AK,11,0),"")</f>
        <v/>
      </c>
      <c r="Y56" s="28" t="str">
        <f>IFERROR(VLOOKUP($A56,[1]Revenue_Margin_input_Asia!$A:$AK,12,0),"")</f>
        <v/>
      </c>
      <c r="Z56" s="28" t="str">
        <f>IFERROR(VLOOKUP($A56,[1]Revenue_Margin_input_Asia!$A:$AK,13,0),"")</f>
        <v/>
      </c>
      <c r="AA56" s="29">
        <f t="shared" si="33"/>
        <v>0</v>
      </c>
      <c r="AB56" s="30">
        <f t="shared" si="33"/>
        <v>0</v>
      </c>
      <c r="AC56" s="30">
        <f t="shared" si="33"/>
        <v>0</v>
      </c>
      <c r="AD56" s="30">
        <f t="shared" si="33"/>
        <v>0</v>
      </c>
      <c r="AE56" s="30">
        <f t="shared" si="33"/>
        <v>0</v>
      </c>
      <c r="AF56" s="30">
        <f t="shared" si="33"/>
        <v>0</v>
      </c>
      <c r="AG56" s="31">
        <f t="shared" si="33"/>
        <v>0</v>
      </c>
      <c r="AH56" s="29">
        <f t="shared" si="34"/>
        <v>0</v>
      </c>
      <c r="AI56" s="30">
        <f t="shared" si="34"/>
        <v>0</v>
      </c>
      <c r="AJ56" s="30">
        <f t="shared" si="34"/>
        <v>0</v>
      </c>
      <c r="AK56" s="30">
        <f t="shared" si="34"/>
        <v>0</v>
      </c>
      <c r="AL56" s="30">
        <f t="shared" si="34"/>
        <v>0</v>
      </c>
      <c r="AM56" s="30">
        <f t="shared" si="34"/>
        <v>0</v>
      </c>
      <c r="AN56" s="31">
        <f t="shared" si="34"/>
        <v>0</v>
      </c>
      <c r="AO56" s="42"/>
      <c r="AP56" s="43"/>
      <c r="AQ56" s="43"/>
      <c r="AR56" s="43"/>
      <c r="AS56" s="43"/>
      <c r="AT56" s="43"/>
      <c r="AU56" s="43"/>
      <c r="AV56" t="str">
        <f t="shared" si="35"/>
        <v>C2 - Standard and Premium</v>
      </c>
      <c r="AW56" t="str">
        <f t="shared" si="37"/>
        <v>C2 - Standard and Premium_AM &amp; EMEA</v>
      </c>
    </row>
    <row r="57" spans="1:49" ht="15" x14ac:dyDescent="0.25">
      <c r="A57" s="21" t="s">
        <v>127</v>
      </c>
      <c r="B57" t="s">
        <v>128</v>
      </c>
      <c r="C57" t="s">
        <v>26</v>
      </c>
      <c r="D57" t="s">
        <v>15</v>
      </c>
      <c r="E57" t="str">
        <f>VLOOKUP(A57,[1]VLookup!G:I,3,0)</f>
        <v>C2 Reach</v>
      </c>
      <c r="F57" s="22">
        <f>54+17</f>
        <v>71</v>
      </c>
      <c r="G57" s="23">
        <f>IFERROR(VLOOKUP(A57,[1]Asia_bookings_input!A:C,3,0),0)</f>
        <v>13</v>
      </c>
      <c r="H57" s="23">
        <f>IFERROR(VLOOKUP(A57,[1]Asia_bookings_input!K:L,2,0),0)</f>
        <v>4</v>
      </c>
      <c r="I57" s="23">
        <f t="shared" si="36"/>
        <v>122</v>
      </c>
      <c r="J57" s="23">
        <f t="shared" si="32"/>
        <v>130</v>
      </c>
      <c r="K57" s="23">
        <f t="shared" si="32"/>
        <v>125</v>
      </c>
      <c r="L57" s="24">
        <f>ROUND((L$102-L$100)*$F57/$F$102,0)-3</f>
        <v>121</v>
      </c>
      <c r="M57" s="25">
        <f>IFERROR(VLOOKUP(A57,[1]Revenue_Margin_input_Asia!A:F,6,0),"")</f>
        <v>43.03428104142619</v>
      </c>
      <c r="N57" s="25">
        <f t="shared" si="8"/>
        <v>43.03428104142619</v>
      </c>
      <c r="O57" s="25">
        <f t="shared" si="9"/>
        <v>43.03428104142619</v>
      </c>
      <c r="P57" s="25">
        <f t="shared" si="10"/>
        <v>43.03428104142619</v>
      </c>
      <c r="Q57" s="25">
        <f t="shared" si="11"/>
        <v>43.03428104142619</v>
      </c>
      <c r="R57" s="25">
        <f t="shared" si="11"/>
        <v>43.03428104142619</v>
      </c>
      <c r="S57" s="26">
        <f t="shared" si="11"/>
        <v>43.03428104142619</v>
      </c>
      <c r="T57" s="27">
        <f>IFERROR(VLOOKUP(A57,[1]Revenue_Margin_input_Asia!A:K,7,0),"")</f>
        <v>6.2949124147757954E-2</v>
      </c>
      <c r="U57" s="28">
        <f>IFERROR(VLOOKUP(A57,[1]Revenue_Margin_input_Asia!A:K,8,0),"")</f>
        <v>9.9491242019159876E-3</v>
      </c>
      <c r="V57" s="28">
        <f>IFERROR(VLOOKUP($A57,[1]Revenue_Margin_input_Asia!$A:$AK,9,0),"")</f>
        <v>7.0645218191384543E-2</v>
      </c>
      <c r="W57" s="28">
        <f>IFERROR(VLOOKUP($A57,[1]Revenue_Margin_input_Asia!$A:$AK,10,0),"")</f>
        <v>7.0645218191384543E-2</v>
      </c>
      <c r="X57" s="28">
        <f>IFERROR(VLOOKUP($A57,[1]Revenue_Margin_input_Asia!$A:$AK,11,0),"")</f>
        <v>0.08</v>
      </c>
      <c r="Y57" s="28">
        <f>IFERROR(VLOOKUP($A57,[1]Revenue_Margin_input_Asia!$A:$AK,12,0),"")</f>
        <v>0.08</v>
      </c>
      <c r="Z57" s="28">
        <f>IFERROR(VLOOKUP($A57,[1]Revenue_Margin_input_Asia!$A:$AK,13,0),"")</f>
        <v>0.08</v>
      </c>
      <c r="AA57" s="29">
        <f t="shared" si="33"/>
        <v>3055.4339539412595</v>
      </c>
      <c r="AB57" s="30">
        <f t="shared" si="33"/>
        <v>559.44565353854045</v>
      </c>
      <c r="AC57" s="30">
        <f t="shared" si="33"/>
        <v>172.13712416570476</v>
      </c>
      <c r="AD57" s="30">
        <f t="shared" si="33"/>
        <v>5250.1822870539954</v>
      </c>
      <c r="AE57" s="30">
        <f t="shared" si="33"/>
        <v>5594.456535385405</v>
      </c>
      <c r="AF57" s="30">
        <f t="shared" si="33"/>
        <v>5379.2851301782739</v>
      </c>
      <c r="AG57" s="31">
        <f t="shared" si="33"/>
        <v>5207.1480060125687</v>
      </c>
      <c r="AH57" s="29">
        <f t="shared" si="34"/>
        <v>192.33689129192331</v>
      </c>
      <c r="AI57" s="30">
        <f t="shared" si="34"/>
        <v>5.5659942912769997</v>
      </c>
      <c r="AJ57" s="30">
        <f t="shared" si="34"/>
        <v>12.160664695523666</v>
      </c>
      <c r="AK57" s="30">
        <f t="shared" si="34"/>
        <v>370.90027321347185</v>
      </c>
      <c r="AL57" s="30">
        <f t="shared" si="34"/>
        <v>447.55652283083242</v>
      </c>
      <c r="AM57" s="30">
        <f t="shared" si="34"/>
        <v>430.34281041426192</v>
      </c>
      <c r="AN57" s="31">
        <f t="shared" si="34"/>
        <v>416.57184048100549</v>
      </c>
      <c r="AO57" s="42"/>
      <c r="AP57" s="43"/>
      <c r="AQ57" s="43"/>
      <c r="AR57" s="43"/>
      <c r="AS57" s="43"/>
      <c r="AT57" s="43"/>
      <c r="AU57" s="43"/>
      <c r="AV57" t="str">
        <f t="shared" si="35"/>
        <v>C2 - Standard and Premium</v>
      </c>
      <c r="AW57" t="str">
        <f t="shared" si="37"/>
        <v>C2 - Standard and Premium_AM &amp; EMEA</v>
      </c>
    </row>
    <row r="58" spans="1:49" ht="15" x14ac:dyDescent="0.25">
      <c r="A58" s="21" t="s">
        <v>129</v>
      </c>
      <c r="B58" t="s">
        <v>130</v>
      </c>
      <c r="C58" t="s">
        <v>14</v>
      </c>
      <c r="D58" t="s">
        <v>15</v>
      </c>
      <c r="E58" t="str">
        <f>VLOOKUP(A58,[1]VLookup!G:I,3,0)</f>
        <v>C2 Reach</v>
      </c>
      <c r="F58" s="22">
        <v>62</v>
      </c>
      <c r="G58" s="23">
        <f>IFERROR(VLOOKUP(A58,[1]Asia_bookings_input!A:C,3,0),0)</f>
        <v>28</v>
      </c>
      <c r="H58" s="23">
        <f>IFERROR(VLOOKUP(A58,[1]Asia_bookings_input!K:L,2,0),0)</f>
        <v>38</v>
      </c>
      <c r="I58" s="23">
        <f t="shared" si="36"/>
        <v>107</v>
      </c>
      <c r="J58" s="23">
        <f>ROUND((J$102-J$100)*$F58/$F$102,0)-1</f>
        <v>113</v>
      </c>
      <c r="K58" s="23">
        <f>ROUND((K$102-K$100)*$F58/$F$102,0)-1</f>
        <v>108</v>
      </c>
      <c r="L58" s="24">
        <f>ROUND((L$102-L$100)*$F58/$F$102,0)-1</f>
        <v>108</v>
      </c>
      <c r="M58" s="25">
        <f>IFERROR(VLOOKUP(A58,[1]Revenue_Margin_input_Asia!A:F,6,0),"")</f>
        <v>16.210707999999993</v>
      </c>
      <c r="N58" s="25">
        <f t="shared" si="8"/>
        <v>16.210707999999993</v>
      </c>
      <c r="O58" s="25">
        <f t="shared" si="9"/>
        <v>16.210707999999993</v>
      </c>
      <c r="P58" s="25">
        <f t="shared" si="10"/>
        <v>16.210707999999993</v>
      </c>
      <c r="Q58" s="25">
        <f t="shared" si="11"/>
        <v>16.210707999999993</v>
      </c>
      <c r="R58" s="25">
        <f t="shared" si="11"/>
        <v>16.210707999999993</v>
      </c>
      <c r="S58" s="26">
        <f t="shared" si="11"/>
        <v>16.210707999999993</v>
      </c>
      <c r="T58" s="27">
        <f>IFERROR(VLOOKUP(A58,[1]Revenue_Margin_input_Asia!A:K,7,0),"")</f>
        <v>3.9649427538182652E-2</v>
      </c>
      <c r="U58" s="28">
        <f>IFERROR(VLOOKUP(A58,[1]Revenue_Margin_input_Asia!A:K,8,0),"")</f>
        <v>5.4649427409677778E-2</v>
      </c>
      <c r="V58" s="28">
        <f>IFERROR(VLOOKUP($A58,[1]Revenue_Margin_input_Asia!$A:$AK,9,0),"")</f>
        <v>0.1</v>
      </c>
      <c r="W58" s="28">
        <f>IFERROR(VLOOKUP($A58,[1]Revenue_Margin_input_Asia!$A:$AK,10,0),"")</f>
        <v>0.1</v>
      </c>
      <c r="X58" s="28">
        <f>IFERROR(VLOOKUP($A58,[1]Revenue_Margin_input_Asia!$A:$AK,11,0),"")</f>
        <v>0.1</v>
      </c>
      <c r="Y58" s="28">
        <f>IFERROR(VLOOKUP($A58,[1]Revenue_Margin_input_Asia!$A:$AK,12,0),"")</f>
        <v>0.1</v>
      </c>
      <c r="Z58" s="28">
        <f>IFERROR(VLOOKUP($A58,[1]Revenue_Margin_input_Asia!$A:$AK,13,0),"")</f>
        <v>0.1</v>
      </c>
      <c r="AA58" s="29">
        <f t="shared" si="33"/>
        <v>1005.0638959999995</v>
      </c>
      <c r="AB58" s="30">
        <f t="shared" si="33"/>
        <v>453.8998239999998</v>
      </c>
      <c r="AC58" s="30">
        <f t="shared" si="33"/>
        <v>616.00690399999974</v>
      </c>
      <c r="AD58" s="30">
        <f t="shared" si="33"/>
        <v>1734.5457559999993</v>
      </c>
      <c r="AE58" s="30">
        <f t="shared" si="33"/>
        <v>1831.8100039999993</v>
      </c>
      <c r="AF58" s="30">
        <f t="shared" si="33"/>
        <v>1750.7564639999994</v>
      </c>
      <c r="AG58" s="31">
        <f t="shared" si="33"/>
        <v>1750.7564639999994</v>
      </c>
      <c r="AH58" s="29">
        <f t="shared" si="34"/>
        <v>39.85020811569553</v>
      </c>
      <c r="AI58" s="30">
        <f t="shared" si="34"/>
        <v>24.805365482953508</v>
      </c>
      <c r="AJ58" s="30">
        <f t="shared" si="34"/>
        <v>61.600690399999976</v>
      </c>
      <c r="AK58" s="30">
        <f t="shared" si="34"/>
        <v>173.45457559999994</v>
      </c>
      <c r="AL58" s="30">
        <f t="shared" si="34"/>
        <v>183.18100039999993</v>
      </c>
      <c r="AM58" s="30">
        <f t="shared" si="34"/>
        <v>175.07564639999995</v>
      </c>
      <c r="AN58" s="31">
        <f t="shared" si="34"/>
        <v>175.07564639999995</v>
      </c>
      <c r="AO58" s="42"/>
      <c r="AP58" s="43"/>
      <c r="AQ58" s="43"/>
      <c r="AR58" s="43"/>
      <c r="AS58" s="43"/>
      <c r="AT58" s="43"/>
      <c r="AU58" s="43"/>
      <c r="AV58" t="str">
        <f t="shared" si="35"/>
        <v>C2 - Standard and Premium</v>
      </c>
      <c r="AW58" t="str">
        <f t="shared" si="14"/>
        <v>C2 - Standard and Premium_SN</v>
      </c>
    </row>
    <row r="59" spans="1:49" ht="15" x14ac:dyDescent="0.25">
      <c r="A59" s="21" t="s">
        <v>131</v>
      </c>
      <c r="B59" t="s">
        <v>132</v>
      </c>
      <c r="C59" t="s">
        <v>14</v>
      </c>
      <c r="D59" t="s">
        <v>18</v>
      </c>
      <c r="E59" t="str">
        <f>VLOOKUP(A59,[1]VLookup!G:I,3,0)</f>
        <v>C2 Reach</v>
      </c>
      <c r="F59" s="22">
        <v>39</v>
      </c>
      <c r="G59" s="23">
        <f>IFERROR(VLOOKUP(A59,[1]Asia_bookings_input!A:C,3,0),0)</f>
        <v>27</v>
      </c>
      <c r="H59" s="23">
        <f>IFERROR(VLOOKUP(A59,[1]Asia_bookings_input!K:L,2,0),0)</f>
        <v>100</v>
      </c>
      <c r="I59" s="23">
        <f t="shared" si="36"/>
        <v>67</v>
      </c>
      <c r="J59" s="23">
        <f t="shared" si="32"/>
        <v>72</v>
      </c>
      <c r="K59" s="23">
        <f t="shared" si="32"/>
        <v>69</v>
      </c>
      <c r="L59" s="24">
        <f t="shared" si="32"/>
        <v>68</v>
      </c>
      <c r="M59" s="25">
        <f>IFERROR(VLOOKUP(A59,[1]Revenue_Margin_input_Asia!A:F,6,0),"")</f>
        <v>14.661161896551725</v>
      </c>
      <c r="N59" s="25">
        <f t="shared" si="8"/>
        <v>14.661161896551725</v>
      </c>
      <c r="O59" s="25">
        <f t="shared" si="9"/>
        <v>14.661161896551725</v>
      </c>
      <c r="P59" s="25">
        <f t="shared" si="10"/>
        <v>14.661161896551725</v>
      </c>
      <c r="Q59" s="25">
        <f t="shared" si="11"/>
        <v>14.661161896551725</v>
      </c>
      <c r="R59" s="25">
        <f t="shared" si="11"/>
        <v>14.661161896551725</v>
      </c>
      <c r="S59" s="26">
        <f t="shared" si="11"/>
        <v>14.661161896551725</v>
      </c>
      <c r="T59" s="27">
        <f>IFERROR(VLOOKUP(A59,[1]Revenue_Margin_input_Asia!A:K,7,0),"")</f>
        <v>3.9649427538182652E-2</v>
      </c>
      <c r="U59" s="28">
        <f>IFERROR(VLOOKUP(A59,[1]Revenue_Margin_input_Asia!A:K,8,0),"")</f>
        <v>5.4649427409677945E-2</v>
      </c>
      <c r="V59" s="28">
        <f>IFERROR(VLOOKUP($A59,[1]Revenue_Margin_input_Asia!$A:$AK,9,0),"")</f>
        <v>0.1</v>
      </c>
      <c r="W59" s="28">
        <f>IFERROR(VLOOKUP($A59,[1]Revenue_Margin_input_Asia!$A:$AK,10,0),"")</f>
        <v>0.1</v>
      </c>
      <c r="X59" s="28">
        <f>IFERROR(VLOOKUP($A59,[1]Revenue_Margin_input_Asia!$A:$AK,11,0),"")</f>
        <v>0.1</v>
      </c>
      <c r="Y59" s="28">
        <f>IFERROR(VLOOKUP($A59,[1]Revenue_Margin_input_Asia!$A:$AK,12,0),"")</f>
        <v>0.1</v>
      </c>
      <c r="Z59" s="28">
        <f>IFERROR(VLOOKUP($A59,[1]Revenue_Margin_input_Asia!$A:$AK,13,0),"")</f>
        <v>0.1</v>
      </c>
      <c r="AA59" s="29">
        <f t="shared" si="33"/>
        <v>571.78531396551728</v>
      </c>
      <c r="AB59" s="30">
        <f t="shared" si="33"/>
        <v>395.8513712068966</v>
      </c>
      <c r="AC59" s="30">
        <f t="shared" si="33"/>
        <v>1466.1161896551725</v>
      </c>
      <c r="AD59" s="30">
        <f t="shared" si="33"/>
        <v>982.29784706896555</v>
      </c>
      <c r="AE59" s="30">
        <f t="shared" si="33"/>
        <v>1055.6036565517243</v>
      </c>
      <c r="AF59" s="30">
        <f t="shared" si="33"/>
        <v>1011.620170862069</v>
      </c>
      <c r="AG59" s="31">
        <f t="shared" si="33"/>
        <v>996.95900896551734</v>
      </c>
      <c r="AH59" s="29">
        <f t="shared" si="34"/>
        <v>22.670960373472795</v>
      </c>
      <c r="AI59" s="30">
        <f t="shared" si="34"/>
        <v>21.633050775792775</v>
      </c>
      <c r="AJ59" s="30">
        <f t="shared" si="34"/>
        <v>146.61161896551727</v>
      </c>
      <c r="AK59" s="30">
        <f t="shared" si="34"/>
        <v>98.229784706896567</v>
      </c>
      <c r="AL59" s="30">
        <f t="shared" si="34"/>
        <v>105.56036565517243</v>
      </c>
      <c r="AM59" s="30">
        <f t="shared" si="34"/>
        <v>101.1620170862069</v>
      </c>
      <c r="AN59" s="31">
        <f t="shared" si="34"/>
        <v>99.695900896551734</v>
      </c>
      <c r="AO59" s="42"/>
      <c r="AP59" s="43"/>
      <c r="AQ59" s="43"/>
      <c r="AR59" s="43"/>
      <c r="AS59" s="43"/>
      <c r="AT59" s="43"/>
      <c r="AU59" s="43"/>
      <c r="AV59" t="str">
        <f t="shared" si="35"/>
        <v>C2 - Standard and Premium</v>
      </c>
      <c r="AW59" t="str">
        <f t="shared" si="14"/>
        <v>C2 - Standard and Premium_SN</v>
      </c>
    </row>
    <row r="60" spans="1:49" ht="15" hidden="1" x14ac:dyDescent="0.25">
      <c r="A60" s="21" t="s">
        <v>133</v>
      </c>
      <c r="B60" t="s">
        <v>134</v>
      </c>
      <c r="C60" t="s">
        <v>26</v>
      </c>
      <c r="D60" t="s">
        <v>18</v>
      </c>
      <c r="E60" t="str">
        <f>VLOOKUP(A60,[1]VLookup!G:I,3,0)</f>
        <v>C2 Reach</v>
      </c>
      <c r="F60" s="22">
        <v>0</v>
      </c>
      <c r="G60" s="23">
        <f>IFERROR(VLOOKUP(A60,[1]Asia_bookings_input!A:C,3,0),0)</f>
        <v>0</v>
      </c>
      <c r="H60" s="23">
        <f>IFERROR(VLOOKUP(A60,[1]Asia_bookings_input!K:L,2,0),0)</f>
        <v>0</v>
      </c>
      <c r="I60" s="23">
        <f t="shared" si="36"/>
        <v>0</v>
      </c>
      <c r="J60" s="23">
        <f t="shared" si="32"/>
        <v>0</v>
      </c>
      <c r="K60" s="23">
        <f t="shared" si="32"/>
        <v>0</v>
      </c>
      <c r="L60" s="24">
        <f t="shared" si="32"/>
        <v>0</v>
      </c>
      <c r="M60" s="25" t="str">
        <f>IFERROR(VLOOKUP(A60,[1]Revenue_Margin_input_Asia!A:F,6,0),"")</f>
        <v/>
      </c>
      <c r="N60" s="25" t="str">
        <f t="shared" si="8"/>
        <v/>
      </c>
      <c r="O60" s="25" t="str">
        <f t="shared" si="9"/>
        <v/>
      </c>
      <c r="P60" s="25" t="str">
        <f t="shared" si="10"/>
        <v/>
      </c>
      <c r="Q60" s="25" t="str">
        <f t="shared" si="11"/>
        <v/>
      </c>
      <c r="R60" s="25" t="str">
        <f t="shared" si="11"/>
        <v/>
      </c>
      <c r="S60" s="26" t="str">
        <f t="shared" si="11"/>
        <v/>
      </c>
      <c r="T60" s="27" t="str">
        <f>IFERROR(VLOOKUP(A60,[1]Revenue_Margin_input_Asia!A:K,7,0),"")</f>
        <v/>
      </c>
      <c r="U60" s="28" t="str">
        <f>IFERROR(VLOOKUP(A60,[1]Revenue_Margin_input_Asia!A:K,8,0),"")</f>
        <v/>
      </c>
      <c r="V60" s="28" t="str">
        <f>IFERROR(VLOOKUP($A60,[1]Revenue_Margin_input_Asia!$A:$AK,9,0),"")</f>
        <v/>
      </c>
      <c r="W60" s="28" t="str">
        <f>IFERROR(VLOOKUP($A60,[1]Revenue_Margin_input_Asia!$A:$AK,10,0),"")</f>
        <v/>
      </c>
      <c r="X60" s="28" t="str">
        <f>IFERROR(VLOOKUP($A60,[1]Revenue_Margin_input_Asia!$A:$AK,11,0),"")</f>
        <v/>
      </c>
      <c r="Y60" s="28" t="str">
        <f>IFERROR(VLOOKUP($A60,[1]Revenue_Margin_input_Asia!$A:$AK,12,0),"")</f>
        <v/>
      </c>
      <c r="Z60" s="28" t="str">
        <f>IFERROR(VLOOKUP($A60,[1]Revenue_Margin_input_Asia!$A:$AK,13,0),"")</f>
        <v/>
      </c>
      <c r="AA60" s="29">
        <f t="shared" si="33"/>
        <v>0</v>
      </c>
      <c r="AB60" s="30">
        <f t="shared" si="33"/>
        <v>0</v>
      </c>
      <c r="AC60" s="30">
        <f t="shared" si="33"/>
        <v>0</v>
      </c>
      <c r="AD60" s="30">
        <f t="shared" si="33"/>
        <v>0</v>
      </c>
      <c r="AE60" s="30">
        <f t="shared" si="33"/>
        <v>0</v>
      </c>
      <c r="AF60" s="30">
        <f t="shared" si="33"/>
        <v>0</v>
      </c>
      <c r="AG60" s="31">
        <f t="shared" si="33"/>
        <v>0</v>
      </c>
      <c r="AH60" s="29">
        <f t="shared" si="34"/>
        <v>0</v>
      </c>
      <c r="AI60" s="30">
        <f t="shared" si="34"/>
        <v>0</v>
      </c>
      <c r="AJ60" s="30">
        <f t="shared" si="34"/>
        <v>0</v>
      </c>
      <c r="AK60" s="30">
        <f t="shared" si="34"/>
        <v>0</v>
      </c>
      <c r="AL60" s="30">
        <f t="shared" si="34"/>
        <v>0</v>
      </c>
      <c r="AM60" s="30">
        <f t="shared" si="34"/>
        <v>0</v>
      </c>
      <c r="AN60" s="31">
        <f t="shared" si="34"/>
        <v>0</v>
      </c>
      <c r="AO60" s="42"/>
      <c r="AP60" s="43"/>
      <c r="AQ60" s="43"/>
      <c r="AR60" s="43"/>
      <c r="AS60" s="43"/>
      <c r="AT60" s="43"/>
      <c r="AU60" s="43"/>
      <c r="AV60" t="str">
        <f t="shared" si="35"/>
        <v>C2 - Standard and Premium</v>
      </c>
      <c r="AW60" t="str">
        <f t="shared" ref="AW60:AW66" si="38">AV60&amp;"_"&amp;"AM &amp; EMEA"</f>
        <v>C2 - Standard and Premium_AM &amp; EMEA</v>
      </c>
    </row>
    <row r="61" spans="1:49" ht="15" x14ac:dyDescent="0.25">
      <c r="A61" s="21" t="s">
        <v>135</v>
      </c>
      <c r="B61" t="s">
        <v>136</v>
      </c>
      <c r="C61" t="s">
        <v>26</v>
      </c>
      <c r="D61" t="s">
        <v>15</v>
      </c>
      <c r="E61" t="str">
        <f>VLOOKUP(A61,[1]VLookup!G:I,3,0)</f>
        <v>C2 Reach</v>
      </c>
      <c r="F61" s="22">
        <v>1</v>
      </c>
      <c r="G61" s="23">
        <f>IFERROR(VLOOKUP(A61,[1]Asia_bookings_input!A:C,3,0),0)</f>
        <v>3</v>
      </c>
      <c r="H61" s="23">
        <f>IFERROR(VLOOKUP(A61,[1]Asia_bookings_input!K:L,2,0),0)</f>
        <v>0</v>
      </c>
      <c r="I61" s="23">
        <f t="shared" si="36"/>
        <v>2</v>
      </c>
      <c r="J61" s="23">
        <f t="shared" si="32"/>
        <v>2</v>
      </c>
      <c r="K61" s="23">
        <f t="shared" si="32"/>
        <v>2</v>
      </c>
      <c r="L61" s="24">
        <f t="shared" si="32"/>
        <v>2</v>
      </c>
      <c r="M61" s="25">
        <f>IFERROR(VLOOKUP(A61,[1]Revenue_Margin_input_Asia!A:F,6,0),"")</f>
        <v>24.610000069999998</v>
      </c>
      <c r="N61" s="25">
        <f t="shared" si="8"/>
        <v>24.610000069999998</v>
      </c>
      <c r="O61" s="25">
        <f t="shared" si="9"/>
        <v>24.610000069999998</v>
      </c>
      <c r="P61" s="25">
        <f t="shared" si="10"/>
        <v>24.610000069999998</v>
      </c>
      <c r="Q61" s="25">
        <f t="shared" si="11"/>
        <v>24.610000069999998</v>
      </c>
      <c r="R61" s="25">
        <f t="shared" si="11"/>
        <v>24.610000069999998</v>
      </c>
      <c r="S61" s="26">
        <f t="shared" si="11"/>
        <v>24.610000069999998</v>
      </c>
      <c r="T61" s="27">
        <f>IFERROR(VLOOKUP(A61,[1]Revenue_Margin_input_Asia!A:K,7,0),"")</f>
        <v>0</v>
      </c>
      <c r="U61" s="28">
        <f>IFERROR(VLOOKUP(A61,[1]Revenue_Margin_input_Asia!A:K,8,0),"")</f>
        <v>7.3449414303577487E-2</v>
      </c>
      <c r="V61" s="28">
        <f>IFERROR(VLOOKUP($A61,[1]Revenue_Margin_input_Asia!$A:$AK,9,0),"")</f>
        <v>0.08</v>
      </c>
      <c r="W61" s="28">
        <f>IFERROR(VLOOKUP($A61,[1]Revenue_Margin_input_Asia!$A:$AK,10,0),"")</f>
        <v>0.08</v>
      </c>
      <c r="X61" s="28">
        <f>IFERROR(VLOOKUP($A61,[1]Revenue_Margin_input_Asia!$A:$AK,11,0),"")</f>
        <v>0.08</v>
      </c>
      <c r="Y61" s="28">
        <f>IFERROR(VLOOKUP($A61,[1]Revenue_Margin_input_Asia!$A:$AK,12,0),"")</f>
        <v>0.08</v>
      </c>
      <c r="Z61" s="28">
        <f>IFERROR(VLOOKUP($A61,[1]Revenue_Margin_input_Asia!$A:$AK,13,0),"")</f>
        <v>0.08</v>
      </c>
      <c r="AA61" s="29">
        <f t="shared" si="33"/>
        <v>24.610000069999998</v>
      </c>
      <c r="AB61" s="30">
        <f t="shared" si="33"/>
        <v>73.830000209999994</v>
      </c>
      <c r="AC61" s="30">
        <f t="shared" si="33"/>
        <v>0</v>
      </c>
      <c r="AD61" s="30">
        <f t="shared" si="33"/>
        <v>49.220000139999996</v>
      </c>
      <c r="AE61" s="30">
        <f t="shared" si="33"/>
        <v>49.220000139999996</v>
      </c>
      <c r="AF61" s="30">
        <f t="shared" si="33"/>
        <v>49.220000139999996</v>
      </c>
      <c r="AG61" s="31">
        <f t="shared" si="33"/>
        <v>49.220000139999996</v>
      </c>
      <c r="AH61" s="29">
        <f t="shared" si="34"/>
        <v>0</v>
      </c>
      <c r="AI61" s="30">
        <f t="shared" si="34"/>
        <v>5.4227702734575027</v>
      </c>
      <c r="AJ61" s="30">
        <f t="shared" si="34"/>
        <v>0</v>
      </c>
      <c r="AK61" s="30">
        <f t="shared" si="34"/>
        <v>3.9376000111999998</v>
      </c>
      <c r="AL61" s="30">
        <f t="shared" si="34"/>
        <v>3.9376000111999998</v>
      </c>
      <c r="AM61" s="30">
        <f t="shared" si="34"/>
        <v>3.9376000111999998</v>
      </c>
      <c r="AN61" s="31">
        <f t="shared" si="34"/>
        <v>3.9376000111999998</v>
      </c>
      <c r="AO61" s="42"/>
      <c r="AP61" s="43"/>
      <c r="AQ61" s="43"/>
      <c r="AR61" s="43"/>
      <c r="AS61" s="43"/>
      <c r="AT61" s="43"/>
      <c r="AU61" s="43"/>
      <c r="AV61" t="str">
        <f t="shared" si="35"/>
        <v>C2 - Standard and Premium</v>
      </c>
      <c r="AW61" t="str">
        <f t="shared" si="38"/>
        <v>C2 - Standard and Premium_AM &amp; EMEA</v>
      </c>
    </row>
    <row r="62" spans="1:49" ht="15" x14ac:dyDescent="0.25">
      <c r="A62" s="21" t="s">
        <v>137</v>
      </c>
      <c r="B62" t="s">
        <v>138</v>
      </c>
      <c r="C62" t="s">
        <v>60</v>
      </c>
      <c r="D62" t="s">
        <v>18</v>
      </c>
      <c r="E62" t="str">
        <f>VLOOKUP(A62,[1]VLookup!G:I,3,0)</f>
        <v>C2 Reach</v>
      </c>
      <c r="F62" s="22">
        <v>33</v>
      </c>
      <c r="G62" s="23">
        <f>IFERROR(VLOOKUP(A62,[1]Asia_bookings_input!A:C,3,0),0)</f>
        <v>10</v>
      </c>
      <c r="H62" s="23">
        <f>IFERROR(VLOOKUP(A62,[1]Asia_bookings_input!K:L,2,0),0)</f>
        <v>18</v>
      </c>
      <c r="I62" s="23">
        <f t="shared" si="36"/>
        <v>57</v>
      </c>
      <c r="J62" s="23">
        <f t="shared" si="32"/>
        <v>61</v>
      </c>
      <c r="K62" s="23">
        <f t="shared" si="32"/>
        <v>58</v>
      </c>
      <c r="L62" s="24">
        <f t="shared" si="32"/>
        <v>58</v>
      </c>
      <c r="M62" s="25">
        <f>IFERROR(VLOOKUP(A62,[1]Revenue_Margin_input_Asia!A:F,6,0),"")</f>
        <v>42.292300000000004</v>
      </c>
      <c r="N62" s="25">
        <f t="shared" si="8"/>
        <v>42.292300000000004</v>
      </c>
      <c r="O62" s="25">
        <f t="shared" si="9"/>
        <v>42.292300000000004</v>
      </c>
      <c r="P62" s="25">
        <f t="shared" si="10"/>
        <v>42.292300000000004</v>
      </c>
      <c r="Q62" s="25">
        <f t="shared" si="11"/>
        <v>42.292300000000004</v>
      </c>
      <c r="R62" s="25">
        <f t="shared" si="11"/>
        <v>42.292300000000004</v>
      </c>
      <c r="S62" s="26">
        <f t="shared" si="11"/>
        <v>42.292300000000004</v>
      </c>
      <c r="T62" s="27">
        <f>IFERROR(VLOOKUP(A62,[1]Revenue_Margin_input_Asia!A:K,7,0),"")</f>
        <v>2.4498003174227706E-2</v>
      </c>
      <c r="U62" s="28">
        <f>IFERROR(VLOOKUP(A62,[1]Revenue_Margin_input_Asia!A:K,8,0),"")</f>
        <v>7.8167318461372065E-2</v>
      </c>
      <c r="V62" s="28">
        <f>IFERROR(VLOOKUP($A62,[1]Revenue_Margin_input_Asia!$A:$AK,9,0),"")</f>
        <v>0.1297283628373786</v>
      </c>
      <c r="W62" s="28">
        <f>IFERROR(VLOOKUP($A62,[1]Revenue_Margin_input_Asia!$A:$AK,10,0),"")</f>
        <v>0.1297283628373786</v>
      </c>
      <c r="X62" s="28">
        <f>IFERROR(VLOOKUP($A62,[1]Revenue_Margin_input_Asia!$A:$AK,11,0),"")</f>
        <v>0.1297283628373786</v>
      </c>
      <c r="Y62" s="28">
        <f>IFERROR(VLOOKUP($A62,[1]Revenue_Margin_input_Asia!$A:$AK,12,0),"")</f>
        <v>0.1297283628373786</v>
      </c>
      <c r="Z62" s="28">
        <f>IFERROR(VLOOKUP($A62,[1]Revenue_Margin_input_Asia!$A:$AK,13,0),"")</f>
        <v>0.1297283628373786</v>
      </c>
      <c r="AA62" s="29">
        <f t="shared" si="33"/>
        <v>1395.6459000000002</v>
      </c>
      <c r="AB62" s="30">
        <f t="shared" si="33"/>
        <v>422.92300000000006</v>
      </c>
      <c r="AC62" s="30">
        <f t="shared" si="33"/>
        <v>761.26140000000009</v>
      </c>
      <c r="AD62" s="30">
        <f t="shared" si="33"/>
        <v>2410.6611000000003</v>
      </c>
      <c r="AE62" s="30">
        <f t="shared" si="33"/>
        <v>2579.8303000000001</v>
      </c>
      <c r="AF62" s="30">
        <f t="shared" si="33"/>
        <v>2452.9534000000003</v>
      </c>
      <c r="AG62" s="31">
        <f t="shared" si="33"/>
        <v>2452.9534000000003</v>
      </c>
      <c r="AH62" s="29">
        <f t="shared" si="34"/>
        <v>34.190537688297887</v>
      </c>
      <c r="AI62" s="30">
        <f t="shared" si="34"/>
        <v>33.058756825638859</v>
      </c>
      <c r="AJ62" s="30">
        <f t="shared" si="34"/>
        <v>98.75719511329082</v>
      </c>
      <c r="AK62" s="30">
        <f t="shared" si="34"/>
        <v>312.73111785875426</v>
      </c>
      <c r="AL62" s="30">
        <f t="shared" si="34"/>
        <v>334.67716121726329</v>
      </c>
      <c r="AM62" s="30">
        <f t="shared" si="34"/>
        <v>318.21762869838153</v>
      </c>
      <c r="AN62" s="31">
        <f t="shared" si="34"/>
        <v>318.21762869838153</v>
      </c>
      <c r="AO62" s="42"/>
      <c r="AP62" s="43"/>
      <c r="AQ62" s="43"/>
      <c r="AR62" s="43"/>
      <c r="AS62" s="43"/>
      <c r="AT62" s="43"/>
      <c r="AU62" s="43"/>
      <c r="AV62" t="str">
        <f t="shared" si="35"/>
        <v>C2 - Standard and Premium</v>
      </c>
      <c r="AW62" t="str">
        <f t="shared" si="38"/>
        <v>C2 - Standard and Premium_AM &amp; EMEA</v>
      </c>
    </row>
    <row r="63" spans="1:49" ht="15" hidden="1" x14ac:dyDescent="0.25">
      <c r="A63" s="21" t="s">
        <v>139</v>
      </c>
      <c r="B63" t="s">
        <v>140</v>
      </c>
      <c r="C63" t="s">
        <v>26</v>
      </c>
      <c r="D63" t="s">
        <v>18</v>
      </c>
      <c r="E63" t="str">
        <f>VLOOKUP(A63,[1]VLookup!G:I,3,0)</f>
        <v>C2 Reach</v>
      </c>
      <c r="F63" s="22">
        <v>0</v>
      </c>
      <c r="G63" s="23">
        <f>IFERROR(VLOOKUP(A63,[1]Asia_bookings_input!A:C,3,0),0)</f>
        <v>0</v>
      </c>
      <c r="H63" s="23">
        <f>IFERROR(VLOOKUP(A63,[1]Asia_bookings_input!K:L,2,0),0)</f>
        <v>13</v>
      </c>
      <c r="I63" s="23">
        <f t="shared" si="36"/>
        <v>0</v>
      </c>
      <c r="J63" s="23">
        <f t="shared" si="32"/>
        <v>0</v>
      </c>
      <c r="K63" s="23">
        <f t="shared" si="32"/>
        <v>0</v>
      </c>
      <c r="L63" s="24">
        <f t="shared" si="32"/>
        <v>0</v>
      </c>
      <c r="M63" s="25">
        <f>IFERROR(VLOOKUP(A63,[1]Revenue_Margin_input_Asia!A:F,6,0),"")</f>
        <v>29.011347244555392</v>
      </c>
      <c r="N63" s="25">
        <f t="shared" si="8"/>
        <v>29.011347244555392</v>
      </c>
      <c r="O63" s="25">
        <f t="shared" si="9"/>
        <v>29.011347244555392</v>
      </c>
      <c r="P63" s="25">
        <f t="shared" si="10"/>
        <v>29.011347244555392</v>
      </c>
      <c r="Q63" s="25">
        <f t="shared" si="11"/>
        <v>29.011347244555392</v>
      </c>
      <c r="R63" s="25">
        <f t="shared" si="11"/>
        <v>29.011347244555392</v>
      </c>
      <c r="S63" s="26">
        <f t="shared" si="11"/>
        <v>29.011347244555392</v>
      </c>
      <c r="T63" s="27">
        <f>IFERROR(VLOOKUP(A63,[1]Revenue_Margin_input_Asia!A:K,7,0),"")</f>
        <v>3.0242561296145498E-2</v>
      </c>
      <c r="U63" s="28">
        <f>IFERROR(VLOOKUP(A63,[1]Revenue_Margin_input_Asia!A:K,8,0),"")</f>
        <v>4.8242558670396271E-2</v>
      </c>
      <c r="V63" s="28">
        <f>IFERROR(VLOOKUP($A63,[1]Revenue_Margin_input_Asia!$A:$AK,9,0),"")</f>
        <v>4.8242561296145486E-2</v>
      </c>
      <c r="W63" s="28">
        <f>IFERROR(VLOOKUP($A63,[1]Revenue_Margin_input_Asia!$A:$AK,10,0),"")</f>
        <v>4.8242561296145486E-2</v>
      </c>
      <c r="X63" s="28">
        <f>IFERROR(VLOOKUP($A63,[1]Revenue_Margin_input_Asia!$A:$AK,11,0),"")</f>
        <v>0.08</v>
      </c>
      <c r="Y63" s="28">
        <f>IFERROR(VLOOKUP($A63,[1]Revenue_Margin_input_Asia!$A:$AK,12,0),"")</f>
        <v>0.08</v>
      </c>
      <c r="Z63" s="28">
        <f>IFERROR(VLOOKUP($A63,[1]Revenue_Margin_input_Asia!$A:$AK,13,0),"")</f>
        <v>0.08</v>
      </c>
      <c r="AA63" s="29">
        <f t="shared" si="33"/>
        <v>0</v>
      </c>
      <c r="AB63" s="30">
        <f t="shared" si="33"/>
        <v>0</v>
      </c>
      <c r="AC63" s="30">
        <f t="shared" si="33"/>
        <v>377.14751417922008</v>
      </c>
      <c r="AD63" s="30">
        <f t="shared" si="33"/>
        <v>0</v>
      </c>
      <c r="AE63" s="30">
        <f t="shared" si="33"/>
        <v>0</v>
      </c>
      <c r="AF63" s="30">
        <f t="shared" si="33"/>
        <v>0</v>
      </c>
      <c r="AG63" s="31">
        <f t="shared" si="33"/>
        <v>0</v>
      </c>
      <c r="AH63" s="29">
        <f t="shared" si="34"/>
        <v>0</v>
      </c>
      <c r="AI63" s="30">
        <f t="shared" si="34"/>
        <v>0</v>
      </c>
      <c r="AJ63" s="30">
        <f t="shared" si="34"/>
        <v>18.194562070479925</v>
      </c>
      <c r="AK63" s="30">
        <f t="shared" si="34"/>
        <v>0</v>
      </c>
      <c r="AL63" s="30">
        <f t="shared" si="34"/>
        <v>0</v>
      </c>
      <c r="AM63" s="30">
        <f t="shared" si="34"/>
        <v>0</v>
      </c>
      <c r="AN63" s="31">
        <f t="shared" si="34"/>
        <v>0</v>
      </c>
      <c r="AO63" s="42"/>
      <c r="AP63" s="44"/>
      <c r="AQ63" s="44"/>
      <c r="AR63" s="44"/>
      <c r="AS63" s="44"/>
      <c r="AT63" s="44"/>
      <c r="AU63" s="44"/>
      <c r="AV63" t="str">
        <f t="shared" si="35"/>
        <v>C2 - Standard and Premium</v>
      </c>
      <c r="AW63" t="str">
        <f t="shared" si="38"/>
        <v>C2 - Standard and Premium_AM &amp; EMEA</v>
      </c>
    </row>
    <row r="64" spans="1:49" ht="15" hidden="1" x14ac:dyDescent="0.25">
      <c r="A64" s="21" t="s">
        <v>141</v>
      </c>
      <c r="B64" t="s">
        <v>142</v>
      </c>
      <c r="C64" t="s">
        <v>26</v>
      </c>
      <c r="D64" t="s">
        <v>18</v>
      </c>
      <c r="E64" t="str">
        <f>VLOOKUP(A64,[1]VLookup!G:I,3,0)</f>
        <v>C2 Reach</v>
      </c>
      <c r="F64" s="22">
        <v>0</v>
      </c>
      <c r="G64" s="23">
        <f>IFERROR(VLOOKUP(A64,[1]Asia_bookings_input!A:C,3,0),0)</f>
        <v>0</v>
      </c>
      <c r="H64" s="23">
        <f>IFERROR(VLOOKUP(A64,[1]Asia_bookings_input!K:L,2,0),0)</f>
        <v>0</v>
      </c>
      <c r="I64" s="23">
        <f t="shared" si="36"/>
        <v>0</v>
      </c>
      <c r="J64" s="23">
        <f t="shared" si="32"/>
        <v>0</v>
      </c>
      <c r="K64" s="23">
        <f t="shared" si="32"/>
        <v>0</v>
      </c>
      <c r="L64" s="24">
        <f t="shared" si="32"/>
        <v>0</v>
      </c>
      <c r="M64" s="25" t="str">
        <f>IFERROR(VLOOKUP(A64,[1]Revenue_Margin_input_Asia!A:F,6,0),"")</f>
        <v/>
      </c>
      <c r="N64" s="25" t="str">
        <f t="shared" si="8"/>
        <v/>
      </c>
      <c r="O64" s="25" t="str">
        <f t="shared" si="9"/>
        <v/>
      </c>
      <c r="P64" s="25" t="str">
        <f t="shared" si="10"/>
        <v/>
      </c>
      <c r="Q64" s="25" t="str">
        <f t="shared" si="11"/>
        <v/>
      </c>
      <c r="R64" s="25" t="str">
        <f t="shared" si="11"/>
        <v/>
      </c>
      <c r="S64" s="26" t="str">
        <f t="shared" si="11"/>
        <v/>
      </c>
      <c r="T64" s="27" t="str">
        <f>IFERROR(VLOOKUP(A64,[1]Revenue_Margin_input_Asia!A:K,7,0),"")</f>
        <v/>
      </c>
      <c r="U64" s="28" t="str">
        <f>IFERROR(VLOOKUP(A64,[1]Revenue_Margin_input_Asia!A:K,8,0),"")</f>
        <v/>
      </c>
      <c r="V64" s="28" t="str">
        <f>IFERROR(VLOOKUP($A64,[1]Revenue_Margin_input_Asia!$A:$AK,9,0),"")</f>
        <v/>
      </c>
      <c r="W64" s="28" t="str">
        <f>IFERROR(VLOOKUP($A64,[1]Revenue_Margin_input_Asia!$A:$AK,10,0),"")</f>
        <v/>
      </c>
      <c r="X64" s="28" t="str">
        <f>IFERROR(VLOOKUP($A64,[1]Revenue_Margin_input_Asia!$A:$AK,11,0),"")</f>
        <v/>
      </c>
      <c r="Y64" s="28" t="str">
        <f>IFERROR(VLOOKUP($A64,[1]Revenue_Margin_input_Asia!$A:$AK,12,0),"")</f>
        <v/>
      </c>
      <c r="Z64" s="28" t="str">
        <f>IFERROR(VLOOKUP($A64,[1]Revenue_Margin_input_Asia!$A:$AK,13,0),"")</f>
        <v/>
      </c>
      <c r="AA64" s="29">
        <f t="shared" si="33"/>
        <v>0</v>
      </c>
      <c r="AB64" s="30">
        <f t="shared" si="33"/>
        <v>0</v>
      </c>
      <c r="AC64" s="30">
        <f t="shared" si="33"/>
        <v>0</v>
      </c>
      <c r="AD64" s="30">
        <f t="shared" si="33"/>
        <v>0</v>
      </c>
      <c r="AE64" s="30">
        <f t="shared" si="33"/>
        <v>0</v>
      </c>
      <c r="AF64" s="30">
        <f t="shared" si="33"/>
        <v>0</v>
      </c>
      <c r="AG64" s="31">
        <f t="shared" si="33"/>
        <v>0</v>
      </c>
      <c r="AH64" s="29">
        <f t="shared" si="34"/>
        <v>0</v>
      </c>
      <c r="AI64" s="30">
        <f t="shared" si="34"/>
        <v>0</v>
      </c>
      <c r="AJ64" s="30">
        <f t="shared" si="34"/>
        <v>0</v>
      </c>
      <c r="AK64" s="30">
        <f t="shared" si="34"/>
        <v>0</v>
      </c>
      <c r="AL64" s="30">
        <f t="shared" si="34"/>
        <v>0</v>
      </c>
      <c r="AM64" s="30">
        <f t="shared" si="34"/>
        <v>0</v>
      </c>
      <c r="AN64" s="31">
        <f t="shared" si="34"/>
        <v>0</v>
      </c>
      <c r="AO64" s="42"/>
      <c r="AP64" s="43"/>
      <c r="AQ64" s="43"/>
      <c r="AR64" s="43"/>
      <c r="AS64" s="43"/>
      <c r="AT64" s="43"/>
      <c r="AU64" s="43"/>
      <c r="AV64" t="str">
        <f t="shared" si="35"/>
        <v>C2 - Standard and Premium</v>
      </c>
      <c r="AW64" t="str">
        <f t="shared" si="38"/>
        <v>C2 - Standard and Premium_AM &amp; EMEA</v>
      </c>
    </row>
    <row r="65" spans="1:49" ht="15" hidden="1" x14ac:dyDescent="0.25">
      <c r="A65" s="21" t="s">
        <v>143</v>
      </c>
      <c r="B65" t="s">
        <v>144</v>
      </c>
      <c r="C65" t="s">
        <v>26</v>
      </c>
      <c r="D65" t="s">
        <v>15</v>
      </c>
      <c r="E65" t="str">
        <f>VLOOKUP(A65,[1]VLookup!G:I,3,0)</f>
        <v>C2 Reach</v>
      </c>
      <c r="F65" s="22">
        <v>0</v>
      </c>
      <c r="G65" s="23">
        <f>IFERROR(VLOOKUP(A65,[1]Asia_bookings_input!A:C,3,0),0)</f>
        <v>0</v>
      </c>
      <c r="H65" s="23">
        <f>IFERROR(VLOOKUP(A65,[1]Asia_bookings_input!K:L,2,0),0)</f>
        <v>2</v>
      </c>
      <c r="I65" s="23">
        <f t="shared" si="36"/>
        <v>0</v>
      </c>
      <c r="J65" s="23">
        <f t="shared" si="32"/>
        <v>0</v>
      </c>
      <c r="K65" s="23">
        <f t="shared" si="32"/>
        <v>0</v>
      </c>
      <c r="L65" s="24">
        <f t="shared" si="32"/>
        <v>0</v>
      </c>
      <c r="M65" s="25">
        <f>IFERROR(VLOOKUP(A65,[1]Revenue_Margin_input_Asia!A:F,6,0),"")</f>
        <v>25.240499989999996</v>
      </c>
      <c r="N65" s="25">
        <f t="shared" si="8"/>
        <v>25.240499989999996</v>
      </c>
      <c r="O65" s="25">
        <f t="shared" si="9"/>
        <v>25.240499989999996</v>
      </c>
      <c r="P65" s="25">
        <f t="shared" si="10"/>
        <v>25.240499989999996</v>
      </c>
      <c r="Q65" s="25">
        <f t="shared" si="11"/>
        <v>25.240499989999996</v>
      </c>
      <c r="R65" s="25">
        <f t="shared" si="11"/>
        <v>25.240499989999996</v>
      </c>
      <c r="S65" s="26">
        <f t="shared" si="11"/>
        <v>25.240499989999996</v>
      </c>
      <c r="T65" s="27">
        <f>IFERROR(VLOOKUP(A65,[1]Revenue_Margin_input_Asia!A:K,7,0),"")</f>
        <v>0</v>
      </c>
      <c r="U65" s="28">
        <f>IFERROR(VLOOKUP(A65,[1]Revenue_Margin_input_Asia!A:K,8,0),"")</f>
        <v>0.1136802713291854</v>
      </c>
      <c r="V65" s="28">
        <f>IFERROR(VLOOKUP($A65,[1]Revenue_Margin_input_Asia!$A:$AK,9,0),"")</f>
        <v>0.1136802713291854</v>
      </c>
      <c r="W65" s="28">
        <f>IFERROR(VLOOKUP($A65,[1]Revenue_Margin_input_Asia!$A:$AK,10,0),"")</f>
        <v>0.1136802713291854</v>
      </c>
      <c r="X65" s="28">
        <f>IFERROR(VLOOKUP($A65,[1]Revenue_Margin_input_Asia!$A:$AK,11,0),"")</f>
        <v>0.1136802713291854</v>
      </c>
      <c r="Y65" s="28">
        <f>IFERROR(VLOOKUP($A65,[1]Revenue_Margin_input_Asia!$A:$AK,12,0),"")</f>
        <v>0.1136802713291854</v>
      </c>
      <c r="Z65" s="28">
        <f>IFERROR(VLOOKUP($A65,[1]Revenue_Margin_input_Asia!$A:$AK,13,0),"")</f>
        <v>0.1136802713291854</v>
      </c>
      <c r="AA65" s="29">
        <f t="shared" si="33"/>
        <v>0</v>
      </c>
      <c r="AB65" s="30">
        <f t="shared" si="33"/>
        <v>0</v>
      </c>
      <c r="AC65" s="30">
        <f t="shared" si="33"/>
        <v>50.480999979999993</v>
      </c>
      <c r="AD65" s="30">
        <f t="shared" si="33"/>
        <v>0</v>
      </c>
      <c r="AE65" s="30">
        <f t="shared" si="33"/>
        <v>0</v>
      </c>
      <c r="AF65" s="30">
        <f t="shared" si="33"/>
        <v>0</v>
      </c>
      <c r="AG65" s="31">
        <f t="shared" si="33"/>
        <v>0</v>
      </c>
      <c r="AH65" s="29">
        <f t="shared" si="34"/>
        <v>0</v>
      </c>
      <c r="AI65" s="30">
        <f t="shared" si="34"/>
        <v>0</v>
      </c>
      <c r="AJ65" s="30">
        <f t="shared" si="34"/>
        <v>5.738693774695002</v>
      </c>
      <c r="AK65" s="30">
        <f t="shared" si="34"/>
        <v>0</v>
      </c>
      <c r="AL65" s="30">
        <f t="shared" si="34"/>
        <v>0</v>
      </c>
      <c r="AM65" s="30">
        <f t="shared" si="34"/>
        <v>0</v>
      </c>
      <c r="AN65" s="31">
        <f t="shared" si="34"/>
        <v>0</v>
      </c>
      <c r="AO65" s="42"/>
      <c r="AP65" s="43"/>
      <c r="AQ65" s="43"/>
      <c r="AR65" s="43"/>
      <c r="AS65" s="43"/>
      <c r="AT65" s="43"/>
      <c r="AU65" s="43"/>
      <c r="AV65" t="str">
        <f t="shared" si="35"/>
        <v>C2 - Standard and Premium</v>
      </c>
      <c r="AW65" t="str">
        <f t="shared" si="38"/>
        <v>C2 - Standard and Premium_AM &amp; EMEA</v>
      </c>
    </row>
    <row r="66" spans="1:49" ht="15" x14ac:dyDescent="0.25">
      <c r="A66" s="21" t="s">
        <v>145</v>
      </c>
      <c r="B66" t="s">
        <v>146</v>
      </c>
      <c r="C66" t="s">
        <v>60</v>
      </c>
      <c r="D66" t="s">
        <v>15</v>
      </c>
      <c r="E66" t="str">
        <f>VLOOKUP(A66,[1]VLookup!G:I,3,0)</f>
        <v>C2 Reach</v>
      </c>
      <c r="F66" s="22">
        <v>30</v>
      </c>
      <c r="G66" s="23">
        <f>IFERROR(VLOOKUP(A66,[1]Asia_bookings_input!A:C,3,0),0)</f>
        <v>11</v>
      </c>
      <c r="H66" s="23">
        <f>IFERROR(VLOOKUP(A66,[1]Asia_bookings_input!K:L,2,0),0)</f>
        <v>33</v>
      </c>
      <c r="I66" s="23">
        <f t="shared" si="36"/>
        <v>52</v>
      </c>
      <c r="J66" s="23">
        <f t="shared" si="32"/>
        <v>55</v>
      </c>
      <c r="K66" s="23">
        <f t="shared" si="32"/>
        <v>53</v>
      </c>
      <c r="L66" s="24">
        <f t="shared" si="32"/>
        <v>53</v>
      </c>
      <c r="M66" s="25">
        <f>IFERROR(VLOOKUP(A66,[1]Revenue_Margin_input_Asia!A:F,6,0),"")</f>
        <v>41.48943663118294</v>
      </c>
      <c r="N66" s="25">
        <f t="shared" si="8"/>
        <v>41.48943663118294</v>
      </c>
      <c r="O66" s="25">
        <f t="shared" si="9"/>
        <v>41.48943663118294</v>
      </c>
      <c r="P66" s="25">
        <f t="shared" si="10"/>
        <v>41.48943663118294</v>
      </c>
      <c r="Q66" s="25">
        <f t="shared" si="11"/>
        <v>41.48943663118294</v>
      </c>
      <c r="R66" s="25">
        <f t="shared" si="11"/>
        <v>41.48943663118294</v>
      </c>
      <c r="S66" s="26">
        <f t="shared" si="11"/>
        <v>41.48943663118294</v>
      </c>
      <c r="T66" s="27">
        <f>IFERROR(VLOOKUP(A66,[1]Revenue_Margin_input_Asia!A:K,7,0),"")</f>
        <v>2.4679821356045937E-2</v>
      </c>
      <c r="U66" s="28">
        <f>IFERROR(VLOOKUP(A66,[1]Revenue_Margin_input_Asia!A:K,8,0),"")</f>
        <v>7.8349133074969241E-2</v>
      </c>
      <c r="V66" s="28">
        <f>IFERROR(VLOOKUP($A66,[1]Revenue_Margin_input_Asia!$A:$AK,9,0),"")</f>
        <v>0.1</v>
      </c>
      <c r="W66" s="28">
        <f>IFERROR(VLOOKUP($A66,[1]Revenue_Margin_input_Asia!$A:$AK,10,0),"")</f>
        <v>0.1</v>
      </c>
      <c r="X66" s="28">
        <f>IFERROR(VLOOKUP($A66,[1]Revenue_Margin_input_Asia!$A:$AK,11,0),"")</f>
        <v>0.1</v>
      </c>
      <c r="Y66" s="28">
        <f>IFERROR(VLOOKUP($A66,[1]Revenue_Margin_input_Asia!$A:$AK,12,0),"")</f>
        <v>0.1</v>
      </c>
      <c r="Z66" s="28">
        <f>IFERROR(VLOOKUP($A66,[1]Revenue_Margin_input_Asia!$A:$AK,13,0),"")</f>
        <v>0.1</v>
      </c>
      <c r="AA66" s="29">
        <f t="shared" si="33"/>
        <v>1244.6830989354883</v>
      </c>
      <c r="AB66" s="30">
        <f t="shared" si="33"/>
        <v>456.38380294301237</v>
      </c>
      <c r="AC66" s="30">
        <f t="shared" si="33"/>
        <v>1369.1514088290371</v>
      </c>
      <c r="AD66" s="30">
        <f t="shared" si="33"/>
        <v>2157.4507048215128</v>
      </c>
      <c r="AE66" s="30">
        <f t="shared" si="33"/>
        <v>2281.9190147150616</v>
      </c>
      <c r="AF66" s="30">
        <f t="shared" si="33"/>
        <v>2198.940141452696</v>
      </c>
      <c r="AG66" s="31">
        <f t="shared" si="33"/>
        <v>2198.940141452696</v>
      </c>
      <c r="AH66" s="29">
        <f t="shared" si="34"/>
        <v>30.718556526617501</v>
      </c>
      <c r="AI66" s="30">
        <f t="shared" si="34"/>
        <v>35.757275310042616</v>
      </c>
      <c r="AJ66" s="30">
        <f t="shared" si="34"/>
        <v>136.91514088290373</v>
      </c>
      <c r="AK66" s="30">
        <f t="shared" si="34"/>
        <v>215.74507048215128</v>
      </c>
      <c r="AL66" s="30">
        <f t="shared" si="34"/>
        <v>228.19190147150618</v>
      </c>
      <c r="AM66" s="30">
        <f t="shared" si="34"/>
        <v>219.89401414526961</v>
      </c>
      <c r="AN66" s="31">
        <f t="shared" si="34"/>
        <v>219.89401414526961</v>
      </c>
      <c r="AO66" s="42"/>
      <c r="AP66" s="43"/>
      <c r="AQ66" s="43"/>
      <c r="AR66" s="43"/>
      <c r="AS66" s="43"/>
      <c r="AT66" s="43"/>
      <c r="AU66" s="43"/>
      <c r="AV66" t="str">
        <f t="shared" si="35"/>
        <v>C2 - Standard and Premium</v>
      </c>
      <c r="AW66" t="str">
        <f t="shared" si="38"/>
        <v>C2 - Standard and Premium_AM &amp; EMEA</v>
      </c>
    </row>
    <row r="67" spans="1:49" ht="15" x14ac:dyDescent="0.25">
      <c r="A67" s="21" t="s">
        <v>147</v>
      </c>
      <c r="B67" t="s">
        <v>148</v>
      </c>
      <c r="C67" t="s">
        <v>14</v>
      </c>
      <c r="D67" t="s">
        <v>18</v>
      </c>
      <c r="E67" t="str">
        <f>VLOOKUP(A67,[1]VLookup!G:I,3,0)</f>
        <v>C2 Reach</v>
      </c>
      <c r="F67" s="22">
        <v>6</v>
      </c>
      <c r="G67" s="23">
        <f>IFERROR(VLOOKUP(A67,[1]Asia_bookings_input!A:C,3,0),0)</f>
        <v>10</v>
      </c>
      <c r="H67" s="23">
        <f>IFERROR(VLOOKUP(A67,[1]Asia_bookings_input!K:L,2,0),0)</f>
        <v>9</v>
      </c>
      <c r="I67" s="23">
        <f t="shared" si="36"/>
        <v>10</v>
      </c>
      <c r="J67" s="23">
        <f t="shared" si="32"/>
        <v>11</v>
      </c>
      <c r="K67" s="23">
        <f t="shared" si="32"/>
        <v>11</v>
      </c>
      <c r="L67" s="24">
        <f t="shared" si="32"/>
        <v>11</v>
      </c>
      <c r="M67" s="25">
        <f>IFERROR(VLOOKUP(A67,[1]Revenue_Margin_input_Asia!A:F,6,0),"")</f>
        <v>20.528849999999998</v>
      </c>
      <c r="N67" s="25">
        <f t="shared" si="8"/>
        <v>20.528849999999998</v>
      </c>
      <c r="O67" s="25">
        <f t="shared" si="9"/>
        <v>20.528849999999998</v>
      </c>
      <c r="P67" s="25">
        <f t="shared" si="10"/>
        <v>20.528849999999998</v>
      </c>
      <c r="Q67" s="25">
        <f t="shared" si="11"/>
        <v>20.528849999999998</v>
      </c>
      <c r="R67" s="25">
        <f t="shared" si="11"/>
        <v>20.528849999999998</v>
      </c>
      <c r="S67" s="26">
        <f t="shared" si="11"/>
        <v>20.528849999999998</v>
      </c>
      <c r="T67" s="27">
        <f>IFERROR(VLOOKUP(A67,[1]Revenue_Margin_input_Asia!A:K,7,0),"")</f>
        <v>9.5660942048493049E-3</v>
      </c>
      <c r="U67" s="28">
        <f>IFERROR(VLOOKUP(A67,[1]Revenue_Margin_input_Asia!A:K,8,0),"")</f>
        <v>2.9566091079008521E-2</v>
      </c>
      <c r="V67" s="28">
        <f>IFERROR(VLOOKUP($A67,[1]Revenue_Margin_input_Asia!$A:$AK,9,0),"")</f>
        <v>0.1</v>
      </c>
      <c r="W67" s="28">
        <f>IFERROR(VLOOKUP($A67,[1]Revenue_Margin_input_Asia!$A:$AK,10,0),"")</f>
        <v>0.1</v>
      </c>
      <c r="X67" s="28">
        <f>IFERROR(VLOOKUP($A67,[1]Revenue_Margin_input_Asia!$A:$AK,11,0),"")</f>
        <v>0.1</v>
      </c>
      <c r="Y67" s="28">
        <f>IFERROR(VLOOKUP($A67,[1]Revenue_Margin_input_Asia!$A:$AK,12,0),"")</f>
        <v>0.1</v>
      </c>
      <c r="Z67" s="28">
        <f>IFERROR(VLOOKUP($A67,[1]Revenue_Margin_input_Asia!$A:$AK,13,0),"")</f>
        <v>0.1</v>
      </c>
      <c r="AA67" s="29">
        <f t="shared" si="33"/>
        <v>123.17309999999999</v>
      </c>
      <c r="AB67" s="30">
        <f t="shared" si="33"/>
        <v>205.2885</v>
      </c>
      <c r="AC67" s="30">
        <f t="shared" si="33"/>
        <v>184.75964999999999</v>
      </c>
      <c r="AD67" s="30">
        <f t="shared" si="33"/>
        <v>205.2885</v>
      </c>
      <c r="AE67" s="30">
        <f t="shared" si="33"/>
        <v>225.81734999999998</v>
      </c>
      <c r="AF67" s="30">
        <f t="shared" si="33"/>
        <v>225.81734999999998</v>
      </c>
      <c r="AG67" s="31">
        <f t="shared" si="33"/>
        <v>225.81734999999998</v>
      </c>
      <c r="AH67" s="29">
        <f t="shared" si="34"/>
        <v>1.1782854781033238</v>
      </c>
      <c r="AI67" s="30">
        <f t="shared" si="34"/>
        <v>6.0695784884730406</v>
      </c>
      <c r="AJ67" s="30">
        <f t="shared" si="34"/>
        <v>18.475964999999999</v>
      </c>
      <c r="AK67" s="30">
        <f t="shared" si="34"/>
        <v>20.528850000000002</v>
      </c>
      <c r="AL67" s="30">
        <f t="shared" si="34"/>
        <v>22.581734999999998</v>
      </c>
      <c r="AM67" s="30">
        <f t="shared" si="34"/>
        <v>22.581734999999998</v>
      </c>
      <c r="AN67" s="31">
        <f t="shared" si="34"/>
        <v>22.581734999999998</v>
      </c>
      <c r="AO67" s="42"/>
      <c r="AP67" s="43"/>
      <c r="AQ67" s="43"/>
      <c r="AR67" s="43"/>
      <c r="AS67" s="43"/>
      <c r="AT67" s="43"/>
      <c r="AU67" s="43"/>
      <c r="AV67" t="str">
        <f t="shared" si="35"/>
        <v>C2 - Standard and Premium</v>
      </c>
      <c r="AW67" t="str">
        <f t="shared" si="14"/>
        <v>C2 - Standard and Premium_SN</v>
      </c>
    </row>
    <row r="68" spans="1:49" ht="15" x14ac:dyDescent="0.25">
      <c r="A68" s="21" t="s">
        <v>149</v>
      </c>
      <c r="B68" t="s">
        <v>150</v>
      </c>
      <c r="C68" t="s">
        <v>60</v>
      </c>
      <c r="D68" t="s">
        <v>18</v>
      </c>
      <c r="E68" t="str">
        <f>VLOOKUP(A68,[1]VLookup!G:I,3,0)</f>
        <v>C2 Reach</v>
      </c>
      <c r="F68" s="22">
        <v>1</v>
      </c>
      <c r="G68" s="23">
        <f>IFERROR(VLOOKUP(A68,[1]Asia_bookings_input!A:C,3,0),0)</f>
        <v>2</v>
      </c>
      <c r="H68" s="23">
        <f>IFERROR(VLOOKUP(A68,[1]Asia_bookings_input!K:L,2,0),0)</f>
        <v>1</v>
      </c>
      <c r="I68" s="23">
        <f t="shared" si="36"/>
        <v>2</v>
      </c>
      <c r="J68" s="23">
        <f t="shared" si="32"/>
        <v>2</v>
      </c>
      <c r="K68" s="23">
        <f t="shared" si="32"/>
        <v>2</v>
      </c>
      <c r="L68" s="24">
        <f t="shared" si="32"/>
        <v>2</v>
      </c>
      <c r="M68" s="25">
        <f>IFERROR(VLOOKUP(A68,[1]Revenue_Margin_input_Asia!A:F,6,0),"")</f>
        <v>34.884899999999995</v>
      </c>
      <c r="N68" s="25">
        <f t="shared" ref="N68:N132" si="39">M68</f>
        <v>34.884899999999995</v>
      </c>
      <c r="O68" s="25">
        <f t="shared" ref="O68:O132" si="40">M68</f>
        <v>34.884899999999995</v>
      </c>
      <c r="P68" s="25">
        <f t="shared" ref="P68:P132" si="41">M68</f>
        <v>34.884899999999995</v>
      </c>
      <c r="Q68" s="25">
        <f t="shared" ref="Q68:S132" si="42">M68</f>
        <v>34.884899999999995</v>
      </c>
      <c r="R68" s="25">
        <f t="shared" si="42"/>
        <v>34.884899999999995</v>
      </c>
      <c r="S68" s="26">
        <f t="shared" si="42"/>
        <v>34.884899999999995</v>
      </c>
      <c r="T68" s="27">
        <f>IFERROR(VLOOKUP(A68,[1]Revenue_Margin_input_Asia!A:K,7,0),"")</f>
        <v>2.9714671154040133E-2</v>
      </c>
      <c r="U68" s="28">
        <f>IFERROR(VLOOKUP(A68,[1]Revenue_Margin_input_Asia!A:K,8,0),"")</f>
        <v>6.3383934188468161E-2</v>
      </c>
      <c r="V68" s="28">
        <f>IFERROR(VLOOKUP($A68,[1]Revenue_Margin_input_Asia!$A:$AK,9,0),"")</f>
        <v>1.3807474489626451E-2</v>
      </c>
      <c r="W68" s="28">
        <f>IFERROR(VLOOKUP($A68,[1]Revenue_Margin_input_Asia!$A:$AK,10,0),"")</f>
        <v>1.3807474489626451E-2</v>
      </c>
      <c r="X68" s="28">
        <f>IFERROR(VLOOKUP($A68,[1]Revenue_Margin_input_Asia!$A:$AK,11,0),"")</f>
        <v>0.08</v>
      </c>
      <c r="Y68" s="28">
        <f>IFERROR(VLOOKUP($A68,[1]Revenue_Margin_input_Asia!$A:$AK,12,0),"")</f>
        <v>0.08</v>
      </c>
      <c r="Z68" s="28">
        <f>IFERROR(VLOOKUP($A68,[1]Revenue_Margin_input_Asia!$A:$AK,13,0),"")</f>
        <v>0.08</v>
      </c>
      <c r="AA68" s="29">
        <f t="shared" si="33"/>
        <v>34.884899999999995</v>
      </c>
      <c r="AB68" s="30">
        <f t="shared" si="33"/>
        <v>69.769799999999989</v>
      </c>
      <c r="AC68" s="30">
        <f t="shared" si="33"/>
        <v>34.884899999999995</v>
      </c>
      <c r="AD68" s="30">
        <f t="shared" si="33"/>
        <v>69.769799999999989</v>
      </c>
      <c r="AE68" s="30">
        <f t="shared" si="33"/>
        <v>69.769799999999989</v>
      </c>
      <c r="AF68" s="30">
        <f t="shared" si="33"/>
        <v>69.769799999999989</v>
      </c>
      <c r="AG68" s="31">
        <f t="shared" si="33"/>
        <v>69.769799999999989</v>
      </c>
      <c r="AH68" s="29">
        <f t="shared" si="34"/>
        <v>1.0365933317415745</v>
      </c>
      <c r="AI68" s="30">
        <f t="shared" si="34"/>
        <v>4.4222844115425852</v>
      </c>
      <c r="AJ68" s="30">
        <f t="shared" si="34"/>
        <v>0.48167236682316972</v>
      </c>
      <c r="AK68" s="30">
        <f t="shared" si="34"/>
        <v>0.96334473364633944</v>
      </c>
      <c r="AL68" s="30">
        <f t="shared" si="34"/>
        <v>5.5815839999999994</v>
      </c>
      <c r="AM68" s="30">
        <f t="shared" si="34"/>
        <v>5.5815839999999994</v>
      </c>
      <c r="AN68" s="31">
        <f t="shared" si="34"/>
        <v>5.5815839999999994</v>
      </c>
      <c r="AO68" s="42"/>
      <c r="AP68" s="43"/>
      <c r="AQ68" s="43"/>
      <c r="AR68" s="43"/>
      <c r="AS68" s="43"/>
      <c r="AT68" s="43"/>
      <c r="AU68" s="43"/>
      <c r="AV68" t="str">
        <f t="shared" si="35"/>
        <v>C2 - Standard and Premium</v>
      </c>
      <c r="AW68" t="str">
        <f t="shared" ref="AW68:AW101" si="43">AV68&amp;"_"&amp;"AM &amp; EMEA"</f>
        <v>C2 - Standard and Premium_AM &amp; EMEA</v>
      </c>
    </row>
    <row r="69" spans="1:49" ht="15" x14ac:dyDescent="0.25">
      <c r="A69" s="21" t="s">
        <v>151</v>
      </c>
      <c r="B69" t="s">
        <v>152</v>
      </c>
      <c r="C69" t="s">
        <v>26</v>
      </c>
      <c r="D69" t="s">
        <v>18</v>
      </c>
      <c r="E69" t="str">
        <f>VLOOKUP(A69,[1]VLookup!G:I,3,0)</f>
        <v>C2 Order Picker</v>
      </c>
      <c r="F69" s="22">
        <v>5</v>
      </c>
      <c r="G69" s="23">
        <f>IFERROR(VLOOKUP(A69,[1]Asia_bookings_input!A:C,3,0),0)</f>
        <v>6</v>
      </c>
      <c r="H69" s="23">
        <f>IFERROR(VLOOKUP(A69,[1]Asia_bookings_input!K:L,2,0),0)</f>
        <v>7</v>
      </c>
      <c r="I69" s="23">
        <f t="shared" si="36"/>
        <v>9</v>
      </c>
      <c r="J69" s="23">
        <f t="shared" si="32"/>
        <v>9</v>
      </c>
      <c r="K69" s="23">
        <f t="shared" si="32"/>
        <v>9</v>
      </c>
      <c r="L69" s="24">
        <f t="shared" si="32"/>
        <v>9</v>
      </c>
      <c r="M69" s="25">
        <f>IFERROR(VLOOKUP(A69,[1]Revenue_Margin_input_Asia!A:F,6,0),"")</f>
        <v>24.659613623509049</v>
      </c>
      <c r="N69" s="25">
        <f t="shared" si="39"/>
        <v>24.659613623509049</v>
      </c>
      <c r="O69" s="25">
        <f t="shared" si="40"/>
        <v>24.659613623509049</v>
      </c>
      <c r="P69" s="25">
        <f t="shared" si="41"/>
        <v>24.659613623509049</v>
      </c>
      <c r="Q69" s="25">
        <f t="shared" si="42"/>
        <v>24.659613623509049</v>
      </c>
      <c r="R69" s="25">
        <f t="shared" si="42"/>
        <v>24.659613623509049</v>
      </c>
      <c r="S69" s="26">
        <f t="shared" si="42"/>
        <v>24.659613623509049</v>
      </c>
      <c r="T69" s="27">
        <f>IFERROR(VLOOKUP(A69,[1]Revenue_Margin_input_Asia!A:K,7,0),"")</f>
        <v>0.23093550103065355</v>
      </c>
      <c r="U69" s="28">
        <f>IFERROR(VLOOKUP(A69,[1]Revenue_Margin_input_Asia!A:K,8,0),"")</f>
        <v>0.22393549969569534</v>
      </c>
      <c r="V69" s="28">
        <f>IFERROR(VLOOKUP($A69,[1]Revenue_Margin_input_Asia!$A:$AK,9,0),"")</f>
        <v>0.13841990670891635</v>
      </c>
      <c r="W69" s="28">
        <f>IFERROR(VLOOKUP($A69,[1]Revenue_Margin_input_Asia!$A:$AK,10,0),"")</f>
        <v>0.13841990670891635</v>
      </c>
      <c r="X69" s="28">
        <f>IFERROR(VLOOKUP($A69,[1]Revenue_Margin_input_Asia!$A:$AK,11,0),"")</f>
        <v>0.13841990670891635</v>
      </c>
      <c r="Y69" s="28">
        <f>IFERROR(VLOOKUP($A69,[1]Revenue_Margin_input_Asia!$A:$AK,12,0),"")</f>
        <v>0.13841990670891635</v>
      </c>
      <c r="Z69" s="28">
        <f>IFERROR(VLOOKUP($A69,[1]Revenue_Margin_input_Asia!$A:$AK,13,0),"")</f>
        <v>0.13841990670891635</v>
      </c>
      <c r="AA69" s="29">
        <f t="shared" si="33"/>
        <v>123.29806811754524</v>
      </c>
      <c r="AB69" s="30">
        <f t="shared" si="33"/>
        <v>147.9576817410543</v>
      </c>
      <c r="AC69" s="30">
        <f t="shared" si="33"/>
        <v>172.61729536456335</v>
      </c>
      <c r="AD69" s="30">
        <f t="shared" si="33"/>
        <v>221.93652261158144</v>
      </c>
      <c r="AE69" s="30">
        <f t="shared" si="33"/>
        <v>221.93652261158144</v>
      </c>
      <c r="AF69" s="30">
        <f t="shared" si="33"/>
        <v>221.93652261158144</v>
      </c>
      <c r="AG69" s="31">
        <f t="shared" si="33"/>
        <v>221.93652261158144</v>
      </c>
      <c r="AH69" s="29">
        <f t="shared" si="34"/>
        <v>28.473901136836961</v>
      </c>
      <c r="AI69" s="30">
        <f t="shared" si="34"/>
        <v>33.132977394499655</v>
      </c>
      <c r="AJ69" s="30">
        <f t="shared" si="34"/>
        <v>23.893669920708316</v>
      </c>
      <c r="AK69" s="30">
        <f t="shared" si="34"/>
        <v>30.720432755196406</v>
      </c>
      <c r="AL69" s="30">
        <f t="shared" si="34"/>
        <v>30.720432755196406</v>
      </c>
      <c r="AM69" s="30">
        <f t="shared" si="34"/>
        <v>30.720432755196406</v>
      </c>
      <c r="AN69" s="31">
        <f t="shared" si="34"/>
        <v>30.720432755196406</v>
      </c>
      <c r="AO69" s="42"/>
      <c r="AP69" s="43"/>
      <c r="AQ69" s="43"/>
      <c r="AR69" s="43"/>
      <c r="AS69" s="43"/>
      <c r="AT69" s="43"/>
      <c r="AU69" s="43"/>
      <c r="AV69" t="str">
        <f t="shared" si="35"/>
        <v>C2 - Standard and Premium</v>
      </c>
      <c r="AW69" t="str">
        <f t="shared" si="43"/>
        <v>C2 - Standard and Premium_AM &amp; EMEA</v>
      </c>
    </row>
    <row r="70" spans="1:49" ht="15" hidden="1" x14ac:dyDescent="0.25">
      <c r="A70" s="21" t="s">
        <v>153</v>
      </c>
      <c r="B70" t="s">
        <v>154</v>
      </c>
      <c r="C70" t="s">
        <v>60</v>
      </c>
      <c r="D70" t="s">
        <v>18</v>
      </c>
      <c r="E70" t="str">
        <f>VLOOKUP(A70,[1]VLookup!G:I,3,0)</f>
        <v>C2 Order Picker</v>
      </c>
      <c r="F70" s="22">
        <v>0</v>
      </c>
      <c r="G70" s="23">
        <f>IFERROR(VLOOKUP(A70,[1]Asia_bookings_input!A:C,3,0),0)</f>
        <v>0</v>
      </c>
      <c r="H70" s="23">
        <f>IFERROR(VLOOKUP(A70,[1]Asia_bookings_input!K:L,2,0),0)</f>
        <v>0</v>
      </c>
      <c r="I70" s="23">
        <f t="shared" si="36"/>
        <v>0</v>
      </c>
      <c r="J70" s="23">
        <f t="shared" si="32"/>
        <v>0</v>
      </c>
      <c r="K70" s="23">
        <f t="shared" si="32"/>
        <v>0</v>
      </c>
      <c r="L70" s="24">
        <f t="shared" si="32"/>
        <v>0</v>
      </c>
      <c r="M70" s="25" t="str">
        <f>IFERROR(VLOOKUP(A70,[1]Revenue_Margin_input_Asia!A:F,6,0),"")</f>
        <v/>
      </c>
      <c r="N70" s="25" t="str">
        <f t="shared" si="39"/>
        <v/>
      </c>
      <c r="O70" s="25" t="str">
        <f t="shared" si="40"/>
        <v/>
      </c>
      <c r="P70" s="25" t="str">
        <f t="shared" si="41"/>
        <v/>
      </c>
      <c r="Q70" s="25" t="str">
        <f t="shared" si="42"/>
        <v/>
      </c>
      <c r="R70" s="25" t="str">
        <f t="shared" si="42"/>
        <v/>
      </c>
      <c r="S70" s="26" t="str">
        <f t="shared" si="42"/>
        <v/>
      </c>
      <c r="T70" s="27" t="str">
        <f>IFERROR(VLOOKUP(A70,[1]Revenue_Margin_input_Asia!A:K,7,0),"")</f>
        <v/>
      </c>
      <c r="U70" s="28" t="str">
        <f>IFERROR(VLOOKUP(A70,[1]Revenue_Margin_input_Asia!A:K,8,0),"")</f>
        <v/>
      </c>
      <c r="V70" s="28" t="str">
        <f>IFERROR(VLOOKUP($A70,[1]Revenue_Margin_input_Asia!$A:$AK,9,0),"")</f>
        <v/>
      </c>
      <c r="W70" s="28" t="str">
        <f>IFERROR(VLOOKUP($A70,[1]Revenue_Margin_input_Asia!$A:$AK,10,0),"")</f>
        <v/>
      </c>
      <c r="X70" s="28" t="str">
        <f>IFERROR(VLOOKUP($A70,[1]Revenue_Margin_input_Asia!$A:$AK,11,0),"")</f>
        <v/>
      </c>
      <c r="Y70" s="28" t="str">
        <f>IFERROR(VLOOKUP($A70,[1]Revenue_Margin_input_Asia!$A:$AK,12,0),"")</f>
        <v/>
      </c>
      <c r="Z70" s="28" t="str">
        <f>IFERROR(VLOOKUP($A70,[1]Revenue_Margin_input_Asia!$A:$AK,13,0),"")</f>
        <v/>
      </c>
      <c r="AA70" s="29">
        <f t="shared" si="33"/>
        <v>0</v>
      </c>
      <c r="AB70" s="30">
        <f t="shared" si="33"/>
        <v>0</v>
      </c>
      <c r="AC70" s="30">
        <f t="shared" si="33"/>
        <v>0</v>
      </c>
      <c r="AD70" s="30">
        <f t="shared" si="33"/>
        <v>0</v>
      </c>
      <c r="AE70" s="30">
        <f t="shared" si="33"/>
        <v>0</v>
      </c>
      <c r="AF70" s="30">
        <f t="shared" si="33"/>
        <v>0</v>
      </c>
      <c r="AG70" s="31">
        <f t="shared" si="33"/>
        <v>0</v>
      </c>
      <c r="AH70" s="29">
        <f t="shared" si="34"/>
        <v>0</v>
      </c>
      <c r="AI70" s="30">
        <f t="shared" si="34"/>
        <v>0</v>
      </c>
      <c r="AJ70" s="30">
        <f t="shared" si="34"/>
        <v>0</v>
      </c>
      <c r="AK70" s="30">
        <f t="shared" si="34"/>
        <v>0</v>
      </c>
      <c r="AL70" s="30">
        <f t="shared" si="34"/>
        <v>0</v>
      </c>
      <c r="AM70" s="30">
        <f t="shared" si="34"/>
        <v>0</v>
      </c>
      <c r="AN70" s="31">
        <f t="shared" si="34"/>
        <v>0</v>
      </c>
      <c r="AO70" s="42"/>
      <c r="AP70" s="43"/>
      <c r="AQ70" s="43"/>
      <c r="AR70" s="43"/>
      <c r="AS70" s="43"/>
      <c r="AT70" s="43"/>
      <c r="AU70" s="43"/>
      <c r="AV70" t="str">
        <f t="shared" si="35"/>
        <v>C2 - Standard and Premium</v>
      </c>
      <c r="AW70" t="str">
        <f t="shared" si="43"/>
        <v>C2 - Standard and Premium_AM &amp; EMEA</v>
      </c>
    </row>
    <row r="71" spans="1:49" ht="15" x14ac:dyDescent="0.25">
      <c r="A71" s="21" t="s">
        <v>155</v>
      </c>
      <c r="B71" t="s">
        <v>156</v>
      </c>
      <c r="C71" t="s">
        <v>60</v>
      </c>
      <c r="D71" t="s">
        <v>18</v>
      </c>
      <c r="E71" t="str">
        <f>VLOOKUP(A71,[1]VLookup!G:I,3,0)</f>
        <v>C2 Order Picker</v>
      </c>
      <c r="F71" s="22">
        <v>1</v>
      </c>
      <c r="G71" s="23">
        <f>IFERROR(VLOOKUP(A71,[1]Asia_bookings_input!A:C,3,0),0)</f>
        <v>2</v>
      </c>
      <c r="H71" s="23">
        <f>IFERROR(VLOOKUP(A71,[1]Asia_bookings_input!K:L,2,0),0)</f>
        <v>2</v>
      </c>
      <c r="I71" s="23">
        <f t="shared" si="36"/>
        <v>2</v>
      </c>
      <c r="J71" s="23">
        <f t="shared" si="32"/>
        <v>2</v>
      </c>
      <c r="K71" s="23">
        <f t="shared" si="32"/>
        <v>2</v>
      </c>
      <c r="L71" s="24">
        <f t="shared" si="32"/>
        <v>2</v>
      </c>
      <c r="M71" s="25">
        <f>IFERROR(VLOOKUP(A71,[1]Revenue_Margin_input_Asia!A:F,6,0),"")</f>
        <v>45.070059999999998</v>
      </c>
      <c r="N71" s="25">
        <f t="shared" si="39"/>
        <v>45.070059999999998</v>
      </c>
      <c r="O71" s="25">
        <f t="shared" si="40"/>
        <v>45.070059999999998</v>
      </c>
      <c r="P71" s="25">
        <f t="shared" si="41"/>
        <v>45.070059999999998</v>
      </c>
      <c r="Q71" s="25">
        <f t="shared" si="42"/>
        <v>45.070059999999998</v>
      </c>
      <c r="R71" s="25">
        <f t="shared" si="42"/>
        <v>45.070059999999998</v>
      </c>
      <c r="S71" s="26">
        <f t="shared" si="42"/>
        <v>45.070059999999998</v>
      </c>
      <c r="T71" s="27">
        <f>IFERROR(VLOOKUP(A71,[1]Revenue_Margin_input_Asia!A:K,7,0),"")</f>
        <v>5.9156539466413582E-2</v>
      </c>
      <c r="U71" s="28">
        <f>IFERROR(VLOOKUP(A71,[1]Revenue_Margin_input_Asia!A:K,8,0),"")</f>
        <v>0.15282610178045539</v>
      </c>
      <c r="V71" s="28">
        <f>IFERROR(VLOOKUP($A71,[1]Revenue_Margin_input_Asia!$A:$AK,9,0),"")</f>
        <v>0.1</v>
      </c>
      <c r="W71" s="28">
        <f>IFERROR(VLOOKUP($A71,[1]Revenue_Margin_input_Asia!$A:$AK,10,0),"")</f>
        <v>0.1</v>
      </c>
      <c r="X71" s="28">
        <f>IFERROR(VLOOKUP($A71,[1]Revenue_Margin_input_Asia!$A:$AK,11,0),"")</f>
        <v>0.1</v>
      </c>
      <c r="Y71" s="28">
        <f>IFERROR(VLOOKUP($A71,[1]Revenue_Margin_input_Asia!$A:$AK,12,0),"")</f>
        <v>0.1</v>
      </c>
      <c r="Z71" s="28">
        <f>IFERROR(VLOOKUP($A71,[1]Revenue_Margin_input_Asia!$A:$AK,13,0),"")</f>
        <v>0.1</v>
      </c>
      <c r="AA71" s="29">
        <f t="shared" si="33"/>
        <v>45.070059999999998</v>
      </c>
      <c r="AB71" s="30">
        <f t="shared" si="33"/>
        <v>90.140119999999996</v>
      </c>
      <c r="AC71" s="30">
        <f t="shared" si="33"/>
        <v>90.140119999999996</v>
      </c>
      <c r="AD71" s="30">
        <f t="shared" si="33"/>
        <v>90.140119999999996</v>
      </c>
      <c r="AE71" s="30">
        <f t="shared" si="33"/>
        <v>90.140119999999996</v>
      </c>
      <c r="AF71" s="30">
        <f t="shared" si="33"/>
        <v>90.140119999999996</v>
      </c>
      <c r="AG71" s="31">
        <f t="shared" si="33"/>
        <v>90.140119999999996</v>
      </c>
      <c r="AH71" s="29">
        <f t="shared" si="34"/>
        <v>2.6661887831436282</v>
      </c>
      <c r="AI71" s="30">
        <f t="shared" si="34"/>
        <v>13.775763153622462</v>
      </c>
      <c r="AJ71" s="30">
        <f t="shared" si="34"/>
        <v>9.0140119999999992</v>
      </c>
      <c r="AK71" s="30">
        <f t="shared" si="34"/>
        <v>9.0140119999999992</v>
      </c>
      <c r="AL71" s="30">
        <f t="shared" si="34"/>
        <v>9.0140119999999992</v>
      </c>
      <c r="AM71" s="30">
        <f t="shared" si="34"/>
        <v>9.0140119999999992</v>
      </c>
      <c r="AN71" s="31">
        <f t="shared" si="34"/>
        <v>9.0140119999999992</v>
      </c>
      <c r="AO71" s="42"/>
      <c r="AP71" s="43"/>
      <c r="AQ71" s="43"/>
      <c r="AR71" s="43"/>
      <c r="AS71" s="43"/>
      <c r="AT71" s="43"/>
      <c r="AU71" s="43"/>
      <c r="AV71" t="str">
        <f t="shared" si="35"/>
        <v>C2 - Standard and Premium</v>
      </c>
      <c r="AW71" t="str">
        <f t="shared" si="43"/>
        <v>C2 - Standard and Premium_AM &amp; EMEA</v>
      </c>
    </row>
    <row r="72" spans="1:49" ht="15" x14ac:dyDescent="0.25">
      <c r="A72" s="21" t="s">
        <v>157</v>
      </c>
      <c r="B72" t="s">
        <v>158</v>
      </c>
      <c r="C72" t="s">
        <v>26</v>
      </c>
      <c r="D72" t="s">
        <v>15</v>
      </c>
      <c r="E72" t="str">
        <f>VLOOKUP(A72,[1]VLookup!G:I,3,0)</f>
        <v>C2 Order Picker</v>
      </c>
      <c r="F72" s="22">
        <v>14</v>
      </c>
      <c r="G72" s="23">
        <f>IFERROR(VLOOKUP(A72,[1]Asia_bookings_input!A:C,3,0),0)</f>
        <v>11</v>
      </c>
      <c r="H72" s="23">
        <f>IFERROR(VLOOKUP(A72,[1]Asia_bookings_input!K:L,2,0),0)</f>
        <v>14</v>
      </c>
      <c r="I72" s="23">
        <f t="shared" si="36"/>
        <v>24</v>
      </c>
      <c r="J72" s="23">
        <f t="shared" si="36"/>
        <v>26</v>
      </c>
      <c r="K72" s="23">
        <f t="shared" si="36"/>
        <v>25</v>
      </c>
      <c r="L72" s="24">
        <f t="shared" si="36"/>
        <v>25</v>
      </c>
      <c r="M72" s="25">
        <f>IFERROR(VLOOKUP(A72,[1]Revenue_Margin_input_Asia!A:F,6,0),"")</f>
        <v>30.621699999999993</v>
      </c>
      <c r="N72" s="25">
        <f t="shared" si="39"/>
        <v>30.621699999999993</v>
      </c>
      <c r="O72" s="25">
        <f t="shared" si="40"/>
        <v>30.621699999999993</v>
      </c>
      <c r="P72" s="25">
        <f t="shared" si="41"/>
        <v>30.621699999999993</v>
      </c>
      <c r="Q72" s="25">
        <f t="shared" si="42"/>
        <v>30.621699999999993</v>
      </c>
      <c r="R72" s="25">
        <f t="shared" si="42"/>
        <v>30.621699999999993</v>
      </c>
      <c r="S72" s="26">
        <f t="shared" si="42"/>
        <v>30.621699999999993</v>
      </c>
      <c r="T72" s="27">
        <f>IFERROR(VLOOKUP(A72,[1]Revenue_Margin_input_Asia!A:K,7,0),"")</f>
        <v>0.1498358931908734</v>
      </c>
      <c r="U72" s="28">
        <f>IFERROR(VLOOKUP(A72,[1]Revenue_Margin_input_Asia!A:K,8,0),"")</f>
        <v>0.14283589586141607</v>
      </c>
      <c r="V72" s="28">
        <f>IFERROR(VLOOKUP($A72,[1]Revenue_Margin_input_Asia!$A:$AK,9,0),"")</f>
        <v>0.14283589586141607</v>
      </c>
      <c r="W72" s="28">
        <f>IFERROR(VLOOKUP($A72,[1]Revenue_Margin_input_Asia!$A:$AK,10,0),"")</f>
        <v>0.14283589586141607</v>
      </c>
      <c r="X72" s="28">
        <f>IFERROR(VLOOKUP($A72,[1]Revenue_Margin_input_Asia!$A:$AK,11,0),"")</f>
        <v>0.14283589586141607</v>
      </c>
      <c r="Y72" s="28">
        <f>IFERROR(VLOOKUP($A72,[1]Revenue_Margin_input_Asia!$A:$AK,12,0),"")</f>
        <v>0.14283589586141607</v>
      </c>
      <c r="Z72" s="28">
        <f>IFERROR(VLOOKUP($A72,[1]Revenue_Margin_input_Asia!$A:$AK,13,0),"")</f>
        <v>0.14283589586141607</v>
      </c>
      <c r="AA72" s="29">
        <f t="shared" si="33"/>
        <v>428.70379999999989</v>
      </c>
      <c r="AB72" s="30">
        <f t="shared" si="33"/>
        <v>336.8386999999999</v>
      </c>
      <c r="AC72" s="30">
        <f t="shared" si="33"/>
        <v>428.70379999999989</v>
      </c>
      <c r="AD72" s="30">
        <f t="shared" si="33"/>
        <v>734.92079999999987</v>
      </c>
      <c r="AE72" s="30">
        <f t="shared" si="33"/>
        <v>796.16419999999982</v>
      </c>
      <c r="AF72" s="30">
        <f t="shared" si="33"/>
        <v>765.54249999999979</v>
      </c>
      <c r="AG72" s="31">
        <f t="shared" si="33"/>
        <v>765.54249999999979</v>
      </c>
      <c r="AH72" s="29">
        <f t="shared" si="34"/>
        <v>64.235216787321534</v>
      </c>
      <c r="AI72" s="30">
        <f t="shared" si="34"/>
        <v>48.112657475294753</v>
      </c>
      <c r="AJ72" s="30">
        <f t="shared" si="34"/>
        <v>61.234291332193322</v>
      </c>
      <c r="AK72" s="30">
        <f t="shared" si="34"/>
        <v>104.97307085518857</v>
      </c>
      <c r="AL72" s="30">
        <f t="shared" si="34"/>
        <v>113.72082675978761</v>
      </c>
      <c r="AM72" s="30">
        <f t="shared" si="34"/>
        <v>109.34694880748808</v>
      </c>
      <c r="AN72" s="31">
        <f t="shared" si="34"/>
        <v>109.34694880748808</v>
      </c>
      <c r="AO72" s="42"/>
      <c r="AP72" s="43"/>
      <c r="AQ72" s="43"/>
      <c r="AR72" s="43"/>
      <c r="AS72" s="43"/>
      <c r="AT72" s="43"/>
      <c r="AU72" s="43"/>
      <c r="AV72" t="str">
        <f t="shared" si="35"/>
        <v>C2 - Standard and Premium</v>
      </c>
      <c r="AW72" t="str">
        <f t="shared" si="43"/>
        <v>C2 - Standard and Premium_AM &amp; EMEA</v>
      </c>
    </row>
    <row r="73" spans="1:49" ht="15" hidden="1" x14ac:dyDescent="0.25">
      <c r="A73" s="21" t="s">
        <v>159</v>
      </c>
      <c r="B73" t="s">
        <v>160</v>
      </c>
      <c r="C73" t="s">
        <v>60</v>
      </c>
      <c r="D73" t="s">
        <v>15</v>
      </c>
      <c r="E73" t="str">
        <f>VLOOKUP(A73,[1]VLookup!G:I,3,0)</f>
        <v>C2 Order Picker</v>
      </c>
      <c r="F73" s="22">
        <v>0</v>
      </c>
      <c r="G73" s="23">
        <f>IFERROR(VLOOKUP(A73,[1]Asia_bookings_input!A:C,3,0),0)</f>
        <v>0</v>
      </c>
      <c r="H73" s="23">
        <f>IFERROR(VLOOKUP(A73,[1]Asia_bookings_input!K:L,2,0),0)</f>
        <v>0</v>
      </c>
      <c r="I73" s="23">
        <f t="shared" ref="I73:L99" si="44">ROUND((I$102-I$100)*$F73/$F$102,0)</f>
        <v>0</v>
      </c>
      <c r="J73" s="23">
        <f t="shared" si="44"/>
        <v>0</v>
      </c>
      <c r="K73" s="23">
        <f t="shared" si="44"/>
        <v>0</v>
      </c>
      <c r="L73" s="24">
        <f t="shared" si="44"/>
        <v>0</v>
      </c>
      <c r="M73" s="25" t="str">
        <f>IFERROR(VLOOKUP(A73,[1]Revenue_Margin_input_Asia!A:F,6,0),"")</f>
        <v/>
      </c>
      <c r="N73" s="25" t="str">
        <f t="shared" si="39"/>
        <v/>
      </c>
      <c r="O73" s="25" t="str">
        <f t="shared" si="40"/>
        <v/>
      </c>
      <c r="P73" s="25" t="str">
        <f t="shared" si="41"/>
        <v/>
      </c>
      <c r="Q73" s="25" t="str">
        <f t="shared" si="42"/>
        <v/>
      </c>
      <c r="R73" s="25" t="str">
        <f t="shared" si="42"/>
        <v/>
      </c>
      <c r="S73" s="26" t="str">
        <f t="shared" si="42"/>
        <v/>
      </c>
      <c r="T73" s="27" t="str">
        <f>IFERROR(VLOOKUP(A73,[1]Revenue_Margin_input_Asia!A:K,7,0),"")</f>
        <v/>
      </c>
      <c r="U73" s="28" t="str">
        <f>IFERROR(VLOOKUP(A73,[1]Revenue_Margin_input_Asia!A:K,8,0),"")</f>
        <v/>
      </c>
      <c r="V73" s="28" t="str">
        <f>IFERROR(VLOOKUP($A73,[1]Revenue_Margin_input_Asia!$A:$AK,9,0),"")</f>
        <v/>
      </c>
      <c r="W73" s="28" t="str">
        <f>IFERROR(VLOOKUP($A73,[1]Revenue_Margin_input_Asia!$A:$AK,10,0),"")</f>
        <v/>
      </c>
      <c r="X73" s="28" t="str">
        <f>IFERROR(VLOOKUP($A73,[1]Revenue_Margin_input_Asia!$A:$AK,11,0),"")</f>
        <v/>
      </c>
      <c r="Y73" s="28" t="str">
        <f>IFERROR(VLOOKUP($A73,[1]Revenue_Margin_input_Asia!$A:$AK,12,0),"")</f>
        <v/>
      </c>
      <c r="Z73" s="28" t="str">
        <f>IFERROR(VLOOKUP($A73,[1]Revenue_Margin_input_Asia!$A:$AK,13,0),"")</f>
        <v/>
      </c>
      <c r="AA73" s="29">
        <f t="shared" si="33"/>
        <v>0</v>
      </c>
      <c r="AB73" s="30">
        <f t="shared" si="33"/>
        <v>0</v>
      </c>
      <c r="AC73" s="30">
        <f t="shared" si="33"/>
        <v>0</v>
      </c>
      <c r="AD73" s="30">
        <f t="shared" si="33"/>
        <v>0</v>
      </c>
      <c r="AE73" s="30">
        <f t="shared" si="33"/>
        <v>0</v>
      </c>
      <c r="AF73" s="30">
        <f t="shared" si="33"/>
        <v>0</v>
      </c>
      <c r="AG73" s="31">
        <f t="shared" si="33"/>
        <v>0</v>
      </c>
      <c r="AH73" s="29">
        <f t="shared" si="34"/>
        <v>0</v>
      </c>
      <c r="AI73" s="30">
        <f t="shared" si="34"/>
        <v>0</v>
      </c>
      <c r="AJ73" s="30">
        <f t="shared" si="34"/>
        <v>0</v>
      </c>
      <c r="AK73" s="30">
        <f t="shared" si="34"/>
        <v>0</v>
      </c>
      <c r="AL73" s="30">
        <f t="shared" si="34"/>
        <v>0</v>
      </c>
      <c r="AM73" s="30">
        <f t="shared" si="34"/>
        <v>0</v>
      </c>
      <c r="AN73" s="31">
        <f t="shared" si="34"/>
        <v>0</v>
      </c>
      <c r="AO73" s="42"/>
      <c r="AP73" s="43"/>
      <c r="AQ73" s="43"/>
      <c r="AR73" s="43"/>
      <c r="AS73" s="43"/>
      <c r="AT73" s="43"/>
      <c r="AU73" s="43"/>
      <c r="AV73" t="str">
        <f t="shared" si="35"/>
        <v>C2 - Standard and Premium</v>
      </c>
      <c r="AW73" t="str">
        <f t="shared" si="43"/>
        <v>C2 - Standard and Premium_AM &amp; EMEA</v>
      </c>
    </row>
    <row r="74" spans="1:49" ht="15" hidden="1" x14ac:dyDescent="0.25">
      <c r="A74" s="21" t="s">
        <v>161</v>
      </c>
      <c r="B74" t="s">
        <v>162</v>
      </c>
      <c r="C74" t="s">
        <v>60</v>
      </c>
      <c r="D74" t="s">
        <v>15</v>
      </c>
      <c r="E74" t="str">
        <f>VLOOKUP(A74,[1]VLookup!G:I,3,0)</f>
        <v>C2 Order Picker</v>
      </c>
      <c r="F74" s="22">
        <v>0</v>
      </c>
      <c r="G74" s="23">
        <f>IFERROR(VLOOKUP(A74,[1]Asia_bookings_input!A:C,3,0),0)</f>
        <v>0</v>
      </c>
      <c r="H74" s="23">
        <f>IFERROR(VLOOKUP(A74,[1]Asia_bookings_input!K:L,2,0),0)</f>
        <v>0</v>
      </c>
      <c r="I74" s="23">
        <f t="shared" si="44"/>
        <v>0</v>
      </c>
      <c r="J74" s="23">
        <f>ROUND((J$102-J$100)*$F74/$F$102,0)</f>
        <v>0</v>
      </c>
      <c r="K74" s="23">
        <f t="shared" si="44"/>
        <v>0</v>
      </c>
      <c r="L74" s="24">
        <f t="shared" si="44"/>
        <v>0</v>
      </c>
      <c r="M74" s="25" t="str">
        <f>IFERROR(VLOOKUP(A74,[1]Revenue_Margin_input_Asia!A:F,6,0),"")</f>
        <v/>
      </c>
      <c r="N74" s="25" t="str">
        <f t="shared" si="39"/>
        <v/>
      </c>
      <c r="O74" s="25" t="str">
        <f t="shared" si="40"/>
        <v/>
      </c>
      <c r="P74" s="25" t="str">
        <f t="shared" si="41"/>
        <v/>
      </c>
      <c r="Q74" s="25" t="str">
        <f t="shared" si="42"/>
        <v/>
      </c>
      <c r="R74" s="25" t="str">
        <f t="shared" si="42"/>
        <v/>
      </c>
      <c r="S74" s="26" t="str">
        <f t="shared" si="42"/>
        <v/>
      </c>
      <c r="T74" s="27" t="str">
        <f>IFERROR(VLOOKUP(A74,[1]Revenue_Margin_input_Asia!A:K,7,0),"")</f>
        <v/>
      </c>
      <c r="U74" s="28" t="str">
        <f>IFERROR(VLOOKUP(A74,[1]Revenue_Margin_input_Asia!A:K,8,0),"")</f>
        <v/>
      </c>
      <c r="V74" s="28" t="str">
        <f>IFERROR(VLOOKUP($A74,[1]Revenue_Margin_input_Asia!$A:$AK,9,0),"")</f>
        <v/>
      </c>
      <c r="W74" s="28" t="str">
        <f>IFERROR(VLOOKUP($A74,[1]Revenue_Margin_input_Asia!$A:$AK,10,0),"")</f>
        <v/>
      </c>
      <c r="X74" s="28" t="str">
        <f>IFERROR(VLOOKUP($A74,[1]Revenue_Margin_input_Asia!$A:$AK,11,0),"")</f>
        <v/>
      </c>
      <c r="Y74" s="28" t="str">
        <f>IFERROR(VLOOKUP($A74,[1]Revenue_Margin_input_Asia!$A:$AK,12,0),"")</f>
        <v/>
      </c>
      <c r="Z74" s="28" t="str">
        <f>IFERROR(VLOOKUP($A74,[1]Revenue_Margin_input_Asia!$A:$AK,13,0),"")</f>
        <v/>
      </c>
      <c r="AA74" s="29">
        <f t="shared" si="33"/>
        <v>0</v>
      </c>
      <c r="AB74" s="30">
        <f t="shared" si="33"/>
        <v>0</v>
      </c>
      <c r="AC74" s="30">
        <f t="shared" si="33"/>
        <v>0</v>
      </c>
      <c r="AD74" s="30">
        <f t="shared" si="33"/>
        <v>0</v>
      </c>
      <c r="AE74" s="30">
        <f t="shared" si="33"/>
        <v>0</v>
      </c>
      <c r="AF74" s="30">
        <f t="shared" si="33"/>
        <v>0</v>
      </c>
      <c r="AG74" s="31">
        <f t="shared" si="33"/>
        <v>0</v>
      </c>
      <c r="AH74" s="29">
        <f t="shared" si="34"/>
        <v>0</v>
      </c>
      <c r="AI74" s="30">
        <f t="shared" si="34"/>
        <v>0</v>
      </c>
      <c r="AJ74" s="30">
        <f t="shared" si="34"/>
        <v>0</v>
      </c>
      <c r="AK74" s="30">
        <f t="shared" si="34"/>
        <v>0</v>
      </c>
      <c r="AL74" s="30">
        <f t="shared" si="34"/>
        <v>0</v>
      </c>
      <c r="AM74" s="30">
        <f t="shared" si="34"/>
        <v>0</v>
      </c>
      <c r="AN74" s="31">
        <f t="shared" si="34"/>
        <v>0</v>
      </c>
      <c r="AO74" s="42"/>
      <c r="AP74" s="43"/>
      <c r="AQ74" s="43"/>
      <c r="AR74" s="43"/>
      <c r="AS74" s="43"/>
      <c r="AT74" s="43"/>
      <c r="AU74" s="43"/>
      <c r="AV74" t="str">
        <f t="shared" si="35"/>
        <v>C2 - Standard and Premium</v>
      </c>
      <c r="AW74" t="str">
        <f t="shared" si="43"/>
        <v>C2 - Standard and Premium_AM &amp; EMEA</v>
      </c>
    </row>
    <row r="75" spans="1:49" ht="15" x14ac:dyDescent="0.25">
      <c r="A75" s="21" t="s">
        <v>163</v>
      </c>
      <c r="B75" t="s">
        <v>164</v>
      </c>
      <c r="C75" t="s">
        <v>26</v>
      </c>
      <c r="D75" t="s">
        <v>15</v>
      </c>
      <c r="E75" t="str">
        <f>VLOOKUP(A75,[1]VLookup!G:I,3,0)</f>
        <v>C2 Order Picker</v>
      </c>
      <c r="F75" s="22">
        <v>6</v>
      </c>
      <c r="G75" s="23">
        <f>IFERROR(VLOOKUP(A75,[1]Asia_bookings_input!A:C,3,0),0)</f>
        <v>8</v>
      </c>
      <c r="H75" s="23">
        <f>IFERROR(VLOOKUP(A75,[1]Asia_bookings_input!K:L,2,0),0)</f>
        <v>9</v>
      </c>
      <c r="I75" s="23">
        <f t="shared" si="44"/>
        <v>10</v>
      </c>
      <c r="J75" s="23">
        <f t="shared" si="44"/>
        <v>11</v>
      </c>
      <c r="K75" s="23">
        <f t="shared" si="44"/>
        <v>11</v>
      </c>
      <c r="L75" s="24">
        <f t="shared" si="44"/>
        <v>11</v>
      </c>
      <c r="M75" s="25">
        <f>IFERROR(VLOOKUP(A75,[1]Revenue_Margin_input_Asia!A:F,6,0),"")</f>
        <v>22.270500000000002</v>
      </c>
      <c r="N75" s="25">
        <f t="shared" si="39"/>
        <v>22.270500000000002</v>
      </c>
      <c r="O75" s="25">
        <f t="shared" si="40"/>
        <v>22.270500000000002</v>
      </c>
      <c r="P75" s="25">
        <f t="shared" si="41"/>
        <v>22.270500000000002</v>
      </c>
      <c r="Q75" s="25">
        <f t="shared" si="42"/>
        <v>22.270500000000002</v>
      </c>
      <c r="R75" s="25">
        <f t="shared" si="42"/>
        <v>22.270500000000002</v>
      </c>
      <c r="S75" s="26">
        <f t="shared" si="42"/>
        <v>22.270500000000002</v>
      </c>
      <c r="T75" s="27">
        <f>IFERROR(VLOOKUP(A75,[1]Revenue_Margin_input_Asia!A:K,7,0),"")</f>
        <v>0.16</v>
      </c>
      <c r="U75" s="28">
        <f>IFERROR(VLOOKUP(A75,[1]Revenue_Margin_input_Asia!A:K,8,0),"")</f>
        <v>0.16299999874553803</v>
      </c>
      <c r="V75" s="28">
        <f>IFERROR(VLOOKUP($A75,[1]Revenue_Margin_input_Asia!$A:$AK,9,0),"")</f>
        <v>0.1</v>
      </c>
      <c r="W75" s="28">
        <f>IFERROR(VLOOKUP($A75,[1]Revenue_Margin_input_Asia!$A:$AK,10,0),"")</f>
        <v>0.1</v>
      </c>
      <c r="X75" s="28">
        <f>IFERROR(VLOOKUP($A75,[1]Revenue_Margin_input_Asia!$A:$AK,11,0),"")</f>
        <v>0.1</v>
      </c>
      <c r="Y75" s="28">
        <f>IFERROR(VLOOKUP($A75,[1]Revenue_Margin_input_Asia!$A:$AK,12,0),"")</f>
        <v>0.1</v>
      </c>
      <c r="Z75" s="28">
        <f>IFERROR(VLOOKUP($A75,[1]Revenue_Margin_input_Asia!$A:$AK,13,0),"")</f>
        <v>0.1</v>
      </c>
      <c r="AA75" s="29">
        <f t="shared" si="33"/>
        <v>133.62300000000002</v>
      </c>
      <c r="AB75" s="30">
        <f t="shared" si="33"/>
        <v>178.16400000000002</v>
      </c>
      <c r="AC75" s="30">
        <f t="shared" si="33"/>
        <v>200.43450000000001</v>
      </c>
      <c r="AD75" s="30">
        <f t="shared" si="33"/>
        <v>222.70500000000001</v>
      </c>
      <c r="AE75" s="30">
        <f t="shared" si="33"/>
        <v>244.97550000000001</v>
      </c>
      <c r="AF75" s="30">
        <f t="shared" si="33"/>
        <v>244.97550000000001</v>
      </c>
      <c r="AG75" s="31">
        <f t="shared" si="33"/>
        <v>244.97550000000001</v>
      </c>
      <c r="AH75" s="29">
        <f t="shared" si="34"/>
        <v>21.379680000000004</v>
      </c>
      <c r="AI75" s="30">
        <f t="shared" si="34"/>
        <v>29.040731776500039</v>
      </c>
      <c r="AJ75" s="30">
        <f t="shared" si="34"/>
        <v>20.043450000000004</v>
      </c>
      <c r="AK75" s="30">
        <f t="shared" si="34"/>
        <v>22.270500000000002</v>
      </c>
      <c r="AL75" s="30">
        <f t="shared" si="34"/>
        <v>24.497550000000004</v>
      </c>
      <c r="AM75" s="30">
        <f t="shared" si="34"/>
        <v>24.497550000000004</v>
      </c>
      <c r="AN75" s="31">
        <f t="shared" si="34"/>
        <v>24.497550000000004</v>
      </c>
      <c r="AO75" s="42"/>
      <c r="AP75" s="43"/>
      <c r="AQ75" s="43"/>
      <c r="AR75" s="43"/>
      <c r="AS75" s="43"/>
      <c r="AT75" s="43"/>
      <c r="AU75" s="43"/>
      <c r="AV75" t="str">
        <f t="shared" si="35"/>
        <v>C2 - Standard and Premium</v>
      </c>
      <c r="AW75" t="str">
        <f t="shared" si="43"/>
        <v>C2 - Standard and Premium_AM &amp; EMEA</v>
      </c>
    </row>
    <row r="76" spans="1:49" ht="15" hidden="1" x14ac:dyDescent="0.25">
      <c r="A76" s="21" t="s">
        <v>165</v>
      </c>
      <c r="B76" t="s">
        <v>166</v>
      </c>
      <c r="C76" t="s">
        <v>26</v>
      </c>
      <c r="D76" t="s">
        <v>18</v>
      </c>
      <c r="E76" t="str">
        <f>VLOOKUP(A76,[1]VLookup!G:I,3,0)</f>
        <v>C2 Order Picker</v>
      </c>
      <c r="F76" s="22">
        <v>0</v>
      </c>
      <c r="G76" s="23">
        <f>IFERROR(VLOOKUP(A76,[1]Asia_bookings_input!A:C,3,0),0)</f>
        <v>0</v>
      </c>
      <c r="H76" s="23">
        <f>IFERROR(VLOOKUP(A76,[1]Asia_bookings_input!K:L,2,0),0)</f>
        <v>0</v>
      </c>
      <c r="I76" s="23">
        <f t="shared" si="44"/>
        <v>0</v>
      </c>
      <c r="J76" s="23">
        <f t="shared" si="44"/>
        <v>0</v>
      </c>
      <c r="K76" s="23">
        <f t="shared" si="44"/>
        <v>0</v>
      </c>
      <c r="L76" s="24">
        <f t="shared" si="44"/>
        <v>0</v>
      </c>
      <c r="M76" s="25" t="str">
        <f>IFERROR(VLOOKUP(A76,[1]Revenue_Margin_input_Asia!A:F,6,0),"")</f>
        <v/>
      </c>
      <c r="N76" s="25" t="str">
        <f t="shared" si="39"/>
        <v/>
      </c>
      <c r="O76" s="25" t="str">
        <f t="shared" si="40"/>
        <v/>
      </c>
      <c r="P76" s="25" t="str">
        <f t="shared" si="41"/>
        <v/>
      </c>
      <c r="Q76" s="25" t="str">
        <f t="shared" si="42"/>
        <v/>
      </c>
      <c r="R76" s="25" t="str">
        <f t="shared" si="42"/>
        <v/>
      </c>
      <c r="S76" s="26" t="str">
        <f t="shared" si="42"/>
        <v/>
      </c>
      <c r="T76" s="27" t="str">
        <f>IFERROR(VLOOKUP(A76,[1]Revenue_Margin_input_Asia!A:K,7,0),"")</f>
        <v/>
      </c>
      <c r="U76" s="28" t="str">
        <f>IFERROR(VLOOKUP(A76,[1]Revenue_Margin_input_Asia!A:K,8,0),"")</f>
        <v/>
      </c>
      <c r="V76" s="28" t="str">
        <f>IFERROR(VLOOKUP($A76,[1]Revenue_Margin_input_Asia!$A:$AK,9,0),"")</f>
        <v/>
      </c>
      <c r="W76" s="28" t="str">
        <f>IFERROR(VLOOKUP($A76,[1]Revenue_Margin_input_Asia!$A:$AK,10,0),"")</f>
        <v/>
      </c>
      <c r="X76" s="28" t="str">
        <f>IFERROR(VLOOKUP($A76,[1]Revenue_Margin_input_Asia!$A:$AK,11,0),"")</f>
        <v/>
      </c>
      <c r="Y76" s="28" t="str">
        <f>IFERROR(VLOOKUP($A76,[1]Revenue_Margin_input_Asia!$A:$AK,12,0),"")</f>
        <v/>
      </c>
      <c r="Z76" s="28" t="str">
        <f>IFERROR(VLOOKUP($A76,[1]Revenue_Margin_input_Asia!$A:$AK,13,0),"")</f>
        <v/>
      </c>
      <c r="AA76" s="29">
        <f t="shared" si="33"/>
        <v>0</v>
      </c>
      <c r="AB76" s="30">
        <f t="shared" si="33"/>
        <v>0</v>
      </c>
      <c r="AC76" s="30">
        <f t="shared" si="33"/>
        <v>0</v>
      </c>
      <c r="AD76" s="30">
        <f t="shared" si="33"/>
        <v>0</v>
      </c>
      <c r="AE76" s="30">
        <f t="shared" si="33"/>
        <v>0</v>
      </c>
      <c r="AF76" s="30">
        <f t="shared" si="33"/>
        <v>0</v>
      </c>
      <c r="AG76" s="31">
        <f t="shared" si="33"/>
        <v>0</v>
      </c>
      <c r="AH76" s="29">
        <f t="shared" si="34"/>
        <v>0</v>
      </c>
      <c r="AI76" s="30">
        <f t="shared" si="34"/>
        <v>0</v>
      </c>
      <c r="AJ76" s="30">
        <f t="shared" si="34"/>
        <v>0</v>
      </c>
      <c r="AK76" s="30">
        <f t="shared" si="34"/>
        <v>0</v>
      </c>
      <c r="AL76" s="30">
        <f t="shared" si="34"/>
        <v>0</v>
      </c>
      <c r="AM76" s="30">
        <f t="shared" si="34"/>
        <v>0</v>
      </c>
      <c r="AN76" s="31">
        <f t="shared" si="34"/>
        <v>0</v>
      </c>
      <c r="AO76" s="42"/>
      <c r="AP76" s="43"/>
      <c r="AQ76" s="43"/>
      <c r="AR76" s="43"/>
      <c r="AS76" s="43"/>
      <c r="AT76" s="43"/>
      <c r="AU76" s="43"/>
      <c r="AV76" t="str">
        <f t="shared" si="35"/>
        <v>C2 - Standard and Premium</v>
      </c>
      <c r="AW76" t="str">
        <f t="shared" si="43"/>
        <v>C2 - Standard and Premium_AM &amp; EMEA</v>
      </c>
    </row>
    <row r="77" spans="1:49" ht="15" hidden="1" x14ac:dyDescent="0.25">
      <c r="A77" s="21" t="s">
        <v>167</v>
      </c>
      <c r="B77" t="s">
        <v>166</v>
      </c>
      <c r="C77" t="s">
        <v>26</v>
      </c>
      <c r="D77" t="s">
        <v>18</v>
      </c>
      <c r="E77" t="str">
        <f>VLOOKUP(A77,[1]VLookup!G:I,3,0)</f>
        <v>C2 Order Picker</v>
      </c>
      <c r="F77" s="22">
        <v>0</v>
      </c>
      <c r="G77" s="23">
        <f>IFERROR(VLOOKUP(A77,[1]Asia_bookings_input!A:C,3,0),0)</f>
        <v>0</v>
      </c>
      <c r="H77" s="23">
        <f>IFERROR(VLOOKUP(A77,[1]Asia_bookings_input!K:L,2,0),0)</f>
        <v>0</v>
      </c>
      <c r="I77" s="23">
        <f t="shared" si="44"/>
        <v>0</v>
      </c>
      <c r="J77" s="23">
        <f t="shared" si="44"/>
        <v>0</v>
      </c>
      <c r="K77" s="23">
        <f t="shared" si="44"/>
        <v>0</v>
      </c>
      <c r="L77" s="24">
        <f t="shared" si="44"/>
        <v>0</v>
      </c>
      <c r="M77" s="25" t="str">
        <f>IFERROR(VLOOKUP(A77,[1]Revenue_Margin_input_Asia!A:F,6,0),"")</f>
        <v/>
      </c>
      <c r="N77" s="25" t="str">
        <f t="shared" si="39"/>
        <v/>
      </c>
      <c r="O77" s="25" t="str">
        <f t="shared" si="40"/>
        <v/>
      </c>
      <c r="P77" s="25" t="str">
        <f t="shared" si="41"/>
        <v/>
      </c>
      <c r="Q77" s="25" t="str">
        <f t="shared" si="42"/>
        <v/>
      </c>
      <c r="R77" s="25" t="str">
        <f t="shared" si="42"/>
        <v/>
      </c>
      <c r="S77" s="26" t="str">
        <f t="shared" si="42"/>
        <v/>
      </c>
      <c r="T77" s="27" t="str">
        <f>IFERROR(VLOOKUP(A77,[1]Revenue_Margin_input_Asia!A:K,7,0),"")</f>
        <v/>
      </c>
      <c r="U77" s="28" t="str">
        <f>IFERROR(VLOOKUP(A77,[1]Revenue_Margin_input_Asia!A:K,8,0),"")</f>
        <v/>
      </c>
      <c r="V77" s="28" t="str">
        <f>IFERROR(VLOOKUP($A77,[1]Revenue_Margin_input_Asia!$A:$AK,9,0),"")</f>
        <v/>
      </c>
      <c r="W77" s="28" t="str">
        <f>IFERROR(VLOOKUP($A77,[1]Revenue_Margin_input_Asia!$A:$AK,10,0),"")</f>
        <v/>
      </c>
      <c r="X77" s="28" t="str">
        <f>IFERROR(VLOOKUP($A77,[1]Revenue_Margin_input_Asia!$A:$AK,11,0),"")</f>
        <v/>
      </c>
      <c r="Y77" s="28" t="str">
        <f>IFERROR(VLOOKUP($A77,[1]Revenue_Margin_input_Asia!$A:$AK,12,0),"")</f>
        <v/>
      </c>
      <c r="Z77" s="28" t="str">
        <f>IFERROR(VLOOKUP($A77,[1]Revenue_Margin_input_Asia!$A:$AK,13,0),"")</f>
        <v/>
      </c>
      <c r="AA77" s="29">
        <f t="shared" si="33"/>
        <v>0</v>
      </c>
      <c r="AB77" s="30">
        <f t="shared" si="33"/>
        <v>0</v>
      </c>
      <c r="AC77" s="30">
        <f t="shared" si="33"/>
        <v>0</v>
      </c>
      <c r="AD77" s="30">
        <f t="shared" si="33"/>
        <v>0</v>
      </c>
      <c r="AE77" s="30">
        <f t="shared" si="33"/>
        <v>0</v>
      </c>
      <c r="AF77" s="30">
        <f t="shared" si="33"/>
        <v>0</v>
      </c>
      <c r="AG77" s="31">
        <f t="shared" si="33"/>
        <v>0</v>
      </c>
      <c r="AH77" s="29">
        <f t="shared" si="34"/>
        <v>0</v>
      </c>
      <c r="AI77" s="30">
        <f t="shared" si="34"/>
        <v>0</v>
      </c>
      <c r="AJ77" s="30">
        <f t="shared" si="34"/>
        <v>0</v>
      </c>
      <c r="AK77" s="30">
        <f t="shared" si="34"/>
        <v>0</v>
      </c>
      <c r="AL77" s="30">
        <f t="shared" si="34"/>
        <v>0</v>
      </c>
      <c r="AM77" s="30">
        <f t="shared" si="34"/>
        <v>0</v>
      </c>
      <c r="AN77" s="31">
        <f t="shared" si="34"/>
        <v>0</v>
      </c>
      <c r="AO77" s="42"/>
      <c r="AP77" s="43"/>
      <c r="AQ77" s="43"/>
      <c r="AR77" s="43"/>
      <c r="AS77" s="43"/>
      <c r="AT77" s="43"/>
      <c r="AU77" s="43"/>
      <c r="AV77" t="str">
        <f t="shared" si="35"/>
        <v>C2 - Standard and Premium</v>
      </c>
      <c r="AW77" t="str">
        <f t="shared" si="43"/>
        <v>C2 - Standard and Premium_AM &amp; EMEA</v>
      </c>
    </row>
    <row r="78" spans="1:49" ht="15" hidden="1" x14ac:dyDescent="0.25">
      <c r="A78" s="21" t="s">
        <v>168</v>
      </c>
      <c r="B78" t="s">
        <v>169</v>
      </c>
      <c r="C78" t="s">
        <v>26</v>
      </c>
      <c r="D78" t="s">
        <v>18</v>
      </c>
      <c r="E78" t="str">
        <f>VLOOKUP(A78,[1]VLookup!G:I,3,0)</f>
        <v>C2 Order Picker</v>
      </c>
      <c r="F78" s="22">
        <v>0</v>
      </c>
      <c r="G78" s="23">
        <f>IFERROR(VLOOKUP(A78,[1]Asia_bookings_input!A:C,3,0),0)</f>
        <v>0</v>
      </c>
      <c r="H78" s="23">
        <f>IFERROR(VLOOKUP(A78,[1]Asia_bookings_input!K:L,2,0),0)</f>
        <v>0</v>
      </c>
      <c r="I78" s="23">
        <f t="shared" si="44"/>
        <v>0</v>
      </c>
      <c r="J78" s="23">
        <f t="shared" si="44"/>
        <v>0</v>
      </c>
      <c r="K78" s="23">
        <f t="shared" si="44"/>
        <v>0</v>
      </c>
      <c r="L78" s="24">
        <f t="shared" si="44"/>
        <v>0</v>
      </c>
      <c r="M78" s="25" t="str">
        <f>IFERROR(VLOOKUP(A78,[1]Revenue_Margin_input_Asia!A:F,6,0),"")</f>
        <v/>
      </c>
      <c r="N78" s="25" t="str">
        <f t="shared" si="39"/>
        <v/>
      </c>
      <c r="O78" s="25" t="str">
        <f t="shared" si="40"/>
        <v/>
      </c>
      <c r="P78" s="25" t="str">
        <f t="shared" si="41"/>
        <v/>
      </c>
      <c r="Q78" s="25" t="str">
        <f t="shared" si="42"/>
        <v/>
      </c>
      <c r="R78" s="25" t="str">
        <f t="shared" si="42"/>
        <v/>
      </c>
      <c r="S78" s="26" t="str">
        <f t="shared" si="42"/>
        <v/>
      </c>
      <c r="T78" s="27" t="str">
        <f>IFERROR(VLOOKUP(A78,[1]Revenue_Margin_input_Asia!A:K,7,0),"")</f>
        <v/>
      </c>
      <c r="U78" s="28" t="str">
        <f>IFERROR(VLOOKUP(A78,[1]Revenue_Margin_input_Asia!A:K,8,0),"")</f>
        <v/>
      </c>
      <c r="V78" s="28" t="str">
        <f>IFERROR(VLOOKUP($A78,[1]Revenue_Margin_input_Asia!$A:$AK,9,0),"")</f>
        <v/>
      </c>
      <c r="W78" s="28" t="str">
        <f>IFERROR(VLOOKUP($A78,[1]Revenue_Margin_input_Asia!$A:$AK,10,0),"")</f>
        <v/>
      </c>
      <c r="X78" s="28" t="str">
        <f>IFERROR(VLOOKUP($A78,[1]Revenue_Margin_input_Asia!$A:$AK,11,0),"")</f>
        <v/>
      </c>
      <c r="Y78" s="28" t="str">
        <f>IFERROR(VLOOKUP($A78,[1]Revenue_Margin_input_Asia!$A:$AK,12,0),"")</f>
        <v/>
      </c>
      <c r="Z78" s="28" t="str">
        <f>IFERROR(VLOOKUP($A78,[1]Revenue_Margin_input_Asia!$A:$AK,13,0),"")</f>
        <v/>
      </c>
      <c r="AA78" s="29">
        <f t="shared" si="33"/>
        <v>0</v>
      </c>
      <c r="AB78" s="30">
        <f t="shared" si="33"/>
        <v>0</v>
      </c>
      <c r="AC78" s="30">
        <f t="shared" si="33"/>
        <v>0</v>
      </c>
      <c r="AD78" s="30">
        <f t="shared" si="33"/>
        <v>0</v>
      </c>
      <c r="AE78" s="30">
        <f t="shared" si="33"/>
        <v>0</v>
      </c>
      <c r="AF78" s="30">
        <f t="shared" si="33"/>
        <v>0</v>
      </c>
      <c r="AG78" s="31">
        <f t="shared" si="33"/>
        <v>0</v>
      </c>
      <c r="AH78" s="29">
        <f t="shared" si="34"/>
        <v>0</v>
      </c>
      <c r="AI78" s="30">
        <f t="shared" si="34"/>
        <v>0</v>
      </c>
      <c r="AJ78" s="30">
        <f t="shared" si="34"/>
        <v>0</v>
      </c>
      <c r="AK78" s="30">
        <f t="shared" si="34"/>
        <v>0</v>
      </c>
      <c r="AL78" s="30">
        <f t="shared" si="34"/>
        <v>0</v>
      </c>
      <c r="AM78" s="30">
        <f t="shared" si="34"/>
        <v>0</v>
      </c>
      <c r="AN78" s="31">
        <f t="shared" si="34"/>
        <v>0</v>
      </c>
      <c r="AO78" s="42"/>
      <c r="AP78" s="43"/>
      <c r="AQ78" s="43"/>
      <c r="AR78" s="43"/>
      <c r="AS78" s="43"/>
      <c r="AT78" s="43"/>
      <c r="AU78" s="43"/>
      <c r="AV78" t="str">
        <f t="shared" si="35"/>
        <v>C2 - Standard and Premium</v>
      </c>
      <c r="AW78" t="str">
        <f t="shared" si="43"/>
        <v>C2 - Standard and Premium_AM &amp; EMEA</v>
      </c>
    </row>
    <row r="79" spans="1:49" ht="15" hidden="1" x14ac:dyDescent="0.25">
      <c r="A79" s="21" t="s">
        <v>170</v>
      </c>
      <c r="B79" t="s">
        <v>171</v>
      </c>
      <c r="C79" t="s">
        <v>26</v>
      </c>
      <c r="D79" t="s">
        <v>15</v>
      </c>
      <c r="E79" t="str">
        <f>VLOOKUP(A79,[1]VLookup!G:I,3,0)</f>
        <v>C2 Order Picker</v>
      </c>
      <c r="F79" s="22">
        <v>0</v>
      </c>
      <c r="G79" s="23">
        <f>IFERROR(VLOOKUP(A79,[1]Asia_bookings_input!A:C,3,0),0)</f>
        <v>0</v>
      </c>
      <c r="H79" s="23">
        <f>IFERROR(VLOOKUP(A79,[1]Asia_bookings_input!K:L,2,0),0)</f>
        <v>0</v>
      </c>
      <c r="I79" s="23">
        <f t="shared" si="44"/>
        <v>0</v>
      </c>
      <c r="J79" s="23">
        <f t="shared" si="44"/>
        <v>0</v>
      </c>
      <c r="K79" s="23">
        <f t="shared" si="44"/>
        <v>0</v>
      </c>
      <c r="L79" s="24">
        <f t="shared" si="44"/>
        <v>0</v>
      </c>
      <c r="M79" s="25" t="str">
        <f>IFERROR(VLOOKUP(A79,[1]Revenue_Margin_input_Asia!A:F,6,0),"")</f>
        <v/>
      </c>
      <c r="N79" s="25" t="str">
        <f t="shared" si="39"/>
        <v/>
      </c>
      <c r="O79" s="25" t="str">
        <f t="shared" si="40"/>
        <v/>
      </c>
      <c r="P79" s="25" t="str">
        <f t="shared" si="41"/>
        <v/>
      </c>
      <c r="Q79" s="25" t="str">
        <f t="shared" si="42"/>
        <v/>
      </c>
      <c r="R79" s="25" t="str">
        <f t="shared" si="42"/>
        <v/>
      </c>
      <c r="S79" s="26" t="str">
        <f t="shared" si="42"/>
        <v/>
      </c>
      <c r="T79" s="27" t="str">
        <f>IFERROR(VLOOKUP(A79,[1]Revenue_Margin_input_Asia!A:K,7,0),"")</f>
        <v/>
      </c>
      <c r="U79" s="28" t="str">
        <f>IFERROR(VLOOKUP(A79,[1]Revenue_Margin_input_Asia!A:K,8,0),"")</f>
        <v/>
      </c>
      <c r="V79" s="28" t="str">
        <f>IFERROR(VLOOKUP($A79,[1]Revenue_Margin_input_Asia!$A:$AK,9,0),"")</f>
        <v/>
      </c>
      <c r="W79" s="28" t="str">
        <f>IFERROR(VLOOKUP($A79,[1]Revenue_Margin_input_Asia!$A:$AK,10,0),"")</f>
        <v/>
      </c>
      <c r="X79" s="28" t="str">
        <f>IFERROR(VLOOKUP($A79,[1]Revenue_Margin_input_Asia!$A:$AK,11,0),"")</f>
        <v/>
      </c>
      <c r="Y79" s="28" t="str">
        <f>IFERROR(VLOOKUP($A79,[1]Revenue_Margin_input_Asia!$A:$AK,12,0),"")</f>
        <v/>
      </c>
      <c r="Z79" s="28" t="str">
        <f>IFERROR(VLOOKUP($A79,[1]Revenue_Margin_input_Asia!$A:$AK,13,0),"")</f>
        <v/>
      </c>
      <c r="AA79" s="29">
        <f t="shared" si="33"/>
        <v>0</v>
      </c>
      <c r="AB79" s="30">
        <f t="shared" si="33"/>
        <v>0</v>
      </c>
      <c r="AC79" s="30">
        <f t="shared" si="33"/>
        <v>0</v>
      </c>
      <c r="AD79" s="30">
        <f t="shared" si="33"/>
        <v>0</v>
      </c>
      <c r="AE79" s="30">
        <f t="shared" si="33"/>
        <v>0</v>
      </c>
      <c r="AF79" s="30">
        <f t="shared" si="33"/>
        <v>0</v>
      </c>
      <c r="AG79" s="31">
        <f t="shared" si="33"/>
        <v>0</v>
      </c>
      <c r="AH79" s="29">
        <f t="shared" si="34"/>
        <v>0</v>
      </c>
      <c r="AI79" s="30">
        <f t="shared" si="34"/>
        <v>0</v>
      </c>
      <c r="AJ79" s="30">
        <f t="shared" si="34"/>
        <v>0</v>
      </c>
      <c r="AK79" s="30">
        <f t="shared" si="34"/>
        <v>0</v>
      </c>
      <c r="AL79" s="30">
        <f t="shared" si="34"/>
        <v>0</v>
      </c>
      <c r="AM79" s="30">
        <f t="shared" si="34"/>
        <v>0</v>
      </c>
      <c r="AN79" s="31">
        <f t="shared" si="34"/>
        <v>0</v>
      </c>
      <c r="AO79" s="42"/>
      <c r="AP79" s="43"/>
      <c r="AQ79" s="43"/>
      <c r="AR79" s="43"/>
      <c r="AS79" s="43"/>
      <c r="AT79" s="43"/>
      <c r="AU79" s="43"/>
      <c r="AV79" t="str">
        <f t="shared" si="35"/>
        <v>C2 - Standard and Premium</v>
      </c>
      <c r="AW79" t="str">
        <f t="shared" si="43"/>
        <v>C2 - Standard and Premium_AM &amp; EMEA</v>
      </c>
    </row>
    <row r="80" spans="1:49" ht="15" hidden="1" x14ac:dyDescent="0.25">
      <c r="A80" s="21" t="s">
        <v>172</v>
      </c>
      <c r="B80" t="s">
        <v>173</v>
      </c>
      <c r="C80" t="s">
        <v>26</v>
      </c>
      <c r="D80" t="s">
        <v>18</v>
      </c>
      <c r="E80" t="str">
        <f>VLOOKUP(A80,[1]VLookup!G:I,3,0)</f>
        <v>C2 Order Picker</v>
      </c>
      <c r="F80" s="22">
        <v>0</v>
      </c>
      <c r="G80" s="23">
        <f>IFERROR(VLOOKUP(A80,[1]Asia_bookings_input!A:C,3,0),0)</f>
        <v>0</v>
      </c>
      <c r="H80" s="23">
        <f>IFERROR(VLOOKUP(A80,[1]Asia_bookings_input!K:L,2,0),0)</f>
        <v>0</v>
      </c>
      <c r="I80" s="23">
        <f t="shared" si="44"/>
        <v>0</v>
      </c>
      <c r="J80" s="23">
        <f t="shared" si="44"/>
        <v>0</v>
      </c>
      <c r="K80" s="23">
        <f t="shared" si="44"/>
        <v>0</v>
      </c>
      <c r="L80" s="24">
        <f t="shared" si="44"/>
        <v>0</v>
      </c>
      <c r="M80" s="25" t="str">
        <f>IFERROR(VLOOKUP(A80,[1]Revenue_Margin_input_Asia!A:F,6,0),"")</f>
        <v/>
      </c>
      <c r="N80" s="25" t="str">
        <f t="shared" si="39"/>
        <v/>
      </c>
      <c r="O80" s="25" t="str">
        <f t="shared" si="40"/>
        <v/>
      </c>
      <c r="P80" s="25" t="str">
        <f t="shared" si="41"/>
        <v/>
      </c>
      <c r="Q80" s="25" t="str">
        <f t="shared" si="42"/>
        <v/>
      </c>
      <c r="R80" s="25" t="str">
        <f t="shared" si="42"/>
        <v/>
      </c>
      <c r="S80" s="26" t="str">
        <f t="shared" si="42"/>
        <v/>
      </c>
      <c r="T80" s="27" t="str">
        <f>IFERROR(VLOOKUP(A80,[1]Revenue_Margin_input_Asia!A:K,7,0),"")</f>
        <v/>
      </c>
      <c r="U80" s="28" t="str">
        <f>IFERROR(VLOOKUP(A80,[1]Revenue_Margin_input_Asia!A:K,8,0),"")</f>
        <v/>
      </c>
      <c r="V80" s="28" t="str">
        <f>IFERROR(VLOOKUP($A80,[1]Revenue_Margin_input_Asia!$A:$AK,9,0),"")</f>
        <v/>
      </c>
      <c r="W80" s="28" t="str">
        <f>IFERROR(VLOOKUP($A80,[1]Revenue_Margin_input_Asia!$A:$AK,10,0),"")</f>
        <v/>
      </c>
      <c r="X80" s="28" t="str">
        <f>IFERROR(VLOOKUP($A80,[1]Revenue_Margin_input_Asia!$A:$AK,11,0),"")</f>
        <v/>
      </c>
      <c r="Y80" s="28" t="str">
        <f>IFERROR(VLOOKUP($A80,[1]Revenue_Margin_input_Asia!$A:$AK,12,0),"")</f>
        <v/>
      </c>
      <c r="Z80" s="28" t="str">
        <f>IFERROR(VLOOKUP($A80,[1]Revenue_Margin_input_Asia!$A:$AK,13,0),"")</f>
        <v/>
      </c>
      <c r="AA80" s="29">
        <f t="shared" si="33"/>
        <v>0</v>
      </c>
      <c r="AB80" s="30">
        <f t="shared" si="33"/>
        <v>0</v>
      </c>
      <c r="AC80" s="30">
        <f t="shared" si="33"/>
        <v>0</v>
      </c>
      <c r="AD80" s="30">
        <f t="shared" si="33"/>
        <v>0</v>
      </c>
      <c r="AE80" s="30">
        <f t="shared" si="33"/>
        <v>0</v>
      </c>
      <c r="AF80" s="30">
        <f t="shared" si="33"/>
        <v>0</v>
      </c>
      <c r="AG80" s="31">
        <f t="shared" si="33"/>
        <v>0</v>
      </c>
      <c r="AH80" s="29">
        <f t="shared" si="34"/>
        <v>0</v>
      </c>
      <c r="AI80" s="30">
        <f t="shared" si="34"/>
        <v>0</v>
      </c>
      <c r="AJ80" s="30">
        <f t="shared" si="34"/>
        <v>0</v>
      </c>
      <c r="AK80" s="30">
        <f t="shared" si="34"/>
        <v>0</v>
      </c>
      <c r="AL80" s="30">
        <f t="shared" si="34"/>
        <v>0</v>
      </c>
      <c r="AM80" s="30">
        <f t="shared" si="34"/>
        <v>0</v>
      </c>
      <c r="AN80" s="31">
        <f t="shared" si="34"/>
        <v>0</v>
      </c>
      <c r="AO80" s="42"/>
      <c r="AP80" s="43"/>
      <c r="AQ80" s="43"/>
      <c r="AR80" s="43"/>
      <c r="AS80" s="43"/>
      <c r="AT80" s="43"/>
      <c r="AU80" s="43"/>
      <c r="AV80" t="str">
        <f t="shared" si="35"/>
        <v>C2 - Standard and Premium</v>
      </c>
      <c r="AW80" t="str">
        <f t="shared" si="43"/>
        <v>C2 - Standard and Premium_AM &amp; EMEA</v>
      </c>
    </row>
    <row r="81" spans="1:49" ht="15" hidden="1" x14ac:dyDescent="0.25">
      <c r="A81" s="21" t="s">
        <v>174</v>
      </c>
      <c r="B81" t="s">
        <v>175</v>
      </c>
      <c r="C81" t="s">
        <v>26</v>
      </c>
      <c r="D81" t="s">
        <v>15</v>
      </c>
      <c r="E81" t="str">
        <f>VLOOKUP(A81,[1]VLookup!G:I,3,0)</f>
        <v>C2 Order Picker</v>
      </c>
      <c r="F81" s="22">
        <v>0</v>
      </c>
      <c r="G81" s="23">
        <f>IFERROR(VLOOKUP(A81,[1]Asia_bookings_input!A:C,3,0),0)</f>
        <v>0</v>
      </c>
      <c r="H81" s="23">
        <f>IFERROR(VLOOKUP(A81,[1]Asia_bookings_input!K:L,2,0),0)</f>
        <v>0</v>
      </c>
      <c r="I81" s="23">
        <f t="shared" si="44"/>
        <v>0</v>
      </c>
      <c r="J81" s="23">
        <f t="shared" si="44"/>
        <v>0</v>
      </c>
      <c r="K81" s="23">
        <f t="shared" si="44"/>
        <v>0</v>
      </c>
      <c r="L81" s="24">
        <f t="shared" si="44"/>
        <v>0</v>
      </c>
      <c r="M81" s="25" t="str">
        <f>IFERROR(VLOOKUP(A81,[1]Revenue_Margin_input_Asia!A:F,6,0),"")</f>
        <v/>
      </c>
      <c r="N81" s="25" t="str">
        <f t="shared" si="39"/>
        <v/>
      </c>
      <c r="O81" s="25" t="str">
        <f t="shared" si="40"/>
        <v/>
      </c>
      <c r="P81" s="25" t="str">
        <f t="shared" si="41"/>
        <v/>
      </c>
      <c r="Q81" s="25" t="str">
        <f t="shared" si="42"/>
        <v/>
      </c>
      <c r="R81" s="25" t="str">
        <f t="shared" si="42"/>
        <v/>
      </c>
      <c r="S81" s="26" t="str">
        <f t="shared" si="42"/>
        <v/>
      </c>
      <c r="T81" s="27" t="str">
        <f>IFERROR(VLOOKUP(A81,[1]Revenue_Margin_input_Asia!A:K,7,0),"")</f>
        <v/>
      </c>
      <c r="U81" s="28" t="str">
        <f>IFERROR(VLOOKUP(A81,[1]Revenue_Margin_input_Asia!A:K,8,0),"")</f>
        <v/>
      </c>
      <c r="V81" s="28" t="str">
        <f>IFERROR(VLOOKUP($A81,[1]Revenue_Margin_input_Asia!$A:$AK,9,0),"")</f>
        <v/>
      </c>
      <c r="W81" s="28" t="str">
        <f>IFERROR(VLOOKUP($A81,[1]Revenue_Margin_input_Asia!$A:$AK,10,0),"")</f>
        <v/>
      </c>
      <c r="X81" s="28" t="str">
        <f>IFERROR(VLOOKUP($A81,[1]Revenue_Margin_input_Asia!$A:$AK,11,0),"")</f>
        <v/>
      </c>
      <c r="Y81" s="28" t="str">
        <f>IFERROR(VLOOKUP($A81,[1]Revenue_Margin_input_Asia!$A:$AK,12,0),"")</f>
        <v/>
      </c>
      <c r="Z81" s="28" t="str">
        <f>IFERROR(VLOOKUP($A81,[1]Revenue_Margin_input_Asia!$A:$AK,13,0),"")</f>
        <v/>
      </c>
      <c r="AA81" s="29">
        <f t="shared" si="33"/>
        <v>0</v>
      </c>
      <c r="AB81" s="30">
        <f t="shared" si="33"/>
        <v>0</v>
      </c>
      <c r="AC81" s="30">
        <f t="shared" si="33"/>
        <v>0</v>
      </c>
      <c r="AD81" s="30">
        <f t="shared" si="33"/>
        <v>0</v>
      </c>
      <c r="AE81" s="30">
        <f t="shared" si="33"/>
        <v>0</v>
      </c>
      <c r="AF81" s="30">
        <f t="shared" si="33"/>
        <v>0</v>
      </c>
      <c r="AG81" s="31">
        <f t="shared" si="33"/>
        <v>0</v>
      </c>
      <c r="AH81" s="29">
        <f t="shared" si="34"/>
        <v>0</v>
      </c>
      <c r="AI81" s="30">
        <f t="shared" si="34"/>
        <v>0</v>
      </c>
      <c r="AJ81" s="30">
        <f t="shared" si="34"/>
        <v>0</v>
      </c>
      <c r="AK81" s="30">
        <f t="shared" si="34"/>
        <v>0</v>
      </c>
      <c r="AL81" s="30">
        <f t="shared" si="34"/>
        <v>0</v>
      </c>
      <c r="AM81" s="30">
        <f t="shared" si="34"/>
        <v>0</v>
      </c>
      <c r="AN81" s="31">
        <f t="shared" si="34"/>
        <v>0</v>
      </c>
      <c r="AO81" s="42"/>
      <c r="AP81" s="43"/>
      <c r="AQ81" s="43"/>
      <c r="AR81" s="43"/>
      <c r="AS81" s="43"/>
      <c r="AT81" s="43"/>
      <c r="AU81" s="43"/>
      <c r="AV81" t="str">
        <f t="shared" si="35"/>
        <v>C2 - Standard and Premium</v>
      </c>
      <c r="AW81" t="str">
        <f t="shared" si="43"/>
        <v>C2 - Standard and Premium_AM &amp; EMEA</v>
      </c>
    </row>
    <row r="82" spans="1:49" ht="15" hidden="1" x14ac:dyDescent="0.25">
      <c r="A82" s="21" t="s">
        <v>176</v>
      </c>
      <c r="B82" t="s">
        <v>177</v>
      </c>
      <c r="C82" t="s">
        <v>60</v>
      </c>
      <c r="D82" t="s">
        <v>18</v>
      </c>
      <c r="E82" t="str">
        <f>VLOOKUP(A82,[1]VLookup!G:I,3,0)</f>
        <v>C2 Order Picker</v>
      </c>
      <c r="F82" s="22">
        <v>0</v>
      </c>
      <c r="G82" s="23">
        <f>IFERROR(VLOOKUP(A82,[1]Asia_bookings_input!A:C,3,0),0)</f>
        <v>2</v>
      </c>
      <c r="H82" s="23">
        <f>IFERROR(VLOOKUP(A82,[1]Asia_bookings_input!K:L,2,0),0)</f>
        <v>0</v>
      </c>
      <c r="I82" s="23">
        <f t="shared" si="44"/>
        <v>0</v>
      </c>
      <c r="J82" s="23">
        <f t="shared" si="44"/>
        <v>0</v>
      </c>
      <c r="K82" s="23">
        <f t="shared" si="44"/>
        <v>0</v>
      </c>
      <c r="L82" s="24">
        <f t="shared" si="44"/>
        <v>0</v>
      </c>
      <c r="M82" s="25">
        <f>IFERROR(VLOOKUP(A82,[1]Revenue_Margin_input_Asia!A:F,6,0),"")</f>
        <v>105.22289649865334</v>
      </c>
      <c r="N82" s="25">
        <f t="shared" si="39"/>
        <v>105.22289649865334</v>
      </c>
      <c r="O82" s="25">
        <f t="shared" si="40"/>
        <v>105.22289649865334</v>
      </c>
      <c r="P82" s="25">
        <f t="shared" si="41"/>
        <v>105.22289649865334</v>
      </c>
      <c r="Q82" s="25">
        <f t="shared" si="42"/>
        <v>105.22289649865334</v>
      </c>
      <c r="R82" s="25">
        <f t="shared" si="42"/>
        <v>105.22289649865334</v>
      </c>
      <c r="S82" s="26">
        <f t="shared" si="42"/>
        <v>105.22289649865334</v>
      </c>
      <c r="T82" s="27">
        <f>IFERROR(VLOOKUP(A82,[1]Revenue_Margin_input_Asia!A:K,7,0),"")</f>
        <v>0</v>
      </c>
      <c r="U82" s="28">
        <f>IFERROR(VLOOKUP(A82,[1]Revenue_Margin_input_Asia!A:K,8,0),"")</f>
        <v>5.2996844608878053E-2</v>
      </c>
      <c r="V82" s="28">
        <f>IFERROR(VLOOKUP($A82,[1]Revenue_Margin_input_Asia!$A:$AK,9,0),"")</f>
        <v>5.2999999999999999E-2</v>
      </c>
      <c r="W82" s="28">
        <f>IFERROR(VLOOKUP($A82,[1]Revenue_Margin_input_Asia!$A:$AK,10,0),"")</f>
        <v>5.2999999999999999E-2</v>
      </c>
      <c r="X82" s="28">
        <f>IFERROR(VLOOKUP($A82,[1]Revenue_Margin_input_Asia!$A:$AK,11,0),"")</f>
        <v>0.08</v>
      </c>
      <c r="Y82" s="28">
        <f>IFERROR(VLOOKUP($A82,[1]Revenue_Margin_input_Asia!$A:$AK,12,0),"")</f>
        <v>0.08</v>
      </c>
      <c r="Z82" s="28">
        <f>IFERROR(VLOOKUP($A82,[1]Revenue_Margin_input_Asia!$A:$AK,13,0),"")</f>
        <v>0.08</v>
      </c>
      <c r="AA82" s="29">
        <f t="shared" si="33"/>
        <v>0</v>
      </c>
      <c r="AB82" s="30">
        <f t="shared" si="33"/>
        <v>210.44579299730668</v>
      </c>
      <c r="AC82" s="30">
        <f t="shared" si="33"/>
        <v>0</v>
      </c>
      <c r="AD82" s="30">
        <f t="shared" si="33"/>
        <v>0</v>
      </c>
      <c r="AE82" s="30">
        <f t="shared" si="33"/>
        <v>0</v>
      </c>
      <c r="AF82" s="30">
        <f t="shared" si="33"/>
        <v>0</v>
      </c>
      <c r="AG82" s="31">
        <f t="shared" si="33"/>
        <v>0</v>
      </c>
      <c r="AH82" s="29">
        <f t="shared" si="34"/>
        <v>0</v>
      </c>
      <c r="AI82" s="30">
        <f t="shared" si="34"/>
        <v>11.15296299007038</v>
      </c>
      <c r="AJ82" s="30">
        <f t="shared" si="34"/>
        <v>0</v>
      </c>
      <c r="AK82" s="30">
        <f t="shared" si="34"/>
        <v>0</v>
      </c>
      <c r="AL82" s="30">
        <f t="shared" si="34"/>
        <v>0</v>
      </c>
      <c r="AM82" s="30">
        <f t="shared" si="34"/>
        <v>0</v>
      </c>
      <c r="AN82" s="31">
        <f t="shared" si="34"/>
        <v>0</v>
      </c>
      <c r="AO82" s="42"/>
      <c r="AP82" s="43"/>
      <c r="AQ82" s="43"/>
      <c r="AR82" s="43"/>
      <c r="AS82" s="43"/>
      <c r="AT82" s="43"/>
      <c r="AU82" s="43"/>
      <c r="AV82" t="str">
        <f t="shared" si="35"/>
        <v>C2 - Standard and Premium</v>
      </c>
      <c r="AW82" t="str">
        <f t="shared" si="43"/>
        <v>C2 - Standard and Premium_AM &amp; EMEA</v>
      </c>
    </row>
    <row r="83" spans="1:49" ht="15" x14ac:dyDescent="0.25">
      <c r="A83" s="21" t="s">
        <v>178</v>
      </c>
      <c r="B83" t="s">
        <v>179</v>
      </c>
      <c r="C83" t="s">
        <v>60</v>
      </c>
      <c r="D83" t="s">
        <v>18</v>
      </c>
      <c r="E83" t="str">
        <f>VLOOKUP(A83,[1]VLookup!G:I,3,0)</f>
        <v>C2 Order Picker</v>
      </c>
      <c r="F83" s="22">
        <v>9</v>
      </c>
      <c r="G83" s="23">
        <f>IFERROR(VLOOKUP(A83,[1]Asia_bookings_input!A:C,3,0),0)</f>
        <v>9</v>
      </c>
      <c r="H83" s="23">
        <f>IFERROR(VLOOKUP(A83,[1]Asia_bookings_input!K:L,2,0),0)</f>
        <v>11</v>
      </c>
      <c r="I83" s="23">
        <f t="shared" si="44"/>
        <v>16</v>
      </c>
      <c r="J83" s="23">
        <f t="shared" si="44"/>
        <v>17</v>
      </c>
      <c r="K83" s="23">
        <f t="shared" si="44"/>
        <v>16</v>
      </c>
      <c r="L83" s="24">
        <f t="shared" si="44"/>
        <v>16</v>
      </c>
      <c r="M83" s="25">
        <f>IFERROR(VLOOKUP(A83,[1]Revenue_Margin_input_Asia!A:F,6,0),"")</f>
        <v>74.454130000000021</v>
      </c>
      <c r="N83" s="25">
        <f t="shared" si="39"/>
        <v>74.454130000000021</v>
      </c>
      <c r="O83" s="25">
        <f t="shared" si="40"/>
        <v>74.454130000000021</v>
      </c>
      <c r="P83" s="25">
        <f t="shared" si="41"/>
        <v>74.454130000000021</v>
      </c>
      <c r="Q83" s="25">
        <f t="shared" si="42"/>
        <v>74.454130000000021</v>
      </c>
      <c r="R83" s="25">
        <f t="shared" si="42"/>
        <v>74.454130000000021</v>
      </c>
      <c r="S83" s="26">
        <f t="shared" si="42"/>
        <v>74.454130000000021</v>
      </c>
      <c r="T83" s="27">
        <f>IFERROR(VLOOKUP(A83,[1]Revenue_Margin_input_Asia!A:K,7,0),"")</f>
        <v>-1.9199247105111713E-3</v>
      </c>
      <c r="U83" s="28">
        <f>IFERROR(VLOOKUP(A83,[1]Revenue_Margin_input_Asia!A:K,8,0),"")</f>
        <v>2.1749200310384464E-2</v>
      </c>
      <c r="V83" s="28">
        <f>IFERROR(VLOOKUP($A83,[1]Revenue_Margin_input_Asia!$A:$AK,9,0),"")</f>
        <v>0.1</v>
      </c>
      <c r="W83" s="28">
        <f>IFERROR(VLOOKUP($A83,[1]Revenue_Margin_input_Asia!$A:$AK,10,0),"")</f>
        <v>0.1</v>
      </c>
      <c r="X83" s="28">
        <f>IFERROR(VLOOKUP($A83,[1]Revenue_Margin_input_Asia!$A:$AK,11,0),"")</f>
        <v>0.1</v>
      </c>
      <c r="Y83" s="28">
        <f>IFERROR(VLOOKUP($A83,[1]Revenue_Margin_input_Asia!$A:$AK,12,0),"")</f>
        <v>0.1</v>
      </c>
      <c r="Z83" s="28">
        <f>IFERROR(VLOOKUP($A83,[1]Revenue_Margin_input_Asia!$A:$AK,13,0),"")</f>
        <v>0.1</v>
      </c>
      <c r="AA83" s="29">
        <f t="shared" si="33"/>
        <v>670.08717000000024</v>
      </c>
      <c r="AB83" s="30">
        <f t="shared" si="33"/>
        <v>670.08717000000024</v>
      </c>
      <c r="AC83" s="30">
        <f t="shared" si="33"/>
        <v>818.99543000000017</v>
      </c>
      <c r="AD83" s="30">
        <f t="shared" si="33"/>
        <v>1191.2660800000003</v>
      </c>
      <c r="AE83" s="30">
        <f t="shared" si="33"/>
        <v>1265.7202100000004</v>
      </c>
      <c r="AF83" s="30">
        <f t="shared" si="33"/>
        <v>1191.2660800000003</v>
      </c>
      <c r="AG83" s="31">
        <f t="shared" si="33"/>
        <v>1191.2660800000003</v>
      </c>
      <c r="AH83" s="29">
        <f t="shared" si="34"/>
        <v>-1.2865169158795005</v>
      </c>
      <c r="AI83" s="30">
        <f t="shared" si="34"/>
        <v>14.573860085748652</v>
      </c>
      <c r="AJ83" s="30">
        <f t="shared" si="34"/>
        <v>81.899543000000023</v>
      </c>
      <c r="AK83" s="30">
        <f t="shared" si="34"/>
        <v>119.12660800000003</v>
      </c>
      <c r="AL83" s="30">
        <f t="shared" si="34"/>
        <v>126.57202100000005</v>
      </c>
      <c r="AM83" s="30">
        <f t="shared" si="34"/>
        <v>119.12660800000003</v>
      </c>
      <c r="AN83" s="31">
        <f t="shared" si="34"/>
        <v>119.12660800000003</v>
      </c>
      <c r="AO83" s="42"/>
      <c r="AP83" s="43"/>
      <c r="AQ83" s="43"/>
      <c r="AR83" s="43"/>
      <c r="AS83" s="43"/>
      <c r="AT83" s="43"/>
      <c r="AU83" s="43"/>
      <c r="AV83" t="str">
        <f t="shared" si="35"/>
        <v>C2 - Standard and Premium</v>
      </c>
      <c r="AW83" t="str">
        <f t="shared" si="43"/>
        <v>C2 - Standard and Premium_AM &amp; EMEA</v>
      </c>
    </row>
    <row r="84" spans="1:49" ht="15" hidden="1" x14ac:dyDescent="0.25">
      <c r="A84" s="21" t="s">
        <v>180</v>
      </c>
      <c r="B84" t="s">
        <v>181</v>
      </c>
      <c r="C84" t="s">
        <v>60</v>
      </c>
      <c r="D84" t="s">
        <v>29</v>
      </c>
      <c r="E84" t="str">
        <f>VLOOKUP(A84,[1]VLookup!G:I,3,0)</f>
        <v>C2 Order Picker</v>
      </c>
      <c r="F84" s="22">
        <v>0</v>
      </c>
      <c r="G84" s="23">
        <f>IFERROR(VLOOKUP(A84,[1]Asia_bookings_input!A:C,3,0),0)</f>
        <v>0</v>
      </c>
      <c r="H84" s="23">
        <f>IFERROR(VLOOKUP(A84,[1]Asia_bookings_input!K:L,2,0),0)</f>
        <v>0</v>
      </c>
      <c r="I84" s="23">
        <f t="shared" si="44"/>
        <v>0</v>
      </c>
      <c r="J84" s="23">
        <f t="shared" si="44"/>
        <v>0</v>
      </c>
      <c r="K84" s="23">
        <f t="shared" si="44"/>
        <v>0</v>
      </c>
      <c r="L84" s="24">
        <f t="shared" si="44"/>
        <v>0</v>
      </c>
      <c r="M84" s="25" t="str">
        <f>IFERROR(VLOOKUP(A84,[1]Revenue_Margin_input_Asia!A:F,6,0),"")</f>
        <v/>
      </c>
      <c r="N84" s="25" t="str">
        <f t="shared" si="39"/>
        <v/>
      </c>
      <c r="O84" s="25" t="str">
        <f t="shared" si="40"/>
        <v/>
      </c>
      <c r="P84" s="25" t="str">
        <f t="shared" si="41"/>
        <v/>
      </c>
      <c r="Q84" s="25" t="str">
        <f t="shared" si="42"/>
        <v/>
      </c>
      <c r="R84" s="25" t="str">
        <f t="shared" si="42"/>
        <v/>
      </c>
      <c r="S84" s="26" t="str">
        <f t="shared" si="42"/>
        <v/>
      </c>
      <c r="T84" s="27" t="str">
        <f>IFERROR(VLOOKUP(A84,[1]Revenue_Margin_input_Asia!A:K,7,0),"")</f>
        <v/>
      </c>
      <c r="U84" s="28" t="str">
        <f>IFERROR(VLOOKUP(A84,[1]Revenue_Margin_input_Asia!A:K,8,0),"")</f>
        <v/>
      </c>
      <c r="V84" s="28" t="str">
        <f>IFERROR(VLOOKUP($A84,[1]Revenue_Margin_input_Asia!$A:$AK,9,0),"")</f>
        <v/>
      </c>
      <c r="W84" s="28" t="str">
        <f>IFERROR(VLOOKUP($A84,[1]Revenue_Margin_input_Asia!$A:$AK,10,0),"")</f>
        <v/>
      </c>
      <c r="X84" s="28" t="str">
        <f>IFERROR(VLOOKUP($A84,[1]Revenue_Margin_input_Asia!$A:$AK,11,0),"")</f>
        <v/>
      </c>
      <c r="Y84" s="28" t="str">
        <f>IFERROR(VLOOKUP($A84,[1]Revenue_Margin_input_Asia!$A:$AK,12,0),"")</f>
        <v/>
      </c>
      <c r="Z84" s="28" t="str">
        <f>IFERROR(VLOOKUP($A84,[1]Revenue_Margin_input_Asia!$A:$AK,13,0),"")</f>
        <v/>
      </c>
      <c r="AA84" s="29">
        <f t="shared" si="33"/>
        <v>0</v>
      </c>
      <c r="AB84" s="30">
        <f t="shared" si="33"/>
        <v>0</v>
      </c>
      <c r="AC84" s="30">
        <f t="shared" si="33"/>
        <v>0</v>
      </c>
      <c r="AD84" s="30">
        <f t="shared" si="33"/>
        <v>0</v>
      </c>
      <c r="AE84" s="30">
        <f t="shared" si="33"/>
        <v>0</v>
      </c>
      <c r="AF84" s="30">
        <f t="shared" si="33"/>
        <v>0</v>
      </c>
      <c r="AG84" s="31">
        <f t="shared" si="33"/>
        <v>0</v>
      </c>
      <c r="AH84" s="29">
        <f t="shared" si="34"/>
        <v>0</v>
      </c>
      <c r="AI84" s="30">
        <f t="shared" si="34"/>
        <v>0</v>
      </c>
      <c r="AJ84" s="30">
        <f t="shared" si="34"/>
        <v>0</v>
      </c>
      <c r="AK84" s="30">
        <f t="shared" si="34"/>
        <v>0</v>
      </c>
      <c r="AL84" s="30">
        <f t="shared" si="34"/>
        <v>0</v>
      </c>
      <c r="AM84" s="30">
        <f t="shared" si="34"/>
        <v>0</v>
      </c>
      <c r="AN84" s="31">
        <f t="shared" si="34"/>
        <v>0</v>
      </c>
      <c r="AO84" s="42"/>
      <c r="AP84" s="43"/>
      <c r="AQ84" s="43"/>
      <c r="AR84" s="43"/>
      <c r="AS84" s="43"/>
      <c r="AT84" s="43"/>
      <c r="AU84" s="43"/>
      <c r="AV84" t="str">
        <f t="shared" si="35"/>
        <v>C2 - Standard and Premium</v>
      </c>
      <c r="AW84" t="str">
        <f t="shared" si="43"/>
        <v>C2 - Standard and Premium_AM &amp; EMEA</v>
      </c>
    </row>
    <row r="85" spans="1:49" ht="15" hidden="1" x14ac:dyDescent="0.25">
      <c r="A85" s="21" t="s">
        <v>182</v>
      </c>
      <c r="B85" t="s">
        <v>183</v>
      </c>
      <c r="C85" t="s">
        <v>60</v>
      </c>
      <c r="D85" t="s">
        <v>29</v>
      </c>
      <c r="E85" t="str">
        <f>VLOOKUP(A85,[1]VLookup!G:I,3,0)</f>
        <v>C2 Order Picker</v>
      </c>
      <c r="F85" s="22">
        <v>0</v>
      </c>
      <c r="G85" s="23">
        <f>IFERROR(VLOOKUP(A85,[1]Asia_bookings_input!A:C,3,0),0)</f>
        <v>0</v>
      </c>
      <c r="H85" s="23">
        <f>IFERROR(VLOOKUP(A85,[1]Asia_bookings_input!K:L,2,0),0)</f>
        <v>0</v>
      </c>
      <c r="I85" s="23">
        <f t="shared" si="44"/>
        <v>0</v>
      </c>
      <c r="J85" s="23">
        <f t="shared" si="44"/>
        <v>0</v>
      </c>
      <c r="K85" s="23">
        <f t="shared" si="44"/>
        <v>0</v>
      </c>
      <c r="L85" s="24">
        <f t="shared" si="44"/>
        <v>0</v>
      </c>
      <c r="M85" s="25" t="str">
        <f>IFERROR(VLOOKUP(A85,[1]Revenue_Margin_input_Asia!A:F,6,0),"")</f>
        <v/>
      </c>
      <c r="N85" s="25" t="str">
        <f t="shared" si="39"/>
        <v/>
      </c>
      <c r="O85" s="25" t="str">
        <f t="shared" si="40"/>
        <v/>
      </c>
      <c r="P85" s="25" t="str">
        <f t="shared" si="41"/>
        <v/>
      </c>
      <c r="Q85" s="25" t="str">
        <f t="shared" si="42"/>
        <v/>
      </c>
      <c r="R85" s="25" t="str">
        <f t="shared" si="42"/>
        <v/>
      </c>
      <c r="S85" s="26" t="str">
        <f t="shared" si="42"/>
        <v/>
      </c>
      <c r="T85" s="27" t="str">
        <f>IFERROR(VLOOKUP(A85,[1]Revenue_Margin_input_Asia!A:K,7,0),"")</f>
        <v/>
      </c>
      <c r="U85" s="28" t="str">
        <f>IFERROR(VLOOKUP(A85,[1]Revenue_Margin_input_Asia!A:K,8,0),"")</f>
        <v/>
      </c>
      <c r="V85" s="28" t="str">
        <f>IFERROR(VLOOKUP($A85,[1]Revenue_Margin_input_Asia!$A:$AK,9,0),"")</f>
        <v/>
      </c>
      <c r="W85" s="28" t="str">
        <f>IFERROR(VLOOKUP($A85,[1]Revenue_Margin_input_Asia!$A:$AK,10,0),"")</f>
        <v/>
      </c>
      <c r="X85" s="28" t="str">
        <f>IFERROR(VLOOKUP($A85,[1]Revenue_Margin_input_Asia!$A:$AK,11,0),"")</f>
        <v/>
      </c>
      <c r="Y85" s="28" t="str">
        <f>IFERROR(VLOOKUP($A85,[1]Revenue_Margin_input_Asia!$A:$AK,12,0),"")</f>
        <v/>
      </c>
      <c r="Z85" s="28" t="str">
        <f>IFERROR(VLOOKUP($A85,[1]Revenue_Margin_input_Asia!$A:$AK,13,0),"")</f>
        <v/>
      </c>
      <c r="AA85" s="29">
        <f t="shared" si="33"/>
        <v>0</v>
      </c>
      <c r="AB85" s="30">
        <f t="shared" si="33"/>
        <v>0</v>
      </c>
      <c r="AC85" s="30">
        <f t="shared" si="33"/>
        <v>0</v>
      </c>
      <c r="AD85" s="30">
        <f t="shared" si="33"/>
        <v>0</v>
      </c>
      <c r="AE85" s="30">
        <f t="shared" si="33"/>
        <v>0</v>
      </c>
      <c r="AF85" s="30">
        <f t="shared" si="33"/>
        <v>0</v>
      </c>
      <c r="AG85" s="31">
        <f t="shared" si="33"/>
        <v>0</v>
      </c>
      <c r="AH85" s="29">
        <f t="shared" si="34"/>
        <v>0</v>
      </c>
      <c r="AI85" s="30">
        <f t="shared" si="34"/>
        <v>0</v>
      </c>
      <c r="AJ85" s="30">
        <f t="shared" si="34"/>
        <v>0</v>
      </c>
      <c r="AK85" s="30">
        <f t="shared" si="34"/>
        <v>0</v>
      </c>
      <c r="AL85" s="30">
        <f t="shared" si="34"/>
        <v>0</v>
      </c>
      <c r="AM85" s="30">
        <f t="shared" si="34"/>
        <v>0</v>
      </c>
      <c r="AN85" s="31">
        <f t="shared" si="34"/>
        <v>0</v>
      </c>
      <c r="AO85" s="42"/>
      <c r="AP85" s="43"/>
      <c r="AQ85" s="43"/>
      <c r="AR85" s="43"/>
      <c r="AS85" s="43"/>
      <c r="AT85" s="43"/>
      <c r="AU85" s="43"/>
      <c r="AV85" t="str">
        <f t="shared" si="35"/>
        <v>C2 - Standard and Premium</v>
      </c>
      <c r="AW85" t="str">
        <f t="shared" si="43"/>
        <v>C2 - Standard and Premium_AM &amp; EMEA</v>
      </c>
    </row>
    <row r="86" spans="1:49" ht="15" hidden="1" x14ac:dyDescent="0.25">
      <c r="A86" s="21" t="s">
        <v>184</v>
      </c>
      <c r="B86" t="s">
        <v>185</v>
      </c>
      <c r="C86" t="s">
        <v>60</v>
      </c>
      <c r="D86" t="s">
        <v>29</v>
      </c>
      <c r="E86" t="str">
        <f>VLOOKUP(A86,[1]VLookup!G:I,3,0)</f>
        <v>C2 Order Picker</v>
      </c>
      <c r="F86" s="22">
        <v>0</v>
      </c>
      <c r="G86" s="23">
        <f>IFERROR(VLOOKUP(A86,[1]Asia_bookings_input!A:C,3,0),0)</f>
        <v>0</v>
      </c>
      <c r="H86" s="23">
        <f>IFERROR(VLOOKUP(A86,[1]Asia_bookings_input!K:L,2,0),0)</f>
        <v>0</v>
      </c>
      <c r="I86" s="23">
        <f t="shared" si="44"/>
        <v>0</v>
      </c>
      <c r="J86" s="23">
        <f t="shared" si="44"/>
        <v>0</v>
      </c>
      <c r="K86" s="23">
        <f t="shared" si="44"/>
        <v>0</v>
      </c>
      <c r="L86" s="24">
        <f t="shared" si="44"/>
        <v>0</v>
      </c>
      <c r="M86" s="25" t="str">
        <f>IFERROR(VLOOKUP(A86,[1]Revenue_Margin_input_Asia!A:F,6,0),"")</f>
        <v/>
      </c>
      <c r="N86" s="25" t="str">
        <f t="shared" si="39"/>
        <v/>
      </c>
      <c r="O86" s="25" t="str">
        <f t="shared" si="40"/>
        <v/>
      </c>
      <c r="P86" s="25" t="str">
        <f t="shared" si="41"/>
        <v/>
      </c>
      <c r="Q86" s="25" t="str">
        <f t="shared" si="42"/>
        <v/>
      </c>
      <c r="R86" s="25" t="str">
        <f t="shared" si="42"/>
        <v/>
      </c>
      <c r="S86" s="26" t="str">
        <f t="shared" si="42"/>
        <v/>
      </c>
      <c r="T86" s="27" t="str">
        <f>IFERROR(VLOOKUP(A86,[1]Revenue_Margin_input_Asia!A:K,7,0),"")</f>
        <v/>
      </c>
      <c r="U86" s="28" t="str">
        <f>IFERROR(VLOOKUP(A86,[1]Revenue_Margin_input_Asia!A:K,8,0),"")</f>
        <v/>
      </c>
      <c r="V86" s="28" t="str">
        <f>IFERROR(VLOOKUP($A86,[1]Revenue_Margin_input_Asia!$A:$AK,9,0),"")</f>
        <v/>
      </c>
      <c r="W86" s="28" t="str">
        <f>IFERROR(VLOOKUP($A86,[1]Revenue_Margin_input_Asia!$A:$AK,10,0),"")</f>
        <v/>
      </c>
      <c r="X86" s="28" t="str">
        <f>IFERROR(VLOOKUP($A86,[1]Revenue_Margin_input_Asia!$A:$AK,11,0),"")</f>
        <v/>
      </c>
      <c r="Y86" s="28" t="str">
        <f>IFERROR(VLOOKUP($A86,[1]Revenue_Margin_input_Asia!$A:$AK,12,0),"")</f>
        <v/>
      </c>
      <c r="Z86" s="28" t="str">
        <f>IFERROR(VLOOKUP($A86,[1]Revenue_Margin_input_Asia!$A:$AK,13,0),"")</f>
        <v/>
      </c>
      <c r="AA86" s="29">
        <f t="shared" si="33"/>
        <v>0</v>
      </c>
      <c r="AB86" s="30">
        <f t="shared" si="33"/>
        <v>0</v>
      </c>
      <c r="AC86" s="30">
        <f t="shared" si="33"/>
        <v>0</v>
      </c>
      <c r="AD86" s="30">
        <f t="shared" si="33"/>
        <v>0</v>
      </c>
      <c r="AE86" s="30">
        <f t="shared" si="33"/>
        <v>0</v>
      </c>
      <c r="AF86" s="30">
        <f t="shared" si="33"/>
        <v>0</v>
      </c>
      <c r="AG86" s="31">
        <f t="shared" si="33"/>
        <v>0</v>
      </c>
      <c r="AH86" s="29">
        <f t="shared" si="34"/>
        <v>0</v>
      </c>
      <c r="AI86" s="30">
        <f t="shared" si="34"/>
        <v>0</v>
      </c>
      <c r="AJ86" s="30">
        <f t="shared" si="34"/>
        <v>0</v>
      </c>
      <c r="AK86" s="30">
        <f t="shared" si="34"/>
        <v>0</v>
      </c>
      <c r="AL86" s="30">
        <f t="shared" si="34"/>
        <v>0</v>
      </c>
      <c r="AM86" s="30">
        <f t="shared" si="34"/>
        <v>0</v>
      </c>
      <c r="AN86" s="31">
        <f t="shared" si="34"/>
        <v>0</v>
      </c>
      <c r="AO86" s="42"/>
      <c r="AP86" s="43"/>
      <c r="AQ86" s="43"/>
      <c r="AR86" s="43"/>
      <c r="AS86" s="43"/>
      <c r="AT86" s="43"/>
      <c r="AU86" s="43"/>
      <c r="AV86" t="str">
        <f t="shared" si="35"/>
        <v>C2 - Standard and Premium</v>
      </c>
      <c r="AW86" t="str">
        <f t="shared" si="43"/>
        <v>C2 - Standard and Premium_AM &amp; EMEA</v>
      </c>
    </row>
    <row r="87" spans="1:49" ht="15" hidden="1" x14ac:dyDescent="0.25">
      <c r="A87" s="21" t="s">
        <v>186</v>
      </c>
      <c r="B87" t="s">
        <v>181</v>
      </c>
      <c r="C87" t="s">
        <v>60</v>
      </c>
      <c r="D87" t="s">
        <v>29</v>
      </c>
      <c r="E87" t="str">
        <f>VLOOKUP(A87,[1]VLookup!G:I,3,0)</f>
        <v>C2 Order Picker</v>
      </c>
      <c r="F87" s="22">
        <v>0</v>
      </c>
      <c r="G87" s="23">
        <f>IFERROR(VLOOKUP(A87,[1]Asia_bookings_input!A:C,3,0),0)</f>
        <v>0</v>
      </c>
      <c r="H87" s="23">
        <f>IFERROR(VLOOKUP(A87,[1]Asia_bookings_input!K:L,2,0),0)</f>
        <v>0</v>
      </c>
      <c r="I87" s="23">
        <f t="shared" si="44"/>
        <v>0</v>
      </c>
      <c r="J87" s="23">
        <f t="shared" si="44"/>
        <v>0</v>
      </c>
      <c r="K87" s="23">
        <f t="shared" si="44"/>
        <v>0</v>
      </c>
      <c r="L87" s="24">
        <f t="shared" si="44"/>
        <v>0</v>
      </c>
      <c r="M87" s="25" t="str">
        <f>IFERROR(VLOOKUP(A87,[1]Revenue_Margin_input_Asia!A:F,6,0),"")</f>
        <v/>
      </c>
      <c r="N87" s="25" t="str">
        <f t="shared" si="39"/>
        <v/>
      </c>
      <c r="O87" s="25" t="str">
        <f t="shared" si="40"/>
        <v/>
      </c>
      <c r="P87" s="25" t="str">
        <f t="shared" si="41"/>
        <v/>
      </c>
      <c r="Q87" s="25" t="str">
        <f t="shared" si="42"/>
        <v/>
      </c>
      <c r="R87" s="25" t="str">
        <f t="shared" si="42"/>
        <v/>
      </c>
      <c r="S87" s="26" t="str">
        <f t="shared" si="42"/>
        <v/>
      </c>
      <c r="T87" s="27" t="str">
        <f>IFERROR(VLOOKUP(A87,[1]Revenue_Margin_input_Asia!A:K,7,0),"")</f>
        <v/>
      </c>
      <c r="U87" s="28" t="str">
        <f>IFERROR(VLOOKUP(A87,[1]Revenue_Margin_input_Asia!A:K,8,0),"")</f>
        <v/>
      </c>
      <c r="V87" s="28" t="str">
        <f>IFERROR(VLOOKUP($A87,[1]Revenue_Margin_input_Asia!$A:$AK,9,0),"")</f>
        <v/>
      </c>
      <c r="W87" s="28" t="str">
        <f>IFERROR(VLOOKUP($A87,[1]Revenue_Margin_input_Asia!$A:$AK,10,0),"")</f>
        <v/>
      </c>
      <c r="X87" s="28" t="str">
        <f>IFERROR(VLOOKUP($A87,[1]Revenue_Margin_input_Asia!$A:$AK,11,0),"")</f>
        <v/>
      </c>
      <c r="Y87" s="28" t="str">
        <f>IFERROR(VLOOKUP($A87,[1]Revenue_Margin_input_Asia!$A:$AK,12,0),"")</f>
        <v/>
      </c>
      <c r="Z87" s="28" t="str">
        <f>IFERROR(VLOOKUP($A87,[1]Revenue_Margin_input_Asia!$A:$AK,13,0),"")</f>
        <v/>
      </c>
      <c r="AA87" s="29">
        <f t="shared" si="33"/>
        <v>0</v>
      </c>
      <c r="AB87" s="30">
        <f t="shared" si="33"/>
        <v>0</v>
      </c>
      <c r="AC87" s="30">
        <f t="shared" si="33"/>
        <v>0</v>
      </c>
      <c r="AD87" s="30">
        <f t="shared" si="33"/>
        <v>0</v>
      </c>
      <c r="AE87" s="30">
        <f t="shared" si="33"/>
        <v>0</v>
      </c>
      <c r="AF87" s="30">
        <f t="shared" si="33"/>
        <v>0</v>
      </c>
      <c r="AG87" s="31">
        <f t="shared" si="33"/>
        <v>0</v>
      </c>
      <c r="AH87" s="29">
        <f t="shared" si="34"/>
        <v>0</v>
      </c>
      <c r="AI87" s="30">
        <f t="shared" si="34"/>
        <v>0</v>
      </c>
      <c r="AJ87" s="30">
        <f t="shared" si="34"/>
        <v>0</v>
      </c>
      <c r="AK87" s="30">
        <f t="shared" si="34"/>
        <v>0</v>
      </c>
      <c r="AL87" s="30">
        <f t="shared" si="34"/>
        <v>0</v>
      </c>
      <c r="AM87" s="30">
        <f t="shared" si="34"/>
        <v>0</v>
      </c>
      <c r="AN87" s="31">
        <f t="shared" si="34"/>
        <v>0</v>
      </c>
      <c r="AO87" s="42"/>
      <c r="AP87" s="43"/>
      <c r="AQ87" s="43"/>
      <c r="AR87" s="43"/>
      <c r="AS87" s="43"/>
      <c r="AT87" s="43"/>
      <c r="AU87" s="43"/>
      <c r="AV87" t="str">
        <f t="shared" si="35"/>
        <v>C2 - Standard and Premium</v>
      </c>
      <c r="AW87" t="str">
        <f t="shared" si="43"/>
        <v>C2 - Standard and Premium_AM &amp; EMEA</v>
      </c>
    </row>
    <row r="88" spans="1:49" ht="15" hidden="1" x14ac:dyDescent="0.25">
      <c r="A88" s="21" t="s">
        <v>187</v>
      </c>
      <c r="B88" t="s">
        <v>188</v>
      </c>
      <c r="C88" t="s">
        <v>60</v>
      </c>
      <c r="D88" t="s">
        <v>15</v>
      </c>
      <c r="E88" t="str">
        <f>VLOOKUP(A88,[1]VLookup!G:I,3,0)</f>
        <v>C2 Order Picker</v>
      </c>
      <c r="F88" s="22">
        <v>0</v>
      </c>
      <c r="G88" s="23">
        <f>IFERROR(VLOOKUP(A88,[1]Asia_bookings_input!A:C,3,0),0)</f>
        <v>2</v>
      </c>
      <c r="H88" s="23">
        <f>IFERROR(VLOOKUP(A88,[1]Asia_bookings_input!K:L,2,0),0)</f>
        <v>0</v>
      </c>
      <c r="I88" s="23">
        <f t="shared" si="44"/>
        <v>0</v>
      </c>
      <c r="J88" s="23">
        <f t="shared" si="44"/>
        <v>0</v>
      </c>
      <c r="K88" s="23">
        <f t="shared" si="44"/>
        <v>0</v>
      </c>
      <c r="L88" s="24">
        <f t="shared" si="44"/>
        <v>0</v>
      </c>
      <c r="M88" s="25">
        <f>IFERROR(VLOOKUP(A88,[1]Revenue_Margin_input_Asia!A:F,6,0),"")</f>
        <v>51.999999989999999</v>
      </c>
      <c r="N88" s="25">
        <f t="shared" si="39"/>
        <v>51.999999989999999</v>
      </c>
      <c r="O88" s="25">
        <f t="shared" si="40"/>
        <v>51.999999989999999</v>
      </c>
      <c r="P88" s="25">
        <f t="shared" si="41"/>
        <v>51.999999989999999</v>
      </c>
      <c r="Q88" s="25">
        <f t="shared" si="42"/>
        <v>51.999999989999999</v>
      </c>
      <c r="R88" s="25">
        <f t="shared" si="42"/>
        <v>51.999999989999999</v>
      </c>
      <c r="S88" s="26">
        <f t="shared" si="42"/>
        <v>51.999999989999999</v>
      </c>
      <c r="T88" s="27">
        <f>IFERROR(VLOOKUP(A88,[1]Revenue_Margin_input_Asia!A:K,7,0),"")</f>
        <v>0</v>
      </c>
      <c r="U88" s="28">
        <f>IFERROR(VLOOKUP(A88,[1]Revenue_Margin_input_Asia!A:K,8,0),"")</f>
        <v>1.699672380941428E-2</v>
      </c>
      <c r="V88" s="28">
        <f>IFERROR(VLOOKUP($A88,[1]Revenue_Margin_input_Asia!$A:$AK,9,0),"")</f>
        <v>0.08</v>
      </c>
      <c r="W88" s="28">
        <f>IFERROR(VLOOKUP($A88,[1]Revenue_Margin_input_Asia!$A:$AK,10,0),"")</f>
        <v>0.08</v>
      </c>
      <c r="X88" s="28">
        <f>IFERROR(VLOOKUP($A88,[1]Revenue_Margin_input_Asia!$A:$AK,11,0),"")</f>
        <v>0.08</v>
      </c>
      <c r="Y88" s="28">
        <f>IFERROR(VLOOKUP($A88,[1]Revenue_Margin_input_Asia!$A:$AK,12,0),"")</f>
        <v>0.08</v>
      </c>
      <c r="Z88" s="28">
        <f>IFERROR(VLOOKUP($A88,[1]Revenue_Margin_input_Asia!$A:$AK,13,0),"")</f>
        <v>0.08</v>
      </c>
      <c r="AA88" s="29">
        <f t="shared" si="33"/>
        <v>0</v>
      </c>
      <c r="AB88" s="30">
        <f t="shared" si="33"/>
        <v>103.99999998</v>
      </c>
      <c r="AC88" s="30">
        <f t="shared" si="33"/>
        <v>0</v>
      </c>
      <c r="AD88" s="30">
        <f t="shared" ref="AD88:AG137" si="45">IFERROR(I88*P88,0)</f>
        <v>0</v>
      </c>
      <c r="AE88" s="30">
        <f t="shared" si="45"/>
        <v>0</v>
      </c>
      <c r="AF88" s="30">
        <f t="shared" si="45"/>
        <v>0</v>
      </c>
      <c r="AG88" s="31">
        <f t="shared" si="45"/>
        <v>0</v>
      </c>
      <c r="AH88" s="29">
        <f t="shared" si="34"/>
        <v>0</v>
      </c>
      <c r="AI88" s="30">
        <f t="shared" si="34"/>
        <v>1.7676592758391507</v>
      </c>
      <c r="AJ88" s="30">
        <f t="shared" si="34"/>
        <v>0</v>
      </c>
      <c r="AK88" s="30">
        <f t="shared" ref="AK88:AN137" si="46">IFERROR(AD88*W88,0)</f>
        <v>0</v>
      </c>
      <c r="AL88" s="30">
        <f t="shared" si="46"/>
        <v>0</v>
      </c>
      <c r="AM88" s="30">
        <f t="shared" si="46"/>
        <v>0</v>
      </c>
      <c r="AN88" s="31">
        <f t="shared" si="46"/>
        <v>0</v>
      </c>
      <c r="AO88" s="42"/>
      <c r="AP88" s="43"/>
      <c r="AQ88" s="43"/>
      <c r="AR88" s="43"/>
      <c r="AS88" s="43"/>
      <c r="AT88" s="43"/>
      <c r="AU88" s="43"/>
      <c r="AV88" t="str">
        <f t="shared" si="35"/>
        <v>C2 - Standard and Premium</v>
      </c>
      <c r="AW88" t="str">
        <f t="shared" si="43"/>
        <v>C2 - Standard and Premium_AM &amp; EMEA</v>
      </c>
    </row>
    <row r="89" spans="1:49" ht="15" x14ac:dyDescent="0.25">
      <c r="A89" s="21" t="s">
        <v>189</v>
      </c>
      <c r="B89" t="s">
        <v>190</v>
      </c>
      <c r="C89" t="s">
        <v>60</v>
      </c>
      <c r="D89" t="s">
        <v>15</v>
      </c>
      <c r="E89" t="str">
        <f>VLOOKUP(A89,[1]VLookup!G:I,3,0)</f>
        <v>C2 Order Picker</v>
      </c>
      <c r="F89" s="22">
        <v>17</v>
      </c>
      <c r="G89" s="23">
        <f>IFERROR(VLOOKUP(A89,[1]Asia_bookings_input!A:C,3,0),0)</f>
        <v>10</v>
      </c>
      <c r="H89" s="23">
        <f>IFERROR(VLOOKUP(A89,[1]Asia_bookings_input!K:L,2,0),0)</f>
        <v>17</v>
      </c>
      <c r="I89" s="23">
        <f t="shared" si="44"/>
        <v>29</v>
      </c>
      <c r="J89" s="23">
        <f t="shared" si="44"/>
        <v>31</v>
      </c>
      <c r="K89" s="23">
        <f t="shared" si="44"/>
        <v>30</v>
      </c>
      <c r="L89" s="24">
        <f>ROUND((L$102-L$100)*$F89/$F$102,0)+1</f>
        <v>31</v>
      </c>
      <c r="M89" s="25">
        <f>IFERROR(VLOOKUP(A89,[1]Revenue_Margin_input_Asia!A:F,6,0),"")</f>
        <v>89.431571428571445</v>
      </c>
      <c r="N89" s="25">
        <f t="shared" si="39"/>
        <v>89.431571428571445</v>
      </c>
      <c r="O89" s="25">
        <f t="shared" si="40"/>
        <v>89.431571428571445</v>
      </c>
      <c r="P89" s="25">
        <f t="shared" si="41"/>
        <v>89.431571428571445</v>
      </c>
      <c r="Q89" s="25">
        <f t="shared" si="42"/>
        <v>89.431571428571445</v>
      </c>
      <c r="R89" s="25">
        <f t="shared" si="42"/>
        <v>89.431571428571445</v>
      </c>
      <c r="S89" s="26">
        <f t="shared" si="42"/>
        <v>89.431571428571445</v>
      </c>
      <c r="T89" s="27">
        <f>IFERROR(VLOOKUP(A89,[1]Revenue_Margin_input_Asia!A:K,7,0),"")</f>
        <v>-1.49591842853526E-3</v>
      </c>
      <c r="U89" s="28">
        <f>IFERROR(VLOOKUP(A89,[1]Revenue_Margin_input_Asia!A:K,8,0),"")</f>
        <v>2.2173208205574987E-2</v>
      </c>
      <c r="V89" s="28">
        <f>IFERROR(VLOOKUP($A89,[1]Revenue_Margin_input_Asia!$A:$AK,9,0),"")</f>
        <v>8.58967253832435E-2</v>
      </c>
      <c r="W89" s="28">
        <f>IFERROR(VLOOKUP($A89,[1]Revenue_Margin_input_Asia!$A:$AK,10,0),"")</f>
        <v>8.58967253832435E-2</v>
      </c>
      <c r="X89" s="28">
        <f>IFERROR(VLOOKUP($A89,[1]Revenue_Margin_input_Asia!$A:$AK,11,0),"")</f>
        <v>0.08</v>
      </c>
      <c r="Y89" s="28">
        <f>IFERROR(VLOOKUP($A89,[1]Revenue_Margin_input_Asia!$A:$AK,12,0),"")</f>
        <v>0.08</v>
      </c>
      <c r="Z89" s="28">
        <f>IFERROR(VLOOKUP($A89,[1]Revenue_Margin_input_Asia!$A:$AK,13,0),"")</f>
        <v>0.08</v>
      </c>
      <c r="AA89" s="29">
        <f t="shared" ref="AA89:AC138" si="47">IFERROR(F89*M89,0)</f>
        <v>1520.3367142857146</v>
      </c>
      <c r="AB89" s="30">
        <f t="shared" si="47"/>
        <v>894.31571428571442</v>
      </c>
      <c r="AC89" s="30">
        <f t="shared" si="47"/>
        <v>1520.3367142857146</v>
      </c>
      <c r="AD89" s="30">
        <f t="shared" si="45"/>
        <v>2593.515571428572</v>
      </c>
      <c r="AE89" s="30">
        <f t="shared" si="45"/>
        <v>2772.378714285715</v>
      </c>
      <c r="AF89" s="30">
        <f t="shared" si="45"/>
        <v>2682.9471428571433</v>
      </c>
      <c r="AG89" s="31">
        <f t="shared" si="45"/>
        <v>2772.378714285715</v>
      </c>
      <c r="AH89" s="29">
        <f t="shared" ref="AH89:AJ138" si="48">IFERROR(AA89*T89,0)</f>
        <v>-2.2742997084787469</v>
      </c>
      <c r="AI89" s="30">
        <f t="shared" si="48"/>
        <v>19.829848534374658</v>
      </c>
      <c r="AJ89" s="30">
        <f t="shared" si="48"/>
        <v>130.59194523706276</v>
      </c>
      <c r="AK89" s="30">
        <f t="shared" si="46"/>
        <v>222.77449481616588</v>
      </c>
      <c r="AL89" s="30">
        <f t="shared" si="46"/>
        <v>221.79029714285721</v>
      </c>
      <c r="AM89" s="30">
        <f t="shared" si="46"/>
        <v>214.63577142857147</v>
      </c>
      <c r="AN89" s="31">
        <f t="shared" si="46"/>
        <v>221.79029714285721</v>
      </c>
      <c r="AO89" s="42"/>
      <c r="AP89" s="43"/>
      <c r="AQ89" s="43"/>
      <c r="AR89" s="43"/>
      <c r="AS89" s="43"/>
      <c r="AT89" s="43"/>
      <c r="AU89" s="43"/>
      <c r="AV89" t="str">
        <f t="shared" si="35"/>
        <v>C2 - Standard and Premium</v>
      </c>
      <c r="AW89" t="str">
        <f t="shared" si="43"/>
        <v>C2 - Standard and Premium_AM &amp; EMEA</v>
      </c>
    </row>
    <row r="90" spans="1:49" ht="15" hidden="1" x14ac:dyDescent="0.25">
      <c r="A90" s="21" t="s">
        <v>191</v>
      </c>
      <c r="B90" t="s">
        <v>192</v>
      </c>
      <c r="C90" t="s">
        <v>26</v>
      </c>
      <c r="D90" t="s">
        <v>18</v>
      </c>
      <c r="E90" t="str">
        <f>VLOOKUP(A90,[1]VLookup!G:I,3,0)</f>
        <v>C2 Order Picker</v>
      </c>
      <c r="F90" s="22">
        <v>0</v>
      </c>
      <c r="G90" s="23">
        <f>IFERROR(VLOOKUP(A90,[1]Asia_bookings_input!A:C,3,0),0)</f>
        <v>0</v>
      </c>
      <c r="H90" s="23">
        <f>IFERROR(VLOOKUP(A90,[1]Asia_bookings_input!K:L,2,0),0)</f>
        <v>0</v>
      </c>
      <c r="I90" s="23">
        <f t="shared" si="44"/>
        <v>0</v>
      </c>
      <c r="J90" s="23">
        <f t="shared" si="44"/>
        <v>0</v>
      </c>
      <c r="K90" s="23">
        <f t="shared" si="44"/>
        <v>0</v>
      </c>
      <c r="L90" s="24">
        <f t="shared" si="44"/>
        <v>0</v>
      </c>
      <c r="M90" s="25" t="str">
        <f>IFERROR(VLOOKUP(A90,[1]Revenue_Margin_input_Asia!A:F,6,0),"")</f>
        <v/>
      </c>
      <c r="N90" s="25" t="str">
        <f t="shared" si="39"/>
        <v/>
      </c>
      <c r="O90" s="25" t="str">
        <f t="shared" si="40"/>
        <v/>
      </c>
      <c r="P90" s="25" t="str">
        <f t="shared" si="41"/>
        <v/>
      </c>
      <c r="Q90" s="25" t="str">
        <f t="shared" si="42"/>
        <v/>
      </c>
      <c r="R90" s="25" t="str">
        <f t="shared" si="42"/>
        <v/>
      </c>
      <c r="S90" s="26" t="str">
        <f t="shared" si="42"/>
        <v/>
      </c>
      <c r="T90" s="27" t="str">
        <f>IFERROR(VLOOKUP(A90,[1]Revenue_Margin_input_Asia!A:K,7,0),"")</f>
        <v/>
      </c>
      <c r="U90" s="28" t="str">
        <f>IFERROR(VLOOKUP(A90,[1]Revenue_Margin_input_Asia!A:K,8,0),"")</f>
        <v/>
      </c>
      <c r="V90" s="28" t="str">
        <f>IFERROR(VLOOKUP($A90,[1]Revenue_Margin_input_Asia!$A:$AK,9,0),"")</f>
        <v/>
      </c>
      <c r="W90" s="28" t="str">
        <f>IFERROR(VLOOKUP($A90,[1]Revenue_Margin_input_Asia!$A:$AK,10,0),"")</f>
        <v/>
      </c>
      <c r="X90" s="28" t="str">
        <f>IFERROR(VLOOKUP($A90,[1]Revenue_Margin_input_Asia!$A:$AK,11,0),"")</f>
        <v/>
      </c>
      <c r="Y90" s="28" t="str">
        <f>IFERROR(VLOOKUP($A90,[1]Revenue_Margin_input_Asia!$A:$AK,12,0),"")</f>
        <v/>
      </c>
      <c r="Z90" s="28" t="str">
        <f>IFERROR(VLOOKUP($A90,[1]Revenue_Margin_input_Asia!$A:$AK,13,0),"")</f>
        <v/>
      </c>
      <c r="AA90" s="29">
        <f t="shared" si="47"/>
        <v>0</v>
      </c>
      <c r="AB90" s="30">
        <f t="shared" si="47"/>
        <v>0</v>
      </c>
      <c r="AC90" s="30">
        <f t="shared" si="47"/>
        <v>0</v>
      </c>
      <c r="AD90" s="30">
        <f t="shared" si="45"/>
        <v>0</v>
      </c>
      <c r="AE90" s="30">
        <f t="shared" si="45"/>
        <v>0</v>
      </c>
      <c r="AF90" s="30">
        <f t="shared" si="45"/>
        <v>0</v>
      </c>
      <c r="AG90" s="31">
        <f t="shared" si="45"/>
        <v>0</v>
      </c>
      <c r="AH90" s="29">
        <f t="shared" si="48"/>
        <v>0</v>
      </c>
      <c r="AI90" s="30">
        <f t="shared" si="48"/>
        <v>0</v>
      </c>
      <c r="AJ90" s="30">
        <f t="shared" si="48"/>
        <v>0</v>
      </c>
      <c r="AK90" s="30">
        <f t="shared" si="46"/>
        <v>0</v>
      </c>
      <c r="AL90" s="30">
        <f t="shared" si="46"/>
        <v>0</v>
      </c>
      <c r="AM90" s="30">
        <f t="shared" si="46"/>
        <v>0</v>
      </c>
      <c r="AN90" s="31">
        <f t="shared" si="46"/>
        <v>0</v>
      </c>
      <c r="AO90" s="42"/>
      <c r="AP90" s="43"/>
      <c r="AQ90" s="43"/>
      <c r="AR90" s="43"/>
      <c r="AS90" s="43"/>
      <c r="AT90" s="43"/>
      <c r="AU90" s="43"/>
      <c r="AV90" t="str">
        <f t="shared" si="35"/>
        <v>C2 - Standard and Premium</v>
      </c>
      <c r="AW90" t="str">
        <f t="shared" si="43"/>
        <v>C2 - Standard and Premium_AM &amp; EMEA</v>
      </c>
    </row>
    <row r="91" spans="1:49" ht="15" hidden="1" x14ac:dyDescent="0.25">
      <c r="A91" s="21" t="s">
        <v>193</v>
      </c>
      <c r="B91" t="s">
        <v>194</v>
      </c>
      <c r="C91" t="s">
        <v>60</v>
      </c>
      <c r="D91" t="s">
        <v>18</v>
      </c>
      <c r="E91" t="str">
        <f>VLOOKUP(A91,[1]VLookup!G:I,3,0)</f>
        <v>C2 Order Picker</v>
      </c>
      <c r="F91" s="22">
        <v>0</v>
      </c>
      <c r="G91" s="23">
        <f>IFERROR(VLOOKUP(A91,[1]Asia_bookings_input!A:C,3,0),0)</f>
        <v>0</v>
      </c>
      <c r="H91" s="23">
        <f>IFERROR(VLOOKUP(A91,[1]Asia_bookings_input!K:L,2,0),0)</f>
        <v>0</v>
      </c>
      <c r="I91" s="23">
        <f t="shared" si="44"/>
        <v>0</v>
      </c>
      <c r="J91" s="23">
        <f t="shared" si="44"/>
        <v>0</v>
      </c>
      <c r="K91" s="23">
        <f t="shared" si="44"/>
        <v>0</v>
      </c>
      <c r="L91" s="24">
        <f t="shared" si="44"/>
        <v>0</v>
      </c>
      <c r="M91" s="25" t="str">
        <f>IFERROR(VLOOKUP(A91,[1]Revenue_Margin_input_Asia!A:F,6,0),"")</f>
        <v/>
      </c>
      <c r="N91" s="25" t="str">
        <f t="shared" si="39"/>
        <v/>
      </c>
      <c r="O91" s="25" t="str">
        <f t="shared" si="40"/>
        <v/>
      </c>
      <c r="P91" s="25" t="str">
        <f t="shared" si="41"/>
        <v/>
      </c>
      <c r="Q91" s="25" t="str">
        <f t="shared" si="42"/>
        <v/>
      </c>
      <c r="R91" s="25" t="str">
        <f t="shared" si="42"/>
        <v/>
      </c>
      <c r="S91" s="26" t="str">
        <f t="shared" si="42"/>
        <v/>
      </c>
      <c r="T91" s="27" t="str">
        <f>IFERROR(VLOOKUP(A91,[1]Revenue_Margin_input_Asia!A:K,7,0),"")</f>
        <v/>
      </c>
      <c r="U91" s="28" t="str">
        <f>IFERROR(VLOOKUP(A91,[1]Revenue_Margin_input_Asia!A:K,8,0),"")</f>
        <v/>
      </c>
      <c r="V91" s="28" t="str">
        <f>IFERROR(VLOOKUP($A91,[1]Revenue_Margin_input_Asia!$A:$AK,9,0),"")</f>
        <v/>
      </c>
      <c r="W91" s="28" t="str">
        <f>IFERROR(VLOOKUP($A91,[1]Revenue_Margin_input_Asia!$A:$AK,10,0),"")</f>
        <v/>
      </c>
      <c r="X91" s="28" t="str">
        <f>IFERROR(VLOOKUP($A91,[1]Revenue_Margin_input_Asia!$A:$AK,11,0),"")</f>
        <v/>
      </c>
      <c r="Y91" s="28" t="str">
        <f>IFERROR(VLOOKUP($A91,[1]Revenue_Margin_input_Asia!$A:$AK,12,0),"")</f>
        <v/>
      </c>
      <c r="Z91" s="28" t="str">
        <f>IFERROR(VLOOKUP($A91,[1]Revenue_Margin_input_Asia!$A:$AK,13,0),"")</f>
        <v/>
      </c>
      <c r="AA91" s="29">
        <f t="shared" si="47"/>
        <v>0</v>
      </c>
      <c r="AB91" s="30">
        <f t="shared" si="47"/>
        <v>0</v>
      </c>
      <c r="AC91" s="30">
        <f t="shared" si="47"/>
        <v>0</v>
      </c>
      <c r="AD91" s="30">
        <f t="shared" si="45"/>
        <v>0</v>
      </c>
      <c r="AE91" s="30">
        <f t="shared" si="45"/>
        <v>0</v>
      </c>
      <c r="AF91" s="30">
        <f t="shared" si="45"/>
        <v>0</v>
      </c>
      <c r="AG91" s="31">
        <f t="shared" si="45"/>
        <v>0</v>
      </c>
      <c r="AH91" s="29">
        <f t="shared" si="48"/>
        <v>0</v>
      </c>
      <c r="AI91" s="30">
        <f t="shared" si="48"/>
        <v>0</v>
      </c>
      <c r="AJ91" s="30">
        <f t="shared" si="48"/>
        <v>0</v>
      </c>
      <c r="AK91" s="30">
        <f t="shared" si="46"/>
        <v>0</v>
      </c>
      <c r="AL91" s="30">
        <f t="shared" si="46"/>
        <v>0</v>
      </c>
      <c r="AM91" s="30">
        <f t="shared" si="46"/>
        <v>0</v>
      </c>
      <c r="AN91" s="31">
        <f t="shared" si="46"/>
        <v>0</v>
      </c>
      <c r="AO91" s="42"/>
      <c r="AP91" s="43"/>
      <c r="AQ91" s="43"/>
      <c r="AR91" s="43"/>
      <c r="AS91" s="43"/>
      <c r="AT91" s="43"/>
      <c r="AU91" s="43"/>
      <c r="AV91" t="str">
        <f t="shared" si="35"/>
        <v>C2 - Standard and Premium</v>
      </c>
      <c r="AW91" t="str">
        <f t="shared" si="43"/>
        <v>C2 - Standard and Premium_AM &amp; EMEA</v>
      </c>
    </row>
    <row r="92" spans="1:49" ht="15" hidden="1" x14ac:dyDescent="0.25">
      <c r="A92" s="21" t="s">
        <v>195</v>
      </c>
      <c r="B92" t="s">
        <v>196</v>
      </c>
      <c r="C92" t="s">
        <v>60</v>
      </c>
      <c r="D92" t="s">
        <v>18</v>
      </c>
      <c r="E92" t="str">
        <f>VLOOKUP(A92,[1]VLookup!G:I,3,0)</f>
        <v>C2 Order Picker</v>
      </c>
      <c r="F92" s="22">
        <v>0</v>
      </c>
      <c r="G92" s="23">
        <f>IFERROR(VLOOKUP(A92,[1]Asia_bookings_input!A:C,3,0),0)</f>
        <v>0</v>
      </c>
      <c r="H92" s="23">
        <f>IFERROR(VLOOKUP(A92,[1]Asia_bookings_input!K:L,2,0),0)</f>
        <v>0</v>
      </c>
      <c r="I92" s="23">
        <f t="shared" si="44"/>
        <v>0</v>
      </c>
      <c r="J92" s="23">
        <f t="shared" si="44"/>
        <v>0</v>
      </c>
      <c r="K92" s="23">
        <f t="shared" si="44"/>
        <v>0</v>
      </c>
      <c r="L92" s="24">
        <f t="shared" si="44"/>
        <v>0</v>
      </c>
      <c r="M92" s="25" t="str">
        <f>IFERROR(VLOOKUP(A92,[1]Revenue_Margin_input_Asia!A:F,6,0),"")</f>
        <v/>
      </c>
      <c r="N92" s="25" t="str">
        <f t="shared" si="39"/>
        <v/>
      </c>
      <c r="O92" s="25" t="str">
        <f t="shared" si="40"/>
        <v/>
      </c>
      <c r="P92" s="25" t="str">
        <f t="shared" si="41"/>
        <v/>
      </c>
      <c r="Q92" s="25" t="str">
        <f t="shared" si="42"/>
        <v/>
      </c>
      <c r="R92" s="25" t="str">
        <f t="shared" si="42"/>
        <v/>
      </c>
      <c r="S92" s="26" t="str">
        <f t="shared" si="42"/>
        <v/>
      </c>
      <c r="T92" s="27" t="str">
        <f>IFERROR(VLOOKUP(A92,[1]Revenue_Margin_input_Asia!A:K,7,0),"")</f>
        <v/>
      </c>
      <c r="U92" s="28" t="str">
        <f>IFERROR(VLOOKUP(A92,[1]Revenue_Margin_input_Asia!A:K,8,0),"")</f>
        <v/>
      </c>
      <c r="V92" s="28" t="str">
        <f>IFERROR(VLOOKUP($A92,[1]Revenue_Margin_input_Asia!$A:$AK,9,0),"")</f>
        <v/>
      </c>
      <c r="W92" s="28" t="str">
        <f>IFERROR(VLOOKUP($A92,[1]Revenue_Margin_input_Asia!$A:$AK,10,0),"")</f>
        <v/>
      </c>
      <c r="X92" s="28" t="str">
        <f>IFERROR(VLOOKUP($A92,[1]Revenue_Margin_input_Asia!$A:$AK,11,0),"")</f>
        <v/>
      </c>
      <c r="Y92" s="28" t="str">
        <f>IFERROR(VLOOKUP($A92,[1]Revenue_Margin_input_Asia!$A:$AK,12,0),"")</f>
        <v/>
      </c>
      <c r="Z92" s="28" t="str">
        <f>IFERROR(VLOOKUP($A92,[1]Revenue_Margin_input_Asia!$A:$AK,13,0),"")</f>
        <v/>
      </c>
      <c r="AA92" s="29">
        <f t="shared" si="47"/>
        <v>0</v>
      </c>
      <c r="AB92" s="30">
        <f t="shared" si="47"/>
        <v>0</v>
      </c>
      <c r="AC92" s="30">
        <f t="shared" si="47"/>
        <v>0</v>
      </c>
      <c r="AD92" s="30">
        <f t="shared" si="45"/>
        <v>0</v>
      </c>
      <c r="AE92" s="30">
        <f t="shared" si="45"/>
        <v>0</v>
      </c>
      <c r="AF92" s="30">
        <f t="shared" si="45"/>
        <v>0</v>
      </c>
      <c r="AG92" s="31">
        <f t="shared" si="45"/>
        <v>0</v>
      </c>
      <c r="AH92" s="29">
        <f t="shared" si="48"/>
        <v>0</v>
      </c>
      <c r="AI92" s="30">
        <f t="shared" si="48"/>
        <v>0</v>
      </c>
      <c r="AJ92" s="30">
        <f t="shared" si="48"/>
        <v>0</v>
      </c>
      <c r="AK92" s="30">
        <f t="shared" si="46"/>
        <v>0</v>
      </c>
      <c r="AL92" s="30">
        <f t="shared" si="46"/>
        <v>0</v>
      </c>
      <c r="AM92" s="30">
        <f t="shared" si="46"/>
        <v>0</v>
      </c>
      <c r="AN92" s="31">
        <f t="shared" si="46"/>
        <v>0</v>
      </c>
      <c r="AO92" s="42"/>
      <c r="AP92" s="43"/>
      <c r="AQ92" s="43"/>
      <c r="AR92" s="43"/>
      <c r="AS92" s="43"/>
      <c r="AT92" s="43"/>
      <c r="AU92" s="43"/>
      <c r="AV92" t="str">
        <f t="shared" si="35"/>
        <v>C2 - Standard and Premium</v>
      </c>
      <c r="AW92" t="str">
        <f t="shared" si="43"/>
        <v>C2 - Standard and Premium_AM &amp; EMEA</v>
      </c>
    </row>
    <row r="93" spans="1:49" ht="15" hidden="1" x14ac:dyDescent="0.25">
      <c r="A93" s="21" t="s">
        <v>197</v>
      </c>
      <c r="B93" t="s">
        <v>198</v>
      </c>
      <c r="C93" t="s">
        <v>60</v>
      </c>
      <c r="D93" t="s">
        <v>18</v>
      </c>
      <c r="E93" t="str">
        <f>VLOOKUP(A93,[1]VLookup!G:I,3,0)</f>
        <v>C2 Order Picker</v>
      </c>
      <c r="F93" s="22">
        <v>0</v>
      </c>
      <c r="G93" s="23">
        <f>IFERROR(VLOOKUP(A93,[1]Asia_bookings_input!A:C,3,0),0)</f>
        <v>0</v>
      </c>
      <c r="H93" s="23">
        <f>IFERROR(VLOOKUP(A93,[1]Asia_bookings_input!K:L,2,0),0)</f>
        <v>0</v>
      </c>
      <c r="I93" s="23">
        <f t="shared" si="44"/>
        <v>0</v>
      </c>
      <c r="J93" s="23">
        <f t="shared" si="44"/>
        <v>0</v>
      </c>
      <c r="K93" s="23">
        <f t="shared" si="44"/>
        <v>0</v>
      </c>
      <c r="L93" s="24">
        <f t="shared" si="44"/>
        <v>0</v>
      </c>
      <c r="M93" s="25" t="str">
        <f>IFERROR(VLOOKUP(A93,[1]Revenue_Margin_input_Asia!A:F,6,0),"")</f>
        <v/>
      </c>
      <c r="N93" s="25" t="str">
        <f t="shared" si="39"/>
        <v/>
      </c>
      <c r="O93" s="25" t="str">
        <f t="shared" si="40"/>
        <v/>
      </c>
      <c r="P93" s="25" t="str">
        <f t="shared" si="41"/>
        <v/>
      </c>
      <c r="Q93" s="25" t="str">
        <f t="shared" si="42"/>
        <v/>
      </c>
      <c r="R93" s="25" t="str">
        <f t="shared" si="42"/>
        <v/>
      </c>
      <c r="S93" s="26" t="str">
        <f t="shared" si="42"/>
        <v/>
      </c>
      <c r="T93" s="27" t="str">
        <f>IFERROR(VLOOKUP(A93,[1]Revenue_Margin_input_Asia!A:K,7,0),"")</f>
        <v/>
      </c>
      <c r="U93" s="28" t="str">
        <f>IFERROR(VLOOKUP(A93,[1]Revenue_Margin_input_Asia!A:K,8,0),"")</f>
        <v/>
      </c>
      <c r="V93" s="28" t="str">
        <f>IFERROR(VLOOKUP($A93,[1]Revenue_Margin_input_Asia!$A:$AK,9,0),"")</f>
        <v/>
      </c>
      <c r="W93" s="28" t="str">
        <f>IFERROR(VLOOKUP($A93,[1]Revenue_Margin_input_Asia!$A:$AK,10,0),"")</f>
        <v/>
      </c>
      <c r="X93" s="28" t="str">
        <f>IFERROR(VLOOKUP($A93,[1]Revenue_Margin_input_Asia!$A:$AK,11,0),"")</f>
        <v/>
      </c>
      <c r="Y93" s="28" t="str">
        <f>IFERROR(VLOOKUP($A93,[1]Revenue_Margin_input_Asia!$A:$AK,12,0),"")</f>
        <v/>
      </c>
      <c r="Z93" s="28" t="str">
        <f>IFERROR(VLOOKUP($A93,[1]Revenue_Margin_input_Asia!$A:$AK,13,0),"")</f>
        <v/>
      </c>
      <c r="AA93" s="29">
        <f t="shared" si="47"/>
        <v>0</v>
      </c>
      <c r="AB93" s="30">
        <f t="shared" si="47"/>
        <v>0</v>
      </c>
      <c r="AC93" s="30">
        <f t="shared" si="47"/>
        <v>0</v>
      </c>
      <c r="AD93" s="30">
        <f t="shared" si="45"/>
        <v>0</v>
      </c>
      <c r="AE93" s="30">
        <f t="shared" si="45"/>
        <v>0</v>
      </c>
      <c r="AF93" s="30">
        <f t="shared" si="45"/>
        <v>0</v>
      </c>
      <c r="AG93" s="31">
        <f t="shared" si="45"/>
        <v>0</v>
      </c>
      <c r="AH93" s="29">
        <f t="shared" si="48"/>
        <v>0</v>
      </c>
      <c r="AI93" s="30">
        <f t="shared" si="48"/>
        <v>0</v>
      </c>
      <c r="AJ93" s="30">
        <f t="shared" si="48"/>
        <v>0</v>
      </c>
      <c r="AK93" s="30">
        <f t="shared" si="46"/>
        <v>0</v>
      </c>
      <c r="AL93" s="30">
        <f t="shared" si="46"/>
        <v>0</v>
      </c>
      <c r="AM93" s="30">
        <f t="shared" si="46"/>
        <v>0</v>
      </c>
      <c r="AN93" s="31">
        <f t="shared" si="46"/>
        <v>0</v>
      </c>
      <c r="AO93" s="42"/>
      <c r="AP93" s="43"/>
      <c r="AQ93" s="43"/>
      <c r="AR93" s="43"/>
      <c r="AS93" s="43"/>
      <c r="AT93" s="43"/>
      <c r="AU93" s="43"/>
      <c r="AV93" t="str">
        <f t="shared" si="35"/>
        <v>C2 - Standard and Premium</v>
      </c>
      <c r="AW93" t="str">
        <f t="shared" si="43"/>
        <v>C2 - Standard and Premium_AM &amp; EMEA</v>
      </c>
    </row>
    <row r="94" spans="1:49" ht="15" hidden="1" x14ac:dyDescent="0.25">
      <c r="A94" s="21" t="s">
        <v>199</v>
      </c>
      <c r="B94" t="s">
        <v>200</v>
      </c>
      <c r="C94" t="s">
        <v>60</v>
      </c>
      <c r="D94" t="s">
        <v>34</v>
      </c>
      <c r="E94" t="str">
        <f>VLOOKUP(A94,[1]VLookup!G:I,3,0)</f>
        <v>C2 Order Picker</v>
      </c>
      <c r="F94" s="22">
        <v>0</v>
      </c>
      <c r="G94" s="23">
        <f>IFERROR(VLOOKUP(A94,[1]Asia_bookings_input!A:C,3,0),0)</f>
        <v>0</v>
      </c>
      <c r="H94" s="23">
        <f>IFERROR(VLOOKUP(A94,[1]Asia_bookings_input!K:L,2,0),0)</f>
        <v>0</v>
      </c>
      <c r="I94" s="23">
        <f t="shared" si="44"/>
        <v>0</v>
      </c>
      <c r="J94" s="23">
        <f t="shared" si="44"/>
        <v>0</v>
      </c>
      <c r="K94" s="23">
        <f t="shared" si="44"/>
        <v>0</v>
      </c>
      <c r="L94" s="24">
        <f t="shared" si="44"/>
        <v>0</v>
      </c>
      <c r="M94" s="25" t="str">
        <f>IFERROR(VLOOKUP(A94,[1]Revenue_Margin_input_Asia!A:F,6,0),"")</f>
        <v/>
      </c>
      <c r="N94" s="25" t="str">
        <f t="shared" si="39"/>
        <v/>
      </c>
      <c r="O94" s="25" t="str">
        <f t="shared" si="40"/>
        <v/>
      </c>
      <c r="P94" s="25" t="str">
        <f t="shared" si="41"/>
        <v/>
      </c>
      <c r="Q94" s="25" t="str">
        <f t="shared" si="42"/>
        <v/>
      </c>
      <c r="R94" s="25" t="str">
        <f t="shared" si="42"/>
        <v/>
      </c>
      <c r="S94" s="26" t="str">
        <f t="shared" si="42"/>
        <v/>
      </c>
      <c r="T94" s="27" t="str">
        <f>IFERROR(VLOOKUP(A94,[1]Revenue_Margin_input_Asia!A:K,7,0),"")</f>
        <v/>
      </c>
      <c r="U94" s="28" t="str">
        <f>IFERROR(VLOOKUP(A94,[1]Revenue_Margin_input_Asia!A:K,8,0),"")</f>
        <v/>
      </c>
      <c r="V94" s="28" t="str">
        <f>IFERROR(VLOOKUP($A94,[1]Revenue_Margin_input_Asia!$A:$AK,9,0),"")</f>
        <v/>
      </c>
      <c r="W94" s="28" t="str">
        <f>IFERROR(VLOOKUP($A94,[1]Revenue_Margin_input_Asia!$A:$AK,10,0),"")</f>
        <v/>
      </c>
      <c r="X94" s="28" t="str">
        <f>IFERROR(VLOOKUP($A94,[1]Revenue_Margin_input_Asia!$A:$AK,11,0),"")</f>
        <v/>
      </c>
      <c r="Y94" s="28" t="str">
        <f>IFERROR(VLOOKUP($A94,[1]Revenue_Margin_input_Asia!$A:$AK,12,0),"")</f>
        <v/>
      </c>
      <c r="Z94" s="28" t="str">
        <f>IFERROR(VLOOKUP($A94,[1]Revenue_Margin_input_Asia!$A:$AK,13,0),"")</f>
        <v/>
      </c>
      <c r="AA94" s="29">
        <f t="shared" si="47"/>
        <v>0</v>
      </c>
      <c r="AB94" s="30">
        <f t="shared" si="47"/>
        <v>0</v>
      </c>
      <c r="AC94" s="30">
        <f t="shared" si="47"/>
        <v>0</v>
      </c>
      <c r="AD94" s="30">
        <f t="shared" si="45"/>
        <v>0</v>
      </c>
      <c r="AE94" s="30">
        <f t="shared" si="45"/>
        <v>0</v>
      </c>
      <c r="AF94" s="30">
        <f t="shared" si="45"/>
        <v>0</v>
      </c>
      <c r="AG94" s="31">
        <f t="shared" si="45"/>
        <v>0</v>
      </c>
      <c r="AH94" s="29">
        <f t="shared" si="48"/>
        <v>0</v>
      </c>
      <c r="AI94" s="30">
        <f t="shared" si="48"/>
        <v>0</v>
      </c>
      <c r="AJ94" s="30">
        <f t="shared" si="48"/>
        <v>0</v>
      </c>
      <c r="AK94" s="30">
        <f t="shared" si="46"/>
        <v>0</v>
      </c>
      <c r="AL94" s="30">
        <f t="shared" si="46"/>
        <v>0</v>
      </c>
      <c r="AM94" s="30">
        <f t="shared" si="46"/>
        <v>0</v>
      </c>
      <c r="AN94" s="31">
        <f t="shared" si="46"/>
        <v>0</v>
      </c>
      <c r="AO94" s="42"/>
      <c r="AP94" s="43"/>
      <c r="AQ94" s="43"/>
      <c r="AR94" s="43"/>
      <c r="AS94" s="43"/>
      <c r="AT94" s="43"/>
      <c r="AU94" s="43"/>
      <c r="AV94" t="str">
        <f t="shared" si="35"/>
        <v>C2 - Standard and Premium</v>
      </c>
      <c r="AW94" t="str">
        <f t="shared" si="43"/>
        <v>C2 - Standard and Premium_AM &amp; EMEA</v>
      </c>
    </row>
    <row r="95" spans="1:49" ht="15" hidden="1" x14ac:dyDescent="0.25">
      <c r="A95" s="21" t="s">
        <v>201</v>
      </c>
      <c r="B95" t="s">
        <v>202</v>
      </c>
      <c r="C95" t="s">
        <v>60</v>
      </c>
      <c r="D95" t="s">
        <v>15</v>
      </c>
      <c r="E95" t="str">
        <f>VLOOKUP(A95,[1]VLookup!G:I,3,0)</f>
        <v>C2 Order Picker</v>
      </c>
      <c r="F95" s="22">
        <v>0</v>
      </c>
      <c r="G95" s="23">
        <f>IFERROR(VLOOKUP(A95,[1]Asia_bookings_input!A:C,3,0),0)</f>
        <v>0</v>
      </c>
      <c r="H95" s="23">
        <f>IFERROR(VLOOKUP(A95,[1]Asia_bookings_input!K:L,2,0),0)</f>
        <v>0</v>
      </c>
      <c r="I95" s="23">
        <f t="shared" si="44"/>
        <v>0</v>
      </c>
      <c r="J95" s="23">
        <f t="shared" si="44"/>
        <v>0</v>
      </c>
      <c r="K95" s="23">
        <f t="shared" si="44"/>
        <v>0</v>
      </c>
      <c r="L95" s="24">
        <f t="shared" si="44"/>
        <v>0</v>
      </c>
      <c r="M95" s="25" t="str">
        <f>IFERROR(VLOOKUP(A95,[1]Revenue_Margin_input_Asia!A:F,6,0),"")</f>
        <v/>
      </c>
      <c r="N95" s="25" t="str">
        <f t="shared" si="39"/>
        <v/>
      </c>
      <c r="O95" s="25" t="str">
        <f t="shared" si="40"/>
        <v/>
      </c>
      <c r="P95" s="25" t="str">
        <f t="shared" si="41"/>
        <v/>
      </c>
      <c r="Q95" s="25" t="str">
        <f t="shared" si="42"/>
        <v/>
      </c>
      <c r="R95" s="25" t="str">
        <f t="shared" si="42"/>
        <v/>
      </c>
      <c r="S95" s="26" t="str">
        <f t="shared" si="42"/>
        <v/>
      </c>
      <c r="T95" s="27" t="str">
        <f>IFERROR(VLOOKUP(A95,[1]Revenue_Margin_input_Asia!A:K,7,0),"")</f>
        <v/>
      </c>
      <c r="U95" s="28" t="str">
        <f>IFERROR(VLOOKUP(A95,[1]Revenue_Margin_input_Asia!A:K,8,0),"")</f>
        <v/>
      </c>
      <c r="V95" s="28" t="str">
        <f>IFERROR(VLOOKUP($A95,[1]Revenue_Margin_input_Asia!$A:$AK,9,0),"")</f>
        <v/>
      </c>
      <c r="W95" s="28" t="str">
        <f>IFERROR(VLOOKUP($A95,[1]Revenue_Margin_input_Asia!$A:$AK,10,0),"")</f>
        <v/>
      </c>
      <c r="X95" s="28" t="str">
        <f>IFERROR(VLOOKUP($A95,[1]Revenue_Margin_input_Asia!$A:$AK,11,0),"")</f>
        <v/>
      </c>
      <c r="Y95" s="28" t="str">
        <f>IFERROR(VLOOKUP($A95,[1]Revenue_Margin_input_Asia!$A:$AK,12,0),"")</f>
        <v/>
      </c>
      <c r="Z95" s="28" t="str">
        <f>IFERROR(VLOOKUP($A95,[1]Revenue_Margin_input_Asia!$A:$AK,13,0),"")</f>
        <v/>
      </c>
      <c r="AA95" s="29">
        <f t="shared" si="47"/>
        <v>0</v>
      </c>
      <c r="AB95" s="30">
        <f t="shared" si="47"/>
        <v>0</v>
      </c>
      <c r="AC95" s="30">
        <f t="shared" si="47"/>
        <v>0</v>
      </c>
      <c r="AD95" s="30">
        <f t="shared" si="45"/>
        <v>0</v>
      </c>
      <c r="AE95" s="30">
        <f t="shared" si="45"/>
        <v>0</v>
      </c>
      <c r="AF95" s="30">
        <f t="shared" si="45"/>
        <v>0</v>
      </c>
      <c r="AG95" s="31">
        <f t="shared" si="45"/>
        <v>0</v>
      </c>
      <c r="AH95" s="29">
        <f t="shared" si="48"/>
        <v>0</v>
      </c>
      <c r="AI95" s="30">
        <f t="shared" si="48"/>
        <v>0</v>
      </c>
      <c r="AJ95" s="30">
        <f t="shared" si="48"/>
        <v>0</v>
      </c>
      <c r="AK95" s="30">
        <f t="shared" si="46"/>
        <v>0</v>
      </c>
      <c r="AL95" s="30">
        <f t="shared" si="46"/>
        <v>0</v>
      </c>
      <c r="AM95" s="30">
        <f t="shared" si="46"/>
        <v>0</v>
      </c>
      <c r="AN95" s="31">
        <f t="shared" si="46"/>
        <v>0</v>
      </c>
      <c r="AO95" s="42"/>
      <c r="AP95" s="43"/>
      <c r="AQ95" s="43"/>
      <c r="AR95" s="43"/>
      <c r="AS95" s="43"/>
      <c r="AT95" s="43"/>
      <c r="AU95" s="43"/>
      <c r="AV95" t="str">
        <f t="shared" si="35"/>
        <v>C2 - Standard and Premium</v>
      </c>
      <c r="AW95" t="str">
        <f t="shared" si="43"/>
        <v>C2 - Standard and Premium_AM &amp; EMEA</v>
      </c>
    </row>
    <row r="96" spans="1:49" ht="15" hidden="1" x14ac:dyDescent="0.25">
      <c r="A96" s="21" t="s">
        <v>203</v>
      </c>
      <c r="B96" t="s">
        <v>204</v>
      </c>
      <c r="C96" t="s">
        <v>60</v>
      </c>
      <c r="D96" t="s">
        <v>34</v>
      </c>
      <c r="E96" t="str">
        <f>VLOOKUP(A96,[1]VLookup!G:I,3,0)</f>
        <v>C2 Order Picker</v>
      </c>
      <c r="F96" s="22">
        <v>0</v>
      </c>
      <c r="G96" s="23">
        <f>IFERROR(VLOOKUP(A96,[1]Asia_bookings_input!A:C,3,0),0)</f>
        <v>0</v>
      </c>
      <c r="H96" s="23">
        <f>IFERROR(VLOOKUP(A96,[1]Asia_bookings_input!K:L,2,0),0)</f>
        <v>0</v>
      </c>
      <c r="I96" s="23">
        <f t="shared" si="44"/>
        <v>0</v>
      </c>
      <c r="J96" s="23">
        <f t="shared" si="44"/>
        <v>0</v>
      </c>
      <c r="K96" s="23">
        <f t="shared" si="44"/>
        <v>0</v>
      </c>
      <c r="L96" s="24">
        <f t="shared" si="44"/>
        <v>0</v>
      </c>
      <c r="M96" s="25" t="str">
        <f>IFERROR(VLOOKUP(A96,[1]Revenue_Margin_input_Asia!A:F,6,0),"")</f>
        <v/>
      </c>
      <c r="N96" s="25" t="str">
        <f t="shared" si="39"/>
        <v/>
      </c>
      <c r="O96" s="25" t="str">
        <f t="shared" si="40"/>
        <v/>
      </c>
      <c r="P96" s="25" t="str">
        <f t="shared" si="41"/>
        <v/>
      </c>
      <c r="Q96" s="25" t="str">
        <f t="shared" si="42"/>
        <v/>
      </c>
      <c r="R96" s="25" t="str">
        <f t="shared" si="42"/>
        <v/>
      </c>
      <c r="S96" s="26" t="str">
        <f t="shared" si="42"/>
        <v/>
      </c>
      <c r="T96" s="27" t="str">
        <f>IFERROR(VLOOKUP(A96,[1]Revenue_Margin_input_Asia!A:K,7,0),"")</f>
        <v/>
      </c>
      <c r="U96" s="28" t="str">
        <f>IFERROR(VLOOKUP(A96,[1]Revenue_Margin_input_Asia!A:K,8,0),"")</f>
        <v/>
      </c>
      <c r="V96" s="28" t="str">
        <f>IFERROR(VLOOKUP($A96,[1]Revenue_Margin_input_Asia!$A:$AK,9,0),"")</f>
        <v/>
      </c>
      <c r="W96" s="28" t="str">
        <f>IFERROR(VLOOKUP($A96,[1]Revenue_Margin_input_Asia!$A:$AK,10,0),"")</f>
        <v/>
      </c>
      <c r="X96" s="28" t="str">
        <f>IFERROR(VLOOKUP($A96,[1]Revenue_Margin_input_Asia!$A:$AK,11,0),"")</f>
        <v/>
      </c>
      <c r="Y96" s="28" t="str">
        <f>IFERROR(VLOOKUP($A96,[1]Revenue_Margin_input_Asia!$A:$AK,12,0),"")</f>
        <v/>
      </c>
      <c r="Z96" s="28" t="str">
        <f>IFERROR(VLOOKUP($A96,[1]Revenue_Margin_input_Asia!$A:$AK,13,0),"")</f>
        <v/>
      </c>
      <c r="AA96" s="29">
        <f t="shared" si="47"/>
        <v>0</v>
      </c>
      <c r="AB96" s="30">
        <f t="shared" si="47"/>
        <v>0</v>
      </c>
      <c r="AC96" s="30">
        <f t="shared" si="47"/>
        <v>0</v>
      </c>
      <c r="AD96" s="30">
        <f t="shared" si="45"/>
        <v>0</v>
      </c>
      <c r="AE96" s="30">
        <f t="shared" si="45"/>
        <v>0</v>
      </c>
      <c r="AF96" s="30">
        <f t="shared" si="45"/>
        <v>0</v>
      </c>
      <c r="AG96" s="31">
        <f t="shared" si="45"/>
        <v>0</v>
      </c>
      <c r="AH96" s="29">
        <f t="shared" si="48"/>
        <v>0</v>
      </c>
      <c r="AI96" s="30">
        <f t="shared" si="48"/>
        <v>0</v>
      </c>
      <c r="AJ96" s="30">
        <f t="shared" si="48"/>
        <v>0</v>
      </c>
      <c r="AK96" s="30">
        <f t="shared" si="46"/>
        <v>0</v>
      </c>
      <c r="AL96" s="30">
        <f t="shared" si="46"/>
        <v>0</v>
      </c>
      <c r="AM96" s="30">
        <f t="shared" si="46"/>
        <v>0</v>
      </c>
      <c r="AN96" s="31">
        <f t="shared" si="46"/>
        <v>0</v>
      </c>
      <c r="AO96" s="42"/>
      <c r="AP96" s="43"/>
      <c r="AQ96" s="43"/>
      <c r="AR96" s="43"/>
      <c r="AS96" s="43"/>
      <c r="AT96" s="43"/>
      <c r="AU96" s="43"/>
      <c r="AV96" t="str">
        <f t="shared" si="35"/>
        <v>C2 - Standard and Premium</v>
      </c>
      <c r="AW96" t="str">
        <f t="shared" si="43"/>
        <v>C2 - Standard and Premium_AM &amp; EMEA</v>
      </c>
    </row>
    <row r="97" spans="1:49" ht="15" hidden="1" x14ac:dyDescent="0.25">
      <c r="A97" s="21" t="s">
        <v>205</v>
      </c>
      <c r="B97" t="s">
        <v>206</v>
      </c>
      <c r="C97" t="s">
        <v>26</v>
      </c>
      <c r="D97" t="s">
        <v>15</v>
      </c>
      <c r="E97" t="str">
        <f>VLOOKUP(A97,[1]VLookup!G:I,3,0)</f>
        <v>C2 Order Picker</v>
      </c>
      <c r="F97" s="22">
        <v>0</v>
      </c>
      <c r="G97" s="23">
        <f>IFERROR(VLOOKUP(A97,[1]Asia_bookings_input!A:C,3,0),0)</f>
        <v>0</v>
      </c>
      <c r="H97" s="23">
        <f>IFERROR(VLOOKUP(A97,[1]Asia_bookings_input!K:L,2,0),0)</f>
        <v>0</v>
      </c>
      <c r="I97" s="23">
        <f t="shared" si="44"/>
        <v>0</v>
      </c>
      <c r="J97" s="23">
        <f t="shared" si="44"/>
        <v>0</v>
      </c>
      <c r="K97" s="23">
        <f t="shared" si="44"/>
        <v>0</v>
      </c>
      <c r="L97" s="24">
        <f t="shared" si="44"/>
        <v>0</v>
      </c>
      <c r="M97" s="25" t="str">
        <f>IFERROR(VLOOKUP(A97,[1]Revenue_Margin_input_Asia!A:F,6,0),"")</f>
        <v/>
      </c>
      <c r="N97" s="25" t="str">
        <f t="shared" si="39"/>
        <v/>
      </c>
      <c r="O97" s="25" t="str">
        <f t="shared" si="40"/>
        <v/>
      </c>
      <c r="P97" s="25" t="str">
        <f t="shared" si="41"/>
        <v/>
      </c>
      <c r="Q97" s="25" t="str">
        <f t="shared" si="42"/>
        <v/>
      </c>
      <c r="R97" s="25" t="str">
        <f t="shared" si="42"/>
        <v/>
      </c>
      <c r="S97" s="26" t="str">
        <f t="shared" si="42"/>
        <v/>
      </c>
      <c r="T97" s="27" t="str">
        <f>IFERROR(VLOOKUP(A97,[1]Revenue_Margin_input_Asia!A:K,7,0),"")</f>
        <v/>
      </c>
      <c r="U97" s="28" t="str">
        <f>IFERROR(VLOOKUP(A97,[1]Revenue_Margin_input_Asia!A:K,8,0),"")</f>
        <v/>
      </c>
      <c r="V97" s="28" t="str">
        <f>IFERROR(VLOOKUP($A97,[1]Revenue_Margin_input_Asia!$A:$AK,9,0),"")</f>
        <v/>
      </c>
      <c r="W97" s="28" t="str">
        <f>IFERROR(VLOOKUP($A97,[1]Revenue_Margin_input_Asia!$A:$AK,10,0),"")</f>
        <v/>
      </c>
      <c r="X97" s="28" t="str">
        <f>IFERROR(VLOOKUP($A97,[1]Revenue_Margin_input_Asia!$A:$AK,11,0),"")</f>
        <v/>
      </c>
      <c r="Y97" s="28" t="str">
        <f>IFERROR(VLOOKUP($A97,[1]Revenue_Margin_input_Asia!$A:$AK,12,0),"")</f>
        <v/>
      </c>
      <c r="Z97" s="28" t="str">
        <f>IFERROR(VLOOKUP($A97,[1]Revenue_Margin_input_Asia!$A:$AK,13,0),"")</f>
        <v/>
      </c>
      <c r="AA97" s="29">
        <f t="shared" si="47"/>
        <v>0</v>
      </c>
      <c r="AB97" s="30">
        <f t="shared" si="47"/>
        <v>0</v>
      </c>
      <c r="AC97" s="30">
        <f t="shared" si="47"/>
        <v>0</v>
      </c>
      <c r="AD97" s="30">
        <f t="shared" si="45"/>
        <v>0</v>
      </c>
      <c r="AE97" s="30">
        <f t="shared" si="45"/>
        <v>0</v>
      </c>
      <c r="AF97" s="30">
        <f t="shared" si="45"/>
        <v>0</v>
      </c>
      <c r="AG97" s="31">
        <f t="shared" si="45"/>
        <v>0</v>
      </c>
      <c r="AH97" s="29">
        <f t="shared" si="48"/>
        <v>0</v>
      </c>
      <c r="AI97" s="30">
        <f t="shared" si="48"/>
        <v>0</v>
      </c>
      <c r="AJ97" s="30">
        <f t="shared" si="48"/>
        <v>0</v>
      </c>
      <c r="AK97" s="30">
        <f t="shared" si="46"/>
        <v>0</v>
      </c>
      <c r="AL97" s="30">
        <f t="shared" si="46"/>
        <v>0</v>
      </c>
      <c r="AM97" s="30">
        <f t="shared" si="46"/>
        <v>0</v>
      </c>
      <c r="AN97" s="31">
        <f t="shared" si="46"/>
        <v>0</v>
      </c>
      <c r="AO97" s="42"/>
      <c r="AP97" s="43"/>
      <c r="AQ97" s="43"/>
      <c r="AR97" s="43"/>
      <c r="AS97" s="43"/>
      <c r="AT97" s="43"/>
      <c r="AU97" s="43"/>
      <c r="AV97" t="str">
        <f t="shared" si="35"/>
        <v>C2 - Standard and Premium</v>
      </c>
      <c r="AW97" t="str">
        <f t="shared" si="43"/>
        <v>C2 - Standard and Premium_AM &amp; EMEA</v>
      </c>
    </row>
    <row r="98" spans="1:49" ht="15" hidden="1" x14ac:dyDescent="0.25">
      <c r="A98" s="21" t="s">
        <v>207</v>
      </c>
      <c r="B98" t="s">
        <v>208</v>
      </c>
      <c r="C98" t="s">
        <v>26</v>
      </c>
      <c r="D98" t="s">
        <v>18</v>
      </c>
      <c r="E98" t="str">
        <f>VLOOKUP(A98,[1]VLookup!G:I,3,0)</f>
        <v>C2 Order Picker</v>
      </c>
      <c r="F98" s="22">
        <v>0</v>
      </c>
      <c r="G98" s="23">
        <f>IFERROR(VLOOKUP(A98,[1]Asia_bookings_input!A:C,3,0),0)</f>
        <v>0</v>
      </c>
      <c r="H98" s="23">
        <f>IFERROR(VLOOKUP(A98,[1]Asia_bookings_input!K:L,2,0),0)</f>
        <v>0</v>
      </c>
      <c r="I98" s="23">
        <f t="shared" si="44"/>
        <v>0</v>
      </c>
      <c r="J98" s="23">
        <f t="shared" si="44"/>
        <v>0</v>
      </c>
      <c r="K98" s="23">
        <f t="shared" si="44"/>
        <v>0</v>
      </c>
      <c r="L98" s="24">
        <f t="shared" si="44"/>
        <v>0</v>
      </c>
      <c r="M98" s="25" t="str">
        <f>IFERROR(VLOOKUP(A98,[1]Revenue_Margin_input_Asia!A:F,6,0),"")</f>
        <v/>
      </c>
      <c r="N98" s="25" t="str">
        <f t="shared" si="39"/>
        <v/>
      </c>
      <c r="O98" s="25" t="str">
        <f t="shared" si="40"/>
        <v/>
      </c>
      <c r="P98" s="25" t="str">
        <f t="shared" si="41"/>
        <v/>
      </c>
      <c r="Q98" s="25" t="str">
        <f t="shared" si="42"/>
        <v/>
      </c>
      <c r="R98" s="25" t="str">
        <f t="shared" si="42"/>
        <v/>
      </c>
      <c r="S98" s="26" t="str">
        <f t="shared" si="42"/>
        <v/>
      </c>
      <c r="T98" s="27" t="str">
        <f>IFERROR(VLOOKUP(A98,[1]Revenue_Margin_input_Asia!A:K,7,0),"")</f>
        <v/>
      </c>
      <c r="U98" s="28" t="str">
        <f>IFERROR(VLOOKUP(A98,[1]Revenue_Margin_input_Asia!A:K,8,0),"")</f>
        <v/>
      </c>
      <c r="V98" s="28" t="str">
        <f>IFERROR(VLOOKUP($A98,[1]Revenue_Margin_input_Asia!$A:$AK,9,0),"")</f>
        <v/>
      </c>
      <c r="W98" s="28" t="str">
        <f>IFERROR(VLOOKUP($A98,[1]Revenue_Margin_input_Asia!$A:$AK,10,0),"")</f>
        <v/>
      </c>
      <c r="X98" s="28" t="str">
        <f>IFERROR(VLOOKUP($A98,[1]Revenue_Margin_input_Asia!$A:$AK,11,0),"")</f>
        <v/>
      </c>
      <c r="Y98" s="28" t="str">
        <f>IFERROR(VLOOKUP($A98,[1]Revenue_Margin_input_Asia!$A:$AK,12,0),"")</f>
        <v/>
      </c>
      <c r="Z98" s="28" t="str">
        <f>IFERROR(VLOOKUP($A98,[1]Revenue_Margin_input_Asia!$A:$AK,13,0),"")</f>
        <v/>
      </c>
      <c r="AA98" s="29">
        <f t="shared" si="47"/>
        <v>0</v>
      </c>
      <c r="AB98" s="30">
        <f t="shared" si="47"/>
        <v>0</v>
      </c>
      <c r="AC98" s="30">
        <f t="shared" si="47"/>
        <v>0</v>
      </c>
      <c r="AD98" s="30">
        <f t="shared" si="45"/>
        <v>0</v>
      </c>
      <c r="AE98" s="30">
        <f t="shared" si="45"/>
        <v>0</v>
      </c>
      <c r="AF98" s="30">
        <f t="shared" si="45"/>
        <v>0</v>
      </c>
      <c r="AG98" s="31">
        <f t="shared" si="45"/>
        <v>0</v>
      </c>
      <c r="AH98" s="29">
        <f t="shared" si="48"/>
        <v>0</v>
      </c>
      <c r="AI98" s="30">
        <f t="shared" si="48"/>
        <v>0</v>
      </c>
      <c r="AJ98" s="30">
        <f t="shared" si="48"/>
        <v>0</v>
      </c>
      <c r="AK98" s="30">
        <f t="shared" si="46"/>
        <v>0</v>
      </c>
      <c r="AL98" s="30">
        <f t="shared" si="46"/>
        <v>0</v>
      </c>
      <c r="AM98" s="30">
        <f t="shared" si="46"/>
        <v>0</v>
      </c>
      <c r="AN98" s="31">
        <f t="shared" si="46"/>
        <v>0</v>
      </c>
      <c r="AO98" s="42"/>
      <c r="AP98" s="43"/>
      <c r="AQ98" s="43"/>
      <c r="AR98" s="43"/>
      <c r="AS98" s="43"/>
      <c r="AT98" s="43"/>
      <c r="AU98" s="43"/>
      <c r="AV98" t="str">
        <f t="shared" si="35"/>
        <v>C2 - Standard and Premium</v>
      </c>
      <c r="AW98" t="str">
        <f t="shared" si="43"/>
        <v>C2 - Standard and Premium_AM &amp; EMEA</v>
      </c>
    </row>
    <row r="99" spans="1:49" ht="15" hidden="1" x14ac:dyDescent="0.25">
      <c r="A99" s="21" t="s">
        <v>209</v>
      </c>
      <c r="B99" t="s">
        <v>210</v>
      </c>
      <c r="C99" t="s">
        <v>211</v>
      </c>
      <c r="D99" t="s">
        <v>18</v>
      </c>
      <c r="E99" t="str">
        <f>VLOOKUP(A99,[1]VLookup!G:I,3,0)</f>
        <v>C2 Order Picker</v>
      </c>
      <c r="F99" s="22">
        <v>0</v>
      </c>
      <c r="G99" s="23">
        <f>IFERROR(VLOOKUP(A99,[1]Asia_bookings_input!A:C,3,0),0)</f>
        <v>0</v>
      </c>
      <c r="H99" s="23">
        <f>IFERROR(VLOOKUP(A99,[1]Asia_bookings_input!K:L,2,0),0)</f>
        <v>0</v>
      </c>
      <c r="I99" s="23">
        <f t="shared" si="44"/>
        <v>0</v>
      </c>
      <c r="J99" s="23">
        <f t="shared" si="44"/>
        <v>0</v>
      </c>
      <c r="K99" s="23">
        <f t="shared" si="44"/>
        <v>0</v>
      </c>
      <c r="L99" s="24">
        <f t="shared" si="44"/>
        <v>0</v>
      </c>
      <c r="M99" s="25" t="str">
        <f>IFERROR(VLOOKUP(A99,[1]Revenue_Margin_input_Asia!A:F,6,0),"")</f>
        <v/>
      </c>
      <c r="N99" s="25" t="str">
        <f t="shared" si="39"/>
        <v/>
      </c>
      <c r="O99" s="25" t="str">
        <f t="shared" si="40"/>
        <v/>
      </c>
      <c r="P99" s="25" t="str">
        <f t="shared" si="41"/>
        <v/>
      </c>
      <c r="Q99" s="25" t="str">
        <f t="shared" si="42"/>
        <v/>
      </c>
      <c r="R99" s="25" t="str">
        <f t="shared" si="42"/>
        <v/>
      </c>
      <c r="S99" s="26" t="str">
        <f t="shared" si="42"/>
        <v/>
      </c>
      <c r="T99" s="27" t="str">
        <f>IFERROR(VLOOKUP(A99,[1]Revenue_Margin_input_Asia!A:K,7,0),"")</f>
        <v/>
      </c>
      <c r="U99" s="28" t="str">
        <f>IFERROR(VLOOKUP(A99,[1]Revenue_Margin_input_Asia!A:K,8,0),"")</f>
        <v/>
      </c>
      <c r="V99" s="28" t="str">
        <f>IFERROR(VLOOKUP($A99,[1]Revenue_Margin_input_Asia!$A:$AK,9,0),"")</f>
        <v/>
      </c>
      <c r="W99" s="28" t="str">
        <f>IFERROR(VLOOKUP($A99,[1]Revenue_Margin_input_Asia!$A:$AK,10,0),"")</f>
        <v/>
      </c>
      <c r="X99" s="28" t="str">
        <f>IFERROR(VLOOKUP($A99,[1]Revenue_Margin_input_Asia!$A:$AK,11,0),"")</f>
        <v/>
      </c>
      <c r="Y99" s="28" t="str">
        <f>IFERROR(VLOOKUP($A99,[1]Revenue_Margin_input_Asia!$A:$AK,12,0),"")</f>
        <v/>
      </c>
      <c r="Z99" s="28" t="str">
        <f>IFERROR(VLOOKUP($A99,[1]Revenue_Margin_input_Asia!$A:$AK,13,0),"")</f>
        <v/>
      </c>
      <c r="AA99" s="29">
        <f t="shared" si="47"/>
        <v>0</v>
      </c>
      <c r="AB99" s="30">
        <f t="shared" si="47"/>
        <v>0</v>
      </c>
      <c r="AC99" s="30">
        <f t="shared" si="47"/>
        <v>0</v>
      </c>
      <c r="AD99" s="30">
        <f t="shared" si="45"/>
        <v>0</v>
      </c>
      <c r="AE99" s="30">
        <f t="shared" si="45"/>
        <v>0</v>
      </c>
      <c r="AF99" s="30">
        <f t="shared" si="45"/>
        <v>0</v>
      </c>
      <c r="AG99" s="31">
        <f t="shared" si="45"/>
        <v>0</v>
      </c>
      <c r="AH99" s="29">
        <f t="shared" si="48"/>
        <v>0</v>
      </c>
      <c r="AI99" s="30">
        <f t="shared" si="48"/>
        <v>0</v>
      </c>
      <c r="AJ99" s="30">
        <f t="shared" si="48"/>
        <v>0</v>
      </c>
      <c r="AK99" s="30">
        <f t="shared" si="46"/>
        <v>0</v>
      </c>
      <c r="AL99" s="30">
        <f t="shared" si="46"/>
        <v>0</v>
      </c>
      <c r="AM99" s="30">
        <f t="shared" si="46"/>
        <v>0</v>
      </c>
      <c r="AN99" s="31">
        <f t="shared" si="46"/>
        <v>0</v>
      </c>
      <c r="AO99" s="42" t="str">
        <f t="shared" ref="AO99:AU149" si="49">IFERROR(AH99/AA99,"")</f>
        <v/>
      </c>
      <c r="AP99" s="43" t="str">
        <f t="shared" si="49"/>
        <v/>
      </c>
      <c r="AQ99" s="43" t="str">
        <f t="shared" si="49"/>
        <v/>
      </c>
      <c r="AR99" s="43" t="str">
        <f t="shared" si="49"/>
        <v/>
      </c>
      <c r="AS99" s="43" t="str">
        <f>IFERROR(AL99/AE99,"")</f>
        <v/>
      </c>
      <c r="AT99" s="43" t="str">
        <f>IFERROR(AM99/AF99,"")</f>
        <v/>
      </c>
      <c r="AU99" s="43" t="str">
        <f>IFERROR(AN99/AG99,"")</f>
        <v/>
      </c>
      <c r="AV99" t="str">
        <f t="shared" si="35"/>
        <v>C2 - Standard and Premium</v>
      </c>
      <c r="AW99" t="str">
        <f t="shared" si="43"/>
        <v>C2 - Standard and Premium_AM &amp; EMEA</v>
      </c>
    </row>
    <row r="100" spans="1:49" ht="15" x14ac:dyDescent="0.25">
      <c r="A100" s="45" t="s">
        <v>212</v>
      </c>
      <c r="B100" t="s">
        <v>213</v>
      </c>
      <c r="C100" t="s">
        <v>93</v>
      </c>
      <c r="D100" t="s">
        <v>15</v>
      </c>
      <c r="E100" t="str">
        <f>VLOOKUP(A100,[1]VLookup!G:I,3,0)</f>
        <v>C2 Reach</v>
      </c>
      <c r="F100" s="22">
        <v>0</v>
      </c>
      <c r="G100" s="23">
        <f>IFERROR(VLOOKUP(A100,[1]Asia_bookings_input!A:C,3,0),0)</f>
        <v>0</v>
      </c>
      <c r="H100" s="23">
        <f>IFERROR(VLOOKUP(A100,[1]Asia_bookings_input!K:L,2,0),0)</f>
        <v>0</v>
      </c>
      <c r="I100" s="23">
        <v>100</v>
      </c>
      <c r="J100" s="23">
        <v>125</v>
      </c>
      <c r="K100" s="23">
        <v>150</v>
      </c>
      <c r="L100" s="24">
        <v>155</v>
      </c>
      <c r="M100" s="25">
        <f>IFERROR(VLOOKUP(A100,[1]Revenue_Margin_input_Asia!A:F,6,0),"")</f>
        <v>19</v>
      </c>
      <c r="N100" s="25">
        <f t="shared" si="39"/>
        <v>19</v>
      </c>
      <c r="O100" s="25">
        <f t="shared" si="40"/>
        <v>19</v>
      </c>
      <c r="P100" s="25">
        <f t="shared" si="41"/>
        <v>19</v>
      </c>
      <c r="Q100" s="25">
        <f t="shared" si="42"/>
        <v>19</v>
      </c>
      <c r="R100" s="25">
        <f t="shared" si="42"/>
        <v>19</v>
      </c>
      <c r="S100" s="26">
        <f t="shared" si="42"/>
        <v>19</v>
      </c>
      <c r="T100" s="27">
        <f>IFERROR(VLOOKUP(A100,[1]Revenue_Margin_input_Asia!A:K,7,0),"")</f>
        <v>0</v>
      </c>
      <c r="U100" s="28">
        <f>IFERROR(VLOOKUP(A100,[1]Revenue_Margin_input_Asia!A:K,8,0),"")</f>
        <v>0</v>
      </c>
      <c r="V100" s="28">
        <f>IFERROR(VLOOKUP($A100,[1]Revenue_Margin_input_Asia!$A:$AK,9,0),"")</f>
        <v>0.05</v>
      </c>
      <c r="W100" s="28">
        <f>IFERROR(VLOOKUP($A100,[1]Revenue_Margin_input_Asia!$A:$AK,10,0),"")</f>
        <v>0.05</v>
      </c>
      <c r="X100" s="28">
        <f>IFERROR(VLOOKUP($A100,[1]Revenue_Margin_input_Asia!$A:$AK,11,0),"")</f>
        <v>8.0600000000000005E-2</v>
      </c>
      <c r="Y100" s="28">
        <f>IFERROR(VLOOKUP($A100,[1]Revenue_Margin_input_Asia!$A:$AK,12,0),"")</f>
        <v>8.0600000000000005E-2</v>
      </c>
      <c r="Z100" s="28">
        <f>IFERROR(VLOOKUP($A100,[1]Revenue_Margin_input_Asia!$A:$AK,13,0),"")</f>
        <v>8.0600000000000005E-2</v>
      </c>
      <c r="AA100" s="29">
        <f t="shared" si="47"/>
        <v>0</v>
      </c>
      <c r="AB100" s="30">
        <f t="shared" si="47"/>
        <v>0</v>
      </c>
      <c r="AC100" s="30">
        <f t="shared" si="47"/>
        <v>0</v>
      </c>
      <c r="AD100" s="30">
        <f t="shared" si="45"/>
        <v>1900</v>
      </c>
      <c r="AE100" s="30">
        <f t="shared" si="45"/>
        <v>2375</v>
      </c>
      <c r="AF100" s="30">
        <f t="shared" si="45"/>
        <v>2850</v>
      </c>
      <c r="AG100" s="31">
        <f t="shared" si="45"/>
        <v>2945</v>
      </c>
      <c r="AH100" s="29">
        <f t="shared" si="48"/>
        <v>0</v>
      </c>
      <c r="AI100" s="30">
        <f t="shared" si="48"/>
        <v>0</v>
      </c>
      <c r="AJ100" s="30">
        <f t="shared" si="48"/>
        <v>0</v>
      </c>
      <c r="AK100" s="30">
        <f t="shared" si="46"/>
        <v>95</v>
      </c>
      <c r="AL100" s="30">
        <f t="shared" si="46"/>
        <v>191.42500000000001</v>
      </c>
      <c r="AM100" s="30">
        <f t="shared" si="46"/>
        <v>229.71</v>
      </c>
      <c r="AN100" s="31">
        <f t="shared" si="46"/>
        <v>237.36700000000002</v>
      </c>
      <c r="AO100" s="42" t="str">
        <f t="shared" si="49"/>
        <v/>
      </c>
      <c r="AP100" s="43" t="str">
        <f t="shared" si="49"/>
        <v/>
      </c>
      <c r="AQ100" s="43" t="str">
        <f t="shared" si="49"/>
        <v/>
      </c>
      <c r="AR100" s="43">
        <f t="shared" si="49"/>
        <v>0.05</v>
      </c>
      <c r="AS100" s="43">
        <f t="shared" si="49"/>
        <v>8.0600000000000005E-2</v>
      </c>
      <c r="AT100" s="43">
        <f t="shared" si="49"/>
        <v>8.0600000000000005E-2</v>
      </c>
      <c r="AU100" s="43">
        <f t="shared" si="49"/>
        <v>8.0600000000000005E-2</v>
      </c>
      <c r="AV100" t="str">
        <f t="shared" si="35"/>
        <v>C2 - Standard and Premium</v>
      </c>
      <c r="AW100" t="str">
        <f t="shared" si="43"/>
        <v>C2 - Standard and Premium_AM &amp; EMEA</v>
      </c>
    </row>
    <row r="101" spans="1:49" ht="15" hidden="1" x14ac:dyDescent="0.25">
      <c r="A101" s="21" t="s">
        <v>214</v>
      </c>
      <c r="B101" t="s">
        <v>210</v>
      </c>
      <c r="C101" t="s">
        <v>211</v>
      </c>
      <c r="D101" t="s">
        <v>15</v>
      </c>
      <c r="E101" t="str">
        <f>VLOOKUP(A101,[1]VLookup!G:I,3,0)</f>
        <v>C2 Order Picker</v>
      </c>
      <c r="F101" s="22">
        <v>0</v>
      </c>
      <c r="G101" s="23">
        <f>IFERROR(VLOOKUP(A101,[1]Asia_bookings_input!A:C,3,0),0)</f>
        <v>0</v>
      </c>
      <c r="H101" s="23">
        <f>IFERROR(VLOOKUP(A101,[1]Asia_bookings_input!K:L,2,0),0)</f>
        <v>0</v>
      </c>
      <c r="I101" s="23">
        <f t="shared" ref="I101:L101" si="50">ROUND((I$102-I$100)*$F101/$F$102,0)</f>
        <v>0</v>
      </c>
      <c r="J101" s="23">
        <f t="shared" si="50"/>
        <v>0</v>
      </c>
      <c r="K101" s="23">
        <f t="shared" si="50"/>
        <v>0</v>
      </c>
      <c r="L101" s="24">
        <f t="shared" si="50"/>
        <v>0</v>
      </c>
      <c r="M101" s="25" t="str">
        <f>IFERROR(VLOOKUP(A101,[1]Revenue_Margin_input_Asia!A:F,6,0),"")</f>
        <v/>
      </c>
      <c r="N101" s="25" t="str">
        <f t="shared" si="39"/>
        <v/>
      </c>
      <c r="O101" s="25" t="str">
        <f t="shared" si="40"/>
        <v/>
      </c>
      <c r="P101" s="25" t="str">
        <f t="shared" si="41"/>
        <v/>
      </c>
      <c r="Q101" s="25" t="str">
        <f t="shared" si="42"/>
        <v/>
      </c>
      <c r="R101" s="25" t="str">
        <f t="shared" si="42"/>
        <v/>
      </c>
      <c r="S101" s="26" t="str">
        <f t="shared" si="42"/>
        <v/>
      </c>
      <c r="T101" s="27" t="str">
        <f>IFERROR(VLOOKUP(A101,[1]Revenue_Margin_input_Asia!A:K,7,0),"")</f>
        <v/>
      </c>
      <c r="U101" s="28" t="str">
        <f>IFERROR(VLOOKUP(A101,[1]Revenue_Margin_input_Asia!A:K,8,0),"")</f>
        <v/>
      </c>
      <c r="V101" s="28" t="str">
        <f>IFERROR(VLOOKUP($A101,[1]Revenue_Margin_input_Asia!$A:$AK,9,0),"")</f>
        <v/>
      </c>
      <c r="W101" s="28" t="str">
        <f>IFERROR(VLOOKUP($A101,[1]Revenue_Margin_input_Asia!$A:$AK,10,0),"")</f>
        <v/>
      </c>
      <c r="X101" s="28" t="str">
        <f>IFERROR(VLOOKUP($A101,[1]Revenue_Margin_input_Asia!$A:$AK,11,0),"")</f>
        <v/>
      </c>
      <c r="Y101" s="28" t="str">
        <f>IFERROR(VLOOKUP($A101,[1]Revenue_Margin_input_Asia!$A:$AK,12,0),"")</f>
        <v/>
      </c>
      <c r="Z101" s="28" t="str">
        <f>IFERROR(VLOOKUP($A101,[1]Revenue_Margin_input_Asia!$A:$AK,13,0),"")</f>
        <v/>
      </c>
      <c r="AA101" s="29">
        <f t="shared" si="47"/>
        <v>0</v>
      </c>
      <c r="AB101" s="30">
        <f t="shared" si="47"/>
        <v>0</v>
      </c>
      <c r="AC101" s="30">
        <f t="shared" si="47"/>
        <v>0</v>
      </c>
      <c r="AD101" s="30">
        <f t="shared" si="45"/>
        <v>0</v>
      </c>
      <c r="AE101" s="30">
        <f>IFERROR(J101*Q101,0)</f>
        <v>0</v>
      </c>
      <c r="AF101" s="30">
        <f>IFERROR(K101*R101,0)</f>
        <v>0</v>
      </c>
      <c r="AG101" s="31">
        <f>IFERROR(L101*S101,0)</f>
        <v>0</v>
      </c>
      <c r="AH101" s="29">
        <f t="shared" si="48"/>
        <v>0</v>
      </c>
      <c r="AI101" s="30">
        <f t="shared" si="48"/>
        <v>0</v>
      </c>
      <c r="AJ101" s="30">
        <f t="shared" si="48"/>
        <v>0</v>
      </c>
      <c r="AK101" s="30">
        <f t="shared" si="46"/>
        <v>0</v>
      </c>
      <c r="AL101" s="30">
        <f>IFERROR(AE101*X101,0)</f>
        <v>0</v>
      </c>
      <c r="AM101" s="30">
        <f>IFERROR(AF101*Y101,0)</f>
        <v>0</v>
      </c>
      <c r="AN101" s="31">
        <f>IFERROR(AG101*Z101,0)</f>
        <v>0</v>
      </c>
      <c r="AO101" s="42" t="str">
        <f t="shared" si="49"/>
        <v/>
      </c>
      <c r="AP101" s="43" t="str">
        <f t="shared" si="49"/>
        <v/>
      </c>
      <c r="AQ101" s="43" t="str">
        <f t="shared" si="49"/>
        <v/>
      </c>
      <c r="AR101" s="43" t="str">
        <f t="shared" si="49"/>
        <v/>
      </c>
      <c r="AS101" s="43" t="str">
        <f t="shared" si="49"/>
        <v/>
      </c>
      <c r="AT101" s="43" t="str">
        <f t="shared" si="49"/>
        <v/>
      </c>
      <c r="AU101" s="43" t="str">
        <f t="shared" si="49"/>
        <v/>
      </c>
      <c r="AV101" t="str">
        <f t="shared" si="35"/>
        <v>C2 - Standard and Premium</v>
      </c>
      <c r="AW101" t="str">
        <f t="shared" si="43"/>
        <v>C2 - Standard and Premium_AM &amp; EMEA</v>
      </c>
    </row>
    <row r="102" spans="1:49" ht="15" x14ac:dyDescent="0.25">
      <c r="A102" s="35" t="s">
        <v>215</v>
      </c>
      <c r="F102" s="36">
        <v>354</v>
      </c>
      <c r="G102" s="37">
        <f>[1]Asia!BD40</f>
        <v>386</v>
      </c>
      <c r="H102" s="37">
        <f>[1]Asia!BE40</f>
        <v>300</v>
      </c>
      <c r="I102" s="37">
        <f>[1]Asia!BF40</f>
        <v>710</v>
      </c>
      <c r="J102" s="37">
        <f>[1]Asia!BG40</f>
        <v>775</v>
      </c>
      <c r="K102" s="37">
        <f>[1]Asia!BH40</f>
        <v>775</v>
      </c>
      <c r="L102" s="38">
        <f>[1]Asia!BI40</f>
        <v>775</v>
      </c>
      <c r="M102" s="25" t="str">
        <f>IFERROR(VLOOKUP(A102,[1]Revenue_Margin_input_Asia!A:F,6,0),"")</f>
        <v/>
      </c>
      <c r="N102" s="25" t="str">
        <f t="shared" si="39"/>
        <v/>
      </c>
      <c r="O102" s="25" t="str">
        <f t="shared" si="40"/>
        <v/>
      </c>
      <c r="P102" s="25" t="str">
        <f t="shared" si="41"/>
        <v/>
      </c>
      <c r="Q102" s="25" t="str">
        <f t="shared" si="42"/>
        <v/>
      </c>
      <c r="R102" s="25" t="str">
        <f t="shared" si="42"/>
        <v/>
      </c>
      <c r="S102" s="26" t="str">
        <f t="shared" si="42"/>
        <v/>
      </c>
      <c r="T102" s="27" t="str">
        <f>IFERROR(VLOOKUP(A102,[1]Revenue_Margin_input_Asia!A:K,7,0),"")</f>
        <v/>
      </c>
      <c r="U102" s="28" t="str">
        <f>IFERROR(VLOOKUP(A102,[1]Revenue_Margin_input_Asia!A:K,8,0),"")</f>
        <v/>
      </c>
      <c r="V102" s="28" t="str">
        <f>IFERROR(VLOOKUP($A102,[1]Revenue_Margin_input_Asia!$A:$AK,9,0),"")</f>
        <v/>
      </c>
      <c r="W102" s="28" t="str">
        <f>IFERROR(VLOOKUP($A102,[1]Revenue_Margin_input_Asia!$A:$AK,10,0),"")</f>
        <v/>
      </c>
      <c r="X102" s="28" t="str">
        <f>IFERROR(VLOOKUP($A102,[1]Revenue_Margin_input_Asia!$A:$AK,11,0),"")</f>
        <v/>
      </c>
      <c r="Y102" s="28" t="str">
        <f>IFERROR(VLOOKUP($A102,[1]Revenue_Margin_input_Asia!$A:$AK,12,0),"")</f>
        <v/>
      </c>
      <c r="Z102" s="28" t="str">
        <f>IFERROR(VLOOKUP($A102,[1]Revenue_Margin_input_Asia!$A:$AK,13,0),"")</f>
        <v/>
      </c>
      <c r="AA102" s="39">
        <f>SUM(AA52:AA101)</f>
        <v>12463.168775315524</v>
      </c>
      <c r="AB102" s="40">
        <f t="shared" ref="AB102:AN102" si="51">SUM(AB52:AB101)</f>
        <v>6466.3627309025251</v>
      </c>
      <c r="AC102" s="40">
        <f t="shared" si="51"/>
        <v>9186.9648504594134</v>
      </c>
      <c r="AD102" s="40">
        <f t="shared" si="51"/>
        <v>23387.94353912463</v>
      </c>
      <c r="AE102" s="40">
        <f t="shared" si="51"/>
        <v>25273.170527689483</v>
      </c>
      <c r="AF102" s="40">
        <f t="shared" si="51"/>
        <v>24869.939622101767</v>
      </c>
      <c r="AG102" s="41">
        <f t="shared" si="51"/>
        <v>24823.676707468079</v>
      </c>
      <c r="AH102" s="39">
        <f t="shared" si="51"/>
        <v>536.47892532667493</v>
      </c>
      <c r="AI102" s="40">
        <f t="shared" si="51"/>
        <v>366.05193044816195</v>
      </c>
      <c r="AJ102" s="40">
        <f t="shared" si="51"/>
        <v>904.2051916923208</v>
      </c>
      <c r="AK102" s="40">
        <f t="shared" si="51"/>
        <v>2116.4130408320402</v>
      </c>
      <c r="AL102" s="40">
        <f t="shared" si="51"/>
        <v>2374.6637342438157</v>
      </c>
      <c r="AM102" s="40">
        <f t="shared" si="51"/>
        <v>2327.8900007465763</v>
      </c>
      <c r="AN102" s="41">
        <f t="shared" si="51"/>
        <v>2323.9527443379507</v>
      </c>
      <c r="AO102" s="42">
        <f t="shared" si="49"/>
        <v>4.3045146463010421E-2</v>
      </c>
      <c r="AP102" s="43">
        <f t="shared" si="49"/>
        <v>5.6608629252858395E-2</v>
      </c>
      <c r="AQ102" s="43">
        <f t="shared" si="49"/>
        <v>9.8422624491385113E-2</v>
      </c>
      <c r="AR102" s="43">
        <f t="shared" si="49"/>
        <v>9.0491626050472923E-2</v>
      </c>
      <c r="AS102" s="43">
        <f t="shared" si="49"/>
        <v>9.3959866714867279E-2</v>
      </c>
      <c r="AT102" s="43">
        <f t="shared" si="49"/>
        <v>9.3602559399774105E-2</v>
      </c>
      <c r="AU102" s="43">
        <f t="shared" si="49"/>
        <v>9.3618393911760911E-2</v>
      </c>
      <c r="AW102" t="str">
        <f t="shared" ref="AW102:AW104" si="52">AV102&amp;"_"&amp;C102</f>
        <v>_</v>
      </c>
    </row>
    <row r="103" spans="1:49" ht="15" hidden="1" x14ac:dyDescent="0.25">
      <c r="A103" s="21" t="s">
        <v>216</v>
      </c>
      <c r="B103" t="s">
        <v>217</v>
      </c>
      <c r="C103" t="s">
        <v>88</v>
      </c>
      <c r="D103" t="s">
        <v>18</v>
      </c>
      <c r="E103" t="str">
        <f>VLOOKUP(A103,[1]VLookup!G:I,3,0)</f>
        <v>C2 Reach</v>
      </c>
      <c r="F103" s="22">
        <v>0</v>
      </c>
      <c r="G103" s="23">
        <f>IFERROR(VLOOKUP(A103,[1]Asia_bookings_input!A:C,3,0),0)</f>
        <v>0</v>
      </c>
      <c r="H103" s="23">
        <f>IFERROR(VLOOKUP(A103,[1]Asia_bookings_input!K:L,2,0),0)</f>
        <v>0</v>
      </c>
      <c r="I103" s="23">
        <f t="shared" ref="I103:L103" si="53">IFERROR(ROUND(I$104*$F103/$F$104,0),0)</f>
        <v>0</v>
      </c>
      <c r="J103" s="23">
        <f t="shared" si="53"/>
        <v>0</v>
      </c>
      <c r="K103" s="23">
        <f t="shared" si="53"/>
        <v>0</v>
      </c>
      <c r="L103" s="24">
        <f t="shared" si="53"/>
        <v>0</v>
      </c>
      <c r="M103" s="25" t="str">
        <f>IFERROR(VLOOKUP(A103,[1]Revenue_Margin_input_Asia!A:F,6,0),"")</f>
        <v/>
      </c>
      <c r="N103" s="25" t="str">
        <f t="shared" si="39"/>
        <v/>
      </c>
      <c r="O103" s="25" t="str">
        <f t="shared" si="40"/>
        <v/>
      </c>
      <c r="P103" s="25" t="str">
        <f t="shared" si="41"/>
        <v/>
      </c>
      <c r="Q103" s="25" t="str">
        <f t="shared" si="42"/>
        <v/>
      </c>
      <c r="R103" s="25" t="str">
        <f t="shared" si="42"/>
        <v/>
      </c>
      <c r="S103" s="26" t="str">
        <f t="shared" si="42"/>
        <v/>
      </c>
      <c r="T103" s="27" t="str">
        <f>IFERROR(VLOOKUP(A103,[1]Revenue_Margin_input_Asia!A:K,7,0),"")</f>
        <v/>
      </c>
      <c r="U103" s="28" t="str">
        <f>IFERROR(VLOOKUP(A103,[1]Revenue_Margin_input_Asia!A:K,8,0),"")</f>
        <v/>
      </c>
      <c r="V103" s="28" t="str">
        <f>IFERROR(VLOOKUP($A103,[1]Revenue_Margin_input_Asia!$A:$AK,9,0),"")</f>
        <v/>
      </c>
      <c r="W103" s="28" t="str">
        <f>IFERROR(VLOOKUP($A103,[1]Revenue_Margin_input_Asia!$A:$AK,10,0),"")</f>
        <v/>
      </c>
      <c r="X103" s="28" t="str">
        <f>IFERROR(VLOOKUP($A103,[1]Revenue_Margin_input_Asia!$A:$AK,11,0),"")</f>
        <v/>
      </c>
      <c r="Y103" s="28" t="str">
        <f>IFERROR(VLOOKUP($A103,[1]Revenue_Margin_input_Asia!$A:$AK,12,0),"")</f>
        <v/>
      </c>
      <c r="Z103" s="28" t="str">
        <f>IFERROR(VLOOKUP($A103,[1]Revenue_Margin_input_Asia!$A:$AK,13,0),"")</f>
        <v/>
      </c>
      <c r="AA103" s="29">
        <f t="shared" ref="AA103:AG103" si="54">IFERROR(F103*M103,0)</f>
        <v>0</v>
      </c>
      <c r="AB103" s="30">
        <f t="shared" si="54"/>
        <v>0</v>
      </c>
      <c r="AC103" s="30">
        <f t="shared" si="54"/>
        <v>0</v>
      </c>
      <c r="AD103" s="30">
        <f t="shared" si="54"/>
        <v>0</v>
      </c>
      <c r="AE103" s="30">
        <f t="shared" si="54"/>
        <v>0</v>
      </c>
      <c r="AF103" s="30">
        <f t="shared" si="54"/>
        <v>0</v>
      </c>
      <c r="AG103" s="31">
        <f t="shared" si="54"/>
        <v>0</v>
      </c>
      <c r="AH103" s="29">
        <f t="shared" ref="AH103:AK103" si="55">IFERROR(AA103*T103,0)</f>
        <v>0</v>
      </c>
      <c r="AI103" s="30">
        <f t="shared" si="55"/>
        <v>0</v>
      </c>
      <c r="AJ103" s="30">
        <f t="shared" si="55"/>
        <v>0</v>
      </c>
      <c r="AK103" s="30">
        <f t="shared" si="55"/>
        <v>0</v>
      </c>
      <c r="AL103" s="30">
        <f>IFERROR(AE103*X103,0)</f>
        <v>0</v>
      </c>
      <c r="AM103" s="30">
        <f>IFERROR(AF103*Y103,0)</f>
        <v>0</v>
      </c>
      <c r="AN103" s="31">
        <f>IFERROR(AG103*Z103,0)</f>
        <v>0</v>
      </c>
      <c r="AO103" s="42" t="str">
        <f t="shared" si="49"/>
        <v/>
      </c>
      <c r="AP103" s="43" t="str">
        <f t="shared" si="49"/>
        <v/>
      </c>
      <c r="AQ103" s="43" t="str">
        <f t="shared" si="49"/>
        <v/>
      </c>
      <c r="AR103" s="43" t="str">
        <f t="shared" si="49"/>
        <v/>
      </c>
      <c r="AS103" s="43" t="str">
        <f t="shared" si="49"/>
        <v/>
      </c>
      <c r="AT103" s="43" t="str">
        <f t="shared" si="49"/>
        <v/>
      </c>
      <c r="AU103" s="43" t="str">
        <f t="shared" si="49"/>
        <v/>
      </c>
      <c r="AV103" t="str">
        <f>A104</f>
        <v>C2 - Low Intensity</v>
      </c>
      <c r="AW103" t="str">
        <f t="shared" si="52"/>
        <v>C2 - Low Intensity_Shanghai</v>
      </c>
    </row>
    <row r="104" spans="1:49" ht="15" hidden="1" x14ac:dyDescent="0.25">
      <c r="A104" s="35" t="s">
        <v>218</v>
      </c>
      <c r="F104" s="36">
        <v>0</v>
      </c>
      <c r="G104" s="37">
        <f>[1]Asia!BD41</f>
        <v>3</v>
      </c>
      <c r="H104" s="37">
        <f>[1]Asia!BE41</f>
        <v>0</v>
      </c>
      <c r="I104" s="37">
        <f>[1]Asia!BF41</f>
        <v>0</v>
      </c>
      <c r="J104" s="37">
        <f>[1]Asia!BG41</f>
        <v>0</v>
      </c>
      <c r="K104" s="37">
        <f>[1]Asia!BH41</f>
        <v>0</v>
      </c>
      <c r="L104" s="38">
        <f>[1]Asia!BI41</f>
        <v>0</v>
      </c>
      <c r="M104" s="25" t="str">
        <f>IFERROR(VLOOKUP(A104,[1]Revenue_Margin_input_Asia!A:F,6,0),"")</f>
        <v/>
      </c>
      <c r="N104" s="25" t="str">
        <f t="shared" si="39"/>
        <v/>
      </c>
      <c r="O104" s="25" t="str">
        <f t="shared" si="40"/>
        <v/>
      </c>
      <c r="P104" s="25" t="str">
        <f t="shared" si="41"/>
        <v/>
      </c>
      <c r="Q104" s="25" t="str">
        <f t="shared" si="42"/>
        <v/>
      </c>
      <c r="R104" s="25" t="str">
        <f t="shared" si="42"/>
        <v/>
      </c>
      <c r="S104" s="26" t="str">
        <f t="shared" si="42"/>
        <v/>
      </c>
      <c r="T104" s="27" t="str">
        <f>IFERROR(VLOOKUP(A104,[1]Revenue_Margin_input_Asia!A:K,7,0),"")</f>
        <v/>
      </c>
      <c r="U104" s="28" t="str">
        <f>IFERROR(VLOOKUP(A104,[1]Revenue_Margin_input_Asia!A:K,8,0),"")</f>
        <v/>
      </c>
      <c r="V104" s="28" t="str">
        <f>IFERROR(VLOOKUP($A104,[1]Revenue_Margin_input_Asia!$A:$AK,9,0),"")</f>
        <v/>
      </c>
      <c r="W104" s="28" t="str">
        <f>IFERROR(VLOOKUP($A104,[1]Revenue_Margin_input_Asia!$A:$AK,10,0),"")</f>
        <v/>
      </c>
      <c r="X104" s="28" t="str">
        <f>IFERROR(VLOOKUP($A104,[1]Revenue_Margin_input_Asia!$A:$AK,11,0),"")</f>
        <v/>
      </c>
      <c r="Y104" s="28" t="str">
        <f>IFERROR(VLOOKUP($A104,[1]Revenue_Margin_input_Asia!$A:$AK,12,0),"")</f>
        <v/>
      </c>
      <c r="Z104" s="28" t="str">
        <f>IFERROR(VLOOKUP($A104,[1]Revenue_Margin_input_Asia!$A:$AK,13,0),"")</f>
        <v/>
      </c>
      <c r="AA104" s="39">
        <f>SUM(AA103)</f>
        <v>0</v>
      </c>
      <c r="AB104" s="40">
        <f t="shared" ref="AB104:AN104" si="56">SUM(AB103)</f>
        <v>0</v>
      </c>
      <c r="AC104" s="40">
        <f t="shared" si="56"/>
        <v>0</v>
      </c>
      <c r="AD104" s="40">
        <f t="shared" si="56"/>
        <v>0</v>
      </c>
      <c r="AE104" s="40">
        <f t="shared" si="56"/>
        <v>0</v>
      </c>
      <c r="AF104" s="40">
        <f t="shared" si="56"/>
        <v>0</v>
      </c>
      <c r="AG104" s="41">
        <f t="shared" si="56"/>
        <v>0</v>
      </c>
      <c r="AH104" s="39">
        <f t="shared" si="56"/>
        <v>0</v>
      </c>
      <c r="AI104" s="40">
        <f t="shared" si="56"/>
        <v>0</v>
      </c>
      <c r="AJ104" s="40">
        <f t="shared" si="56"/>
        <v>0</v>
      </c>
      <c r="AK104" s="40">
        <f t="shared" si="56"/>
        <v>0</v>
      </c>
      <c r="AL104" s="40">
        <f t="shared" si="56"/>
        <v>0</v>
      </c>
      <c r="AM104" s="40">
        <f t="shared" si="56"/>
        <v>0</v>
      </c>
      <c r="AN104" s="41">
        <f t="shared" si="56"/>
        <v>0</v>
      </c>
      <c r="AO104" s="42" t="str">
        <f t="shared" si="49"/>
        <v/>
      </c>
      <c r="AP104" s="43" t="str">
        <f t="shared" si="49"/>
        <v/>
      </c>
      <c r="AQ104" s="43" t="str">
        <f t="shared" si="49"/>
        <v/>
      </c>
      <c r="AR104" s="43" t="str">
        <f t="shared" si="49"/>
        <v/>
      </c>
      <c r="AS104" s="43" t="str">
        <f t="shared" si="49"/>
        <v/>
      </c>
      <c r="AT104" s="43" t="str">
        <f t="shared" si="49"/>
        <v/>
      </c>
      <c r="AU104" s="43" t="str">
        <f t="shared" si="49"/>
        <v/>
      </c>
      <c r="AW104" t="str">
        <f t="shared" si="52"/>
        <v>_</v>
      </c>
    </row>
    <row r="105" spans="1:49" ht="15" hidden="1" x14ac:dyDescent="0.25">
      <c r="A105" s="21" t="s">
        <v>219</v>
      </c>
      <c r="B105" t="s">
        <v>220</v>
      </c>
      <c r="C105" t="s">
        <v>26</v>
      </c>
      <c r="D105" t="s">
        <v>18</v>
      </c>
      <c r="E105" t="str">
        <f>VLOOKUP(A105,[1]VLookup!G:I,3,0)</f>
        <v>C3 Walkies</v>
      </c>
      <c r="F105" s="22">
        <v>0</v>
      </c>
      <c r="G105" s="23">
        <f>IFERROR(VLOOKUP(A105,[1]Asia_bookings_input!A:C,3,0),0)</f>
        <v>0</v>
      </c>
      <c r="H105" s="23">
        <f>IFERROR(VLOOKUP(A105,[1]Asia_bookings_input!K:L,2,0),0)</f>
        <v>0</v>
      </c>
      <c r="I105" s="23">
        <f t="shared" ref="I105:L124" si="57">ROUND(I$179*$F105/$F$179,0)</f>
        <v>0</v>
      </c>
      <c r="J105" s="23">
        <f t="shared" si="57"/>
        <v>0</v>
      </c>
      <c r="K105" s="23">
        <f t="shared" si="57"/>
        <v>0</v>
      </c>
      <c r="L105" s="24">
        <f t="shared" si="57"/>
        <v>0</v>
      </c>
      <c r="M105" s="25" t="str">
        <f>IFERROR(VLOOKUP(A105,[1]Revenue_Margin_input_Asia!A:F,6,0),"")</f>
        <v/>
      </c>
      <c r="N105" s="25" t="str">
        <f t="shared" si="39"/>
        <v/>
      </c>
      <c r="O105" s="25" t="str">
        <f t="shared" si="40"/>
        <v/>
      </c>
      <c r="P105" s="25" t="str">
        <f t="shared" si="41"/>
        <v/>
      </c>
      <c r="Q105" s="25" t="str">
        <f t="shared" si="42"/>
        <v/>
      </c>
      <c r="R105" s="25" t="str">
        <f t="shared" si="42"/>
        <v/>
      </c>
      <c r="S105" s="26" t="str">
        <f t="shared" si="42"/>
        <v/>
      </c>
      <c r="T105" s="27" t="str">
        <f>IFERROR(VLOOKUP(A105,[1]Revenue_Margin_input_Asia!A:K,7,0),"")</f>
        <v/>
      </c>
      <c r="U105" s="28" t="str">
        <f>IFERROR(VLOOKUP(A105,[1]Revenue_Margin_input_Asia!A:K,8,0),"")</f>
        <v/>
      </c>
      <c r="V105" s="28" t="str">
        <f>IFERROR(VLOOKUP($A105,[1]Revenue_Margin_input_Asia!$A:$AK,9,0),"")</f>
        <v/>
      </c>
      <c r="W105" s="28" t="str">
        <f>IFERROR(VLOOKUP($A105,[1]Revenue_Margin_input_Asia!$A:$AK,10,0),"")</f>
        <v/>
      </c>
      <c r="X105" s="28" t="str">
        <f>IFERROR(VLOOKUP($A105,[1]Revenue_Margin_input_Asia!$A:$AK,11,0),"")</f>
        <v/>
      </c>
      <c r="Y105" s="28" t="str">
        <f>IFERROR(VLOOKUP($A105,[1]Revenue_Margin_input_Asia!$A:$AK,12,0),"")</f>
        <v/>
      </c>
      <c r="Z105" s="28" t="str">
        <f>IFERROR(VLOOKUP($A105,[1]Revenue_Margin_input_Asia!$A:$AK,13,0),"")</f>
        <v/>
      </c>
      <c r="AA105" s="29">
        <f t="shared" ref="AA105:AG168" si="58">IFERROR(F105*M105,0)</f>
        <v>0</v>
      </c>
      <c r="AB105" s="30">
        <f t="shared" si="58"/>
        <v>0</v>
      </c>
      <c r="AC105" s="30">
        <f t="shared" si="58"/>
        <v>0</v>
      </c>
      <c r="AD105" s="30">
        <f t="shared" si="58"/>
        <v>0</v>
      </c>
      <c r="AE105" s="30">
        <f t="shared" si="58"/>
        <v>0</v>
      </c>
      <c r="AF105" s="30">
        <f t="shared" si="58"/>
        <v>0</v>
      </c>
      <c r="AG105" s="31">
        <f t="shared" si="58"/>
        <v>0</v>
      </c>
      <c r="AH105" s="29">
        <f t="shared" ref="AH105:AN168" si="59">IFERROR(AA105*T105,0)</f>
        <v>0</v>
      </c>
      <c r="AI105" s="30">
        <f t="shared" si="59"/>
        <v>0</v>
      </c>
      <c r="AJ105" s="30">
        <f t="shared" si="59"/>
        <v>0</v>
      </c>
      <c r="AK105" s="30">
        <f t="shared" si="59"/>
        <v>0</v>
      </c>
      <c r="AL105" s="30">
        <f t="shared" si="59"/>
        <v>0</v>
      </c>
      <c r="AM105" s="30">
        <f t="shared" si="59"/>
        <v>0</v>
      </c>
      <c r="AN105" s="31">
        <f t="shared" si="59"/>
        <v>0</v>
      </c>
      <c r="AO105" s="42"/>
      <c r="AP105" s="43"/>
      <c r="AQ105" s="43"/>
      <c r="AR105" s="43"/>
      <c r="AS105" s="43"/>
      <c r="AT105" s="43"/>
      <c r="AU105" s="43"/>
      <c r="AV105" t="str">
        <f>$A$179</f>
        <v>C3 - Standard and Premium</v>
      </c>
      <c r="AW105" t="str">
        <f t="shared" ref="AW105:AW168" si="60">AV105&amp;"_"&amp;"AM &amp; EMEA"</f>
        <v>C3 - Standard and Premium_AM &amp; EMEA</v>
      </c>
    </row>
    <row r="106" spans="1:49" ht="15" hidden="1" x14ac:dyDescent="0.25">
      <c r="A106" s="21" t="s">
        <v>221</v>
      </c>
      <c r="B106" t="s">
        <v>222</v>
      </c>
      <c r="C106" t="s">
        <v>60</v>
      </c>
      <c r="D106" t="s">
        <v>29</v>
      </c>
      <c r="E106" t="str">
        <f>VLOOKUP(A106,[1]VLookup!G:I,3,0)</f>
        <v>C3 Walkies</v>
      </c>
      <c r="F106" s="22">
        <v>0</v>
      </c>
      <c r="G106" s="23">
        <f>IFERROR(VLOOKUP(A106,[1]Asia_bookings_input!A:C,3,0),0)</f>
        <v>0</v>
      </c>
      <c r="H106" s="23">
        <f>IFERROR(VLOOKUP(A106,[1]Asia_bookings_input!K:L,2,0),0)</f>
        <v>0</v>
      </c>
      <c r="I106" s="23">
        <f t="shared" si="57"/>
        <v>0</v>
      </c>
      <c r="J106" s="23">
        <f t="shared" si="57"/>
        <v>0</v>
      </c>
      <c r="K106" s="23">
        <f t="shared" si="57"/>
        <v>0</v>
      </c>
      <c r="L106" s="24">
        <f t="shared" si="57"/>
        <v>0</v>
      </c>
      <c r="M106" s="25" t="str">
        <f>IFERROR(VLOOKUP(A106,[1]Revenue_Margin_input_Asia!A:F,6,0),"")</f>
        <v/>
      </c>
      <c r="N106" s="25" t="str">
        <f t="shared" si="39"/>
        <v/>
      </c>
      <c r="O106" s="25" t="str">
        <f t="shared" si="40"/>
        <v/>
      </c>
      <c r="P106" s="25" t="str">
        <f t="shared" si="41"/>
        <v/>
      </c>
      <c r="Q106" s="25" t="str">
        <f t="shared" si="42"/>
        <v/>
      </c>
      <c r="R106" s="25" t="str">
        <f t="shared" si="42"/>
        <v/>
      </c>
      <c r="S106" s="26" t="str">
        <f t="shared" si="42"/>
        <v/>
      </c>
      <c r="T106" s="27" t="str">
        <f>IFERROR(VLOOKUP(A106,[1]Revenue_Margin_input_Asia!A:K,7,0),"")</f>
        <v/>
      </c>
      <c r="U106" s="28" t="str">
        <f>IFERROR(VLOOKUP(A106,[1]Revenue_Margin_input_Asia!A:K,8,0),"")</f>
        <v/>
      </c>
      <c r="V106" s="28" t="str">
        <f>IFERROR(VLOOKUP($A106,[1]Revenue_Margin_input_Asia!$A:$AK,9,0),"")</f>
        <v/>
      </c>
      <c r="W106" s="28" t="str">
        <f>IFERROR(VLOOKUP($A106,[1]Revenue_Margin_input_Asia!$A:$AK,10,0),"")</f>
        <v/>
      </c>
      <c r="X106" s="28" t="str">
        <f>IFERROR(VLOOKUP($A106,[1]Revenue_Margin_input_Asia!$A:$AK,11,0),"")</f>
        <v/>
      </c>
      <c r="Y106" s="28" t="str">
        <f>IFERROR(VLOOKUP($A106,[1]Revenue_Margin_input_Asia!$A:$AK,12,0),"")</f>
        <v/>
      </c>
      <c r="Z106" s="28" t="str">
        <f>IFERROR(VLOOKUP($A106,[1]Revenue_Margin_input_Asia!$A:$AK,13,0),"")</f>
        <v/>
      </c>
      <c r="AA106" s="29">
        <f t="shared" si="58"/>
        <v>0</v>
      </c>
      <c r="AB106" s="30">
        <f t="shared" si="58"/>
        <v>0</v>
      </c>
      <c r="AC106" s="30">
        <f t="shared" si="58"/>
        <v>0</v>
      </c>
      <c r="AD106" s="30">
        <f t="shared" si="58"/>
        <v>0</v>
      </c>
      <c r="AE106" s="30">
        <f t="shared" si="58"/>
        <v>0</v>
      </c>
      <c r="AF106" s="30">
        <f t="shared" si="58"/>
        <v>0</v>
      </c>
      <c r="AG106" s="31">
        <f t="shared" si="58"/>
        <v>0</v>
      </c>
      <c r="AH106" s="29">
        <f t="shared" si="59"/>
        <v>0</v>
      </c>
      <c r="AI106" s="30">
        <f t="shared" si="59"/>
        <v>0</v>
      </c>
      <c r="AJ106" s="30">
        <f t="shared" si="59"/>
        <v>0</v>
      </c>
      <c r="AK106" s="30">
        <f t="shared" si="59"/>
        <v>0</v>
      </c>
      <c r="AL106" s="30">
        <f t="shared" si="59"/>
        <v>0</v>
      </c>
      <c r="AM106" s="30">
        <f t="shared" si="59"/>
        <v>0</v>
      </c>
      <c r="AN106" s="31">
        <f t="shared" si="59"/>
        <v>0</v>
      </c>
      <c r="AO106" s="42"/>
      <c r="AP106" s="43"/>
      <c r="AQ106" s="43"/>
      <c r="AR106" s="43"/>
      <c r="AS106" s="43"/>
      <c r="AT106" s="43"/>
      <c r="AU106" s="43"/>
      <c r="AV106" t="str">
        <f t="shared" ref="AV106:AV169" si="61">$A$179</f>
        <v>C3 - Standard and Premium</v>
      </c>
      <c r="AW106" t="str">
        <f t="shared" si="60"/>
        <v>C3 - Standard and Premium_AM &amp; EMEA</v>
      </c>
    </row>
    <row r="107" spans="1:49" ht="15" x14ac:dyDescent="0.25">
      <c r="A107" s="21" t="s">
        <v>223</v>
      </c>
      <c r="B107" t="s">
        <v>224</v>
      </c>
      <c r="C107" t="s">
        <v>26</v>
      </c>
      <c r="D107" t="s">
        <v>15</v>
      </c>
      <c r="E107" t="str">
        <f>VLOOKUP(A107,[1]VLookup!G:I,3,0)</f>
        <v>C3 Walkies</v>
      </c>
      <c r="F107" s="22">
        <v>8</v>
      </c>
      <c r="G107" s="23">
        <f>IFERROR(VLOOKUP(A107,[1]Asia_bookings_input!A:C,3,0),0)</f>
        <v>8</v>
      </c>
      <c r="H107" s="23">
        <f>IFERROR(VLOOKUP(A107,[1]Asia_bookings_input!K:L,2,0),0)</f>
        <v>9</v>
      </c>
      <c r="I107" s="23">
        <f t="shared" si="57"/>
        <v>10</v>
      </c>
      <c r="J107" s="23">
        <f t="shared" si="57"/>
        <v>10</v>
      </c>
      <c r="K107" s="23">
        <f t="shared" si="57"/>
        <v>10</v>
      </c>
      <c r="L107" s="24">
        <f t="shared" si="57"/>
        <v>10</v>
      </c>
      <c r="M107" s="25">
        <f>IFERROR(VLOOKUP(A107,[1]Revenue_Margin_input_Asia!A:F,6,0),"")</f>
        <v>5.2840829085599994</v>
      </c>
      <c r="N107" s="25">
        <f t="shared" si="39"/>
        <v>5.2840829085599994</v>
      </c>
      <c r="O107" s="25">
        <f t="shared" si="40"/>
        <v>5.2840829085599994</v>
      </c>
      <c r="P107" s="25">
        <f t="shared" si="41"/>
        <v>5.2840829085599994</v>
      </c>
      <c r="Q107" s="25">
        <f t="shared" si="42"/>
        <v>5.2840829085599994</v>
      </c>
      <c r="R107" s="25">
        <f t="shared" si="42"/>
        <v>5.2840829085599994</v>
      </c>
      <c r="S107" s="26">
        <f t="shared" si="42"/>
        <v>5.2840829085599994</v>
      </c>
      <c r="T107" s="27">
        <f>IFERROR(VLOOKUP(A107,[1]Revenue_Margin_input_Asia!A:K,7,0),"")</f>
        <v>9.8999999999999991E-2</v>
      </c>
      <c r="U107" s="28">
        <f>IFERROR(VLOOKUP(A107,[1]Revenue_Margin_input_Asia!A:K,8,0),"")</f>
        <v>0.15199998471096898</v>
      </c>
      <c r="V107" s="28">
        <f>IFERROR(VLOOKUP($A107,[1]Revenue_Margin_input_Asia!$A:$AK,9,0),"")</f>
        <v>0.152</v>
      </c>
      <c r="W107" s="28">
        <f>IFERROR(VLOOKUP($A107,[1]Revenue_Margin_input_Asia!$A:$AK,10,0),"")</f>
        <v>0.152</v>
      </c>
      <c r="X107" s="28">
        <f>IFERROR(VLOOKUP($A107,[1]Revenue_Margin_input_Asia!$A:$AK,11,0),"")</f>
        <v>0.152</v>
      </c>
      <c r="Y107" s="28">
        <f>IFERROR(VLOOKUP($A107,[1]Revenue_Margin_input_Asia!$A:$AK,12,0),"")</f>
        <v>0.152</v>
      </c>
      <c r="Z107" s="28">
        <f>IFERROR(VLOOKUP($A107,[1]Revenue_Margin_input_Asia!$A:$AK,13,0),"")</f>
        <v>0.152</v>
      </c>
      <c r="AA107" s="29">
        <f t="shared" si="58"/>
        <v>42.272663268479995</v>
      </c>
      <c r="AB107" s="30">
        <f t="shared" si="58"/>
        <v>42.272663268479995</v>
      </c>
      <c r="AC107" s="30">
        <f t="shared" si="58"/>
        <v>47.556746177039997</v>
      </c>
      <c r="AD107" s="30">
        <f t="shared" si="58"/>
        <v>52.840829085599992</v>
      </c>
      <c r="AE107" s="30">
        <f t="shared" si="58"/>
        <v>52.840829085599992</v>
      </c>
      <c r="AF107" s="30">
        <f t="shared" si="58"/>
        <v>52.840829085599992</v>
      </c>
      <c r="AG107" s="31">
        <f t="shared" si="58"/>
        <v>52.840829085599992</v>
      </c>
      <c r="AH107" s="29">
        <f t="shared" si="59"/>
        <v>4.1849936635795189</v>
      </c>
      <c r="AI107" s="30">
        <f t="shared" si="59"/>
        <v>6.4254441705008993</v>
      </c>
      <c r="AJ107" s="30">
        <f t="shared" si="59"/>
        <v>7.2286254189100791</v>
      </c>
      <c r="AK107" s="30">
        <f t="shared" si="59"/>
        <v>8.0318060210111994</v>
      </c>
      <c r="AL107" s="30">
        <f t="shared" si="59"/>
        <v>8.0318060210111994</v>
      </c>
      <c r="AM107" s="30">
        <f t="shared" si="59"/>
        <v>8.0318060210111994</v>
      </c>
      <c r="AN107" s="31">
        <f t="shared" si="59"/>
        <v>8.0318060210111994</v>
      </c>
      <c r="AO107" s="42"/>
      <c r="AP107" s="43"/>
      <c r="AQ107" s="43"/>
      <c r="AR107" s="43"/>
      <c r="AS107" s="43"/>
      <c r="AT107" s="43"/>
      <c r="AU107" s="43"/>
      <c r="AV107" t="str">
        <f t="shared" si="61"/>
        <v>C3 - Standard and Premium</v>
      </c>
      <c r="AW107" t="str">
        <f t="shared" si="60"/>
        <v>C3 - Standard and Premium_AM &amp; EMEA</v>
      </c>
    </row>
    <row r="108" spans="1:49" ht="15" hidden="1" x14ac:dyDescent="0.25">
      <c r="A108" s="21" t="s">
        <v>225</v>
      </c>
      <c r="B108" t="s">
        <v>226</v>
      </c>
      <c r="C108" t="s">
        <v>60</v>
      </c>
      <c r="D108" t="s">
        <v>34</v>
      </c>
      <c r="E108" t="str">
        <f>VLOOKUP(A108,[1]VLookup!G:I,3,0)</f>
        <v>C3 Walkies</v>
      </c>
      <c r="F108" s="22">
        <v>0</v>
      </c>
      <c r="G108" s="23">
        <f>IFERROR(VLOOKUP(A108,[1]Asia_bookings_input!A:C,3,0),0)</f>
        <v>0</v>
      </c>
      <c r="H108" s="23">
        <f>IFERROR(VLOOKUP(A108,[1]Asia_bookings_input!K:L,2,0),0)</f>
        <v>0</v>
      </c>
      <c r="I108" s="23">
        <f t="shared" si="57"/>
        <v>0</v>
      </c>
      <c r="J108" s="23">
        <f t="shared" si="57"/>
        <v>0</v>
      </c>
      <c r="K108" s="23">
        <f t="shared" si="57"/>
        <v>0</v>
      </c>
      <c r="L108" s="24">
        <f t="shared" si="57"/>
        <v>0</v>
      </c>
      <c r="M108" s="25" t="str">
        <f>IFERROR(VLOOKUP(A108,[1]Revenue_Margin_input_Asia!A:F,6,0),"")</f>
        <v/>
      </c>
      <c r="N108" s="25" t="str">
        <f t="shared" si="39"/>
        <v/>
      </c>
      <c r="O108" s="25" t="str">
        <f t="shared" si="40"/>
        <v/>
      </c>
      <c r="P108" s="25" t="str">
        <f t="shared" si="41"/>
        <v/>
      </c>
      <c r="Q108" s="25" t="str">
        <f t="shared" si="42"/>
        <v/>
      </c>
      <c r="R108" s="25" t="str">
        <f t="shared" si="42"/>
        <v/>
      </c>
      <c r="S108" s="26" t="str">
        <f t="shared" si="42"/>
        <v/>
      </c>
      <c r="T108" s="27" t="str">
        <f>IFERROR(VLOOKUP(A108,[1]Revenue_Margin_input_Asia!A:K,7,0),"")</f>
        <v/>
      </c>
      <c r="U108" s="28" t="str">
        <f>IFERROR(VLOOKUP(A108,[1]Revenue_Margin_input_Asia!A:K,8,0),"")</f>
        <v/>
      </c>
      <c r="V108" s="28" t="str">
        <f>IFERROR(VLOOKUP($A108,[1]Revenue_Margin_input_Asia!$A:$AK,9,0),"")</f>
        <v/>
      </c>
      <c r="W108" s="28" t="str">
        <f>IFERROR(VLOOKUP($A108,[1]Revenue_Margin_input_Asia!$A:$AK,10,0),"")</f>
        <v/>
      </c>
      <c r="X108" s="28" t="str">
        <f>IFERROR(VLOOKUP($A108,[1]Revenue_Margin_input_Asia!$A:$AK,11,0),"")</f>
        <v/>
      </c>
      <c r="Y108" s="28" t="str">
        <f>IFERROR(VLOOKUP($A108,[1]Revenue_Margin_input_Asia!$A:$AK,12,0),"")</f>
        <v/>
      </c>
      <c r="Z108" s="28" t="str">
        <f>IFERROR(VLOOKUP($A108,[1]Revenue_Margin_input_Asia!$A:$AK,13,0),"")</f>
        <v/>
      </c>
      <c r="AA108" s="29">
        <f t="shared" si="58"/>
        <v>0</v>
      </c>
      <c r="AB108" s="30">
        <f t="shared" si="58"/>
        <v>0</v>
      </c>
      <c r="AC108" s="30">
        <f t="shared" si="58"/>
        <v>0</v>
      </c>
      <c r="AD108" s="30">
        <f t="shared" si="58"/>
        <v>0</v>
      </c>
      <c r="AE108" s="30">
        <f t="shared" si="58"/>
        <v>0</v>
      </c>
      <c r="AF108" s="30">
        <f t="shared" si="58"/>
        <v>0</v>
      </c>
      <c r="AG108" s="31">
        <f t="shared" si="58"/>
        <v>0</v>
      </c>
      <c r="AH108" s="29">
        <f t="shared" si="59"/>
        <v>0</v>
      </c>
      <c r="AI108" s="30">
        <f t="shared" si="59"/>
        <v>0</v>
      </c>
      <c r="AJ108" s="30">
        <f t="shared" si="59"/>
        <v>0</v>
      </c>
      <c r="AK108" s="30">
        <f t="shared" si="59"/>
        <v>0</v>
      </c>
      <c r="AL108" s="30">
        <f t="shared" si="59"/>
        <v>0</v>
      </c>
      <c r="AM108" s="30">
        <f t="shared" si="59"/>
        <v>0</v>
      </c>
      <c r="AN108" s="31">
        <f t="shared" si="59"/>
        <v>0</v>
      </c>
      <c r="AO108" s="42"/>
      <c r="AP108" s="43"/>
      <c r="AQ108" s="43"/>
      <c r="AR108" s="43"/>
      <c r="AS108" s="43"/>
      <c r="AT108" s="43"/>
      <c r="AU108" s="43"/>
      <c r="AV108" t="str">
        <f t="shared" si="61"/>
        <v>C3 - Standard and Premium</v>
      </c>
      <c r="AW108" t="str">
        <f t="shared" si="60"/>
        <v>C3 - Standard and Premium_AM &amp; EMEA</v>
      </c>
    </row>
    <row r="109" spans="1:49" ht="15" hidden="1" x14ac:dyDescent="0.25">
      <c r="A109" s="21" t="s">
        <v>227</v>
      </c>
      <c r="B109" t="s">
        <v>228</v>
      </c>
      <c r="C109" t="s">
        <v>60</v>
      </c>
      <c r="D109" t="s">
        <v>15</v>
      </c>
      <c r="E109" t="str">
        <f>VLOOKUP(A109,[1]VLookup!G:I,3,0)</f>
        <v>C3 Walkies</v>
      </c>
      <c r="F109" s="22">
        <v>0</v>
      </c>
      <c r="G109" s="23">
        <f>IFERROR(VLOOKUP(A109,[1]Asia_bookings_input!A:C,3,0),0)</f>
        <v>0</v>
      </c>
      <c r="H109" s="23">
        <f>IFERROR(VLOOKUP(A109,[1]Asia_bookings_input!K:L,2,0),0)</f>
        <v>0</v>
      </c>
      <c r="I109" s="23">
        <f t="shared" si="57"/>
        <v>0</v>
      </c>
      <c r="J109" s="23">
        <f t="shared" si="57"/>
        <v>0</v>
      </c>
      <c r="K109" s="23">
        <f t="shared" si="57"/>
        <v>0</v>
      </c>
      <c r="L109" s="24">
        <f t="shared" si="57"/>
        <v>0</v>
      </c>
      <c r="M109" s="25" t="str">
        <f>IFERROR(VLOOKUP(A109,[1]Revenue_Margin_input_Asia!A:F,6,0),"")</f>
        <v/>
      </c>
      <c r="N109" s="25" t="str">
        <f t="shared" si="39"/>
        <v/>
      </c>
      <c r="O109" s="25" t="str">
        <f t="shared" si="40"/>
        <v/>
      </c>
      <c r="P109" s="25" t="str">
        <f t="shared" si="41"/>
        <v/>
      </c>
      <c r="Q109" s="25" t="str">
        <f t="shared" si="42"/>
        <v/>
      </c>
      <c r="R109" s="25" t="str">
        <f t="shared" si="42"/>
        <v/>
      </c>
      <c r="S109" s="26" t="str">
        <f t="shared" si="42"/>
        <v/>
      </c>
      <c r="T109" s="27" t="str">
        <f>IFERROR(VLOOKUP(A109,[1]Revenue_Margin_input_Asia!A:K,7,0),"")</f>
        <v/>
      </c>
      <c r="U109" s="28" t="str">
        <f>IFERROR(VLOOKUP(A109,[1]Revenue_Margin_input_Asia!A:K,8,0),"")</f>
        <v/>
      </c>
      <c r="V109" s="28" t="str">
        <f>IFERROR(VLOOKUP($A109,[1]Revenue_Margin_input_Asia!$A:$AK,9,0),"")</f>
        <v/>
      </c>
      <c r="W109" s="28" t="str">
        <f>IFERROR(VLOOKUP($A109,[1]Revenue_Margin_input_Asia!$A:$AK,10,0),"")</f>
        <v/>
      </c>
      <c r="X109" s="28" t="str">
        <f>IFERROR(VLOOKUP($A109,[1]Revenue_Margin_input_Asia!$A:$AK,11,0),"")</f>
        <v/>
      </c>
      <c r="Y109" s="28" t="str">
        <f>IFERROR(VLOOKUP($A109,[1]Revenue_Margin_input_Asia!$A:$AK,12,0),"")</f>
        <v/>
      </c>
      <c r="Z109" s="28" t="str">
        <f>IFERROR(VLOOKUP($A109,[1]Revenue_Margin_input_Asia!$A:$AK,13,0),"")</f>
        <v/>
      </c>
      <c r="AA109" s="29">
        <f t="shared" si="58"/>
        <v>0</v>
      </c>
      <c r="AB109" s="30">
        <f t="shared" si="58"/>
        <v>0</v>
      </c>
      <c r="AC109" s="30">
        <f t="shared" si="58"/>
        <v>0</v>
      </c>
      <c r="AD109" s="30">
        <f t="shared" si="58"/>
        <v>0</v>
      </c>
      <c r="AE109" s="30">
        <f t="shared" si="58"/>
        <v>0</v>
      </c>
      <c r="AF109" s="30">
        <f t="shared" si="58"/>
        <v>0</v>
      </c>
      <c r="AG109" s="31">
        <f t="shared" si="58"/>
        <v>0</v>
      </c>
      <c r="AH109" s="29">
        <f t="shared" si="59"/>
        <v>0</v>
      </c>
      <c r="AI109" s="30">
        <f t="shared" si="59"/>
        <v>0</v>
      </c>
      <c r="AJ109" s="30">
        <f t="shared" si="59"/>
        <v>0</v>
      </c>
      <c r="AK109" s="30">
        <f t="shared" si="59"/>
        <v>0</v>
      </c>
      <c r="AL109" s="30">
        <f t="shared" si="59"/>
        <v>0</v>
      </c>
      <c r="AM109" s="30">
        <f t="shared" si="59"/>
        <v>0</v>
      </c>
      <c r="AN109" s="31">
        <f t="shared" si="59"/>
        <v>0</v>
      </c>
      <c r="AO109" s="42"/>
      <c r="AP109" s="43"/>
      <c r="AQ109" s="43"/>
      <c r="AR109" s="43"/>
      <c r="AS109" s="43"/>
      <c r="AT109" s="43"/>
      <c r="AU109" s="43"/>
      <c r="AV109" t="str">
        <f t="shared" si="61"/>
        <v>C3 - Standard and Premium</v>
      </c>
      <c r="AW109" t="str">
        <f t="shared" si="60"/>
        <v>C3 - Standard and Premium_AM &amp; EMEA</v>
      </c>
    </row>
    <row r="110" spans="1:49" ht="15" hidden="1" x14ac:dyDescent="0.25">
      <c r="A110" s="21" t="s">
        <v>229</v>
      </c>
      <c r="B110" t="s">
        <v>230</v>
      </c>
      <c r="C110" t="s">
        <v>60</v>
      </c>
      <c r="D110" t="s">
        <v>29</v>
      </c>
      <c r="E110" t="str">
        <f>VLOOKUP(A110,[1]VLookup!G:I,3,0)</f>
        <v>C3 Walkies</v>
      </c>
      <c r="F110" s="22">
        <v>0</v>
      </c>
      <c r="G110" s="23">
        <f>IFERROR(VLOOKUP(A110,[1]Asia_bookings_input!A:C,3,0),0)</f>
        <v>0</v>
      </c>
      <c r="H110" s="23">
        <f>IFERROR(VLOOKUP(A110,[1]Asia_bookings_input!K:L,2,0),0)</f>
        <v>0</v>
      </c>
      <c r="I110" s="23">
        <f t="shared" si="57"/>
        <v>0</v>
      </c>
      <c r="J110" s="23">
        <f t="shared" si="57"/>
        <v>0</v>
      </c>
      <c r="K110" s="23">
        <f t="shared" si="57"/>
        <v>0</v>
      </c>
      <c r="L110" s="24">
        <f t="shared" si="57"/>
        <v>0</v>
      </c>
      <c r="M110" s="25" t="str">
        <f>IFERROR(VLOOKUP(A110,[1]Revenue_Margin_input_Asia!A:F,6,0),"")</f>
        <v/>
      </c>
      <c r="N110" s="25" t="str">
        <f t="shared" si="39"/>
        <v/>
      </c>
      <c r="O110" s="25" t="str">
        <f t="shared" si="40"/>
        <v/>
      </c>
      <c r="P110" s="25" t="str">
        <f t="shared" si="41"/>
        <v/>
      </c>
      <c r="Q110" s="25" t="str">
        <f t="shared" si="42"/>
        <v/>
      </c>
      <c r="R110" s="25" t="str">
        <f t="shared" si="42"/>
        <v/>
      </c>
      <c r="S110" s="26" t="str">
        <f t="shared" si="42"/>
        <v/>
      </c>
      <c r="T110" s="27" t="str">
        <f>IFERROR(VLOOKUP(A110,[1]Revenue_Margin_input_Asia!A:K,7,0),"")</f>
        <v/>
      </c>
      <c r="U110" s="28" t="str">
        <f>IFERROR(VLOOKUP(A110,[1]Revenue_Margin_input_Asia!A:K,8,0),"")</f>
        <v/>
      </c>
      <c r="V110" s="28" t="str">
        <f>IFERROR(VLOOKUP($A110,[1]Revenue_Margin_input_Asia!$A:$AK,9,0),"")</f>
        <v/>
      </c>
      <c r="W110" s="28" t="str">
        <f>IFERROR(VLOOKUP($A110,[1]Revenue_Margin_input_Asia!$A:$AK,10,0),"")</f>
        <v/>
      </c>
      <c r="X110" s="28" t="str">
        <f>IFERROR(VLOOKUP($A110,[1]Revenue_Margin_input_Asia!$A:$AK,11,0),"")</f>
        <v/>
      </c>
      <c r="Y110" s="28" t="str">
        <f>IFERROR(VLOOKUP($A110,[1]Revenue_Margin_input_Asia!$A:$AK,12,0),"")</f>
        <v/>
      </c>
      <c r="Z110" s="28" t="str">
        <f>IFERROR(VLOOKUP($A110,[1]Revenue_Margin_input_Asia!$A:$AK,13,0),"")</f>
        <v/>
      </c>
      <c r="AA110" s="29">
        <f t="shared" si="58"/>
        <v>0</v>
      </c>
      <c r="AB110" s="30">
        <f t="shared" si="58"/>
        <v>0</v>
      </c>
      <c r="AC110" s="30">
        <f t="shared" si="58"/>
        <v>0</v>
      </c>
      <c r="AD110" s="30">
        <f t="shared" si="58"/>
        <v>0</v>
      </c>
      <c r="AE110" s="30">
        <f t="shared" si="58"/>
        <v>0</v>
      </c>
      <c r="AF110" s="30">
        <f t="shared" si="58"/>
        <v>0</v>
      </c>
      <c r="AG110" s="31">
        <f t="shared" si="58"/>
        <v>0</v>
      </c>
      <c r="AH110" s="29">
        <f t="shared" si="59"/>
        <v>0</v>
      </c>
      <c r="AI110" s="30">
        <f t="shared" si="59"/>
        <v>0</v>
      </c>
      <c r="AJ110" s="30">
        <f t="shared" si="59"/>
        <v>0</v>
      </c>
      <c r="AK110" s="30">
        <f t="shared" si="59"/>
        <v>0</v>
      </c>
      <c r="AL110" s="30">
        <f t="shared" si="59"/>
        <v>0</v>
      </c>
      <c r="AM110" s="30">
        <f t="shared" si="59"/>
        <v>0</v>
      </c>
      <c r="AN110" s="31">
        <f t="shared" si="59"/>
        <v>0</v>
      </c>
      <c r="AO110" s="42"/>
      <c r="AP110" s="43"/>
      <c r="AQ110" s="43"/>
      <c r="AR110" s="43"/>
      <c r="AS110" s="43"/>
      <c r="AT110" s="43"/>
      <c r="AU110" s="43"/>
      <c r="AV110" t="str">
        <f t="shared" si="61"/>
        <v>C3 - Standard and Premium</v>
      </c>
      <c r="AW110" t="str">
        <f t="shared" si="60"/>
        <v>C3 - Standard and Premium_AM &amp; EMEA</v>
      </c>
    </row>
    <row r="111" spans="1:49" ht="15" hidden="1" x14ac:dyDescent="0.25">
      <c r="A111" s="21" t="s">
        <v>231</v>
      </c>
      <c r="B111" t="s">
        <v>232</v>
      </c>
      <c r="C111" t="s">
        <v>60</v>
      </c>
      <c r="D111" t="s">
        <v>15</v>
      </c>
      <c r="E111" t="str">
        <f>VLOOKUP(A111,[1]VLookup!G:I,3,0)</f>
        <v>C3 Walkies</v>
      </c>
      <c r="F111" s="22">
        <v>0</v>
      </c>
      <c r="G111" s="23">
        <f>IFERROR(VLOOKUP(A111,[1]Asia_bookings_input!A:C,3,0),0)</f>
        <v>0</v>
      </c>
      <c r="H111" s="23">
        <f>IFERROR(VLOOKUP(A111,[1]Asia_bookings_input!K:L,2,0),0)</f>
        <v>0</v>
      </c>
      <c r="I111" s="23">
        <f t="shared" si="57"/>
        <v>0</v>
      </c>
      <c r="J111" s="23">
        <f t="shared" si="57"/>
        <v>0</v>
      </c>
      <c r="K111" s="23">
        <f t="shared" si="57"/>
        <v>0</v>
      </c>
      <c r="L111" s="24">
        <f t="shared" si="57"/>
        <v>0</v>
      </c>
      <c r="M111" s="25" t="str">
        <f>IFERROR(VLOOKUP(A111,[1]Revenue_Margin_input_Asia!A:F,6,0),"")</f>
        <v/>
      </c>
      <c r="N111" s="25" t="str">
        <f t="shared" si="39"/>
        <v/>
      </c>
      <c r="O111" s="25" t="str">
        <f t="shared" si="40"/>
        <v/>
      </c>
      <c r="P111" s="25" t="str">
        <f t="shared" si="41"/>
        <v/>
      </c>
      <c r="Q111" s="25" t="str">
        <f t="shared" si="42"/>
        <v/>
      </c>
      <c r="R111" s="25" t="str">
        <f t="shared" si="42"/>
        <v/>
      </c>
      <c r="S111" s="26" t="str">
        <f t="shared" si="42"/>
        <v/>
      </c>
      <c r="T111" s="27" t="str">
        <f>IFERROR(VLOOKUP(A111,[1]Revenue_Margin_input_Asia!A:K,7,0),"")</f>
        <v/>
      </c>
      <c r="U111" s="28" t="str">
        <f>IFERROR(VLOOKUP(A111,[1]Revenue_Margin_input_Asia!A:K,8,0),"")</f>
        <v/>
      </c>
      <c r="V111" s="28" t="str">
        <f>IFERROR(VLOOKUP($A111,[1]Revenue_Margin_input_Asia!$A:$AK,9,0),"")</f>
        <v/>
      </c>
      <c r="W111" s="28" t="str">
        <f>IFERROR(VLOOKUP($A111,[1]Revenue_Margin_input_Asia!$A:$AK,10,0),"")</f>
        <v/>
      </c>
      <c r="X111" s="28" t="str">
        <f>IFERROR(VLOOKUP($A111,[1]Revenue_Margin_input_Asia!$A:$AK,11,0),"")</f>
        <v/>
      </c>
      <c r="Y111" s="28" t="str">
        <f>IFERROR(VLOOKUP($A111,[1]Revenue_Margin_input_Asia!$A:$AK,12,0),"")</f>
        <v/>
      </c>
      <c r="Z111" s="28" t="str">
        <f>IFERROR(VLOOKUP($A111,[1]Revenue_Margin_input_Asia!$A:$AK,13,0),"")</f>
        <v/>
      </c>
      <c r="AA111" s="29">
        <f t="shared" si="58"/>
        <v>0</v>
      </c>
      <c r="AB111" s="30">
        <f t="shared" si="58"/>
        <v>0</v>
      </c>
      <c r="AC111" s="30">
        <f t="shared" si="58"/>
        <v>0</v>
      </c>
      <c r="AD111" s="30">
        <f t="shared" si="58"/>
        <v>0</v>
      </c>
      <c r="AE111" s="30">
        <f t="shared" si="58"/>
        <v>0</v>
      </c>
      <c r="AF111" s="30">
        <f t="shared" si="58"/>
        <v>0</v>
      </c>
      <c r="AG111" s="31">
        <f t="shared" si="58"/>
        <v>0</v>
      </c>
      <c r="AH111" s="29">
        <f t="shared" si="59"/>
        <v>0</v>
      </c>
      <c r="AI111" s="30">
        <f t="shared" si="59"/>
        <v>0</v>
      </c>
      <c r="AJ111" s="30">
        <f t="shared" si="59"/>
        <v>0</v>
      </c>
      <c r="AK111" s="30">
        <f t="shared" si="59"/>
        <v>0</v>
      </c>
      <c r="AL111" s="30">
        <f t="shared" si="59"/>
        <v>0</v>
      </c>
      <c r="AM111" s="30">
        <f t="shared" si="59"/>
        <v>0</v>
      </c>
      <c r="AN111" s="31">
        <f t="shared" si="59"/>
        <v>0</v>
      </c>
      <c r="AO111" s="42" t="str">
        <f t="shared" si="49"/>
        <v/>
      </c>
      <c r="AP111" s="43" t="str">
        <f t="shared" si="49"/>
        <v/>
      </c>
      <c r="AQ111" s="43" t="str">
        <f t="shared" si="49"/>
        <v/>
      </c>
      <c r="AR111" s="43" t="str">
        <f t="shared" si="49"/>
        <v/>
      </c>
      <c r="AS111" s="43" t="str">
        <f t="shared" si="49"/>
        <v/>
      </c>
      <c r="AT111" s="43" t="str">
        <f t="shared" si="49"/>
        <v/>
      </c>
      <c r="AU111" s="43" t="str">
        <f t="shared" si="49"/>
        <v/>
      </c>
      <c r="AV111" t="str">
        <f t="shared" si="61"/>
        <v>C3 - Standard and Premium</v>
      </c>
      <c r="AW111" t="str">
        <f t="shared" si="60"/>
        <v>C3 - Standard and Premium_AM &amp; EMEA</v>
      </c>
    </row>
    <row r="112" spans="1:49" ht="15" hidden="1" x14ac:dyDescent="0.25">
      <c r="A112" s="21" t="s">
        <v>233</v>
      </c>
      <c r="B112" t="s">
        <v>234</v>
      </c>
      <c r="C112" t="s">
        <v>26</v>
      </c>
      <c r="D112" t="s">
        <v>18</v>
      </c>
      <c r="E112" t="str">
        <f>VLOOKUP(A112,[1]VLookup!G:I,3,0)</f>
        <v>C3 Walkies</v>
      </c>
      <c r="F112" s="22">
        <v>0</v>
      </c>
      <c r="G112" s="23">
        <f>IFERROR(VLOOKUP(A112,[1]Asia_bookings_input!A:C,3,0),0)</f>
        <v>0</v>
      </c>
      <c r="H112" s="23">
        <f>IFERROR(VLOOKUP(A112,[1]Asia_bookings_input!K:L,2,0),0)</f>
        <v>0</v>
      </c>
      <c r="I112" s="23">
        <f t="shared" si="57"/>
        <v>0</v>
      </c>
      <c r="J112" s="23">
        <f t="shared" si="57"/>
        <v>0</v>
      </c>
      <c r="K112" s="23">
        <f t="shared" si="57"/>
        <v>0</v>
      </c>
      <c r="L112" s="24">
        <f t="shared" si="57"/>
        <v>0</v>
      </c>
      <c r="M112" s="25" t="str">
        <f>IFERROR(VLOOKUP(A112,[1]Revenue_Margin_input_Asia!A:F,6,0),"")</f>
        <v/>
      </c>
      <c r="N112" s="25" t="str">
        <f t="shared" si="39"/>
        <v/>
      </c>
      <c r="O112" s="25" t="str">
        <f t="shared" si="40"/>
        <v/>
      </c>
      <c r="P112" s="25" t="str">
        <f t="shared" si="41"/>
        <v/>
      </c>
      <c r="Q112" s="25" t="str">
        <f t="shared" si="42"/>
        <v/>
      </c>
      <c r="R112" s="25" t="str">
        <f t="shared" si="42"/>
        <v/>
      </c>
      <c r="S112" s="26" t="str">
        <f t="shared" si="42"/>
        <v/>
      </c>
      <c r="T112" s="27" t="str">
        <f>IFERROR(VLOOKUP(A112,[1]Revenue_Margin_input_Asia!A:K,7,0),"")</f>
        <v/>
      </c>
      <c r="U112" s="28" t="str">
        <f>IFERROR(VLOOKUP(A112,[1]Revenue_Margin_input_Asia!A:K,8,0),"")</f>
        <v/>
      </c>
      <c r="V112" s="28" t="str">
        <f>IFERROR(VLOOKUP($A112,[1]Revenue_Margin_input_Asia!$A:$AK,9,0),"")</f>
        <v/>
      </c>
      <c r="W112" s="28" t="str">
        <f>IFERROR(VLOOKUP($A112,[1]Revenue_Margin_input_Asia!$A:$AK,10,0),"")</f>
        <v/>
      </c>
      <c r="X112" s="28" t="str">
        <f>IFERROR(VLOOKUP($A112,[1]Revenue_Margin_input_Asia!$A:$AK,11,0),"")</f>
        <v/>
      </c>
      <c r="Y112" s="28" t="str">
        <f>IFERROR(VLOOKUP($A112,[1]Revenue_Margin_input_Asia!$A:$AK,12,0),"")</f>
        <v/>
      </c>
      <c r="Z112" s="28" t="str">
        <f>IFERROR(VLOOKUP($A112,[1]Revenue_Margin_input_Asia!$A:$AK,13,0),"")</f>
        <v/>
      </c>
      <c r="AA112" s="29">
        <f t="shared" si="58"/>
        <v>0</v>
      </c>
      <c r="AB112" s="30">
        <f t="shared" si="58"/>
        <v>0</v>
      </c>
      <c r="AC112" s="30">
        <f t="shared" si="58"/>
        <v>0</v>
      </c>
      <c r="AD112" s="30">
        <f t="shared" si="58"/>
        <v>0</v>
      </c>
      <c r="AE112" s="30">
        <f t="shared" si="58"/>
        <v>0</v>
      </c>
      <c r="AF112" s="30">
        <f t="shared" si="58"/>
        <v>0</v>
      </c>
      <c r="AG112" s="31">
        <f t="shared" si="58"/>
        <v>0</v>
      </c>
      <c r="AH112" s="29">
        <f t="shared" si="59"/>
        <v>0</v>
      </c>
      <c r="AI112" s="30">
        <f t="shared" si="59"/>
        <v>0</v>
      </c>
      <c r="AJ112" s="30">
        <f t="shared" si="59"/>
        <v>0</v>
      </c>
      <c r="AK112" s="30">
        <f t="shared" si="59"/>
        <v>0</v>
      </c>
      <c r="AL112" s="30">
        <f t="shared" si="59"/>
        <v>0</v>
      </c>
      <c r="AM112" s="30">
        <f t="shared" si="59"/>
        <v>0</v>
      </c>
      <c r="AN112" s="31">
        <f t="shared" si="59"/>
        <v>0</v>
      </c>
      <c r="AO112" s="42" t="str">
        <f t="shared" si="49"/>
        <v/>
      </c>
      <c r="AP112" s="43" t="str">
        <f t="shared" si="49"/>
        <v/>
      </c>
      <c r="AQ112" s="43" t="str">
        <f t="shared" si="49"/>
        <v/>
      </c>
      <c r="AR112" s="43" t="str">
        <f t="shared" si="49"/>
        <v/>
      </c>
      <c r="AS112" s="43" t="str">
        <f t="shared" si="49"/>
        <v/>
      </c>
      <c r="AT112" s="43" t="str">
        <f t="shared" si="49"/>
        <v/>
      </c>
      <c r="AU112" s="43" t="str">
        <f t="shared" si="49"/>
        <v/>
      </c>
      <c r="AV112" t="str">
        <f t="shared" si="61"/>
        <v>C3 - Standard and Premium</v>
      </c>
      <c r="AW112" t="str">
        <f t="shared" si="60"/>
        <v>C3 - Standard and Premium_AM &amp; EMEA</v>
      </c>
    </row>
    <row r="113" spans="1:49" ht="15" hidden="1" x14ac:dyDescent="0.25">
      <c r="A113" s="21" t="s">
        <v>235</v>
      </c>
      <c r="B113" t="s">
        <v>236</v>
      </c>
      <c r="C113" t="s">
        <v>60</v>
      </c>
      <c r="D113" t="s">
        <v>18</v>
      </c>
      <c r="E113" t="str">
        <f>VLOOKUP(A113,[1]VLookup!G:I,3,0)</f>
        <v>C3 Walkies</v>
      </c>
      <c r="F113" s="22">
        <v>0</v>
      </c>
      <c r="G113" s="23">
        <f>IFERROR(VLOOKUP(A113,[1]Asia_bookings_input!A:C,3,0),0)</f>
        <v>0</v>
      </c>
      <c r="H113" s="23">
        <f>IFERROR(VLOOKUP(A113,[1]Asia_bookings_input!K:L,2,0),0)</f>
        <v>0</v>
      </c>
      <c r="I113" s="23">
        <f t="shared" si="57"/>
        <v>0</v>
      </c>
      <c r="J113" s="23">
        <f t="shared" si="57"/>
        <v>0</v>
      </c>
      <c r="K113" s="23">
        <f t="shared" si="57"/>
        <v>0</v>
      </c>
      <c r="L113" s="24">
        <f t="shared" si="57"/>
        <v>0</v>
      </c>
      <c r="M113" s="25" t="str">
        <f>IFERROR(VLOOKUP(A113,[1]Revenue_Margin_input_Asia!A:F,6,0),"")</f>
        <v/>
      </c>
      <c r="N113" s="25" t="str">
        <f t="shared" si="39"/>
        <v/>
      </c>
      <c r="O113" s="25" t="str">
        <f t="shared" si="40"/>
        <v/>
      </c>
      <c r="P113" s="25" t="str">
        <f t="shared" si="41"/>
        <v/>
      </c>
      <c r="Q113" s="25" t="str">
        <f t="shared" si="42"/>
        <v/>
      </c>
      <c r="R113" s="25" t="str">
        <f t="shared" si="42"/>
        <v/>
      </c>
      <c r="S113" s="26" t="str">
        <f t="shared" si="42"/>
        <v/>
      </c>
      <c r="T113" s="27" t="str">
        <f>IFERROR(VLOOKUP(A113,[1]Revenue_Margin_input_Asia!A:K,7,0),"")</f>
        <v/>
      </c>
      <c r="U113" s="28" t="str">
        <f>IFERROR(VLOOKUP(A113,[1]Revenue_Margin_input_Asia!A:K,8,0),"")</f>
        <v/>
      </c>
      <c r="V113" s="28" t="str">
        <f>IFERROR(VLOOKUP($A113,[1]Revenue_Margin_input_Asia!$A:$AK,9,0),"")</f>
        <v/>
      </c>
      <c r="W113" s="28" t="str">
        <f>IFERROR(VLOOKUP($A113,[1]Revenue_Margin_input_Asia!$A:$AK,10,0),"")</f>
        <v/>
      </c>
      <c r="X113" s="28" t="str">
        <f>IFERROR(VLOOKUP($A113,[1]Revenue_Margin_input_Asia!$A:$AK,11,0),"")</f>
        <v/>
      </c>
      <c r="Y113" s="28" t="str">
        <f>IFERROR(VLOOKUP($A113,[1]Revenue_Margin_input_Asia!$A:$AK,12,0),"")</f>
        <v/>
      </c>
      <c r="Z113" s="28" t="str">
        <f>IFERROR(VLOOKUP($A113,[1]Revenue_Margin_input_Asia!$A:$AK,13,0),"")</f>
        <v/>
      </c>
      <c r="AA113" s="29">
        <f t="shared" si="58"/>
        <v>0</v>
      </c>
      <c r="AB113" s="30">
        <f t="shared" si="58"/>
        <v>0</v>
      </c>
      <c r="AC113" s="30">
        <f t="shared" si="58"/>
        <v>0</v>
      </c>
      <c r="AD113" s="30">
        <f t="shared" si="58"/>
        <v>0</v>
      </c>
      <c r="AE113" s="30">
        <f t="shared" si="58"/>
        <v>0</v>
      </c>
      <c r="AF113" s="30">
        <f t="shared" si="58"/>
        <v>0</v>
      </c>
      <c r="AG113" s="31">
        <f t="shared" si="58"/>
        <v>0</v>
      </c>
      <c r="AH113" s="29">
        <f t="shared" si="59"/>
        <v>0</v>
      </c>
      <c r="AI113" s="30">
        <f t="shared" si="59"/>
        <v>0</v>
      </c>
      <c r="AJ113" s="30">
        <f t="shared" si="59"/>
        <v>0</v>
      </c>
      <c r="AK113" s="30">
        <f t="shared" si="59"/>
        <v>0</v>
      </c>
      <c r="AL113" s="30">
        <f t="shared" si="59"/>
        <v>0</v>
      </c>
      <c r="AM113" s="30">
        <f t="shared" si="59"/>
        <v>0</v>
      </c>
      <c r="AN113" s="31">
        <f t="shared" si="59"/>
        <v>0</v>
      </c>
      <c r="AO113" s="42" t="str">
        <f t="shared" si="49"/>
        <v/>
      </c>
      <c r="AP113" s="43" t="str">
        <f t="shared" si="49"/>
        <v/>
      </c>
      <c r="AQ113" s="43" t="str">
        <f t="shared" si="49"/>
        <v/>
      </c>
      <c r="AR113" s="43" t="str">
        <f t="shared" si="49"/>
        <v/>
      </c>
      <c r="AS113" s="43" t="str">
        <f t="shared" si="49"/>
        <v/>
      </c>
      <c r="AT113" s="43" t="str">
        <f t="shared" si="49"/>
        <v/>
      </c>
      <c r="AU113" s="43" t="str">
        <f t="shared" si="49"/>
        <v/>
      </c>
      <c r="AV113" t="str">
        <f t="shared" si="61"/>
        <v>C3 - Standard and Premium</v>
      </c>
      <c r="AW113" t="str">
        <f t="shared" si="60"/>
        <v>C3 - Standard and Premium_AM &amp; EMEA</v>
      </c>
    </row>
    <row r="114" spans="1:49" ht="15" hidden="1" x14ac:dyDescent="0.25">
      <c r="A114" s="21" t="s">
        <v>237</v>
      </c>
      <c r="B114" t="s">
        <v>238</v>
      </c>
      <c r="C114" t="s">
        <v>60</v>
      </c>
      <c r="D114" t="s">
        <v>29</v>
      </c>
      <c r="E114" t="str">
        <f>VLOOKUP(A114,[1]VLookup!G:I,3,0)</f>
        <v>C3 Walkies</v>
      </c>
      <c r="F114" s="22">
        <v>0</v>
      </c>
      <c r="G114" s="23">
        <f>IFERROR(VLOOKUP(A114,[1]Asia_bookings_input!A:C,3,0),0)</f>
        <v>0</v>
      </c>
      <c r="H114" s="23">
        <f>IFERROR(VLOOKUP(A114,[1]Asia_bookings_input!K:L,2,0),0)</f>
        <v>0</v>
      </c>
      <c r="I114" s="23">
        <f t="shared" si="57"/>
        <v>0</v>
      </c>
      <c r="J114" s="23">
        <f t="shared" si="57"/>
        <v>0</v>
      </c>
      <c r="K114" s="23">
        <f t="shared" si="57"/>
        <v>0</v>
      </c>
      <c r="L114" s="24">
        <f t="shared" si="57"/>
        <v>0</v>
      </c>
      <c r="M114" s="25" t="str">
        <f>IFERROR(VLOOKUP(A114,[1]Revenue_Margin_input_Asia!A:F,6,0),"")</f>
        <v/>
      </c>
      <c r="N114" s="25" t="str">
        <f t="shared" si="39"/>
        <v/>
      </c>
      <c r="O114" s="25" t="str">
        <f t="shared" si="40"/>
        <v/>
      </c>
      <c r="P114" s="25" t="str">
        <f t="shared" si="41"/>
        <v/>
      </c>
      <c r="Q114" s="25" t="str">
        <f t="shared" si="42"/>
        <v/>
      </c>
      <c r="R114" s="25" t="str">
        <f t="shared" si="42"/>
        <v/>
      </c>
      <c r="S114" s="26" t="str">
        <f t="shared" si="42"/>
        <v/>
      </c>
      <c r="T114" s="27" t="str">
        <f>IFERROR(VLOOKUP(A114,[1]Revenue_Margin_input_Asia!A:K,7,0),"")</f>
        <v/>
      </c>
      <c r="U114" s="28" t="str">
        <f>IFERROR(VLOOKUP(A114,[1]Revenue_Margin_input_Asia!A:K,8,0),"")</f>
        <v/>
      </c>
      <c r="V114" s="28" t="str">
        <f>IFERROR(VLOOKUP($A114,[1]Revenue_Margin_input_Asia!$A:$AK,9,0),"")</f>
        <v/>
      </c>
      <c r="W114" s="28" t="str">
        <f>IFERROR(VLOOKUP($A114,[1]Revenue_Margin_input_Asia!$A:$AK,10,0),"")</f>
        <v/>
      </c>
      <c r="X114" s="28" t="str">
        <f>IFERROR(VLOOKUP($A114,[1]Revenue_Margin_input_Asia!$A:$AK,11,0),"")</f>
        <v/>
      </c>
      <c r="Y114" s="28" t="str">
        <f>IFERROR(VLOOKUP($A114,[1]Revenue_Margin_input_Asia!$A:$AK,12,0),"")</f>
        <v/>
      </c>
      <c r="Z114" s="28" t="str">
        <f>IFERROR(VLOOKUP($A114,[1]Revenue_Margin_input_Asia!$A:$AK,13,0),"")</f>
        <v/>
      </c>
      <c r="AA114" s="29">
        <f t="shared" si="58"/>
        <v>0</v>
      </c>
      <c r="AB114" s="30">
        <f t="shared" si="58"/>
        <v>0</v>
      </c>
      <c r="AC114" s="30">
        <f t="shared" si="58"/>
        <v>0</v>
      </c>
      <c r="AD114" s="30">
        <f t="shared" si="58"/>
        <v>0</v>
      </c>
      <c r="AE114" s="30">
        <f t="shared" si="58"/>
        <v>0</v>
      </c>
      <c r="AF114" s="30">
        <f t="shared" si="58"/>
        <v>0</v>
      </c>
      <c r="AG114" s="31">
        <f t="shared" si="58"/>
        <v>0</v>
      </c>
      <c r="AH114" s="29">
        <f t="shared" si="59"/>
        <v>0</v>
      </c>
      <c r="AI114" s="30">
        <f t="shared" si="59"/>
        <v>0</v>
      </c>
      <c r="AJ114" s="30">
        <f t="shared" si="59"/>
        <v>0</v>
      </c>
      <c r="AK114" s="30">
        <f t="shared" si="59"/>
        <v>0</v>
      </c>
      <c r="AL114" s="30">
        <f t="shared" si="59"/>
        <v>0</v>
      </c>
      <c r="AM114" s="30">
        <f t="shared" si="59"/>
        <v>0</v>
      </c>
      <c r="AN114" s="31">
        <f t="shared" si="59"/>
        <v>0</v>
      </c>
      <c r="AO114" s="42" t="str">
        <f t="shared" si="49"/>
        <v/>
      </c>
      <c r="AP114" s="43" t="str">
        <f t="shared" si="49"/>
        <v/>
      </c>
      <c r="AQ114" s="43" t="str">
        <f t="shared" si="49"/>
        <v/>
      </c>
      <c r="AR114" s="43" t="str">
        <f t="shared" si="49"/>
        <v/>
      </c>
      <c r="AS114" s="43" t="str">
        <f t="shared" si="49"/>
        <v/>
      </c>
      <c r="AT114" s="43" t="str">
        <f t="shared" si="49"/>
        <v/>
      </c>
      <c r="AU114" s="43" t="str">
        <f t="shared" si="49"/>
        <v/>
      </c>
      <c r="AV114" t="str">
        <f t="shared" si="61"/>
        <v>C3 - Standard and Premium</v>
      </c>
      <c r="AW114" t="str">
        <f t="shared" si="60"/>
        <v>C3 - Standard and Premium_AM &amp; EMEA</v>
      </c>
    </row>
    <row r="115" spans="1:49" ht="15" hidden="1" x14ac:dyDescent="0.25">
      <c r="A115" s="21" t="s">
        <v>239</v>
      </c>
      <c r="B115" t="s">
        <v>240</v>
      </c>
      <c r="C115" t="s">
        <v>26</v>
      </c>
      <c r="D115" t="s">
        <v>15</v>
      </c>
      <c r="E115" t="str">
        <f>VLOOKUP(A115,[1]VLookup!G:I,3,0)</f>
        <v>C3 Walkies</v>
      </c>
      <c r="F115" s="22">
        <v>0</v>
      </c>
      <c r="G115" s="23">
        <f>IFERROR(VLOOKUP(A115,[1]Asia_bookings_input!A:C,3,0),0)</f>
        <v>0</v>
      </c>
      <c r="H115" s="23">
        <f>IFERROR(VLOOKUP(A115,[1]Asia_bookings_input!K:L,2,0),0)</f>
        <v>0</v>
      </c>
      <c r="I115" s="23">
        <f t="shared" si="57"/>
        <v>0</v>
      </c>
      <c r="J115" s="23">
        <f t="shared" si="57"/>
        <v>0</v>
      </c>
      <c r="K115" s="23">
        <f t="shared" si="57"/>
        <v>0</v>
      </c>
      <c r="L115" s="24">
        <f t="shared" si="57"/>
        <v>0</v>
      </c>
      <c r="M115" s="25" t="str">
        <f>IFERROR(VLOOKUP(A115,[1]Revenue_Margin_input_Asia!A:F,6,0),"")</f>
        <v/>
      </c>
      <c r="N115" s="25" t="str">
        <f t="shared" si="39"/>
        <v/>
      </c>
      <c r="O115" s="25" t="str">
        <f t="shared" si="40"/>
        <v/>
      </c>
      <c r="P115" s="25" t="str">
        <f t="shared" si="41"/>
        <v/>
      </c>
      <c r="Q115" s="25" t="str">
        <f t="shared" si="42"/>
        <v/>
      </c>
      <c r="R115" s="25" t="str">
        <f t="shared" si="42"/>
        <v/>
      </c>
      <c r="S115" s="26" t="str">
        <f t="shared" si="42"/>
        <v/>
      </c>
      <c r="T115" s="27" t="str">
        <f>IFERROR(VLOOKUP(A115,[1]Revenue_Margin_input_Asia!A:K,7,0),"")</f>
        <v/>
      </c>
      <c r="U115" s="28" t="str">
        <f>IFERROR(VLOOKUP(A115,[1]Revenue_Margin_input_Asia!A:K,8,0),"")</f>
        <v/>
      </c>
      <c r="V115" s="28" t="str">
        <f>IFERROR(VLOOKUP($A115,[1]Revenue_Margin_input_Asia!$A:$AK,9,0),"")</f>
        <v/>
      </c>
      <c r="W115" s="28" t="str">
        <f>IFERROR(VLOOKUP($A115,[1]Revenue_Margin_input_Asia!$A:$AK,10,0),"")</f>
        <v/>
      </c>
      <c r="X115" s="28" t="str">
        <f>IFERROR(VLOOKUP($A115,[1]Revenue_Margin_input_Asia!$A:$AK,11,0),"")</f>
        <v/>
      </c>
      <c r="Y115" s="28" t="str">
        <f>IFERROR(VLOOKUP($A115,[1]Revenue_Margin_input_Asia!$A:$AK,12,0),"")</f>
        <v/>
      </c>
      <c r="Z115" s="28" t="str">
        <f>IFERROR(VLOOKUP($A115,[1]Revenue_Margin_input_Asia!$A:$AK,13,0),"")</f>
        <v/>
      </c>
      <c r="AA115" s="29">
        <f t="shared" si="58"/>
        <v>0</v>
      </c>
      <c r="AB115" s="30">
        <f t="shared" si="58"/>
        <v>0</v>
      </c>
      <c r="AC115" s="30">
        <f t="shared" si="58"/>
        <v>0</v>
      </c>
      <c r="AD115" s="30">
        <f t="shared" si="58"/>
        <v>0</v>
      </c>
      <c r="AE115" s="30">
        <f t="shared" si="58"/>
        <v>0</v>
      </c>
      <c r="AF115" s="30">
        <f t="shared" si="58"/>
        <v>0</v>
      </c>
      <c r="AG115" s="31">
        <f t="shared" si="58"/>
        <v>0</v>
      </c>
      <c r="AH115" s="29">
        <f t="shared" si="59"/>
        <v>0</v>
      </c>
      <c r="AI115" s="30">
        <f t="shared" si="59"/>
        <v>0</v>
      </c>
      <c r="AJ115" s="30">
        <f t="shared" si="59"/>
        <v>0</v>
      </c>
      <c r="AK115" s="30">
        <f t="shared" si="59"/>
        <v>0</v>
      </c>
      <c r="AL115" s="30">
        <f t="shared" si="59"/>
        <v>0</v>
      </c>
      <c r="AM115" s="30">
        <f t="shared" si="59"/>
        <v>0</v>
      </c>
      <c r="AN115" s="31">
        <f t="shared" si="59"/>
        <v>0</v>
      </c>
      <c r="AO115" s="42" t="str">
        <f t="shared" si="49"/>
        <v/>
      </c>
      <c r="AP115" s="43" t="str">
        <f t="shared" si="49"/>
        <v/>
      </c>
      <c r="AQ115" s="43" t="str">
        <f t="shared" si="49"/>
        <v/>
      </c>
      <c r="AR115" s="43" t="str">
        <f t="shared" si="49"/>
        <v/>
      </c>
      <c r="AS115" s="43" t="str">
        <f t="shared" si="49"/>
        <v/>
      </c>
      <c r="AT115" s="43" t="str">
        <f t="shared" si="49"/>
        <v/>
      </c>
      <c r="AU115" s="43" t="str">
        <f t="shared" si="49"/>
        <v/>
      </c>
      <c r="AV115" t="str">
        <f t="shared" si="61"/>
        <v>C3 - Standard and Premium</v>
      </c>
      <c r="AW115" t="str">
        <f t="shared" si="60"/>
        <v>C3 - Standard and Premium_AM &amp; EMEA</v>
      </c>
    </row>
    <row r="116" spans="1:49" ht="15" hidden="1" x14ac:dyDescent="0.25">
      <c r="A116" s="21" t="s">
        <v>241</v>
      </c>
      <c r="B116" t="s">
        <v>242</v>
      </c>
      <c r="C116" t="s">
        <v>60</v>
      </c>
      <c r="D116" t="s">
        <v>34</v>
      </c>
      <c r="E116" t="str">
        <f>VLOOKUP(A116,[1]VLookup!G:I,3,0)</f>
        <v>C3 Walkies</v>
      </c>
      <c r="F116" s="22">
        <v>0</v>
      </c>
      <c r="G116" s="23">
        <f>IFERROR(VLOOKUP(A116,[1]Asia_bookings_input!A:C,3,0),0)</f>
        <v>0</v>
      </c>
      <c r="H116" s="23">
        <f>IFERROR(VLOOKUP(A116,[1]Asia_bookings_input!K:L,2,0),0)</f>
        <v>0</v>
      </c>
      <c r="I116" s="23">
        <f t="shared" si="57"/>
        <v>0</v>
      </c>
      <c r="J116" s="23">
        <f t="shared" si="57"/>
        <v>0</v>
      </c>
      <c r="K116" s="23">
        <f t="shared" si="57"/>
        <v>0</v>
      </c>
      <c r="L116" s="24">
        <f t="shared" si="57"/>
        <v>0</v>
      </c>
      <c r="M116" s="25" t="str">
        <f>IFERROR(VLOOKUP(A116,[1]Revenue_Margin_input_Asia!A:F,6,0),"")</f>
        <v/>
      </c>
      <c r="N116" s="25" t="str">
        <f t="shared" si="39"/>
        <v/>
      </c>
      <c r="O116" s="25" t="str">
        <f t="shared" si="40"/>
        <v/>
      </c>
      <c r="P116" s="25" t="str">
        <f t="shared" si="41"/>
        <v/>
      </c>
      <c r="Q116" s="25" t="str">
        <f t="shared" si="42"/>
        <v/>
      </c>
      <c r="R116" s="25" t="str">
        <f t="shared" si="42"/>
        <v/>
      </c>
      <c r="S116" s="26" t="str">
        <f t="shared" si="42"/>
        <v/>
      </c>
      <c r="T116" s="27" t="str">
        <f>IFERROR(VLOOKUP(A116,[1]Revenue_Margin_input_Asia!A:K,7,0),"")</f>
        <v/>
      </c>
      <c r="U116" s="28" t="str">
        <f>IFERROR(VLOOKUP(A116,[1]Revenue_Margin_input_Asia!A:K,8,0),"")</f>
        <v/>
      </c>
      <c r="V116" s="28" t="str">
        <f>IFERROR(VLOOKUP($A116,[1]Revenue_Margin_input_Asia!$A:$AK,9,0),"")</f>
        <v/>
      </c>
      <c r="W116" s="28" t="str">
        <f>IFERROR(VLOOKUP($A116,[1]Revenue_Margin_input_Asia!$A:$AK,10,0),"")</f>
        <v/>
      </c>
      <c r="X116" s="28" t="str">
        <f>IFERROR(VLOOKUP($A116,[1]Revenue_Margin_input_Asia!$A:$AK,11,0),"")</f>
        <v/>
      </c>
      <c r="Y116" s="28" t="str">
        <f>IFERROR(VLOOKUP($A116,[1]Revenue_Margin_input_Asia!$A:$AK,12,0),"")</f>
        <v/>
      </c>
      <c r="Z116" s="28" t="str">
        <f>IFERROR(VLOOKUP($A116,[1]Revenue_Margin_input_Asia!$A:$AK,13,0),"")</f>
        <v/>
      </c>
      <c r="AA116" s="29">
        <f t="shared" si="58"/>
        <v>0</v>
      </c>
      <c r="AB116" s="30">
        <f t="shared" si="58"/>
        <v>0</v>
      </c>
      <c r="AC116" s="30">
        <f t="shared" si="58"/>
        <v>0</v>
      </c>
      <c r="AD116" s="30">
        <f t="shared" si="58"/>
        <v>0</v>
      </c>
      <c r="AE116" s="30">
        <f t="shared" si="58"/>
        <v>0</v>
      </c>
      <c r="AF116" s="30">
        <f t="shared" si="58"/>
        <v>0</v>
      </c>
      <c r="AG116" s="31">
        <f t="shared" si="58"/>
        <v>0</v>
      </c>
      <c r="AH116" s="29">
        <f t="shared" si="59"/>
        <v>0</v>
      </c>
      <c r="AI116" s="30">
        <f t="shared" si="59"/>
        <v>0</v>
      </c>
      <c r="AJ116" s="30">
        <f t="shared" si="59"/>
        <v>0</v>
      </c>
      <c r="AK116" s="30">
        <f t="shared" si="59"/>
        <v>0</v>
      </c>
      <c r="AL116" s="30">
        <f t="shared" si="59"/>
        <v>0</v>
      </c>
      <c r="AM116" s="30">
        <f t="shared" si="59"/>
        <v>0</v>
      </c>
      <c r="AN116" s="31">
        <f t="shared" si="59"/>
        <v>0</v>
      </c>
      <c r="AO116" s="42" t="str">
        <f t="shared" si="49"/>
        <v/>
      </c>
      <c r="AP116" s="43" t="str">
        <f t="shared" si="49"/>
        <v/>
      </c>
      <c r="AQ116" s="43" t="str">
        <f t="shared" si="49"/>
        <v/>
      </c>
      <c r="AR116" s="43" t="str">
        <f t="shared" si="49"/>
        <v/>
      </c>
      <c r="AS116" s="43" t="str">
        <f t="shared" si="49"/>
        <v/>
      </c>
      <c r="AT116" s="43" t="str">
        <f t="shared" si="49"/>
        <v/>
      </c>
      <c r="AU116" s="43" t="str">
        <f t="shared" si="49"/>
        <v/>
      </c>
      <c r="AV116" t="str">
        <f t="shared" si="61"/>
        <v>C3 - Standard and Premium</v>
      </c>
      <c r="AW116" t="str">
        <f t="shared" si="60"/>
        <v>C3 - Standard and Premium_AM &amp; EMEA</v>
      </c>
    </row>
    <row r="117" spans="1:49" ht="15" hidden="1" x14ac:dyDescent="0.25">
      <c r="A117" s="21" t="s">
        <v>243</v>
      </c>
      <c r="B117" t="s">
        <v>238</v>
      </c>
      <c r="C117" t="s">
        <v>60</v>
      </c>
      <c r="D117" t="s">
        <v>34</v>
      </c>
      <c r="E117" t="str">
        <f>VLOOKUP(A117,[1]VLookup!G:I,3,0)</f>
        <v>C3 Walkies</v>
      </c>
      <c r="F117" s="22">
        <v>0</v>
      </c>
      <c r="G117" s="23">
        <f>IFERROR(VLOOKUP(A117,[1]Asia_bookings_input!A:C,3,0),0)</f>
        <v>0</v>
      </c>
      <c r="H117" s="23">
        <f>IFERROR(VLOOKUP(A117,[1]Asia_bookings_input!K:L,2,0),0)</f>
        <v>0</v>
      </c>
      <c r="I117" s="23">
        <f t="shared" si="57"/>
        <v>0</v>
      </c>
      <c r="J117" s="23">
        <f t="shared" si="57"/>
        <v>0</v>
      </c>
      <c r="K117" s="23">
        <f t="shared" si="57"/>
        <v>0</v>
      </c>
      <c r="L117" s="24">
        <f t="shared" si="57"/>
        <v>0</v>
      </c>
      <c r="M117" s="25" t="str">
        <f>IFERROR(VLOOKUP(A117,[1]Revenue_Margin_input_Asia!A:F,6,0),"")</f>
        <v/>
      </c>
      <c r="N117" s="25" t="str">
        <f t="shared" si="39"/>
        <v/>
      </c>
      <c r="O117" s="25" t="str">
        <f t="shared" si="40"/>
        <v/>
      </c>
      <c r="P117" s="25" t="str">
        <f t="shared" si="41"/>
        <v/>
      </c>
      <c r="Q117" s="25" t="str">
        <f t="shared" si="42"/>
        <v/>
      </c>
      <c r="R117" s="25" t="str">
        <f t="shared" si="42"/>
        <v/>
      </c>
      <c r="S117" s="26" t="str">
        <f t="shared" si="42"/>
        <v/>
      </c>
      <c r="T117" s="27" t="str">
        <f>IFERROR(VLOOKUP(A117,[1]Revenue_Margin_input_Asia!A:K,7,0),"")</f>
        <v/>
      </c>
      <c r="U117" s="28" t="str">
        <f>IFERROR(VLOOKUP(A117,[1]Revenue_Margin_input_Asia!A:K,8,0),"")</f>
        <v/>
      </c>
      <c r="V117" s="28" t="str">
        <f>IFERROR(VLOOKUP($A117,[1]Revenue_Margin_input_Asia!$A:$AK,9,0),"")</f>
        <v/>
      </c>
      <c r="W117" s="28" t="str">
        <f>IFERROR(VLOOKUP($A117,[1]Revenue_Margin_input_Asia!$A:$AK,10,0),"")</f>
        <v/>
      </c>
      <c r="X117" s="28" t="str">
        <f>IFERROR(VLOOKUP($A117,[1]Revenue_Margin_input_Asia!$A:$AK,11,0),"")</f>
        <v/>
      </c>
      <c r="Y117" s="28" t="str">
        <f>IFERROR(VLOOKUP($A117,[1]Revenue_Margin_input_Asia!$A:$AK,12,0),"")</f>
        <v/>
      </c>
      <c r="Z117" s="28" t="str">
        <f>IFERROR(VLOOKUP($A117,[1]Revenue_Margin_input_Asia!$A:$AK,13,0),"")</f>
        <v/>
      </c>
      <c r="AA117" s="29">
        <f t="shared" si="58"/>
        <v>0</v>
      </c>
      <c r="AB117" s="30">
        <f t="shared" si="58"/>
        <v>0</v>
      </c>
      <c r="AC117" s="30">
        <f t="shared" si="58"/>
        <v>0</v>
      </c>
      <c r="AD117" s="30">
        <f t="shared" si="58"/>
        <v>0</v>
      </c>
      <c r="AE117" s="30">
        <f t="shared" si="58"/>
        <v>0</v>
      </c>
      <c r="AF117" s="30">
        <f t="shared" si="58"/>
        <v>0</v>
      </c>
      <c r="AG117" s="31">
        <f t="shared" si="58"/>
        <v>0</v>
      </c>
      <c r="AH117" s="29">
        <f t="shared" si="59"/>
        <v>0</v>
      </c>
      <c r="AI117" s="30">
        <f t="shared" si="59"/>
        <v>0</v>
      </c>
      <c r="AJ117" s="30">
        <f t="shared" si="59"/>
        <v>0</v>
      </c>
      <c r="AK117" s="30">
        <f t="shared" si="59"/>
        <v>0</v>
      </c>
      <c r="AL117" s="30">
        <f t="shared" si="59"/>
        <v>0</v>
      </c>
      <c r="AM117" s="30">
        <f t="shared" si="59"/>
        <v>0</v>
      </c>
      <c r="AN117" s="31">
        <f t="shared" si="59"/>
        <v>0</v>
      </c>
      <c r="AO117" s="42" t="str">
        <f t="shared" si="49"/>
        <v/>
      </c>
      <c r="AP117" s="43" t="str">
        <f t="shared" si="49"/>
        <v/>
      </c>
      <c r="AQ117" s="43" t="str">
        <f t="shared" si="49"/>
        <v/>
      </c>
      <c r="AR117" s="43" t="str">
        <f t="shared" si="49"/>
        <v/>
      </c>
      <c r="AS117" s="43" t="str">
        <f t="shared" si="49"/>
        <v/>
      </c>
      <c r="AT117" s="43" t="str">
        <f t="shared" si="49"/>
        <v/>
      </c>
      <c r="AU117" s="43" t="str">
        <f t="shared" si="49"/>
        <v/>
      </c>
      <c r="AV117" t="str">
        <f t="shared" si="61"/>
        <v>C3 - Standard and Premium</v>
      </c>
      <c r="AW117" t="str">
        <f t="shared" si="60"/>
        <v>C3 - Standard and Premium_AM &amp; EMEA</v>
      </c>
    </row>
    <row r="118" spans="1:49" ht="15" x14ac:dyDescent="0.25">
      <c r="A118" s="21" t="s">
        <v>244</v>
      </c>
      <c r="B118" t="s">
        <v>245</v>
      </c>
      <c r="C118" t="s">
        <v>26</v>
      </c>
      <c r="D118" t="s">
        <v>15</v>
      </c>
      <c r="E118" t="str">
        <f>VLOOKUP(A118,[1]VLookup!G:I,3,0)</f>
        <v>C3 Walkies</v>
      </c>
      <c r="F118" s="22">
        <v>14</v>
      </c>
      <c r="G118" s="23">
        <f>IFERROR(VLOOKUP(A118,[1]Asia_bookings_input!A:C,3,0),0)</f>
        <v>9</v>
      </c>
      <c r="H118" s="23">
        <f>IFERROR(VLOOKUP(A118,[1]Asia_bookings_input!K:L,2,0),0)</f>
        <v>15</v>
      </c>
      <c r="I118" s="23">
        <f t="shared" si="57"/>
        <v>17</v>
      </c>
      <c r="J118" s="23">
        <f t="shared" si="57"/>
        <v>17</v>
      </c>
      <c r="K118" s="23">
        <f t="shared" si="57"/>
        <v>17</v>
      </c>
      <c r="L118" s="24">
        <f t="shared" si="57"/>
        <v>17</v>
      </c>
      <c r="M118" s="25">
        <f>IFERROR(VLOOKUP(A118,[1]Revenue_Margin_input_Asia!A:F,6,0),"")</f>
        <v>5.8361500000000008</v>
      </c>
      <c r="N118" s="25">
        <f t="shared" si="39"/>
        <v>5.8361500000000008</v>
      </c>
      <c r="O118" s="25">
        <f t="shared" si="40"/>
        <v>5.8361500000000008</v>
      </c>
      <c r="P118" s="25">
        <f t="shared" si="41"/>
        <v>5.8361500000000008</v>
      </c>
      <c r="Q118" s="25">
        <f t="shared" si="42"/>
        <v>5.8361500000000008</v>
      </c>
      <c r="R118" s="25">
        <f t="shared" si="42"/>
        <v>5.8361500000000008</v>
      </c>
      <c r="S118" s="26">
        <f t="shared" si="42"/>
        <v>5.8361500000000008</v>
      </c>
      <c r="T118" s="27">
        <f>IFERROR(VLOOKUP(A118,[1]Revenue_Margin_input_Asia!A:K,7,0),"")</f>
        <v>6.6185143965975843E-2</v>
      </c>
      <c r="U118" s="28">
        <f>IFERROR(VLOOKUP(A118,[1]Revenue_Margin_input_Asia!A:K,8,0),"")</f>
        <v>9.9185144242944473E-2</v>
      </c>
      <c r="V118" s="28">
        <f>IFERROR(VLOOKUP($A118,[1]Revenue_Margin_input_Asia!$A:$AK,9,0),"")</f>
        <v>0.2</v>
      </c>
      <c r="W118" s="28">
        <f>IFERROR(VLOOKUP($A118,[1]Revenue_Margin_input_Asia!$A:$AK,10,0),"")</f>
        <v>0.2</v>
      </c>
      <c r="X118" s="28">
        <f>IFERROR(VLOOKUP($A118,[1]Revenue_Margin_input_Asia!$A:$AK,11,0),"")</f>
        <v>0.2</v>
      </c>
      <c r="Y118" s="28">
        <f>IFERROR(VLOOKUP($A118,[1]Revenue_Margin_input_Asia!$A:$AK,12,0),"")</f>
        <v>0.2</v>
      </c>
      <c r="Z118" s="28">
        <f>IFERROR(VLOOKUP($A118,[1]Revenue_Margin_input_Asia!$A:$AK,13,0),"")</f>
        <v>0.2</v>
      </c>
      <c r="AA118" s="29">
        <f t="shared" si="58"/>
        <v>81.706100000000006</v>
      </c>
      <c r="AB118" s="30">
        <f t="shared" si="58"/>
        <v>52.52535000000001</v>
      </c>
      <c r="AC118" s="30">
        <f t="shared" si="58"/>
        <v>87.54225000000001</v>
      </c>
      <c r="AD118" s="30">
        <f t="shared" si="58"/>
        <v>99.214550000000017</v>
      </c>
      <c r="AE118" s="30">
        <f t="shared" si="58"/>
        <v>99.214550000000017</v>
      </c>
      <c r="AF118" s="30">
        <f t="shared" si="58"/>
        <v>99.214550000000017</v>
      </c>
      <c r="AG118" s="31">
        <f t="shared" si="58"/>
        <v>99.214550000000017</v>
      </c>
      <c r="AH118" s="29">
        <f t="shared" si="59"/>
        <v>5.4077299913984191</v>
      </c>
      <c r="AI118" s="30">
        <f t="shared" si="59"/>
        <v>5.2097344161611447</v>
      </c>
      <c r="AJ118" s="30">
        <f t="shared" si="59"/>
        <v>17.508450000000003</v>
      </c>
      <c r="AK118" s="30">
        <f t="shared" si="59"/>
        <v>19.842910000000003</v>
      </c>
      <c r="AL118" s="30">
        <f t="shared" si="59"/>
        <v>19.842910000000003</v>
      </c>
      <c r="AM118" s="30">
        <f t="shared" si="59"/>
        <v>19.842910000000003</v>
      </c>
      <c r="AN118" s="31">
        <f t="shared" si="59"/>
        <v>19.842910000000003</v>
      </c>
      <c r="AO118" s="42"/>
      <c r="AP118" s="43"/>
      <c r="AQ118" s="43"/>
      <c r="AR118" s="43"/>
      <c r="AS118" s="43"/>
      <c r="AT118" s="43"/>
      <c r="AU118" s="43"/>
      <c r="AV118" t="str">
        <f t="shared" si="61"/>
        <v>C3 - Standard and Premium</v>
      </c>
      <c r="AW118" t="str">
        <f t="shared" si="60"/>
        <v>C3 - Standard and Premium_AM &amp; EMEA</v>
      </c>
    </row>
    <row r="119" spans="1:49" ht="15" x14ac:dyDescent="0.25">
      <c r="A119" s="21" t="s">
        <v>246</v>
      </c>
      <c r="B119" t="s">
        <v>247</v>
      </c>
      <c r="C119" t="s">
        <v>26</v>
      </c>
      <c r="D119" t="s">
        <v>18</v>
      </c>
      <c r="E119" t="str">
        <f>VLOOKUP(A119,[1]VLookup!G:I,3,0)</f>
        <v>C3 Walkies</v>
      </c>
      <c r="F119" s="22">
        <v>6</v>
      </c>
      <c r="G119" s="23">
        <f>IFERROR(VLOOKUP(A119,[1]Asia_bookings_input!A:C,3,0),0)</f>
        <v>6</v>
      </c>
      <c r="H119" s="23">
        <f>IFERROR(VLOOKUP(A119,[1]Asia_bookings_input!K:L,2,0),0)</f>
        <v>7</v>
      </c>
      <c r="I119" s="23">
        <f t="shared" si="57"/>
        <v>7</v>
      </c>
      <c r="J119" s="23">
        <f t="shared" si="57"/>
        <v>7</v>
      </c>
      <c r="K119" s="23">
        <f t="shared" si="57"/>
        <v>7</v>
      </c>
      <c r="L119" s="24">
        <f t="shared" si="57"/>
        <v>7</v>
      </c>
      <c r="M119" s="25">
        <f>IFERROR(VLOOKUP(A119,[1]Revenue_Margin_input_Asia!A:F,6,0),"")</f>
        <v>4.2516376000000013</v>
      </c>
      <c r="N119" s="25">
        <f t="shared" si="39"/>
        <v>4.2516376000000013</v>
      </c>
      <c r="O119" s="25">
        <f t="shared" si="40"/>
        <v>4.2516376000000013</v>
      </c>
      <c r="P119" s="25">
        <f t="shared" si="41"/>
        <v>4.2516376000000013</v>
      </c>
      <c r="Q119" s="25">
        <f t="shared" si="42"/>
        <v>4.2516376000000013</v>
      </c>
      <c r="R119" s="25">
        <f t="shared" si="42"/>
        <v>4.2516376000000013</v>
      </c>
      <c r="S119" s="26">
        <f t="shared" si="42"/>
        <v>4.2516376000000013</v>
      </c>
      <c r="T119" s="27">
        <f>IFERROR(VLOOKUP(A119,[1]Revenue_Margin_input_Asia!A:K,7,0),"")</f>
        <v>9.5848310507069184E-2</v>
      </c>
      <c r="U119" s="28">
        <f>IFERROR(VLOOKUP(A119,[1]Revenue_Margin_input_Asia!A:K,8,0),"")</f>
        <v>0.10384831536500228</v>
      </c>
      <c r="V119" s="28">
        <f>IFERROR(VLOOKUP($A119,[1]Revenue_Margin_input_Asia!$A:$AK,9,0),"")</f>
        <v>0.10384831536500228</v>
      </c>
      <c r="W119" s="28">
        <f>IFERROR(VLOOKUP($A119,[1]Revenue_Margin_input_Asia!$A:$AK,10,0),"")</f>
        <v>0.10384831536500228</v>
      </c>
      <c r="X119" s="28">
        <f>IFERROR(VLOOKUP($A119,[1]Revenue_Margin_input_Asia!$A:$AK,11,0),"")</f>
        <v>0.10384831536500228</v>
      </c>
      <c r="Y119" s="28">
        <f>IFERROR(VLOOKUP($A119,[1]Revenue_Margin_input_Asia!$A:$AK,12,0),"")</f>
        <v>0.10384831536500228</v>
      </c>
      <c r="Z119" s="28">
        <f>IFERROR(VLOOKUP($A119,[1]Revenue_Margin_input_Asia!$A:$AK,13,0),"")</f>
        <v>0.10384831536500228</v>
      </c>
      <c r="AA119" s="29">
        <f t="shared" si="58"/>
        <v>25.509825600000006</v>
      </c>
      <c r="AB119" s="30">
        <f t="shared" si="58"/>
        <v>25.509825600000006</v>
      </c>
      <c r="AC119" s="30">
        <f t="shared" si="58"/>
        <v>29.761463200000009</v>
      </c>
      <c r="AD119" s="30">
        <f t="shared" si="58"/>
        <v>29.761463200000009</v>
      </c>
      <c r="AE119" s="30">
        <f t="shared" si="58"/>
        <v>29.761463200000009</v>
      </c>
      <c r="AF119" s="30">
        <f t="shared" si="58"/>
        <v>29.761463200000009</v>
      </c>
      <c r="AG119" s="31">
        <f t="shared" si="58"/>
        <v>29.761463200000009</v>
      </c>
      <c r="AH119" s="29">
        <f t="shared" si="59"/>
        <v>2.4450736850899832</v>
      </c>
      <c r="AI119" s="30">
        <f t="shared" si="59"/>
        <v>2.6491524138150089</v>
      </c>
      <c r="AJ119" s="30">
        <f t="shared" si="59"/>
        <v>3.0906778161175108</v>
      </c>
      <c r="AK119" s="30">
        <f t="shared" si="59"/>
        <v>3.0906778161175108</v>
      </c>
      <c r="AL119" s="30">
        <f t="shared" si="59"/>
        <v>3.0906778161175108</v>
      </c>
      <c r="AM119" s="30">
        <f t="shared" si="59"/>
        <v>3.0906778161175108</v>
      </c>
      <c r="AN119" s="31">
        <f t="shared" si="59"/>
        <v>3.0906778161175108</v>
      </c>
      <c r="AO119" s="42"/>
      <c r="AP119" s="43"/>
      <c r="AQ119" s="43"/>
      <c r="AR119" s="43"/>
      <c r="AS119" s="43"/>
      <c r="AT119" s="43"/>
      <c r="AU119" s="43"/>
      <c r="AV119" t="str">
        <f t="shared" si="61"/>
        <v>C3 - Standard and Premium</v>
      </c>
      <c r="AW119" t="str">
        <f t="shared" si="60"/>
        <v>C3 - Standard and Premium_AM &amp; EMEA</v>
      </c>
    </row>
    <row r="120" spans="1:49" ht="15" hidden="1" x14ac:dyDescent="0.25">
      <c r="A120" s="21" t="s">
        <v>248</v>
      </c>
      <c r="B120" t="s">
        <v>249</v>
      </c>
      <c r="C120" t="s">
        <v>60</v>
      </c>
      <c r="D120" t="s">
        <v>18</v>
      </c>
      <c r="E120" t="str">
        <f>VLOOKUP(A120,[1]VLookup!G:I,3,0)</f>
        <v>C3 Ride-On</v>
      </c>
      <c r="F120" s="22">
        <v>0</v>
      </c>
      <c r="G120" s="23">
        <f>IFERROR(VLOOKUP(A120,[1]Asia_bookings_input!A:C,3,0),0)</f>
        <v>0</v>
      </c>
      <c r="H120" s="23">
        <f>IFERROR(VLOOKUP(A120,[1]Asia_bookings_input!K:L,2,0),0)</f>
        <v>0</v>
      </c>
      <c r="I120" s="23">
        <f t="shared" si="57"/>
        <v>0</v>
      </c>
      <c r="J120" s="23">
        <f t="shared" si="57"/>
        <v>0</v>
      </c>
      <c r="K120" s="23">
        <f t="shared" si="57"/>
        <v>0</v>
      </c>
      <c r="L120" s="24">
        <f t="shared" si="57"/>
        <v>0</v>
      </c>
      <c r="M120" s="25" t="str">
        <f>IFERROR(VLOOKUP(A120,[1]Revenue_Margin_input_Asia!A:F,6,0),"")</f>
        <v/>
      </c>
      <c r="N120" s="25" t="str">
        <f t="shared" si="39"/>
        <v/>
      </c>
      <c r="O120" s="25" t="str">
        <f t="shared" si="40"/>
        <v/>
      </c>
      <c r="P120" s="25" t="str">
        <f t="shared" si="41"/>
        <v/>
      </c>
      <c r="Q120" s="25" t="str">
        <f t="shared" si="42"/>
        <v/>
      </c>
      <c r="R120" s="25" t="str">
        <f t="shared" si="42"/>
        <v/>
      </c>
      <c r="S120" s="26" t="str">
        <f t="shared" si="42"/>
        <v/>
      </c>
      <c r="T120" s="27" t="str">
        <f>IFERROR(VLOOKUP(A120,[1]Revenue_Margin_input_Asia!A:K,7,0),"")</f>
        <v/>
      </c>
      <c r="U120" s="28" t="str">
        <f>IFERROR(VLOOKUP(A120,[1]Revenue_Margin_input_Asia!A:K,8,0),"")</f>
        <v/>
      </c>
      <c r="V120" s="28" t="str">
        <f>IFERROR(VLOOKUP($A120,[1]Revenue_Margin_input_Asia!$A:$AK,9,0),"")</f>
        <v/>
      </c>
      <c r="W120" s="28" t="str">
        <f>IFERROR(VLOOKUP($A120,[1]Revenue_Margin_input_Asia!$A:$AK,10,0),"")</f>
        <v/>
      </c>
      <c r="X120" s="28" t="str">
        <f>IFERROR(VLOOKUP($A120,[1]Revenue_Margin_input_Asia!$A:$AK,11,0),"")</f>
        <v/>
      </c>
      <c r="Y120" s="28" t="str">
        <f>IFERROR(VLOOKUP($A120,[1]Revenue_Margin_input_Asia!$A:$AK,12,0),"")</f>
        <v/>
      </c>
      <c r="Z120" s="28" t="str">
        <f>IFERROR(VLOOKUP($A120,[1]Revenue_Margin_input_Asia!$A:$AK,13,0),"")</f>
        <v/>
      </c>
      <c r="AA120" s="29">
        <f t="shared" si="58"/>
        <v>0</v>
      </c>
      <c r="AB120" s="30">
        <f t="shared" si="58"/>
        <v>0</v>
      </c>
      <c r="AC120" s="30">
        <f t="shared" si="58"/>
        <v>0</v>
      </c>
      <c r="AD120" s="30">
        <f t="shared" si="58"/>
        <v>0</v>
      </c>
      <c r="AE120" s="30">
        <f t="shared" si="58"/>
        <v>0</v>
      </c>
      <c r="AF120" s="30">
        <f t="shared" si="58"/>
        <v>0</v>
      </c>
      <c r="AG120" s="31">
        <f t="shared" si="58"/>
        <v>0</v>
      </c>
      <c r="AH120" s="29">
        <f t="shared" si="59"/>
        <v>0</v>
      </c>
      <c r="AI120" s="30">
        <f t="shared" si="59"/>
        <v>0</v>
      </c>
      <c r="AJ120" s="30">
        <f t="shared" si="59"/>
        <v>0</v>
      </c>
      <c r="AK120" s="30">
        <f t="shared" si="59"/>
        <v>0</v>
      </c>
      <c r="AL120" s="30">
        <f t="shared" si="59"/>
        <v>0</v>
      </c>
      <c r="AM120" s="30">
        <f t="shared" si="59"/>
        <v>0</v>
      </c>
      <c r="AN120" s="31">
        <f t="shared" si="59"/>
        <v>0</v>
      </c>
      <c r="AO120" s="42"/>
      <c r="AP120" s="43"/>
      <c r="AQ120" s="43"/>
      <c r="AR120" s="43"/>
      <c r="AS120" s="43"/>
      <c r="AT120" s="43"/>
      <c r="AU120" s="43"/>
      <c r="AV120" t="str">
        <f t="shared" si="61"/>
        <v>C3 - Standard and Premium</v>
      </c>
      <c r="AW120" t="str">
        <f t="shared" si="60"/>
        <v>C3 - Standard and Premium_AM &amp; EMEA</v>
      </c>
    </row>
    <row r="121" spans="1:49" ht="15" hidden="1" x14ac:dyDescent="0.25">
      <c r="A121" s="21" t="s">
        <v>250</v>
      </c>
      <c r="B121" t="s">
        <v>251</v>
      </c>
      <c r="C121" t="s">
        <v>26</v>
      </c>
      <c r="D121" t="s">
        <v>18</v>
      </c>
      <c r="E121" t="str">
        <f>VLOOKUP(A121,[1]VLookup!G:I,3,0)</f>
        <v>C3 Ride-On</v>
      </c>
      <c r="F121" s="22">
        <v>0</v>
      </c>
      <c r="G121" s="23">
        <f>IFERROR(VLOOKUP(A121,[1]Asia_bookings_input!A:C,3,0),0)</f>
        <v>0</v>
      </c>
      <c r="H121" s="23">
        <f>IFERROR(VLOOKUP(A121,[1]Asia_bookings_input!K:L,2,0),0)</f>
        <v>0</v>
      </c>
      <c r="I121" s="23">
        <f t="shared" si="57"/>
        <v>0</v>
      </c>
      <c r="J121" s="23">
        <f t="shared" si="57"/>
        <v>0</v>
      </c>
      <c r="K121" s="23">
        <f t="shared" si="57"/>
        <v>0</v>
      </c>
      <c r="L121" s="24">
        <f t="shared" si="57"/>
        <v>0</v>
      </c>
      <c r="M121" s="25" t="str">
        <f>IFERROR(VLOOKUP(A121,[1]Revenue_Margin_input_Asia!A:F,6,0),"")</f>
        <v/>
      </c>
      <c r="N121" s="25" t="str">
        <f t="shared" si="39"/>
        <v/>
      </c>
      <c r="O121" s="25" t="str">
        <f t="shared" si="40"/>
        <v/>
      </c>
      <c r="P121" s="25" t="str">
        <f t="shared" si="41"/>
        <v/>
      </c>
      <c r="Q121" s="25" t="str">
        <f t="shared" si="42"/>
        <v/>
      </c>
      <c r="R121" s="25" t="str">
        <f t="shared" si="42"/>
        <v/>
      </c>
      <c r="S121" s="26" t="str">
        <f t="shared" si="42"/>
        <v/>
      </c>
      <c r="T121" s="27" t="str">
        <f>IFERROR(VLOOKUP(A121,[1]Revenue_Margin_input_Asia!A:K,7,0),"")</f>
        <v/>
      </c>
      <c r="U121" s="28" t="str">
        <f>IFERROR(VLOOKUP(A121,[1]Revenue_Margin_input_Asia!A:K,8,0),"")</f>
        <v/>
      </c>
      <c r="V121" s="28" t="str">
        <f>IFERROR(VLOOKUP($A121,[1]Revenue_Margin_input_Asia!$A:$AK,9,0),"")</f>
        <v/>
      </c>
      <c r="W121" s="28" t="str">
        <f>IFERROR(VLOOKUP($A121,[1]Revenue_Margin_input_Asia!$A:$AK,10,0),"")</f>
        <v/>
      </c>
      <c r="X121" s="28" t="str">
        <f>IFERROR(VLOOKUP($A121,[1]Revenue_Margin_input_Asia!$A:$AK,11,0),"")</f>
        <v/>
      </c>
      <c r="Y121" s="28" t="str">
        <f>IFERROR(VLOOKUP($A121,[1]Revenue_Margin_input_Asia!$A:$AK,12,0),"")</f>
        <v/>
      </c>
      <c r="Z121" s="28" t="str">
        <f>IFERROR(VLOOKUP($A121,[1]Revenue_Margin_input_Asia!$A:$AK,13,0),"")</f>
        <v/>
      </c>
      <c r="AA121" s="29">
        <f t="shared" si="58"/>
        <v>0</v>
      </c>
      <c r="AB121" s="30">
        <f t="shared" si="58"/>
        <v>0</v>
      </c>
      <c r="AC121" s="30">
        <f t="shared" si="58"/>
        <v>0</v>
      </c>
      <c r="AD121" s="30">
        <f t="shared" si="58"/>
        <v>0</v>
      </c>
      <c r="AE121" s="30">
        <f t="shared" si="58"/>
        <v>0</v>
      </c>
      <c r="AF121" s="30">
        <f t="shared" si="58"/>
        <v>0</v>
      </c>
      <c r="AG121" s="31">
        <f t="shared" si="58"/>
        <v>0</v>
      </c>
      <c r="AH121" s="29">
        <f t="shared" si="59"/>
        <v>0</v>
      </c>
      <c r="AI121" s="30">
        <f t="shared" si="59"/>
        <v>0</v>
      </c>
      <c r="AJ121" s="30">
        <f t="shared" si="59"/>
        <v>0</v>
      </c>
      <c r="AK121" s="30">
        <f t="shared" si="59"/>
        <v>0</v>
      </c>
      <c r="AL121" s="30">
        <f t="shared" si="59"/>
        <v>0</v>
      </c>
      <c r="AM121" s="30">
        <f t="shared" si="59"/>
        <v>0</v>
      </c>
      <c r="AN121" s="31">
        <f t="shared" si="59"/>
        <v>0</v>
      </c>
      <c r="AO121" s="42"/>
      <c r="AP121" s="43"/>
      <c r="AQ121" s="43"/>
      <c r="AR121" s="43"/>
      <c r="AS121" s="43"/>
      <c r="AT121" s="43"/>
      <c r="AU121" s="43"/>
      <c r="AV121" t="str">
        <f t="shared" si="61"/>
        <v>C3 - Standard and Premium</v>
      </c>
      <c r="AW121" t="str">
        <f t="shared" si="60"/>
        <v>C3 - Standard and Premium_AM &amp; EMEA</v>
      </c>
    </row>
    <row r="122" spans="1:49" ht="15" hidden="1" x14ac:dyDescent="0.25">
      <c r="A122" s="21" t="s">
        <v>252</v>
      </c>
      <c r="B122" t="s">
        <v>253</v>
      </c>
      <c r="C122" t="s">
        <v>26</v>
      </c>
      <c r="D122" t="s">
        <v>15</v>
      </c>
      <c r="E122" t="str">
        <f>VLOOKUP(A122,[1]VLookup!G:I,3,0)</f>
        <v>C3 Ride-On</v>
      </c>
      <c r="F122" s="22">
        <v>0</v>
      </c>
      <c r="G122" s="23">
        <f>IFERROR(VLOOKUP(A122,[1]Asia_bookings_input!A:C,3,0),0)</f>
        <v>0</v>
      </c>
      <c r="H122" s="23">
        <f>IFERROR(VLOOKUP(A122,[1]Asia_bookings_input!K:L,2,0),0)</f>
        <v>0</v>
      </c>
      <c r="I122" s="23">
        <f t="shared" si="57"/>
        <v>0</v>
      </c>
      <c r="J122" s="23">
        <f t="shared" si="57"/>
        <v>0</v>
      </c>
      <c r="K122" s="23">
        <f t="shared" si="57"/>
        <v>0</v>
      </c>
      <c r="L122" s="24">
        <f t="shared" si="57"/>
        <v>0</v>
      </c>
      <c r="M122" s="25" t="str">
        <f>IFERROR(VLOOKUP(A122,[1]Revenue_Margin_input_Asia!A:F,6,0),"")</f>
        <v/>
      </c>
      <c r="N122" s="25" t="str">
        <f t="shared" si="39"/>
        <v/>
      </c>
      <c r="O122" s="25" t="str">
        <f t="shared" si="40"/>
        <v/>
      </c>
      <c r="P122" s="25" t="str">
        <f t="shared" si="41"/>
        <v/>
      </c>
      <c r="Q122" s="25" t="str">
        <f t="shared" si="42"/>
        <v/>
      </c>
      <c r="R122" s="25" t="str">
        <f t="shared" si="42"/>
        <v/>
      </c>
      <c r="S122" s="26" t="str">
        <f t="shared" si="42"/>
        <v/>
      </c>
      <c r="T122" s="27" t="str">
        <f>IFERROR(VLOOKUP(A122,[1]Revenue_Margin_input_Asia!A:K,7,0),"")</f>
        <v/>
      </c>
      <c r="U122" s="28" t="str">
        <f>IFERROR(VLOOKUP(A122,[1]Revenue_Margin_input_Asia!A:K,8,0),"")</f>
        <v/>
      </c>
      <c r="V122" s="28" t="str">
        <f>IFERROR(VLOOKUP($A122,[1]Revenue_Margin_input_Asia!$A:$AK,9,0),"")</f>
        <v/>
      </c>
      <c r="W122" s="28" t="str">
        <f>IFERROR(VLOOKUP($A122,[1]Revenue_Margin_input_Asia!$A:$AK,10,0),"")</f>
        <v/>
      </c>
      <c r="X122" s="28" t="str">
        <f>IFERROR(VLOOKUP($A122,[1]Revenue_Margin_input_Asia!$A:$AK,11,0),"")</f>
        <v/>
      </c>
      <c r="Y122" s="28" t="str">
        <f>IFERROR(VLOOKUP($A122,[1]Revenue_Margin_input_Asia!$A:$AK,12,0),"")</f>
        <v/>
      </c>
      <c r="Z122" s="28" t="str">
        <f>IFERROR(VLOOKUP($A122,[1]Revenue_Margin_input_Asia!$A:$AK,13,0),"")</f>
        <v/>
      </c>
      <c r="AA122" s="29">
        <f t="shared" si="58"/>
        <v>0</v>
      </c>
      <c r="AB122" s="30">
        <f t="shared" si="58"/>
        <v>0</v>
      </c>
      <c r="AC122" s="30">
        <f t="shared" si="58"/>
        <v>0</v>
      </c>
      <c r="AD122" s="30">
        <f t="shared" si="58"/>
        <v>0</v>
      </c>
      <c r="AE122" s="30">
        <f t="shared" si="58"/>
        <v>0</v>
      </c>
      <c r="AF122" s="30">
        <f t="shared" si="58"/>
        <v>0</v>
      </c>
      <c r="AG122" s="31">
        <f t="shared" si="58"/>
        <v>0</v>
      </c>
      <c r="AH122" s="29">
        <f t="shared" si="59"/>
        <v>0</v>
      </c>
      <c r="AI122" s="30">
        <f t="shared" si="59"/>
        <v>0</v>
      </c>
      <c r="AJ122" s="30">
        <f t="shared" si="59"/>
        <v>0</v>
      </c>
      <c r="AK122" s="30">
        <f t="shared" si="59"/>
        <v>0</v>
      </c>
      <c r="AL122" s="30">
        <f t="shared" si="59"/>
        <v>0</v>
      </c>
      <c r="AM122" s="30">
        <f t="shared" si="59"/>
        <v>0</v>
      </c>
      <c r="AN122" s="31">
        <f t="shared" si="59"/>
        <v>0</v>
      </c>
      <c r="AO122" s="42" t="str">
        <f t="shared" si="49"/>
        <v/>
      </c>
      <c r="AP122" s="43" t="str">
        <f t="shared" si="49"/>
        <v/>
      </c>
      <c r="AQ122" s="43" t="str">
        <f t="shared" si="49"/>
        <v/>
      </c>
      <c r="AR122" s="43" t="str">
        <f t="shared" si="49"/>
        <v/>
      </c>
      <c r="AS122" s="43" t="str">
        <f t="shared" si="49"/>
        <v/>
      </c>
      <c r="AT122" s="43" t="str">
        <f t="shared" si="49"/>
        <v/>
      </c>
      <c r="AU122" s="43" t="str">
        <f t="shared" si="49"/>
        <v/>
      </c>
      <c r="AV122" t="str">
        <f t="shared" si="61"/>
        <v>C3 - Standard and Premium</v>
      </c>
      <c r="AW122" t="str">
        <f t="shared" si="60"/>
        <v>C3 - Standard and Premium_AM &amp; EMEA</v>
      </c>
    </row>
    <row r="123" spans="1:49" ht="15" hidden="1" x14ac:dyDescent="0.25">
      <c r="A123" s="21" t="s">
        <v>254</v>
      </c>
      <c r="B123" t="s">
        <v>255</v>
      </c>
      <c r="C123" t="s">
        <v>60</v>
      </c>
      <c r="D123" t="s">
        <v>15</v>
      </c>
      <c r="E123" t="str">
        <f>VLOOKUP(A123,[1]VLookup!G:I,3,0)</f>
        <v>C3 Ride-On</v>
      </c>
      <c r="F123" s="22">
        <v>0</v>
      </c>
      <c r="G123" s="23">
        <f>IFERROR(VLOOKUP(A123,[1]Asia_bookings_input!A:C,3,0),0)</f>
        <v>0</v>
      </c>
      <c r="H123" s="23">
        <f>IFERROR(VLOOKUP(A123,[1]Asia_bookings_input!K:L,2,0),0)</f>
        <v>0</v>
      </c>
      <c r="I123" s="23">
        <f t="shared" si="57"/>
        <v>0</v>
      </c>
      <c r="J123" s="23">
        <f t="shared" si="57"/>
        <v>0</v>
      </c>
      <c r="K123" s="23">
        <f t="shared" si="57"/>
        <v>0</v>
      </c>
      <c r="L123" s="24">
        <f t="shared" si="57"/>
        <v>0</v>
      </c>
      <c r="M123" s="25" t="str">
        <f>IFERROR(VLOOKUP(A123,[1]Revenue_Margin_input_Asia!A:F,6,0),"")</f>
        <v/>
      </c>
      <c r="N123" s="25" t="str">
        <f t="shared" si="39"/>
        <v/>
      </c>
      <c r="O123" s="25" t="str">
        <f t="shared" si="40"/>
        <v/>
      </c>
      <c r="P123" s="25" t="str">
        <f t="shared" si="41"/>
        <v/>
      </c>
      <c r="Q123" s="25" t="str">
        <f t="shared" si="42"/>
        <v/>
      </c>
      <c r="R123" s="25" t="str">
        <f t="shared" si="42"/>
        <v/>
      </c>
      <c r="S123" s="26" t="str">
        <f t="shared" si="42"/>
        <v/>
      </c>
      <c r="T123" s="27" t="str">
        <f>IFERROR(VLOOKUP(A123,[1]Revenue_Margin_input_Asia!A:K,7,0),"")</f>
        <v/>
      </c>
      <c r="U123" s="28" t="str">
        <f>IFERROR(VLOOKUP(A123,[1]Revenue_Margin_input_Asia!A:K,8,0),"")</f>
        <v/>
      </c>
      <c r="V123" s="28" t="str">
        <f>IFERROR(VLOOKUP($A123,[1]Revenue_Margin_input_Asia!$A:$AK,9,0),"")</f>
        <v/>
      </c>
      <c r="W123" s="28" t="str">
        <f>IFERROR(VLOOKUP($A123,[1]Revenue_Margin_input_Asia!$A:$AK,10,0),"")</f>
        <v/>
      </c>
      <c r="X123" s="28" t="str">
        <f>IFERROR(VLOOKUP($A123,[1]Revenue_Margin_input_Asia!$A:$AK,11,0),"")</f>
        <v/>
      </c>
      <c r="Y123" s="28" t="str">
        <f>IFERROR(VLOOKUP($A123,[1]Revenue_Margin_input_Asia!$A:$AK,12,0),"")</f>
        <v/>
      </c>
      <c r="Z123" s="28" t="str">
        <f>IFERROR(VLOOKUP($A123,[1]Revenue_Margin_input_Asia!$A:$AK,13,0),"")</f>
        <v/>
      </c>
      <c r="AA123" s="29">
        <f t="shared" si="58"/>
        <v>0</v>
      </c>
      <c r="AB123" s="30">
        <f t="shared" si="58"/>
        <v>0</v>
      </c>
      <c r="AC123" s="30">
        <f t="shared" si="58"/>
        <v>0</v>
      </c>
      <c r="AD123" s="30">
        <f t="shared" si="58"/>
        <v>0</v>
      </c>
      <c r="AE123" s="30">
        <f t="shared" si="58"/>
        <v>0</v>
      </c>
      <c r="AF123" s="30">
        <f t="shared" si="58"/>
        <v>0</v>
      </c>
      <c r="AG123" s="31">
        <f t="shared" si="58"/>
        <v>0</v>
      </c>
      <c r="AH123" s="29">
        <f t="shared" si="59"/>
        <v>0</v>
      </c>
      <c r="AI123" s="30">
        <f t="shared" si="59"/>
        <v>0</v>
      </c>
      <c r="AJ123" s="30">
        <f t="shared" si="59"/>
        <v>0</v>
      </c>
      <c r="AK123" s="30">
        <f t="shared" si="59"/>
        <v>0</v>
      </c>
      <c r="AL123" s="30">
        <f t="shared" si="59"/>
        <v>0</v>
      </c>
      <c r="AM123" s="30">
        <f t="shared" si="59"/>
        <v>0</v>
      </c>
      <c r="AN123" s="31">
        <f t="shared" si="59"/>
        <v>0</v>
      </c>
      <c r="AO123" s="42" t="str">
        <f t="shared" si="49"/>
        <v/>
      </c>
      <c r="AP123" s="43" t="str">
        <f t="shared" si="49"/>
        <v/>
      </c>
      <c r="AQ123" s="43" t="str">
        <f t="shared" si="49"/>
        <v/>
      </c>
      <c r="AR123" s="43" t="str">
        <f t="shared" si="49"/>
        <v/>
      </c>
      <c r="AS123" s="43" t="str">
        <f t="shared" si="49"/>
        <v/>
      </c>
      <c r="AT123" s="43" t="str">
        <f t="shared" si="49"/>
        <v/>
      </c>
      <c r="AU123" s="43" t="str">
        <f t="shared" si="49"/>
        <v/>
      </c>
      <c r="AV123" t="str">
        <f t="shared" si="61"/>
        <v>C3 - Standard and Premium</v>
      </c>
      <c r="AW123" t="str">
        <f t="shared" si="60"/>
        <v>C3 - Standard and Premium_AM &amp; EMEA</v>
      </c>
    </row>
    <row r="124" spans="1:49" ht="15" hidden="1" x14ac:dyDescent="0.25">
      <c r="A124" s="21" t="s">
        <v>256</v>
      </c>
      <c r="B124" t="s">
        <v>257</v>
      </c>
      <c r="C124" t="s">
        <v>60</v>
      </c>
      <c r="D124" t="s">
        <v>18</v>
      </c>
      <c r="E124" t="str">
        <f>VLOOKUP(A124,[1]VLookup!G:I,3,0)</f>
        <v>C3 Ride-On</v>
      </c>
      <c r="F124" s="22">
        <v>0</v>
      </c>
      <c r="G124" s="23">
        <f>IFERROR(VLOOKUP(A124,[1]Asia_bookings_input!A:C,3,0),0)</f>
        <v>0</v>
      </c>
      <c r="H124" s="23">
        <f>IFERROR(VLOOKUP(A124,[1]Asia_bookings_input!K:L,2,0),0)</f>
        <v>0</v>
      </c>
      <c r="I124" s="23">
        <f t="shared" si="57"/>
        <v>0</v>
      </c>
      <c r="J124" s="23">
        <f t="shared" si="57"/>
        <v>0</v>
      </c>
      <c r="K124" s="23">
        <f t="shared" si="57"/>
        <v>0</v>
      </c>
      <c r="L124" s="24">
        <f t="shared" si="57"/>
        <v>0</v>
      </c>
      <c r="M124" s="25" t="str">
        <f>IFERROR(VLOOKUP(A124,[1]Revenue_Margin_input_Asia!A:F,6,0),"")</f>
        <v/>
      </c>
      <c r="N124" s="25" t="str">
        <f t="shared" si="39"/>
        <v/>
      </c>
      <c r="O124" s="25" t="str">
        <f t="shared" si="40"/>
        <v/>
      </c>
      <c r="P124" s="25" t="str">
        <f t="shared" si="41"/>
        <v/>
      </c>
      <c r="Q124" s="25" t="str">
        <f t="shared" si="42"/>
        <v/>
      </c>
      <c r="R124" s="25" t="str">
        <f t="shared" si="42"/>
        <v/>
      </c>
      <c r="S124" s="26" t="str">
        <f t="shared" si="42"/>
        <v/>
      </c>
      <c r="T124" s="27" t="str">
        <f>IFERROR(VLOOKUP(A124,[1]Revenue_Margin_input_Asia!A:K,7,0),"")</f>
        <v/>
      </c>
      <c r="U124" s="28" t="str">
        <f>IFERROR(VLOOKUP(A124,[1]Revenue_Margin_input_Asia!A:K,8,0),"")</f>
        <v/>
      </c>
      <c r="V124" s="28" t="str">
        <f>IFERROR(VLOOKUP($A124,[1]Revenue_Margin_input_Asia!$A:$AK,9,0),"")</f>
        <v/>
      </c>
      <c r="W124" s="28" t="str">
        <f>IFERROR(VLOOKUP($A124,[1]Revenue_Margin_input_Asia!$A:$AK,10,0),"")</f>
        <v/>
      </c>
      <c r="X124" s="28" t="str">
        <f>IFERROR(VLOOKUP($A124,[1]Revenue_Margin_input_Asia!$A:$AK,11,0),"")</f>
        <v/>
      </c>
      <c r="Y124" s="28" t="str">
        <f>IFERROR(VLOOKUP($A124,[1]Revenue_Margin_input_Asia!$A:$AK,12,0),"")</f>
        <v/>
      </c>
      <c r="Z124" s="28" t="str">
        <f>IFERROR(VLOOKUP($A124,[1]Revenue_Margin_input_Asia!$A:$AK,13,0),"")</f>
        <v/>
      </c>
      <c r="AA124" s="29">
        <f t="shared" si="58"/>
        <v>0</v>
      </c>
      <c r="AB124" s="30">
        <f t="shared" si="58"/>
        <v>0</v>
      </c>
      <c r="AC124" s="30">
        <f t="shared" si="58"/>
        <v>0</v>
      </c>
      <c r="AD124" s="30">
        <f t="shared" si="58"/>
        <v>0</v>
      </c>
      <c r="AE124" s="30">
        <f t="shared" si="58"/>
        <v>0</v>
      </c>
      <c r="AF124" s="30">
        <f t="shared" si="58"/>
        <v>0</v>
      </c>
      <c r="AG124" s="31">
        <f t="shared" si="58"/>
        <v>0</v>
      </c>
      <c r="AH124" s="29">
        <f t="shared" si="59"/>
        <v>0</v>
      </c>
      <c r="AI124" s="30">
        <f t="shared" si="59"/>
        <v>0</v>
      </c>
      <c r="AJ124" s="30">
        <f t="shared" si="59"/>
        <v>0</v>
      </c>
      <c r="AK124" s="30">
        <f t="shared" si="59"/>
        <v>0</v>
      </c>
      <c r="AL124" s="30">
        <f t="shared" si="59"/>
        <v>0</v>
      </c>
      <c r="AM124" s="30">
        <f t="shared" si="59"/>
        <v>0</v>
      </c>
      <c r="AN124" s="31">
        <f t="shared" si="59"/>
        <v>0</v>
      </c>
      <c r="AO124" s="42" t="str">
        <f t="shared" si="49"/>
        <v/>
      </c>
      <c r="AP124" s="43" t="str">
        <f t="shared" si="49"/>
        <v/>
      </c>
      <c r="AQ124" s="43" t="str">
        <f t="shared" si="49"/>
        <v/>
      </c>
      <c r="AR124" s="43" t="str">
        <f t="shared" si="49"/>
        <v/>
      </c>
      <c r="AS124" s="43" t="str">
        <f t="shared" si="49"/>
        <v/>
      </c>
      <c r="AT124" s="43" t="str">
        <f t="shared" si="49"/>
        <v/>
      </c>
      <c r="AU124" s="43" t="str">
        <f t="shared" si="49"/>
        <v/>
      </c>
      <c r="AV124" t="str">
        <f t="shared" si="61"/>
        <v>C3 - Standard and Premium</v>
      </c>
      <c r="AW124" t="str">
        <f t="shared" si="60"/>
        <v>C3 - Standard and Premium_AM &amp; EMEA</v>
      </c>
    </row>
    <row r="125" spans="1:49" ht="15" x14ac:dyDescent="0.25">
      <c r="A125" s="21" t="s">
        <v>258</v>
      </c>
      <c r="B125" t="s">
        <v>259</v>
      </c>
      <c r="C125" t="s">
        <v>60</v>
      </c>
      <c r="D125" t="s">
        <v>18</v>
      </c>
      <c r="E125" t="str">
        <f>VLOOKUP(A125,[1]VLookup!G:I,3,0)</f>
        <v>C3 Ride-On</v>
      </c>
      <c r="F125" s="22">
        <v>8</v>
      </c>
      <c r="G125" s="23">
        <f>IFERROR(VLOOKUP(A125,[1]Asia_bookings_input!A:C,3,0),0)</f>
        <v>8</v>
      </c>
      <c r="H125" s="23">
        <f>IFERROR(VLOOKUP(A125,[1]Asia_bookings_input!K:L,2,0),0)</f>
        <v>9</v>
      </c>
      <c r="I125" s="23">
        <f t="shared" ref="I125:L178" si="62">ROUND(I$179*$F125/$F$179,0)</f>
        <v>10</v>
      </c>
      <c r="J125" s="23">
        <f t="shared" si="62"/>
        <v>10</v>
      </c>
      <c r="K125" s="23">
        <f t="shared" si="62"/>
        <v>10</v>
      </c>
      <c r="L125" s="24">
        <f t="shared" si="62"/>
        <v>10</v>
      </c>
      <c r="M125" s="25">
        <f>IFERROR(VLOOKUP(A125,[1]Revenue_Margin_input_Asia!A:F,6,0),"")</f>
        <v>7.9934184475214201</v>
      </c>
      <c r="N125" s="25">
        <f t="shared" si="39"/>
        <v>7.9934184475214201</v>
      </c>
      <c r="O125" s="25">
        <f t="shared" si="40"/>
        <v>7.9934184475214201</v>
      </c>
      <c r="P125" s="25">
        <f t="shared" si="41"/>
        <v>7.9934184475214201</v>
      </c>
      <c r="Q125" s="25">
        <f t="shared" si="42"/>
        <v>7.9934184475214201</v>
      </c>
      <c r="R125" s="25">
        <f t="shared" si="42"/>
        <v>7.9934184475214201</v>
      </c>
      <c r="S125" s="26">
        <f t="shared" si="42"/>
        <v>7.9934184475214201</v>
      </c>
      <c r="T125" s="27">
        <f>IFERROR(VLOOKUP(A125,[1]Revenue_Margin_input_Asia!A:K,7,0),"")</f>
        <v>-9.3348281356636954E-3</v>
      </c>
      <c r="U125" s="28">
        <f>IFERROR(VLOOKUP(A125,[1]Revenue_Margin_input_Asia!A:K,8,0),"")</f>
        <v>9.9334563119298863E-2</v>
      </c>
      <c r="V125" s="28">
        <f>IFERROR(VLOOKUP($A125,[1]Revenue_Margin_input_Asia!$A:$AK,9,0),"")</f>
        <v>0.19933755730215164</v>
      </c>
      <c r="W125" s="28">
        <f>IFERROR(VLOOKUP($A125,[1]Revenue_Margin_input_Asia!$A:$AK,10,0),"")</f>
        <v>0.19933755730215164</v>
      </c>
      <c r="X125" s="28">
        <f>IFERROR(VLOOKUP($A125,[1]Revenue_Margin_input_Asia!$A:$AK,11,0),"")</f>
        <v>0.19933755730215164</v>
      </c>
      <c r="Y125" s="28">
        <f>IFERROR(VLOOKUP($A125,[1]Revenue_Margin_input_Asia!$A:$AK,12,0),"")</f>
        <v>0.19933755730215164</v>
      </c>
      <c r="Z125" s="28">
        <f>IFERROR(VLOOKUP($A125,[1]Revenue_Margin_input_Asia!$A:$AK,13,0),"")</f>
        <v>0.19933755730215164</v>
      </c>
      <c r="AA125" s="29">
        <f t="shared" si="58"/>
        <v>63.94734758017136</v>
      </c>
      <c r="AB125" s="30">
        <f t="shared" si="58"/>
        <v>63.94734758017136</v>
      </c>
      <c r="AC125" s="30">
        <f t="shared" si="58"/>
        <v>71.940766027692774</v>
      </c>
      <c r="AD125" s="30">
        <f t="shared" si="58"/>
        <v>79.934184475214195</v>
      </c>
      <c r="AE125" s="30">
        <f t="shared" si="58"/>
        <v>79.934184475214195</v>
      </c>
      <c r="AF125" s="30">
        <f t="shared" si="58"/>
        <v>79.934184475214195</v>
      </c>
      <c r="AG125" s="31">
        <f t="shared" si="58"/>
        <v>79.934184475214195</v>
      </c>
      <c r="AH125" s="29">
        <f t="shared" si="59"/>
        <v>-0.59693749939244933</v>
      </c>
      <c r="AI125" s="30">
        <f t="shared" si="59"/>
        <v>6.3521818345142753</v>
      </c>
      <c r="AJ125" s="30">
        <f t="shared" si="59"/>
        <v>14.340496570405891</v>
      </c>
      <c r="AK125" s="30">
        <f t="shared" si="59"/>
        <v>15.933885078228769</v>
      </c>
      <c r="AL125" s="30">
        <f t="shared" si="59"/>
        <v>15.933885078228769</v>
      </c>
      <c r="AM125" s="30">
        <f t="shared" si="59"/>
        <v>15.933885078228769</v>
      </c>
      <c r="AN125" s="31">
        <f t="shared" si="59"/>
        <v>15.933885078228769</v>
      </c>
      <c r="AO125" s="42"/>
      <c r="AP125" s="43"/>
      <c r="AQ125" s="43"/>
      <c r="AR125" s="43"/>
      <c r="AS125" s="43"/>
      <c r="AT125" s="43"/>
      <c r="AU125" s="43"/>
      <c r="AV125" t="str">
        <f t="shared" si="61"/>
        <v>C3 - Standard and Premium</v>
      </c>
      <c r="AW125" t="str">
        <f t="shared" si="60"/>
        <v>C3 - Standard and Premium_AM &amp; EMEA</v>
      </c>
    </row>
    <row r="126" spans="1:49" ht="15" hidden="1" x14ac:dyDescent="0.25">
      <c r="A126" s="21" t="s">
        <v>260</v>
      </c>
      <c r="B126" t="s">
        <v>261</v>
      </c>
      <c r="C126" t="s">
        <v>60</v>
      </c>
      <c r="D126" t="s">
        <v>18</v>
      </c>
      <c r="E126" t="str">
        <f>VLOOKUP(A126,[1]VLookup!G:I,3,0)</f>
        <v>C3 Ride-On</v>
      </c>
      <c r="F126" s="22">
        <v>0</v>
      </c>
      <c r="G126" s="23">
        <f>IFERROR(VLOOKUP(A126,[1]Asia_bookings_input!A:C,3,0),0)</f>
        <v>0</v>
      </c>
      <c r="H126" s="23">
        <f>IFERROR(VLOOKUP(A126,[1]Asia_bookings_input!K:L,2,0),0)</f>
        <v>0</v>
      </c>
      <c r="I126" s="23">
        <f t="shared" si="62"/>
        <v>0</v>
      </c>
      <c r="J126" s="23">
        <f t="shared" si="62"/>
        <v>0</v>
      </c>
      <c r="K126" s="23">
        <f t="shared" si="62"/>
        <v>0</v>
      </c>
      <c r="L126" s="24">
        <f t="shared" si="62"/>
        <v>0</v>
      </c>
      <c r="M126" s="25" t="str">
        <f>IFERROR(VLOOKUP(A126,[1]Revenue_Margin_input_Asia!A:F,6,0),"")</f>
        <v/>
      </c>
      <c r="N126" s="25" t="str">
        <f t="shared" si="39"/>
        <v/>
      </c>
      <c r="O126" s="25" t="str">
        <f t="shared" si="40"/>
        <v/>
      </c>
      <c r="P126" s="25" t="str">
        <f t="shared" si="41"/>
        <v/>
      </c>
      <c r="Q126" s="25" t="str">
        <f t="shared" si="42"/>
        <v/>
      </c>
      <c r="R126" s="25" t="str">
        <f t="shared" si="42"/>
        <v/>
      </c>
      <c r="S126" s="26" t="str">
        <f t="shared" si="42"/>
        <v/>
      </c>
      <c r="T126" s="27" t="str">
        <f>IFERROR(VLOOKUP(A126,[1]Revenue_Margin_input_Asia!A:K,7,0),"")</f>
        <v/>
      </c>
      <c r="U126" s="28" t="str">
        <f>IFERROR(VLOOKUP(A126,[1]Revenue_Margin_input_Asia!A:K,8,0),"")</f>
        <v/>
      </c>
      <c r="V126" s="28" t="str">
        <f>IFERROR(VLOOKUP($A126,[1]Revenue_Margin_input_Asia!$A:$AK,9,0),"")</f>
        <v/>
      </c>
      <c r="W126" s="28" t="str">
        <f>IFERROR(VLOOKUP($A126,[1]Revenue_Margin_input_Asia!$A:$AK,10,0),"")</f>
        <v/>
      </c>
      <c r="X126" s="28" t="str">
        <f>IFERROR(VLOOKUP($A126,[1]Revenue_Margin_input_Asia!$A:$AK,11,0),"")</f>
        <v/>
      </c>
      <c r="Y126" s="28" t="str">
        <f>IFERROR(VLOOKUP($A126,[1]Revenue_Margin_input_Asia!$A:$AK,12,0),"")</f>
        <v/>
      </c>
      <c r="Z126" s="28" t="str">
        <f>IFERROR(VLOOKUP($A126,[1]Revenue_Margin_input_Asia!$A:$AK,13,0),"")</f>
        <v/>
      </c>
      <c r="AA126" s="29">
        <f t="shared" si="58"/>
        <v>0</v>
      </c>
      <c r="AB126" s="30">
        <f t="shared" si="58"/>
        <v>0</v>
      </c>
      <c r="AC126" s="30">
        <f t="shared" si="58"/>
        <v>0</v>
      </c>
      <c r="AD126" s="30">
        <f t="shared" si="58"/>
        <v>0</v>
      </c>
      <c r="AE126" s="30">
        <f t="shared" si="58"/>
        <v>0</v>
      </c>
      <c r="AF126" s="30">
        <f t="shared" si="58"/>
        <v>0</v>
      </c>
      <c r="AG126" s="31">
        <f t="shared" si="58"/>
        <v>0</v>
      </c>
      <c r="AH126" s="29">
        <f t="shared" si="59"/>
        <v>0</v>
      </c>
      <c r="AI126" s="30">
        <f t="shared" si="59"/>
        <v>0</v>
      </c>
      <c r="AJ126" s="30">
        <f t="shared" si="59"/>
        <v>0</v>
      </c>
      <c r="AK126" s="30">
        <f t="shared" si="59"/>
        <v>0</v>
      </c>
      <c r="AL126" s="30">
        <f t="shared" si="59"/>
        <v>0</v>
      </c>
      <c r="AM126" s="30">
        <f t="shared" si="59"/>
        <v>0</v>
      </c>
      <c r="AN126" s="31">
        <f t="shared" si="59"/>
        <v>0</v>
      </c>
      <c r="AO126" s="42"/>
      <c r="AP126" s="43"/>
      <c r="AQ126" s="43"/>
      <c r="AR126" s="43"/>
      <c r="AS126" s="43"/>
      <c r="AT126" s="43"/>
      <c r="AU126" s="43"/>
      <c r="AV126" t="str">
        <f t="shared" si="61"/>
        <v>C3 - Standard and Premium</v>
      </c>
      <c r="AW126" t="str">
        <f t="shared" si="60"/>
        <v>C3 - Standard and Premium_AM &amp; EMEA</v>
      </c>
    </row>
    <row r="127" spans="1:49" ht="15" hidden="1" x14ac:dyDescent="0.25">
      <c r="A127" s="21" t="s">
        <v>262</v>
      </c>
      <c r="B127" t="s">
        <v>263</v>
      </c>
      <c r="C127" t="s">
        <v>26</v>
      </c>
      <c r="D127" t="s">
        <v>18</v>
      </c>
      <c r="E127" t="str">
        <f>VLOOKUP(A127,[1]VLookup!G:I,3,0)</f>
        <v>C3 Ride-On</v>
      </c>
      <c r="F127" s="22">
        <v>0</v>
      </c>
      <c r="G127" s="23">
        <f>IFERROR(VLOOKUP(A127,[1]Asia_bookings_input!A:C,3,0),0)</f>
        <v>0</v>
      </c>
      <c r="H127" s="23">
        <f>IFERROR(VLOOKUP(A127,[1]Asia_bookings_input!K:L,2,0),0)</f>
        <v>0</v>
      </c>
      <c r="I127" s="23">
        <f t="shared" si="62"/>
        <v>0</v>
      </c>
      <c r="J127" s="23">
        <f t="shared" si="62"/>
        <v>0</v>
      </c>
      <c r="K127" s="23">
        <f t="shared" si="62"/>
        <v>0</v>
      </c>
      <c r="L127" s="24">
        <f t="shared" si="62"/>
        <v>0</v>
      </c>
      <c r="M127" s="25" t="str">
        <f>IFERROR(VLOOKUP(A127,[1]Revenue_Margin_input_Asia!A:F,6,0),"")</f>
        <v/>
      </c>
      <c r="N127" s="25" t="str">
        <f t="shared" si="39"/>
        <v/>
      </c>
      <c r="O127" s="25" t="str">
        <f t="shared" si="40"/>
        <v/>
      </c>
      <c r="P127" s="25" t="str">
        <f t="shared" si="41"/>
        <v/>
      </c>
      <c r="Q127" s="25" t="str">
        <f t="shared" si="42"/>
        <v/>
      </c>
      <c r="R127" s="25" t="str">
        <f t="shared" si="42"/>
        <v/>
      </c>
      <c r="S127" s="26" t="str">
        <f t="shared" si="42"/>
        <v/>
      </c>
      <c r="T127" s="27" t="str">
        <f>IFERROR(VLOOKUP(A127,[1]Revenue_Margin_input_Asia!A:K,7,0),"")</f>
        <v/>
      </c>
      <c r="U127" s="28" t="str">
        <f>IFERROR(VLOOKUP(A127,[1]Revenue_Margin_input_Asia!A:K,8,0),"")</f>
        <v/>
      </c>
      <c r="V127" s="28" t="str">
        <f>IFERROR(VLOOKUP($A127,[1]Revenue_Margin_input_Asia!$A:$AK,9,0),"")</f>
        <v/>
      </c>
      <c r="W127" s="28" t="str">
        <f>IFERROR(VLOOKUP($A127,[1]Revenue_Margin_input_Asia!$A:$AK,10,0),"")</f>
        <v/>
      </c>
      <c r="X127" s="28" t="str">
        <f>IFERROR(VLOOKUP($A127,[1]Revenue_Margin_input_Asia!$A:$AK,11,0),"")</f>
        <v/>
      </c>
      <c r="Y127" s="28" t="str">
        <f>IFERROR(VLOOKUP($A127,[1]Revenue_Margin_input_Asia!$A:$AK,12,0),"")</f>
        <v/>
      </c>
      <c r="Z127" s="28" t="str">
        <f>IFERROR(VLOOKUP($A127,[1]Revenue_Margin_input_Asia!$A:$AK,13,0),"")</f>
        <v/>
      </c>
      <c r="AA127" s="29">
        <f t="shared" si="58"/>
        <v>0</v>
      </c>
      <c r="AB127" s="30">
        <f t="shared" si="58"/>
        <v>0</v>
      </c>
      <c r="AC127" s="30">
        <f t="shared" si="58"/>
        <v>0</v>
      </c>
      <c r="AD127" s="30">
        <f t="shared" si="58"/>
        <v>0</v>
      </c>
      <c r="AE127" s="30">
        <f t="shared" si="58"/>
        <v>0</v>
      </c>
      <c r="AF127" s="30">
        <f t="shared" si="58"/>
        <v>0</v>
      </c>
      <c r="AG127" s="31">
        <f t="shared" si="58"/>
        <v>0</v>
      </c>
      <c r="AH127" s="29">
        <f t="shared" si="59"/>
        <v>0</v>
      </c>
      <c r="AI127" s="30">
        <f t="shared" si="59"/>
        <v>0</v>
      </c>
      <c r="AJ127" s="30">
        <f t="shared" si="59"/>
        <v>0</v>
      </c>
      <c r="AK127" s="30">
        <f t="shared" si="59"/>
        <v>0</v>
      </c>
      <c r="AL127" s="30">
        <f t="shared" si="59"/>
        <v>0</v>
      </c>
      <c r="AM127" s="30">
        <f t="shared" si="59"/>
        <v>0</v>
      </c>
      <c r="AN127" s="31">
        <f t="shared" si="59"/>
        <v>0</v>
      </c>
      <c r="AO127" s="42"/>
      <c r="AP127" s="43"/>
      <c r="AQ127" s="43"/>
      <c r="AR127" s="43"/>
      <c r="AS127" s="43"/>
      <c r="AT127" s="43"/>
      <c r="AU127" s="43"/>
      <c r="AV127" t="str">
        <f t="shared" si="61"/>
        <v>C3 - Standard and Premium</v>
      </c>
      <c r="AW127" t="str">
        <f t="shared" si="60"/>
        <v>C3 - Standard and Premium_AM &amp; EMEA</v>
      </c>
    </row>
    <row r="128" spans="1:49" ht="15" x14ac:dyDescent="0.25">
      <c r="A128" s="21" t="s">
        <v>264</v>
      </c>
      <c r="B128" t="s">
        <v>265</v>
      </c>
      <c r="C128" t="s">
        <v>60</v>
      </c>
      <c r="D128" t="s">
        <v>18</v>
      </c>
      <c r="E128" t="str">
        <f>VLOOKUP(A128,[1]VLookup!G:I,3,0)</f>
        <v>C3 Ride-On</v>
      </c>
      <c r="F128" s="22">
        <v>8</v>
      </c>
      <c r="G128" s="23">
        <f>IFERROR(VLOOKUP(A128,[1]Asia_bookings_input!A:C,3,0),0)</f>
        <v>8</v>
      </c>
      <c r="H128" s="23">
        <f>IFERROR(VLOOKUP(A128,[1]Asia_bookings_input!K:L,2,0),0)</f>
        <v>8</v>
      </c>
      <c r="I128" s="23">
        <f t="shared" si="62"/>
        <v>10</v>
      </c>
      <c r="J128" s="23">
        <f t="shared" si="62"/>
        <v>10</v>
      </c>
      <c r="K128" s="23">
        <f t="shared" si="62"/>
        <v>10</v>
      </c>
      <c r="L128" s="24">
        <f t="shared" si="62"/>
        <v>10</v>
      </c>
      <c r="M128" s="25">
        <f>IFERROR(VLOOKUP(A128,[1]Revenue_Margin_input_Asia!A:F,6,0),"")</f>
        <v>18.804235475182761</v>
      </c>
      <c r="N128" s="25">
        <f t="shared" si="39"/>
        <v>18.804235475182761</v>
      </c>
      <c r="O128" s="25">
        <f t="shared" si="40"/>
        <v>18.804235475182761</v>
      </c>
      <c r="P128" s="25">
        <f t="shared" si="41"/>
        <v>18.804235475182761</v>
      </c>
      <c r="Q128" s="25">
        <f t="shared" si="42"/>
        <v>18.804235475182761</v>
      </c>
      <c r="R128" s="25">
        <f t="shared" si="42"/>
        <v>18.804235475182761</v>
      </c>
      <c r="S128" s="26">
        <f t="shared" si="42"/>
        <v>18.804235475182761</v>
      </c>
      <c r="T128" s="27">
        <f>IFERROR(VLOOKUP(A128,[1]Revenue_Margin_input_Asia!A:K,7,0),"")</f>
        <v>5.0327037707877595E-2</v>
      </c>
      <c r="U128" s="28">
        <f>IFERROR(VLOOKUP(A128,[1]Revenue_Margin_input_Asia!A:K,8,0),"")</f>
        <v>0.12399650449506311</v>
      </c>
      <c r="V128" s="28">
        <f>IFERROR(VLOOKUP($A128,[1]Revenue_Margin_input_Asia!$A:$AK,9,0),"")</f>
        <v>0.10624525047675853</v>
      </c>
      <c r="W128" s="28">
        <f>IFERROR(VLOOKUP($A128,[1]Revenue_Margin_input_Asia!$A:$AK,10,0),"")</f>
        <v>0.10624525047675853</v>
      </c>
      <c r="X128" s="28">
        <f>IFERROR(VLOOKUP($A128,[1]Revenue_Margin_input_Asia!$A:$AK,11,0),"")</f>
        <v>0.10624525047675853</v>
      </c>
      <c r="Y128" s="28">
        <f>IFERROR(VLOOKUP($A128,[1]Revenue_Margin_input_Asia!$A:$AK,12,0),"")</f>
        <v>0.10624525047675853</v>
      </c>
      <c r="Z128" s="28">
        <f>IFERROR(VLOOKUP($A128,[1]Revenue_Margin_input_Asia!$A:$AK,13,0),"")</f>
        <v>0.10624525047675853</v>
      </c>
      <c r="AA128" s="29">
        <f t="shared" si="58"/>
        <v>150.43388380146209</v>
      </c>
      <c r="AB128" s="30">
        <f t="shared" si="58"/>
        <v>150.43388380146209</v>
      </c>
      <c r="AC128" s="30">
        <f t="shared" si="58"/>
        <v>150.43388380146209</v>
      </c>
      <c r="AD128" s="30">
        <f t="shared" si="58"/>
        <v>188.04235475182762</v>
      </c>
      <c r="AE128" s="30">
        <f t="shared" si="58"/>
        <v>188.04235475182762</v>
      </c>
      <c r="AF128" s="30">
        <f t="shared" si="58"/>
        <v>188.04235475182762</v>
      </c>
      <c r="AG128" s="31">
        <f t="shared" si="58"/>
        <v>188.04235475182762</v>
      </c>
      <c r="AH128" s="29">
        <f t="shared" si="59"/>
        <v>7.5708917426186586</v>
      </c>
      <c r="AI128" s="30">
        <f t="shared" si="59"/>
        <v>18.653275748997796</v>
      </c>
      <c r="AJ128" s="30">
        <f t="shared" si="59"/>
        <v>15.982885664677928</v>
      </c>
      <c r="AK128" s="30">
        <f t="shared" si="59"/>
        <v>19.978607080847411</v>
      </c>
      <c r="AL128" s="30">
        <f t="shared" si="59"/>
        <v>19.978607080847411</v>
      </c>
      <c r="AM128" s="30">
        <f t="shared" si="59"/>
        <v>19.978607080847411</v>
      </c>
      <c r="AN128" s="31">
        <f t="shared" si="59"/>
        <v>19.978607080847411</v>
      </c>
      <c r="AO128" s="42"/>
      <c r="AP128" s="43"/>
      <c r="AQ128" s="43"/>
      <c r="AR128" s="43"/>
      <c r="AS128" s="43"/>
      <c r="AT128" s="43"/>
      <c r="AU128" s="43"/>
      <c r="AV128" t="str">
        <f t="shared" si="61"/>
        <v>C3 - Standard and Premium</v>
      </c>
      <c r="AW128" t="str">
        <f t="shared" si="60"/>
        <v>C3 - Standard and Premium_AM &amp; EMEA</v>
      </c>
    </row>
    <row r="129" spans="1:49" ht="15" hidden="1" x14ac:dyDescent="0.25">
      <c r="A129" s="21" t="s">
        <v>266</v>
      </c>
      <c r="B129" t="s">
        <v>267</v>
      </c>
      <c r="C129" t="s">
        <v>26</v>
      </c>
      <c r="D129" t="s">
        <v>18</v>
      </c>
      <c r="E129" t="str">
        <f>VLOOKUP(A129,[1]VLookup!G:I,3,0)</f>
        <v>C3 Ride-On</v>
      </c>
      <c r="F129" s="22">
        <v>0</v>
      </c>
      <c r="G129" s="23">
        <f>IFERROR(VLOOKUP(A129,[1]Asia_bookings_input!A:C,3,0),0)</f>
        <v>0</v>
      </c>
      <c r="H129" s="23">
        <f>IFERROR(VLOOKUP(A129,[1]Asia_bookings_input!K:L,2,0),0)</f>
        <v>0</v>
      </c>
      <c r="I129" s="23">
        <f t="shared" si="62"/>
        <v>0</v>
      </c>
      <c r="J129" s="23">
        <f t="shared" si="62"/>
        <v>0</v>
      </c>
      <c r="K129" s="23">
        <f t="shared" si="62"/>
        <v>0</v>
      </c>
      <c r="L129" s="24">
        <f t="shared" si="62"/>
        <v>0</v>
      </c>
      <c r="M129" s="25" t="str">
        <f>IFERROR(VLOOKUP(A129,[1]Revenue_Margin_input_Asia!A:F,6,0),"")</f>
        <v/>
      </c>
      <c r="N129" s="25" t="str">
        <f t="shared" si="39"/>
        <v/>
      </c>
      <c r="O129" s="25" t="str">
        <f t="shared" si="40"/>
        <v/>
      </c>
      <c r="P129" s="25" t="str">
        <f t="shared" si="41"/>
        <v/>
      </c>
      <c r="Q129" s="25" t="str">
        <f t="shared" si="42"/>
        <v/>
      </c>
      <c r="R129" s="25" t="str">
        <f t="shared" si="42"/>
        <v/>
      </c>
      <c r="S129" s="26" t="str">
        <f t="shared" si="42"/>
        <v/>
      </c>
      <c r="T129" s="27" t="str">
        <f>IFERROR(VLOOKUP(A129,[1]Revenue_Margin_input_Asia!A:K,7,0),"")</f>
        <v/>
      </c>
      <c r="U129" s="28" t="str">
        <f>IFERROR(VLOOKUP(A129,[1]Revenue_Margin_input_Asia!A:K,8,0),"")</f>
        <v/>
      </c>
      <c r="V129" s="28" t="str">
        <f>IFERROR(VLOOKUP($A129,[1]Revenue_Margin_input_Asia!$A:$AK,9,0),"")</f>
        <v/>
      </c>
      <c r="W129" s="28" t="str">
        <f>IFERROR(VLOOKUP($A129,[1]Revenue_Margin_input_Asia!$A:$AK,10,0),"")</f>
        <v/>
      </c>
      <c r="X129" s="28" t="str">
        <f>IFERROR(VLOOKUP($A129,[1]Revenue_Margin_input_Asia!$A:$AK,11,0),"")</f>
        <v/>
      </c>
      <c r="Y129" s="28" t="str">
        <f>IFERROR(VLOOKUP($A129,[1]Revenue_Margin_input_Asia!$A:$AK,12,0),"")</f>
        <v/>
      </c>
      <c r="Z129" s="28" t="str">
        <f>IFERROR(VLOOKUP($A129,[1]Revenue_Margin_input_Asia!$A:$AK,13,0),"")</f>
        <v/>
      </c>
      <c r="AA129" s="29">
        <f t="shared" si="58"/>
        <v>0</v>
      </c>
      <c r="AB129" s="30">
        <f t="shared" si="58"/>
        <v>0</v>
      </c>
      <c r="AC129" s="30">
        <f t="shared" si="58"/>
        <v>0</v>
      </c>
      <c r="AD129" s="30">
        <f t="shared" si="58"/>
        <v>0</v>
      </c>
      <c r="AE129" s="30">
        <f t="shared" si="58"/>
        <v>0</v>
      </c>
      <c r="AF129" s="30">
        <f t="shared" si="58"/>
        <v>0</v>
      </c>
      <c r="AG129" s="31">
        <f t="shared" si="58"/>
        <v>0</v>
      </c>
      <c r="AH129" s="29">
        <f t="shared" si="59"/>
        <v>0</v>
      </c>
      <c r="AI129" s="30">
        <f t="shared" si="59"/>
        <v>0</v>
      </c>
      <c r="AJ129" s="30">
        <f t="shared" si="59"/>
        <v>0</v>
      </c>
      <c r="AK129" s="30">
        <f t="shared" si="59"/>
        <v>0</v>
      </c>
      <c r="AL129" s="30">
        <f t="shared" si="59"/>
        <v>0</v>
      </c>
      <c r="AM129" s="30">
        <f t="shared" si="59"/>
        <v>0</v>
      </c>
      <c r="AN129" s="31">
        <f t="shared" si="59"/>
        <v>0</v>
      </c>
      <c r="AO129" s="42"/>
      <c r="AP129" s="43"/>
      <c r="AQ129" s="43"/>
      <c r="AR129" s="43"/>
      <c r="AS129" s="43"/>
      <c r="AT129" s="43"/>
      <c r="AU129" s="43"/>
      <c r="AV129" t="str">
        <f t="shared" si="61"/>
        <v>C3 - Standard and Premium</v>
      </c>
      <c r="AW129" t="str">
        <f t="shared" si="60"/>
        <v>C3 - Standard and Premium_AM &amp; EMEA</v>
      </c>
    </row>
    <row r="130" spans="1:49" ht="15" hidden="1" x14ac:dyDescent="0.25">
      <c r="A130" s="21" t="s">
        <v>268</v>
      </c>
      <c r="B130" t="s">
        <v>269</v>
      </c>
      <c r="C130" t="s">
        <v>26</v>
      </c>
      <c r="D130" t="s">
        <v>15</v>
      </c>
      <c r="E130" t="str">
        <f>VLOOKUP(A130,[1]VLookup!G:I,3,0)</f>
        <v>C3 Ride-On</v>
      </c>
      <c r="F130" s="22">
        <v>0</v>
      </c>
      <c r="G130" s="23">
        <f>IFERROR(VLOOKUP(A130,[1]Asia_bookings_input!A:C,3,0),0)</f>
        <v>0</v>
      </c>
      <c r="H130" s="23">
        <f>IFERROR(VLOOKUP(A130,[1]Asia_bookings_input!K:L,2,0),0)</f>
        <v>0</v>
      </c>
      <c r="I130" s="23">
        <f t="shared" si="62"/>
        <v>0</v>
      </c>
      <c r="J130" s="23">
        <f t="shared" si="62"/>
        <v>0</v>
      </c>
      <c r="K130" s="23">
        <f t="shared" si="62"/>
        <v>0</v>
      </c>
      <c r="L130" s="24">
        <f t="shared" si="62"/>
        <v>0</v>
      </c>
      <c r="M130" s="25" t="str">
        <f>IFERROR(VLOOKUP(A130,[1]Revenue_Margin_input_Asia!A:F,6,0),"")</f>
        <v/>
      </c>
      <c r="N130" s="25" t="str">
        <f t="shared" si="39"/>
        <v/>
      </c>
      <c r="O130" s="25" t="str">
        <f t="shared" si="40"/>
        <v/>
      </c>
      <c r="P130" s="25" t="str">
        <f t="shared" si="41"/>
        <v/>
      </c>
      <c r="Q130" s="25" t="str">
        <f t="shared" si="42"/>
        <v/>
      </c>
      <c r="R130" s="25" t="str">
        <f t="shared" si="42"/>
        <v/>
      </c>
      <c r="S130" s="26" t="str">
        <f t="shared" si="42"/>
        <v/>
      </c>
      <c r="T130" s="27" t="str">
        <f>IFERROR(VLOOKUP(A130,[1]Revenue_Margin_input_Asia!A:K,7,0),"")</f>
        <v/>
      </c>
      <c r="U130" s="28" t="str">
        <f>IFERROR(VLOOKUP(A130,[1]Revenue_Margin_input_Asia!A:K,8,0),"")</f>
        <v/>
      </c>
      <c r="V130" s="28" t="str">
        <f>IFERROR(VLOOKUP($A130,[1]Revenue_Margin_input_Asia!$A:$AK,9,0),"")</f>
        <v/>
      </c>
      <c r="W130" s="28" t="str">
        <f>IFERROR(VLOOKUP($A130,[1]Revenue_Margin_input_Asia!$A:$AK,10,0),"")</f>
        <v/>
      </c>
      <c r="X130" s="28" t="str">
        <f>IFERROR(VLOOKUP($A130,[1]Revenue_Margin_input_Asia!$A:$AK,11,0),"")</f>
        <v/>
      </c>
      <c r="Y130" s="28" t="str">
        <f>IFERROR(VLOOKUP($A130,[1]Revenue_Margin_input_Asia!$A:$AK,12,0),"")</f>
        <v/>
      </c>
      <c r="Z130" s="28" t="str">
        <f>IFERROR(VLOOKUP($A130,[1]Revenue_Margin_input_Asia!$A:$AK,13,0),"")</f>
        <v/>
      </c>
      <c r="AA130" s="29">
        <f t="shared" si="58"/>
        <v>0</v>
      </c>
      <c r="AB130" s="30">
        <f t="shared" si="58"/>
        <v>0</v>
      </c>
      <c r="AC130" s="30">
        <f t="shared" si="58"/>
        <v>0</v>
      </c>
      <c r="AD130" s="30">
        <f t="shared" si="58"/>
        <v>0</v>
      </c>
      <c r="AE130" s="30">
        <f t="shared" si="58"/>
        <v>0</v>
      </c>
      <c r="AF130" s="30">
        <f t="shared" si="58"/>
        <v>0</v>
      </c>
      <c r="AG130" s="31">
        <f t="shared" si="58"/>
        <v>0</v>
      </c>
      <c r="AH130" s="29">
        <f t="shared" si="59"/>
        <v>0</v>
      </c>
      <c r="AI130" s="30">
        <f t="shared" si="59"/>
        <v>0</v>
      </c>
      <c r="AJ130" s="30">
        <f t="shared" si="59"/>
        <v>0</v>
      </c>
      <c r="AK130" s="30">
        <f t="shared" si="59"/>
        <v>0</v>
      </c>
      <c r="AL130" s="30">
        <f t="shared" si="59"/>
        <v>0</v>
      </c>
      <c r="AM130" s="30">
        <f t="shared" si="59"/>
        <v>0</v>
      </c>
      <c r="AN130" s="31">
        <f t="shared" si="59"/>
        <v>0</v>
      </c>
      <c r="AO130" s="42"/>
      <c r="AP130" s="43"/>
      <c r="AQ130" s="43"/>
      <c r="AR130" s="43"/>
      <c r="AS130" s="43"/>
      <c r="AT130" s="43"/>
      <c r="AU130" s="43"/>
      <c r="AV130" t="str">
        <f t="shared" si="61"/>
        <v>C3 - Standard and Premium</v>
      </c>
      <c r="AW130" t="str">
        <f t="shared" si="60"/>
        <v>C3 - Standard and Premium_AM &amp; EMEA</v>
      </c>
    </row>
    <row r="131" spans="1:49" ht="15" hidden="1" x14ac:dyDescent="0.25">
      <c r="A131" s="21" t="s">
        <v>270</v>
      </c>
      <c r="B131" t="s">
        <v>271</v>
      </c>
      <c r="C131" t="s">
        <v>60</v>
      </c>
      <c r="D131" t="s">
        <v>15</v>
      </c>
      <c r="E131" t="str">
        <f>VLOOKUP(A131,[1]VLookup!G:I,3,0)</f>
        <v>C3 Ride-On</v>
      </c>
      <c r="F131" s="22">
        <v>0</v>
      </c>
      <c r="G131" s="23">
        <f>IFERROR(VLOOKUP(A131,[1]Asia_bookings_input!A:C,3,0),0)</f>
        <v>0</v>
      </c>
      <c r="H131" s="23">
        <f>IFERROR(VLOOKUP(A131,[1]Asia_bookings_input!K:L,2,0),0)</f>
        <v>0</v>
      </c>
      <c r="I131" s="23">
        <f t="shared" si="62"/>
        <v>0</v>
      </c>
      <c r="J131" s="23">
        <f t="shared" si="62"/>
        <v>0</v>
      </c>
      <c r="K131" s="23">
        <f t="shared" si="62"/>
        <v>0</v>
      </c>
      <c r="L131" s="24">
        <f t="shared" si="62"/>
        <v>0</v>
      </c>
      <c r="M131" s="25" t="str">
        <f>IFERROR(VLOOKUP(A131,[1]Revenue_Margin_input_Asia!A:F,6,0),"")</f>
        <v/>
      </c>
      <c r="N131" s="25" t="str">
        <f t="shared" si="39"/>
        <v/>
      </c>
      <c r="O131" s="25" t="str">
        <f t="shared" si="40"/>
        <v/>
      </c>
      <c r="P131" s="25" t="str">
        <f t="shared" si="41"/>
        <v/>
      </c>
      <c r="Q131" s="25" t="str">
        <f t="shared" si="42"/>
        <v/>
      </c>
      <c r="R131" s="25" t="str">
        <f t="shared" si="42"/>
        <v/>
      </c>
      <c r="S131" s="26" t="str">
        <f t="shared" si="42"/>
        <v/>
      </c>
      <c r="T131" s="27" t="str">
        <f>IFERROR(VLOOKUP(A131,[1]Revenue_Margin_input_Asia!A:K,7,0),"")</f>
        <v/>
      </c>
      <c r="U131" s="28" t="str">
        <f>IFERROR(VLOOKUP(A131,[1]Revenue_Margin_input_Asia!A:K,8,0),"")</f>
        <v/>
      </c>
      <c r="V131" s="28" t="str">
        <f>IFERROR(VLOOKUP($A131,[1]Revenue_Margin_input_Asia!$A:$AK,9,0),"")</f>
        <v/>
      </c>
      <c r="W131" s="28" t="str">
        <f>IFERROR(VLOOKUP($A131,[1]Revenue_Margin_input_Asia!$A:$AK,10,0),"")</f>
        <v/>
      </c>
      <c r="X131" s="28" t="str">
        <f>IFERROR(VLOOKUP($A131,[1]Revenue_Margin_input_Asia!$A:$AK,11,0),"")</f>
        <v/>
      </c>
      <c r="Y131" s="28" t="str">
        <f>IFERROR(VLOOKUP($A131,[1]Revenue_Margin_input_Asia!$A:$AK,12,0),"")</f>
        <v/>
      </c>
      <c r="Z131" s="28" t="str">
        <f>IFERROR(VLOOKUP($A131,[1]Revenue_Margin_input_Asia!$A:$AK,13,0),"")</f>
        <v/>
      </c>
      <c r="AA131" s="29">
        <f t="shared" si="58"/>
        <v>0</v>
      </c>
      <c r="AB131" s="30">
        <f t="shared" si="58"/>
        <v>0</v>
      </c>
      <c r="AC131" s="30">
        <f t="shared" si="58"/>
        <v>0</v>
      </c>
      <c r="AD131" s="30">
        <f t="shared" si="58"/>
        <v>0</v>
      </c>
      <c r="AE131" s="30">
        <f t="shared" si="58"/>
        <v>0</v>
      </c>
      <c r="AF131" s="30">
        <f t="shared" si="58"/>
        <v>0</v>
      </c>
      <c r="AG131" s="31">
        <f t="shared" si="58"/>
        <v>0</v>
      </c>
      <c r="AH131" s="29">
        <f t="shared" si="59"/>
        <v>0</v>
      </c>
      <c r="AI131" s="30">
        <f t="shared" si="59"/>
        <v>0</v>
      </c>
      <c r="AJ131" s="30">
        <f t="shared" si="59"/>
        <v>0</v>
      </c>
      <c r="AK131" s="30">
        <f t="shared" si="59"/>
        <v>0</v>
      </c>
      <c r="AL131" s="30">
        <f t="shared" si="59"/>
        <v>0</v>
      </c>
      <c r="AM131" s="30">
        <f t="shared" si="59"/>
        <v>0</v>
      </c>
      <c r="AN131" s="31">
        <f t="shared" si="59"/>
        <v>0</v>
      </c>
      <c r="AO131" s="42"/>
      <c r="AP131" s="43"/>
      <c r="AQ131" s="43"/>
      <c r="AR131" s="43"/>
      <c r="AS131" s="43"/>
      <c r="AT131" s="43"/>
      <c r="AU131" s="43"/>
      <c r="AV131" t="str">
        <f t="shared" si="61"/>
        <v>C3 - Standard and Premium</v>
      </c>
      <c r="AW131" t="str">
        <f t="shared" si="60"/>
        <v>C3 - Standard and Premium_AM &amp; EMEA</v>
      </c>
    </row>
    <row r="132" spans="1:49" ht="15" hidden="1" x14ac:dyDescent="0.25">
      <c r="A132" s="21" t="s">
        <v>272</v>
      </c>
      <c r="B132" t="s">
        <v>273</v>
      </c>
      <c r="C132" t="s">
        <v>60</v>
      </c>
      <c r="D132" t="s">
        <v>15</v>
      </c>
      <c r="E132" t="str">
        <f>VLOOKUP(A132,[1]VLookup!G:I,3,0)</f>
        <v>C3 Ride-On</v>
      </c>
      <c r="F132" s="22">
        <v>0</v>
      </c>
      <c r="G132" s="23">
        <f>IFERROR(VLOOKUP(A132,[1]Asia_bookings_input!A:C,3,0),0)</f>
        <v>0</v>
      </c>
      <c r="H132" s="23">
        <f>IFERROR(VLOOKUP(A132,[1]Asia_bookings_input!K:L,2,0),0)</f>
        <v>0</v>
      </c>
      <c r="I132" s="23">
        <f t="shared" si="62"/>
        <v>0</v>
      </c>
      <c r="J132" s="23">
        <f t="shared" si="62"/>
        <v>0</v>
      </c>
      <c r="K132" s="23">
        <f t="shared" si="62"/>
        <v>0</v>
      </c>
      <c r="L132" s="24">
        <f t="shared" si="62"/>
        <v>0</v>
      </c>
      <c r="M132" s="25" t="str">
        <f>IFERROR(VLOOKUP(A132,[1]Revenue_Margin_input_Asia!A:F,6,0),"")</f>
        <v/>
      </c>
      <c r="N132" s="25" t="str">
        <f t="shared" si="39"/>
        <v/>
      </c>
      <c r="O132" s="25" t="str">
        <f t="shared" si="40"/>
        <v/>
      </c>
      <c r="P132" s="25" t="str">
        <f t="shared" si="41"/>
        <v/>
      </c>
      <c r="Q132" s="25" t="str">
        <f t="shared" si="42"/>
        <v/>
      </c>
      <c r="R132" s="25" t="str">
        <f t="shared" si="42"/>
        <v/>
      </c>
      <c r="S132" s="26" t="str">
        <f t="shared" si="42"/>
        <v/>
      </c>
      <c r="T132" s="27" t="str">
        <f>IFERROR(VLOOKUP(A132,[1]Revenue_Margin_input_Asia!A:K,7,0),"")</f>
        <v/>
      </c>
      <c r="U132" s="28" t="str">
        <f>IFERROR(VLOOKUP(A132,[1]Revenue_Margin_input_Asia!A:K,8,0),"")</f>
        <v/>
      </c>
      <c r="V132" s="28" t="str">
        <f>IFERROR(VLOOKUP($A132,[1]Revenue_Margin_input_Asia!$A:$AK,9,0),"")</f>
        <v/>
      </c>
      <c r="W132" s="28" t="str">
        <f>IFERROR(VLOOKUP($A132,[1]Revenue_Margin_input_Asia!$A:$AK,10,0),"")</f>
        <v/>
      </c>
      <c r="X132" s="28" t="str">
        <f>IFERROR(VLOOKUP($A132,[1]Revenue_Margin_input_Asia!$A:$AK,11,0),"")</f>
        <v/>
      </c>
      <c r="Y132" s="28" t="str">
        <f>IFERROR(VLOOKUP($A132,[1]Revenue_Margin_input_Asia!$A:$AK,12,0),"")</f>
        <v/>
      </c>
      <c r="Z132" s="28" t="str">
        <f>IFERROR(VLOOKUP($A132,[1]Revenue_Margin_input_Asia!$A:$AK,13,0),"")</f>
        <v/>
      </c>
      <c r="AA132" s="29">
        <f t="shared" si="58"/>
        <v>0</v>
      </c>
      <c r="AB132" s="30">
        <f t="shared" si="58"/>
        <v>0</v>
      </c>
      <c r="AC132" s="30">
        <f t="shared" si="58"/>
        <v>0</v>
      </c>
      <c r="AD132" s="30">
        <f t="shared" si="58"/>
        <v>0</v>
      </c>
      <c r="AE132" s="30">
        <f t="shared" si="58"/>
        <v>0</v>
      </c>
      <c r="AF132" s="30">
        <f t="shared" si="58"/>
        <v>0</v>
      </c>
      <c r="AG132" s="31">
        <f t="shared" si="58"/>
        <v>0</v>
      </c>
      <c r="AH132" s="29">
        <f t="shared" si="59"/>
        <v>0</v>
      </c>
      <c r="AI132" s="30">
        <f t="shared" si="59"/>
        <v>0</v>
      </c>
      <c r="AJ132" s="30">
        <f t="shared" si="59"/>
        <v>0</v>
      </c>
      <c r="AK132" s="30">
        <f t="shared" si="59"/>
        <v>0</v>
      </c>
      <c r="AL132" s="30">
        <f t="shared" si="59"/>
        <v>0</v>
      </c>
      <c r="AM132" s="30">
        <f t="shared" si="59"/>
        <v>0</v>
      </c>
      <c r="AN132" s="31">
        <f t="shared" si="59"/>
        <v>0</v>
      </c>
      <c r="AO132" s="42"/>
      <c r="AP132" s="43"/>
      <c r="AQ132" s="43"/>
      <c r="AR132" s="43"/>
      <c r="AS132" s="43"/>
      <c r="AT132" s="43"/>
      <c r="AU132" s="43"/>
      <c r="AV132" t="str">
        <f t="shared" si="61"/>
        <v>C3 - Standard and Premium</v>
      </c>
      <c r="AW132" t="str">
        <f t="shared" si="60"/>
        <v>C3 - Standard and Premium_AM &amp; EMEA</v>
      </c>
    </row>
    <row r="133" spans="1:49" ht="15" hidden="1" x14ac:dyDescent="0.25">
      <c r="A133" s="21" t="s">
        <v>274</v>
      </c>
      <c r="B133" t="s">
        <v>275</v>
      </c>
      <c r="C133" t="s">
        <v>60</v>
      </c>
      <c r="D133" t="s">
        <v>15</v>
      </c>
      <c r="E133" t="str">
        <f>VLOOKUP(A133,[1]VLookup!G:I,3,0)</f>
        <v>C3 Ride-On</v>
      </c>
      <c r="F133" s="22">
        <v>0</v>
      </c>
      <c r="G133" s="23">
        <f>IFERROR(VLOOKUP(A133,[1]Asia_bookings_input!A:C,3,0),0)</f>
        <v>0</v>
      </c>
      <c r="H133" s="23">
        <f>IFERROR(VLOOKUP(A133,[1]Asia_bookings_input!K:L,2,0),0)</f>
        <v>0</v>
      </c>
      <c r="I133" s="23">
        <f t="shared" si="62"/>
        <v>0</v>
      </c>
      <c r="J133" s="23">
        <f t="shared" si="62"/>
        <v>0</v>
      </c>
      <c r="K133" s="23">
        <f t="shared" si="62"/>
        <v>0</v>
      </c>
      <c r="L133" s="24">
        <f t="shared" si="62"/>
        <v>0</v>
      </c>
      <c r="M133" s="25" t="str">
        <f>IFERROR(VLOOKUP(A133,[1]Revenue_Margin_input_Asia!A:F,6,0),"")</f>
        <v/>
      </c>
      <c r="N133" s="25" t="str">
        <f t="shared" ref="N133:N196" si="63">M133</f>
        <v/>
      </c>
      <c r="O133" s="25" t="str">
        <f t="shared" ref="O133:O196" si="64">M133</f>
        <v/>
      </c>
      <c r="P133" s="25" t="str">
        <f t="shared" ref="P133:P196" si="65">M133</f>
        <v/>
      </c>
      <c r="Q133" s="25" t="str">
        <f t="shared" ref="Q133:S196" si="66">M133</f>
        <v/>
      </c>
      <c r="R133" s="25" t="str">
        <f t="shared" si="66"/>
        <v/>
      </c>
      <c r="S133" s="26" t="str">
        <f t="shared" si="66"/>
        <v/>
      </c>
      <c r="T133" s="27" t="str">
        <f>IFERROR(VLOOKUP(A133,[1]Revenue_Margin_input_Asia!A:K,7,0),"")</f>
        <v/>
      </c>
      <c r="U133" s="28" t="str">
        <f>IFERROR(VLOOKUP(A133,[1]Revenue_Margin_input_Asia!A:K,8,0),"")</f>
        <v/>
      </c>
      <c r="V133" s="28" t="str">
        <f>IFERROR(VLOOKUP($A133,[1]Revenue_Margin_input_Asia!$A:$AK,9,0),"")</f>
        <v/>
      </c>
      <c r="W133" s="28" t="str">
        <f>IFERROR(VLOOKUP($A133,[1]Revenue_Margin_input_Asia!$A:$AK,10,0),"")</f>
        <v/>
      </c>
      <c r="X133" s="28" t="str">
        <f>IFERROR(VLOOKUP($A133,[1]Revenue_Margin_input_Asia!$A:$AK,11,0),"")</f>
        <v/>
      </c>
      <c r="Y133" s="28" t="str">
        <f>IFERROR(VLOOKUP($A133,[1]Revenue_Margin_input_Asia!$A:$AK,12,0),"")</f>
        <v/>
      </c>
      <c r="Z133" s="28" t="str">
        <f>IFERROR(VLOOKUP($A133,[1]Revenue_Margin_input_Asia!$A:$AK,13,0),"")</f>
        <v/>
      </c>
      <c r="AA133" s="29">
        <f t="shared" si="58"/>
        <v>0</v>
      </c>
      <c r="AB133" s="30">
        <f t="shared" si="58"/>
        <v>0</v>
      </c>
      <c r="AC133" s="30">
        <f t="shared" si="58"/>
        <v>0</v>
      </c>
      <c r="AD133" s="30">
        <f t="shared" si="58"/>
        <v>0</v>
      </c>
      <c r="AE133" s="30">
        <f t="shared" si="58"/>
        <v>0</v>
      </c>
      <c r="AF133" s="30">
        <f t="shared" si="58"/>
        <v>0</v>
      </c>
      <c r="AG133" s="31">
        <f t="shared" si="58"/>
        <v>0</v>
      </c>
      <c r="AH133" s="29">
        <f t="shared" si="59"/>
        <v>0</v>
      </c>
      <c r="AI133" s="30">
        <f t="shared" si="59"/>
        <v>0</v>
      </c>
      <c r="AJ133" s="30">
        <f t="shared" si="59"/>
        <v>0</v>
      </c>
      <c r="AK133" s="30">
        <f t="shared" si="59"/>
        <v>0</v>
      </c>
      <c r="AL133" s="30">
        <f t="shared" si="59"/>
        <v>0</v>
      </c>
      <c r="AM133" s="30">
        <f t="shared" si="59"/>
        <v>0</v>
      </c>
      <c r="AN133" s="31">
        <f t="shared" si="59"/>
        <v>0</v>
      </c>
      <c r="AO133" s="42"/>
      <c r="AP133" s="43"/>
      <c r="AQ133" s="43"/>
      <c r="AR133" s="43"/>
      <c r="AS133" s="43"/>
      <c r="AT133" s="43"/>
      <c r="AU133" s="43"/>
      <c r="AV133" t="str">
        <f t="shared" si="61"/>
        <v>C3 - Standard and Premium</v>
      </c>
      <c r="AW133" t="str">
        <f t="shared" si="60"/>
        <v>C3 - Standard and Premium_AM &amp; EMEA</v>
      </c>
    </row>
    <row r="134" spans="1:49" ht="15" hidden="1" x14ac:dyDescent="0.25">
      <c r="A134" s="21" t="s">
        <v>276</v>
      </c>
      <c r="B134" t="s">
        <v>277</v>
      </c>
      <c r="C134" t="s">
        <v>60</v>
      </c>
      <c r="D134" t="s">
        <v>15</v>
      </c>
      <c r="E134" t="str">
        <f>VLOOKUP(A134,[1]VLookup!G:I,3,0)</f>
        <v>C3 Ride-On</v>
      </c>
      <c r="F134" s="22">
        <v>0</v>
      </c>
      <c r="G134" s="23">
        <f>IFERROR(VLOOKUP(A134,[1]Asia_bookings_input!A:C,3,0),0)</f>
        <v>0</v>
      </c>
      <c r="H134" s="23">
        <f>IFERROR(VLOOKUP(A134,[1]Asia_bookings_input!K:L,2,0),0)</f>
        <v>0</v>
      </c>
      <c r="I134" s="23">
        <f t="shared" si="62"/>
        <v>0</v>
      </c>
      <c r="J134" s="23">
        <f t="shared" si="62"/>
        <v>0</v>
      </c>
      <c r="K134" s="23">
        <f t="shared" si="62"/>
        <v>0</v>
      </c>
      <c r="L134" s="24">
        <f t="shared" si="62"/>
        <v>0</v>
      </c>
      <c r="M134" s="25" t="str">
        <f>IFERROR(VLOOKUP(A134,[1]Revenue_Margin_input_Asia!A:F,6,0),"")</f>
        <v/>
      </c>
      <c r="N134" s="25" t="str">
        <f t="shared" si="63"/>
        <v/>
      </c>
      <c r="O134" s="25" t="str">
        <f t="shared" si="64"/>
        <v/>
      </c>
      <c r="P134" s="25" t="str">
        <f t="shared" si="65"/>
        <v/>
      </c>
      <c r="Q134" s="25" t="str">
        <f t="shared" si="66"/>
        <v/>
      </c>
      <c r="R134" s="25" t="str">
        <f t="shared" si="66"/>
        <v/>
      </c>
      <c r="S134" s="26" t="str">
        <f t="shared" si="66"/>
        <v/>
      </c>
      <c r="T134" s="27" t="str">
        <f>IFERROR(VLOOKUP(A134,[1]Revenue_Margin_input_Asia!A:K,7,0),"")</f>
        <v/>
      </c>
      <c r="U134" s="28" t="str">
        <f>IFERROR(VLOOKUP(A134,[1]Revenue_Margin_input_Asia!A:K,8,0),"")</f>
        <v/>
      </c>
      <c r="V134" s="28" t="str">
        <f>IFERROR(VLOOKUP($A134,[1]Revenue_Margin_input_Asia!$A:$AK,9,0),"")</f>
        <v/>
      </c>
      <c r="W134" s="28" t="str">
        <f>IFERROR(VLOOKUP($A134,[1]Revenue_Margin_input_Asia!$A:$AK,10,0),"")</f>
        <v/>
      </c>
      <c r="X134" s="28" t="str">
        <f>IFERROR(VLOOKUP($A134,[1]Revenue_Margin_input_Asia!$A:$AK,11,0),"")</f>
        <v/>
      </c>
      <c r="Y134" s="28" t="str">
        <f>IFERROR(VLOOKUP($A134,[1]Revenue_Margin_input_Asia!$A:$AK,12,0),"")</f>
        <v/>
      </c>
      <c r="Z134" s="28" t="str">
        <f>IFERROR(VLOOKUP($A134,[1]Revenue_Margin_input_Asia!$A:$AK,13,0),"")</f>
        <v/>
      </c>
      <c r="AA134" s="29">
        <f t="shared" si="58"/>
        <v>0</v>
      </c>
      <c r="AB134" s="30">
        <f t="shared" si="58"/>
        <v>0</v>
      </c>
      <c r="AC134" s="30">
        <f t="shared" si="58"/>
        <v>0</v>
      </c>
      <c r="AD134" s="30">
        <f t="shared" si="58"/>
        <v>0</v>
      </c>
      <c r="AE134" s="30">
        <f t="shared" si="58"/>
        <v>0</v>
      </c>
      <c r="AF134" s="30">
        <f t="shared" si="58"/>
        <v>0</v>
      </c>
      <c r="AG134" s="31">
        <f t="shared" si="58"/>
        <v>0</v>
      </c>
      <c r="AH134" s="29">
        <f t="shared" si="59"/>
        <v>0</v>
      </c>
      <c r="AI134" s="30">
        <f t="shared" si="59"/>
        <v>0</v>
      </c>
      <c r="AJ134" s="30">
        <f t="shared" si="59"/>
        <v>0</v>
      </c>
      <c r="AK134" s="30">
        <f t="shared" si="59"/>
        <v>0</v>
      </c>
      <c r="AL134" s="30">
        <f t="shared" si="59"/>
        <v>0</v>
      </c>
      <c r="AM134" s="30">
        <f t="shared" si="59"/>
        <v>0</v>
      </c>
      <c r="AN134" s="31">
        <f t="shared" si="59"/>
        <v>0</v>
      </c>
      <c r="AO134" s="42"/>
      <c r="AP134" s="43"/>
      <c r="AQ134" s="43"/>
      <c r="AR134" s="43"/>
      <c r="AS134" s="43"/>
      <c r="AT134" s="43"/>
      <c r="AU134" s="43"/>
      <c r="AV134" t="str">
        <f t="shared" si="61"/>
        <v>C3 - Standard and Premium</v>
      </c>
      <c r="AW134" t="str">
        <f t="shared" si="60"/>
        <v>C3 - Standard and Premium_AM &amp; EMEA</v>
      </c>
    </row>
    <row r="135" spans="1:49" ht="15" hidden="1" x14ac:dyDescent="0.25">
      <c r="A135" s="21" t="s">
        <v>278</v>
      </c>
      <c r="B135" t="s">
        <v>279</v>
      </c>
      <c r="C135" t="s">
        <v>26</v>
      </c>
      <c r="D135" t="s">
        <v>15</v>
      </c>
      <c r="E135" t="str">
        <f>VLOOKUP(A135,[1]VLookup!G:I,3,0)</f>
        <v>C3 Ride-On</v>
      </c>
      <c r="F135" s="22">
        <v>0</v>
      </c>
      <c r="G135" s="23">
        <f>IFERROR(VLOOKUP(A135,[1]Asia_bookings_input!A:C,3,0),0)</f>
        <v>0</v>
      </c>
      <c r="H135" s="23">
        <f>IFERROR(VLOOKUP(A135,[1]Asia_bookings_input!K:L,2,0),0)</f>
        <v>0</v>
      </c>
      <c r="I135" s="23">
        <f t="shared" si="62"/>
        <v>0</v>
      </c>
      <c r="J135" s="23">
        <f t="shared" si="62"/>
        <v>0</v>
      </c>
      <c r="K135" s="23">
        <f t="shared" si="62"/>
        <v>0</v>
      </c>
      <c r="L135" s="24">
        <f t="shared" si="62"/>
        <v>0</v>
      </c>
      <c r="M135" s="25" t="str">
        <f>IFERROR(VLOOKUP(A135,[1]Revenue_Margin_input_Asia!A:F,6,0),"")</f>
        <v/>
      </c>
      <c r="N135" s="25" t="str">
        <f t="shared" si="63"/>
        <v/>
      </c>
      <c r="O135" s="25" t="str">
        <f t="shared" si="64"/>
        <v/>
      </c>
      <c r="P135" s="25" t="str">
        <f t="shared" si="65"/>
        <v/>
      </c>
      <c r="Q135" s="25" t="str">
        <f t="shared" si="66"/>
        <v/>
      </c>
      <c r="R135" s="25" t="str">
        <f t="shared" si="66"/>
        <v/>
      </c>
      <c r="S135" s="26" t="str">
        <f t="shared" si="66"/>
        <v/>
      </c>
      <c r="T135" s="27" t="str">
        <f>IFERROR(VLOOKUP(A135,[1]Revenue_Margin_input_Asia!A:K,7,0),"")</f>
        <v/>
      </c>
      <c r="U135" s="28" t="str">
        <f>IFERROR(VLOOKUP(A135,[1]Revenue_Margin_input_Asia!A:K,8,0),"")</f>
        <v/>
      </c>
      <c r="V135" s="28" t="str">
        <f>IFERROR(VLOOKUP($A135,[1]Revenue_Margin_input_Asia!$A:$AK,9,0),"")</f>
        <v/>
      </c>
      <c r="W135" s="28" t="str">
        <f>IFERROR(VLOOKUP($A135,[1]Revenue_Margin_input_Asia!$A:$AK,10,0),"")</f>
        <v/>
      </c>
      <c r="X135" s="28" t="str">
        <f>IFERROR(VLOOKUP($A135,[1]Revenue_Margin_input_Asia!$A:$AK,11,0),"")</f>
        <v/>
      </c>
      <c r="Y135" s="28" t="str">
        <f>IFERROR(VLOOKUP($A135,[1]Revenue_Margin_input_Asia!$A:$AK,12,0),"")</f>
        <v/>
      </c>
      <c r="Z135" s="28" t="str">
        <f>IFERROR(VLOOKUP($A135,[1]Revenue_Margin_input_Asia!$A:$AK,13,0),"")</f>
        <v/>
      </c>
      <c r="AA135" s="29">
        <f t="shared" si="58"/>
        <v>0</v>
      </c>
      <c r="AB135" s="30">
        <f t="shared" si="58"/>
        <v>0</v>
      </c>
      <c r="AC135" s="30">
        <f t="shared" si="58"/>
        <v>0</v>
      </c>
      <c r="AD135" s="30">
        <f t="shared" si="58"/>
        <v>0</v>
      </c>
      <c r="AE135" s="30">
        <f t="shared" si="58"/>
        <v>0</v>
      </c>
      <c r="AF135" s="30">
        <f t="shared" si="58"/>
        <v>0</v>
      </c>
      <c r="AG135" s="31">
        <f t="shared" si="58"/>
        <v>0</v>
      </c>
      <c r="AH135" s="29">
        <f t="shared" si="59"/>
        <v>0</v>
      </c>
      <c r="AI135" s="30">
        <f t="shared" si="59"/>
        <v>0</v>
      </c>
      <c r="AJ135" s="30">
        <f t="shared" si="59"/>
        <v>0</v>
      </c>
      <c r="AK135" s="30">
        <f t="shared" si="59"/>
        <v>0</v>
      </c>
      <c r="AL135" s="30">
        <f t="shared" si="59"/>
        <v>0</v>
      </c>
      <c r="AM135" s="30">
        <f t="shared" si="59"/>
        <v>0</v>
      </c>
      <c r="AN135" s="31">
        <f t="shared" si="59"/>
        <v>0</v>
      </c>
      <c r="AO135" s="42"/>
      <c r="AP135" s="43"/>
      <c r="AQ135" s="43"/>
      <c r="AR135" s="43"/>
      <c r="AS135" s="43"/>
      <c r="AT135" s="43"/>
      <c r="AU135" s="43"/>
      <c r="AV135" t="str">
        <f t="shared" si="61"/>
        <v>C3 - Standard and Premium</v>
      </c>
      <c r="AW135" t="str">
        <f t="shared" si="60"/>
        <v>C3 - Standard and Premium_AM &amp; EMEA</v>
      </c>
    </row>
    <row r="136" spans="1:49" ht="15" x14ac:dyDescent="0.25">
      <c r="A136" s="21" t="s">
        <v>280</v>
      </c>
      <c r="B136" t="s">
        <v>281</v>
      </c>
      <c r="C136" t="s">
        <v>26</v>
      </c>
      <c r="D136" t="s">
        <v>18</v>
      </c>
      <c r="E136" t="str">
        <f>VLOOKUP(A136,[1]VLookup!G:I,3,0)</f>
        <v>C3 Ride-On</v>
      </c>
      <c r="F136" s="22">
        <v>4</v>
      </c>
      <c r="G136" s="23">
        <f>IFERROR(VLOOKUP(A136,[1]Asia_bookings_input!A:C,3,0),0)</f>
        <v>4</v>
      </c>
      <c r="H136" s="23">
        <f>IFERROR(VLOOKUP(A136,[1]Asia_bookings_input!K:L,2,0),0)</f>
        <v>16</v>
      </c>
      <c r="I136" s="23">
        <f t="shared" si="62"/>
        <v>5</v>
      </c>
      <c r="J136" s="23">
        <f t="shared" si="62"/>
        <v>5</v>
      </c>
      <c r="K136" s="23">
        <f t="shared" si="62"/>
        <v>5</v>
      </c>
      <c r="L136" s="24">
        <f t="shared" si="62"/>
        <v>5</v>
      </c>
      <c r="M136" s="25">
        <f>IFERROR(VLOOKUP(A136,[1]Revenue_Margin_input_Asia!A:F,6,0),"")</f>
        <v>26.715983816852635</v>
      </c>
      <c r="N136" s="25">
        <f t="shared" si="63"/>
        <v>26.715983816852635</v>
      </c>
      <c r="O136" s="25">
        <f t="shared" si="64"/>
        <v>26.715983816852635</v>
      </c>
      <c r="P136" s="25">
        <f t="shared" si="65"/>
        <v>26.715983816852635</v>
      </c>
      <c r="Q136" s="25">
        <f t="shared" si="66"/>
        <v>26.715983816852635</v>
      </c>
      <c r="R136" s="25">
        <f t="shared" si="66"/>
        <v>26.715983816852635</v>
      </c>
      <c r="S136" s="26">
        <f t="shared" si="66"/>
        <v>26.715983816852635</v>
      </c>
      <c r="T136" s="27">
        <f>IFERROR(VLOOKUP(A136,[1]Revenue_Margin_input_Asia!A:K,7,0),"")</f>
        <v>8.3053385406362173E-2</v>
      </c>
      <c r="U136" s="28">
        <f>IFERROR(VLOOKUP(A136,[1]Revenue_Margin_input_Asia!A:K,8,0),"")</f>
        <v>0.10105338695017205</v>
      </c>
      <c r="V136" s="28">
        <f>IFERROR(VLOOKUP($A136,[1]Revenue_Margin_input_Asia!$A:$AK,9,0),"")</f>
        <v>8.7184611004087947E-2</v>
      </c>
      <c r="W136" s="28">
        <f>IFERROR(VLOOKUP($A136,[1]Revenue_Margin_input_Asia!$A:$AK,10,0),"")</f>
        <v>8.7184611004087947E-2</v>
      </c>
      <c r="X136" s="28">
        <f>IFERROR(VLOOKUP($A136,[1]Revenue_Margin_input_Asia!$A:$AK,11,0),"")</f>
        <v>0.08</v>
      </c>
      <c r="Y136" s="28">
        <f>IFERROR(VLOOKUP($A136,[1]Revenue_Margin_input_Asia!$A:$AK,12,0),"")</f>
        <v>0.08</v>
      </c>
      <c r="Z136" s="28">
        <f>IFERROR(VLOOKUP($A136,[1]Revenue_Margin_input_Asia!$A:$AK,13,0),"")</f>
        <v>0.08</v>
      </c>
      <c r="AA136" s="29">
        <f t="shared" si="58"/>
        <v>106.86393526741054</v>
      </c>
      <c r="AB136" s="30">
        <f t="shared" si="58"/>
        <v>106.86393526741054</v>
      </c>
      <c r="AC136" s="30">
        <f t="shared" si="58"/>
        <v>427.45574106964216</v>
      </c>
      <c r="AD136" s="30">
        <f t="shared" si="58"/>
        <v>133.57991908426317</v>
      </c>
      <c r="AE136" s="30">
        <f t="shared" si="58"/>
        <v>133.57991908426317</v>
      </c>
      <c r="AF136" s="30">
        <f t="shared" si="58"/>
        <v>133.57991908426317</v>
      </c>
      <c r="AG136" s="31">
        <f t="shared" si="58"/>
        <v>133.57991908426317</v>
      </c>
      <c r="AH136" s="29">
        <f t="shared" si="59"/>
        <v>8.8754116018047871</v>
      </c>
      <c r="AI136" s="30">
        <f t="shared" si="59"/>
        <v>10.798962601595775</v>
      </c>
      <c r="AJ136" s="30">
        <f t="shared" si="59"/>
        <v>37.267562506620891</v>
      </c>
      <c r="AK136" s="30">
        <f t="shared" si="59"/>
        <v>11.646113283319028</v>
      </c>
      <c r="AL136" s="30">
        <f t="shared" si="59"/>
        <v>10.686393526741053</v>
      </c>
      <c r="AM136" s="30">
        <f t="shared" si="59"/>
        <v>10.686393526741053</v>
      </c>
      <c r="AN136" s="31">
        <f t="shared" si="59"/>
        <v>10.686393526741053</v>
      </c>
      <c r="AO136" s="42"/>
      <c r="AP136" s="43"/>
      <c r="AQ136" s="43"/>
      <c r="AR136" s="43"/>
      <c r="AS136" s="43"/>
      <c r="AT136" s="43"/>
      <c r="AU136" s="43"/>
      <c r="AV136" t="str">
        <f t="shared" si="61"/>
        <v>C3 - Standard and Premium</v>
      </c>
      <c r="AW136" t="str">
        <f t="shared" si="60"/>
        <v>C3 - Standard and Premium_AM &amp; EMEA</v>
      </c>
    </row>
    <row r="137" spans="1:49" ht="15" hidden="1" x14ac:dyDescent="0.25">
      <c r="A137" s="21" t="s">
        <v>282</v>
      </c>
      <c r="B137" t="s">
        <v>283</v>
      </c>
      <c r="C137" t="s">
        <v>26</v>
      </c>
      <c r="D137" t="s">
        <v>15</v>
      </c>
      <c r="E137" t="str">
        <f>VLOOKUP(A137,[1]VLookup!G:I,3,0)</f>
        <v>C3 Ride-On</v>
      </c>
      <c r="F137" s="22">
        <v>0</v>
      </c>
      <c r="G137" s="23">
        <f>IFERROR(VLOOKUP(A137,[1]Asia_bookings_input!A:C,3,0),0)</f>
        <v>0</v>
      </c>
      <c r="H137" s="23">
        <f>IFERROR(VLOOKUP(A137,[1]Asia_bookings_input!K:L,2,0),0)</f>
        <v>0</v>
      </c>
      <c r="I137" s="23">
        <f t="shared" si="62"/>
        <v>0</v>
      </c>
      <c r="J137" s="23">
        <f t="shared" si="62"/>
        <v>0</v>
      </c>
      <c r="K137" s="23">
        <f t="shared" si="62"/>
        <v>0</v>
      </c>
      <c r="L137" s="24">
        <f t="shared" si="62"/>
        <v>0</v>
      </c>
      <c r="M137" s="25" t="str">
        <f>IFERROR(VLOOKUP(A137,[1]Revenue_Margin_input_Asia!A:F,6,0),"")</f>
        <v/>
      </c>
      <c r="N137" s="25" t="str">
        <f t="shared" si="63"/>
        <v/>
      </c>
      <c r="O137" s="25" t="str">
        <f t="shared" si="64"/>
        <v/>
      </c>
      <c r="P137" s="25" t="str">
        <f t="shared" si="65"/>
        <v/>
      </c>
      <c r="Q137" s="25" t="str">
        <f t="shared" si="66"/>
        <v/>
      </c>
      <c r="R137" s="25" t="str">
        <f t="shared" si="66"/>
        <v/>
      </c>
      <c r="S137" s="26" t="str">
        <f t="shared" si="66"/>
        <v/>
      </c>
      <c r="T137" s="27" t="str">
        <f>IFERROR(VLOOKUP(A137,[1]Revenue_Margin_input_Asia!A:K,7,0),"")</f>
        <v/>
      </c>
      <c r="U137" s="28" t="str">
        <f>IFERROR(VLOOKUP(A137,[1]Revenue_Margin_input_Asia!A:K,8,0),"")</f>
        <v/>
      </c>
      <c r="V137" s="28" t="str">
        <f>IFERROR(VLOOKUP($A137,[1]Revenue_Margin_input_Asia!$A:$AK,9,0),"")</f>
        <v/>
      </c>
      <c r="W137" s="28" t="str">
        <f>IFERROR(VLOOKUP($A137,[1]Revenue_Margin_input_Asia!$A:$AK,10,0),"")</f>
        <v/>
      </c>
      <c r="X137" s="28" t="str">
        <f>IFERROR(VLOOKUP($A137,[1]Revenue_Margin_input_Asia!$A:$AK,11,0),"")</f>
        <v/>
      </c>
      <c r="Y137" s="28" t="str">
        <f>IFERROR(VLOOKUP($A137,[1]Revenue_Margin_input_Asia!$A:$AK,12,0),"")</f>
        <v/>
      </c>
      <c r="Z137" s="28" t="str">
        <f>IFERROR(VLOOKUP($A137,[1]Revenue_Margin_input_Asia!$A:$AK,13,0),"")</f>
        <v/>
      </c>
      <c r="AA137" s="29">
        <f t="shared" si="58"/>
        <v>0</v>
      </c>
      <c r="AB137" s="30">
        <f t="shared" si="58"/>
        <v>0</v>
      </c>
      <c r="AC137" s="30">
        <f t="shared" si="58"/>
        <v>0</v>
      </c>
      <c r="AD137" s="30">
        <f t="shared" si="58"/>
        <v>0</v>
      </c>
      <c r="AE137" s="30">
        <f t="shared" si="58"/>
        <v>0</v>
      </c>
      <c r="AF137" s="30">
        <f t="shared" si="58"/>
        <v>0</v>
      </c>
      <c r="AG137" s="31">
        <f t="shared" si="58"/>
        <v>0</v>
      </c>
      <c r="AH137" s="29">
        <f t="shared" si="59"/>
        <v>0</v>
      </c>
      <c r="AI137" s="30">
        <f t="shared" si="59"/>
        <v>0</v>
      </c>
      <c r="AJ137" s="30">
        <f t="shared" si="59"/>
        <v>0</v>
      </c>
      <c r="AK137" s="30">
        <f t="shared" si="59"/>
        <v>0</v>
      </c>
      <c r="AL137" s="30">
        <f t="shared" si="59"/>
        <v>0</v>
      </c>
      <c r="AM137" s="30">
        <f t="shared" si="59"/>
        <v>0</v>
      </c>
      <c r="AN137" s="31">
        <f t="shared" si="59"/>
        <v>0</v>
      </c>
      <c r="AO137" s="42"/>
      <c r="AP137" s="43"/>
      <c r="AQ137" s="43"/>
      <c r="AR137" s="43"/>
      <c r="AS137" s="43"/>
      <c r="AT137" s="43"/>
      <c r="AU137" s="43"/>
      <c r="AV137" t="str">
        <f t="shared" si="61"/>
        <v>C3 - Standard and Premium</v>
      </c>
      <c r="AW137" t="str">
        <f t="shared" si="60"/>
        <v>C3 - Standard and Premium_AM &amp; EMEA</v>
      </c>
    </row>
    <row r="138" spans="1:49" ht="15" hidden="1" x14ac:dyDescent="0.25">
      <c r="A138" s="21" t="s">
        <v>284</v>
      </c>
      <c r="B138" t="s">
        <v>285</v>
      </c>
      <c r="C138" t="s">
        <v>60</v>
      </c>
      <c r="D138" t="s">
        <v>18</v>
      </c>
      <c r="E138" t="str">
        <f>VLOOKUP(A138,[1]VLookup!G:I,3,0)</f>
        <v>C3 Ride-On</v>
      </c>
      <c r="F138" s="22">
        <v>0</v>
      </c>
      <c r="G138" s="23">
        <f>IFERROR(VLOOKUP(A138,[1]Asia_bookings_input!A:C,3,0),0)</f>
        <v>0</v>
      </c>
      <c r="H138" s="23">
        <f>IFERROR(VLOOKUP(A138,[1]Asia_bookings_input!K:L,2,0),0)</f>
        <v>0</v>
      </c>
      <c r="I138" s="23">
        <f t="shared" si="62"/>
        <v>0</v>
      </c>
      <c r="J138" s="23">
        <f t="shared" si="62"/>
        <v>0</v>
      </c>
      <c r="K138" s="23">
        <f t="shared" si="62"/>
        <v>0</v>
      </c>
      <c r="L138" s="24">
        <f t="shared" si="62"/>
        <v>0</v>
      </c>
      <c r="M138" s="25" t="str">
        <f>IFERROR(VLOOKUP(A138,[1]Revenue_Margin_input_Asia!A:F,6,0),"")</f>
        <v/>
      </c>
      <c r="N138" s="25" t="str">
        <f t="shared" si="63"/>
        <v/>
      </c>
      <c r="O138" s="25" t="str">
        <f t="shared" si="64"/>
        <v/>
      </c>
      <c r="P138" s="25" t="str">
        <f t="shared" si="65"/>
        <v/>
      </c>
      <c r="Q138" s="25" t="str">
        <f t="shared" si="66"/>
        <v/>
      </c>
      <c r="R138" s="25" t="str">
        <f t="shared" si="66"/>
        <v/>
      </c>
      <c r="S138" s="26" t="str">
        <f t="shared" si="66"/>
        <v/>
      </c>
      <c r="T138" s="27" t="str">
        <f>IFERROR(VLOOKUP(A138,[1]Revenue_Margin_input_Asia!A:K,7,0),"")</f>
        <v/>
      </c>
      <c r="U138" s="28" t="str">
        <f>IFERROR(VLOOKUP(A138,[1]Revenue_Margin_input_Asia!A:K,8,0),"")</f>
        <v/>
      </c>
      <c r="V138" s="28" t="str">
        <f>IFERROR(VLOOKUP($A138,[1]Revenue_Margin_input_Asia!$A:$AK,9,0),"")</f>
        <v/>
      </c>
      <c r="W138" s="28" t="str">
        <f>IFERROR(VLOOKUP($A138,[1]Revenue_Margin_input_Asia!$A:$AK,10,0),"")</f>
        <v/>
      </c>
      <c r="X138" s="28" t="str">
        <f>IFERROR(VLOOKUP($A138,[1]Revenue_Margin_input_Asia!$A:$AK,11,0),"")</f>
        <v/>
      </c>
      <c r="Y138" s="28" t="str">
        <f>IFERROR(VLOOKUP($A138,[1]Revenue_Margin_input_Asia!$A:$AK,12,0),"")</f>
        <v/>
      </c>
      <c r="Z138" s="28" t="str">
        <f>IFERROR(VLOOKUP($A138,[1]Revenue_Margin_input_Asia!$A:$AK,13,0),"")</f>
        <v/>
      </c>
      <c r="AA138" s="29">
        <f t="shared" si="58"/>
        <v>0</v>
      </c>
      <c r="AB138" s="30">
        <f t="shared" si="58"/>
        <v>0</v>
      </c>
      <c r="AC138" s="30">
        <f t="shared" si="58"/>
        <v>0</v>
      </c>
      <c r="AD138" s="30">
        <f t="shared" si="58"/>
        <v>0</v>
      </c>
      <c r="AE138" s="30">
        <f t="shared" si="58"/>
        <v>0</v>
      </c>
      <c r="AF138" s="30">
        <f t="shared" si="58"/>
        <v>0</v>
      </c>
      <c r="AG138" s="31">
        <f t="shared" si="58"/>
        <v>0</v>
      </c>
      <c r="AH138" s="29">
        <f t="shared" si="59"/>
        <v>0</v>
      </c>
      <c r="AI138" s="30">
        <f t="shared" si="59"/>
        <v>0</v>
      </c>
      <c r="AJ138" s="30">
        <f t="shared" si="59"/>
        <v>0</v>
      </c>
      <c r="AK138" s="30">
        <f t="shared" si="59"/>
        <v>0</v>
      </c>
      <c r="AL138" s="30">
        <f t="shared" si="59"/>
        <v>0</v>
      </c>
      <c r="AM138" s="30">
        <f t="shared" si="59"/>
        <v>0</v>
      </c>
      <c r="AN138" s="31">
        <f t="shared" si="59"/>
        <v>0</v>
      </c>
      <c r="AO138" s="42"/>
      <c r="AP138" s="43"/>
      <c r="AQ138" s="43"/>
      <c r="AR138" s="43"/>
      <c r="AS138" s="43"/>
      <c r="AT138" s="43"/>
      <c r="AU138" s="43"/>
      <c r="AV138" t="str">
        <f t="shared" si="61"/>
        <v>C3 - Standard and Premium</v>
      </c>
      <c r="AW138" t="str">
        <f t="shared" si="60"/>
        <v>C3 - Standard and Premium_AM &amp; EMEA</v>
      </c>
    </row>
    <row r="139" spans="1:49" ht="15" x14ac:dyDescent="0.25">
      <c r="A139" s="21" t="s">
        <v>286</v>
      </c>
      <c r="B139" t="s">
        <v>287</v>
      </c>
      <c r="C139" t="s">
        <v>60</v>
      </c>
      <c r="D139" t="s">
        <v>18</v>
      </c>
      <c r="E139" t="str">
        <f>VLOOKUP(A139,[1]VLookup!G:I,3,0)</f>
        <v>C3 Ride-On</v>
      </c>
      <c r="F139" s="22">
        <v>16</v>
      </c>
      <c r="G139" s="23">
        <f>IFERROR(VLOOKUP(A139,[1]Asia_bookings_input!A:C,3,0),0)</f>
        <v>10</v>
      </c>
      <c r="H139" s="23">
        <f>IFERROR(VLOOKUP(A139,[1]Asia_bookings_input!K:L,2,0),0)</f>
        <v>12</v>
      </c>
      <c r="I139" s="23">
        <f t="shared" si="62"/>
        <v>19</v>
      </c>
      <c r="J139" s="23">
        <f t="shared" si="62"/>
        <v>20</v>
      </c>
      <c r="K139" s="23">
        <f t="shared" si="62"/>
        <v>19</v>
      </c>
      <c r="L139" s="24">
        <f t="shared" si="62"/>
        <v>20</v>
      </c>
      <c r="M139" s="25">
        <f>IFERROR(VLOOKUP(A139,[1]Revenue_Margin_input_Asia!A:F,6,0),"")</f>
        <v>7.1375999999999999</v>
      </c>
      <c r="N139" s="25">
        <f t="shared" si="63"/>
        <v>7.1375999999999999</v>
      </c>
      <c r="O139" s="25">
        <f t="shared" si="64"/>
        <v>7.1375999999999999</v>
      </c>
      <c r="P139" s="25">
        <f t="shared" si="65"/>
        <v>7.1375999999999999</v>
      </c>
      <c r="Q139" s="25">
        <f t="shared" si="66"/>
        <v>7.1375999999999999</v>
      </c>
      <c r="R139" s="25">
        <f t="shared" si="66"/>
        <v>7.1375999999999999</v>
      </c>
      <c r="S139" s="26">
        <f t="shared" si="66"/>
        <v>7.1375999999999999</v>
      </c>
      <c r="T139" s="27">
        <f>IFERROR(VLOOKUP(A139,[1]Revenue_Margin_input_Asia!A:K,7,0),"")</f>
        <v>3.3099641568090823E-2</v>
      </c>
      <c r="U139" s="28">
        <f>IFERROR(VLOOKUP(A139,[1]Revenue_Margin_input_Asia!A:K,8,0),"")</f>
        <v>9.6769029437676665E-2</v>
      </c>
      <c r="V139" s="28">
        <f>IFERROR(VLOOKUP($A139,[1]Revenue_Margin_input_Asia!$A:$AK,9,0),"")</f>
        <v>9.4861932724748466E-2</v>
      </c>
      <c r="W139" s="28">
        <f>IFERROR(VLOOKUP($A139,[1]Revenue_Margin_input_Asia!$A:$AK,10,0),"")</f>
        <v>9.4861932724748466E-2</v>
      </c>
      <c r="X139" s="28">
        <f>IFERROR(VLOOKUP($A139,[1]Revenue_Margin_input_Asia!$A:$AK,11,0),"")</f>
        <v>0.08</v>
      </c>
      <c r="Y139" s="28">
        <f>IFERROR(VLOOKUP($A139,[1]Revenue_Margin_input_Asia!$A:$AK,12,0),"")</f>
        <v>0.08</v>
      </c>
      <c r="Z139" s="28">
        <f>IFERROR(VLOOKUP($A139,[1]Revenue_Margin_input_Asia!$A:$AK,13,0),"")</f>
        <v>0.08</v>
      </c>
      <c r="AA139" s="29">
        <f t="shared" si="58"/>
        <v>114.2016</v>
      </c>
      <c r="AB139" s="30">
        <f t="shared" si="58"/>
        <v>71.376000000000005</v>
      </c>
      <c r="AC139" s="30">
        <f t="shared" si="58"/>
        <v>85.651200000000003</v>
      </c>
      <c r="AD139" s="30">
        <f t="shared" si="58"/>
        <v>135.61439999999999</v>
      </c>
      <c r="AE139" s="30">
        <f t="shared" si="58"/>
        <v>142.75200000000001</v>
      </c>
      <c r="AF139" s="30">
        <f t="shared" si="58"/>
        <v>135.61439999999999</v>
      </c>
      <c r="AG139" s="31">
        <f t="shared" si="58"/>
        <v>142.75200000000001</v>
      </c>
      <c r="AH139" s="29">
        <f t="shared" si="59"/>
        <v>3.7800320265024809</v>
      </c>
      <c r="AI139" s="30">
        <f t="shared" si="59"/>
        <v>6.9069862451436101</v>
      </c>
      <c r="AJ139" s="30">
        <f t="shared" si="59"/>
        <v>8.1250383721939752</v>
      </c>
      <c r="AK139" s="30">
        <f t="shared" si="59"/>
        <v>12.864644089307127</v>
      </c>
      <c r="AL139" s="30">
        <f t="shared" si="59"/>
        <v>11.420160000000001</v>
      </c>
      <c r="AM139" s="30">
        <f t="shared" si="59"/>
        <v>10.849152</v>
      </c>
      <c r="AN139" s="31">
        <f t="shared" si="59"/>
        <v>11.420160000000001</v>
      </c>
      <c r="AO139" s="42"/>
      <c r="AP139" s="43"/>
      <c r="AQ139" s="43"/>
      <c r="AR139" s="43"/>
      <c r="AS139" s="43"/>
      <c r="AT139" s="43"/>
      <c r="AU139" s="43"/>
      <c r="AV139" t="str">
        <f t="shared" si="61"/>
        <v>C3 - Standard and Premium</v>
      </c>
      <c r="AW139" t="str">
        <f t="shared" si="60"/>
        <v>C3 - Standard and Premium_AM &amp; EMEA</v>
      </c>
    </row>
    <row r="140" spans="1:49" ht="15" x14ac:dyDescent="0.25">
      <c r="A140" s="21" t="s">
        <v>288</v>
      </c>
      <c r="B140" t="s">
        <v>289</v>
      </c>
      <c r="C140" t="s">
        <v>60</v>
      </c>
      <c r="D140" t="s">
        <v>18</v>
      </c>
      <c r="E140" t="str">
        <f>VLOOKUP(A140,[1]VLookup!G:I,3,0)</f>
        <v>C3 Ride-On</v>
      </c>
      <c r="F140" s="22">
        <v>4</v>
      </c>
      <c r="G140" s="23">
        <f>IFERROR(VLOOKUP(A140,[1]Asia_bookings_input!A:C,3,0),0)</f>
        <v>4</v>
      </c>
      <c r="H140" s="23">
        <f>IFERROR(VLOOKUP(A140,[1]Asia_bookings_input!K:L,2,0),0)</f>
        <v>5</v>
      </c>
      <c r="I140" s="23">
        <f t="shared" si="62"/>
        <v>5</v>
      </c>
      <c r="J140" s="23">
        <f t="shared" si="62"/>
        <v>5</v>
      </c>
      <c r="K140" s="23">
        <f t="shared" si="62"/>
        <v>5</v>
      </c>
      <c r="L140" s="24">
        <f t="shared" si="62"/>
        <v>5</v>
      </c>
      <c r="M140" s="25">
        <f>IFERROR(VLOOKUP(A140,[1]Revenue_Margin_input_Asia!A:F,6,0),"")</f>
        <v>13.062493395193759</v>
      </c>
      <c r="N140" s="25">
        <f t="shared" si="63"/>
        <v>13.062493395193759</v>
      </c>
      <c r="O140" s="25">
        <f t="shared" si="64"/>
        <v>13.062493395193759</v>
      </c>
      <c r="P140" s="25">
        <f t="shared" si="65"/>
        <v>13.062493395193759</v>
      </c>
      <c r="Q140" s="25">
        <f t="shared" si="66"/>
        <v>13.062493395193759</v>
      </c>
      <c r="R140" s="25">
        <f t="shared" si="66"/>
        <v>13.062493395193759</v>
      </c>
      <c r="S140" s="26">
        <f t="shared" si="66"/>
        <v>13.062493395193759</v>
      </c>
      <c r="T140" s="27">
        <f>IFERROR(VLOOKUP(A140,[1]Revenue_Margin_input_Asia!A:K,7,0),"")</f>
        <v>-7.72434379547721E-3</v>
      </c>
      <c r="U140" s="28">
        <f>IFERROR(VLOOKUP(A140,[1]Revenue_Margin_input_Asia!A:K,8,0),"")</f>
        <v>9.5945017462925816E-2</v>
      </c>
      <c r="V140" s="28">
        <f>IFERROR(VLOOKUP($A140,[1]Revenue_Margin_input_Asia!$A:$AK,9,0),"")</f>
        <v>0.18</v>
      </c>
      <c r="W140" s="28">
        <f>IFERROR(VLOOKUP($A140,[1]Revenue_Margin_input_Asia!$A:$AK,10,0),"")</f>
        <v>0.18</v>
      </c>
      <c r="X140" s="28">
        <f>IFERROR(VLOOKUP($A140,[1]Revenue_Margin_input_Asia!$A:$AK,11,0),"")</f>
        <v>0.18</v>
      </c>
      <c r="Y140" s="28">
        <f>IFERROR(VLOOKUP($A140,[1]Revenue_Margin_input_Asia!$A:$AK,12,0),"")</f>
        <v>0.18</v>
      </c>
      <c r="Z140" s="28">
        <f>IFERROR(VLOOKUP($A140,[1]Revenue_Margin_input_Asia!$A:$AK,13,0),"")</f>
        <v>0.18</v>
      </c>
      <c r="AA140" s="29">
        <f t="shared" si="58"/>
        <v>52.249973580775034</v>
      </c>
      <c r="AB140" s="30">
        <f t="shared" si="58"/>
        <v>52.249973580775034</v>
      </c>
      <c r="AC140" s="30">
        <f t="shared" si="58"/>
        <v>65.312466975968789</v>
      </c>
      <c r="AD140" s="30">
        <f t="shared" si="58"/>
        <v>65.312466975968789</v>
      </c>
      <c r="AE140" s="30">
        <f t="shared" si="58"/>
        <v>65.312466975968789</v>
      </c>
      <c r="AF140" s="30">
        <f t="shared" si="58"/>
        <v>65.312466975968789</v>
      </c>
      <c r="AG140" s="31">
        <f t="shared" si="58"/>
        <v>65.312466975968789</v>
      </c>
      <c r="AH140" s="29">
        <f t="shared" si="59"/>
        <v>-0.40359675924250776</v>
      </c>
      <c r="AI140" s="30">
        <f t="shared" si="59"/>
        <v>5.0131246276448733</v>
      </c>
      <c r="AJ140" s="30">
        <f t="shared" si="59"/>
        <v>11.756244055674381</v>
      </c>
      <c r="AK140" s="30">
        <f t="shared" si="59"/>
        <v>11.756244055674381</v>
      </c>
      <c r="AL140" s="30">
        <f t="shared" si="59"/>
        <v>11.756244055674381</v>
      </c>
      <c r="AM140" s="30">
        <f t="shared" si="59"/>
        <v>11.756244055674381</v>
      </c>
      <c r="AN140" s="31">
        <f t="shared" si="59"/>
        <v>11.756244055674381</v>
      </c>
      <c r="AO140" s="42"/>
      <c r="AP140" s="43"/>
      <c r="AQ140" s="43"/>
      <c r="AR140" s="43"/>
      <c r="AS140" s="43"/>
      <c r="AT140" s="43"/>
      <c r="AU140" s="43"/>
      <c r="AV140" t="str">
        <f t="shared" si="61"/>
        <v>C3 - Standard and Premium</v>
      </c>
      <c r="AW140" t="str">
        <f t="shared" si="60"/>
        <v>C3 - Standard and Premium_AM &amp; EMEA</v>
      </c>
    </row>
    <row r="141" spans="1:49" ht="15" hidden="1" x14ac:dyDescent="0.25">
      <c r="A141" s="21" t="s">
        <v>290</v>
      </c>
      <c r="B141" t="s">
        <v>291</v>
      </c>
      <c r="C141" t="s">
        <v>60</v>
      </c>
      <c r="D141" t="s">
        <v>18</v>
      </c>
      <c r="E141" t="str">
        <f>VLOOKUP(A141,[1]VLookup!G:I,3,0)</f>
        <v>C3 Ride-On</v>
      </c>
      <c r="F141" s="22">
        <v>0</v>
      </c>
      <c r="G141" s="23">
        <f>IFERROR(VLOOKUP(A141,[1]Asia_bookings_input!A:C,3,0),0)</f>
        <v>0</v>
      </c>
      <c r="H141" s="23">
        <f>IFERROR(VLOOKUP(A141,[1]Asia_bookings_input!K:L,2,0),0)</f>
        <v>0</v>
      </c>
      <c r="I141" s="23">
        <f t="shared" si="62"/>
        <v>0</v>
      </c>
      <c r="J141" s="23">
        <f t="shared" si="62"/>
        <v>0</v>
      </c>
      <c r="K141" s="23">
        <f t="shared" si="62"/>
        <v>0</v>
      </c>
      <c r="L141" s="24">
        <f t="shared" si="62"/>
        <v>0</v>
      </c>
      <c r="M141" s="25" t="str">
        <f>IFERROR(VLOOKUP(A141,[1]Revenue_Margin_input_Asia!A:F,6,0),"")</f>
        <v/>
      </c>
      <c r="N141" s="25" t="str">
        <f t="shared" si="63"/>
        <v/>
      </c>
      <c r="O141" s="25" t="str">
        <f t="shared" si="64"/>
        <v/>
      </c>
      <c r="P141" s="25" t="str">
        <f t="shared" si="65"/>
        <v/>
      </c>
      <c r="Q141" s="25" t="str">
        <f t="shared" si="66"/>
        <v/>
      </c>
      <c r="R141" s="25" t="str">
        <f t="shared" si="66"/>
        <v/>
      </c>
      <c r="S141" s="26" t="str">
        <f t="shared" si="66"/>
        <v/>
      </c>
      <c r="T141" s="27" t="str">
        <f>IFERROR(VLOOKUP(A141,[1]Revenue_Margin_input_Asia!A:K,7,0),"")</f>
        <v/>
      </c>
      <c r="U141" s="28" t="str">
        <f>IFERROR(VLOOKUP(A141,[1]Revenue_Margin_input_Asia!A:K,8,0),"")</f>
        <v/>
      </c>
      <c r="V141" s="28" t="str">
        <f>IFERROR(VLOOKUP($A141,[1]Revenue_Margin_input_Asia!$A:$AK,9,0),"")</f>
        <v/>
      </c>
      <c r="W141" s="28" t="str">
        <f>IFERROR(VLOOKUP($A141,[1]Revenue_Margin_input_Asia!$A:$AK,10,0),"")</f>
        <v/>
      </c>
      <c r="X141" s="28" t="str">
        <f>IFERROR(VLOOKUP($A141,[1]Revenue_Margin_input_Asia!$A:$AK,11,0),"")</f>
        <v/>
      </c>
      <c r="Y141" s="28" t="str">
        <f>IFERROR(VLOOKUP($A141,[1]Revenue_Margin_input_Asia!$A:$AK,12,0),"")</f>
        <v/>
      </c>
      <c r="Z141" s="28" t="str">
        <f>IFERROR(VLOOKUP($A141,[1]Revenue_Margin_input_Asia!$A:$AK,13,0),"")</f>
        <v/>
      </c>
      <c r="AA141" s="29">
        <f t="shared" si="58"/>
        <v>0</v>
      </c>
      <c r="AB141" s="30">
        <f t="shared" si="58"/>
        <v>0</v>
      </c>
      <c r="AC141" s="30">
        <f t="shared" si="58"/>
        <v>0</v>
      </c>
      <c r="AD141" s="30">
        <f t="shared" ref="AD141:AG204" si="67">IFERROR(I141*P141,0)</f>
        <v>0</v>
      </c>
      <c r="AE141" s="30">
        <f t="shared" si="67"/>
        <v>0</v>
      </c>
      <c r="AF141" s="30">
        <f t="shared" si="67"/>
        <v>0</v>
      </c>
      <c r="AG141" s="31">
        <f t="shared" si="67"/>
        <v>0</v>
      </c>
      <c r="AH141" s="29">
        <f t="shared" si="59"/>
        <v>0</v>
      </c>
      <c r="AI141" s="30">
        <f t="shared" si="59"/>
        <v>0</v>
      </c>
      <c r="AJ141" s="30">
        <f t="shared" si="59"/>
        <v>0</v>
      </c>
      <c r="AK141" s="30">
        <f t="shared" ref="AK141:AN204" si="68">IFERROR(AD141*W141,0)</f>
        <v>0</v>
      </c>
      <c r="AL141" s="30">
        <f t="shared" si="68"/>
        <v>0</v>
      </c>
      <c r="AM141" s="30">
        <f t="shared" si="68"/>
        <v>0</v>
      </c>
      <c r="AN141" s="31">
        <f t="shared" si="68"/>
        <v>0</v>
      </c>
      <c r="AO141" s="42"/>
      <c r="AP141" s="43"/>
      <c r="AQ141" s="43"/>
      <c r="AR141" s="43"/>
      <c r="AS141" s="43"/>
      <c r="AT141" s="43"/>
      <c r="AU141" s="43"/>
      <c r="AV141" t="str">
        <f t="shared" si="61"/>
        <v>C3 - Standard and Premium</v>
      </c>
      <c r="AW141" t="str">
        <f t="shared" si="60"/>
        <v>C3 - Standard and Premium_AM &amp; EMEA</v>
      </c>
    </row>
    <row r="142" spans="1:49" ht="15" x14ac:dyDescent="0.25">
      <c r="A142" s="21" t="s">
        <v>292</v>
      </c>
      <c r="B142" t="s">
        <v>293</v>
      </c>
      <c r="C142" t="s">
        <v>60</v>
      </c>
      <c r="D142" t="s">
        <v>15</v>
      </c>
      <c r="E142" t="str">
        <f>VLOOKUP(A142,[1]VLookup!G:I,3,0)</f>
        <v>C3 Ride-On</v>
      </c>
      <c r="F142" s="22">
        <v>6</v>
      </c>
      <c r="G142" s="23">
        <f>IFERROR(VLOOKUP(A142,[1]Asia_bookings_input!A:C,3,0),0)</f>
        <v>7</v>
      </c>
      <c r="H142" s="23">
        <f>IFERROR(VLOOKUP(A142,[1]Asia_bookings_input!K:L,2,0),0)</f>
        <v>7</v>
      </c>
      <c r="I142" s="23">
        <f t="shared" si="62"/>
        <v>7</v>
      </c>
      <c r="J142" s="23">
        <f t="shared" si="62"/>
        <v>7</v>
      </c>
      <c r="K142" s="23">
        <f t="shared" si="62"/>
        <v>7</v>
      </c>
      <c r="L142" s="24">
        <f t="shared" si="62"/>
        <v>7</v>
      </c>
      <c r="M142" s="25">
        <f>IFERROR(VLOOKUP(A142,[1]Revenue_Margin_input_Asia!A:F,6,0),"")</f>
        <v>7.5754999999999999</v>
      </c>
      <c r="N142" s="25">
        <f t="shared" si="63"/>
        <v>7.5754999999999999</v>
      </c>
      <c r="O142" s="25">
        <f t="shared" si="64"/>
        <v>7.5754999999999999</v>
      </c>
      <c r="P142" s="25">
        <f t="shared" si="65"/>
        <v>7.5754999999999999</v>
      </c>
      <c r="Q142" s="25">
        <f t="shared" si="66"/>
        <v>7.5754999999999999</v>
      </c>
      <c r="R142" s="25">
        <f t="shared" si="66"/>
        <v>7.5754999999999999</v>
      </c>
      <c r="S142" s="26">
        <f t="shared" si="66"/>
        <v>7.5754999999999999</v>
      </c>
      <c r="T142" s="27">
        <f>IFERROR(VLOOKUP(A142,[1]Revenue_Margin_input_Asia!A:K,7,0),"")</f>
        <v>3.7843466006518486E-2</v>
      </c>
      <c r="U142" s="28">
        <f>IFERROR(VLOOKUP(A142,[1]Revenue_Margin_input_Asia!A:K,8,0),"")</f>
        <v>0.10151285237777495</v>
      </c>
      <c r="V142" s="28">
        <f>IFERROR(VLOOKUP($A142,[1]Revenue_Margin_input_Asia!$A:$AK,9,0),"")</f>
        <v>0.2</v>
      </c>
      <c r="W142" s="28">
        <f>IFERROR(VLOOKUP($A142,[1]Revenue_Margin_input_Asia!$A:$AK,10,0),"")</f>
        <v>0.2</v>
      </c>
      <c r="X142" s="28">
        <f>IFERROR(VLOOKUP($A142,[1]Revenue_Margin_input_Asia!$A:$AK,11,0),"")</f>
        <v>0.2</v>
      </c>
      <c r="Y142" s="28">
        <f>IFERROR(VLOOKUP($A142,[1]Revenue_Margin_input_Asia!$A:$AK,12,0),"")</f>
        <v>0.2</v>
      </c>
      <c r="Z142" s="28">
        <f>IFERROR(VLOOKUP($A142,[1]Revenue_Margin_input_Asia!$A:$AK,13,0),"")</f>
        <v>0.2</v>
      </c>
      <c r="AA142" s="29">
        <f t="shared" ref="AA142:AC205" si="69">IFERROR(F142*M142,0)</f>
        <v>45.453000000000003</v>
      </c>
      <c r="AB142" s="30">
        <f t="shared" si="69"/>
        <v>53.028500000000001</v>
      </c>
      <c r="AC142" s="30">
        <f t="shared" si="69"/>
        <v>53.028500000000001</v>
      </c>
      <c r="AD142" s="30">
        <f t="shared" si="67"/>
        <v>53.028500000000001</v>
      </c>
      <c r="AE142" s="30">
        <f t="shared" si="67"/>
        <v>53.028500000000001</v>
      </c>
      <c r="AF142" s="30">
        <f t="shared" si="67"/>
        <v>53.028500000000001</v>
      </c>
      <c r="AG142" s="31">
        <f t="shared" si="67"/>
        <v>53.028500000000001</v>
      </c>
      <c r="AH142" s="29">
        <f t="shared" ref="AH142:AJ205" si="70">IFERROR(AA142*T142,0)</f>
        <v>1.720099060394285</v>
      </c>
      <c r="AI142" s="30">
        <f t="shared" si="70"/>
        <v>5.3830742923148387</v>
      </c>
      <c r="AJ142" s="30">
        <f t="shared" si="70"/>
        <v>10.605700000000001</v>
      </c>
      <c r="AK142" s="30">
        <f t="shared" si="68"/>
        <v>10.605700000000001</v>
      </c>
      <c r="AL142" s="30">
        <f t="shared" si="68"/>
        <v>10.605700000000001</v>
      </c>
      <c r="AM142" s="30">
        <f t="shared" si="68"/>
        <v>10.605700000000001</v>
      </c>
      <c r="AN142" s="31">
        <f t="shared" si="68"/>
        <v>10.605700000000001</v>
      </c>
      <c r="AO142" s="42"/>
      <c r="AP142" s="43"/>
      <c r="AQ142" s="43"/>
      <c r="AR142" s="43"/>
      <c r="AS142" s="43"/>
      <c r="AT142" s="43"/>
      <c r="AU142" s="43"/>
      <c r="AV142" t="str">
        <f t="shared" si="61"/>
        <v>C3 - Standard and Premium</v>
      </c>
      <c r="AW142" t="str">
        <f t="shared" si="60"/>
        <v>C3 - Standard and Premium_AM &amp; EMEA</v>
      </c>
    </row>
    <row r="143" spans="1:49" ht="15" hidden="1" x14ac:dyDescent="0.25">
      <c r="A143" s="21" t="s">
        <v>294</v>
      </c>
      <c r="B143" t="s">
        <v>295</v>
      </c>
      <c r="C143" t="s">
        <v>60</v>
      </c>
      <c r="D143" t="s">
        <v>15</v>
      </c>
      <c r="E143" t="str">
        <f>VLOOKUP(A143,[1]VLookup!G:I,3,0)</f>
        <v>C3 Ride-On</v>
      </c>
      <c r="F143" s="22">
        <v>0</v>
      </c>
      <c r="G143" s="23">
        <f>IFERROR(VLOOKUP(A143,[1]Asia_bookings_input!A:C,3,0),0)</f>
        <v>0</v>
      </c>
      <c r="H143" s="23">
        <f>IFERROR(VLOOKUP(A143,[1]Asia_bookings_input!K:L,2,0),0)</f>
        <v>0</v>
      </c>
      <c r="I143" s="23">
        <f t="shared" si="62"/>
        <v>0</v>
      </c>
      <c r="J143" s="23">
        <f t="shared" si="62"/>
        <v>0</v>
      </c>
      <c r="K143" s="23">
        <f t="shared" si="62"/>
        <v>0</v>
      </c>
      <c r="L143" s="24">
        <f t="shared" si="62"/>
        <v>0</v>
      </c>
      <c r="M143" s="25" t="str">
        <f>IFERROR(VLOOKUP(A143,[1]Revenue_Margin_input_Asia!A:F,6,0),"")</f>
        <v/>
      </c>
      <c r="N143" s="25" t="str">
        <f t="shared" si="63"/>
        <v/>
      </c>
      <c r="O143" s="25" t="str">
        <f t="shared" si="64"/>
        <v/>
      </c>
      <c r="P143" s="25" t="str">
        <f t="shared" si="65"/>
        <v/>
      </c>
      <c r="Q143" s="25" t="str">
        <f t="shared" si="66"/>
        <v/>
      </c>
      <c r="R143" s="25" t="str">
        <f t="shared" si="66"/>
        <v/>
      </c>
      <c r="S143" s="26" t="str">
        <f t="shared" si="66"/>
        <v/>
      </c>
      <c r="T143" s="27" t="str">
        <f>IFERROR(VLOOKUP(A143,[1]Revenue_Margin_input_Asia!A:K,7,0),"")</f>
        <v/>
      </c>
      <c r="U143" s="28" t="str">
        <f>IFERROR(VLOOKUP(A143,[1]Revenue_Margin_input_Asia!A:K,8,0),"")</f>
        <v/>
      </c>
      <c r="V143" s="28" t="str">
        <f>IFERROR(VLOOKUP($A143,[1]Revenue_Margin_input_Asia!$A:$AK,9,0),"")</f>
        <v/>
      </c>
      <c r="W143" s="28" t="str">
        <f>IFERROR(VLOOKUP($A143,[1]Revenue_Margin_input_Asia!$A:$AK,10,0),"")</f>
        <v/>
      </c>
      <c r="X143" s="28" t="str">
        <f>IFERROR(VLOOKUP($A143,[1]Revenue_Margin_input_Asia!$A:$AK,11,0),"")</f>
        <v/>
      </c>
      <c r="Y143" s="28" t="str">
        <f>IFERROR(VLOOKUP($A143,[1]Revenue_Margin_input_Asia!$A:$AK,12,0),"")</f>
        <v/>
      </c>
      <c r="Z143" s="28" t="str">
        <f>IFERROR(VLOOKUP($A143,[1]Revenue_Margin_input_Asia!$A:$AK,13,0),"")</f>
        <v/>
      </c>
      <c r="AA143" s="29">
        <f t="shared" si="69"/>
        <v>0</v>
      </c>
      <c r="AB143" s="30">
        <f t="shared" si="69"/>
        <v>0</v>
      </c>
      <c r="AC143" s="30">
        <f t="shared" si="69"/>
        <v>0</v>
      </c>
      <c r="AD143" s="30">
        <f t="shared" si="67"/>
        <v>0</v>
      </c>
      <c r="AE143" s="30">
        <f t="shared" si="67"/>
        <v>0</v>
      </c>
      <c r="AF143" s="30">
        <f t="shared" si="67"/>
        <v>0</v>
      </c>
      <c r="AG143" s="31">
        <f t="shared" si="67"/>
        <v>0</v>
      </c>
      <c r="AH143" s="29">
        <f t="shared" si="70"/>
        <v>0</v>
      </c>
      <c r="AI143" s="30">
        <f t="shared" si="70"/>
        <v>0</v>
      </c>
      <c r="AJ143" s="30">
        <f t="shared" si="70"/>
        <v>0</v>
      </c>
      <c r="AK143" s="30">
        <f t="shared" si="68"/>
        <v>0</v>
      </c>
      <c r="AL143" s="30">
        <f t="shared" si="68"/>
        <v>0</v>
      </c>
      <c r="AM143" s="30">
        <f t="shared" si="68"/>
        <v>0</v>
      </c>
      <c r="AN143" s="31">
        <f t="shared" si="68"/>
        <v>0</v>
      </c>
      <c r="AO143" s="42"/>
      <c r="AP143" s="43"/>
      <c r="AQ143" s="43"/>
      <c r="AR143" s="43"/>
      <c r="AS143" s="43"/>
      <c r="AT143" s="43"/>
      <c r="AU143" s="43"/>
      <c r="AV143" t="str">
        <f t="shared" si="61"/>
        <v>C3 - Standard and Premium</v>
      </c>
      <c r="AW143" t="str">
        <f t="shared" si="60"/>
        <v>C3 - Standard and Premium_AM &amp; EMEA</v>
      </c>
    </row>
    <row r="144" spans="1:49" ht="15" hidden="1" x14ac:dyDescent="0.25">
      <c r="A144" s="21" t="s">
        <v>296</v>
      </c>
      <c r="B144" t="s">
        <v>297</v>
      </c>
      <c r="C144" t="s">
        <v>60</v>
      </c>
      <c r="D144" t="s">
        <v>15</v>
      </c>
      <c r="E144" t="str">
        <f>VLOOKUP(A144,[1]VLookup!G:I,3,0)</f>
        <v>C3 Ride-On</v>
      </c>
      <c r="F144" s="22">
        <v>0</v>
      </c>
      <c r="G144" s="23">
        <f>IFERROR(VLOOKUP(A144,[1]Asia_bookings_input!A:C,3,0),0)</f>
        <v>0</v>
      </c>
      <c r="H144" s="23">
        <f>IFERROR(VLOOKUP(A144,[1]Asia_bookings_input!K:L,2,0),0)</f>
        <v>0</v>
      </c>
      <c r="I144" s="23">
        <f t="shared" si="62"/>
        <v>0</v>
      </c>
      <c r="J144" s="23">
        <f t="shared" si="62"/>
        <v>0</v>
      </c>
      <c r="K144" s="23">
        <f t="shared" si="62"/>
        <v>0</v>
      </c>
      <c r="L144" s="24">
        <f t="shared" si="62"/>
        <v>0</v>
      </c>
      <c r="M144" s="25" t="str">
        <f>IFERROR(VLOOKUP(A144,[1]Revenue_Margin_input_Asia!A:F,6,0),"")</f>
        <v/>
      </c>
      <c r="N144" s="25" t="str">
        <f t="shared" si="63"/>
        <v/>
      </c>
      <c r="O144" s="25" t="str">
        <f t="shared" si="64"/>
        <v/>
      </c>
      <c r="P144" s="25" t="str">
        <f t="shared" si="65"/>
        <v/>
      </c>
      <c r="Q144" s="25" t="str">
        <f t="shared" si="66"/>
        <v/>
      </c>
      <c r="R144" s="25" t="str">
        <f t="shared" si="66"/>
        <v/>
      </c>
      <c r="S144" s="26" t="str">
        <f t="shared" si="66"/>
        <v/>
      </c>
      <c r="T144" s="27" t="str">
        <f>IFERROR(VLOOKUP(A144,[1]Revenue_Margin_input_Asia!A:K,7,0),"")</f>
        <v/>
      </c>
      <c r="U144" s="28" t="str">
        <f>IFERROR(VLOOKUP(A144,[1]Revenue_Margin_input_Asia!A:K,8,0),"")</f>
        <v/>
      </c>
      <c r="V144" s="28" t="str">
        <f>IFERROR(VLOOKUP($A144,[1]Revenue_Margin_input_Asia!$A:$AK,9,0),"")</f>
        <v/>
      </c>
      <c r="W144" s="28" t="str">
        <f>IFERROR(VLOOKUP($A144,[1]Revenue_Margin_input_Asia!$A:$AK,10,0),"")</f>
        <v/>
      </c>
      <c r="X144" s="28" t="str">
        <f>IFERROR(VLOOKUP($A144,[1]Revenue_Margin_input_Asia!$A:$AK,11,0),"")</f>
        <v/>
      </c>
      <c r="Y144" s="28" t="str">
        <f>IFERROR(VLOOKUP($A144,[1]Revenue_Margin_input_Asia!$A:$AK,12,0),"")</f>
        <v/>
      </c>
      <c r="Z144" s="28" t="str">
        <f>IFERROR(VLOOKUP($A144,[1]Revenue_Margin_input_Asia!$A:$AK,13,0),"")</f>
        <v/>
      </c>
      <c r="AA144" s="29">
        <f t="shared" si="69"/>
        <v>0</v>
      </c>
      <c r="AB144" s="30">
        <f t="shared" si="69"/>
        <v>0</v>
      </c>
      <c r="AC144" s="30">
        <f t="shared" si="69"/>
        <v>0</v>
      </c>
      <c r="AD144" s="30">
        <f t="shared" si="67"/>
        <v>0</v>
      </c>
      <c r="AE144" s="30">
        <f t="shared" si="67"/>
        <v>0</v>
      </c>
      <c r="AF144" s="30">
        <f t="shared" si="67"/>
        <v>0</v>
      </c>
      <c r="AG144" s="31">
        <f t="shared" si="67"/>
        <v>0</v>
      </c>
      <c r="AH144" s="29">
        <f t="shared" si="70"/>
        <v>0</v>
      </c>
      <c r="AI144" s="30">
        <f t="shared" si="70"/>
        <v>0</v>
      </c>
      <c r="AJ144" s="30">
        <f t="shared" si="70"/>
        <v>0</v>
      </c>
      <c r="AK144" s="30">
        <f t="shared" si="68"/>
        <v>0</v>
      </c>
      <c r="AL144" s="30">
        <f t="shared" si="68"/>
        <v>0</v>
      </c>
      <c r="AM144" s="30">
        <f t="shared" si="68"/>
        <v>0</v>
      </c>
      <c r="AN144" s="31">
        <f t="shared" si="68"/>
        <v>0</v>
      </c>
      <c r="AO144" s="42" t="str">
        <f t="shared" si="49"/>
        <v/>
      </c>
      <c r="AP144" s="43" t="str">
        <f t="shared" si="49"/>
        <v/>
      </c>
      <c r="AQ144" s="43" t="str">
        <f t="shared" si="49"/>
        <v/>
      </c>
      <c r="AR144" s="43" t="str">
        <f t="shared" si="49"/>
        <v/>
      </c>
      <c r="AS144" s="43" t="str">
        <f t="shared" si="49"/>
        <v/>
      </c>
      <c r="AT144" s="43" t="str">
        <f t="shared" si="49"/>
        <v/>
      </c>
      <c r="AU144" s="43" t="str">
        <f t="shared" si="49"/>
        <v/>
      </c>
      <c r="AV144" t="str">
        <f t="shared" si="61"/>
        <v>C3 - Standard and Premium</v>
      </c>
      <c r="AW144" t="str">
        <f t="shared" si="60"/>
        <v>C3 - Standard and Premium_AM &amp; EMEA</v>
      </c>
    </row>
    <row r="145" spans="1:49" ht="15" hidden="1" x14ac:dyDescent="0.25">
      <c r="A145" s="21" t="s">
        <v>298</v>
      </c>
      <c r="B145" t="s">
        <v>299</v>
      </c>
      <c r="C145" t="s">
        <v>60</v>
      </c>
      <c r="D145" t="s">
        <v>18</v>
      </c>
      <c r="E145" t="str">
        <f>VLOOKUP(A145,[1]VLookup!G:I,3,0)</f>
        <v>C3 Ride-On</v>
      </c>
      <c r="F145" s="22">
        <v>0</v>
      </c>
      <c r="G145" s="23">
        <f>IFERROR(VLOOKUP(A145,[1]Asia_bookings_input!A:C,3,0),0)</f>
        <v>0</v>
      </c>
      <c r="H145" s="23">
        <f>IFERROR(VLOOKUP(A145,[1]Asia_bookings_input!K:L,2,0),0)</f>
        <v>0</v>
      </c>
      <c r="I145" s="23">
        <f t="shared" si="62"/>
        <v>0</v>
      </c>
      <c r="J145" s="23">
        <f t="shared" si="62"/>
        <v>0</v>
      </c>
      <c r="K145" s="23">
        <f t="shared" si="62"/>
        <v>0</v>
      </c>
      <c r="L145" s="24">
        <f t="shared" si="62"/>
        <v>0</v>
      </c>
      <c r="M145" s="25" t="str">
        <f>IFERROR(VLOOKUP(A145,[1]Revenue_Margin_input_Asia!A:F,6,0),"")</f>
        <v/>
      </c>
      <c r="N145" s="25" t="str">
        <f t="shared" si="63"/>
        <v/>
      </c>
      <c r="O145" s="25" t="str">
        <f t="shared" si="64"/>
        <v/>
      </c>
      <c r="P145" s="25" t="str">
        <f t="shared" si="65"/>
        <v/>
      </c>
      <c r="Q145" s="25" t="str">
        <f t="shared" si="66"/>
        <v/>
      </c>
      <c r="R145" s="25" t="str">
        <f t="shared" si="66"/>
        <v/>
      </c>
      <c r="S145" s="26" t="str">
        <f t="shared" si="66"/>
        <v/>
      </c>
      <c r="T145" s="27" t="str">
        <f>IFERROR(VLOOKUP(A145,[1]Revenue_Margin_input_Asia!A:K,7,0),"")</f>
        <v/>
      </c>
      <c r="U145" s="28" t="str">
        <f>IFERROR(VLOOKUP(A145,[1]Revenue_Margin_input_Asia!A:K,8,0),"")</f>
        <v/>
      </c>
      <c r="V145" s="28" t="str">
        <f>IFERROR(VLOOKUP($A145,[1]Revenue_Margin_input_Asia!$A:$AK,9,0),"")</f>
        <v/>
      </c>
      <c r="W145" s="28" t="str">
        <f>IFERROR(VLOOKUP($A145,[1]Revenue_Margin_input_Asia!$A:$AK,10,0),"")</f>
        <v/>
      </c>
      <c r="X145" s="28" t="str">
        <f>IFERROR(VLOOKUP($A145,[1]Revenue_Margin_input_Asia!$A:$AK,11,0),"")</f>
        <v/>
      </c>
      <c r="Y145" s="28" t="str">
        <f>IFERROR(VLOOKUP($A145,[1]Revenue_Margin_input_Asia!$A:$AK,12,0),"")</f>
        <v/>
      </c>
      <c r="Z145" s="28" t="str">
        <f>IFERROR(VLOOKUP($A145,[1]Revenue_Margin_input_Asia!$A:$AK,13,0),"")</f>
        <v/>
      </c>
      <c r="AA145" s="29">
        <f t="shared" si="69"/>
        <v>0</v>
      </c>
      <c r="AB145" s="30">
        <f t="shared" si="69"/>
        <v>0</v>
      </c>
      <c r="AC145" s="30">
        <f t="shared" si="69"/>
        <v>0</v>
      </c>
      <c r="AD145" s="30">
        <f t="shared" si="67"/>
        <v>0</v>
      </c>
      <c r="AE145" s="30">
        <f t="shared" si="67"/>
        <v>0</v>
      </c>
      <c r="AF145" s="30">
        <f t="shared" si="67"/>
        <v>0</v>
      </c>
      <c r="AG145" s="31">
        <f t="shared" si="67"/>
        <v>0</v>
      </c>
      <c r="AH145" s="29">
        <f t="shared" si="70"/>
        <v>0</v>
      </c>
      <c r="AI145" s="30">
        <f t="shared" si="70"/>
        <v>0</v>
      </c>
      <c r="AJ145" s="30">
        <f t="shared" si="70"/>
        <v>0</v>
      </c>
      <c r="AK145" s="30">
        <f t="shared" si="68"/>
        <v>0</v>
      </c>
      <c r="AL145" s="30">
        <f t="shared" si="68"/>
        <v>0</v>
      </c>
      <c r="AM145" s="30">
        <f t="shared" si="68"/>
        <v>0</v>
      </c>
      <c r="AN145" s="31">
        <f t="shared" si="68"/>
        <v>0</v>
      </c>
      <c r="AO145" s="42" t="str">
        <f t="shared" si="49"/>
        <v/>
      </c>
      <c r="AP145" s="43" t="str">
        <f t="shared" si="49"/>
        <v/>
      </c>
      <c r="AQ145" s="43" t="str">
        <f t="shared" si="49"/>
        <v/>
      </c>
      <c r="AR145" s="43" t="str">
        <f t="shared" si="49"/>
        <v/>
      </c>
      <c r="AS145" s="43" t="str">
        <f t="shared" si="49"/>
        <v/>
      </c>
      <c r="AT145" s="43" t="str">
        <f t="shared" si="49"/>
        <v/>
      </c>
      <c r="AU145" s="43" t="str">
        <f t="shared" si="49"/>
        <v/>
      </c>
      <c r="AV145" t="str">
        <f t="shared" si="61"/>
        <v>C3 - Standard and Premium</v>
      </c>
      <c r="AW145" t="str">
        <f t="shared" si="60"/>
        <v>C3 - Standard and Premium_AM &amp; EMEA</v>
      </c>
    </row>
    <row r="146" spans="1:49" ht="15" hidden="1" x14ac:dyDescent="0.25">
      <c r="A146" s="21" t="s">
        <v>300</v>
      </c>
      <c r="B146" t="s">
        <v>301</v>
      </c>
      <c r="C146" t="s">
        <v>60</v>
      </c>
      <c r="D146" t="s">
        <v>18</v>
      </c>
      <c r="E146" t="str">
        <f>VLOOKUP(A146,[1]VLookup!G:I,3,0)</f>
        <v>C3 Ride-On</v>
      </c>
      <c r="F146" s="22">
        <v>0</v>
      </c>
      <c r="G146" s="23">
        <f>IFERROR(VLOOKUP(A146,[1]Asia_bookings_input!A:C,3,0),0)</f>
        <v>0</v>
      </c>
      <c r="H146" s="23">
        <f>IFERROR(VLOOKUP(A146,[1]Asia_bookings_input!K:L,2,0),0)</f>
        <v>0</v>
      </c>
      <c r="I146" s="23">
        <f t="shared" si="62"/>
        <v>0</v>
      </c>
      <c r="J146" s="23">
        <f t="shared" si="62"/>
        <v>0</v>
      </c>
      <c r="K146" s="23">
        <f t="shared" si="62"/>
        <v>0</v>
      </c>
      <c r="L146" s="24">
        <f t="shared" si="62"/>
        <v>0</v>
      </c>
      <c r="M146" s="25" t="str">
        <f>IFERROR(VLOOKUP(A146,[1]Revenue_Margin_input_Asia!A:F,6,0),"")</f>
        <v/>
      </c>
      <c r="N146" s="25" t="str">
        <f t="shared" si="63"/>
        <v/>
      </c>
      <c r="O146" s="25" t="str">
        <f t="shared" si="64"/>
        <v/>
      </c>
      <c r="P146" s="25" t="str">
        <f t="shared" si="65"/>
        <v/>
      </c>
      <c r="Q146" s="25" t="str">
        <f t="shared" si="66"/>
        <v/>
      </c>
      <c r="R146" s="25" t="str">
        <f t="shared" si="66"/>
        <v/>
      </c>
      <c r="S146" s="26" t="str">
        <f t="shared" si="66"/>
        <v/>
      </c>
      <c r="T146" s="27" t="str">
        <f>IFERROR(VLOOKUP(A146,[1]Revenue_Margin_input_Asia!A:K,7,0),"")</f>
        <v/>
      </c>
      <c r="U146" s="28" t="str">
        <f>IFERROR(VLOOKUP(A146,[1]Revenue_Margin_input_Asia!A:K,8,0),"")</f>
        <v/>
      </c>
      <c r="V146" s="28" t="str">
        <f>IFERROR(VLOOKUP($A146,[1]Revenue_Margin_input_Asia!$A:$AK,9,0),"")</f>
        <v/>
      </c>
      <c r="W146" s="28" t="str">
        <f>IFERROR(VLOOKUP($A146,[1]Revenue_Margin_input_Asia!$A:$AK,10,0),"")</f>
        <v/>
      </c>
      <c r="X146" s="28" t="str">
        <f>IFERROR(VLOOKUP($A146,[1]Revenue_Margin_input_Asia!$A:$AK,11,0),"")</f>
        <v/>
      </c>
      <c r="Y146" s="28" t="str">
        <f>IFERROR(VLOOKUP($A146,[1]Revenue_Margin_input_Asia!$A:$AK,12,0),"")</f>
        <v/>
      </c>
      <c r="Z146" s="28" t="str">
        <f>IFERROR(VLOOKUP($A146,[1]Revenue_Margin_input_Asia!$A:$AK,13,0),"")</f>
        <v/>
      </c>
      <c r="AA146" s="29">
        <f t="shared" si="69"/>
        <v>0</v>
      </c>
      <c r="AB146" s="30">
        <f t="shared" si="69"/>
        <v>0</v>
      </c>
      <c r="AC146" s="30">
        <f t="shared" si="69"/>
        <v>0</v>
      </c>
      <c r="AD146" s="30">
        <f t="shared" si="67"/>
        <v>0</v>
      </c>
      <c r="AE146" s="30">
        <f t="shared" si="67"/>
        <v>0</v>
      </c>
      <c r="AF146" s="30">
        <f t="shared" si="67"/>
        <v>0</v>
      </c>
      <c r="AG146" s="31">
        <f t="shared" si="67"/>
        <v>0</v>
      </c>
      <c r="AH146" s="29">
        <f t="shared" si="70"/>
        <v>0</v>
      </c>
      <c r="AI146" s="30">
        <f t="shared" si="70"/>
        <v>0</v>
      </c>
      <c r="AJ146" s="30">
        <f t="shared" si="70"/>
        <v>0</v>
      </c>
      <c r="AK146" s="30">
        <f t="shared" si="68"/>
        <v>0</v>
      </c>
      <c r="AL146" s="30">
        <f t="shared" si="68"/>
        <v>0</v>
      </c>
      <c r="AM146" s="30">
        <f t="shared" si="68"/>
        <v>0</v>
      </c>
      <c r="AN146" s="31">
        <f t="shared" si="68"/>
        <v>0</v>
      </c>
      <c r="AO146" s="42" t="str">
        <f t="shared" si="49"/>
        <v/>
      </c>
      <c r="AP146" s="43" t="str">
        <f t="shared" si="49"/>
        <v/>
      </c>
      <c r="AQ146" s="43" t="str">
        <f t="shared" si="49"/>
        <v/>
      </c>
      <c r="AR146" s="43" t="str">
        <f t="shared" si="49"/>
        <v/>
      </c>
      <c r="AS146" s="43" t="str">
        <f t="shared" si="49"/>
        <v/>
      </c>
      <c r="AT146" s="43" t="str">
        <f t="shared" si="49"/>
        <v/>
      </c>
      <c r="AU146" s="43" t="str">
        <f t="shared" si="49"/>
        <v/>
      </c>
      <c r="AV146" t="str">
        <f t="shared" si="61"/>
        <v>C3 - Standard and Premium</v>
      </c>
      <c r="AW146" t="str">
        <f t="shared" si="60"/>
        <v>C3 - Standard and Premium_AM &amp; EMEA</v>
      </c>
    </row>
    <row r="147" spans="1:49" ht="15" hidden="1" x14ac:dyDescent="0.25">
      <c r="A147" s="21" t="s">
        <v>302</v>
      </c>
      <c r="B147" t="s">
        <v>303</v>
      </c>
      <c r="C147" t="s">
        <v>60</v>
      </c>
      <c r="D147" t="s">
        <v>15</v>
      </c>
      <c r="E147" t="str">
        <f>VLOOKUP(A147,[1]VLookup!G:I,3,0)</f>
        <v>C3 Ride-On</v>
      </c>
      <c r="F147" s="22">
        <v>0</v>
      </c>
      <c r="G147" s="23">
        <f>IFERROR(VLOOKUP(A147,[1]Asia_bookings_input!A:C,3,0),0)</f>
        <v>0</v>
      </c>
      <c r="H147" s="23">
        <f>IFERROR(VLOOKUP(A147,[1]Asia_bookings_input!K:L,2,0),0)</f>
        <v>0</v>
      </c>
      <c r="I147" s="23">
        <f t="shared" si="62"/>
        <v>0</v>
      </c>
      <c r="J147" s="23">
        <f t="shared" si="62"/>
        <v>0</v>
      </c>
      <c r="K147" s="23">
        <f t="shared" si="62"/>
        <v>0</v>
      </c>
      <c r="L147" s="24">
        <f t="shared" si="62"/>
        <v>0</v>
      </c>
      <c r="M147" s="25" t="str">
        <f>IFERROR(VLOOKUP(A147,[1]Revenue_Margin_input_Asia!A:F,6,0),"")</f>
        <v/>
      </c>
      <c r="N147" s="25" t="str">
        <f t="shared" si="63"/>
        <v/>
      </c>
      <c r="O147" s="25" t="str">
        <f t="shared" si="64"/>
        <v/>
      </c>
      <c r="P147" s="25" t="str">
        <f t="shared" si="65"/>
        <v/>
      </c>
      <c r="Q147" s="25" t="str">
        <f t="shared" si="66"/>
        <v/>
      </c>
      <c r="R147" s="25" t="str">
        <f t="shared" si="66"/>
        <v/>
      </c>
      <c r="S147" s="26" t="str">
        <f t="shared" si="66"/>
        <v/>
      </c>
      <c r="T147" s="27" t="str">
        <f>IFERROR(VLOOKUP(A147,[1]Revenue_Margin_input_Asia!A:K,7,0),"")</f>
        <v/>
      </c>
      <c r="U147" s="28" t="str">
        <f>IFERROR(VLOOKUP(A147,[1]Revenue_Margin_input_Asia!A:K,8,0),"")</f>
        <v/>
      </c>
      <c r="V147" s="28" t="str">
        <f>IFERROR(VLOOKUP($A147,[1]Revenue_Margin_input_Asia!$A:$AK,9,0),"")</f>
        <v/>
      </c>
      <c r="W147" s="28" t="str">
        <f>IFERROR(VLOOKUP($A147,[1]Revenue_Margin_input_Asia!$A:$AK,10,0),"")</f>
        <v/>
      </c>
      <c r="X147" s="28" t="str">
        <f>IFERROR(VLOOKUP($A147,[1]Revenue_Margin_input_Asia!$A:$AK,11,0),"")</f>
        <v/>
      </c>
      <c r="Y147" s="28" t="str">
        <f>IFERROR(VLOOKUP($A147,[1]Revenue_Margin_input_Asia!$A:$AK,12,0),"")</f>
        <v/>
      </c>
      <c r="Z147" s="28" t="str">
        <f>IFERROR(VLOOKUP($A147,[1]Revenue_Margin_input_Asia!$A:$AK,13,0),"")</f>
        <v/>
      </c>
      <c r="AA147" s="29">
        <f t="shared" si="69"/>
        <v>0</v>
      </c>
      <c r="AB147" s="30">
        <f t="shared" si="69"/>
        <v>0</v>
      </c>
      <c r="AC147" s="30">
        <f t="shared" si="69"/>
        <v>0</v>
      </c>
      <c r="AD147" s="30">
        <f t="shared" si="67"/>
        <v>0</v>
      </c>
      <c r="AE147" s="30">
        <f t="shared" si="67"/>
        <v>0</v>
      </c>
      <c r="AF147" s="30">
        <f t="shared" si="67"/>
        <v>0</v>
      </c>
      <c r="AG147" s="31">
        <f t="shared" si="67"/>
        <v>0</v>
      </c>
      <c r="AH147" s="29">
        <f t="shared" si="70"/>
        <v>0</v>
      </c>
      <c r="AI147" s="30">
        <f t="shared" si="70"/>
        <v>0</v>
      </c>
      <c r="AJ147" s="30">
        <f t="shared" si="70"/>
        <v>0</v>
      </c>
      <c r="AK147" s="30">
        <f t="shared" si="68"/>
        <v>0</v>
      </c>
      <c r="AL147" s="30">
        <f t="shared" si="68"/>
        <v>0</v>
      </c>
      <c r="AM147" s="30">
        <f t="shared" si="68"/>
        <v>0</v>
      </c>
      <c r="AN147" s="31">
        <f t="shared" si="68"/>
        <v>0</v>
      </c>
      <c r="AO147" s="42" t="str">
        <f t="shared" si="49"/>
        <v/>
      </c>
      <c r="AP147" s="43" t="str">
        <f t="shared" si="49"/>
        <v/>
      </c>
      <c r="AQ147" s="43" t="str">
        <f t="shared" si="49"/>
        <v/>
      </c>
      <c r="AR147" s="43" t="str">
        <f t="shared" si="49"/>
        <v/>
      </c>
      <c r="AS147" s="43" t="str">
        <f t="shared" si="49"/>
        <v/>
      </c>
      <c r="AT147" s="43" t="str">
        <f t="shared" si="49"/>
        <v/>
      </c>
      <c r="AU147" s="43" t="str">
        <f t="shared" si="49"/>
        <v/>
      </c>
      <c r="AV147" t="str">
        <f t="shared" si="61"/>
        <v>C3 - Standard and Premium</v>
      </c>
      <c r="AW147" t="str">
        <f t="shared" si="60"/>
        <v>C3 - Standard and Premium_AM &amp; EMEA</v>
      </c>
    </row>
    <row r="148" spans="1:49" ht="15" hidden="1" x14ac:dyDescent="0.25">
      <c r="A148" s="21" t="s">
        <v>304</v>
      </c>
      <c r="B148" t="s">
        <v>305</v>
      </c>
      <c r="C148" t="s">
        <v>60</v>
      </c>
      <c r="D148" t="s">
        <v>34</v>
      </c>
      <c r="E148" t="str">
        <f>VLOOKUP(A148,[1]VLookup!G:I,3,0)</f>
        <v>C3 Ride-On</v>
      </c>
      <c r="F148" s="22">
        <v>0</v>
      </c>
      <c r="G148" s="23">
        <f>IFERROR(VLOOKUP(A148,[1]Asia_bookings_input!A:C,3,0),0)</f>
        <v>0</v>
      </c>
      <c r="H148" s="23">
        <f>IFERROR(VLOOKUP(A148,[1]Asia_bookings_input!K:L,2,0),0)</f>
        <v>0</v>
      </c>
      <c r="I148" s="23">
        <f t="shared" si="62"/>
        <v>0</v>
      </c>
      <c r="J148" s="23">
        <f t="shared" si="62"/>
        <v>0</v>
      </c>
      <c r="K148" s="23">
        <f t="shared" si="62"/>
        <v>0</v>
      </c>
      <c r="L148" s="24">
        <f t="shared" si="62"/>
        <v>0</v>
      </c>
      <c r="M148" s="25" t="str">
        <f>IFERROR(VLOOKUP(A148,[1]Revenue_Margin_input_Asia!A:F,6,0),"")</f>
        <v/>
      </c>
      <c r="N148" s="25" t="str">
        <f t="shared" si="63"/>
        <v/>
      </c>
      <c r="O148" s="25" t="str">
        <f t="shared" si="64"/>
        <v/>
      </c>
      <c r="P148" s="25" t="str">
        <f t="shared" si="65"/>
        <v/>
      </c>
      <c r="Q148" s="25" t="str">
        <f t="shared" si="66"/>
        <v/>
      </c>
      <c r="R148" s="25" t="str">
        <f t="shared" si="66"/>
        <v/>
      </c>
      <c r="S148" s="26" t="str">
        <f t="shared" si="66"/>
        <v/>
      </c>
      <c r="T148" s="27" t="str">
        <f>IFERROR(VLOOKUP(A148,[1]Revenue_Margin_input_Asia!A:K,7,0),"")</f>
        <v/>
      </c>
      <c r="U148" s="28" t="str">
        <f>IFERROR(VLOOKUP(A148,[1]Revenue_Margin_input_Asia!A:K,8,0),"")</f>
        <v/>
      </c>
      <c r="V148" s="28" t="str">
        <f>IFERROR(VLOOKUP($A148,[1]Revenue_Margin_input_Asia!$A:$AK,9,0),"")</f>
        <v/>
      </c>
      <c r="W148" s="28" t="str">
        <f>IFERROR(VLOOKUP($A148,[1]Revenue_Margin_input_Asia!$A:$AK,10,0),"")</f>
        <v/>
      </c>
      <c r="X148" s="28" t="str">
        <f>IFERROR(VLOOKUP($A148,[1]Revenue_Margin_input_Asia!$A:$AK,11,0),"")</f>
        <v/>
      </c>
      <c r="Y148" s="28" t="str">
        <f>IFERROR(VLOOKUP($A148,[1]Revenue_Margin_input_Asia!$A:$AK,12,0),"")</f>
        <v/>
      </c>
      <c r="Z148" s="28" t="str">
        <f>IFERROR(VLOOKUP($A148,[1]Revenue_Margin_input_Asia!$A:$AK,13,0),"")</f>
        <v/>
      </c>
      <c r="AA148" s="29">
        <f t="shared" si="69"/>
        <v>0</v>
      </c>
      <c r="AB148" s="30">
        <f t="shared" si="69"/>
        <v>0</v>
      </c>
      <c r="AC148" s="30">
        <f t="shared" si="69"/>
        <v>0</v>
      </c>
      <c r="AD148" s="30">
        <f t="shared" si="67"/>
        <v>0</v>
      </c>
      <c r="AE148" s="30">
        <f t="shared" si="67"/>
        <v>0</v>
      </c>
      <c r="AF148" s="30">
        <f t="shared" si="67"/>
        <v>0</v>
      </c>
      <c r="AG148" s="31">
        <f t="shared" si="67"/>
        <v>0</v>
      </c>
      <c r="AH148" s="29">
        <f t="shared" si="70"/>
        <v>0</v>
      </c>
      <c r="AI148" s="30">
        <f t="shared" si="70"/>
        <v>0</v>
      </c>
      <c r="AJ148" s="30">
        <f t="shared" si="70"/>
        <v>0</v>
      </c>
      <c r="AK148" s="30">
        <f t="shared" si="68"/>
        <v>0</v>
      </c>
      <c r="AL148" s="30">
        <f t="shared" si="68"/>
        <v>0</v>
      </c>
      <c r="AM148" s="30">
        <f t="shared" si="68"/>
        <v>0</v>
      </c>
      <c r="AN148" s="31">
        <f t="shared" si="68"/>
        <v>0</v>
      </c>
      <c r="AO148" s="42" t="str">
        <f t="shared" si="49"/>
        <v/>
      </c>
      <c r="AP148" s="43" t="str">
        <f t="shared" si="49"/>
        <v/>
      </c>
      <c r="AQ148" s="43" t="str">
        <f t="shared" si="49"/>
        <v/>
      </c>
      <c r="AR148" s="43" t="str">
        <f t="shared" si="49"/>
        <v/>
      </c>
      <c r="AS148" s="43" t="str">
        <f t="shared" si="49"/>
        <v/>
      </c>
      <c r="AT148" s="43" t="str">
        <f t="shared" si="49"/>
        <v/>
      </c>
      <c r="AU148" s="43" t="str">
        <f t="shared" si="49"/>
        <v/>
      </c>
      <c r="AV148" t="str">
        <f t="shared" si="61"/>
        <v>C3 - Standard and Premium</v>
      </c>
      <c r="AW148" t="str">
        <f t="shared" si="60"/>
        <v>C3 - Standard and Premium_AM &amp; EMEA</v>
      </c>
    </row>
    <row r="149" spans="1:49" ht="15" hidden="1" x14ac:dyDescent="0.25">
      <c r="A149" s="21" t="s">
        <v>306</v>
      </c>
      <c r="B149" t="s">
        <v>307</v>
      </c>
      <c r="C149" t="s">
        <v>26</v>
      </c>
      <c r="D149" t="s">
        <v>18</v>
      </c>
      <c r="E149" t="str">
        <f>VLOOKUP(A149,[1]VLookup!G:I,3,0)</f>
        <v>C3 Ride-On</v>
      </c>
      <c r="F149" s="22">
        <v>0</v>
      </c>
      <c r="G149" s="23">
        <f>IFERROR(VLOOKUP(A149,[1]Asia_bookings_input!A:C,3,0),0)</f>
        <v>0</v>
      </c>
      <c r="H149" s="23">
        <f>IFERROR(VLOOKUP(A149,[1]Asia_bookings_input!K:L,2,0),0)</f>
        <v>0</v>
      </c>
      <c r="I149" s="23">
        <f t="shared" si="62"/>
        <v>0</v>
      </c>
      <c r="J149" s="23">
        <f t="shared" si="62"/>
        <v>0</v>
      </c>
      <c r="K149" s="23">
        <f t="shared" si="62"/>
        <v>0</v>
      </c>
      <c r="L149" s="24">
        <f t="shared" si="62"/>
        <v>0</v>
      </c>
      <c r="M149" s="25" t="str">
        <f>IFERROR(VLOOKUP(A149,[1]Revenue_Margin_input_Asia!A:F,6,0),"")</f>
        <v/>
      </c>
      <c r="N149" s="25" t="str">
        <f t="shared" si="63"/>
        <v/>
      </c>
      <c r="O149" s="25" t="str">
        <f t="shared" si="64"/>
        <v/>
      </c>
      <c r="P149" s="25" t="str">
        <f t="shared" si="65"/>
        <v/>
      </c>
      <c r="Q149" s="25" t="str">
        <f t="shared" si="66"/>
        <v/>
      </c>
      <c r="R149" s="25" t="str">
        <f t="shared" si="66"/>
        <v/>
      </c>
      <c r="S149" s="26" t="str">
        <f t="shared" si="66"/>
        <v/>
      </c>
      <c r="T149" s="27" t="str">
        <f>IFERROR(VLOOKUP(A149,[1]Revenue_Margin_input_Asia!A:K,7,0),"")</f>
        <v/>
      </c>
      <c r="U149" s="28" t="str">
        <f>IFERROR(VLOOKUP(A149,[1]Revenue_Margin_input_Asia!A:K,8,0),"")</f>
        <v/>
      </c>
      <c r="V149" s="28" t="str">
        <f>IFERROR(VLOOKUP($A149,[1]Revenue_Margin_input_Asia!$A:$AK,9,0),"")</f>
        <v/>
      </c>
      <c r="W149" s="28" t="str">
        <f>IFERROR(VLOOKUP($A149,[1]Revenue_Margin_input_Asia!$A:$AK,10,0),"")</f>
        <v/>
      </c>
      <c r="X149" s="28" t="str">
        <f>IFERROR(VLOOKUP($A149,[1]Revenue_Margin_input_Asia!$A:$AK,11,0),"")</f>
        <v/>
      </c>
      <c r="Y149" s="28" t="str">
        <f>IFERROR(VLOOKUP($A149,[1]Revenue_Margin_input_Asia!$A:$AK,12,0),"")</f>
        <v/>
      </c>
      <c r="Z149" s="28" t="str">
        <f>IFERROR(VLOOKUP($A149,[1]Revenue_Margin_input_Asia!$A:$AK,13,0),"")</f>
        <v/>
      </c>
      <c r="AA149" s="29">
        <f t="shared" si="69"/>
        <v>0</v>
      </c>
      <c r="AB149" s="30">
        <f t="shared" si="69"/>
        <v>0</v>
      </c>
      <c r="AC149" s="30">
        <f t="shared" si="69"/>
        <v>0</v>
      </c>
      <c r="AD149" s="30">
        <f t="shared" si="67"/>
        <v>0</v>
      </c>
      <c r="AE149" s="30">
        <f t="shared" si="67"/>
        <v>0</v>
      </c>
      <c r="AF149" s="30">
        <f t="shared" si="67"/>
        <v>0</v>
      </c>
      <c r="AG149" s="31">
        <f t="shared" si="67"/>
        <v>0</v>
      </c>
      <c r="AH149" s="29">
        <f t="shared" si="70"/>
        <v>0</v>
      </c>
      <c r="AI149" s="30">
        <f t="shared" si="70"/>
        <v>0</v>
      </c>
      <c r="AJ149" s="30">
        <f t="shared" si="70"/>
        <v>0</v>
      </c>
      <c r="AK149" s="30">
        <f t="shared" si="68"/>
        <v>0</v>
      </c>
      <c r="AL149" s="30">
        <f t="shared" si="68"/>
        <v>0</v>
      </c>
      <c r="AM149" s="30">
        <f t="shared" si="68"/>
        <v>0</v>
      </c>
      <c r="AN149" s="31">
        <f t="shared" si="68"/>
        <v>0</v>
      </c>
      <c r="AO149" s="42" t="str">
        <f t="shared" si="49"/>
        <v/>
      </c>
      <c r="AP149" s="43" t="str">
        <f t="shared" si="49"/>
        <v/>
      </c>
      <c r="AQ149" s="43" t="str">
        <f t="shared" si="49"/>
        <v/>
      </c>
      <c r="AR149" s="43" t="str">
        <f t="shared" si="49"/>
        <v/>
      </c>
      <c r="AS149" s="43" t="str">
        <f t="shared" si="49"/>
        <v/>
      </c>
      <c r="AT149" s="43" t="str">
        <f t="shared" si="49"/>
        <v/>
      </c>
      <c r="AU149" s="43" t="str">
        <f t="shared" si="49"/>
        <v/>
      </c>
      <c r="AV149" t="str">
        <f t="shared" si="61"/>
        <v>C3 - Standard and Premium</v>
      </c>
      <c r="AW149" t="str">
        <f t="shared" si="60"/>
        <v>C3 - Standard and Premium_AM &amp; EMEA</v>
      </c>
    </row>
    <row r="150" spans="1:49" ht="15" hidden="1" x14ac:dyDescent="0.25">
      <c r="A150" s="21" t="s">
        <v>308</v>
      </c>
      <c r="B150" t="s">
        <v>309</v>
      </c>
      <c r="C150" t="s">
        <v>26</v>
      </c>
      <c r="D150" t="s">
        <v>18</v>
      </c>
      <c r="E150" t="str">
        <f>VLOOKUP(A150,[1]VLookup!G:I,3,0)</f>
        <v>C3 Ride-On</v>
      </c>
      <c r="F150" s="22">
        <v>0</v>
      </c>
      <c r="G150" s="23">
        <f>IFERROR(VLOOKUP(A150,[1]Asia_bookings_input!A:C,3,0),0)</f>
        <v>0</v>
      </c>
      <c r="H150" s="23">
        <f>IFERROR(VLOOKUP(A150,[1]Asia_bookings_input!K:L,2,0),0)</f>
        <v>0</v>
      </c>
      <c r="I150" s="23">
        <f t="shared" si="62"/>
        <v>0</v>
      </c>
      <c r="J150" s="23">
        <f t="shared" si="62"/>
        <v>0</v>
      </c>
      <c r="K150" s="23">
        <f t="shared" si="62"/>
        <v>0</v>
      </c>
      <c r="L150" s="24">
        <f t="shared" si="62"/>
        <v>0</v>
      </c>
      <c r="M150" s="25" t="str">
        <f>IFERROR(VLOOKUP(A150,[1]Revenue_Margin_input_Asia!A:F,6,0),"")</f>
        <v/>
      </c>
      <c r="N150" s="25" t="str">
        <f t="shared" si="63"/>
        <v/>
      </c>
      <c r="O150" s="25" t="str">
        <f t="shared" si="64"/>
        <v/>
      </c>
      <c r="P150" s="25" t="str">
        <f t="shared" si="65"/>
        <v/>
      </c>
      <c r="Q150" s="25" t="str">
        <f t="shared" si="66"/>
        <v/>
      </c>
      <c r="R150" s="25" t="str">
        <f t="shared" si="66"/>
        <v/>
      </c>
      <c r="S150" s="26" t="str">
        <f t="shared" si="66"/>
        <v/>
      </c>
      <c r="T150" s="27" t="str">
        <f>IFERROR(VLOOKUP(A150,[1]Revenue_Margin_input_Asia!A:K,7,0),"")</f>
        <v/>
      </c>
      <c r="U150" s="28" t="str">
        <f>IFERROR(VLOOKUP(A150,[1]Revenue_Margin_input_Asia!A:K,8,0),"")</f>
        <v/>
      </c>
      <c r="V150" s="28" t="str">
        <f>IFERROR(VLOOKUP($A150,[1]Revenue_Margin_input_Asia!$A:$AK,9,0),"")</f>
        <v/>
      </c>
      <c r="W150" s="28" t="str">
        <f>IFERROR(VLOOKUP($A150,[1]Revenue_Margin_input_Asia!$A:$AK,10,0),"")</f>
        <v/>
      </c>
      <c r="X150" s="28" t="str">
        <f>IFERROR(VLOOKUP($A150,[1]Revenue_Margin_input_Asia!$A:$AK,11,0),"")</f>
        <v/>
      </c>
      <c r="Y150" s="28" t="str">
        <f>IFERROR(VLOOKUP($A150,[1]Revenue_Margin_input_Asia!$A:$AK,12,0),"")</f>
        <v/>
      </c>
      <c r="Z150" s="28" t="str">
        <f>IFERROR(VLOOKUP($A150,[1]Revenue_Margin_input_Asia!$A:$AK,13,0),"")</f>
        <v/>
      </c>
      <c r="AA150" s="29">
        <f t="shared" si="69"/>
        <v>0</v>
      </c>
      <c r="AB150" s="30">
        <f t="shared" si="69"/>
        <v>0</v>
      </c>
      <c r="AC150" s="30">
        <f t="shared" si="69"/>
        <v>0</v>
      </c>
      <c r="AD150" s="30">
        <f t="shared" si="67"/>
        <v>0</v>
      </c>
      <c r="AE150" s="30">
        <f t="shared" si="67"/>
        <v>0</v>
      </c>
      <c r="AF150" s="30">
        <f t="shared" si="67"/>
        <v>0</v>
      </c>
      <c r="AG150" s="31">
        <f t="shared" si="67"/>
        <v>0</v>
      </c>
      <c r="AH150" s="29">
        <f t="shared" si="70"/>
        <v>0</v>
      </c>
      <c r="AI150" s="30">
        <f t="shared" si="70"/>
        <v>0</v>
      </c>
      <c r="AJ150" s="30">
        <f t="shared" si="70"/>
        <v>0</v>
      </c>
      <c r="AK150" s="30">
        <f t="shared" si="68"/>
        <v>0</v>
      </c>
      <c r="AL150" s="30">
        <f t="shared" si="68"/>
        <v>0</v>
      </c>
      <c r="AM150" s="30">
        <f t="shared" si="68"/>
        <v>0</v>
      </c>
      <c r="AN150" s="31">
        <f t="shared" si="68"/>
        <v>0</v>
      </c>
      <c r="AO150" s="42"/>
      <c r="AP150" s="43"/>
      <c r="AQ150" s="43"/>
      <c r="AR150" s="43"/>
      <c r="AS150" s="43"/>
      <c r="AT150" s="43"/>
      <c r="AU150" s="43"/>
      <c r="AV150" t="str">
        <f t="shared" si="61"/>
        <v>C3 - Standard and Premium</v>
      </c>
      <c r="AW150" t="str">
        <f t="shared" si="60"/>
        <v>C3 - Standard and Premium_AM &amp; EMEA</v>
      </c>
    </row>
    <row r="151" spans="1:49" ht="15" x14ac:dyDescent="0.25">
      <c r="A151" s="21" t="s">
        <v>310</v>
      </c>
      <c r="B151" t="s">
        <v>311</v>
      </c>
      <c r="C151" t="s">
        <v>26</v>
      </c>
      <c r="D151" t="s">
        <v>15</v>
      </c>
      <c r="E151" t="str">
        <f>VLOOKUP(A151,[1]VLookup!G:I,3,0)</f>
        <v>C3 Ride-On</v>
      </c>
      <c r="F151" s="22">
        <v>16</v>
      </c>
      <c r="G151" s="23">
        <f>IFERROR(VLOOKUP(A151,[1]Asia_bookings_input!A:C,3,0),0)</f>
        <v>9</v>
      </c>
      <c r="H151" s="23">
        <f>IFERROR(VLOOKUP(A151,[1]Asia_bookings_input!K:L,2,0),0)</f>
        <v>13</v>
      </c>
      <c r="I151" s="23">
        <f>ROUND(I$179*$F151/$F$179,0)-2</f>
        <v>17</v>
      </c>
      <c r="J151" s="23">
        <f t="shared" si="62"/>
        <v>20</v>
      </c>
      <c r="K151" s="23">
        <f t="shared" si="62"/>
        <v>19</v>
      </c>
      <c r="L151" s="24">
        <f t="shared" si="62"/>
        <v>20</v>
      </c>
      <c r="M151" s="25">
        <f>IFERROR(VLOOKUP(A151,[1]Revenue_Margin_input_Asia!A:F,6,0),"")</f>
        <v>10.279420522145506</v>
      </c>
      <c r="N151" s="25">
        <f t="shared" si="63"/>
        <v>10.279420522145506</v>
      </c>
      <c r="O151" s="25">
        <f t="shared" si="64"/>
        <v>10.279420522145506</v>
      </c>
      <c r="P151" s="25">
        <f t="shared" si="65"/>
        <v>10.279420522145506</v>
      </c>
      <c r="Q151" s="25">
        <f t="shared" si="66"/>
        <v>10.279420522145506</v>
      </c>
      <c r="R151" s="25">
        <f t="shared" si="66"/>
        <v>10.279420522145506</v>
      </c>
      <c r="S151" s="26">
        <f t="shared" si="66"/>
        <v>10.279420522145506</v>
      </c>
      <c r="T151" s="27">
        <f>IFERROR(VLOOKUP(A151,[1]Revenue_Margin_input_Asia!A:K,7,0),"")</f>
        <v>4.4520796976048993E-2</v>
      </c>
      <c r="U151" s="28">
        <f>IFERROR(VLOOKUP(A151,[1]Revenue_Margin_input_Asia!A:K,8,0),"")</f>
        <v>9.7520803088828031E-2</v>
      </c>
      <c r="V151" s="28">
        <f>IFERROR(VLOOKUP($A151,[1]Revenue_Margin_input_Asia!$A:$AK,9,0),"")</f>
        <v>9.7520796976049012E-2</v>
      </c>
      <c r="W151" s="28">
        <f>IFERROR(VLOOKUP($A151,[1]Revenue_Margin_input_Asia!$A:$AK,10,0),"")</f>
        <v>9.7520796976049012E-2</v>
      </c>
      <c r="X151" s="28">
        <f>IFERROR(VLOOKUP($A151,[1]Revenue_Margin_input_Asia!$A:$AK,11,0),"")</f>
        <v>0.08</v>
      </c>
      <c r="Y151" s="28">
        <f>IFERROR(VLOOKUP($A151,[1]Revenue_Margin_input_Asia!$A:$AK,12,0),"")</f>
        <v>0.08</v>
      </c>
      <c r="Z151" s="28">
        <f>IFERROR(VLOOKUP($A151,[1]Revenue_Margin_input_Asia!$A:$AK,13,0),"")</f>
        <v>0.08</v>
      </c>
      <c r="AA151" s="29">
        <f t="shared" si="69"/>
        <v>164.47072835432809</v>
      </c>
      <c r="AB151" s="30">
        <f t="shared" si="69"/>
        <v>92.514784699309544</v>
      </c>
      <c r="AC151" s="30">
        <f t="shared" si="69"/>
        <v>133.63246678789156</v>
      </c>
      <c r="AD151" s="30">
        <f t="shared" si="67"/>
        <v>174.75014887647359</v>
      </c>
      <c r="AE151" s="30">
        <f t="shared" si="67"/>
        <v>205.58841044291012</v>
      </c>
      <c r="AF151" s="30">
        <f t="shared" si="67"/>
        <v>195.30898992076462</v>
      </c>
      <c r="AG151" s="31">
        <f t="shared" si="67"/>
        <v>205.58841044291012</v>
      </c>
      <c r="AH151" s="29">
        <f t="shared" si="70"/>
        <v>7.3223679055659456</v>
      </c>
      <c r="AI151" s="30">
        <f t="shared" si="70"/>
        <v>9.0221161014666862</v>
      </c>
      <c r="AJ151" s="30">
        <f t="shared" si="70"/>
        <v>13.031944663030584</v>
      </c>
      <c r="AK151" s="30">
        <f t="shared" si="68"/>
        <v>17.04177379011692</v>
      </c>
      <c r="AL151" s="30">
        <f t="shared" si="68"/>
        <v>16.44707283543281</v>
      </c>
      <c r="AM151" s="30">
        <f t="shared" si="68"/>
        <v>15.62471919366117</v>
      </c>
      <c r="AN151" s="31">
        <f t="shared" si="68"/>
        <v>16.44707283543281</v>
      </c>
      <c r="AO151" s="42"/>
      <c r="AP151" s="43"/>
      <c r="AQ151" s="43"/>
      <c r="AR151" s="43"/>
      <c r="AS151" s="43"/>
      <c r="AT151" s="43"/>
      <c r="AU151" s="43"/>
      <c r="AV151" t="str">
        <f t="shared" si="61"/>
        <v>C3 - Standard and Premium</v>
      </c>
      <c r="AW151" t="str">
        <f t="shared" si="60"/>
        <v>C3 - Standard and Premium_AM &amp; EMEA</v>
      </c>
    </row>
    <row r="152" spans="1:49" ht="15" hidden="1" x14ac:dyDescent="0.25">
      <c r="A152" s="21" t="s">
        <v>312</v>
      </c>
      <c r="B152" t="s">
        <v>313</v>
      </c>
      <c r="C152" t="s">
        <v>26</v>
      </c>
      <c r="D152" t="s">
        <v>18</v>
      </c>
      <c r="E152" t="str">
        <f>VLOOKUP(A152,[1]VLookup!G:I,3,0)</f>
        <v>C3 Ride-On</v>
      </c>
      <c r="F152" s="22">
        <v>0</v>
      </c>
      <c r="G152" s="23">
        <f>IFERROR(VLOOKUP(A152,[1]Asia_bookings_input!A:C,3,0),0)</f>
        <v>0</v>
      </c>
      <c r="H152" s="23">
        <f>IFERROR(VLOOKUP(A152,[1]Asia_bookings_input!K:L,2,0),0)</f>
        <v>0</v>
      </c>
      <c r="I152" s="23">
        <f t="shared" si="62"/>
        <v>0</v>
      </c>
      <c r="J152" s="23">
        <f t="shared" si="62"/>
        <v>0</v>
      </c>
      <c r="K152" s="23">
        <f t="shared" si="62"/>
        <v>0</v>
      </c>
      <c r="L152" s="24">
        <f t="shared" si="62"/>
        <v>0</v>
      </c>
      <c r="M152" s="25" t="str">
        <f>IFERROR(VLOOKUP(A152,[1]Revenue_Margin_input_Asia!A:F,6,0),"")</f>
        <v/>
      </c>
      <c r="N152" s="25" t="str">
        <f t="shared" si="63"/>
        <v/>
      </c>
      <c r="O152" s="25" t="str">
        <f t="shared" si="64"/>
        <v/>
      </c>
      <c r="P152" s="25" t="str">
        <f t="shared" si="65"/>
        <v/>
      </c>
      <c r="Q152" s="25" t="str">
        <f t="shared" si="66"/>
        <v/>
      </c>
      <c r="R152" s="25" t="str">
        <f t="shared" si="66"/>
        <v/>
      </c>
      <c r="S152" s="26" t="str">
        <f t="shared" si="66"/>
        <v/>
      </c>
      <c r="T152" s="27" t="str">
        <f>IFERROR(VLOOKUP(A152,[1]Revenue_Margin_input_Asia!A:K,7,0),"")</f>
        <v/>
      </c>
      <c r="U152" s="28" t="str">
        <f>IFERROR(VLOOKUP(A152,[1]Revenue_Margin_input_Asia!A:K,8,0),"")</f>
        <v/>
      </c>
      <c r="V152" s="28" t="str">
        <f>IFERROR(VLOOKUP($A152,[1]Revenue_Margin_input_Asia!$A:$AK,9,0),"")</f>
        <v/>
      </c>
      <c r="W152" s="28" t="str">
        <f>IFERROR(VLOOKUP($A152,[1]Revenue_Margin_input_Asia!$A:$AK,10,0),"")</f>
        <v/>
      </c>
      <c r="X152" s="28" t="str">
        <f>IFERROR(VLOOKUP($A152,[1]Revenue_Margin_input_Asia!$A:$AK,11,0),"")</f>
        <v/>
      </c>
      <c r="Y152" s="28" t="str">
        <f>IFERROR(VLOOKUP($A152,[1]Revenue_Margin_input_Asia!$A:$AK,12,0),"")</f>
        <v/>
      </c>
      <c r="Z152" s="28" t="str">
        <f>IFERROR(VLOOKUP($A152,[1]Revenue_Margin_input_Asia!$A:$AK,13,0),"")</f>
        <v/>
      </c>
      <c r="AA152" s="29">
        <f t="shared" si="69"/>
        <v>0</v>
      </c>
      <c r="AB152" s="30">
        <f t="shared" si="69"/>
        <v>0</v>
      </c>
      <c r="AC152" s="30">
        <f t="shared" si="69"/>
        <v>0</v>
      </c>
      <c r="AD152" s="30">
        <f t="shared" si="67"/>
        <v>0</v>
      </c>
      <c r="AE152" s="30">
        <f t="shared" si="67"/>
        <v>0</v>
      </c>
      <c r="AF152" s="30">
        <f t="shared" si="67"/>
        <v>0</v>
      </c>
      <c r="AG152" s="31">
        <f t="shared" si="67"/>
        <v>0</v>
      </c>
      <c r="AH152" s="29">
        <f t="shared" si="70"/>
        <v>0</v>
      </c>
      <c r="AI152" s="30">
        <f t="shared" si="70"/>
        <v>0</v>
      </c>
      <c r="AJ152" s="30">
        <f t="shared" si="70"/>
        <v>0</v>
      </c>
      <c r="AK152" s="30">
        <f t="shared" si="68"/>
        <v>0</v>
      </c>
      <c r="AL152" s="30">
        <f t="shared" si="68"/>
        <v>0</v>
      </c>
      <c r="AM152" s="30">
        <f t="shared" si="68"/>
        <v>0</v>
      </c>
      <c r="AN152" s="31">
        <f t="shared" si="68"/>
        <v>0</v>
      </c>
      <c r="AO152" s="42"/>
      <c r="AP152" s="43"/>
      <c r="AQ152" s="43"/>
      <c r="AR152" s="43"/>
      <c r="AS152" s="43"/>
      <c r="AT152" s="43"/>
      <c r="AU152" s="43"/>
      <c r="AV152" t="str">
        <f t="shared" si="61"/>
        <v>C3 - Standard and Premium</v>
      </c>
      <c r="AW152" t="str">
        <f t="shared" si="60"/>
        <v>C3 - Standard and Premium_AM &amp; EMEA</v>
      </c>
    </row>
    <row r="153" spans="1:49" ht="15" x14ac:dyDescent="0.25">
      <c r="A153" s="21" t="s">
        <v>314</v>
      </c>
      <c r="B153" t="s">
        <v>315</v>
      </c>
      <c r="C153" t="s">
        <v>26</v>
      </c>
      <c r="D153" t="s">
        <v>15</v>
      </c>
      <c r="E153" t="str">
        <f>VLOOKUP(A153,[1]VLookup!G:I,3,0)</f>
        <v>C3 Ride-On</v>
      </c>
      <c r="F153" s="22">
        <v>8</v>
      </c>
      <c r="G153" s="23">
        <f>IFERROR(VLOOKUP(A153,[1]Asia_bookings_input!A:C,3,0),0)</f>
        <v>10</v>
      </c>
      <c r="H153" s="23">
        <f>IFERROR(VLOOKUP(A153,[1]Asia_bookings_input!K:L,2,0),0)</f>
        <v>10</v>
      </c>
      <c r="I153" s="23">
        <f t="shared" si="62"/>
        <v>10</v>
      </c>
      <c r="J153" s="23">
        <f t="shared" si="62"/>
        <v>10</v>
      </c>
      <c r="K153" s="23">
        <f t="shared" si="62"/>
        <v>10</v>
      </c>
      <c r="L153" s="24">
        <f t="shared" si="62"/>
        <v>10</v>
      </c>
      <c r="M153" s="25">
        <f>IFERROR(VLOOKUP(A153,[1]Revenue_Margin_input_Asia!A:F,6,0),"")</f>
        <v>10.826949825</v>
      </c>
      <c r="N153" s="25">
        <f t="shared" si="63"/>
        <v>10.826949825</v>
      </c>
      <c r="O153" s="25">
        <f t="shared" si="64"/>
        <v>10.826949825</v>
      </c>
      <c r="P153" s="25">
        <f t="shared" si="65"/>
        <v>10.826949825</v>
      </c>
      <c r="Q153" s="25">
        <f t="shared" si="66"/>
        <v>10.826949825</v>
      </c>
      <c r="R153" s="25">
        <f t="shared" si="66"/>
        <v>10.826949825</v>
      </c>
      <c r="S153" s="26">
        <f t="shared" si="66"/>
        <v>10.826949825</v>
      </c>
      <c r="T153" s="27">
        <f>IFERROR(VLOOKUP(A153,[1]Revenue_Margin_input_Asia!A:K,7,0),"")</f>
        <v>4.5629662874950683E-2</v>
      </c>
      <c r="U153" s="28">
        <f>IFERROR(VLOOKUP(A153,[1]Revenue_Margin_input_Asia!A:K,8,0),"")</f>
        <v>0.18862966066183839</v>
      </c>
      <c r="V153" s="28">
        <f>IFERROR(VLOOKUP($A153,[1]Revenue_Margin_input_Asia!$A:$AK,9,0),"")</f>
        <v>0.18862966066183839</v>
      </c>
      <c r="W153" s="28">
        <f>IFERROR(VLOOKUP($A153,[1]Revenue_Margin_input_Asia!$A:$AK,10,0),"")</f>
        <v>0.18862966066183839</v>
      </c>
      <c r="X153" s="28">
        <f>IFERROR(VLOOKUP($A153,[1]Revenue_Margin_input_Asia!$A:$AK,11,0),"")</f>
        <v>0.18862966066183839</v>
      </c>
      <c r="Y153" s="28">
        <f>IFERROR(VLOOKUP($A153,[1]Revenue_Margin_input_Asia!$A:$AK,12,0),"")</f>
        <v>0.18862966066183839</v>
      </c>
      <c r="Z153" s="28">
        <f>IFERROR(VLOOKUP($A153,[1]Revenue_Margin_input_Asia!$A:$AK,13,0),"")</f>
        <v>0.18862966066183839</v>
      </c>
      <c r="AA153" s="29">
        <f t="shared" si="69"/>
        <v>86.615598599999998</v>
      </c>
      <c r="AB153" s="30">
        <f t="shared" si="69"/>
        <v>108.26949825</v>
      </c>
      <c r="AC153" s="30">
        <f t="shared" si="69"/>
        <v>108.26949825</v>
      </c>
      <c r="AD153" s="30">
        <f t="shared" si="67"/>
        <v>108.26949825</v>
      </c>
      <c r="AE153" s="30">
        <f t="shared" si="67"/>
        <v>108.26949825</v>
      </c>
      <c r="AF153" s="30">
        <f t="shared" si="67"/>
        <v>108.26949825</v>
      </c>
      <c r="AG153" s="31">
        <f t="shared" si="67"/>
        <v>108.26949825</v>
      </c>
      <c r="AH153" s="29">
        <f t="shared" si="70"/>
        <v>3.9522405638300504</v>
      </c>
      <c r="AI153" s="30">
        <f t="shared" si="70"/>
        <v>20.422838714925007</v>
      </c>
      <c r="AJ153" s="30">
        <f t="shared" si="70"/>
        <v>20.422838714925007</v>
      </c>
      <c r="AK153" s="30">
        <f t="shared" si="68"/>
        <v>20.422838714925007</v>
      </c>
      <c r="AL153" s="30">
        <f t="shared" si="68"/>
        <v>20.422838714925007</v>
      </c>
      <c r="AM153" s="30">
        <f t="shared" si="68"/>
        <v>20.422838714925007</v>
      </c>
      <c r="AN153" s="31">
        <f t="shared" si="68"/>
        <v>20.422838714925007</v>
      </c>
      <c r="AO153" s="42"/>
      <c r="AP153" s="43"/>
      <c r="AQ153" s="43"/>
      <c r="AR153" s="43"/>
      <c r="AS153" s="43"/>
      <c r="AT153" s="43"/>
      <c r="AU153" s="43"/>
      <c r="AV153" t="str">
        <f t="shared" si="61"/>
        <v>C3 - Standard and Premium</v>
      </c>
      <c r="AW153" t="str">
        <f t="shared" si="60"/>
        <v>C3 - Standard and Premium_AM &amp; EMEA</v>
      </c>
    </row>
    <row r="154" spans="1:49" ht="15" hidden="1" x14ac:dyDescent="0.25">
      <c r="A154" s="21" t="s">
        <v>316</v>
      </c>
      <c r="B154" t="s">
        <v>317</v>
      </c>
      <c r="C154" t="s">
        <v>26</v>
      </c>
      <c r="D154" t="s">
        <v>34</v>
      </c>
      <c r="E154" t="str">
        <f>VLOOKUP(A154,[1]VLookup!G:I,3,0)</f>
        <v>C3 Ride-On</v>
      </c>
      <c r="F154" s="22">
        <v>0</v>
      </c>
      <c r="G154" s="23">
        <f>IFERROR(VLOOKUP(A154,[1]Asia_bookings_input!A:C,3,0),0)</f>
        <v>0</v>
      </c>
      <c r="H154" s="23">
        <f>IFERROR(VLOOKUP(A154,[1]Asia_bookings_input!K:L,2,0),0)</f>
        <v>0</v>
      </c>
      <c r="I154" s="23">
        <f t="shared" si="62"/>
        <v>0</v>
      </c>
      <c r="J154" s="23">
        <f t="shared" si="62"/>
        <v>0</v>
      </c>
      <c r="K154" s="23">
        <f t="shared" si="62"/>
        <v>0</v>
      </c>
      <c r="L154" s="24">
        <f t="shared" si="62"/>
        <v>0</v>
      </c>
      <c r="M154" s="25" t="str">
        <f>IFERROR(VLOOKUP(A154,[1]Revenue_Margin_input_Asia!A:F,6,0),"")</f>
        <v/>
      </c>
      <c r="N154" s="25" t="str">
        <f t="shared" si="63"/>
        <v/>
      </c>
      <c r="O154" s="25" t="str">
        <f t="shared" si="64"/>
        <v/>
      </c>
      <c r="P154" s="25" t="str">
        <f t="shared" si="65"/>
        <v/>
      </c>
      <c r="Q154" s="25" t="str">
        <f t="shared" si="66"/>
        <v/>
      </c>
      <c r="R154" s="25" t="str">
        <f t="shared" si="66"/>
        <v/>
      </c>
      <c r="S154" s="26" t="str">
        <f t="shared" si="66"/>
        <v/>
      </c>
      <c r="T154" s="27" t="str">
        <f>IFERROR(VLOOKUP(A154,[1]Revenue_Margin_input_Asia!A:K,7,0),"")</f>
        <v/>
      </c>
      <c r="U154" s="28" t="str">
        <f>IFERROR(VLOOKUP(A154,[1]Revenue_Margin_input_Asia!A:K,8,0),"")</f>
        <v/>
      </c>
      <c r="V154" s="28" t="str">
        <f>IFERROR(VLOOKUP($A154,[1]Revenue_Margin_input_Asia!$A:$AK,9,0),"")</f>
        <v/>
      </c>
      <c r="W154" s="28" t="str">
        <f>IFERROR(VLOOKUP($A154,[1]Revenue_Margin_input_Asia!$A:$AK,10,0),"")</f>
        <v/>
      </c>
      <c r="X154" s="28" t="str">
        <f>IFERROR(VLOOKUP($A154,[1]Revenue_Margin_input_Asia!$A:$AK,11,0),"")</f>
        <v/>
      </c>
      <c r="Y154" s="28" t="str">
        <f>IFERROR(VLOOKUP($A154,[1]Revenue_Margin_input_Asia!$A:$AK,12,0),"")</f>
        <v/>
      </c>
      <c r="Z154" s="28" t="str">
        <f>IFERROR(VLOOKUP($A154,[1]Revenue_Margin_input_Asia!$A:$AK,13,0),"")</f>
        <v/>
      </c>
      <c r="AA154" s="29">
        <f t="shared" si="69"/>
        <v>0</v>
      </c>
      <c r="AB154" s="30">
        <f t="shared" si="69"/>
        <v>0</v>
      </c>
      <c r="AC154" s="30">
        <f t="shared" si="69"/>
        <v>0</v>
      </c>
      <c r="AD154" s="30">
        <f t="shared" si="67"/>
        <v>0</v>
      </c>
      <c r="AE154" s="30">
        <f t="shared" si="67"/>
        <v>0</v>
      </c>
      <c r="AF154" s="30">
        <f t="shared" si="67"/>
        <v>0</v>
      </c>
      <c r="AG154" s="31">
        <f t="shared" si="67"/>
        <v>0</v>
      </c>
      <c r="AH154" s="29">
        <f t="shared" si="70"/>
        <v>0</v>
      </c>
      <c r="AI154" s="30">
        <f t="shared" si="70"/>
        <v>0</v>
      </c>
      <c r="AJ154" s="30">
        <f t="shared" si="70"/>
        <v>0</v>
      </c>
      <c r="AK154" s="30">
        <f t="shared" si="68"/>
        <v>0</v>
      </c>
      <c r="AL154" s="30">
        <f t="shared" si="68"/>
        <v>0</v>
      </c>
      <c r="AM154" s="30">
        <f t="shared" si="68"/>
        <v>0</v>
      </c>
      <c r="AN154" s="31">
        <f t="shared" si="68"/>
        <v>0</v>
      </c>
      <c r="AO154" s="42"/>
      <c r="AP154" s="43"/>
      <c r="AQ154" s="43"/>
      <c r="AR154" s="43"/>
      <c r="AS154" s="43"/>
      <c r="AT154" s="43"/>
      <c r="AU154" s="43"/>
      <c r="AV154" t="str">
        <f t="shared" si="61"/>
        <v>C3 - Standard and Premium</v>
      </c>
      <c r="AW154" t="str">
        <f t="shared" si="60"/>
        <v>C3 - Standard and Premium_AM &amp; EMEA</v>
      </c>
    </row>
    <row r="155" spans="1:49" ht="15" hidden="1" x14ac:dyDescent="0.25">
      <c r="A155" s="21" t="s">
        <v>318</v>
      </c>
      <c r="B155" t="s">
        <v>319</v>
      </c>
      <c r="C155" t="s">
        <v>26</v>
      </c>
      <c r="D155" t="s">
        <v>34</v>
      </c>
      <c r="E155" t="str">
        <f>VLOOKUP(A155,[1]VLookup!G:I,3,0)</f>
        <v>C3 Walkies</v>
      </c>
      <c r="F155" s="22">
        <v>0</v>
      </c>
      <c r="G155" s="23">
        <f>IFERROR(VLOOKUP(A155,[1]Asia_bookings_input!A:C,3,0),0)</f>
        <v>0</v>
      </c>
      <c r="H155" s="23">
        <f>IFERROR(VLOOKUP(A155,[1]Asia_bookings_input!K:L,2,0),0)</f>
        <v>0</v>
      </c>
      <c r="I155" s="23">
        <f t="shared" si="62"/>
        <v>0</v>
      </c>
      <c r="J155" s="23">
        <f t="shared" si="62"/>
        <v>0</v>
      </c>
      <c r="K155" s="23">
        <f t="shared" si="62"/>
        <v>0</v>
      </c>
      <c r="L155" s="24">
        <f t="shared" si="62"/>
        <v>0</v>
      </c>
      <c r="M155" s="25" t="str">
        <f>IFERROR(VLOOKUP(A155,[1]Revenue_Margin_input_Asia!A:F,6,0),"")</f>
        <v/>
      </c>
      <c r="N155" s="25" t="str">
        <f t="shared" si="63"/>
        <v/>
      </c>
      <c r="O155" s="25" t="str">
        <f t="shared" si="64"/>
        <v/>
      </c>
      <c r="P155" s="25" t="str">
        <f t="shared" si="65"/>
        <v/>
      </c>
      <c r="Q155" s="25" t="str">
        <f t="shared" si="66"/>
        <v/>
      </c>
      <c r="R155" s="25" t="str">
        <f t="shared" si="66"/>
        <v/>
      </c>
      <c r="S155" s="26" t="str">
        <f t="shared" si="66"/>
        <v/>
      </c>
      <c r="T155" s="27" t="str">
        <f>IFERROR(VLOOKUP(A155,[1]Revenue_Margin_input_Asia!A:K,7,0),"")</f>
        <v/>
      </c>
      <c r="U155" s="28" t="str">
        <f>IFERROR(VLOOKUP(A155,[1]Revenue_Margin_input_Asia!A:K,8,0),"")</f>
        <v/>
      </c>
      <c r="V155" s="28" t="str">
        <f>IFERROR(VLOOKUP($A155,[1]Revenue_Margin_input_Asia!$A:$AK,9,0),"")</f>
        <v/>
      </c>
      <c r="W155" s="28" t="str">
        <f>IFERROR(VLOOKUP($A155,[1]Revenue_Margin_input_Asia!$A:$AK,10,0),"")</f>
        <v/>
      </c>
      <c r="X155" s="28" t="str">
        <f>IFERROR(VLOOKUP($A155,[1]Revenue_Margin_input_Asia!$A:$AK,11,0),"")</f>
        <v/>
      </c>
      <c r="Y155" s="28" t="str">
        <f>IFERROR(VLOOKUP($A155,[1]Revenue_Margin_input_Asia!$A:$AK,12,0),"")</f>
        <v/>
      </c>
      <c r="Z155" s="28" t="str">
        <f>IFERROR(VLOOKUP($A155,[1]Revenue_Margin_input_Asia!$A:$AK,13,0),"")</f>
        <v/>
      </c>
      <c r="AA155" s="29">
        <f t="shared" si="69"/>
        <v>0</v>
      </c>
      <c r="AB155" s="30">
        <f t="shared" si="69"/>
        <v>0</v>
      </c>
      <c r="AC155" s="30">
        <f t="shared" si="69"/>
        <v>0</v>
      </c>
      <c r="AD155" s="30">
        <f t="shared" si="67"/>
        <v>0</v>
      </c>
      <c r="AE155" s="30">
        <f t="shared" si="67"/>
        <v>0</v>
      </c>
      <c r="AF155" s="30">
        <f t="shared" si="67"/>
        <v>0</v>
      </c>
      <c r="AG155" s="31">
        <f t="shared" si="67"/>
        <v>0</v>
      </c>
      <c r="AH155" s="29">
        <f t="shared" si="70"/>
        <v>0</v>
      </c>
      <c r="AI155" s="30">
        <f t="shared" si="70"/>
        <v>0</v>
      </c>
      <c r="AJ155" s="30">
        <f t="shared" si="70"/>
        <v>0</v>
      </c>
      <c r="AK155" s="30">
        <f t="shared" si="68"/>
        <v>0</v>
      </c>
      <c r="AL155" s="30">
        <f t="shared" si="68"/>
        <v>0</v>
      </c>
      <c r="AM155" s="30">
        <f t="shared" si="68"/>
        <v>0</v>
      </c>
      <c r="AN155" s="31">
        <f t="shared" si="68"/>
        <v>0</v>
      </c>
      <c r="AO155" s="42"/>
      <c r="AP155" s="43"/>
      <c r="AQ155" s="43"/>
      <c r="AR155" s="43"/>
      <c r="AS155" s="43"/>
      <c r="AT155" s="43"/>
      <c r="AU155" s="43"/>
      <c r="AV155" t="str">
        <f t="shared" si="61"/>
        <v>C3 - Standard and Premium</v>
      </c>
      <c r="AW155" t="str">
        <f t="shared" si="60"/>
        <v>C3 - Standard and Premium_AM &amp; EMEA</v>
      </c>
    </row>
    <row r="156" spans="1:49" ht="15" hidden="1" x14ac:dyDescent="0.25">
      <c r="A156" s="21" t="s">
        <v>320</v>
      </c>
      <c r="B156" t="s">
        <v>321</v>
      </c>
      <c r="C156" t="s">
        <v>26</v>
      </c>
      <c r="D156" t="s">
        <v>29</v>
      </c>
      <c r="E156" t="str">
        <f>VLOOKUP(A156,[1]VLookup!G:I,3,0)</f>
        <v>C3 Walkies</v>
      </c>
      <c r="F156" s="22">
        <v>0</v>
      </c>
      <c r="G156" s="23">
        <f>IFERROR(VLOOKUP(A156,[1]Asia_bookings_input!A:C,3,0),0)</f>
        <v>0</v>
      </c>
      <c r="H156" s="23">
        <f>IFERROR(VLOOKUP(A156,[1]Asia_bookings_input!K:L,2,0),0)</f>
        <v>0</v>
      </c>
      <c r="I156" s="23">
        <f t="shared" si="62"/>
        <v>0</v>
      </c>
      <c r="J156" s="23">
        <f t="shared" si="62"/>
        <v>0</v>
      </c>
      <c r="K156" s="23">
        <f t="shared" si="62"/>
        <v>0</v>
      </c>
      <c r="L156" s="24">
        <f t="shared" si="62"/>
        <v>0</v>
      </c>
      <c r="M156" s="25" t="str">
        <f>IFERROR(VLOOKUP(A156,[1]Revenue_Margin_input_Asia!A:F,6,0),"")</f>
        <v/>
      </c>
      <c r="N156" s="25" t="str">
        <f t="shared" si="63"/>
        <v/>
      </c>
      <c r="O156" s="25" t="str">
        <f t="shared" si="64"/>
        <v/>
      </c>
      <c r="P156" s="25" t="str">
        <f t="shared" si="65"/>
        <v/>
      </c>
      <c r="Q156" s="25" t="str">
        <f t="shared" si="66"/>
        <v/>
      </c>
      <c r="R156" s="25" t="str">
        <f t="shared" si="66"/>
        <v/>
      </c>
      <c r="S156" s="26" t="str">
        <f t="shared" si="66"/>
        <v/>
      </c>
      <c r="T156" s="27" t="str">
        <f>IFERROR(VLOOKUP(A156,[1]Revenue_Margin_input_Asia!A:K,7,0),"")</f>
        <v/>
      </c>
      <c r="U156" s="28" t="str">
        <f>IFERROR(VLOOKUP(A156,[1]Revenue_Margin_input_Asia!A:K,8,0),"")</f>
        <v/>
      </c>
      <c r="V156" s="28" t="str">
        <f>IFERROR(VLOOKUP($A156,[1]Revenue_Margin_input_Asia!$A:$AK,9,0),"")</f>
        <v/>
      </c>
      <c r="W156" s="28" t="str">
        <f>IFERROR(VLOOKUP($A156,[1]Revenue_Margin_input_Asia!$A:$AK,10,0),"")</f>
        <v/>
      </c>
      <c r="X156" s="28" t="str">
        <f>IFERROR(VLOOKUP($A156,[1]Revenue_Margin_input_Asia!$A:$AK,11,0),"")</f>
        <v/>
      </c>
      <c r="Y156" s="28" t="str">
        <f>IFERROR(VLOOKUP($A156,[1]Revenue_Margin_input_Asia!$A:$AK,12,0),"")</f>
        <v/>
      </c>
      <c r="Z156" s="28" t="str">
        <f>IFERROR(VLOOKUP($A156,[1]Revenue_Margin_input_Asia!$A:$AK,13,0),"")</f>
        <v/>
      </c>
      <c r="AA156" s="29">
        <f t="shared" si="69"/>
        <v>0</v>
      </c>
      <c r="AB156" s="30">
        <f t="shared" si="69"/>
        <v>0</v>
      </c>
      <c r="AC156" s="30">
        <f t="shared" si="69"/>
        <v>0</v>
      </c>
      <c r="AD156" s="30">
        <f t="shared" si="67"/>
        <v>0</v>
      </c>
      <c r="AE156" s="30">
        <f t="shared" si="67"/>
        <v>0</v>
      </c>
      <c r="AF156" s="30">
        <f t="shared" si="67"/>
        <v>0</v>
      </c>
      <c r="AG156" s="31">
        <f t="shared" si="67"/>
        <v>0</v>
      </c>
      <c r="AH156" s="29">
        <f t="shared" si="70"/>
        <v>0</v>
      </c>
      <c r="AI156" s="30">
        <f t="shared" si="70"/>
        <v>0</v>
      </c>
      <c r="AJ156" s="30">
        <f t="shared" si="70"/>
        <v>0</v>
      </c>
      <c r="AK156" s="30">
        <f t="shared" si="68"/>
        <v>0</v>
      </c>
      <c r="AL156" s="30">
        <f t="shared" si="68"/>
        <v>0</v>
      </c>
      <c r="AM156" s="30">
        <f t="shared" si="68"/>
        <v>0</v>
      </c>
      <c r="AN156" s="31">
        <f t="shared" si="68"/>
        <v>0</v>
      </c>
      <c r="AO156" s="42"/>
      <c r="AP156" s="43"/>
      <c r="AQ156" s="43"/>
      <c r="AR156" s="43"/>
      <c r="AS156" s="43"/>
      <c r="AT156" s="43"/>
      <c r="AU156" s="43"/>
      <c r="AV156" t="str">
        <f t="shared" si="61"/>
        <v>C3 - Standard and Premium</v>
      </c>
      <c r="AW156" t="str">
        <f t="shared" si="60"/>
        <v>C3 - Standard and Premium_AM &amp; EMEA</v>
      </c>
    </row>
    <row r="157" spans="1:49" ht="15" hidden="1" x14ac:dyDescent="0.25">
      <c r="A157" s="21" t="s">
        <v>322</v>
      </c>
      <c r="B157" t="s">
        <v>323</v>
      </c>
      <c r="C157" t="s">
        <v>26</v>
      </c>
      <c r="D157" t="s">
        <v>18</v>
      </c>
      <c r="E157" t="str">
        <f>VLOOKUP(A157,[1]VLookup!G:I,3,0)</f>
        <v>C3 Walkies</v>
      </c>
      <c r="F157" s="22">
        <v>0</v>
      </c>
      <c r="G157" s="23">
        <f>IFERROR(VLOOKUP(A157,[1]Asia_bookings_input!A:C,3,0),0)</f>
        <v>0</v>
      </c>
      <c r="H157" s="23">
        <f>IFERROR(VLOOKUP(A157,[1]Asia_bookings_input!K:L,2,0),0)</f>
        <v>0</v>
      </c>
      <c r="I157" s="23">
        <f t="shared" si="62"/>
        <v>0</v>
      </c>
      <c r="J157" s="23">
        <f t="shared" si="62"/>
        <v>0</v>
      </c>
      <c r="K157" s="23">
        <f t="shared" si="62"/>
        <v>0</v>
      </c>
      <c r="L157" s="24">
        <f t="shared" si="62"/>
        <v>0</v>
      </c>
      <c r="M157" s="25" t="str">
        <f>IFERROR(VLOOKUP(A157,[1]Revenue_Margin_input_Asia!A:F,6,0),"")</f>
        <v/>
      </c>
      <c r="N157" s="25" t="str">
        <f t="shared" si="63"/>
        <v/>
      </c>
      <c r="O157" s="25" t="str">
        <f t="shared" si="64"/>
        <v/>
      </c>
      <c r="P157" s="25" t="str">
        <f t="shared" si="65"/>
        <v/>
      </c>
      <c r="Q157" s="25" t="str">
        <f t="shared" si="66"/>
        <v/>
      </c>
      <c r="R157" s="25" t="str">
        <f t="shared" si="66"/>
        <v/>
      </c>
      <c r="S157" s="26" t="str">
        <f t="shared" si="66"/>
        <v/>
      </c>
      <c r="T157" s="27" t="str">
        <f>IFERROR(VLOOKUP(A157,[1]Revenue_Margin_input_Asia!A:K,7,0),"")</f>
        <v/>
      </c>
      <c r="U157" s="28" t="str">
        <f>IFERROR(VLOOKUP(A157,[1]Revenue_Margin_input_Asia!A:K,8,0),"")</f>
        <v/>
      </c>
      <c r="V157" s="28" t="str">
        <f>IFERROR(VLOOKUP($A157,[1]Revenue_Margin_input_Asia!$A:$AK,9,0),"")</f>
        <v/>
      </c>
      <c r="W157" s="28" t="str">
        <f>IFERROR(VLOOKUP($A157,[1]Revenue_Margin_input_Asia!$A:$AK,10,0),"")</f>
        <v/>
      </c>
      <c r="X157" s="28" t="str">
        <f>IFERROR(VLOOKUP($A157,[1]Revenue_Margin_input_Asia!$A:$AK,11,0),"")</f>
        <v/>
      </c>
      <c r="Y157" s="28" t="str">
        <f>IFERROR(VLOOKUP($A157,[1]Revenue_Margin_input_Asia!$A:$AK,12,0),"")</f>
        <v/>
      </c>
      <c r="Z157" s="28" t="str">
        <f>IFERROR(VLOOKUP($A157,[1]Revenue_Margin_input_Asia!$A:$AK,13,0),"")</f>
        <v/>
      </c>
      <c r="AA157" s="29">
        <f t="shared" si="69"/>
        <v>0</v>
      </c>
      <c r="AB157" s="30">
        <f t="shared" si="69"/>
        <v>0</v>
      </c>
      <c r="AC157" s="30">
        <f t="shared" si="69"/>
        <v>0</v>
      </c>
      <c r="AD157" s="30">
        <f t="shared" si="67"/>
        <v>0</v>
      </c>
      <c r="AE157" s="30">
        <f t="shared" si="67"/>
        <v>0</v>
      </c>
      <c r="AF157" s="30">
        <f t="shared" si="67"/>
        <v>0</v>
      </c>
      <c r="AG157" s="31">
        <f t="shared" si="67"/>
        <v>0</v>
      </c>
      <c r="AH157" s="29">
        <f t="shared" si="70"/>
        <v>0</v>
      </c>
      <c r="AI157" s="30">
        <f t="shared" si="70"/>
        <v>0</v>
      </c>
      <c r="AJ157" s="30">
        <f t="shared" si="70"/>
        <v>0</v>
      </c>
      <c r="AK157" s="30">
        <f t="shared" si="68"/>
        <v>0</v>
      </c>
      <c r="AL157" s="30">
        <f t="shared" si="68"/>
        <v>0</v>
      </c>
      <c r="AM157" s="30">
        <f t="shared" si="68"/>
        <v>0</v>
      </c>
      <c r="AN157" s="31">
        <f t="shared" si="68"/>
        <v>0</v>
      </c>
      <c r="AO157" s="42"/>
      <c r="AP157" s="43"/>
      <c r="AQ157" s="43"/>
      <c r="AR157" s="43"/>
      <c r="AS157" s="43"/>
      <c r="AT157" s="43"/>
      <c r="AU157" s="43"/>
      <c r="AV157" t="str">
        <f t="shared" si="61"/>
        <v>C3 - Standard and Premium</v>
      </c>
      <c r="AW157" t="str">
        <f t="shared" si="60"/>
        <v>C3 - Standard and Premium_AM &amp; EMEA</v>
      </c>
    </row>
    <row r="158" spans="1:49" ht="15" hidden="1" x14ac:dyDescent="0.25">
      <c r="A158" s="21" t="s">
        <v>324</v>
      </c>
      <c r="B158" t="s">
        <v>325</v>
      </c>
      <c r="C158" t="s">
        <v>26</v>
      </c>
      <c r="D158" t="s">
        <v>15</v>
      </c>
      <c r="E158" t="str">
        <f>VLOOKUP(A158,[1]VLookup!G:I,3,0)</f>
        <v>C3 Walkies</v>
      </c>
      <c r="F158" s="22">
        <v>0</v>
      </c>
      <c r="G158" s="23">
        <f>IFERROR(VLOOKUP(A158,[1]Asia_bookings_input!A:C,3,0),0)</f>
        <v>0</v>
      </c>
      <c r="H158" s="23">
        <f>IFERROR(VLOOKUP(A158,[1]Asia_bookings_input!K:L,2,0),0)</f>
        <v>0</v>
      </c>
      <c r="I158" s="23">
        <f t="shared" si="62"/>
        <v>0</v>
      </c>
      <c r="J158" s="23">
        <f t="shared" si="62"/>
        <v>0</v>
      </c>
      <c r="K158" s="23">
        <f t="shared" si="62"/>
        <v>0</v>
      </c>
      <c r="L158" s="24">
        <f t="shared" si="62"/>
        <v>0</v>
      </c>
      <c r="M158" s="25" t="str">
        <f>IFERROR(VLOOKUP(A158,[1]Revenue_Margin_input_Asia!A:F,6,0),"")</f>
        <v/>
      </c>
      <c r="N158" s="25" t="str">
        <f t="shared" si="63"/>
        <v/>
      </c>
      <c r="O158" s="25" t="str">
        <f t="shared" si="64"/>
        <v/>
      </c>
      <c r="P158" s="25" t="str">
        <f t="shared" si="65"/>
        <v/>
      </c>
      <c r="Q158" s="25" t="str">
        <f t="shared" si="66"/>
        <v/>
      </c>
      <c r="R158" s="25" t="str">
        <f t="shared" si="66"/>
        <v/>
      </c>
      <c r="S158" s="26" t="str">
        <f t="shared" si="66"/>
        <v/>
      </c>
      <c r="T158" s="27" t="str">
        <f>IFERROR(VLOOKUP(A158,[1]Revenue_Margin_input_Asia!A:K,7,0),"")</f>
        <v/>
      </c>
      <c r="U158" s="28" t="str">
        <f>IFERROR(VLOOKUP(A158,[1]Revenue_Margin_input_Asia!A:K,8,0),"")</f>
        <v/>
      </c>
      <c r="V158" s="28" t="str">
        <f>IFERROR(VLOOKUP($A158,[1]Revenue_Margin_input_Asia!$A:$AK,9,0),"")</f>
        <v/>
      </c>
      <c r="W158" s="28" t="str">
        <f>IFERROR(VLOOKUP($A158,[1]Revenue_Margin_input_Asia!$A:$AK,10,0),"")</f>
        <v/>
      </c>
      <c r="X158" s="28" t="str">
        <f>IFERROR(VLOOKUP($A158,[1]Revenue_Margin_input_Asia!$A:$AK,11,0),"")</f>
        <v/>
      </c>
      <c r="Y158" s="28" t="str">
        <f>IFERROR(VLOOKUP($A158,[1]Revenue_Margin_input_Asia!$A:$AK,12,0),"")</f>
        <v/>
      </c>
      <c r="Z158" s="28" t="str">
        <f>IFERROR(VLOOKUP($A158,[1]Revenue_Margin_input_Asia!$A:$AK,13,0),"")</f>
        <v/>
      </c>
      <c r="AA158" s="29">
        <f t="shared" si="69"/>
        <v>0</v>
      </c>
      <c r="AB158" s="30">
        <f t="shared" si="69"/>
        <v>0</v>
      </c>
      <c r="AC158" s="30">
        <f t="shared" si="69"/>
        <v>0</v>
      </c>
      <c r="AD158" s="30">
        <f t="shared" si="67"/>
        <v>0</v>
      </c>
      <c r="AE158" s="30">
        <f t="shared" si="67"/>
        <v>0</v>
      </c>
      <c r="AF158" s="30">
        <f t="shared" si="67"/>
        <v>0</v>
      </c>
      <c r="AG158" s="31">
        <f t="shared" si="67"/>
        <v>0</v>
      </c>
      <c r="AH158" s="29">
        <f t="shared" si="70"/>
        <v>0</v>
      </c>
      <c r="AI158" s="30">
        <f t="shared" si="70"/>
        <v>0</v>
      </c>
      <c r="AJ158" s="30">
        <f t="shared" si="70"/>
        <v>0</v>
      </c>
      <c r="AK158" s="30">
        <f t="shared" si="68"/>
        <v>0</v>
      </c>
      <c r="AL158" s="30">
        <f t="shared" si="68"/>
        <v>0</v>
      </c>
      <c r="AM158" s="30">
        <f t="shared" si="68"/>
        <v>0</v>
      </c>
      <c r="AN158" s="31">
        <f t="shared" si="68"/>
        <v>0</v>
      </c>
      <c r="AO158" s="42"/>
      <c r="AP158" s="43"/>
      <c r="AQ158" s="43"/>
      <c r="AR158" s="43"/>
      <c r="AS158" s="43"/>
      <c r="AT158" s="43"/>
      <c r="AU158" s="43"/>
      <c r="AV158" t="str">
        <f t="shared" si="61"/>
        <v>C3 - Standard and Premium</v>
      </c>
      <c r="AW158" t="str">
        <f t="shared" si="60"/>
        <v>C3 - Standard and Premium_AM &amp; EMEA</v>
      </c>
    </row>
    <row r="159" spans="1:49" ht="15" hidden="1" x14ac:dyDescent="0.25">
      <c r="A159" s="21" t="s">
        <v>326</v>
      </c>
      <c r="B159" t="s">
        <v>327</v>
      </c>
      <c r="C159" t="s">
        <v>26</v>
      </c>
      <c r="D159" t="s">
        <v>18</v>
      </c>
      <c r="E159" t="str">
        <f>VLOOKUP(A159,[1]VLookup!G:I,3,0)</f>
        <v>C3 Walkies</v>
      </c>
      <c r="F159" s="22">
        <v>0</v>
      </c>
      <c r="G159" s="23">
        <f>IFERROR(VLOOKUP(A159,[1]Asia_bookings_input!A:C,3,0),0)</f>
        <v>0</v>
      </c>
      <c r="H159" s="23">
        <f>IFERROR(VLOOKUP(A159,[1]Asia_bookings_input!K:L,2,0),0)</f>
        <v>0</v>
      </c>
      <c r="I159" s="23">
        <f t="shared" si="62"/>
        <v>0</v>
      </c>
      <c r="J159" s="23">
        <f t="shared" si="62"/>
        <v>0</v>
      </c>
      <c r="K159" s="23">
        <f t="shared" si="62"/>
        <v>0</v>
      </c>
      <c r="L159" s="24">
        <f t="shared" si="62"/>
        <v>0</v>
      </c>
      <c r="M159" s="25" t="str">
        <f>IFERROR(VLOOKUP(A159,[1]Revenue_Margin_input_Asia!A:F,6,0),"")</f>
        <v/>
      </c>
      <c r="N159" s="25" t="str">
        <f t="shared" si="63"/>
        <v/>
      </c>
      <c r="O159" s="25" t="str">
        <f t="shared" si="64"/>
        <v/>
      </c>
      <c r="P159" s="25" t="str">
        <f t="shared" si="65"/>
        <v/>
      </c>
      <c r="Q159" s="25" t="str">
        <f t="shared" si="66"/>
        <v/>
      </c>
      <c r="R159" s="25" t="str">
        <f t="shared" si="66"/>
        <v/>
      </c>
      <c r="S159" s="26" t="str">
        <f t="shared" si="66"/>
        <v/>
      </c>
      <c r="T159" s="27" t="str">
        <f>IFERROR(VLOOKUP(A159,[1]Revenue_Margin_input_Asia!A:K,7,0),"")</f>
        <v/>
      </c>
      <c r="U159" s="28" t="str">
        <f>IFERROR(VLOOKUP(A159,[1]Revenue_Margin_input_Asia!A:K,8,0),"")</f>
        <v/>
      </c>
      <c r="V159" s="28" t="str">
        <f>IFERROR(VLOOKUP($A159,[1]Revenue_Margin_input_Asia!$A:$AK,9,0),"")</f>
        <v/>
      </c>
      <c r="W159" s="28" t="str">
        <f>IFERROR(VLOOKUP($A159,[1]Revenue_Margin_input_Asia!$A:$AK,10,0),"")</f>
        <v/>
      </c>
      <c r="X159" s="28" t="str">
        <f>IFERROR(VLOOKUP($A159,[1]Revenue_Margin_input_Asia!$A:$AK,11,0),"")</f>
        <v/>
      </c>
      <c r="Y159" s="28" t="str">
        <f>IFERROR(VLOOKUP($A159,[1]Revenue_Margin_input_Asia!$A:$AK,12,0),"")</f>
        <v/>
      </c>
      <c r="Z159" s="28" t="str">
        <f>IFERROR(VLOOKUP($A159,[1]Revenue_Margin_input_Asia!$A:$AK,13,0),"")</f>
        <v/>
      </c>
      <c r="AA159" s="29">
        <f t="shared" si="69"/>
        <v>0</v>
      </c>
      <c r="AB159" s="30">
        <f t="shared" si="69"/>
        <v>0</v>
      </c>
      <c r="AC159" s="30">
        <f t="shared" si="69"/>
        <v>0</v>
      </c>
      <c r="AD159" s="30">
        <f t="shared" si="67"/>
        <v>0</v>
      </c>
      <c r="AE159" s="30">
        <f t="shared" si="67"/>
        <v>0</v>
      </c>
      <c r="AF159" s="30">
        <f t="shared" si="67"/>
        <v>0</v>
      </c>
      <c r="AG159" s="31">
        <f t="shared" si="67"/>
        <v>0</v>
      </c>
      <c r="AH159" s="29">
        <f t="shared" si="70"/>
        <v>0</v>
      </c>
      <c r="AI159" s="30">
        <f t="shared" si="70"/>
        <v>0</v>
      </c>
      <c r="AJ159" s="30">
        <f t="shared" si="70"/>
        <v>0</v>
      </c>
      <c r="AK159" s="30">
        <f t="shared" si="68"/>
        <v>0</v>
      </c>
      <c r="AL159" s="30">
        <f t="shared" si="68"/>
        <v>0</v>
      </c>
      <c r="AM159" s="30">
        <f t="shared" si="68"/>
        <v>0</v>
      </c>
      <c r="AN159" s="31">
        <f t="shared" si="68"/>
        <v>0</v>
      </c>
      <c r="AO159" s="42"/>
      <c r="AP159" s="43"/>
      <c r="AQ159" s="43"/>
      <c r="AR159" s="43"/>
      <c r="AS159" s="43"/>
      <c r="AT159" s="43"/>
      <c r="AU159" s="43"/>
      <c r="AV159" t="str">
        <f t="shared" si="61"/>
        <v>C3 - Standard and Premium</v>
      </c>
      <c r="AW159" t="str">
        <f t="shared" si="60"/>
        <v>C3 - Standard and Premium_AM &amp; EMEA</v>
      </c>
    </row>
    <row r="160" spans="1:49" ht="15" hidden="1" x14ac:dyDescent="0.25">
      <c r="A160" s="21" t="s">
        <v>328</v>
      </c>
      <c r="B160" t="s">
        <v>329</v>
      </c>
      <c r="C160" t="s">
        <v>26</v>
      </c>
      <c r="D160" t="s">
        <v>15</v>
      </c>
      <c r="E160" t="str">
        <f>VLOOKUP(A160,[1]VLookup!G:I,3,0)</f>
        <v>C3 Walkies</v>
      </c>
      <c r="F160" s="22">
        <v>0</v>
      </c>
      <c r="G160" s="23">
        <f>IFERROR(VLOOKUP(A160,[1]Asia_bookings_input!A:C,3,0),0)</f>
        <v>0</v>
      </c>
      <c r="H160" s="23">
        <f>IFERROR(VLOOKUP(A160,[1]Asia_bookings_input!K:L,2,0),0)</f>
        <v>0</v>
      </c>
      <c r="I160" s="23">
        <f t="shared" si="62"/>
        <v>0</v>
      </c>
      <c r="J160" s="23">
        <f t="shared" si="62"/>
        <v>0</v>
      </c>
      <c r="K160" s="23">
        <f t="shared" si="62"/>
        <v>0</v>
      </c>
      <c r="L160" s="24">
        <f t="shared" si="62"/>
        <v>0</v>
      </c>
      <c r="M160" s="25" t="str">
        <f>IFERROR(VLOOKUP(A160,[1]Revenue_Margin_input_Asia!A:F,6,0),"")</f>
        <v/>
      </c>
      <c r="N160" s="25" t="str">
        <f t="shared" si="63"/>
        <v/>
      </c>
      <c r="O160" s="25" t="str">
        <f t="shared" si="64"/>
        <v/>
      </c>
      <c r="P160" s="25" t="str">
        <f t="shared" si="65"/>
        <v/>
      </c>
      <c r="Q160" s="25" t="str">
        <f t="shared" si="66"/>
        <v/>
      </c>
      <c r="R160" s="25" t="str">
        <f t="shared" si="66"/>
        <v/>
      </c>
      <c r="S160" s="26" t="str">
        <f t="shared" si="66"/>
        <v/>
      </c>
      <c r="T160" s="27" t="str">
        <f>IFERROR(VLOOKUP(A160,[1]Revenue_Margin_input_Asia!A:K,7,0),"")</f>
        <v/>
      </c>
      <c r="U160" s="28" t="str">
        <f>IFERROR(VLOOKUP(A160,[1]Revenue_Margin_input_Asia!A:K,8,0),"")</f>
        <v/>
      </c>
      <c r="V160" s="28" t="str">
        <f>IFERROR(VLOOKUP($A160,[1]Revenue_Margin_input_Asia!$A:$AK,9,0),"")</f>
        <v/>
      </c>
      <c r="W160" s="28" t="str">
        <f>IFERROR(VLOOKUP($A160,[1]Revenue_Margin_input_Asia!$A:$AK,10,0),"")</f>
        <v/>
      </c>
      <c r="X160" s="28" t="str">
        <f>IFERROR(VLOOKUP($A160,[1]Revenue_Margin_input_Asia!$A:$AK,11,0),"")</f>
        <v/>
      </c>
      <c r="Y160" s="28" t="str">
        <f>IFERROR(VLOOKUP($A160,[1]Revenue_Margin_input_Asia!$A:$AK,12,0),"")</f>
        <v/>
      </c>
      <c r="Z160" s="28" t="str">
        <f>IFERROR(VLOOKUP($A160,[1]Revenue_Margin_input_Asia!$A:$AK,13,0),"")</f>
        <v/>
      </c>
      <c r="AA160" s="29">
        <f t="shared" si="69"/>
        <v>0</v>
      </c>
      <c r="AB160" s="30">
        <f t="shared" si="69"/>
        <v>0</v>
      </c>
      <c r="AC160" s="30">
        <f t="shared" si="69"/>
        <v>0</v>
      </c>
      <c r="AD160" s="30">
        <f t="shared" si="67"/>
        <v>0</v>
      </c>
      <c r="AE160" s="30">
        <f t="shared" si="67"/>
        <v>0</v>
      </c>
      <c r="AF160" s="30">
        <f t="shared" si="67"/>
        <v>0</v>
      </c>
      <c r="AG160" s="31">
        <f t="shared" si="67"/>
        <v>0</v>
      </c>
      <c r="AH160" s="29">
        <f t="shared" si="70"/>
        <v>0</v>
      </c>
      <c r="AI160" s="30">
        <f t="shared" si="70"/>
        <v>0</v>
      </c>
      <c r="AJ160" s="30">
        <f t="shared" si="70"/>
        <v>0</v>
      </c>
      <c r="AK160" s="30">
        <f t="shared" si="68"/>
        <v>0</v>
      </c>
      <c r="AL160" s="30">
        <f t="shared" si="68"/>
        <v>0</v>
      </c>
      <c r="AM160" s="30">
        <f t="shared" si="68"/>
        <v>0</v>
      </c>
      <c r="AN160" s="31">
        <f t="shared" si="68"/>
        <v>0</v>
      </c>
      <c r="AO160" s="42"/>
      <c r="AP160" s="43"/>
      <c r="AQ160" s="43"/>
      <c r="AR160" s="43"/>
      <c r="AS160" s="43"/>
      <c r="AT160" s="43"/>
      <c r="AU160" s="43"/>
      <c r="AV160" t="str">
        <f t="shared" si="61"/>
        <v>C3 - Standard and Premium</v>
      </c>
      <c r="AW160" t="str">
        <f t="shared" si="60"/>
        <v>C3 - Standard and Premium_AM &amp; EMEA</v>
      </c>
    </row>
    <row r="161" spans="1:49" ht="15" hidden="1" x14ac:dyDescent="0.25">
      <c r="A161" s="21" t="s">
        <v>330</v>
      </c>
      <c r="B161" t="s">
        <v>331</v>
      </c>
      <c r="C161" t="s">
        <v>26</v>
      </c>
      <c r="D161" t="s">
        <v>18</v>
      </c>
      <c r="E161" t="str">
        <f>VLOOKUP(A161,[1]VLookup!G:I,3,0)</f>
        <v>C3 Walkies</v>
      </c>
      <c r="F161" s="22">
        <v>0</v>
      </c>
      <c r="G161" s="23">
        <f>IFERROR(VLOOKUP(A161,[1]Asia_bookings_input!A:C,3,0),0)</f>
        <v>0</v>
      </c>
      <c r="H161" s="23">
        <f>IFERROR(VLOOKUP(A161,[1]Asia_bookings_input!K:L,2,0),0)</f>
        <v>0</v>
      </c>
      <c r="I161" s="23">
        <f t="shared" si="62"/>
        <v>0</v>
      </c>
      <c r="J161" s="23">
        <f t="shared" si="62"/>
        <v>0</v>
      </c>
      <c r="K161" s="23">
        <f t="shared" si="62"/>
        <v>0</v>
      </c>
      <c r="L161" s="24">
        <f t="shared" si="62"/>
        <v>0</v>
      </c>
      <c r="M161" s="25" t="str">
        <f>IFERROR(VLOOKUP(A161,[1]Revenue_Margin_input_Asia!A:F,6,0),"")</f>
        <v/>
      </c>
      <c r="N161" s="25" t="str">
        <f t="shared" si="63"/>
        <v/>
      </c>
      <c r="O161" s="25" t="str">
        <f t="shared" si="64"/>
        <v/>
      </c>
      <c r="P161" s="25" t="str">
        <f t="shared" si="65"/>
        <v/>
      </c>
      <c r="Q161" s="25" t="str">
        <f t="shared" si="66"/>
        <v/>
      </c>
      <c r="R161" s="25" t="str">
        <f t="shared" si="66"/>
        <v/>
      </c>
      <c r="S161" s="26" t="str">
        <f t="shared" si="66"/>
        <v/>
      </c>
      <c r="T161" s="27" t="str">
        <f>IFERROR(VLOOKUP(A161,[1]Revenue_Margin_input_Asia!A:K,7,0),"")</f>
        <v/>
      </c>
      <c r="U161" s="28" t="str">
        <f>IFERROR(VLOOKUP(A161,[1]Revenue_Margin_input_Asia!A:K,8,0),"")</f>
        <v/>
      </c>
      <c r="V161" s="28" t="str">
        <f>IFERROR(VLOOKUP($A161,[1]Revenue_Margin_input_Asia!$A:$AK,9,0),"")</f>
        <v/>
      </c>
      <c r="W161" s="28" t="str">
        <f>IFERROR(VLOOKUP($A161,[1]Revenue_Margin_input_Asia!$A:$AK,10,0),"")</f>
        <v/>
      </c>
      <c r="X161" s="28" t="str">
        <f>IFERROR(VLOOKUP($A161,[1]Revenue_Margin_input_Asia!$A:$AK,11,0),"")</f>
        <v/>
      </c>
      <c r="Y161" s="28" t="str">
        <f>IFERROR(VLOOKUP($A161,[1]Revenue_Margin_input_Asia!$A:$AK,12,0),"")</f>
        <v/>
      </c>
      <c r="Z161" s="28" t="str">
        <f>IFERROR(VLOOKUP($A161,[1]Revenue_Margin_input_Asia!$A:$AK,13,0),"")</f>
        <v/>
      </c>
      <c r="AA161" s="29">
        <f t="shared" si="69"/>
        <v>0</v>
      </c>
      <c r="AB161" s="30">
        <f t="shared" si="69"/>
        <v>0</v>
      </c>
      <c r="AC161" s="30">
        <f t="shared" si="69"/>
        <v>0</v>
      </c>
      <c r="AD161" s="30">
        <f t="shared" si="67"/>
        <v>0</v>
      </c>
      <c r="AE161" s="30">
        <f t="shared" si="67"/>
        <v>0</v>
      </c>
      <c r="AF161" s="30">
        <f t="shared" si="67"/>
        <v>0</v>
      </c>
      <c r="AG161" s="31">
        <f t="shared" si="67"/>
        <v>0</v>
      </c>
      <c r="AH161" s="29">
        <f t="shared" si="70"/>
        <v>0</v>
      </c>
      <c r="AI161" s="30">
        <f t="shared" si="70"/>
        <v>0</v>
      </c>
      <c r="AJ161" s="30">
        <f t="shared" si="70"/>
        <v>0</v>
      </c>
      <c r="AK161" s="30">
        <f t="shared" si="68"/>
        <v>0</v>
      </c>
      <c r="AL161" s="30">
        <f t="shared" si="68"/>
        <v>0</v>
      </c>
      <c r="AM161" s="30">
        <f t="shared" si="68"/>
        <v>0</v>
      </c>
      <c r="AN161" s="31">
        <f t="shared" si="68"/>
        <v>0</v>
      </c>
      <c r="AO161" s="42"/>
      <c r="AP161" s="43"/>
      <c r="AQ161" s="43"/>
      <c r="AR161" s="43"/>
      <c r="AS161" s="43"/>
      <c r="AT161" s="43"/>
      <c r="AU161" s="43"/>
      <c r="AV161" t="str">
        <f t="shared" si="61"/>
        <v>C3 - Standard and Premium</v>
      </c>
      <c r="AW161" t="str">
        <f t="shared" si="60"/>
        <v>C3 - Standard and Premium_AM &amp; EMEA</v>
      </c>
    </row>
    <row r="162" spans="1:49" ht="15" x14ac:dyDescent="0.25">
      <c r="A162" s="21" t="s">
        <v>332</v>
      </c>
      <c r="B162" t="s">
        <v>333</v>
      </c>
      <c r="C162" t="s">
        <v>26</v>
      </c>
      <c r="D162" t="s">
        <v>15</v>
      </c>
      <c r="E162" t="str">
        <f>VLOOKUP(A162,[1]VLookup!G:I,3,0)</f>
        <v>C3 Walkies</v>
      </c>
      <c r="F162" s="22">
        <v>4</v>
      </c>
      <c r="G162" s="23">
        <f>IFERROR(VLOOKUP(A162,[1]Asia_bookings_input!A:C,3,0),0)</f>
        <v>4</v>
      </c>
      <c r="H162" s="23">
        <f>IFERROR(VLOOKUP(A162,[1]Asia_bookings_input!K:L,2,0),0)</f>
        <v>5</v>
      </c>
      <c r="I162" s="23">
        <f t="shared" si="62"/>
        <v>5</v>
      </c>
      <c r="J162" s="23">
        <f t="shared" si="62"/>
        <v>5</v>
      </c>
      <c r="K162" s="23">
        <f t="shared" si="62"/>
        <v>5</v>
      </c>
      <c r="L162" s="24">
        <f t="shared" si="62"/>
        <v>5</v>
      </c>
      <c r="M162" s="25">
        <f>IFERROR(VLOOKUP(A162,[1]Revenue_Margin_input_Asia!A:F,6,0),"")</f>
        <v>8.2600882033568723</v>
      </c>
      <c r="N162" s="25">
        <f t="shared" si="63"/>
        <v>8.2600882033568723</v>
      </c>
      <c r="O162" s="25">
        <f t="shared" si="64"/>
        <v>8.2600882033568723</v>
      </c>
      <c r="P162" s="25">
        <f t="shared" si="65"/>
        <v>8.2600882033568723</v>
      </c>
      <c r="Q162" s="25">
        <f t="shared" si="66"/>
        <v>8.2600882033568723</v>
      </c>
      <c r="R162" s="25">
        <f t="shared" si="66"/>
        <v>8.2600882033568723</v>
      </c>
      <c r="S162" s="26">
        <f t="shared" si="66"/>
        <v>8.2600882033568723</v>
      </c>
      <c r="T162" s="27">
        <f>IFERROR(VLOOKUP(A162,[1]Revenue_Margin_input_Asia!A:K,7,0),"")</f>
        <v>0.17532889992708847</v>
      </c>
      <c r="U162" s="28">
        <f>IFERROR(VLOOKUP(A162,[1]Revenue_Margin_input_Asia!A:K,8,0),"")</f>
        <v>0.1833289024357988</v>
      </c>
      <c r="V162" s="28">
        <f>IFERROR(VLOOKUP($A162,[1]Revenue_Margin_input_Asia!$A:$AK,9,0),"")</f>
        <v>0.18332889992708848</v>
      </c>
      <c r="W162" s="28">
        <f>IFERROR(VLOOKUP($A162,[1]Revenue_Margin_input_Asia!$A:$AK,10,0),"")</f>
        <v>0.18332889992708848</v>
      </c>
      <c r="X162" s="28">
        <f>IFERROR(VLOOKUP($A162,[1]Revenue_Margin_input_Asia!$A:$AK,11,0),"")</f>
        <v>0.18332889992708848</v>
      </c>
      <c r="Y162" s="28">
        <f>IFERROR(VLOOKUP($A162,[1]Revenue_Margin_input_Asia!$A:$AK,12,0),"")</f>
        <v>0.18332889992708848</v>
      </c>
      <c r="Z162" s="28">
        <f>IFERROR(VLOOKUP($A162,[1]Revenue_Margin_input_Asia!$A:$AK,13,0),"")</f>
        <v>0.18332889992708848</v>
      </c>
      <c r="AA162" s="29">
        <f t="shared" si="69"/>
        <v>33.040352813427489</v>
      </c>
      <c r="AB162" s="30">
        <f t="shared" si="69"/>
        <v>33.040352813427489</v>
      </c>
      <c r="AC162" s="30">
        <f t="shared" si="69"/>
        <v>41.300441016784362</v>
      </c>
      <c r="AD162" s="30">
        <f t="shared" si="67"/>
        <v>41.300441016784362</v>
      </c>
      <c r="AE162" s="30">
        <f t="shared" si="67"/>
        <v>41.300441016784362</v>
      </c>
      <c r="AF162" s="30">
        <f t="shared" si="67"/>
        <v>41.300441016784362</v>
      </c>
      <c r="AG162" s="31">
        <f t="shared" si="67"/>
        <v>41.300441016784362</v>
      </c>
      <c r="AH162" s="29">
        <f t="shared" si="70"/>
        <v>5.7929287119811246</v>
      </c>
      <c r="AI162" s="30">
        <f t="shared" si="70"/>
        <v>6.0572516173772186</v>
      </c>
      <c r="AJ162" s="30">
        <f t="shared" si="70"/>
        <v>7.5715644181106807</v>
      </c>
      <c r="AK162" s="30">
        <f t="shared" si="68"/>
        <v>7.5715644181106807</v>
      </c>
      <c r="AL162" s="30">
        <f t="shared" si="68"/>
        <v>7.5715644181106807</v>
      </c>
      <c r="AM162" s="30">
        <f t="shared" si="68"/>
        <v>7.5715644181106807</v>
      </c>
      <c r="AN162" s="31">
        <f t="shared" si="68"/>
        <v>7.5715644181106807</v>
      </c>
      <c r="AO162" s="42"/>
      <c r="AP162" s="43"/>
      <c r="AQ162" s="43"/>
      <c r="AR162" s="43"/>
      <c r="AS162" s="43"/>
      <c r="AT162" s="43"/>
      <c r="AU162" s="43"/>
      <c r="AV162" t="str">
        <f t="shared" si="61"/>
        <v>C3 - Standard and Premium</v>
      </c>
      <c r="AW162" t="str">
        <f t="shared" si="60"/>
        <v>C3 - Standard and Premium_AM &amp; EMEA</v>
      </c>
    </row>
    <row r="163" spans="1:49" ht="15" hidden="1" x14ac:dyDescent="0.25">
      <c r="A163" s="21" t="s">
        <v>334</v>
      </c>
      <c r="B163" t="s">
        <v>335</v>
      </c>
      <c r="C163" t="s">
        <v>26</v>
      </c>
      <c r="D163" t="s">
        <v>29</v>
      </c>
      <c r="E163" t="str">
        <f>VLOOKUP(A163,[1]VLookup!G:I,3,0)</f>
        <v>C3 Ride-On</v>
      </c>
      <c r="F163" s="22">
        <v>0</v>
      </c>
      <c r="G163" s="23">
        <f>IFERROR(VLOOKUP(A163,[1]Asia_bookings_input!A:C,3,0),0)</f>
        <v>0</v>
      </c>
      <c r="H163" s="23">
        <f>IFERROR(VLOOKUP(A163,[1]Asia_bookings_input!K:L,2,0),0)</f>
        <v>0</v>
      </c>
      <c r="I163" s="23">
        <f t="shared" si="62"/>
        <v>0</v>
      </c>
      <c r="J163" s="23">
        <f t="shared" si="62"/>
        <v>0</v>
      </c>
      <c r="K163" s="23">
        <f t="shared" si="62"/>
        <v>0</v>
      </c>
      <c r="L163" s="24">
        <f t="shared" si="62"/>
        <v>0</v>
      </c>
      <c r="M163" s="25" t="str">
        <f>IFERROR(VLOOKUP(A163,[1]Revenue_Margin_input_Asia!A:F,6,0),"")</f>
        <v/>
      </c>
      <c r="N163" s="25" t="str">
        <f t="shared" si="63"/>
        <v/>
      </c>
      <c r="O163" s="25" t="str">
        <f t="shared" si="64"/>
        <v/>
      </c>
      <c r="P163" s="25" t="str">
        <f t="shared" si="65"/>
        <v/>
      </c>
      <c r="Q163" s="25" t="str">
        <f t="shared" si="66"/>
        <v/>
      </c>
      <c r="R163" s="25" t="str">
        <f t="shared" si="66"/>
        <v/>
      </c>
      <c r="S163" s="26" t="str">
        <f t="shared" si="66"/>
        <v/>
      </c>
      <c r="T163" s="27" t="str">
        <f>IFERROR(VLOOKUP(A163,[1]Revenue_Margin_input_Asia!A:K,7,0),"")</f>
        <v/>
      </c>
      <c r="U163" s="28" t="str">
        <f>IFERROR(VLOOKUP(A163,[1]Revenue_Margin_input_Asia!A:K,8,0),"")</f>
        <v/>
      </c>
      <c r="V163" s="28" t="str">
        <f>IFERROR(VLOOKUP($A163,[1]Revenue_Margin_input_Asia!$A:$AK,9,0),"")</f>
        <v/>
      </c>
      <c r="W163" s="28" t="str">
        <f>IFERROR(VLOOKUP($A163,[1]Revenue_Margin_input_Asia!$A:$AK,10,0),"")</f>
        <v/>
      </c>
      <c r="X163" s="28" t="str">
        <f>IFERROR(VLOOKUP($A163,[1]Revenue_Margin_input_Asia!$A:$AK,11,0),"")</f>
        <v/>
      </c>
      <c r="Y163" s="28" t="str">
        <f>IFERROR(VLOOKUP($A163,[1]Revenue_Margin_input_Asia!$A:$AK,12,0),"")</f>
        <v/>
      </c>
      <c r="Z163" s="28" t="str">
        <f>IFERROR(VLOOKUP($A163,[1]Revenue_Margin_input_Asia!$A:$AK,13,0),"")</f>
        <v/>
      </c>
      <c r="AA163" s="29">
        <f t="shared" si="69"/>
        <v>0</v>
      </c>
      <c r="AB163" s="30">
        <f t="shared" si="69"/>
        <v>0</v>
      </c>
      <c r="AC163" s="30">
        <f t="shared" si="69"/>
        <v>0</v>
      </c>
      <c r="AD163" s="30">
        <f t="shared" si="67"/>
        <v>0</v>
      </c>
      <c r="AE163" s="30">
        <f t="shared" si="67"/>
        <v>0</v>
      </c>
      <c r="AF163" s="30">
        <f t="shared" si="67"/>
        <v>0</v>
      </c>
      <c r="AG163" s="31">
        <f t="shared" si="67"/>
        <v>0</v>
      </c>
      <c r="AH163" s="29">
        <f t="shared" si="70"/>
        <v>0</v>
      </c>
      <c r="AI163" s="30">
        <f t="shared" si="70"/>
        <v>0</v>
      </c>
      <c r="AJ163" s="30">
        <f t="shared" si="70"/>
        <v>0</v>
      </c>
      <c r="AK163" s="30">
        <f t="shared" si="68"/>
        <v>0</v>
      </c>
      <c r="AL163" s="30">
        <f t="shared" si="68"/>
        <v>0</v>
      </c>
      <c r="AM163" s="30">
        <f t="shared" si="68"/>
        <v>0</v>
      </c>
      <c r="AN163" s="31">
        <f t="shared" si="68"/>
        <v>0</v>
      </c>
      <c r="AO163" s="42"/>
      <c r="AP163" s="43"/>
      <c r="AQ163" s="43"/>
      <c r="AR163" s="43"/>
      <c r="AS163" s="43"/>
      <c r="AT163" s="43"/>
      <c r="AU163" s="43"/>
      <c r="AV163" t="str">
        <f t="shared" si="61"/>
        <v>C3 - Standard and Premium</v>
      </c>
      <c r="AW163" t="str">
        <f t="shared" si="60"/>
        <v>C3 - Standard and Premium_AM &amp; EMEA</v>
      </c>
    </row>
    <row r="164" spans="1:49" ht="15" hidden="1" x14ac:dyDescent="0.25">
      <c r="A164" s="21" t="s">
        <v>336</v>
      </c>
      <c r="B164" t="s">
        <v>337</v>
      </c>
      <c r="C164" t="s">
        <v>26</v>
      </c>
      <c r="D164" t="s">
        <v>29</v>
      </c>
      <c r="E164" t="str">
        <f>VLOOKUP(A164,[1]VLookup!G:I,3,0)</f>
        <v>C3 Ride-On</v>
      </c>
      <c r="F164" s="22">
        <v>0</v>
      </c>
      <c r="G164" s="23">
        <f>IFERROR(VLOOKUP(A164,[1]Asia_bookings_input!A:C,3,0),0)</f>
        <v>0</v>
      </c>
      <c r="H164" s="23">
        <f>IFERROR(VLOOKUP(A164,[1]Asia_bookings_input!K:L,2,0),0)</f>
        <v>0</v>
      </c>
      <c r="I164" s="23">
        <f t="shared" si="62"/>
        <v>0</v>
      </c>
      <c r="J164" s="23">
        <f t="shared" si="62"/>
        <v>0</v>
      </c>
      <c r="K164" s="23">
        <f t="shared" si="62"/>
        <v>0</v>
      </c>
      <c r="L164" s="24">
        <f t="shared" si="62"/>
        <v>0</v>
      </c>
      <c r="M164" s="25" t="str">
        <f>IFERROR(VLOOKUP(A164,[1]Revenue_Margin_input_Asia!A:F,6,0),"")</f>
        <v/>
      </c>
      <c r="N164" s="25" t="str">
        <f t="shared" si="63"/>
        <v/>
      </c>
      <c r="O164" s="25" t="str">
        <f t="shared" si="64"/>
        <v/>
      </c>
      <c r="P164" s="25" t="str">
        <f t="shared" si="65"/>
        <v/>
      </c>
      <c r="Q164" s="25" t="str">
        <f t="shared" si="66"/>
        <v/>
      </c>
      <c r="R164" s="25" t="str">
        <f t="shared" si="66"/>
        <v/>
      </c>
      <c r="S164" s="26" t="str">
        <f t="shared" si="66"/>
        <v/>
      </c>
      <c r="T164" s="27" t="str">
        <f>IFERROR(VLOOKUP(A164,[1]Revenue_Margin_input_Asia!A:K,7,0),"")</f>
        <v/>
      </c>
      <c r="U164" s="28" t="str">
        <f>IFERROR(VLOOKUP(A164,[1]Revenue_Margin_input_Asia!A:K,8,0),"")</f>
        <v/>
      </c>
      <c r="V164" s="28" t="str">
        <f>IFERROR(VLOOKUP($A164,[1]Revenue_Margin_input_Asia!$A:$AK,9,0),"")</f>
        <v/>
      </c>
      <c r="W164" s="28" t="str">
        <f>IFERROR(VLOOKUP($A164,[1]Revenue_Margin_input_Asia!$A:$AK,10,0),"")</f>
        <v/>
      </c>
      <c r="X164" s="28" t="str">
        <f>IFERROR(VLOOKUP($A164,[1]Revenue_Margin_input_Asia!$A:$AK,11,0),"")</f>
        <v/>
      </c>
      <c r="Y164" s="28" t="str">
        <f>IFERROR(VLOOKUP($A164,[1]Revenue_Margin_input_Asia!$A:$AK,12,0),"")</f>
        <v/>
      </c>
      <c r="Z164" s="28" t="str">
        <f>IFERROR(VLOOKUP($A164,[1]Revenue_Margin_input_Asia!$A:$AK,13,0),"")</f>
        <v/>
      </c>
      <c r="AA164" s="29">
        <f t="shared" si="69"/>
        <v>0</v>
      </c>
      <c r="AB164" s="30">
        <f t="shared" si="69"/>
        <v>0</v>
      </c>
      <c r="AC164" s="30">
        <f t="shared" si="69"/>
        <v>0</v>
      </c>
      <c r="AD164" s="30">
        <f t="shared" si="67"/>
        <v>0</v>
      </c>
      <c r="AE164" s="30">
        <f t="shared" si="67"/>
        <v>0</v>
      </c>
      <c r="AF164" s="30">
        <f t="shared" si="67"/>
        <v>0</v>
      </c>
      <c r="AG164" s="31">
        <f t="shared" si="67"/>
        <v>0</v>
      </c>
      <c r="AH164" s="29">
        <f t="shared" si="70"/>
        <v>0</v>
      </c>
      <c r="AI164" s="30">
        <f t="shared" si="70"/>
        <v>0</v>
      </c>
      <c r="AJ164" s="30">
        <f t="shared" si="70"/>
        <v>0</v>
      </c>
      <c r="AK164" s="30">
        <f t="shared" si="68"/>
        <v>0</v>
      </c>
      <c r="AL164" s="30">
        <f t="shared" si="68"/>
        <v>0</v>
      </c>
      <c r="AM164" s="30">
        <f t="shared" si="68"/>
        <v>0</v>
      </c>
      <c r="AN164" s="31">
        <f t="shared" si="68"/>
        <v>0</v>
      </c>
      <c r="AO164" s="42" t="str">
        <f t="shared" ref="AO164:AU225" si="71">IFERROR(AH164/AA164,"")</f>
        <v/>
      </c>
      <c r="AP164" s="43" t="str">
        <f t="shared" si="71"/>
        <v/>
      </c>
      <c r="AQ164" s="43" t="str">
        <f t="shared" si="71"/>
        <v/>
      </c>
      <c r="AR164" s="43" t="str">
        <f t="shared" si="71"/>
        <v/>
      </c>
      <c r="AS164" s="43" t="str">
        <f t="shared" si="71"/>
        <v/>
      </c>
      <c r="AT164" s="43" t="str">
        <f t="shared" si="71"/>
        <v/>
      </c>
      <c r="AU164" s="43" t="str">
        <f t="shared" si="71"/>
        <v/>
      </c>
      <c r="AV164" t="str">
        <f t="shared" si="61"/>
        <v>C3 - Standard and Premium</v>
      </c>
      <c r="AW164" t="str">
        <f t="shared" si="60"/>
        <v>C3 - Standard and Premium_AM &amp; EMEA</v>
      </c>
    </row>
    <row r="165" spans="1:49" ht="15" hidden="1" x14ac:dyDescent="0.25">
      <c r="A165" s="21" t="s">
        <v>338</v>
      </c>
      <c r="B165" t="s">
        <v>339</v>
      </c>
      <c r="C165" t="s">
        <v>26</v>
      </c>
      <c r="D165" t="s">
        <v>34</v>
      </c>
      <c r="E165" t="str">
        <f>VLOOKUP(A165,[1]VLookup!G:I,3,0)</f>
        <v>C3 Ride-On</v>
      </c>
      <c r="F165" s="22">
        <v>0</v>
      </c>
      <c r="G165" s="23">
        <f>IFERROR(VLOOKUP(A165,[1]Asia_bookings_input!A:C,3,0),0)</f>
        <v>0</v>
      </c>
      <c r="H165" s="23">
        <f>IFERROR(VLOOKUP(A165,[1]Asia_bookings_input!K:L,2,0),0)</f>
        <v>0</v>
      </c>
      <c r="I165" s="23">
        <f t="shared" si="62"/>
        <v>0</v>
      </c>
      <c r="J165" s="23">
        <f t="shared" si="62"/>
        <v>0</v>
      </c>
      <c r="K165" s="23">
        <f t="shared" si="62"/>
        <v>0</v>
      </c>
      <c r="L165" s="24">
        <f t="shared" si="62"/>
        <v>0</v>
      </c>
      <c r="M165" s="25" t="str">
        <f>IFERROR(VLOOKUP(A165,[1]Revenue_Margin_input_Asia!A:F,6,0),"")</f>
        <v/>
      </c>
      <c r="N165" s="25" t="str">
        <f t="shared" si="63"/>
        <v/>
      </c>
      <c r="O165" s="25" t="str">
        <f t="shared" si="64"/>
        <v/>
      </c>
      <c r="P165" s="25" t="str">
        <f t="shared" si="65"/>
        <v/>
      </c>
      <c r="Q165" s="25" t="str">
        <f t="shared" si="66"/>
        <v/>
      </c>
      <c r="R165" s="25" t="str">
        <f t="shared" si="66"/>
        <v/>
      </c>
      <c r="S165" s="26" t="str">
        <f t="shared" si="66"/>
        <v/>
      </c>
      <c r="T165" s="27" t="str">
        <f>IFERROR(VLOOKUP(A165,[1]Revenue_Margin_input_Asia!A:K,7,0),"")</f>
        <v/>
      </c>
      <c r="U165" s="28" t="str">
        <f>IFERROR(VLOOKUP(A165,[1]Revenue_Margin_input_Asia!A:K,8,0),"")</f>
        <v/>
      </c>
      <c r="V165" s="28" t="str">
        <f>IFERROR(VLOOKUP($A165,[1]Revenue_Margin_input_Asia!$A:$AK,9,0),"")</f>
        <v/>
      </c>
      <c r="W165" s="28" t="str">
        <f>IFERROR(VLOOKUP($A165,[1]Revenue_Margin_input_Asia!$A:$AK,10,0),"")</f>
        <v/>
      </c>
      <c r="X165" s="28" t="str">
        <f>IFERROR(VLOOKUP($A165,[1]Revenue_Margin_input_Asia!$A:$AK,11,0),"")</f>
        <v/>
      </c>
      <c r="Y165" s="28" t="str">
        <f>IFERROR(VLOOKUP($A165,[1]Revenue_Margin_input_Asia!$A:$AK,12,0),"")</f>
        <v/>
      </c>
      <c r="Z165" s="28" t="str">
        <f>IFERROR(VLOOKUP($A165,[1]Revenue_Margin_input_Asia!$A:$AK,13,0),"")</f>
        <v/>
      </c>
      <c r="AA165" s="29">
        <f t="shared" si="69"/>
        <v>0</v>
      </c>
      <c r="AB165" s="30">
        <f t="shared" si="69"/>
        <v>0</v>
      </c>
      <c r="AC165" s="30">
        <f t="shared" si="69"/>
        <v>0</v>
      </c>
      <c r="AD165" s="30">
        <f t="shared" si="67"/>
        <v>0</v>
      </c>
      <c r="AE165" s="30">
        <f t="shared" si="67"/>
        <v>0</v>
      </c>
      <c r="AF165" s="30">
        <f t="shared" si="67"/>
        <v>0</v>
      </c>
      <c r="AG165" s="31">
        <f t="shared" si="67"/>
        <v>0</v>
      </c>
      <c r="AH165" s="29">
        <f t="shared" si="70"/>
        <v>0</v>
      </c>
      <c r="AI165" s="30">
        <f t="shared" si="70"/>
        <v>0</v>
      </c>
      <c r="AJ165" s="30">
        <f t="shared" si="70"/>
        <v>0</v>
      </c>
      <c r="AK165" s="30">
        <f t="shared" si="68"/>
        <v>0</v>
      </c>
      <c r="AL165" s="30">
        <f t="shared" si="68"/>
        <v>0</v>
      </c>
      <c r="AM165" s="30">
        <f t="shared" si="68"/>
        <v>0</v>
      </c>
      <c r="AN165" s="31">
        <f t="shared" si="68"/>
        <v>0</v>
      </c>
      <c r="AO165" s="42" t="str">
        <f t="shared" si="71"/>
        <v/>
      </c>
      <c r="AP165" s="43" t="str">
        <f t="shared" si="71"/>
        <v/>
      </c>
      <c r="AQ165" s="43" t="str">
        <f t="shared" si="71"/>
        <v/>
      </c>
      <c r="AR165" s="43" t="str">
        <f t="shared" si="71"/>
        <v/>
      </c>
      <c r="AS165" s="43" t="str">
        <f t="shared" si="71"/>
        <v/>
      </c>
      <c r="AT165" s="43" t="str">
        <f t="shared" si="71"/>
        <v/>
      </c>
      <c r="AU165" s="43" t="str">
        <f t="shared" si="71"/>
        <v/>
      </c>
      <c r="AV165" t="str">
        <f t="shared" si="61"/>
        <v>C3 - Standard and Premium</v>
      </c>
      <c r="AW165" t="str">
        <f t="shared" si="60"/>
        <v>C3 - Standard and Premium_AM &amp; EMEA</v>
      </c>
    </row>
    <row r="166" spans="1:49" ht="15" hidden="1" x14ac:dyDescent="0.25">
      <c r="A166" s="21" t="s">
        <v>340</v>
      </c>
      <c r="B166" t="s">
        <v>341</v>
      </c>
      <c r="C166" t="s">
        <v>26</v>
      </c>
      <c r="D166" t="s">
        <v>15</v>
      </c>
      <c r="E166" t="str">
        <f>VLOOKUP(A166,[1]VLookup!G:I,3,0)</f>
        <v>C3 Ride-On</v>
      </c>
      <c r="F166" s="22">
        <v>0</v>
      </c>
      <c r="G166" s="23">
        <f>IFERROR(VLOOKUP(A166,[1]Asia_bookings_input!A:C,3,0),0)</f>
        <v>0</v>
      </c>
      <c r="H166" s="23">
        <f>IFERROR(VLOOKUP(A166,[1]Asia_bookings_input!K:L,2,0),0)</f>
        <v>0</v>
      </c>
      <c r="I166" s="23">
        <f t="shared" si="62"/>
        <v>0</v>
      </c>
      <c r="J166" s="23">
        <f t="shared" si="62"/>
        <v>0</v>
      </c>
      <c r="K166" s="23">
        <f t="shared" si="62"/>
        <v>0</v>
      </c>
      <c r="L166" s="24">
        <f t="shared" si="62"/>
        <v>0</v>
      </c>
      <c r="M166" s="25" t="str">
        <f>IFERROR(VLOOKUP(A166,[1]Revenue_Margin_input_Asia!A:F,6,0),"")</f>
        <v/>
      </c>
      <c r="N166" s="25" t="str">
        <f t="shared" si="63"/>
        <v/>
      </c>
      <c r="O166" s="25" t="str">
        <f t="shared" si="64"/>
        <v/>
      </c>
      <c r="P166" s="25" t="str">
        <f t="shared" si="65"/>
        <v/>
      </c>
      <c r="Q166" s="25" t="str">
        <f t="shared" si="66"/>
        <v/>
      </c>
      <c r="R166" s="25" t="str">
        <f t="shared" si="66"/>
        <v/>
      </c>
      <c r="S166" s="26" t="str">
        <f t="shared" si="66"/>
        <v/>
      </c>
      <c r="T166" s="27" t="str">
        <f>IFERROR(VLOOKUP(A166,[1]Revenue_Margin_input_Asia!A:K,7,0),"")</f>
        <v/>
      </c>
      <c r="U166" s="28" t="str">
        <f>IFERROR(VLOOKUP(A166,[1]Revenue_Margin_input_Asia!A:K,8,0),"")</f>
        <v/>
      </c>
      <c r="V166" s="28" t="str">
        <f>IFERROR(VLOOKUP($A166,[1]Revenue_Margin_input_Asia!$A:$AK,9,0),"")</f>
        <v/>
      </c>
      <c r="W166" s="28" t="str">
        <f>IFERROR(VLOOKUP($A166,[1]Revenue_Margin_input_Asia!$A:$AK,10,0),"")</f>
        <v/>
      </c>
      <c r="X166" s="28" t="str">
        <f>IFERROR(VLOOKUP($A166,[1]Revenue_Margin_input_Asia!$A:$AK,11,0),"")</f>
        <v/>
      </c>
      <c r="Y166" s="28" t="str">
        <f>IFERROR(VLOOKUP($A166,[1]Revenue_Margin_input_Asia!$A:$AK,12,0),"")</f>
        <v/>
      </c>
      <c r="Z166" s="28" t="str">
        <f>IFERROR(VLOOKUP($A166,[1]Revenue_Margin_input_Asia!$A:$AK,13,0),"")</f>
        <v/>
      </c>
      <c r="AA166" s="29">
        <f t="shared" si="69"/>
        <v>0</v>
      </c>
      <c r="AB166" s="30">
        <f t="shared" si="69"/>
        <v>0</v>
      </c>
      <c r="AC166" s="30">
        <f t="shared" si="69"/>
        <v>0</v>
      </c>
      <c r="AD166" s="30">
        <f t="shared" si="67"/>
        <v>0</v>
      </c>
      <c r="AE166" s="30">
        <f t="shared" si="67"/>
        <v>0</v>
      </c>
      <c r="AF166" s="30">
        <f t="shared" si="67"/>
        <v>0</v>
      </c>
      <c r="AG166" s="31">
        <f t="shared" si="67"/>
        <v>0</v>
      </c>
      <c r="AH166" s="29">
        <f t="shared" si="70"/>
        <v>0</v>
      </c>
      <c r="AI166" s="30">
        <f t="shared" si="70"/>
        <v>0</v>
      </c>
      <c r="AJ166" s="30">
        <f t="shared" si="70"/>
        <v>0</v>
      </c>
      <c r="AK166" s="30">
        <f t="shared" si="68"/>
        <v>0</v>
      </c>
      <c r="AL166" s="30">
        <f t="shared" si="68"/>
        <v>0</v>
      </c>
      <c r="AM166" s="30">
        <f t="shared" si="68"/>
        <v>0</v>
      </c>
      <c r="AN166" s="31">
        <f t="shared" si="68"/>
        <v>0</v>
      </c>
      <c r="AO166" s="42" t="str">
        <f t="shared" si="71"/>
        <v/>
      </c>
      <c r="AP166" s="43" t="str">
        <f t="shared" si="71"/>
        <v/>
      </c>
      <c r="AQ166" s="43" t="str">
        <f t="shared" si="71"/>
        <v/>
      </c>
      <c r="AR166" s="43" t="str">
        <f t="shared" si="71"/>
        <v/>
      </c>
      <c r="AS166" s="43" t="str">
        <f t="shared" si="71"/>
        <v/>
      </c>
      <c r="AT166" s="43" t="str">
        <f t="shared" si="71"/>
        <v/>
      </c>
      <c r="AU166" s="43" t="str">
        <f t="shared" si="71"/>
        <v/>
      </c>
      <c r="AV166" t="str">
        <f t="shared" si="61"/>
        <v>C3 - Standard and Premium</v>
      </c>
      <c r="AW166" t="str">
        <f t="shared" si="60"/>
        <v>C3 - Standard and Premium_AM &amp; EMEA</v>
      </c>
    </row>
    <row r="167" spans="1:49" ht="15" hidden="1" x14ac:dyDescent="0.25">
      <c r="A167" s="21" t="s">
        <v>342</v>
      </c>
      <c r="B167" t="s">
        <v>343</v>
      </c>
      <c r="C167" t="s">
        <v>26</v>
      </c>
      <c r="D167" t="s">
        <v>18</v>
      </c>
      <c r="E167" t="str">
        <f>VLOOKUP(A167,[1]VLookup!G:I,3,0)</f>
        <v>C3 Ride-On</v>
      </c>
      <c r="F167" s="22">
        <v>0</v>
      </c>
      <c r="G167" s="23">
        <f>IFERROR(VLOOKUP(A167,[1]Asia_bookings_input!A:C,3,0),0)</f>
        <v>0</v>
      </c>
      <c r="H167" s="23">
        <f>IFERROR(VLOOKUP(A167,[1]Asia_bookings_input!K:L,2,0),0)</f>
        <v>0</v>
      </c>
      <c r="I167" s="23">
        <f t="shared" si="62"/>
        <v>0</v>
      </c>
      <c r="J167" s="23">
        <f t="shared" si="62"/>
        <v>0</v>
      </c>
      <c r="K167" s="23">
        <f t="shared" si="62"/>
        <v>0</v>
      </c>
      <c r="L167" s="24">
        <f t="shared" si="62"/>
        <v>0</v>
      </c>
      <c r="M167" s="25" t="str">
        <f>IFERROR(VLOOKUP(A167,[1]Revenue_Margin_input_Asia!A:F,6,0),"")</f>
        <v/>
      </c>
      <c r="N167" s="25" t="str">
        <f t="shared" si="63"/>
        <v/>
      </c>
      <c r="O167" s="25" t="str">
        <f t="shared" si="64"/>
        <v/>
      </c>
      <c r="P167" s="25" t="str">
        <f t="shared" si="65"/>
        <v/>
      </c>
      <c r="Q167" s="25" t="str">
        <f t="shared" si="66"/>
        <v/>
      </c>
      <c r="R167" s="25" t="str">
        <f t="shared" si="66"/>
        <v/>
      </c>
      <c r="S167" s="26" t="str">
        <f t="shared" si="66"/>
        <v/>
      </c>
      <c r="T167" s="27" t="str">
        <f>IFERROR(VLOOKUP(A167,[1]Revenue_Margin_input_Asia!A:K,7,0),"")</f>
        <v/>
      </c>
      <c r="U167" s="28" t="str">
        <f>IFERROR(VLOOKUP(A167,[1]Revenue_Margin_input_Asia!A:K,8,0),"")</f>
        <v/>
      </c>
      <c r="V167" s="28" t="str">
        <f>IFERROR(VLOOKUP($A167,[1]Revenue_Margin_input_Asia!$A:$AK,9,0),"")</f>
        <v/>
      </c>
      <c r="W167" s="28" t="str">
        <f>IFERROR(VLOOKUP($A167,[1]Revenue_Margin_input_Asia!$A:$AK,10,0),"")</f>
        <v/>
      </c>
      <c r="X167" s="28" t="str">
        <f>IFERROR(VLOOKUP($A167,[1]Revenue_Margin_input_Asia!$A:$AK,11,0),"")</f>
        <v/>
      </c>
      <c r="Y167" s="28" t="str">
        <f>IFERROR(VLOOKUP($A167,[1]Revenue_Margin_input_Asia!$A:$AK,12,0),"")</f>
        <v/>
      </c>
      <c r="Z167" s="28" t="str">
        <f>IFERROR(VLOOKUP($A167,[1]Revenue_Margin_input_Asia!$A:$AK,13,0),"")</f>
        <v/>
      </c>
      <c r="AA167" s="29">
        <f t="shared" si="69"/>
        <v>0</v>
      </c>
      <c r="AB167" s="30">
        <f t="shared" si="69"/>
        <v>0</v>
      </c>
      <c r="AC167" s="30">
        <f t="shared" si="69"/>
        <v>0</v>
      </c>
      <c r="AD167" s="30">
        <f t="shared" si="67"/>
        <v>0</v>
      </c>
      <c r="AE167" s="30">
        <f t="shared" si="67"/>
        <v>0</v>
      </c>
      <c r="AF167" s="30">
        <f t="shared" si="67"/>
        <v>0</v>
      </c>
      <c r="AG167" s="31">
        <f t="shared" si="67"/>
        <v>0</v>
      </c>
      <c r="AH167" s="29">
        <f t="shared" si="70"/>
        <v>0</v>
      </c>
      <c r="AI167" s="30">
        <f t="shared" si="70"/>
        <v>0</v>
      </c>
      <c r="AJ167" s="30">
        <f t="shared" si="70"/>
        <v>0</v>
      </c>
      <c r="AK167" s="30">
        <f t="shared" si="68"/>
        <v>0</v>
      </c>
      <c r="AL167" s="30">
        <f t="shared" si="68"/>
        <v>0</v>
      </c>
      <c r="AM167" s="30">
        <f t="shared" si="68"/>
        <v>0</v>
      </c>
      <c r="AN167" s="31">
        <f t="shared" si="68"/>
        <v>0</v>
      </c>
      <c r="AO167" s="42" t="str">
        <f t="shared" si="71"/>
        <v/>
      </c>
      <c r="AP167" s="43" t="str">
        <f t="shared" si="71"/>
        <v/>
      </c>
      <c r="AQ167" s="43" t="str">
        <f t="shared" si="71"/>
        <v/>
      </c>
      <c r="AR167" s="43" t="str">
        <f t="shared" si="71"/>
        <v/>
      </c>
      <c r="AS167" s="43" t="str">
        <f t="shared" si="71"/>
        <v/>
      </c>
      <c r="AT167" s="43" t="str">
        <f t="shared" si="71"/>
        <v/>
      </c>
      <c r="AU167" s="43" t="str">
        <f t="shared" si="71"/>
        <v/>
      </c>
      <c r="AV167" t="str">
        <f t="shared" si="61"/>
        <v>C3 - Standard and Premium</v>
      </c>
      <c r="AW167" t="str">
        <f t="shared" si="60"/>
        <v>C3 - Standard and Premium_AM &amp; EMEA</v>
      </c>
    </row>
    <row r="168" spans="1:49" ht="15" hidden="1" x14ac:dyDescent="0.25">
      <c r="A168" s="21" t="s">
        <v>344</v>
      </c>
      <c r="B168" t="s">
        <v>345</v>
      </c>
      <c r="C168" t="s">
        <v>26</v>
      </c>
      <c r="D168" t="s">
        <v>18</v>
      </c>
      <c r="E168" t="str">
        <f>VLOOKUP(A168,[1]VLookup!G:I,3,0)</f>
        <v>C3 Ride-On</v>
      </c>
      <c r="F168" s="22">
        <v>0</v>
      </c>
      <c r="G168" s="23">
        <f>IFERROR(VLOOKUP(A168,[1]Asia_bookings_input!A:C,3,0),0)</f>
        <v>0</v>
      </c>
      <c r="H168" s="23">
        <f>IFERROR(VLOOKUP(A168,[1]Asia_bookings_input!K:L,2,0),0)</f>
        <v>0</v>
      </c>
      <c r="I168" s="23">
        <f t="shared" si="62"/>
        <v>0</v>
      </c>
      <c r="J168" s="23">
        <f t="shared" si="62"/>
        <v>0</v>
      </c>
      <c r="K168" s="23">
        <f t="shared" si="62"/>
        <v>0</v>
      </c>
      <c r="L168" s="24">
        <f t="shared" si="62"/>
        <v>0</v>
      </c>
      <c r="M168" s="25" t="str">
        <f>IFERROR(VLOOKUP(A168,[1]Revenue_Margin_input_Asia!A:F,6,0),"")</f>
        <v/>
      </c>
      <c r="N168" s="25" t="str">
        <f t="shared" si="63"/>
        <v/>
      </c>
      <c r="O168" s="25" t="str">
        <f t="shared" si="64"/>
        <v/>
      </c>
      <c r="P168" s="25" t="str">
        <f t="shared" si="65"/>
        <v/>
      </c>
      <c r="Q168" s="25" t="str">
        <f t="shared" si="66"/>
        <v/>
      </c>
      <c r="R168" s="25" t="str">
        <f t="shared" si="66"/>
        <v/>
      </c>
      <c r="S168" s="26" t="str">
        <f t="shared" si="66"/>
        <v/>
      </c>
      <c r="T168" s="27" t="str">
        <f>IFERROR(VLOOKUP(A168,[1]Revenue_Margin_input_Asia!A:K,7,0),"")</f>
        <v/>
      </c>
      <c r="U168" s="28" t="str">
        <f>IFERROR(VLOOKUP(A168,[1]Revenue_Margin_input_Asia!A:K,8,0),"")</f>
        <v/>
      </c>
      <c r="V168" s="28" t="str">
        <f>IFERROR(VLOOKUP($A168,[1]Revenue_Margin_input_Asia!$A:$AK,9,0),"")</f>
        <v/>
      </c>
      <c r="W168" s="28" t="str">
        <f>IFERROR(VLOOKUP($A168,[1]Revenue_Margin_input_Asia!$A:$AK,10,0),"")</f>
        <v/>
      </c>
      <c r="X168" s="28" t="str">
        <f>IFERROR(VLOOKUP($A168,[1]Revenue_Margin_input_Asia!$A:$AK,11,0),"")</f>
        <v/>
      </c>
      <c r="Y168" s="28" t="str">
        <f>IFERROR(VLOOKUP($A168,[1]Revenue_Margin_input_Asia!$A:$AK,12,0),"")</f>
        <v/>
      </c>
      <c r="Z168" s="28" t="str">
        <f>IFERROR(VLOOKUP($A168,[1]Revenue_Margin_input_Asia!$A:$AK,13,0),"")</f>
        <v/>
      </c>
      <c r="AA168" s="29">
        <f t="shared" si="69"/>
        <v>0</v>
      </c>
      <c r="AB168" s="30">
        <f t="shared" si="69"/>
        <v>0</v>
      </c>
      <c r="AC168" s="30">
        <f t="shared" si="69"/>
        <v>0</v>
      </c>
      <c r="AD168" s="30">
        <f t="shared" si="67"/>
        <v>0</v>
      </c>
      <c r="AE168" s="30">
        <f t="shared" si="67"/>
        <v>0</v>
      </c>
      <c r="AF168" s="30">
        <f t="shared" si="67"/>
        <v>0</v>
      </c>
      <c r="AG168" s="31">
        <f t="shared" si="67"/>
        <v>0</v>
      </c>
      <c r="AH168" s="29">
        <f t="shared" si="70"/>
        <v>0</v>
      </c>
      <c r="AI168" s="30">
        <f t="shared" si="70"/>
        <v>0</v>
      </c>
      <c r="AJ168" s="30">
        <f t="shared" si="70"/>
        <v>0</v>
      </c>
      <c r="AK168" s="30">
        <f t="shared" si="68"/>
        <v>0</v>
      </c>
      <c r="AL168" s="30">
        <f t="shared" si="68"/>
        <v>0</v>
      </c>
      <c r="AM168" s="30">
        <f t="shared" si="68"/>
        <v>0</v>
      </c>
      <c r="AN168" s="31">
        <f t="shared" si="68"/>
        <v>0</v>
      </c>
      <c r="AO168" s="42" t="str">
        <f t="shared" si="71"/>
        <v/>
      </c>
      <c r="AP168" s="43" t="str">
        <f t="shared" si="71"/>
        <v/>
      </c>
      <c r="AQ168" s="43" t="str">
        <f t="shared" si="71"/>
        <v/>
      </c>
      <c r="AR168" s="43" t="str">
        <f t="shared" si="71"/>
        <v/>
      </c>
      <c r="AS168" s="43" t="str">
        <f t="shared" si="71"/>
        <v/>
      </c>
      <c r="AT168" s="43" t="str">
        <f t="shared" si="71"/>
        <v/>
      </c>
      <c r="AU168" s="43" t="str">
        <f t="shared" si="71"/>
        <v/>
      </c>
      <c r="AV168" t="str">
        <f t="shared" si="61"/>
        <v>C3 - Standard and Premium</v>
      </c>
      <c r="AW168" t="str">
        <f t="shared" si="60"/>
        <v>C3 - Standard and Premium_AM &amp; EMEA</v>
      </c>
    </row>
    <row r="169" spans="1:49" ht="15" hidden="1" x14ac:dyDescent="0.25">
      <c r="A169" s="21" t="s">
        <v>346</v>
      </c>
      <c r="B169" t="s">
        <v>347</v>
      </c>
      <c r="C169" t="s">
        <v>26</v>
      </c>
      <c r="D169" t="s">
        <v>15</v>
      </c>
      <c r="E169" t="str">
        <f>VLOOKUP(A169,[1]VLookup!G:I,3,0)</f>
        <v>C3 Ride-On</v>
      </c>
      <c r="F169" s="22">
        <v>0</v>
      </c>
      <c r="G169" s="23">
        <f>IFERROR(VLOOKUP(A169,[1]Asia_bookings_input!A:C,3,0),0)</f>
        <v>0</v>
      </c>
      <c r="H169" s="23">
        <f>IFERROR(VLOOKUP(A169,[1]Asia_bookings_input!K:L,2,0),0)</f>
        <v>0</v>
      </c>
      <c r="I169" s="23">
        <f t="shared" si="62"/>
        <v>0</v>
      </c>
      <c r="J169" s="23">
        <f t="shared" si="62"/>
        <v>0</v>
      </c>
      <c r="K169" s="23">
        <f t="shared" si="62"/>
        <v>0</v>
      </c>
      <c r="L169" s="24">
        <f t="shared" si="62"/>
        <v>0</v>
      </c>
      <c r="M169" s="25" t="str">
        <f>IFERROR(VLOOKUP(A169,[1]Revenue_Margin_input_Asia!A:F,6,0),"")</f>
        <v/>
      </c>
      <c r="N169" s="25" t="str">
        <f t="shared" si="63"/>
        <v/>
      </c>
      <c r="O169" s="25" t="str">
        <f t="shared" si="64"/>
        <v/>
      </c>
      <c r="P169" s="25" t="str">
        <f t="shared" si="65"/>
        <v/>
      </c>
      <c r="Q169" s="25" t="str">
        <f t="shared" si="66"/>
        <v/>
      </c>
      <c r="R169" s="25" t="str">
        <f t="shared" si="66"/>
        <v/>
      </c>
      <c r="S169" s="26" t="str">
        <f t="shared" si="66"/>
        <v/>
      </c>
      <c r="T169" s="27" t="str">
        <f>IFERROR(VLOOKUP(A169,[1]Revenue_Margin_input_Asia!A:K,7,0),"")</f>
        <v/>
      </c>
      <c r="U169" s="28" t="str">
        <f>IFERROR(VLOOKUP(A169,[1]Revenue_Margin_input_Asia!A:K,8,0),"")</f>
        <v/>
      </c>
      <c r="V169" s="28" t="str">
        <f>IFERROR(VLOOKUP($A169,[1]Revenue_Margin_input_Asia!$A:$AK,9,0),"")</f>
        <v/>
      </c>
      <c r="W169" s="28" t="str">
        <f>IFERROR(VLOOKUP($A169,[1]Revenue_Margin_input_Asia!$A:$AK,10,0),"")</f>
        <v/>
      </c>
      <c r="X169" s="28" t="str">
        <f>IFERROR(VLOOKUP($A169,[1]Revenue_Margin_input_Asia!$A:$AK,11,0),"")</f>
        <v/>
      </c>
      <c r="Y169" s="28" t="str">
        <f>IFERROR(VLOOKUP($A169,[1]Revenue_Margin_input_Asia!$A:$AK,12,0),"")</f>
        <v/>
      </c>
      <c r="Z169" s="28" t="str">
        <f>IFERROR(VLOOKUP($A169,[1]Revenue_Margin_input_Asia!$A:$AK,13,0),"")</f>
        <v/>
      </c>
      <c r="AA169" s="29">
        <f t="shared" si="69"/>
        <v>0</v>
      </c>
      <c r="AB169" s="30">
        <f t="shared" si="69"/>
        <v>0</v>
      </c>
      <c r="AC169" s="30">
        <f t="shared" si="69"/>
        <v>0</v>
      </c>
      <c r="AD169" s="30">
        <f t="shared" si="67"/>
        <v>0</v>
      </c>
      <c r="AE169" s="30">
        <f t="shared" si="67"/>
        <v>0</v>
      </c>
      <c r="AF169" s="30">
        <f t="shared" si="67"/>
        <v>0</v>
      </c>
      <c r="AG169" s="31">
        <f t="shared" si="67"/>
        <v>0</v>
      </c>
      <c r="AH169" s="29">
        <f t="shared" si="70"/>
        <v>0</v>
      </c>
      <c r="AI169" s="30">
        <f t="shared" si="70"/>
        <v>0</v>
      </c>
      <c r="AJ169" s="30">
        <f t="shared" si="70"/>
        <v>0</v>
      </c>
      <c r="AK169" s="30">
        <f t="shared" si="68"/>
        <v>0</v>
      </c>
      <c r="AL169" s="30">
        <f t="shared" si="68"/>
        <v>0</v>
      </c>
      <c r="AM169" s="30">
        <f t="shared" si="68"/>
        <v>0</v>
      </c>
      <c r="AN169" s="31">
        <f t="shared" si="68"/>
        <v>0</v>
      </c>
      <c r="AO169" s="42" t="str">
        <f t="shared" si="71"/>
        <v/>
      </c>
      <c r="AP169" s="43" t="str">
        <f t="shared" si="71"/>
        <v/>
      </c>
      <c r="AQ169" s="43" t="str">
        <f t="shared" si="71"/>
        <v/>
      </c>
      <c r="AR169" s="43" t="str">
        <f t="shared" si="71"/>
        <v/>
      </c>
      <c r="AS169" s="43" t="str">
        <f t="shared" si="71"/>
        <v/>
      </c>
      <c r="AT169" s="43" t="str">
        <f t="shared" si="71"/>
        <v/>
      </c>
      <c r="AU169" s="43" t="str">
        <f t="shared" si="71"/>
        <v/>
      </c>
      <c r="AV169" t="str">
        <f t="shared" si="61"/>
        <v>C3 - Standard and Premium</v>
      </c>
      <c r="AW169" t="str">
        <f t="shared" ref="AW169:AW178" si="72">AV169&amp;"_"&amp;"AM &amp; EMEA"</f>
        <v>C3 - Standard and Premium_AM &amp; EMEA</v>
      </c>
    </row>
    <row r="170" spans="1:49" ht="15" hidden="1" x14ac:dyDescent="0.25">
      <c r="A170" s="21" t="s">
        <v>348</v>
      </c>
      <c r="B170" t="s">
        <v>349</v>
      </c>
      <c r="C170" t="s">
        <v>26</v>
      </c>
      <c r="D170" t="s">
        <v>29</v>
      </c>
      <c r="E170" t="str">
        <f>VLOOKUP(A170,[1]VLookup!G:I,3,0)</f>
        <v>C3 Ride-On</v>
      </c>
      <c r="F170" s="22">
        <v>0</v>
      </c>
      <c r="G170" s="23">
        <f>IFERROR(VLOOKUP(A170,[1]Asia_bookings_input!A:C,3,0),0)</f>
        <v>0</v>
      </c>
      <c r="H170" s="23">
        <f>IFERROR(VLOOKUP(A170,[1]Asia_bookings_input!K:L,2,0),0)</f>
        <v>0</v>
      </c>
      <c r="I170" s="23">
        <f t="shared" si="62"/>
        <v>0</v>
      </c>
      <c r="J170" s="23">
        <f t="shared" si="62"/>
        <v>0</v>
      </c>
      <c r="K170" s="23">
        <f t="shared" si="62"/>
        <v>0</v>
      </c>
      <c r="L170" s="24">
        <f t="shared" si="62"/>
        <v>0</v>
      </c>
      <c r="M170" s="25" t="str">
        <f>IFERROR(VLOOKUP(A170,[1]Revenue_Margin_input_Asia!A:F,6,0),"")</f>
        <v/>
      </c>
      <c r="N170" s="25" t="str">
        <f t="shared" si="63"/>
        <v/>
      </c>
      <c r="O170" s="25" t="str">
        <f t="shared" si="64"/>
        <v/>
      </c>
      <c r="P170" s="25" t="str">
        <f t="shared" si="65"/>
        <v/>
      </c>
      <c r="Q170" s="25" t="str">
        <f t="shared" si="66"/>
        <v/>
      </c>
      <c r="R170" s="25" t="str">
        <f t="shared" si="66"/>
        <v/>
      </c>
      <c r="S170" s="26" t="str">
        <f t="shared" si="66"/>
        <v/>
      </c>
      <c r="T170" s="27" t="str">
        <f>IFERROR(VLOOKUP(A170,[1]Revenue_Margin_input_Asia!A:K,7,0),"")</f>
        <v/>
      </c>
      <c r="U170" s="28" t="str">
        <f>IFERROR(VLOOKUP(A170,[1]Revenue_Margin_input_Asia!A:K,8,0),"")</f>
        <v/>
      </c>
      <c r="V170" s="28" t="str">
        <f>IFERROR(VLOOKUP($A170,[1]Revenue_Margin_input_Asia!$A:$AK,9,0),"")</f>
        <v/>
      </c>
      <c r="W170" s="28" t="str">
        <f>IFERROR(VLOOKUP($A170,[1]Revenue_Margin_input_Asia!$A:$AK,10,0),"")</f>
        <v/>
      </c>
      <c r="X170" s="28" t="str">
        <f>IFERROR(VLOOKUP($A170,[1]Revenue_Margin_input_Asia!$A:$AK,11,0),"")</f>
        <v/>
      </c>
      <c r="Y170" s="28" t="str">
        <f>IFERROR(VLOOKUP($A170,[1]Revenue_Margin_input_Asia!$A:$AK,12,0),"")</f>
        <v/>
      </c>
      <c r="Z170" s="28" t="str">
        <f>IFERROR(VLOOKUP($A170,[1]Revenue_Margin_input_Asia!$A:$AK,13,0),"")</f>
        <v/>
      </c>
      <c r="AA170" s="29">
        <f t="shared" si="69"/>
        <v>0</v>
      </c>
      <c r="AB170" s="30">
        <f t="shared" si="69"/>
        <v>0</v>
      </c>
      <c r="AC170" s="30">
        <f t="shared" si="69"/>
        <v>0</v>
      </c>
      <c r="AD170" s="30">
        <f t="shared" si="67"/>
        <v>0</v>
      </c>
      <c r="AE170" s="30">
        <f t="shared" si="67"/>
        <v>0</v>
      </c>
      <c r="AF170" s="30">
        <f t="shared" si="67"/>
        <v>0</v>
      </c>
      <c r="AG170" s="31">
        <f t="shared" si="67"/>
        <v>0</v>
      </c>
      <c r="AH170" s="29">
        <f t="shared" si="70"/>
        <v>0</v>
      </c>
      <c r="AI170" s="30">
        <f t="shared" si="70"/>
        <v>0</v>
      </c>
      <c r="AJ170" s="30">
        <f t="shared" si="70"/>
        <v>0</v>
      </c>
      <c r="AK170" s="30">
        <f t="shared" si="68"/>
        <v>0</v>
      </c>
      <c r="AL170" s="30">
        <f t="shared" si="68"/>
        <v>0</v>
      </c>
      <c r="AM170" s="30">
        <f t="shared" si="68"/>
        <v>0</v>
      </c>
      <c r="AN170" s="31">
        <f t="shared" si="68"/>
        <v>0</v>
      </c>
      <c r="AO170" s="42" t="str">
        <f t="shared" si="71"/>
        <v/>
      </c>
      <c r="AP170" s="43" t="str">
        <f t="shared" si="71"/>
        <v/>
      </c>
      <c r="AQ170" s="43" t="str">
        <f t="shared" si="71"/>
        <v/>
      </c>
      <c r="AR170" s="43" t="str">
        <f t="shared" si="71"/>
        <v/>
      </c>
      <c r="AS170" s="43" t="str">
        <f t="shared" si="71"/>
        <v/>
      </c>
      <c r="AT170" s="43" t="str">
        <f t="shared" si="71"/>
        <v/>
      </c>
      <c r="AU170" s="43" t="str">
        <f t="shared" si="71"/>
        <v/>
      </c>
      <c r="AV170" t="str">
        <f t="shared" ref="AV170:AV178" si="73">$A$179</f>
        <v>C3 - Standard and Premium</v>
      </c>
      <c r="AW170" t="str">
        <f t="shared" si="72"/>
        <v>C3 - Standard and Premium_AM &amp; EMEA</v>
      </c>
    </row>
    <row r="171" spans="1:49" ht="15" hidden="1" x14ac:dyDescent="0.25">
      <c r="A171" s="21" t="s">
        <v>350</v>
      </c>
      <c r="B171" t="s">
        <v>351</v>
      </c>
      <c r="C171" t="s">
        <v>26</v>
      </c>
      <c r="D171" t="s">
        <v>15</v>
      </c>
      <c r="E171" t="str">
        <f>VLOOKUP(A171,[1]VLookup!G:I,3,0)</f>
        <v>C3 Ride-On</v>
      </c>
      <c r="F171" s="22">
        <v>0</v>
      </c>
      <c r="G171" s="23">
        <f>IFERROR(VLOOKUP(A171,[1]Asia_bookings_input!A:C,3,0),0)</f>
        <v>0</v>
      </c>
      <c r="H171" s="23">
        <f>IFERROR(VLOOKUP(A171,[1]Asia_bookings_input!K:L,2,0),0)</f>
        <v>0</v>
      </c>
      <c r="I171" s="23">
        <f t="shared" si="62"/>
        <v>0</v>
      </c>
      <c r="J171" s="23">
        <f t="shared" si="62"/>
        <v>0</v>
      </c>
      <c r="K171" s="23">
        <f t="shared" si="62"/>
        <v>0</v>
      </c>
      <c r="L171" s="24">
        <f t="shared" si="62"/>
        <v>0</v>
      </c>
      <c r="M171" s="25" t="str">
        <f>IFERROR(VLOOKUP(A171,[1]Revenue_Margin_input_Asia!A:F,6,0),"")</f>
        <v/>
      </c>
      <c r="N171" s="25" t="str">
        <f t="shared" si="63"/>
        <v/>
      </c>
      <c r="O171" s="25" t="str">
        <f t="shared" si="64"/>
        <v/>
      </c>
      <c r="P171" s="25" t="str">
        <f t="shared" si="65"/>
        <v/>
      </c>
      <c r="Q171" s="25" t="str">
        <f t="shared" si="66"/>
        <v/>
      </c>
      <c r="R171" s="25" t="str">
        <f t="shared" si="66"/>
        <v/>
      </c>
      <c r="S171" s="26" t="str">
        <f t="shared" si="66"/>
        <v/>
      </c>
      <c r="T171" s="27" t="str">
        <f>IFERROR(VLOOKUP(A171,[1]Revenue_Margin_input_Asia!A:K,7,0),"")</f>
        <v/>
      </c>
      <c r="U171" s="28" t="str">
        <f>IFERROR(VLOOKUP(A171,[1]Revenue_Margin_input_Asia!A:K,8,0),"")</f>
        <v/>
      </c>
      <c r="V171" s="28" t="str">
        <f>IFERROR(VLOOKUP($A171,[1]Revenue_Margin_input_Asia!$A:$AK,9,0),"")</f>
        <v/>
      </c>
      <c r="W171" s="28" t="str">
        <f>IFERROR(VLOOKUP($A171,[1]Revenue_Margin_input_Asia!$A:$AK,10,0),"")</f>
        <v/>
      </c>
      <c r="X171" s="28" t="str">
        <f>IFERROR(VLOOKUP($A171,[1]Revenue_Margin_input_Asia!$A:$AK,11,0),"")</f>
        <v/>
      </c>
      <c r="Y171" s="28" t="str">
        <f>IFERROR(VLOOKUP($A171,[1]Revenue_Margin_input_Asia!$A:$AK,12,0),"")</f>
        <v/>
      </c>
      <c r="Z171" s="28" t="str">
        <f>IFERROR(VLOOKUP($A171,[1]Revenue_Margin_input_Asia!$A:$AK,13,0),"")</f>
        <v/>
      </c>
      <c r="AA171" s="29">
        <f t="shared" si="69"/>
        <v>0</v>
      </c>
      <c r="AB171" s="30">
        <f t="shared" si="69"/>
        <v>0</v>
      </c>
      <c r="AC171" s="30">
        <f t="shared" si="69"/>
        <v>0</v>
      </c>
      <c r="AD171" s="30">
        <f t="shared" si="67"/>
        <v>0</v>
      </c>
      <c r="AE171" s="30">
        <f t="shared" si="67"/>
        <v>0</v>
      </c>
      <c r="AF171" s="30">
        <f t="shared" si="67"/>
        <v>0</v>
      </c>
      <c r="AG171" s="31">
        <f t="shared" si="67"/>
        <v>0</v>
      </c>
      <c r="AH171" s="29">
        <f t="shared" si="70"/>
        <v>0</v>
      </c>
      <c r="AI171" s="30">
        <f t="shared" si="70"/>
        <v>0</v>
      </c>
      <c r="AJ171" s="30">
        <f t="shared" si="70"/>
        <v>0</v>
      </c>
      <c r="AK171" s="30">
        <f t="shared" si="68"/>
        <v>0</v>
      </c>
      <c r="AL171" s="30">
        <f t="shared" si="68"/>
        <v>0</v>
      </c>
      <c r="AM171" s="30">
        <f t="shared" si="68"/>
        <v>0</v>
      </c>
      <c r="AN171" s="31">
        <f t="shared" si="68"/>
        <v>0</v>
      </c>
      <c r="AO171" s="42" t="str">
        <f t="shared" si="71"/>
        <v/>
      </c>
      <c r="AP171" s="43" t="str">
        <f t="shared" si="71"/>
        <v/>
      </c>
      <c r="AQ171" s="43" t="str">
        <f t="shared" si="71"/>
        <v/>
      </c>
      <c r="AR171" s="43" t="str">
        <f t="shared" si="71"/>
        <v/>
      </c>
      <c r="AS171" s="43" t="str">
        <f t="shared" si="71"/>
        <v/>
      </c>
      <c r="AT171" s="43" t="str">
        <f t="shared" si="71"/>
        <v/>
      </c>
      <c r="AU171" s="43" t="str">
        <f t="shared" si="71"/>
        <v/>
      </c>
      <c r="AV171" t="str">
        <f t="shared" si="73"/>
        <v>C3 - Standard and Premium</v>
      </c>
      <c r="AW171" t="str">
        <f t="shared" si="72"/>
        <v>C3 - Standard and Premium_AM &amp; EMEA</v>
      </c>
    </row>
    <row r="172" spans="1:49" ht="15" hidden="1" x14ac:dyDescent="0.25">
      <c r="A172" s="21" t="s">
        <v>352</v>
      </c>
      <c r="B172" t="s">
        <v>353</v>
      </c>
      <c r="C172" t="s">
        <v>26</v>
      </c>
      <c r="D172" t="s">
        <v>15</v>
      </c>
      <c r="E172" t="str">
        <f>VLOOKUP(A172,[1]VLookup!G:I,3,0)</f>
        <v>C3 Ride-On</v>
      </c>
      <c r="F172" s="22">
        <v>0</v>
      </c>
      <c r="G172" s="23">
        <f>IFERROR(VLOOKUP(A172,[1]Asia_bookings_input!A:C,3,0),0)</f>
        <v>0</v>
      </c>
      <c r="H172" s="23">
        <f>IFERROR(VLOOKUP(A172,[1]Asia_bookings_input!K:L,2,0),0)</f>
        <v>0</v>
      </c>
      <c r="I172" s="23">
        <f t="shared" si="62"/>
        <v>0</v>
      </c>
      <c r="J172" s="23">
        <f t="shared" si="62"/>
        <v>0</v>
      </c>
      <c r="K172" s="23">
        <f t="shared" si="62"/>
        <v>0</v>
      </c>
      <c r="L172" s="24">
        <f t="shared" si="62"/>
        <v>0</v>
      </c>
      <c r="M172" s="25" t="str">
        <f>IFERROR(VLOOKUP(A172,[1]Revenue_Margin_input_Asia!A:F,6,0),"")</f>
        <v/>
      </c>
      <c r="N172" s="25" t="str">
        <f t="shared" si="63"/>
        <v/>
      </c>
      <c r="O172" s="25" t="str">
        <f t="shared" si="64"/>
        <v/>
      </c>
      <c r="P172" s="25" t="str">
        <f t="shared" si="65"/>
        <v/>
      </c>
      <c r="Q172" s="25" t="str">
        <f t="shared" si="66"/>
        <v/>
      </c>
      <c r="R172" s="25" t="str">
        <f t="shared" si="66"/>
        <v/>
      </c>
      <c r="S172" s="26" t="str">
        <f t="shared" si="66"/>
        <v/>
      </c>
      <c r="T172" s="27" t="str">
        <f>IFERROR(VLOOKUP(A172,[1]Revenue_Margin_input_Asia!A:K,7,0),"")</f>
        <v/>
      </c>
      <c r="U172" s="28" t="str">
        <f>IFERROR(VLOOKUP(A172,[1]Revenue_Margin_input_Asia!A:K,8,0),"")</f>
        <v/>
      </c>
      <c r="V172" s="28" t="str">
        <f>IFERROR(VLOOKUP($A172,[1]Revenue_Margin_input_Asia!$A:$AK,9,0),"")</f>
        <v/>
      </c>
      <c r="W172" s="28" t="str">
        <f>IFERROR(VLOOKUP($A172,[1]Revenue_Margin_input_Asia!$A:$AK,10,0),"")</f>
        <v/>
      </c>
      <c r="X172" s="28" t="str">
        <f>IFERROR(VLOOKUP($A172,[1]Revenue_Margin_input_Asia!$A:$AK,11,0),"")</f>
        <v/>
      </c>
      <c r="Y172" s="28" t="str">
        <f>IFERROR(VLOOKUP($A172,[1]Revenue_Margin_input_Asia!$A:$AK,12,0),"")</f>
        <v/>
      </c>
      <c r="Z172" s="28" t="str">
        <f>IFERROR(VLOOKUP($A172,[1]Revenue_Margin_input_Asia!$A:$AK,13,0),"")</f>
        <v/>
      </c>
      <c r="AA172" s="29">
        <f t="shared" si="69"/>
        <v>0</v>
      </c>
      <c r="AB172" s="30">
        <f t="shared" si="69"/>
        <v>0</v>
      </c>
      <c r="AC172" s="30">
        <f t="shared" si="69"/>
        <v>0</v>
      </c>
      <c r="AD172" s="30">
        <f t="shared" si="67"/>
        <v>0</v>
      </c>
      <c r="AE172" s="30">
        <f t="shared" si="67"/>
        <v>0</v>
      </c>
      <c r="AF172" s="30">
        <f t="shared" si="67"/>
        <v>0</v>
      </c>
      <c r="AG172" s="31">
        <f t="shared" si="67"/>
        <v>0</v>
      </c>
      <c r="AH172" s="29">
        <f t="shared" si="70"/>
        <v>0</v>
      </c>
      <c r="AI172" s="30">
        <f t="shared" si="70"/>
        <v>0</v>
      </c>
      <c r="AJ172" s="30">
        <f t="shared" si="70"/>
        <v>0</v>
      </c>
      <c r="AK172" s="30">
        <f t="shared" si="68"/>
        <v>0</v>
      </c>
      <c r="AL172" s="30">
        <f t="shared" si="68"/>
        <v>0</v>
      </c>
      <c r="AM172" s="30">
        <f t="shared" si="68"/>
        <v>0</v>
      </c>
      <c r="AN172" s="31">
        <f t="shared" si="68"/>
        <v>0</v>
      </c>
      <c r="AO172" s="42" t="str">
        <f t="shared" si="71"/>
        <v/>
      </c>
      <c r="AP172" s="43" t="str">
        <f t="shared" si="71"/>
        <v/>
      </c>
      <c r="AQ172" s="43" t="str">
        <f t="shared" si="71"/>
        <v/>
      </c>
      <c r="AR172" s="43" t="str">
        <f t="shared" si="71"/>
        <v/>
      </c>
      <c r="AS172" s="43" t="str">
        <f t="shared" si="71"/>
        <v/>
      </c>
      <c r="AT172" s="43" t="str">
        <f t="shared" si="71"/>
        <v/>
      </c>
      <c r="AU172" s="43" t="str">
        <f t="shared" si="71"/>
        <v/>
      </c>
      <c r="AV172" t="str">
        <f t="shared" si="73"/>
        <v>C3 - Standard and Premium</v>
      </c>
      <c r="AW172" t="str">
        <f t="shared" si="72"/>
        <v>C3 - Standard and Premium_AM &amp; EMEA</v>
      </c>
    </row>
    <row r="173" spans="1:49" ht="15" hidden="1" x14ac:dyDescent="0.25">
      <c r="A173" s="21" t="s">
        <v>354</v>
      </c>
      <c r="B173" t="s">
        <v>355</v>
      </c>
      <c r="C173" t="s">
        <v>26</v>
      </c>
      <c r="D173" t="s">
        <v>15</v>
      </c>
      <c r="E173" t="str">
        <f>VLOOKUP(A173,[1]VLookup!G:I,3,0)</f>
        <v>C3 Ride-On</v>
      </c>
      <c r="F173" s="22">
        <v>0</v>
      </c>
      <c r="G173" s="23">
        <f>IFERROR(VLOOKUP(A173,[1]Asia_bookings_input!A:C,3,0),0)</f>
        <v>0</v>
      </c>
      <c r="H173" s="23">
        <f>IFERROR(VLOOKUP(A173,[1]Asia_bookings_input!K:L,2,0),0)</f>
        <v>0</v>
      </c>
      <c r="I173" s="23">
        <f t="shared" si="62"/>
        <v>0</v>
      </c>
      <c r="J173" s="23">
        <f t="shared" si="62"/>
        <v>0</v>
      </c>
      <c r="K173" s="23">
        <f t="shared" si="62"/>
        <v>0</v>
      </c>
      <c r="L173" s="24">
        <f t="shared" si="62"/>
        <v>0</v>
      </c>
      <c r="M173" s="25" t="str">
        <f>IFERROR(VLOOKUP(A173,[1]Revenue_Margin_input_Asia!A:F,6,0),"")</f>
        <v/>
      </c>
      <c r="N173" s="25" t="str">
        <f t="shared" si="63"/>
        <v/>
      </c>
      <c r="O173" s="25" t="str">
        <f t="shared" si="64"/>
        <v/>
      </c>
      <c r="P173" s="25" t="str">
        <f t="shared" si="65"/>
        <v/>
      </c>
      <c r="Q173" s="25" t="str">
        <f t="shared" si="66"/>
        <v/>
      </c>
      <c r="R173" s="25" t="str">
        <f t="shared" si="66"/>
        <v/>
      </c>
      <c r="S173" s="26" t="str">
        <f t="shared" si="66"/>
        <v/>
      </c>
      <c r="T173" s="27" t="str">
        <f>IFERROR(VLOOKUP(A173,[1]Revenue_Margin_input_Asia!A:K,7,0),"")</f>
        <v/>
      </c>
      <c r="U173" s="28" t="str">
        <f>IFERROR(VLOOKUP(A173,[1]Revenue_Margin_input_Asia!A:K,8,0),"")</f>
        <v/>
      </c>
      <c r="V173" s="28" t="str">
        <f>IFERROR(VLOOKUP($A173,[1]Revenue_Margin_input_Asia!$A:$AK,9,0),"")</f>
        <v/>
      </c>
      <c r="W173" s="28" t="str">
        <f>IFERROR(VLOOKUP($A173,[1]Revenue_Margin_input_Asia!$A:$AK,10,0),"")</f>
        <v/>
      </c>
      <c r="X173" s="28" t="str">
        <f>IFERROR(VLOOKUP($A173,[1]Revenue_Margin_input_Asia!$A:$AK,11,0),"")</f>
        <v/>
      </c>
      <c r="Y173" s="28" t="str">
        <f>IFERROR(VLOOKUP($A173,[1]Revenue_Margin_input_Asia!$A:$AK,12,0),"")</f>
        <v/>
      </c>
      <c r="Z173" s="28" t="str">
        <f>IFERROR(VLOOKUP($A173,[1]Revenue_Margin_input_Asia!$A:$AK,13,0),"")</f>
        <v/>
      </c>
      <c r="AA173" s="29">
        <f t="shared" si="69"/>
        <v>0</v>
      </c>
      <c r="AB173" s="30">
        <f t="shared" si="69"/>
        <v>0</v>
      </c>
      <c r="AC173" s="30">
        <f t="shared" si="69"/>
        <v>0</v>
      </c>
      <c r="AD173" s="30">
        <f t="shared" si="67"/>
        <v>0</v>
      </c>
      <c r="AE173" s="30">
        <f t="shared" si="67"/>
        <v>0</v>
      </c>
      <c r="AF173" s="30">
        <f t="shared" si="67"/>
        <v>0</v>
      </c>
      <c r="AG173" s="31">
        <f t="shared" si="67"/>
        <v>0</v>
      </c>
      <c r="AH173" s="29">
        <f t="shared" si="70"/>
        <v>0</v>
      </c>
      <c r="AI173" s="30">
        <f t="shared" si="70"/>
        <v>0</v>
      </c>
      <c r="AJ173" s="30">
        <f t="shared" si="70"/>
        <v>0</v>
      </c>
      <c r="AK173" s="30">
        <f t="shared" si="68"/>
        <v>0</v>
      </c>
      <c r="AL173" s="30">
        <f t="shared" si="68"/>
        <v>0</v>
      </c>
      <c r="AM173" s="30">
        <f t="shared" si="68"/>
        <v>0</v>
      </c>
      <c r="AN173" s="31">
        <f t="shared" si="68"/>
        <v>0</v>
      </c>
      <c r="AO173" s="42" t="str">
        <f t="shared" si="71"/>
        <v/>
      </c>
      <c r="AP173" s="43" t="str">
        <f t="shared" si="71"/>
        <v/>
      </c>
      <c r="AQ173" s="43" t="str">
        <f t="shared" si="71"/>
        <v/>
      </c>
      <c r="AR173" s="43" t="str">
        <f t="shared" si="71"/>
        <v/>
      </c>
      <c r="AS173" s="43" t="str">
        <f t="shared" si="71"/>
        <v/>
      </c>
      <c r="AT173" s="43" t="str">
        <f t="shared" si="71"/>
        <v/>
      </c>
      <c r="AU173" s="43" t="str">
        <f t="shared" si="71"/>
        <v/>
      </c>
      <c r="AV173" t="str">
        <f t="shared" si="73"/>
        <v>C3 - Standard and Premium</v>
      </c>
      <c r="AW173" t="str">
        <f t="shared" si="72"/>
        <v>C3 - Standard and Premium_AM &amp; EMEA</v>
      </c>
    </row>
    <row r="174" spans="1:49" ht="15" hidden="1" x14ac:dyDescent="0.25">
      <c r="A174" s="21" t="s">
        <v>356</v>
      </c>
      <c r="B174" t="s">
        <v>357</v>
      </c>
      <c r="C174" t="s">
        <v>26</v>
      </c>
      <c r="D174" t="s">
        <v>29</v>
      </c>
      <c r="E174" t="str">
        <f>VLOOKUP(A174,[1]VLookup!G:I,3,0)</f>
        <v>C3 Ride-On</v>
      </c>
      <c r="F174" s="22">
        <v>0</v>
      </c>
      <c r="G174" s="23">
        <f>IFERROR(VLOOKUP(A174,[1]Asia_bookings_input!A:C,3,0),0)</f>
        <v>0</v>
      </c>
      <c r="H174" s="23">
        <f>IFERROR(VLOOKUP(A174,[1]Asia_bookings_input!K:L,2,0),0)</f>
        <v>0</v>
      </c>
      <c r="I174" s="23">
        <f t="shared" si="62"/>
        <v>0</v>
      </c>
      <c r="J174" s="23">
        <f t="shared" si="62"/>
        <v>0</v>
      </c>
      <c r="K174" s="23">
        <f t="shared" si="62"/>
        <v>0</v>
      </c>
      <c r="L174" s="24">
        <f t="shared" si="62"/>
        <v>0</v>
      </c>
      <c r="M174" s="25" t="str">
        <f>IFERROR(VLOOKUP(A174,[1]Revenue_Margin_input_Asia!A:F,6,0),"")</f>
        <v/>
      </c>
      <c r="N174" s="25" t="str">
        <f t="shared" si="63"/>
        <v/>
      </c>
      <c r="O174" s="25" t="str">
        <f t="shared" si="64"/>
        <v/>
      </c>
      <c r="P174" s="25" t="str">
        <f t="shared" si="65"/>
        <v/>
      </c>
      <c r="Q174" s="25" t="str">
        <f t="shared" si="66"/>
        <v/>
      </c>
      <c r="R174" s="25" t="str">
        <f t="shared" si="66"/>
        <v/>
      </c>
      <c r="S174" s="26" t="str">
        <f t="shared" si="66"/>
        <v/>
      </c>
      <c r="T174" s="27" t="str">
        <f>IFERROR(VLOOKUP(A174,[1]Revenue_Margin_input_Asia!A:K,7,0),"")</f>
        <v/>
      </c>
      <c r="U174" s="28" t="str">
        <f>IFERROR(VLOOKUP(A174,[1]Revenue_Margin_input_Asia!A:K,8,0),"")</f>
        <v/>
      </c>
      <c r="V174" s="28" t="str">
        <f>IFERROR(VLOOKUP($A174,[1]Revenue_Margin_input_Asia!$A:$AK,9,0),"")</f>
        <v/>
      </c>
      <c r="W174" s="28" t="str">
        <f>IFERROR(VLOOKUP($A174,[1]Revenue_Margin_input_Asia!$A:$AK,10,0),"")</f>
        <v/>
      </c>
      <c r="X174" s="28" t="str">
        <f>IFERROR(VLOOKUP($A174,[1]Revenue_Margin_input_Asia!$A:$AK,11,0),"")</f>
        <v/>
      </c>
      <c r="Y174" s="28" t="str">
        <f>IFERROR(VLOOKUP($A174,[1]Revenue_Margin_input_Asia!$A:$AK,12,0),"")</f>
        <v/>
      </c>
      <c r="Z174" s="28" t="str">
        <f>IFERROR(VLOOKUP($A174,[1]Revenue_Margin_input_Asia!$A:$AK,13,0),"")</f>
        <v/>
      </c>
      <c r="AA174" s="29">
        <f t="shared" si="69"/>
        <v>0</v>
      </c>
      <c r="AB174" s="30">
        <f t="shared" si="69"/>
        <v>0</v>
      </c>
      <c r="AC174" s="30">
        <f t="shared" si="69"/>
        <v>0</v>
      </c>
      <c r="AD174" s="30">
        <f t="shared" si="67"/>
        <v>0</v>
      </c>
      <c r="AE174" s="30">
        <f t="shared" si="67"/>
        <v>0</v>
      </c>
      <c r="AF174" s="30">
        <f t="shared" si="67"/>
        <v>0</v>
      </c>
      <c r="AG174" s="31">
        <f t="shared" si="67"/>
        <v>0</v>
      </c>
      <c r="AH174" s="29">
        <f t="shared" si="70"/>
        <v>0</v>
      </c>
      <c r="AI174" s="30">
        <f t="shared" si="70"/>
        <v>0</v>
      </c>
      <c r="AJ174" s="30">
        <f t="shared" si="70"/>
        <v>0</v>
      </c>
      <c r="AK174" s="30">
        <f t="shared" si="68"/>
        <v>0</v>
      </c>
      <c r="AL174" s="30">
        <f t="shared" si="68"/>
        <v>0</v>
      </c>
      <c r="AM174" s="30">
        <f t="shared" si="68"/>
        <v>0</v>
      </c>
      <c r="AN174" s="31">
        <f t="shared" si="68"/>
        <v>0</v>
      </c>
      <c r="AO174" s="42" t="str">
        <f t="shared" si="71"/>
        <v/>
      </c>
      <c r="AP174" s="43" t="str">
        <f t="shared" si="71"/>
        <v/>
      </c>
      <c r="AQ174" s="43" t="str">
        <f t="shared" si="71"/>
        <v/>
      </c>
      <c r="AR174" s="43" t="str">
        <f t="shared" si="71"/>
        <v/>
      </c>
      <c r="AS174" s="43" t="str">
        <f t="shared" si="71"/>
        <v/>
      </c>
      <c r="AT174" s="43" t="str">
        <f t="shared" si="71"/>
        <v/>
      </c>
      <c r="AU174" s="43" t="str">
        <f t="shared" si="71"/>
        <v/>
      </c>
      <c r="AV174" t="str">
        <f t="shared" si="73"/>
        <v>C3 - Standard and Premium</v>
      </c>
      <c r="AW174" t="str">
        <f t="shared" si="72"/>
        <v>C3 - Standard and Premium_AM &amp; EMEA</v>
      </c>
    </row>
    <row r="175" spans="1:49" ht="15" x14ac:dyDescent="0.25">
      <c r="A175" s="21" t="s">
        <v>358</v>
      </c>
      <c r="B175" t="s">
        <v>359</v>
      </c>
      <c r="C175" t="s">
        <v>26</v>
      </c>
      <c r="D175" t="s">
        <v>18</v>
      </c>
      <c r="E175" t="str">
        <f>VLOOKUP(A175,[1]VLookup!G:I,3,0)</f>
        <v>C3 Ride-On</v>
      </c>
      <c r="F175" s="22">
        <v>6</v>
      </c>
      <c r="G175" s="23">
        <f>IFERROR(VLOOKUP(A175,[1]Asia_bookings_input!A:C,3,0),0)</f>
        <v>6</v>
      </c>
      <c r="H175" s="23">
        <f>IFERROR(VLOOKUP(A175,[1]Asia_bookings_input!K:L,2,0),0)</f>
        <v>7</v>
      </c>
      <c r="I175" s="23">
        <f t="shared" si="62"/>
        <v>7</v>
      </c>
      <c r="J175" s="23">
        <f t="shared" si="62"/>
        <v>7</v>
      </c>
      <c r="K175" s="23">
        <f t="shared" si="62"/>
        <v>7</v>
      </c>
      <c r="L175" s="24">
        <f t="shared" si="62"/>
        <v>7</v>
      </c>
      <c r="M175" s="25">
        <f>IFERROR(VLOOKUP(A175,[1]Revenue_Margin_input_Asia!A:F,6,0),"")</f>
        <v>7.5168721223819972</v>
      </c>
      <c r="N175" s="25">
        <f t="shared" si="63"/>
        <v>7.5168721223819972</v>
      </c>
      <c r="O175" s="25">
        <f t="shared" si="64"/>
        <v>7.5168721223819972</v>
      </c>
      <c r="P175" s="25">
        <f t="shared" si="65"/>
        <v>7.5168721223819972</v>
      </c>
      <c r="Q175" s="25">
        <f t="shared" si="66"/>
        <v>7.5168721223819972</v>
      </c>
      <c r="R175" s="25">
        <f t="shared" si="66"/>
        <v>7.5168721223819972</v>
      </c>
      <c r="S175" s="26">
        <f t="shared" si="66"/>
        <v>7.5168721223819972</v>
      </c>
      <c r="T175" s="27">
        <f>IFERROR(VLOOKUP(A175,[1]Revenue_Margin_input_Asia!A:K,7,0),"")</f>
        <v>0.12659495192307679</v>
      </c>
      <c r="U175" s="28">
        <f>IFERROR(VLOOKUP(A175,[1]Revenue_Margin_input_Asia!A:K,8,0),"")</f>
        <v>0.13459494811734063</v>
      </c>
      <c r="V175" s="28">
        <f>IFERROR(VLOOKUP($A175,[1]Revenue_Margin_input_Asia!$A:$AK,9,0),"")</f>
        <v>0.13459495192307674</v>
      </c>
      <c r="W175" s="28">
        <f>IFERROR(VLOOKUP($A175,[1]Revenue_Margin_input_Asia!$A:$AK,10,0),"")</f>
        <v>0.13459495192307674</v>
      </c>
      <c r="X175" s="28">
        <f>IFERROR(VLOOKUP($A175,[1]Revenue_Margin_input_Asia!$A:$AK,11,0),"")</f>
        <v>0.13459495192307674</v>
      </c>
      <c r="Y175" s="28">
        <f>IFERROR(VLOOKUP($A175,[1]Revenue_Margin_input_Asia!$A:$AK,12,0),"")</f>
        <v>0.13459495192307674</v>
      </c>
      <c r="Z175" s="28">
        <f>IFERROR(VLOOKUP($A175,[1]Revenue_Margin_input_Asia!$A:$AK,13,0),"")</f>
        <v>0.13459495192307674</v>
      </c>
      <c r="AA175" s="29">
        <f t="shared" si="69"/>
        <v>45.101232734291983</v>
      </c>
      <c r="AB175" s="30">
        <f t="shared" si="69"/>
        <v>45.101232734291983</v>
      </c>
      <c r="AC175" s="30">
        <f t="shared" si="69"/>
        <v>52.61810485667398</v>
      </c>
      <c r="AD175" s="30">
        <f t="shared" si="67"/>
        <v>52.61810485667398</v>
      </c>
      <c r="AE175" s="30">
        <f t="shared" si="67"/>
        <v>52.61810485667398</v>
      </c>
      <c r="AF175" s="30">
        <f t="shared" si="67"/>
        <v>52.61810485667398</v>
      </c>
      <c r="AG175" s="31">
        <f t="shared" si="67"/>
        <v>52.61810485667398</v>
      </c>
      <c r="AH175" s="29">
        <f t="shared" si="70"/>
        <v>5.7095883896691912</v>
      </c>
      <c r="AI175" s="30">
        <f t="shared" si="70"/>
        <v>6.0703980799001345</v>
      </c>
      <c r="AJ175" s="30">
        <f t="shared" si="70"/>
        <v>7.0821312934674454</v>
      </c>
      <c r="AK175" s="30">
        <f t="shared" si="68"/>
        <v>7.0821312934674454</v>
      </c>
      <c r="AL175" s="30">
        <f t="shared" si="68"/>
        <v>7.0821312934674454</v>
      </c>
      <c r="AM175" s="30">
        <f t="shared" si="68"/>
        <v>7.0821312934674454</v>
      </c>
      <c r="AN175" s="31">
        <f t="shared" si="68"/>
        <v>7.0821312934674454</v>
      </c>
      <c r="AO175" s="42"/>
      <c r="AP175" s="43"/>
      <c r="AQ175" s="43"/>
      <c r="AR175" s="43"/>
      <c r="AS175" s="43"/>
      <c r="AT175" s="43"/>
      <c r="AU175" s="43"/>
      <c r="AV175" t="str">
        <f t="shared" si="73"/>
        <v>C3 - Standard and Premium</v>
      </c>
      <c r="AW175" t="str">
        <f t="shared" si="72"/>
        <v>C3 - Standard and Premium_AM &amp; EMEA</v>
      </c>
    </row>
    <row r="176" spans="1:49" ht="15" x14ac:dyDescent="0.25">
      <c r="A176" s="21" t="s">
        <v>360</v>
      </c>
      <c r="B176" t="s">
        <v>361</v>
      </c>
      <c r="C176" t="s">
        <v>26</v>
      </c>
      <c r="D176" t="s">
        <v>18</v>
      </c>
      <c r="E176" t="str">
        <f>VLOOKUP(A176,[1]VLookup!G:I,3,0)</f>
        <v>C3 Ride-On</v>
      </c>
      <c r="F176" s="22">
        <v>18</v>
      </c>
      <c r="G176" s="23">
        <f>IFERROR(VLOOKUP(A176,[1]Asia_bookings_input!A:C,3,0),0)</f>
        <v>7</v>
      </c>
      <c r="H176" s="23">
        <f>IFERROR(VLOOKUP(A176,[1]Asia_bookings_input!K:L,2,0),0)</f>
        <v>18</v>
      </c>
      <c r="I176" s="23">
        <f t="shared" si="62"/>
        <v>21</v>
      </c>
      <c r="J176" s="23">
        <f t="shared" si="62"/>
        <v>22</v>
      </c>
      <c r="K176" s="23">
        <f t="shared" si="62"/>
        <v>22</v>
      </c>
      <c r="L176" s="24">
        <f t="shared" si="62"/>
        <v>22</v>
      </c>
      <c r="M176" s="25">
        <f>IFERROR(VLOOKUP(A176,[1]Revenue_Margin_input_Asia!A:F,6,0),"")</f>
        <v>7.421624050000001</v>
      </c>
      <c r="N176" s="25">
        <f t="shared" si="63"/>
        <v>7.421624050000001</v>
      </c>
      <c r="O176" s="25">
        <f t="shared" si="64"/>
        <v>7.421624050000001</v>
      </c>
      <c r="P176" s="25">
        <f t="shared" si="65"/>
        <v>7.421624050000001</v>
      </c>
      <c r="Q176" s="25">
        <f t="shared" si="66"/>
        <v>7.421624050000001</v>
      </c>
      <c r="R176" s="25">
        <f t="shared" si="66"/>
        <v>7.421624050000001</v>
      </c>
      <c r="S176" s="26">
        <f t="shared" si="66"/>
        <v>7.421624050000001</v>
      </c>
      <c r="T176" s="27">
        <f>IFERROR(VLOOKUP(A176,[1]Revenue_Margin_input_Asia!A:K,7,0),"")</f>
        <v>4.0281963891618852E-2</v>
      </c>
      <c r="U176" s="28">
        <f>IFERROR(VLOOKUP(A176,[1]Revenue_Margin_input_Asia!A:K,8,0),"")</f>
        <v>0.10328196068891367</v>
      </c>
      <c r="V176" s="28">
        <f>IFERROR(VLOOKUP($A176,[1]Revenue_Margin_input_Asia!$A:$AK,9,0),"")</f>
        <v>0.10328196068891367</v>
      </c>
      <c r="W176" s="28">
        <f>IFERROR(VLOOKUP($A176,[1]Revenue_Margin_input_Asia!$A:$AK,10,0),"")</f>
        <v>0.10328196068891367</v>
      </c>
      <c r="X176" s="28">
        <f>IFERROR(VLOOKUP($A176,[1]Revenue_Margin_input_Asia!$A:$AK,11,0),"")</f>
        <v>0.10328196068891367</v>
      </c>
      <c r="Y176" s="28">
        <f>IFERROR(VLOOKUP($A176,[1]Revenue_Margin_input_Asia!$A:$AK,12,0),"")</f>
        <v>0.10328196068891367</v>
      </c>
      <c r="Z176" s="28">
        <f>IFERROR(VLOOKUP($A176,[1]Revenue_Margin_input_Asia!$A:$AK,13,0),"")</f>
        <v>0.10328196068891367</v>
      </c>
      <c r="AA176" s="29">
        <f t="shared" si="69"/>
        <v>133.58923290000001</v>
      </c>
      <c r="AB176" s="30">
        <f t="shared" si="69"/>
        <v>51.95136835000001</v>
      </c>
      <c r="AC176" s="30">
        <f t="shared" si="69"/>
        <v>133.58923290000001</v>
      </c>
      <c r="AD176" s="30">
        <f t="shared" si="67"/>
        <v>155.85410505000002</v>
      </c>
      <c r="AE176" s="30">
        <f t="shared" si="67"/>
        <v>163.27572910000004</v>
      </c>
      <c r="AF176" s="30">
        <f t="shared" si="67"/>
        <v>163.27572910000004</v>
      </c>
      <c r="AG176" s="31">
        <f t="shared" si="67"/>
        <v>163.27572910000004</v>
      </c>
      <c r="AH176" s="29">
        <f t="shared" si="70"/>
        <v>5.3812366559868616</v>
      </c>
      <c r="AI176" s="30">
        <f t="shared" si="70"/>
        <v>5.3656391836599751</v>
      </c>
      <c r="AJ176" s="30">
        <f t="shared" si="70"/>
        <v>13.797357900839934</v>
      </c>
      <c r="AK176" s="30">
        <f t="shared" si="68"/>
        <v>16.096917550979924</v>
      </c>
      <c r="AL176" s="30">
        <f t="shared" si="68"/>
        <v>16.86343743435992</v>
      </c>
      <c r="AM176" s="30">
        <f t="shared" si="68"/>
        <v>16.86343743435992</v>
      </c>
      <c r="AN176" s="31">
        <f t="shared" si="68"/>
        <v>16.86343743435992</v>
      </c>
      <c r="AO176" s="42"/>
      <c r="AP176" s="43"/>
      <c r="AQ176" s="43"/>
      <c r="AR176" s="43"/>
      <c r="AS176" s="43"/>
      <c r="AT176" s="43"/>
      <c r="AU176" s="43"/>
      <c r="AV176" t="str">
        <f t="shared" si="73"/>
        <v>C3 - Standard and Premium</v>
      </c>
      <c r="AW176" t="str">
        <f t="shared" si="72"/>
        <v>C3 - Standard and Premium_AM &amp; EMEA</v>
      </c>
    </row>
    <row r="177" spans="1:49" ht="15" hidden="1" x14ac:dyDescent="0.25">
      <c r="A177" s="21" t="s">
        <v>362</v>
      </c>
      <c r="B177" t="s">
        <v>363</v>
      </c>
      <c r="C177" t="s">
        <v>26</v>
      </c>
      <c r="D177" t="s">
        <v>15</v>
      </c>
      <c r="E177" t="str">
        <f>VLOOKUP(A177,[1]VLookup!G:I,3,0)</f>
        <v>C3 Ride-On</v>
      </c>
      <c r="F177" s="22">
        <v>0</v>
      </c>
      <c r="G177" s="23">
        <f>IFERROR(VLOOKUP(A177,[1]Asia_bookings_input!A:C,3,0),0)</f>
        <v>0</v>
      </c>
      <c r="H177" s="23">
        <f>IFERROR(VLOOKUP(A177,[1]Asia_bookings_input!K:L,2,0),0)</f>
        <v>0</v>
      </c>
      <c r="I177" s="23">
        <f t="shared" si="62"/>
        <v>0</v>
      </c>
      <c r="J177" s="23">
        <f t="shared" si="62"/>
        <v>0</v>
      </c>
      <c r="K177" s="23">
        <f t="shared" si="62"/>
        <v>0</v>
      </c>
      <c r="L177" s="24">
        <f t="shared" si="62"/>
        <v>0</v>
      </c>
      <c r="M177" s="25" t="str">
        <f>IFERROR(VLOOKUP(A177,[1]Revenue_Margin_input_Asia!A:F,6,0),"")</f>
        <v/>
      </c>
      <c r="N177" s="25" t="str">
        <f t="shared" si="63"/>
        <v/>
      </c>
      <c r="O177" s="25" t="str">
        <f t="shared" si="64"/>
        <v/>
      </c>
      <c r="P177" s="25" t="str">
        <f t="shared" si="65"/>
        <v/>
      </c>
      <c r="Q177" s="25" t="str">
        <f t="shared" si="66"/>
        <v/>
      </c>
      <c r="R177" s="25" t="str">
        <f t="shared" si="66"/>
        <v/>
      </c>
      <c r="S177" s="26" t="str">
        <f t="shared" si="66"/>
        <v/>
      </c>
      <c r="T177" s="27" t="str">
        <f>IFERROR(VLOOKUP(A177,[1]Revenue_Margin_input_Asia!A:K,7,0),"")</f>
        <v/>
      </c>
      <c r="U177" s="28" t="str">
        <f>IFERROR(VLOOKUP(A177,[1]Revenue_Margin_input_Asia!A:K,8,0),"")</f>
        <v/>
      </c>
      <c r="V177" s="28" t="str">
        <f>IFERROR(VLOOKUP($A177,[1]Revenue_Margin_input_Asia!$A:$AK,9,0),"")</f>
        <v/>
      </c>
      <c r="W177" s="28" t="str">
        <f>IFERROR(VLOOKUP($A177,[1]Revenue_Margin_input_Asia!$A:$AK,10,0),"")</f>
        <v/>
      </c>
      <c r="X177" s="28" t="str">
        <f>IFERROR(VLOOKUP($A177,[1]Revenue_Margin_input_Asia!$A:$AK,11,0),"")</f>
        <v/>
      </c>
      <c r="Y177" s="28" t="str">
        <f>IFERROR(VLOOKUP($A177,[1]Revenue_Margin_input_Asia!$A:$AK,12,0),"")</f>
        <v/>
      </c>
      <c r="Z177" s="28" t="str">
        <f>IFERROR(VLOOKUP($A177,[1]Revenue_Margin_input_Asia!$A:$AK,13,0),"")</f>
        <v/>
      </c>
      <c r="AA177" s="29">
        <f t="shared" si="69"/>
        <v>0</v>
      </c>
      <c r="AB177" s="30">
        <f t="shared" si="69"/>
        <v>0</v>
      </c>
      <c r="AC177" s="30">
        <f t="shared" si="69"/>
        <v>0</v>
      </c>
      <c r="AD177" s="30">
        <f t="shared" si="67"/>
        <v>0</v>
      </c>
      <c r="AE177" s="30">
        <f t="shared" si="67"/>
        <v>0</v>
      </c>
      <c r="AF177" s="30">
        <f t="shared" si="67"/>
        <v>0</v>
      </c>
      <c r="AG177" s="31">
        <f t="shared" si="67"/>
        <v>0</v>
      </c>
      <c r="AH177" s="29">
        <f t="shared" si="70"/>
        <v>0</v>
      </c>
      <c r="AI177" s="30">
        <f t="shared" si="70"/>
        <v>0</v>
      </c>
      <c r="AJ177" s="30">
        <f t="shared" si="70"/>
        <v>0</v>
      </c>
      <c r="AK177" s="30">
        <f t="shared" si="68"/>
        <v>0</v>
      </c>
      <c r="AL177" s="30">
        <f t="shared" si="68"/>
        <v>0</v>
      </c>
      <c r="AM177" s="30">
        <f t="shared" si="68"/>
        <v>0</v>
      </c>
      <c r="AN177" s="31">
        <f t="shared" si="68"/>
        <v>0</v>
      </c>
      <c r="AO177" s="42" t="str">
        <f t="shared" si="71"/>
        <v/>
      </c>
      <c r="AP177" s="43" t="str">
        <f t="shared" si="71"/>
        <v/>
      </c>
      <c r="AQ177" s="43" t="str">
        <f t="shared" si="71"/>
        <v/>
      </c>
      <c r="AR177" s="43" t="str">
        <f t="shared" si="71"/>
        <v/>
      </c>
      <c r="AS177" s="43" t="str">
        <f t="shared" si="71"/>
        <v/>
      </c>
      <c r="AT177" s="43" t="str">
        <f t="shared" si="71"/>
        <v/>
      </c>
      <c r="AU177" s="43" t="str">
        <f t="shared" si="71"/>
        <v/>
      </c>
      <c r="AV177" t="str">
        <f t="shared" si="73"/>
        <v>C3 - Standard and Premium</v>
      </c>
      <c r="AW177" t="str">
        <f t="shared" si="72"/>
        <v>C3 - Standard and Premium_AM &amp; EMEA</v>
      </c>
    </row>
    <row r="178" spans="1:49" ht="15" hidden="1" x14ac:dyDescent="0.25">
      <c r="A178" s="21" t="s">
        <v>364</v>
      </c>
      <c r="B178" t="s">
        <v>365</v>
      </c>
      <c r="C178" t="s">
        <v>26</v>
      </c>
      <c r="D178" t="s">
        <v>15</v>
      </c>
      <c r="E178" t="str">
        <f>VLOOKUP(A178,[1]VLookup!G:I,3,0)</f>
        <v>C3 Ride-On</v>
      </c>
      <c r="F178" s="22">
        <v>0</v>
      </c>
      <c r="G178" s="23">
        <f>IFERROR(VLOOKUP(A178,[1]Asia_bookings_input!A:C,3,0),0)</f>
        <v>0</v>
      </c>
      <c r="H178" s="23">
        <f>IFERROR(VLOOKUP(A178,[1]Asia_bookings_input!K:L,2,0),0)</f>
        <v>0</v>
      </c>
      <c r="I178" s="23">
        <f t="shared" si="62"/>
        <v>0</v>
      </c>
      <c r="J178" s="23">
        <f t="shared" si="62"/>
        <v>0</v>
      </c>
      <c r="K178" s="23">
        <f t="shared" si="62"/>
        <v>0</v>
      </c>
      <c r="L178" s="24">
        <f t="shared" si="62"/>
        <v>0</v>
      </c>
      <c r="M178" s="25" t="str">
        <f>IFERROR(VLOOKUP(A178,[1]Revenue_Margin_input_Asia!A:F,6,0),"")</f>
        <v/>
      </c>
      <c r="N178" s="25" t="str">
        <f t="shared" si="63"/>
        <v/>
      </c>
      <c r="O178" s="25" t="str">
        <f t="shared" si="64"/>
        <v/>
      </c>
      <c r="P178" s="25" t="str">
        <f t="shared" si="65"/>
        <v/>
      </c>
      <c r="Q178" s="25" t="str">
        <f t="shared" si="66"/>
        <v/>
      </c>
      <c r="R178" s="25" t="str">
        <f t="shared" si="66"/>
        <v/>
      </c>
      <c r="S178" s="26" t="str">
        <f t="shared" si="66"/>
        <v/>
      </c>
      <c r="T178" s="27" t="str">
        <f>IFERROR(VLOOKUP(A178,[1]Revenue_Margin_input_Asia!A:K,7,0),"")</f>
        <v/>
      </c>
      <c r="U178" s="28" t="str">
        <f>IFERROR(VLOOKUP(A178,[1]Revenue_Margin_input_Asia!A:K,8,0),"")</f>
        <v/>
      </c>
      <c r="V178" s="28" t="str">
        <f>IFERROR(VLOOKUP($A178,[1]Revenue_Margin_input_Asia!$A:$AK,9,0),"")</f>
        <v/>
      </c>
      <c r="W178" s="28" t="str">
        <f>IFERROR(VLOOKUP($A178,[1]Revenue_Margin_input_Asia!$A:$AK,10,0),"")</f>
        <v/>
      </c>
      <c r="X178" s="28" t="str">
        <f>IFERROR(VLOOKUP($A178,[1]Revenue_Margin_input_Asia!$A:$AK,11,0),"")</f>
        <v/>
      </c>
      <c r="Y178" s="28" t="str">
        <f>IFERROR(VLOOKUP($A178,[1]Revenue_Margin_input_Asia!$A:$AK,12,0),"")</f>
        <v/>
      </c>
      <c r="Z178" s="28" t="str">
        <f>IFERROR(VLOOKUP($A178,[1]Revenue_Margin_input_Asia!$A:$AK,13,0),"")</f>
        <v/>
      </c>
      <c r="AA178" s="29">
        <f t="shared" si="69"/>
        <v>0</v>
      </c>
      <c r="AB178" s="30">
        <f t="shared" si="69"/>
        <v>0</v>
      </c>
      <c r="AC178" s="30">
        <f t="shared" si="69"/>
        <v>0</v>
      </c>
      <c r="AD178" s="30">
        <f t="shared" si="67"/>
        <v>0</v>
      </c>
      <c r="AE178" s="30">
        <f t="shared" si="67"/>
        <v>0</v>
      </c>
      <c r="AF178" s="30">
        <f t="shared" si="67"/>
        <v>0</v>
      </c>
      <c r="AG178" s="31">
        <f t="shared" si="67"/>
        <v>0</v>
      </c>
      <c r="AH178" s="29">
        <f t="shared" si="70"/>
        <v>0</v>
      </c>
      <c r="AI178" s="30">
        <f t="shared" si="70"/>
        <v>0</v>
      </c>
      <c r="AJ178" s="30">
        <f t="shared" si="70"/>
        <v>0</v>
      </c>
      <c r="AK178" s="30">
        <f t="shared" si="68"/>
        <v>0</v>
      </c>
      <c r="AL178" s="30">
        <f t="shared" si="68"/>
        <v>0</v>
      </c>
      <c r="AM178" s="30">
        <f t="shared" si="68"/>
        <v>0</v>
      </c>
      <c r="AN178" s="31">
        <f t="shared" si="68"/>
        <v>0</v>
      </c>
      <c r="AO178" s="42" t="str">
        <f t="shared" si="71"/>
        <v/>
      </c>
      <c r="AP178" s="43" t="str">
        <f t="shared" si="71"/>
        <v/>
      </c>
      <c r="AQ178" s="43" t="str">
        <f t="shared" si="71"/>
        <v/>
      </c>
      <c r="AR178" s="43" t="str">
        <f t="shared" si="71"/>
        <v/>
      </c>
      <c r="AS178" s="43" t="str">
        <f t="shared" si="71"/>
        <v/>
      </c>
      <c r="AT178" s="43" t="str">
        <f t="shared" si="71"/>
        <v/>
      </c>
      <c r="AU178" s="43" t="str">
        <f t="shared" si="71"/>
        <v/>
      </c>
      <c r="AV178" t="str">
        <f t="shared" si="73"/>
        <v>C3 - Standard and Premium</v>
      </c>
      <c r="AW178" t="str">
        <f t="shared" si="72"/>
        <v>C3 - Standard and Premium_AM &amp; EMEA</v>
      </c>
    </row>
    <row r="179" spans="1:49" ht="15" x14ac:dyDescent="0.25">
      <c r="A179" s="35" t="s">
        <v>366</v>
      </c>
      <c r="F179" s="36">
        <v>126</v>
      </c>
      <c r="G179" s="37">
        <f>[1]Asia!BD43</f>
        <v>31</v>
      </c>
      <c r="H179" s="37">
        <f>[1]Asia!BE43</f>
        <v>141</v>
      </c>
      <c r="I179" s="37">
        <f>[1]Asia!BF43</f>
        <v>150</v>
      </c>
      <c r="J179" s="37">
        <f>[1]Asia!BG43</f>
        <v>155</v>
      </c>
      <c r="K179" s="37">
        <f>[1]Asia!BH43</f>
        <v>152</v>
      </c>
      <c r="L179" s="38">
        <f>[1]Asia!BI43</f>
        <v>155</v>
      </c>
      <c r="M179" s="25" t="str">
        <f>IFERROR(VLOOKUP(A179,[1]Revenue_Margin_input_Asia!A:F,6,0),"")</f>
        <v/>
      </c>
      <c r="N179" s="25" t="str">
        <f t="shared" si="63"/>
        <v/>
      </c>
      <c r="O179" s="25" t="str">
        <f t="shared" si="64"/>
        <v/>
      </c>
      <c r="P179" s="25" t="str">
        <f t="shared" si="65"/>
        <v/>
      </c>
      <c r="Q179" s="25" t="str">
        <f t="shared" si="66"/>
        <v/>
      </c>
      <c r="R179" s="25" t="str">
        <f t="shared" si="66"/>
        <v/>
      </c>
      <c r="S179" s="26" t="str">
        <f t="shared" si="66"/>
        <v/>
      </c>
      <c r="T179" s="27" t="str">
        <f>IFERROR(VLOOKUP(A179,[1]Revenue_Margin_input_Asia!A:K,7,0),"")</f>
        <v/>
      </c>
      <c r="U179" s="28" t="str">
        <f>IFERROR(VLOOKUP(A179,[1]Revenue_Margin_input_Asia!A:K,8,0),"")</f>
        <v/>
      </c>
      <c r="V179" s="28" t="str">
        <f>IFERROR(VLOOKUP($A179,[1]Revenue_Margin_input_Asia!$A:$AK,9,0),"")</f>
        <v/>
      </c>
      <c r="W179" s="28" t="str">
        <f>IFERROR(VLOOKUP($A179,[1]Revenue_Margin_input_Asia!$A:$AK,10,0),"")</f>
        <v/>
      </c>
      <c r="X179" s="28" t="str">
        <f>IFERROR(VLOOKUP($A179,[1]Revenue_Margin_input_Asia!$A:$AK,11,0),"")</f>
        <v/>
      </c>
      <c r="Y179" s="28" t="str">
        <f>IFERROR(VLOOKUP($A179,[1]Revenue_Margin_input_Asia!$A:$AK,12,0),"")</f>
        <v/>
      </c>
      <c r="Z179" s="28" t="str">
        <f>IFERROR(VLOOKUP($A179,[1]Revenue_Margin_input_Asia!$A:$AK,13,0),"")</f>
        <v/>
      </c>
      <c r="AA179" s="39">
        <f>SUM(AA105:AA178)</f>
        <v>1145.4554745003466</v>
      </c>
      <c r="AB179" s="40">
        <f t="shared" ref="AB179:AN179" si="74">SUM(AB105:AB178)</f>
        <v>949.08471594532807</v>
      </c>
      <c r="AC179" s="40">
        <f t="shared" si="74"/>
        <v>1488.0927610631556</v>
      </c>
      <c r="AD179" s="40">
        <f t="shared" si="74"/>
        <v>1370.1209656228057</v>
      </c>
      <c r="AE179" s="40">
        <f t="shared" si="74"/>
        <v>1415.518451239242</v>
      </c>
      <c r="AF179" s="40">
        <f t="shared" si="74"/>
        <v>1398.1014307170967</v>
      </c>
      <c r="AG179" s="41">
        <f t="shared" si="74"/>
        <v>1415.518451239242</v>
      </c>
      <c r="AH179" s="39">
        <f t="shared" si="74"/>
        <v>61.142059739786362</v>
      </c>
      <c r="AI179" s="40">
        <f t="shared" si="74"/>
        <v>114.33018004801725</v>
      </c>
      <c r="AJ179" s="40">
        <f t="shared" si="74"/>
        <v>187.81151739497432</v>
      </c>
      <c r="AK179" s="40">
        <f t="shared" si="74"/>
        <v>181.96581319210543</v>
      </c>
      <c r="AL179" s="40">
        <f t="shared" si="74"/>
        <v>179.73342827491621</v>
      </c>
      <c r="AM179" s="40">
        <f t="shared" si="74"/>
        <v>178.34006663314457</v>
      </c>
      <c r="AN179" s="41">
        <f t="shared" si="74"/>
        <v>179.73342827491621</v>
      </c>
      <c r="AO179" s="42">
        <f t="shared" si="71"/>
        <v>5.3377945368375701E-2</v>
      </c>
      <c r="AP179" s="43">
        <f t="shared" si="71"/>
        <v>0.12046361945059837</v>
      </c>
      <c r="AQ179" s="43">
        <f t="shared" si="71"/>
        <v>0.12620954977349255</v>
      </c>
      <c r="AR179" s="43">
        <f t="shared" si="71"/>
        <v>0.13281003484928836</v>
      </c>
      <c r="AS179" s="43">
        <f t="shared" si="71"/>
        <v>0.12697356796555018</v>
      </c>
      <c r="AT179" s="43">
        <f t="shared" si="71"/>
        <v>0.12755874696564226</v>
      </c>
      <c r="AU179" s="43">
        <f t="shared" si="71"/>
        <v>0.12697356796555018</v>
      </c>
      <c r="AW179" t="str">
        <f t="shared" ref="AW179:AW240" si="75">AV179&amp;"_"&amp;C179</f>
        <v>_</v>
      </c>
    </row>
    <row r="180" spans="1:49" ht="15" hidden="1" x14ac:dyDescent="0.25">
      <c r="A180" s="21" t="s">
        <v>367</v>
      </c>
      <c r="B180" t="s">
        <v>368</v>
      </c>
      <c r="C180" t="s">
        <v>80</v>
      </c>
      <c r="D180" t="s">
        <v>18</v>
      </c>
      <c r="E180" t="str">
        <f>VLOOKUP(A180,[1]VLookup!G:I,3,0)</f>
        <v>C3 Walkies</v>
      </c>
      <c r="F180" s="22">
        <v>0</v>
      </c>
      <c r="G180" s="23">
        <f>IFERROR(VLOOKUP(A180,[1]Asia_bookings_input!A:C,3,0),0)</f>
        <v>0</v>
      </c>
      <c r="H180" s="23">
        <f>IFERROR(VLOOKUP(A180,[1]Asia_bookings_input!K:L,2,0),0)</f>
        <v>0</v>
      </c>
      <c r="I180" s="23">
        <f>ROUND((I$206)*$H180/$H$206,0)</f>
        <v>0</v>
      </c>
      <c r="J180" s="23">
        <f t="shared" ref="J180:L180" si="76">ROUND((J$206)*$H180/$H$206,0)</f>
        <v>0</v>
      </c>
      <c r="K180" s="23">
        <f t="shared" si="76"/>
        <v>0</v>
      </c>
      <c r="L180" s="23">
        <f t="shared" si="76"/>
        <v>0</v>
      </c>
      <c r="M180" s="25" t="str">
        <f>IFERROR(VLOOKUP(A180,[1]Revenue_Margin_input_Asia!A:F,6,0),"")</f>
        <v/>
      </c>
      <c r="N180" s="25" t="str">
        <f t="shared" si="63"/>
        <v/>
      </c>
      <c r="O180" s="25" t="str">
        <f t="shared" si="64"/>
        <v/>
      </c>
      <c r="P180" s="25" t="str">
        <f t="shared" si="65"/>
        <v/>
      </c>
      <c r="Q180" s="25" t="str">
        <f t="shared" si="66"/>
        <v/>
      </c>
      <c r="R180" s="25" t="str">
        <f t="shared" si="66"/>
        <v/>
      </c>
      <c r="S180" s="26" t="str">
        <f t="shared" si="66"/>
        <v/>
      </c>
      <c r="T180" s="27" t="str">
        <f>IFERROR(VLOOKUP(A180,[1]Revenue_Margin_input_Asia!A:K,7,0),"")</f>
        <v/>
      </c>
      <c r="U180" s="28" t="str">
        <f>IFERROR(VLOOKUP(A180,[1]Revenue_Margin_input_Asia!A:K,8,0),"")</f>
        <v/>
      </c>
      <c r="V180" s="28" t="str">
        <f>IFERROR(VLOOKUP($A180,[1]Revenue_Margin_input_Asia!$A:$AK,9,0),"")</f>
        <v/>
      </c>
      <c r="W180" s="28" t="str">
        <f>IFERROR(VLOOKUP($A180,[1]Revenue_Margin_input_Asia!$A:$AK,10,0),"")</f>
        <v/>
      </c>
      <c r="X180" s="28" t="str">
        <f>IFERROR(VLOOKUP($A180,[1]Revenue_Margin_input_Asia!$A:$AK,11,0),"")</f>
        <v/>
      </c>
      <c r="Y180" s="28" t="str">
        <f>IFERROR(VLOOKUP($A180,[1]Revenue_Margin_input_Asia!$A:$AK,12,0),"")</f>
        <v/>
      </c>
      <c r="Z180" s="28" t="str">
        <f>IFERROR(VLOOKUP($A180,[1]Revenue_Margin_input_Asia!$A:$AK,13,0),"")</f>
        <v/>
      </c>
      <c r="AA180" s="29">
        <f t="shared" ref="AA180:AG203" si="77">IFERROR(F180*M180,0)</f>
        <v>0</v>
      </c>
      <c r="AB180" s="30">
        <f t="shared" si="77"/>
        <v>0</v>
      </c>
      <c r="AC180" s="30">
        <f t="shared" si="77"/>
        <v>0</v>
      </c>
      <c r="AD180" s="30">
        <f t="shared" si="77"/>
        <v>0</v>
      </c>
      <c r="AE180" s="30">
        <f t="shared" si="77"/>
        <v>0</v>
      </c>
      <c r="AF180" s="30">
        <f t="shared" si="77"/>
        <v>0</v>
      </c>
      <c r="AG180" s="31">
        <f t="shared" si="77"/>
        <v>0</v>
      </c>
      <c r="AH180" s="29">
        <f t="shared" ref="AH180:AN203" si="78">IFERROR(AA180*T180,0)</f>
        <v>0</v>
      </c>
      <c r="AI180" s="30">
        <f t="shared" si="78"/>
        <v>0</v>
      </c>
      <c r="AJ180" s="30">
        <f t="shared" si="78"/>
        <v>0</v>
      </c>
      <c r="AK180" s="30">
        <f t="shared" si="78"/>
        <v>0</v>
      </c>
      <c r="AL180" s="30">
        <f t="shared" si="78"/>
        <v>0</v>
      </c>
      <c r="AM180" s="30">
        <f t="shared" si="78"/>
        <v>0</v>
      </c>
      <c r="AN180" s="31">
        <f t="shared" si="78"/>
        <v>0</v>
      </c>
      <c r="AO180" s="42" t="str">
        <f t="shared" si="71"/>
        <v/>
      </c>
      <c r="AP180" s="43" t="str">
        <f t="shared" si="71"/>
        <v/>
      </c>
      <c r="AQ180" s="43" t="str">
        <f t="shared" si="71"/>
        <v/>
      </c>
      <c r="AR180" s="43" t="str">
        <f t="shared" si="71"/>
        <v/>
      </c>
      <c r="AS180" s="43" t="str">
        <f t="shared" si="71"/>
        <v/>
      </c>
      <c r="AT180" s="43" t="str">
        <f t="shared" si="71"/>
        <v/>
      </c>
      <c r="AU180" s="43" t="str">
        <f t="shared" si="71"/>
        <v/>
      </c>
      <c r="AV180" t="str">
        <f t="shared" ref="AV180:AV203" si="79">$A$206</f>
        <v>C3 - Low Intensity</v>
      </c>
      <c r="AW180" t="str">
        <f t="shared" si="75"/>
        <v>C3 - Low Intensity_Hangcha</v>
      </c>
    </row>
    <row r="181" spans="1:49" ht="15" hidden="1" x14ac:dyDescent="0.25">
      <c r="A181" s="21" t="s">
        <v>369</v>
      </c>
      <c r="B181" t="s">
        <v>228</v>
      </c>
      <c r="C181" t="s">
        <v>80</v>
      </c>
      <c r="D181" t="s">
        <v>15</v>
      </c>
      <c r="E181" t="str">
        <f>VLOOKUP(A181,[1]VLookup!G:I,3,0)</f>
        <v>C3 Walkies</v>
      </c>
      <c r="F181" s="22">
        <v>0</v>
      </c>
      <c r="G181" s="23">
        <f>IFERROR(VLOOKUP(A181,[1]Asia_bookings_input!A:C,3,0),0)</f>
        <v>0</v>
      </c>
      <c r="H181" s="23">
        <f>IFERROR(VLOOKUP(A181,[1]Asia_bookings_input!K:L,2,0),0)</f>
        <v>0</v>
      </c>
      <c r="I181" s="23">
        <f t="shared" ref="I181:L205" si="80">ROUND((I$206)*$H181/$H$206,0)</f>
        <v>0</v>
      </c>
      <c r="J181" s="23">
        <f t="shared" si="80"/>
        <v>0</v>
      </c>
      <c r="K181" s="23">
        <f t="shared" si="80"/>
        <v>0</v>
      </c>
      <c r="L181" s="23">
        <f t="shared" si="80"/>
        <v>0</v>
      </c>
      <c r="M181" s="25" t="str">
        <f>IFERROR(VLOOKUP(A181,[1]Revenue_Margin_input_Asia!A:F,6,0),"")</f>
        <v/>
      </c>
      <c r="N181" s="25" t="str">
        <f t="shared" si="63"/>
        <v/>
      </c>
      <c r="O181" s="25" t="str">
        <f t="shared" si="64"/>
        <v/>
      </c>
      <c r="P181" s="25" t="str">
        <f t="shared" si="65"/>
        <v/>
      </c>
      <c r="Q181" s="25" t="str">
        <f t="shared" si="66"/>
        <v/>
      </c>
      <c r="R181" s="25" t="str">
        <f t="shared" si="66"/>
        <v/>
      </c>
      <c r="S181" s="26" t="str">
        <f t="shared" si="66"/>
        <v/>
      </c>
      <c r="T181" s="27" t="str">
        <f>IFERROR(VLOOKUP(A181,[1]Revenue_Margin_input_Asia!A:K,7,0),"")</f>
        <v/>
      </c>
      <c r="U181" s="28" t="str">
        <f>IFERROR(VLOOKUP(A181,[1]Revenue_Margin_input_Asia!A:K,8,0),"")</f>
        <v/>
      </c>
      <c r="V181" s="28" t="str">
        <f>IFERROR(VLOOKUP($A181,[1]Revenue_Margin_input_Asia!$A:$AK,9,0),"")</f>
        <v/>
      </c>
      <c r="W181" s="28" t="str">
        <f>IFERROR(VLOOKUP($A181,[1]Revenue_Margin_input_Asia!$A:$AK,10,0),"")</f>
        <v/>
      </c>
      <c r="X181" s="28" t="str">
        <f>IFERROR(VLOOKUP($A181,[1]Revenue_Margin_input_Asia!$A:$AK,11,0),"")</f>
        <v/>
      </c>
      <c r="Y181" s="28" t="str">
        <f>IFERROR(VLOOKUP($A181,[1]Revenue_Margin_input_Asia!$A:$AK,12,0),"")</f>
        <v/>
      </c>
      <c r="Z181" s="28" t="str">
        <f>IFERROR(VLOOKUP($A181,[1]Revenue_Margin_input_Asia!$A:$AK,13,0),"")</f>
        <v/>
      </c>
      <c r="AA181" s="29">
        <f t="shared" si="77"/>
        <v>0</v>
      </c>
      <c r="AB181" s="30">
        <f t="shared" si="77"/>
        <v>0</v>
      </c>
      <c r="AC181" s="30">
        <f t="shared" si="77"/>
        <v>0</v>
      </c>
      <c r="AD181" s="30">
        <f t="shared" si="77"/>
        <v>0</v>
      </c>
      <c r="AE181" s="30">
        <f t="shared" si="77"/>
        <v>0</v>
      </c>
      <c r="AF181" s="30">
        <f t="shared" si="77"/>
        <v>0</v>
      </c>
      <c r="AG181" s="31">
        <f t="shared" si="77"/>
        <v>0</v>
      </c>
      <c r="AH181" s="29">
        <f t="shared" si="78"/>
        <v>0</v>
      </c>
      <c r="AI181" s="30">
        <f t="shared" si="78"/>
        <v>0</v>
      </c>
      <c r="AJ181" s="30">
        <f t="shared" si="78"/>
        <v>0</v>
      </c>
      <c r="AK181" s="30">
        <f t="shared" si="78"/>
        <v>0</v>
      </c>
      <c r="AL181" s="30">
        <f t="shared" si="78"/>
        <v>0</v>
      </c>
      <c r="AM181" s="30">
        <f t="shared" si="78"/>
        <v>0</v>
      </c>
      <c r="AN181" s="31">
        <f t="shared" si="78"/>
        <v>0</v>
      </c>
      <c r="AO181" s="42" t="str">
        <f t="shared" si="71"/>
        <v/>
      </c>
      <c r="AP181" s="43" t="str">
        <f t="shared" si="71"/>
        <v/>
      </c>
      <c r="AQ181" s="43" t="str">
        <f t="shared" si="71"/>
        <v/>
      </c>
      <c r="AR181" s="43" t="str">
        <f t="shared" si="71"/>
        <v/>
      </c>
      <c r="AS181" s="43" t="str">
        <f t="shared" si="71"/>
        <v/>
      </c>
      <c r="AT181" s="43" t="str">
        <f t="shared" si="71"/>
        <v/>
      </c>
      <c r="AU181" s="43" t="str">
        <f t="shared" si="71"/>
        <v/>
      </c>
      <c r="AV181" t="str">
        <f t="shared" si="79"/>
        <v>C3 - Low Intensity</v>
      </c>
      <c r="AW181" t="str">
        <f t="shared" si="75"/>
        <v>C3 - Low Intensity_Hangcha</v>
      </c>
    </row>
    <row r="182" spans="1:49" ht="15" hidden="1" x14ac:dyDescent="0.25">
      <c r="A182" s="21" t="s">
        <v>370</v>
      </c>
      <c r="B182" t="s">
        <v>371</v>
      </c>
      <c r="C182" t="s">
        <v>80</v>
      </c>
      <c r="D182" t="s">
        <v>15</v>
      </c>
      <c r="E182" t="str">
        <f>VLOOKUP(A182,[1]VLookup!G:I,3,0)</f>
        <v>C3 Ride-On</v>
      </c>
      <c r="F182" s="22">
        <v>0</v>
      </c>
      <c r="G182" s="23">
        <f>IFERROR(VLOOKUP(A182,[1]Asia_bookings_input!A:C,3,0),0)</f>
        <v>0</v>
      </c>
      <c r="H182" s="23">
        <f>IFERROR(VLOOKUP(A182,[1]Asia_bookings_input!K:L,2,0),0)</f>
        <v>0</v>
      </c>
      <c r="I182" s="23">
        <f t="shared" si="80"/>
        <v>0</v>
      </c>
      <c r="J182" s="23">
        <f t="shared" si="80"/>
        <v>0</v>
      </c>
      <c r="K182" s="23">
        <f t="shared" si="80"/>
        <v>0</v>
      </c>
      <c r="L182" s="23">
        <f t="shared" si="80"/>
        <v>0</v>
      </c>
      <c r="M182" s="25" t="str">
        <f>IFERROR(VLOOKUP(A182,[1]Revenue_Margin_input_Asia!A:F,6,0),"")</f>
        <v/>
      </c>
      <c r="N182" s="25" t="str">
        <f t="shared" si="63"/>
        <v/>
      </c>
      <c r="O182" s="25" t="str">
        <f t="shared" si="64"/>
        <v/>
      </c>
      <c r="P182" s="25" t="str">
        <f t="shared" si="65"/>
        <v/>
      </c>
      <c r="Q182" s="25" t="str">
        <f t="shared" si="66"/>
        <v/>
      </c>
      <c r="R182" s="25" t="str">
        <f t="shared" si="66"/>
        <v/>
      </c>
      <c r="S182" s="26" t="str">
        <f t="shared" si="66"/>
        <v/>
      </c>
      <c r="T182" s="27" t="str">
        <f>IFERROR(VLOOKUP(A182,[1]Revenue_Margin_input_Asia!A:K,7,0),"")</f>
        <v/>
      </c>
      <c r="U182" s="28" t="str">
        <f>IFERROR(VLOOKUP(A182,[1]Revenue_Margin_input_Asia!A:K,8,0),"")</f>
        <v/>
      </c>
      <c r="V182" s="28" t="str">
        <f>IFERROR(VLOOKUP($A182,[1]Revenue_Margin_input_Asia!$A:$AK,9,0),"")</f>
        <v/>
      </c>
      <c r="W182" s="28" t="str">
        <f>IFERROR(VLOOKUP($A182,[1]Revenue_Margin_input_Asia!$A:$AK,10,0),"")</f>
        <v/>
      </c>
      <c r="X182" s="28" t="str">
        <f>IFERROR(VLOOKUP($A182,[1]Revenue_Margin_input_Asia!$A:$AK,11,0),"")</f>
        <v/>
      </c>
      <c r="Y182" s="28" t="str">
        <f>IFERROR(VLOOKUP($A182,[1]Revenue_Margin_input_Asia!$A:$AK,12,0),"")</f>
        <v/>
      </c>
      <c r="Z182" s="28" t="str">
        <f>IFERROR(VLOOKUP($A182,[1]Revenue_Margin_input_Asia!$A:$AK,13,0),"")</f>
        <v/>
      </c>
      <c r="AA182" s="29">
        <f t="shared" si="77"/>
        <v>0</v>
      </c>
      <c r="AB182" s="30">
        <f t="shared" si="77"/>
        <v>0</v>
      </c>
      <c r="AC182" s="30">
        <f t="shared" si="77"/>
        <v>0</v>
      </c>
      <c r="AD182" s="30">
        <f t="shared" si="77"/>
        <v>0</v>
      </c>
      <c r="AE182" s="30">
        <f t="shared" si="77"/>
        <v>0</v>
      </c>
      <c r="AF182" s="30">
        <f t="shared" si="77"/>
        <v>0</v>
      </c>
      <c r="AG182" s="31">
        <f t="shared" si="77"/>
        <v>0</v>
      </c>
      <c r="AH182" s="29">
        <f t="shared" si="78"/>
        <v>0</v>
      </c>
      <c r="AI182" s="30">
        <f t="shared" si="78"/>
        <v>0</v>
      </c>
      <c r="AJ182" s="30">
        <f t="shared" si="78"/>
        <v>0</v>
      </c>
      <c r="AK182" s="30">
        <f t="shared" si="78"/>
        <v>0</v>
      </c>
      <c r="AL182" s="30">
        <f t="shared" si="78"/>
        <v>0</v>
      </c>
      <c r="AM182" s="30">
        <f t="shared" si="78"/>
        <v>0</v>
      </c>
      <c r="AN182" s="31">
        <f t="shared" si="78"/>
        <v>0</v>
      </c>
      <c r="AO182" s="42" t="str">
        <f t="shared" si="71"/>
        <v/>
      </c>
      <c r="AP182" s="43" t="str">
        <f t="shared" si="71"/>
        <v/>
      </c>
      <c r="AQ182" s="43" t="str">
        <f t="shared" si="71"/>
        <v/>
      </c>
      <c r="AR182" s="43" t="str">
        <f t="shared" si="71"/>
        <v/>
      </c>
      <c r="AS182" s="43" t="str">
        <f t="shared" si="71"/>
        <v/>
      </c>
      <c r="AT182" s="43" t="str">
        <f t="shared" si="71"/>
        <v/>
      </c>
      <c r="AU182" s="43" t="str">
        <f t="shared" si="71"/>
        <v/>
      </c>
      <c r="AV182" t="str">
        <f t="shared" si="79"/>
        <v>C3 - Low Intensity</v>
      </c>
      <c r="AW182" t="str">
        <f t="shared" si="75"/>
        <v>C3 - Low Intensity_Hangcha</v>
      </c>
    </row>
    <row r="183" spans="1:49" ht="15" hidden="1" x14ac:dyDescent="0.25">
      <c r="A183" s="21" t="s">
        <v>372</v>
      </c>
      <c r="B183" t="s">
        <v>373</v>
      </c>
      <c r="C183" t="s">
        <v>80</v>
      </c>
      <c r="D183" t="s">
        <v>18</v>
      </c>
      <c r="E183" t="str">
        <f>VLOOKUP(A183,[1]VLookup!G:I,3,0)</f>
        <v>C3 Ride-On</v>
      </c>
      <c r="F183" s="22">
        <v>0</v>
      </c>
      <c r="G183" s="23">
        <f>IFERROR(VLOOKUP(A183,[1]Asia_bookings_input!A:C,3,0),0)</f>
        <v>0</v>
      </c>
      <c r="H183" s="23">
        <f>IFERROR(VLOOKUP(A183,[1]Asia_bookings_input!K:L,2,0),0)</f>
        <v>0</v>
      </c>
      <c r="I183" s="23">
        <f t="shared" si="80"/>
        <v>0</v>
      </c>
      <c r="J183" s="23">
        <f t="shared" si="80"/>
        <v>0</v>
      </c>
      <c r="K183" s="23">
        <f t="shared" si="80"/>
        <v>0</v>
      </c>
      <c r="L183" s="23">
        <f t="shared" si="80"/>
        <v>0</v>
      </c>
      <c r="M183" s="25" t="str">
        <f>IFERROR(VLOOKUP(A183,[1]Revenue_Margin_input_Asia!A:F,6,0),"")</f>
        <v/>
      </c>
      <c r="N183" s="25" t="str">
        <f t="shared" si="63"/>
        <v/>
      </c>
      <c r="O183" s="25" t="str">
        <f t="shared" si="64"/>
        <v/>
      </c>
      <c r="P183" s="25" t="str">
        <f t="shared" si="65"/>
        <v/>
      </c>
      <c r="Q183" s="25" t="str">
        <f t="shared" si="66"/>
        <v/>
      </c>
      <c r="R183" s="25" t="str">
        <f t="shared" si="66"/>
        <v/>
      </c>
      <c r="S183" s="26" t="str">
        <f t="shared" si="66"/>
        <v/>
      </c>
      <c r="T183" s="27" t="str">
        <f>IFERROR(VLOOKUP(A183,[1]Revenue_Margin_input_Asia!A:K,7,0),"")</f>
        <v/>
      </c>
      <c r="U183" s="28" t="str">
        <f>IFERROR(VLOOKUP(A183,[1]Revenue_Margin_input_Asia!A:K,8,0),"")</f>
        <v/>
      </c>
      <c r="V183" s="28" t="str">
        <f>IFERROR(VLOOKUP($A183,[1]Revenue_Margin_input_Asia!$A:$AK,9,0),"")</f>
        <v/>
      </c>
      <c r="W183" s="28" t="str">
        <f>IFERROR(VLOOKUP($A183,[1]Revenue_Margin_input_Asia!$A:$AK,10,0),"")</f>
        <v/>
      </c>
      <c r="X183" s="28" t="str">
        <f>IFERROR(VLOOKUP($A183,[1]Revenue_Margin_input_Asia!$A:$AK,11,0),"")</f>
        <v/>
      </c>
      <c r="Y183" s="28" t="str">
        <f>IFERROR(VLOOKUP($A183,[1]Revenue_Margin_input_Asia!$A:$AK,12,0),"")</f>
        <v/>
      </c>
      <c r="Z183" s="28" t="str">
        <f>IFERROR(VLOOKUP($A183,[1]Revenue_Margin_input_Asia!$A:$AK,13,0),"")</f>
        <v/>
      </c>
      <c r="AA183" s="29">
        <f t="shared" si="77"/>
        <v>0</v>
      </c>
      <c r="AB183" s="30">
        <f t="shared" si="77"/>
        <v>0</v>
      </c>
      <c r="AC183" s="30">
        <f t="shared" si="77"/>
        <v>0</v>
      </c>
      <c r="AD183" s="30">
        <f t="shared" si="77"/>
        <v>0</v>
      </c>
      <c r="AE183" s="30">
        <f t="shared" si="77"/>
        <v>0</v>
      </c>
      <c r="AF183" s="30">
        <f t="shared" si="77"/>
        <v>0</v>
      </c>
      <c r="AG183" s="31">
        <f t="shared" si="77"/>
        <v>0</v>
      </c>
      <c r="AH183" s="29">
        <f t="shared" si="78"/>
        <v>0</v>
      </c>
      <c r="AI183" s="30">
        <f t="shared" si="78"/>
        <v>0</v>
      </c>
      <c r="AJ183" s="30">
        <f t="shared" si="78"/>
        <v>0</v>
      </c>
      <c r="AK183" s="30">
        <f t="shared" si="78"/>
        <v>0</v>
      </c>
      <c r="AL183" s="30">
        <f t="shared" si="78"/>
        <v>0</v>
      </c>
      <c r="AM183" s="30">
        <f t="shared" si="78"/>
        <v>0</v>
      </c>
      <c r="AN183" s="31">
        <f t="shared" si="78"/>
        <v>0</v>
      </c>
      <c r="AO183" s="42" t="str">
        <f t="shared" si="71"/>
        <v/>
      </c>
      <c r="AP183" s="43" t="str">
        <f t="shared" si="71"/>
        <v/>
      </c>
      <c r="AQ183" s="43" t="str">
        <f t="shared" si="71"/>
        <v/>
      </c>
      <c r="AR183" s="43" t="str">
        <f t="shared" si="71"/>
        <v/>
      </c>
      <c r="AS183" s="43" t="str">
        <f t="shared" si="71"/>
        <v/>
      </c>
      <c r="AT183" s="43" t="str">
        <f t="shared" si="71"/>
        <v/>
      </c>
      <c r="AU183" s="43" t="str">
        <f t="shared" si="71"/>
        <v/>
      </c>
      <c r="AV183" t="str">
        <f t="shared" si="79"/>
        <v>C3 - Low Intensity</v>
      </c>
      <c r="AW183" t="str">
        <f t="shared" si="75"/>
        <v>C3 - Low Intensity_Hangcha</v>
      </c>
    </row>
    <row r="184" spans="1:49" ht="15" hidden="1" x14ac:dyDescent="0.25">
      <c r="A184" s="21" t="s">
        <v>374</v>
      </c>
      <c r="B184" t="s">
        <v>375</v>
      </c>
      <c r="C184" t="s">
        <v>376</v>
      </c>
      <c r="D184" t="s">
        <v>18</v>
      </c>
      <c r="E184" t="str">
        <f>VLOOKUP(A184,[1]VLookup!G:I,3,0)</f>
        <v>C3 Walkies</v>
      </c>
      <c r="F184" s="22">
        <v>0</v>
      </c>
      <c r="G184" s="23">
        <f>IFERROR(VLOOKUP(A184,[1]Asia_bookings_input!A:C,3,0),0)</f>
        <v>0</v>
      </c>
      <c r="H184" s="23">
        <f>IFERROR(VLOOKUP(A184,[1]Asia_bookings_input!K:L,2,0),0)</f>
        <v>0</v>
      </c>
      <c r="I184" s="23">
        <f t="shared" si="80"/>
        <v>0</v>
      </c>
      <c r="J184" s="23">
        <f t="shared" si="80"/>
        <v>0</v>
      </c>
      <c r="K184" s="23">
        <f t="shared" si="80"/>
        <v>0</v>
      </c>
      <c r="L184" s="23">
        <f t="shared" si="80"/>
        <v>0</v>
      </c>
      <c r="M184" s="25">
        <f>IFERROR(VLOOKUP(A184,[1]Revenue_Margin_input_Asia!A:F,6,0),"")</f>
        <v>3.3207345421315906</v>
      </c>
      <c r="N184" s="25">
        <f t="shared" si="63"/>
        <v>3.3207345421315906</v>
      </c>
      <c r="O184" s="25">
        <f t="shared" si="64"/>
        <v>3.3207345421315906</v>
      </c>
      <c r="P184" s="25">
        <f t="shared" si="65"/>
        <v>3.3207345421315906</v>
      </c>
      <c r="Q184" s="25">
        <f t="shared" si="66"/>
        <v>3.3207345421315906</v>
      </c>
      <c r="R184" s="25">
        <f t="shared" si="66"/>
        <v>3.3207345421315906</v>
      </c>
      <c r="S184" s="26">
        <f t="shared" si="66"/>
        <v>3.3207345421315906</v>
      </c>
      <c r="T184" s="27">
        <f>IFERROR(VLOOKUP(A184,[1]Revenue_Margin_input_Asia!A:K,7,0),"")</f>
        <v>0.10500000000000001</v>
      </c>
      <c r="U184" s="28">
        <f>IFERROR(VLOOKUP(A184,[1]Revenue_Margin_input_Asia!A:K,8,0),"")</f>
        <v>0.17435036058141007</v>
      </c>
      <c r="V184" s="28">
        <f>IFERROR(VLOOKUP($A184,[1]Revenue_Margin_input_Asia!$A:$AK,9,0),"")</f>
        <v>0.28103997956591453</v>
      </c>
      <c r="W184" s="28">
        <f>IFERROR(VLOOKUP($A184,[1]Revenue_Margin_input_Asia!$A:$AK,10,0),"")</f>
        <v>0.28103997956591453</v>
      </c>
      <c r="X184" s="28">
        <f>IFERROR(VLOOKUP($A184,[1]Revenue_Margin_input_Asia!$A:$AK,11,0),"")</f>
        <v>0.28103997956591453</v>
      </c>
      <c r="Y184" s="28">
        <f>IFERROR(VLOOKUP($A184,[1]Revenue_Margin_input_Asia!$A:$AK,12,0),"")</f>
        <v>0.28103997956591453</v>
      </c>
      <c r="Z184" s="28">
        <f>IFERROR(VLOOKUP($A184,[1]Revenue_Margin_input_Asia!$A:$AK,13,0),"")</f>
        <v>0.28103997956591453</v>
      </c>
      <c r="AA184" s="29">
        <f t="shared" si="77"/>
        <v>0</v>
      </c>
      <c r="AB184" s="30">
        <f t="shared" si="77"/>
        <v>0</v>
      </c>
      <c r="AC184" s="30">
        <f t="shared" si="77"/>
        <v>0</v>
      </c>
      <c r="AD184" s="30">
        <f t="shared" si="77"/>
        <v>0</v>
      </c>
      <c r="AE184" s="30">
        <f t="shared" si="77"/>
        <v>0</v>
      </c>
      <c r="AF184" s="30">
        <f t="shared" si="77"/>
        <v>0</v>
      </c>
      <c r="AG184" s="31">
        <f t="shared" si="77"/>
        <v>0</v>
      </c>
      <c r="AH184" s="29">
        <f t="shared" si="78"/>
        <v>0</v>
      </c>
      <c r="AI184" s="30">
        <f t="shared" si="78"/>
        <v>0</v>
      </c>
      <c r="AJ184" s="30">
        <f t="shared" si="78"/>
        <v>0</v>
      </c>
      <c r="AK184" s="30">
        <f t="shared" si="78"/>
        <v>0</v>
      </c>
      <c r="AL184" s="30">
        <f t="shared" si="78"/>
        <v>0</v>
      </c>
      <c r="AM184" s="30">
        <f t="shared" si="78"/>
        <v>0</v>
      </c>
      <c r="AN184" s="31">
        <f t="shared" si="78"/>
        <v>0</v>
      </c>
      <c r="AO184" s="42" t="str">
        <f t="shared" si="71"/>
        <v/>
      </c>
      <c r="AP184" s="43" t="str">
        <f t="shared" si="71"/>
        <v/>
      </c>
      <c r="AQ184" s="43" t="str">
        <f t="shared" si="71"/>
        <v/>
      </c>
      <c r="AR184" s="43" t="str">
        <f t="shared" si="71"/>
        <v/>
      </c>
      <c r="AS184" s="43" t="str">
        <f t="shared" si="71"/>
        <v/>
      </c>
      <c r="AT184" s="43" t="str">
        <f t="shared" si="71"/>
        <v/>
      </c>
      <c r="AU184" s="43" t="str">
        <f t="shared" si="71"/>
        <v/>
      </c>
      <c r="AV184" t="str">
        <f t="shared" si="79"/>
        <v>C3 - Low Intensity</v>
      </c>
      <c r="AW184" t="str">
        <f t="shared" si="75"/>
        <v>C3 - Low Intensity_Ruyi</v>
      </c>
    </row>
    <row r="185" spans="1:49" ht="15" hidden="1" x14ac:dyDescent="0.25">
      <c r="A185" s="21" t="s">
        <v>377</v>
      </c>
      <c r="B185" t="s">
        <v>378</v>
      </c>
      <c r="C185" t="s">
        <v>376</v>
      </c>
      <c r="D185" t="s">
        <v>18</v>
      </c>
      <c r="E185" t="str">
        <f>VLOOKUP(A185,[1]VLookup!G:I,3,0)</f>
        <v>C3 Walkies</v>
      </c>
      <c r="F185" s="22">
        <v>0</v>
      </c>
      <c r="G185" s="23">
        <f>IFERROR(VLOOKUP(A185,[1]Asia_bookings_input!A:C,3,0),0)</f>
        <v>0</v>
      </c>
      <c r="H185" s="23">
        <f>IFERROR(VLOOKUP(A185,[1]Asia_bookings_input!K:L,2,0),0)</f>
        <v>0</v>
      </c>
      <c r="I185" s="23">
        <f t="shared" si="80"/>
        <v>0</v>
      </c>
      <c r="J185" s="23">
        <f t="shared" si="80"/>
        <v>0</v>
      </c>
      <c r="K185" s="23">
        <f t="shared" si="80"/>
        <v>0</v>
      </c>
      <c r="L185" s="23">
        <f t="shared" si="80"/>
        <v>0</v>
      </c>
      <c r="M185" s="25" t="str">
        <f>IFERROR(VLOOKUP(A185,[1]Revenue_Margin_input_Asia!A:F,6,0),"")</f>
        <v/>
      </c>
      <c r="N185" s="25" t="str">
        <f t="shared" si="63"/>
        <v/>
      </c>
      <c r="O185" s="25" t="str">
        <f t="shared" si="64"/>
        <v/>
      </c>
      <c r="P185" s="25" t="str">
        <f t="shared" si="65"/>
        <v/>
      </c>
      <c r="Q185" s="25" t="str">
        <f t="shared" si="66"/>
        <v/>
      </c>
      <c r="R185" s="25" t="str">
        <f t="shared" si="66"/>
        <v/>
      </c>
      <c r="S185" s="26" t="str">
        <f t="shared" si="66"/>
        <v/>
      </c>
      <c r="T185" s="27" t="str">
        <f>IFERROR(VLOOKUP(A185,[1]Revenue_Margin_input_Asia!A:K,7,0),"")</f>
        <v/>
      </c>
      <c r="U185" s="28" t="str">
        <f>IFERROR(VLOOKUP(A185,[1]Revenue_Margin_input_Asia!A:K,8,0),"")</f>
        <v/>
      </c>
      <c r="V185" s="28" t="str">
        <f>IFERROR(VLOOKUP($A185,[1]Revenue_Margin_input_Asia!$A:$AK,9,0),"")</f>
        <v/>
      </c>
      <c r="W185" s="28" t="str">
        <f>IFERROR(VLOOKUP($A185,[1]Revenue_Margin_input_Asia!$A:$AK,10,0),"")</f>
        <v/>
      </c>
      <c r="X185" s="28" t="str">
        <f>IFERROR(VLOOKUP($A185,[1]Revenue_Margin_input_Asia!$A:$AK,11,0),"")</f>
        <v/>
      </c>
      <c r="Y185" s="28" t="str">
        <f>IFERROR(VLOOKUP($A185,[1]Revenue_Margin_input_Asia!$A:$AK,12,0),"")</f>
        <v/>
      </c>
      <c r="Z185" s="28" t="str">
        <f>IFERROR(VLOOKUP($A185,[1]Revenue_Margin_input_Asia!$A:$AK,13,0),"")</f>
        <v/>
      </c>
      <c r="AA185" s="29">
        <f t="shared" si="77"/>
        <v>0</v>
      </c>
      <c r="AB185" s="30">
        <f t="shared" si="77"/>
        <v>0</v>
      </c>
      <c r="AC185" s="30">
        <f t="shared" si="77"/>
        <v>0</v>
      </c>
      <c r="AD185" s="30">
        <f t="shared" si="77"/>
        <v>0</v>
      </c>
      <c r="AE185" s="30">
        <f t="shared" si="77"/>
        <v>0</v>
      </c>
      <c r="AF185" s="30">
        <f t="shared" si="77"/>
        <v>0</v>
      </c>
      <c r="AG185" s="31">
        <f t="shared" si="77"/>
        <v>0</v>
      </c>
      <c r="AH185" s="29">
        <f t="shared" si="78"/>
        <v>0</v>
      </c>
      <c r="AI185" s="30">
        <f t="shared" si="78"/>
        <v>0</v>
      </c>
      <c r="AJ185" s="30">
        <f t="shared" si="78"/>
        <v>0</v>
      </c>
      <c r="AK185" s="30">
        <f t="shared" si="78"/>
        <v>0</v>
      </c>
      <c r="AL185" s="30">
        <f t="shared" si="78"/>
        <v>0</v>
      </c>
      <c r="AM185" s="30">
        <f t="shared" si="78"/>
        <v>0</v>
      </c>
      <c r="AN185" s="31">
        <f t="shared" si="78"/>
        <v>0</v>
      </c>
      <c r="AO185" s="42" t="str">
        <f t="shared" si="71"/>
        <v/>
      </c>
      <c r="AP185" s="43" t="str">
        <f t="shared" si="71"/>
        <v/>
      </c>
      <c r="AQ185" s="43" t="str">
        <f t="shared" si="71"/>
        <v/>
      </c>
      <c r="AR185" s="43" t="str">
        <f t="shared" si="71"/>
        <v/>
      </c>
      <c r="AS185" s="43" t="str">
        <f t="shared" si="71"/>
        <v/>
      </c>
      <c r="AT185" s="43" t="str">
        <f t="shared" si="71"/>
        <v/>
      </c>
      <c r="AU185" s="43" t="str">
        <f t="shared" si="71"/>
        <v/>
      </c>
      <c r="AV185" t="str">
        <f t="shared" si="79"/>
        <v>C3 - Low Intensity</v>
      </c>
      <c r="AW185" t="str">
        <f t="shared" si="75"/>
        <v>C3 - Low Intensity_Ruyi</v>
      </c>
    </row>
    <row r="186" spans="1:49" ht="15" x14ac:dyDescent="0.25">
      <c r="A186" s="21" t="s">
        <v>379</v>
      </c>
      <c r="B186" t="s">
        <v>380</v>
      </c>
      <c r="C186" t="s">
        <v>376</v>
      </c>
      <c r="D186" t="s">
        <v>18</v>
      </c>
      <c r="E186" t="str">
        <f>VLOOKUP(A186,[1]VLookup!G:I,3,0)</f>
        <v>C3 Walkies</v>
      </c>
      <c r="F186" s="22">
        <v>68</v>
      </c>
      <c r="G186" s="23">
        <f>IFERROR(VLOOKUP(A186,[1]Asia_bookings_input!A:C,3,0),0)</f>
        <v>77</v>
      </c>
      <c r="H186" s="23">
        <f>IFERROR(VLOOKUP(A186,[1]Asia_bookings_input!K:L,2,0),0)</f>
        <v>95</v>
      </c>
      <c r="I186" s="23">
        <f t="shared" si="80"/>
        <v>111</v>
      </c>
      <c r="J186" s="23">
        <f t="shared" si="80"/>
        <v>120</v>
      </c>
      <c r="K186" s="23">
        <f t="shared" si="80"/>
        <v>111</v>
      </c>
      <c r="L186" s="23">
        <f>ROUND((L$206)*$H186/$H$206,0)-9</f>
        <v>110</v>
      </c>
      <c r="M186" s="25">
        <f>IFERROR(VLOOKUP(A186,[1]Revenue_Margin_input_Asia!A:F,6,0),"")</f>
        <v>4.6730071428571422</v>
      </c>
      <c r="N186" s="25">
        <f t="shared" si="63"/>
        <v>4.6730071428571422</v>
      </c>
      <c r="O186" s="25">
        <f t="shared" si="64"/>
        <v>4.6730071428571422</v>
      </c>
      <c r="P186" s="25">
        <f t="shared" si="65"/>
        <v>4.6730071428571422</v>
      </c>
      <c r="Q186" s="25">
        <f t="shared" si="66"/>
        <v>4.6730071428571422</v>
      </c>
      <c r="R186" s="25">
        <f t="shared" si="66"/>
        <v>4.6730071428571422</v>
      </c>
      <c r="S186" s="26">
        <f t="shared" si="66"/>
        <v>4.6730071428571422</v>
      </c>
      <c r="T186" s="27">
        <f>IFERROR(VLOOKUP(A186,[1]Revenue_Margin_input_Asia!A:K,7,0),"")</f>
        <v>0.10500000000000001</v>
      </c>
      <c r="U186" s="28">
        <f>IFERROR(VLOOKUP(A186,[1]Revenue_Margin_input_Asia!A:K,8,0),"")</f>
        <v>0.17435036438913354</v>
      </c>
      <c r="V186" s="28">
        <f>IFERROR(VLOOKUP($A186,[1]Revenue_Margin_input_Asia!$A:$AK,9,0),"")</f>
        <v>0.24263165563901806</v>
      </c>
      <c r="W186" s="28">
        <f>IFERROR(VLOOKUP($A186,[1]Revenue_Margin_input_Asia!$A:$AK,10,0),"")</f>
        <v>0.24263165563901806</v>
      </c>
      <c r="X186" s="28">
        <f>IFERROR(VLOOKUP($A186,[1]Revenue_Margin_input_Asia!$A:$AK,11,0),"")</f>
        <v>0.24263165563901806</v>
      </c>
      <c r="Y186" s="28">
        <f>IFERROR(VLOOKUP($A186,[1]Revenue_Margin_input_Asia!$A:$AK,12,0),"")</f>
        <v>0.24263165563901806</v>
      </c>
      <c r="Z186" s="28">
        <f>IFERROR(VLOOKUP($A186,[1]Revenue_Margin_input_Asia!$A:$AK,13,0),"")</f>
        <v>0.24263165563901806</v>
      </c>
      <c r="AA186" s="29">
        <f t="shared" si="77"/>
        <v>317.76448571428568</v>
      </c>
      <c r="AB186" s="30">
        <f t="shared" si="77"/>
        <v>359.82154999999995</v>
      </c>
      <c r="AC186" s="30">
        <f t="shared" si="77"/>
        <v>443.93567857142853</v>
      </c>
      <c r="AD186" s="30">
        <f t="shared" si="77"/>
        <v>518.70379285714284</v>
      </c>
      <c r="AE186" s="30">
        <f t="shared" si="77"/>
        <v>560.76085714285705</v>
      </c>
      <c r="AF186" s="30">
        <f t="shared" si="77"/>
        <v>518.70379285714284</v>
      </c>
      <c r="AG186" s="31">
        <f t="shared" si="77"/>
        <v>514.03078571428568</v>
      </c>
      <c r="AH186" s="29">
        <f t="shared" si="78"/>
        <v>33.365271</v>
      </c>
      <c r="AI186" s="30">
        <f t="shared" si="78"/>
        <v>62.735018357562822</v>
      </c>
      <c r="AJ186" s="30">
        <f t="shared" si="78"/>
        <v>107.71284868901665</v>
      </c>
      <c r="AK186" s="30">
        <f t="shared" si="78"/>
        <v>125.85396004716684</v>
      </c>
      <c r="AL186" s="30">
        <f t="shared" si="78"/>
        <v>136.0583351861263</v>
      </c>
      <c r="AM186" s="30">
        <f t="shared" si="78"/>
        <v>125.85396004716684</v>
      </c>
      <c r="AN186" s="31">
        <f t="shared" si="78"/>
        <v>124.72014058728244</v>
      </c>
      <c r="AO186" s="42"/>
      <c r="AP186" s="43"/>
      <c r="AQ186" s="43"/>
      <c r="AR186" s="43"/>
      <c r="AS186" s="43"/>
      <c r="AT186" s="43"/>
      <c r="AU186" s="43"/>
      <c r="AV186" t="str">
        <f t="shared" si="79"/>
        <v>C3 - Low Intensity</v>
      </c>
      <c r="AW186" t="str">
        <f t="shared" si="75"/>
        <v>C3 - Low Intensity_Ruyi</v>
      </c>
    </row>
    <row r="187" spans="1:49" ht="15" x14ac:dyDescent="0.25">
      <c r="A187" s="21" t="s">
        <v>381</v>
      </c>
      <c r="B187" t="s">
        <v>382</v>
      </c>
      <c r="C187" t="s">
        <v>376</v>
      </c>
      <c r="D187" t="s">
        <v>15</v>
      </c>
      <c r="E187" t="str">
        <f>VLOOKUP(A187,[1]VLookup!G:I,3,0)</f>
        <v>C3 Walkies</v>
      </c>
      <c r="F187" s="22">
        <v>3</v>
      </c>
      <c r="G187" s="23">
        <f>IFERROR(VLOOKUP(A187,[1]Asia_bookings_input!A:C,3,0),0)</f>
        <v>3</v>
      </c>
      <c r="H187" s="23">
        <f>IFERROR(VLOOKUP(A187,[1]Asia_bookings_input!K:L,2,0),0)</f>
        <v>4</v>
      </c>
      <c r="I187" s="23">
        <f t="shared" si="80"/>
        <v>5</v>
      </c>
      <c r="J187" s="23">
        <f t="shared" si="80"/>
        <v>5</v>
      </c>
      <c r="K187" s="23">
        <f t="shared" si="80"/>
        <v>5</v>
      </c>
      <c r="L187" s="23">
        <f t="shared" si="80"/>
        <v>5</v>
      </c>
      <c r="M187" s="25">
        <f>IFERROR(VLOOKUP(A187,[1]Revenue_Margin_input_Asia!A:F,6,0),"")</f>
        <v>2.470565450427781</v>
      </c>
      <c r="N187" s="25">
        <f t="shared" si="63"/>
        <v>2.470565450427781</v>
      </c>
      <c r="O187" s="25">
        <f t="shared" si="64"/>
        <v>2.470565450427781</v>
      </c>
      <c r="P187" s="25">
        <f t="shared" si="65"/>
        <v>2.470565450427781</v>
      </c>
      <c r="Q187" s="25">
        <f t="shared" si="66"/>
        <v>2.470565450427781</v>
      </c>
      <c r="R187" s="25">
        <f t="shared" si="66"/>
        <v>2.470565450427781</v>
      </c>
      <c r="S187" s="26">
        <f t="shared" si="66"/>
        <v>2.470565450427781</v>
      </c>
      <c r="T187" s="27">
        <f>IFERROR(VLOOKUP(A187,[1]Revenue_Margin_input_Asia!A:K,7,0),"")</f>
        <v>0.10500000000000001</v>
      </c>
      <c r="U187" s="28">
        <f>IFERROR(VLOOKUP(A187,[1]Revenue_Margin_input_Asia!A:K,8,0),"")</f>
        <v>0.17435036058141007</v>
      </c>
      <c r="V187" s="28">
        <f>IFERROR(VLOOKUP($A187,[1]Revenue_Margin_input_Asia!$A:$AK,9,0),"")</f>
        <v>0.24263165563901806</v>
      </c>
      <c r="W187" s="28">
        <f>IFERROR(VLOOKUP($A187,[1]Revenue_Margin_input_Asia!$A:$AK,10,0),"")</f>
        <v>0.24263165563901806</v>
      </c>
      <c r="X187" s="28">
        <f>IFERROR(VLOOKUP($A187,[1]Revenue_Margin_input_Asia!$A:$AK,11,0),"")</f>
        <v>0.24263165563901806</v>
      </c>
      <c r="Y187" s="28">
        <f>IFERROR(VLOOKUP($A187,[1]Revenue_Margin_input_Asia!$A:$AK,12,0),"")</f>
        <v>0.24263165563901806</v>
      </c>
      <c r="Z187" s="28">
        <f>IFERROR(VLOOKUP($A187,[1]Revenue_Margin_input_Asia!$A:$AK,13,0),"")</f>
        <v>0.24263165563901806</v>
      </c>
      <c r="AA187" s="29">
        <f t="shared" si="77"/>
        <v>7.4116963512833429</v>
      </c>
      <c r="AB187" s="30">
        <f t="shared" si="77"/>
        <v>7.4116963512833429</v>
      </c>
      <c r="AC187" s="30">
        <f t="shared" si="77"/>
        <v>9.8822618017111239</v>
      </c>
      <c r="AD187" s="30">
        <f t="shared" si="77"/>
        <v>12.352827252138905</v>
      </c>
      <c r="AE187" s="30">
        <f t="shared" si="77"/>
        <v>12.352827252138905</v>
      </c>
      <c r="AF187" s="30">
        <f t="shared" si="77"/>
        <v>12.352827252138905</v>
      </c>
      <c r="AG187" s="31">
        <f t="shared" si="77"/>
        <v>12.352827252138905</v>
      </c>
      <c r="AH187" s="29">
        <f t="shared" si="78"/>
        <v>0.77822811688475113</v>
      </c>
      <c r="AI187" s="30">
        <f t="shared" si="78"/>
        <v>1.2922319313661721</v>
      </c>
      <c r="AJ187" s="30">
        <f t="shared" si="78"/>
        <v>2.3977495424073956</v>
      </c>
      <c r="AK187" s="30">
        <f t="shared" si="78"/>
        <v>2.9971869280092447</v>
      </c>
      <c r="AL187" s="30">
        <f t="shared" si="78"/>
        <v>2.9971869280092447</v>
      </c>
      <c r="AM187" s="30">
        <f t="shared" si="78"/>
        <v>2.9971869280092447</v>
      </c>
      <c r="AN187" s="31">
        <f t="shared" si="78"/>
        <v>2.9971869280092447</v>
      </c>
      <c r="AO187" s="42"/>
      <c r="AP187" s="43"/>
      <c r="AQ187" s="43"/>
      <c r="AR187" s="43"/>
      <c r="AS187" s="43"/>
      <c r="AT187" s="43"/>
      <c r="AU187" s="43"/>
      <c r="AV187" t="str">
        <f t="shared" si="79"/>
        <v>C3 - Low Intensity</v>
      </c>
      <c r="AW187" t="str">
        <f t="shared" si="75"/>
        <v>C3 - Low Intensity_Ruyi</v>
      </c>
    </row>
    <row r="188" spans="1:49" ht="15" hidden="1" x14ac:dyDescent="0.25">
      <c r="A188" s="21" t="s">
        <v>383</v>
      </c>
      <c r="B188" t="s">
        <v>384</v>
      </c>
      <c r="C188" t="s">
        <v>376</v>
      </c>
      <c r="D188" t="s">
        <v>15</v>
      </c>
      <c r="E188" t="str">
        <f>VLOOKUP(A188,[1]VLookup!G:I,3,0)</f>
        <v>C3 Walkies</v>
      </c>
      <c r="F188" s="22">
        <v>0</v>
      </c>
      <c r="G188" s="23">
        <f>IFERROR(VLOOKUP(A188,[1]Asia_bookings_input!A:C,3,0),0)</f>
        <v>0</v>
      </c>
      <c r="H188" s="23">
        <f>IFERROR(VLOOKUP(A188,[1]Asia_bookings_input!K:L,2,0),0)</f>
        <v>0</v>
      </c>
      <c r="I188" s="23">
        <f t="shared" si="80"/>
        <v>0</v>
      </c>
      <c r="J188" s="23">
        <f t="shared" si="80"/>
        <v>0</v>
      </c>
      <c r="K188" s="23">
        <f t="shared" si="80"/>
        <v>0</v>
      </c>
      <c r="L188" s="23">
        <f t="shared" si="80"/>
        <v>0</v>
      </c>
      <c r="M188" s="25">
        <f>IFERROR(VLOOKUP(A188,[1]Revenue_Margin_input_Asia!A:F,6,0),"")</f>
        <v>5.0703187572143129</v>
      </c>
      <c r="N188" s="25">
        <f t="shared" si="63"/>
        <v>5.0703187572143129</v>
      </c>
      <c r="O188" s="25">
        <f t="shared" si="64"/>
        <v>5.0703187572143129</v>
      </c>
      <c r="P188" s="25">
        <f t="shared" si="65"/>
        <v>5.0703187572143129</v>
      </c>
      <c r="Q188" s="25">
        <f t="shared" si="66"/>
        <v>5.0703187572143129</v>
      </c>
      <c r="R188" s="25">
        <f t="shared" si="66"/>
        <v>5.0703187572143129</v>
      </c>
      <c r="S188" s="26">
        <f t="shared" si="66"/>
        <v>5.0703187572143129</v>
      </c>
      <c r="T188" s="27">
        <f>IFERROR(VLOOKUP(A188,[1]Revenue_Margin_input_Asia!A:K,7,0),"")</f>
        <v>0.10500000000000001</v>
      </c>
      <c r="U188" s="28">
        <f>IFERROR(VLOOKUP(A188,[1]Revenue_Margin_input_Asia!A:K,8,0),"")</f>
        <v>0.17435036058141007</v>
      </c>
      <c r="V188" s="28">
        <f>IFERROR(VLOOKUP($A188,[1]Revenue_Margin_input_Asia!$A:$AK,9,0),"")</f>
        <v>0.2636212995602133</v>
      </c>
      <c r="W188" s="28">
        <f>IFERROR(VLOOKUP($A188,[1]Revenue_Margin_input_Asia!$A:$AK,10,0),"")</f>
        <v>0.2636212995602133</v>
      </c>
      <c r="X188" s="28">
        <f>IFERROR(VLOOKUP($A188,[1]Revenue_Margin_input_Asia!$A:$AK,11,0),"")</f>
        <v>0.2636212995602133</v>
      </c>
      <c r="Y188" s="28">
        <f>IFERROR(VLOOKUP($A188,[1]Revenue_Margin_input_Asia!$A:$AK,12,0),"")</f>
        <v>0.2636212995602133</v>
      </c>
      <c r="Z188" s="28">
        <f>IFERROR(VLOOKUP($A188,[1]Revenue_Margin_input_Asia!$A:$AK,13,0),"")</f>
        <v>0.2636212995602133</v>
      </c>
      <c r="AA188" s="29">
        <f t="shared" si="77"/>
        <v>0</v>
      </c>
      <c r="AB188" s="30">
        <f t="shared" si="77"/>
        <v>0</v>
      </c>
      <c r="AC188" s="30">
        <f t="shared" si="77"/>
        <v>0</v>
      </c>
      <c r="AD188" s="30">
        <f t="shared" si="77"/>
        <v>0</v>
      </c>
      <c r="AE188" s="30">
        <f t="shared" si="77"/>
        <v>0</v>
      </c>
      <c r="AF188" s="30">
        <f t="shared" si="77"/>
        <v>0</v>
      </c>
      <c r="AG188" s="31">
        <f t="shared" si="77"/>
        <v>0</v>
      </c>
      <c r="AH188" s="29">
        <f t="shared" si="78"/>
        <v>0</v>
      </c>
      <c r="AI188" s="30">
        <f t="shared" si="78"/>
        <v>0</v>
      </c>
      <c r="AJ188" s="30">
        <f t="shared" si="78"/>
        <v>0</v>
      </c>
      <c r="AK188" s="30">
        <f t="shared" si="78"/>
        <v>0</v>
      </c>
      <c r="AL188" s="30">
        <f t="shared" si="78"/>
        <v>0</v>
      </c>
      <c r="AM188" s="30">
        <f t="shared" si="78"/>
        <v>0</v>
      </c>
      <c r="AN188" s="31">
        <f t="shared" si="78"/>
        <v>0</v>
      </c>
      <c r="AO188" s="42"/>
      <c r="AP188" s="43"/>
      <c r="AQ188" s="43"/>
      <c r="AR188" s="43"/>
      <c r="AS188" s="43"/>
      <c r="AT188" s="43"/>
      <c r="AU188" s="43"/>
      <c r="AV188" t="str">
        <f t="shared" si="79"/>
        <v>C3 - Low Intensity</v>
      </c>
      <c r="AW188" t="str">
        <f t="shared" si="75"/>
        <v>C3 - Low Intensity_Ruyi</v>
      </c>
    </row>
    <row r="189" spans="1:49" ht="15" x14ac:dyDescent="0.25">
      <c r="A189" s="21" t="s">
        <v>385</v>
      </c>
      <c r="B189" t="s">
        <v>386</v>
      </c>
      <c r="C189" t="s">
        <v>376</v>
      </c>
      <c r="D189" t="s">
        <v>15</v>
      </c>
      <c r="E189" t="str">
        <f>VLOOKUP(A189,[1]VLookup!G:I,3,0)</f>
        <v>C3 Walkies</v>
      </c>
      <c r="F189" s="22">
        <v>66</v>
      </c>
      <c r="G189" s="23">
        <f>IFERROR(VLOOKUP(A189,[1]Asia_bookings_input!A:C,3,0),0)</f>
        <v>54</v>
      </c>
      <c r="H189" s="23">
        <f>IFERROR(VLOOKUP(A189,[1]Asia_bookings_input!K:L,2,0),0)</f>
        <v>51</v>
      </c>
      <c r="I189" s="23">
        <f t="shared" si="80"/>
        <v>60</v>
      </c>
      <c r="J189" s="23">
        <f t="shared" si="80"/>
        <v>64</v>
      </c>
      <c r="K189" s="23">
        <f t="shared" si="80"/>
        <v>60</v>
      </c>
      <c r="L189" s="23">
        <f t="shared" si="80"/>
        <v>64</v>
      </c>
      <c r="M189" s="25">
        <f>IFERROR(VLOOKUP(A189,[1]Revenue_Margin_input_Asia!A:F,6,0),"")</f>
        <v>7.2271068590483516</v>
      </c>
      <c r="N189" s="25">
        <f t="shared" si="63"/>
        <v>7.2271068590483516</v>
      </c>
      <c r="O189" s="25">
        <f t="shared" si="64"/>
        <v>7.2271068590483516</v>
      </c>
      <c r="P189" s="25">
        <f t="shared" si="65"/>
        <v>7.2271068590483516</v>
      </c>
      <c r="Q189" s="25">
        <f t="shared" si="66"/>
        <v>7.2271068590483516</v>
      </c>
      <c r="R189" s="25">
        <f t="shared" si="66"/>
        <v>7.2271068590483516</v>
      </c>
      <c r="S189" s="26">
        <f t="shared" si="66"/>
        <v>7.2271068590483516</v>
      </c>
      <c r="T189" s="27">
        <f>IFERROR(VLOOKUP(A189,[1]Revenue_Margin_input_Asia!A:K,7,0),"")</f>
        <v>0.10500000000000001</v>
      </c>
      <c r="U189" s="28">
        <f>IFERROR(VLOOKUP(A189,[1]Revenue_Margin_input_Asia!A:K,8,0),"")</f>
        <v>0.17435036438913362</v>
      </c>
      <c r="V189" s="28">
        <f>IFERROR(VLOOKUP($A189,[1]Revenue_Margin_input_Asia!$A:$AK,9,0),"")</f>
        <v>0.24263165563901806</v>
      </c>
      <c r="W189" s="28">
        <f>IFERROR(VLOOKUP($A189,[1]Revenue_Margin_input_Asia!$A:$AK,10,0),"")</f>
        <v>0.24263165563901806</v>
      </c>
      <c r="X189" s="28">
        <f>IFERROR(VLOOKUP($A189,[1]Revenue_Margin_input_Asia!$A:$AK,11,0),"")</f>
        <v>0.24263165563901806</v>
      </c>
      <c r="Y189" s="28">
        <f>IFERROR(VLOOKUP($A189,[1]Revenue_Margin_input_Asia!$A:$AK,12,0),"")</f>
        <v>0.24263165563901806</v>
      </c>
      <c r="Z189" s="28">
        <f>IFERROR(VLOOKUP($A189,[1]Revenue_Margin_input_Asia!$A:$AK,13,0),"")</f>
        <v>0.24263165563901806</v>
      </c>
      <c r="AA189" s="29">
        <f t="shared" si="77"/>
        <v>476.9890526971912</v>
      </c>
      <c r="AB189" s="30">
        <f t="shared" si="77"/>
        <v>390.26377038861096</v>
      </c>
      <c r="AC189" s="30">
        <f t="shared" si="77"/>
        <v>368.58244981146595</v>
      </c>
      <c r="AD189" s="30">
        <f t="shared" si="77"/>
        <v>433.62641154290111</v>
      </c>
      <c r="AE189" s="30">
        <f t="shared" si="77"/>
        <v>462.5348389790945</v>
      </c>
      <c r="AF189" s="30">
        <f t="shared" si="77"/>
        <v>433.62641154290111</v>
      </c>
      <c r="AG189" s="31">
        <f t="shared" si="77"/>
        <v>462.5348389790945</v>
      </c>
      <c r="AH189" s="29">
        <f t="shared" si="78"/>
        <v>50.08385053320508</v>
      </c>
      <c r="AI189" s="30">
        <f t="shared" si="78"/>
        <v>68.042630575131497</v>
      </c>
      <c r="AJ189" s="30">
        <f t="shared" si="78"/>
        <v>89.429770037241269</v>
      </c>
      <c r="AK189" s="30">
        <f t="shared" si="78"/>
        <v>105.21149416146031</v>
      </c>
      <c r="AL189" s="30">
        <f t="shared" si="78"/>
        <v>112.22559377222433</v>
      </c>
      <c r="AM189" s="30">
        <f t="shared" si="78"/>
        <v>105.21149416146031</v>
      </c>
      <c r="AN189" s="31">
        <f t="shared" si="78"/>
        <v>112.22559377222433</v>
      </c>
      <c r="AO189" s="42"/>
      <c r="AP189" s="43"/>
      <c r="AQ189" s="43"/>
      <c r="AR189" s="43"/>
      <c r="AS189" s="43"/>
      <c r="AT189" s="43"/>
      <c r="AU189" s="43"/>
      <c r="AV189" t="str">
        <f t="shared" si="79"/>
        <v>C3 - Low Intensity</v>
      </c>
      <c r="AW189" t="str">
        <f t="shared" si="75"/>
        <v>C3 - Low Intensity_Ruyi</v>
      </c>
    </row>
    <row r="190" spans="1:49" ht="15" hidden="1" x14ac:dyDescent="0.25">
      <c r="A190" s="21" t="s">
        <v>387</v>
      </c>
      <c r="B190" t="s">
        <v>388</v>
      </c>
      <c r="C190" t="s">
        <v>376</v>
      </c>
      <c r="D190" t="s">
        <v>15</v>
      </c>
      <c r="E190" t="str">
        <f>VLOOKUP(A190,[1]VLookup!G:I,3,0)</f>
        <v>C3 Walkies</v>
      </c>
      <c r="F190" s="22">
        <v>0</v>
      </c>
      <c r="G190" s="23">
        <f>IFERROR(VLOOKUP(A190,[1]Asia_bookings_input!A:C,3,0),0)</f>
        <v>0</v>
      </c>
      <c r="H190" s="23">
        <f>IFERROR(VLOOKUP(A190,[1]Asia_bookings_input!K:L,2,0),0)</f>
        <v>0</v>
      </c>
      <c r="I190" s="23">
        <f t="shared" si="80"/>
        <v>0</v>
      </c>
      <c r="J190" s="23">
        <f t="shared" si="80"/>
        <v>0</v>
      </c>
      <c r="K190" s="23">
        <f t="shared" si="80"/>
        <v>0</v>
      </c>
      <c r="L190" s="23">
        <f t="shared" si="80"/>
        <v>0</v>
      </c>
      <c r="M190" s="25" t="str">
        <f>IFERROR(VLOOKUP(A190,[1]Revenue_Margin_input_Asia!A:F,6,0),"")</f>
        <v/>
      </c>
      <c r="N190" s="25" t="str">
        <f t="shared" si="63"/>
        <v/>
      </c>
      <c r="O190" s="25" t="str">
        <f t="shared" si="64"/>
        <v/>
      </c>
      <c r="P190" s="25" t="str">
        <f t="shared" si="65"/>
        <v/>
      </c>
      <c r="Q190" s="25" t="str">
        <f t="shared" si="66"/>
        <v/>
      </c>
      <c r="R190" s="25" t="str">
        <f t="shared" si="66"/>
        <v/>
      </c>
      <c r="S190" s="26" t="str">
        <f t="shared" si="66"/>
        <v/>
      </c>
      <c r="T190" s="27" t="str">
        <f>IFERROR(VLOOKUP(A190,[1]Revenue_Margin_input_Asia!A:K,7,0),"")</f>
        <v/>
      </c>
      <c r="U190" s="28" t="str">
        <f>IFERROR(VLOOKUP(A190,[1]Revenue_Margin_input_Asia!A:K,8,0),"")</f>
        <v/>
      </c>
      <c r="V190" s="28" t="str">
        <f>IFERROR(VLOOKUP($A190,[1]Revenue_Margin_input_Asia!$A:$AK,9,0),"")</f>
        <v/>
      </c>
      <c r="W190" s="28" t="str">
        <f>IFERROR(VLOOKUP($A190,[1]Revenue_Margin_input_Asia!$A:$AK,10,0),"")</f>
        <v/>
      </c>
      <c r="X190" s="28" t="str">
        <f>IFERROR(VLOOKUP($A190,[1]Revenue_Margin_input_Asia!$A:$AK,11,0),"")</f>
        <v/>
      </c>
      <c r="Y190" s="28" t="str">
        <f>IFERROR(VLOOKUP($A190,[1]Revenue_Margin_input_Asia!$A:$AK,12,0),"")</f>
        <v/>
      </c>
      <c r="Z190" s="28" t="str">
        <f>IFERROR(VLOOKUP($A190,[1]Revenue_Margin_input_Asia!$A:$AK,13,0),"")</f>
        <v/>
      </c>
      <c r="AA190" s="29">
        <f t="shared" si="77"/>
        <v>0</v>
      </c>
      <c r="AB190" s="30">
        <f t="shared" si="77"/>
        <v>0</v>
      </c>
      <c r="AC190" s="30">
        <f t="shared" si="77"/>
        <v>0</v>
      </c>
      <c r="AD190" s="30">
        <f t="shared" si="77"/>
        <v>0</v>
      </c>
      <c r="AE190" s="30">
        <f t="shared" si="77"/>
        <v>0</v>
      </c>
      <c r="AF190" s="30">
        <f t="shared" si="77"/>
        <v>0</v>
      </c>
      <c r="AG190" s="31">
        <f t="shared" si="77"/>
        <v>0</v>
      </c>
      <c r="AH190" s="29">
        <f t="shared" si="78"/>
        <v>0</v>
      </c>
      <c r="AI190" s="30">
        <f t="shared" si="78"/>
        <v>0</v>
      </c>
      <c r="AJ190" s="30">
        <f t="shared" si="78"/>
        <v>0</v>
      </c>
      <c r="AK190" s="30">
        <f t="shared" si="78"/>
        <v>0</v>
      </c>
      <c r="AL190" s="30">
        <f t="shared" si="78"/>
        <v>0</v>
      </c>
      <c r="AM190" s="30">
        <f t="shared" si="78"/>
        <v>0</v>
      </c>
      <c r="AN190" s="31">
        <f t="shared" si="78"/>
        <v>0</v>
      </c>
      <c r="AO190" s="42"/>
      <c r="AP190" s="43"/>
      <c r="AQ190" s="43"/>
      <c r="AR190" s="43"/>
      <c r="AS190" s="43"/>
      <c r="AT190" s="43"/>
      <c r="AU190" s="43"/>
      <c r="AV190" t="str">
        <f t="shared" si="79"/>
        <v>C3 - Low Intensity</v>
      </c>
      <c r="AW190" t="str">
        <f t="shared" si="75"/>
        <v>C3 - Low Intensity_Ruyi</v>
      </c>
    </row>
    <row r="191" spans="1:49" ht="15" x14ac:dyDescent="0.25">
      <c r="A191" s="21" t="s">
        <v>389</v>
      </c>
      <c r="B191" t="s">
        <v>388</v>
      </c>
      <c r="C191" t="s">
        <v>376</v>
      </c>
      <c r="D191" t="s">
        <v>18</v>
      </c>
      <c r="E191" t="str">
        <f>VLOOKUP(A191,[1]VLookup!G:I,3,0)</f>
        <v>C3 Walkies</v>
      </c>
      <c r="F191" s="22">
        <v>11</v>
      </c>
      <c r="G191" s="23">
        <f>IFERROR(VLOOKUP(A191,[1]Asia_bookings_input!A:C,3,0),0)</f>
        <v>0</v>
      </c>
      <c r="H191" s="23">
        <f>IFERROR(VLOOKUP(A191,[1]Asia_bookings_input!K:L,2,0),0)</f>
        <v>15</v>
      </c>
      <c r="I191" s="23">
        <f t="shared" si="80"/>
        <v>18</v>
      </c>
      <c r="J191" s="23">
        <f t="shared" si="80"/>
        <v>19</v>
      </c>
      <c r="K191" s="23">
        <f t="shared" si="80"/>
        <v>18</v>
      </c>
      <c r="L191" s="23">
        <f t="shared" si="80"/>
        <v>19</v>
      </c>
      <c r="M191" s="25">
        <f>IFERROR(VLOOKUP(A191,[1]Revenue_Margin_input_Asia!A:F,6,0),"")</f>
        <v>0.91361400000000004</v>
      </c>
      <c r="N191" s="25">
        <f t="shared" si="63"/>
        <v>0.91361400000000004</v>
      </c>
      <c r="O191" s="25">
        <f t="shared" si="64"/>
        <v>0.91361400000000004</v>
      </c>
      <c r="P191" s="25">
        <f t="shared" si="65"/>
        <v>0.91361400000000004</v>
      </c>
      <c r="Q191" s="25">
        <f t="shared" si="66"/>
        <v>0.91361400000000004</v>
      </c>
      <c r="R191" s="25">
        <f t="shared" si="66"/>
        <v>0.91361400000000004</v>
      </c>
      <c r="S191" s="26">
        <f t="shared" si="66"/>
        <v>0.91361400000000004</v>
      </c>
      <c r="T191" s="27">
        <f>IFERROR(VLOOKUP(A191,[1]Revenue_Margin_input_Asia!A:K,7,0),"")</f>
        <v>0.10500000000000001</v>
      </c>
      <c r="U191" s="28">
        <f>IFERROR(VLOOKUP(A191,[1]Revenue_Margin_input_Asia!A:K,8,0),"")</f>
        <v>0.15000002462746848</v>
      </c>
      <c r="V191" s="28">
        <f>IFERROR(VLOOKUP($A191,[1]Revenue_Margin_input_Asia!$A:$AK,9,0),"")</f>
        <v>0.15</v>
      </c>
      <c r="W191" s="28">
        <f>IFERROR(VLOOKUP($A191,[1]Revenue_Margin_input_Asia!$A:$AK,10,0),"")</f>
        <v>0.15</v>
      </c>
      <c r="X191" s="28">
        <f>IFERROR(VLOOKUP($A191,[1]Revenue_Margin_input_Asia!$A:$AK,11,0),"")</f>
        <v>0.15</v>
      </c>
      <c r="Y191" s="28">
        <f>IFERROR(VLOOKUP($A191,[1]Revenue_Margin_input_Asia!$A:$AK,12,0),"")</f>
        <v>0.15</v>
      </c>
      <c r="Z191" s="28">
        <f>IFERROR(VLOOKUP($A191,[1]Revenue_Margin_input_Asia!$A:$AK,13,0),"")</f>
        <v>0.15</v>
      </c>
      <c r="AA191" s="29">
        <f t="shared" si="77"/>
        <v>10.049754</v>
      </c>
      <c r="AB191" s="30">
        <f t="shared" si="77"/>
        <v>0</v>
      </c>
      <c r="AC191" s="30">
        <f t="shared" si="77"/>
        <v>13.70421</v>
      </c>
      <c r="AD191" s="30">
        <f t="shared" si="77"/>
        <v>16.445052</v>
      </c>
      <c r="AE191" s="30">
        <f t="shared" si="77"/>
        <v>17.358665999999999</v>
      </c>
      <c r="AF191" s="30">
        <f t="shared" si="77"/>
        <v>16.445052</v>
      </c>
      <c r="AG191" s="31">
        <f t="shared" si="77"/>
        <v>17.358665999999999</v>
      </c>
      <c r="AH191" s="29">
        <f t="shared" si="78"/>
        <v>1.05522417</v>
      </c>
      <c r="AI191" s="30">
        <f t="shared" si="78"/>
        <v>0</v>
      </c>
      <c r="AJ191" s="30">
        <f t="shared" si="78"/>
        <v>2.0556315000000001</v>
      </c>
      <c r="AK191" s="30">
        <f t="shared" si="78"/>
        <v>2.4667577999999999</v>
      </c>
      <c r="AL191" s="30">
        <f t="shared" si="78"/>
        <v>2.6037998999999998</v>
      </c>
      <c r="AM191" s="30">
        <f t="shared" si="78"/>
        <v>2.4667577999999999</v>
      </c>
      <c r="AN191" s="31">
        <f t="shared" si="78"/>
        <v>2.6037998999999998</v>
      </c>
      <c r="AO191" s="42"/>
      <c r="AP191" s="43"/>
      <c r="AQ191" s="43"/>
      <c r="AR191" s="43"/>
      <c r="AS191" s="43"/>
      <c r="AT191" s="43"/>
      <c r="AU191" s="43"/>
      <c r="AV191" t="str">
        <f t="shared" si="79"/>
        <v>C3 - Low Intensity</v>
      </c>
      <c r="AW191" t="str">
        <f t="shared" si="75"/>
        <v>C3 - Low Intensity_Ruyi</v>
      </c>
    </row>
    <row r="192" spans="1:49" ht="15" x14ac:dyDescent="0.25">
      <c r="A192" s="21" t="s">
        <v>390</v>
      </c>
      <c r="B192" t="s">
        <v>391</v>
      </c>
      <c r="C192" t="s">
        <v>376</v>
      </c>
      <c r="D192" t="s">
        <v>18</v>
      </c>
      <c r="E192" t="str">
        <f>VLOOKUP(A192,[1]VLookup!G:I,3,0)</f>
        <v>C3 Walkies</v>
      </c>
      <c r="F192" s="22">
        <v>5</v>
      </c>
      <c r="G192" s="23">
        <f>IFERROR(VLOOKUP(A192,[1]Asia_bookings_input!A:C,3,0),0)</f>
        <v>5</v>
      </c>
      <c r="H192" s="23">
        <f>IFERROR(VLOOKUP(A192,[1]Asia_bookings_input!K:L,2,0),0)</f>
        <v>9</v>
      </c>
      <c r="I192" s="23">
        <f t="shared" si="80"/>
        <v>11</v>
      </c>
      <c r="J192" s="23">
        <f t="shared" si="80"/>
        <v>11</v>
      </c>
      <c r="K192" s="23">
        <f t="shared" si="80"/>
        <v>11</v>
      </c>
      <c r="L192" s="23">
        <f t="shared" si="80"/>
        <v>11</v>
      </c>
      <c r="M192" s="25">
        <f>IFERROR(VLOOKUP(A192,[1]Revenue_Margin_input_Asia!A:F,6,0),"")</f>
        <v>6.7387107499999992</v>
      </c>
      <c r="N192" s="25">
        <f t="shared" si="63"/>
        <v>6.7387107499999992</v>
      </c>
      <c r="O192" s="25">
        <f t="shared" si="64"/>
        <v>6.7387107499999992</v>
      </c>
      <c r="P192" s="25">
        <f t="shared" si="65"/>
        <v>6.7387107499999992</v>
      </c>
      <c r="Q192" s="25">
        <f t="shared" si="66"/>
        <v>6.7387107499999992</v>
      </c>
      <c r="R192" s="25">
        <f t="shared" si="66"/>
        <v>6.7387107499999992</v>
      </c>
      <c r="S192" s="26">
        <f t="shared" si="66"/>
        <v>6.7387107499999992</v>
      </c>
      <c r="T192" s="27">
        <f>IFERROR(VLOOKUP(A192,[1]Revenue_Margin_input_Asia!A:K,7,0),"")</f>
        <v>0.10500000000000001</v>
      </c>
      <c r="U192" s="28">
        <f>IFERROR(VLOOKUP(A192,[1]Revenue_Margin_input_Asia!A:K,8,0),"")</f>
        <v>0.17435036058141015</v>
      </c>
      <c r="V192" s="28">
        <f>IFERROR(VLOOKUP($A192,[1]Revenue_Margin_input_Asia!$A:$AK,9,0),"")</f>
        <v>0.23366516943095519</v>
      </c>
      <c r="W192" s="28">
        <f>IFERROR(VLOOKUP($A192,[1]Revenue_Margin_input_Asia!$A:$AK,10,0),"")</f>
        <v>0.23366516943095519</v>
      </c>
      <c r="X192" s="28">
        <f>IFERROR(VLOOKUP($A192,[1]Revenue_Margin_input_Asia!$A:$AK,11,0),"")</f>
        <v>0.23366516943095519</v>
      </c>
      <c r="Y192" s="28">
        <f>IFERROR(VLOOKUP($A192,[1]Revenue_Margin_input_Asia!$A:$AK,12,0),"")</f>
        <v>0.23366516943095519</v>
      </c>
      <c r="Z192" s="28">
        <f>IFERROR(VLOOKUP($A192,[1]Revenue_Margin_input_Asia!$A:$AK,13,0),"")</f>
        <v>0.23366516943095519</v>
      </c>
      <c r="AA192" s="29">
        <f t="shared" si="77"/>
        <v>33.693553749999992</v>
      </c>
      <c r="AB192" s="30">
        <f t="shared" si="77"/>
        <v>33.693553749999992</v>
      </c>
      <c r="AC192" s="30">
        <f t="shared" si="77"/>
        <v>60.648396749999989</v>
      </c>
      <c r="AD192" s="30">
        <f t="shared" si="77"/>
        <v>74.125818249999995</v>
      </c>
      <c r="AE192" s="30">
        <f t="shared" si="77"/>
        <v>74.125818249999995</v>
      </c>
      <c r="AF192" s="30">
        <f t="shared" si="77"/>
        <v>74.125818249999995</v>
      </c>
      <c r="AG192" s="31">
        <f t="shared" si="77"/>
        <v>74.125818249999995</v>
      </c>
      <c r="AH192" s="29">
        <f t="shared" si="78"/>
        <v>3.5378231437499994</v>
      </c>
      <c r="AI192" s="30">
        <f t="shared" si="78"/>
        <v>5.8744832455816232</v>
      </c>
      <c r="AJ192" s="30">
        <f t="shared" si="78"/>
        <v>14.17141790230454</v>
      </c>
      <c r="AK192" s="30">
        <f t="shared" si="78"/>
        <v>17.320621880594441</v>
      </c>
      <c r="AL192" s="30">
        <f t="shared" si="78"/>
        <v>17.320621880594441</v>
      </c>
      <c r="AM192" s="30">
        <f t="shared" si="78"/>
        <v>17.320621880594441</v>
      </c>
      <c r="AN192" s="31">
        <f t="shared" si="78"/>
        <v>17.320621880594441</v>
      </c>
      <c r="AO192" s="42"/>
      <c r="AP192" s="43"/>
      <c r="AQ192" s="43"/>
      <c r="AR192" s="43"/>
      <c r="AS192" s="43"/>
      <c r="AT192" s="43"/>
      <c r="AU192" s="43"/>
      <c r="AV192" t="str">
        <f t="shared" si="79"/>
        <v>C3 - Low Intensity</v>
      </c>
      <c r="AW192" t="str">
        <f t="shared" si="75"/>
        <v>C3 - Low Intensity_Ruyi</v>
      </c>
    </row>
    <row r="193" spans="1:53" ht="15" hidden="1" x14ac:dyDescent="0.25">
      <c r="A193" s="21" t="s">
        <v>392</v>
      </c>
      <c r="B193" t="s">
        <v>393</v>
      </c>
      <c r="C193" t="s">
        <v>376</v>
      </c>
      <c r="D193" t="s">
        <v>18</v>
      </c>
      <c r="E193" t="str">
        <f>VLOOKUP(A193,[1]VLookup!G:I,3,0)</f>
        <v>C3 Walkies</v>
      </c>
      <c r="F193" s="22">
        <v>0</v>
      </c>
      <c r="G193" s="23">
        <f>IFERROR(VLOOKUP(A193,[1]Asia_bookings_input!A:C,3,0),0)</f>
        <v>0</v>
      </c>
      <c r="H193" s="23">
        <f>IFERROR(VLOOKUP(A193,[1]Asia_bookings_input!K:L,2,0),0)</f>
        <v>0</v>
      </c>
      <c r="I193" s="23">
        <f t="shared" si="80"/>
        <v>0</v>
      </c>
      <c r="J193" s="23">
        <f t="shared" si="80"/>
        <v>0</v>
      </c>
      <c r="K193" s="23">
        <f t="shared" si="80"/>
        <v>0</v>
      </c>
      <c r="L193" s="23">
        <f t="shared" si="80"/>
        <v>0</v>
      </c>
      <c r="M193" s="25" t="str">
        <f>IFERROR(VLOOKUP(A193,[1]Revenue_Margin_input_Asia!A:F,6,0),"")</f>
        <v/>
      </c>
      <c r="N193" s="25" t="str">
        <f t="shared" si="63"/>
        <v/>
      </c>
      <c r="O193" s="25" t="str">
        <f t="shared" si="64"/>
        <v/>
      </c>
      <c r="P193" s="25" t="str">
        <f t="shared" si="65"/>
        <v/>
      </c>
      <c r="Q193" s="25" t="str">
        <f t="shared" si="66"/>
        <v/>
      </c>
      <c r="R193" s="25" t="str">
        <f t="shared" si="66"/>
        <v/>
      </c>
      <c r="S193" s="26" t="str">
        <f t="shared" si="66"/>
        <v/>
      </c>
      <c r="T193" s="27" t="str">
        <f>IFERROR(VLOOKUP(A193,[1]Revenue_Margin_input_Asia!A:K,7,0),"")</f>
        <v/>
      </c>
      <c r="U193" s="28" t="str">
        <f>IFERROR(VLOOKUP(A193,[1]Revenue_Margin_input_Asia!A:K,8,0),"")</f>
        <v/>
      </c>
      <c r="V193" s="28" t="str">
        <f>IFERROR(VLOOKUP($A193,[1]Revenue_Margin_input_Asia!$A:$AK,9,0),"")</f>
        <v/>
      </c>
      <c r="W193" s="28" t="str">
        <f>IFERROR(VLOOKUP($A193,[1]Revenue_Margin_input_Asia!$A:$AK,10,0),"")</f>
        <v/>
      </c>
      <c r="X193" s="28" t="str">
        <f>IFERROR(VLOOKUP($A193,[1]Revenue_Margin_input_Asia!$A:$AK,11,0),"")</f>
        <v/>
      </c>
      <c r="Y193" s="28" t="str">
        <f>IFERROR(VLOOKUP($A193,[1]Revenue_Margin_input_Asia!$A:$AK,12,0),"")</f>
        <v/>
      </c>
      <c r="Z193" s="28" t="str">
        <f>IFERROR(VLOOKUP($A193,[1]Revenue_Margin_input_Asia!$A:$AK,13,0),"")</f>
        <v/>
      </c>
      <c r="AA193" s="29">
        <f t="shared" si="77"/>
        <v>0</v>
      </c>
      <c r="AB193" s="30">
        <f t="shared" si="77"/>
        <v>0</v>
      </c>
      <c r="AC193" s="30">
        <f t="shared" si="77"/>
        <v>0</v>
      </c>
      <c r="AD193" s="30">
        <f t="shared" si="77"/>
        <v>0</v>
      </c>
      <c r="AE193" s="30">
        <f t="shared" si="77"/>
        <v>0</v>
      </c>
      <c r="AF193" s="30">
        <f t="shared" si="77"/>
        <v>0</v>
      </c>
      <c r="AG193" s="31">
        <f t="shared" si="77"/>
        <v>0</v>
      </c>
      <c r="AH193" s="29">
        <f t="shared" si="78"/>
        <v>0</v>
      </c>
      <c r="AI193" s="30">
        <f t="shared" si="78"/>
        <v>0</v>
      </c>
      <c r="AJ193" s="30">
        <f t="shared" si="78"/>
        <v>0</v>
      </c>
      <c r="AK193" s="30">
        <f t="shared" si="78"/>
        <v>0</v>
      </c>
      <c r="AL193" s="30">
        <f t="shared" si="78"/>
        <v>0</v>
      </c>
      <c r="AM193" s="30">
        <f t="shared" si="78"/>
        <v>0</v>
      </c>
      <c r="AN193" s="31">
        <f t="shared" si="78"/>
        <v>0</v>
      </c>
      <c r="AO193" s="42"/>
      <c r="AP193" s="43"/>
      <c r="AQ193" s="43"/>
      <c r="AR193" s="43"/>
      <c r="AS193" s="43"/>
      <c r="AT193" s="43"/>
      <c r="AU193" s="43"/>
      <c r="AV193" t="str">
        <f t="shared" si="79"/>
        <v>C3 - Low Intensity</v>
      </c>
      <c r="AW193" t="str">
        <f t="shared" si="75"/>
        <v>C3 - Low Intensity_Ruyi</v>
      </c>
    </row>
    <row r="194" spans="1:53" ht="15" x14ac:dyDescent="0.25">
      <c r="A194" s="21" t="s">
        <v>394</v>
      </c>
      <c r="B194" t="s">
        <v>395</v>
      </c>
      <c r="C194" t="s">
        <v>376</v>
      </c>
      <c r="D194" t="s">
        <v>18</v>
      </c>
      <c r="E194" t="str">
        <f>VLOOKUP(A194,[1]VLookup!G:I,3,0)</f>
        <v>C3 Walkies</v>
      </c>
      <c r="F194" s="22">
        <v>3</v>
      </c>
      <c r="G194" s="23">
        <f>IFERROR(VLOOKUP(A194,[1]Asia_bookings_input!A:C,3,0),0)</f>
        <v>11</v>
      </c>
      <c r="H194" s="23">
        <f>IFERROR(VLOOKUP(A194,[1]Asia_bookings_input!K:L,2,0),0)</f>
        <v>20</v>
      </c>
      <c r="I194" s="23">
        <f t="shared" si="80"/>
        <v>23</v>
      </c>
      <c r="J194" s="23">
        <f t="shared" si="80"/>
        <v>25</v>
      </c>
      <c r="K194" s="23">
        <f t="shared" si="80"/>
        <v>23</v>
      </c>
      <c r="L194" s="23">
        <f t="shared" si="80"/>
        <v>25</v>
      </c>
      <c r="M194" s="25">
        <f>IFERROR(VLOOKUP(A194,[1]Revenue_Margin_input_Asia!A:F,6,0),"")</f>
        <v>7.9390499999999999</v>
      </c>
      <c r="N194" s="25">
        <f t="shared" si="63"/>
        <v>7.9390499999999999</v>
      </c>
      <c r="O194" s="25">
        <f t="shared" si="64"/>
        <v>7.9390499999999999</v>
      </c>
      <c r="P194" s="25">
        <f t="shared" si="65"/>
        <v>7.9390499999999999</v>
      </c>
      <c r="Q194" s="25">
        <f t="shared" si="66"/>
        <v>7.9390499999999999</v>
      </c>
      <c r="R194" s="25">
        <f t="shared" si="66"/>
        <v>7.9390499999999999</v>
      </c>
      <c r="S194" s="26">
        <f t="shared" si="66"/>
        <v>7.9390499999999999</v>
      </c>
      <c r="T194" s="27">
        <f>IFERROR(VLOOKUP(A194,[1]Revenue_Margin_input_Asia!A:K,7,0),"")</f>
        <v>0.10500000000000001</v>
      </c>
      <c r="U194" s="28">
        <f>IFERROR(VLOOKUP(A194,[1]Revenue_Margin_input_Asia!A:K,8,0),"")</f>
        <v>0.17435036058141007</v>
      </c>
      <c r="V194" s="28">
        <f>IFERROR(VLOOKUP($A194,[1]Revenue_Margin_input_Asia!$A:$AK,9,0),"")</f>
        <v>0.35018234209464694</v>
      </c>
      <c r="W194" s="28">
        <f>IFERROR(VLOOKUP($A194,[1]Revenue_Margin_input_Asia!$A:$AK,10,0),"")</f>
        <v>0.35018234209464694</v>
      </c>
      <c r="X194" s="28">
        <f>IFERROR(VLOOKUP($A194,[1]Revenue_Margin_input_Asia!$A:$AK,11,0),"")</f>
        <v>0.35018234209464694</v>
      </c>
      <c r="Y194" s="28">
        <f>IFERROR(VLOOKUP($A194,[1]Revenue_Margin_input_Asia!$A:$AK,12,0),"")</f>
        <v>0.35018234209464694</v>
      </c>
      <c r="Z194" s="28">
        <f>IFERROR(VLOOKUP($A194,[1]Revenue_Margin_input_Asia!$A:$AK,13,0),"")</f>
        <v>0.35018234209464694</v>
      </c>
      <c r="AA194" s="29">
        <f t="shared" si="77"/>
        <v>23.817149999999998</v>
      </c>
      <c r="AB194" s="30">
        <f t="shared" si="77"/>
        <v>87.329549999999998</v>
      </c>
      <c r="AC194" s="30">
        <f t="shared" si="77"/>
        <v>158.78100000000001</v>
      </c>
      <c r="AD194" s="30">
        <f t="shared" si="77"/>
        <v>182.59815</v>
      </c>
      <c r="AE194" s="30">
        <f t="shared" si="77"/>
        <v>198.47624999999999</v>
      </c>
      <c r="AF194" s="30">
        <f t="shared" si="77"/>
        <v>182.59815</v>
      </c>
      <c r="AG194" s="31">
        <f t="shared" si="77"/>
        <v>198.47624999999999</v>
      </c>
      <c r="AH194" s="29">
        <f t="shared" si="78"/>
        <v>2.5008007500000002</v>
      </c>
      <c r="AI194" s="30">
        <f t="shared" si="78"/>
        <v>15.225938531912279</v>
      </c>
      <c r="AJ194" s="30">
        <f t="shared" si="78"/>
        <v>55.60230246013014</v>
      </c>
      <c r="AK194" s="30">
        <f t="shared" si="78"/>
        <v>63.942647829149657</v>
      </c>
      <c r="AL194" s="30">
        <f t="shared" si="78"/>
        <v>69.50287807516267</v>
      </c>
      <c r="AM194" s="30">
        <f t="shared" si="78"/>
        <v>63.942647829149657</v>
      </c>
      <c r="AN194" s="31">
        <f t="shared" si="78"/>
        <v>69.50287807516267</v>
      </c>
      <c r="AO194" s="42"/>
      <c r="AP194" s="43"/>
      <c r="AQ194" s="43"/>
      <c r="AR194" s="43"/>
      <c r="AS194" s="43"/>
      <c r="AT194" s="43"/>
      <c r="AU194" s="43"/>
      <c r="AV194" t="str">
        <f t="shared" si="79"/>
        <v>C3 - Low Intensity</v>
      </c>
      <c r="AW194" t="str">
        <f t="shared" si="75"/>
        <v>C3 - Low Intensity_Ruyi</v>
      </c>
    </row>
    <row r="195" spans="1:53" ht="15" hidden="1" x14ac:dyDescent="0.25">
      <c r="A195" s="21" t="s">
        <v>396</v>
      </c>
      <c r="B195" t="s">
        <v>397</v>
      </c>
      <c r="C195" t="s">
        <v>376</v>
      </c>
      <c r="D195" t="s">
        <v>18</v>
      </c>
      <c r="E195" t="str">
        <f>VLOOKUP(A195,[1]VLookup!G:I,3,0)</f>
        <v>C3 Walkies</v>
      </c>
      <c r="F195" s="22">
        <v>0</v>
      </c>
      <c r="G195" s="23">
        <f>IFERROR(VLOOKUP(A195,[1]Asia_bookings_input!A:C,3,0),0)</f>
        <v>0</v>
      </c>
      <c r="H195" s="23">
        <f>IFERROR(VLOOKUP(A195,[1]Asia_bookings_input!K:L,2,0),0)</f>
        <v>0</v>
      </c>
      <c r="I195" s="23">
        <f t="shared" si="80"/>
        <v>0</v>
      </c>
      <c r="J195" s="23">
        <f t="shared" si="80"/>
        <v>0</v>
      </c>
      <c r="K195" s="23">
        <f t="shared" si="80"/>
        <v>0</v>
      </c>
      <c r="L195" s="23">
        <f t="shared" si="80"/>
        <v>0</v>
      </c>
      <c r="M195" s="25">
        <f>IFERROR(VLOOKUP(A195,[1]Revenue_Margin_input_Asia!A:F,6,0),"")</f>
        <v>5.6210000000000004</v>
      </c>
      <c r="N195" s="25">
        <f t="shared" si="63"/>
        <v>5.6210000000000004</v>
      </c>
      <c r="O195" s="25">
        <f t="shared" si="64"/>
        <v>5.6210000000000004</v>
      </c>
      <c r="P195" s="25">
        <f t="shared" si="65"/>
        <v>5.6210000000000004</v>
      </c>
      <c r="Q195" s="25">
        <f t="shared" si="66"/>
        <v>5.6210000000000004</v>
      </c>
      <c r="R195" s="25">
        <f t="shared" si="66"/>
        <v>5.6210000000000004</v>
      </c>
      <c r="S195" s="26">
        <f t="shared" si="66"/>
        <v>5.6210000000000004</v>
      </c>
      <c r="T195" s="27">
        <f>IFERROR(VLOOKUP(A195,[1]Revenue_Margin_input_Asia!A:K,7,0),"")</f>
        <v>0.10500000000000001</v>
      </c>
      <c r="U195" s="28">
        <f>IFERROR(VLOOKUP(A195,[1]Revenue_Margin_input_Asia!A:K,8,0),"")</f>
        <v>0.17435036058141007</v>
      </c>
      <c r="V195" s="28">
        <f>IFERROR(VLOOKUP($A195,[1]Revenue_Margin_input_Asia!$A:$AK,9,0),"")</f>
        <v>0.16390320062223873</v>
      </c>
      <c r="W195" s="28">
        <f>IFERROR(VLOOKUP($A195,[1]Revenue_Margin_input_Asia!$A:$AK,10,0),"")</f>
        <v>0.16390320062223873</v>
      </c>
      <c r="X195" s="28">
        <f>IFERROR(VLOOKUP($A195,[1]Revenue_Margin_input_Asia!$A:$AK,11,0),"")</f>
        <v>0.16390320062223873</v>
      </c>
      <c r="Y195" s="28">
        <f>IFERROR(VLOOKUP($A195,[1]Revenue_Margin_input_Asia!$A:$AK,12,0),"")</f>
        <v>0.16390320062223873</v>
      </c>
      <c r="Z195" s="28">
        <f>IFERROR(VLOOKUP($A195,[1]Revenue_Margin_input_Asia!$A:$AK,13,0),"")</f>
        <v>0.16390320062223873</v>
      </c>
      <c r="AA195" s="29">
        <f t="shared" si="77"/>
        <v>0</v>
      </c>
      <c r="AB195" s="30">
        <f t="shared" si="77"/>
        <v>0</v>
      </c>
      <c r="AC195" s="30">
        <f t="shared" si="77"/>
        <v>0</v>
      </c>
      <c r="AD195" s="30">
        <f t="shared" si="77"/>
        <v>0</v>
      </c>
      <c r="AE195" s="30">
        <f t="shared" si="77"/>
        <v>0</v>
      </c>
      <c r="AF195" s="30">
        <f t="shared" si="77"/>
        <v>0</v>
      </c>
      <c r="AG195" s="31">
        <f t="shared" si="77"/>
        <v>0</v>
      </c>
      <c r="AH195" s="29">
        <f t="shared" si="78"/>
        <v>0</v>
      </c>
      <c r="AI195" s="30">
        <f t="shared" si="78"/>
        <v>0</v>
      </c>
      <c r="AJ195" s="30">
        <f t="shared" si="78"/>
        <v>0</v>
      </c>
      <c r="AK195" s="30">
        <f t="shared" si="78"/>
        <v>0</v>
      </c>
      <c r="AL195" s="30">
        <f t="shared" si="78"/>
        <v>0</v>
      </c>
      <c r="AM195" s="30">
        <f t="shared" si="78"/>
        <v>0</v>
      </c>
      <c r="AN195" s="31">
        <f t="shared" si="78"/>
        <v>0</v>
      </c>
      <c r="AO195" s="42"/>
      <c r="AP195" s="43"/>
      <c r="AQ195" s="43"/>
      <c r="AR195" s="43"/>
      <c r="AS195" s="43"/>
      <c r="AT195" s="43"/>
      <c r="AU195" s="43"/>
      <c r="AV195" t="str">
        <f t="shared" si="79"/>
        <v>C3 - Low Intensity</v>
      </c>
      <c r="AW195" t="str">
        <f t="shared" si="75"/>
        <v>C3 - Low Intensity_Ruyi</v>
      </c>
    </row>
    <row r="196" spans="1:53" ht="15" hidden="1" x14ac:dyDescent="0.25">
      <c r="A196" s="21" t="s">
        <v>398</v>
      </c>
      <c r="B196" t="s">
        <v>399</v>
      </c>
      <c r="C196" t="s">
        <v>376</v>
      </c>
      <c r="D196" t="s">
        <v>18</v>
      </c>
      <c r="E196" t="str">
        <f>VLOOKUP(A196,[1]VLookup!G:I,3,0)</f>
        <v>C3 Walkies</v>
      </c>
      <c r="F196" s="22">
        <v>0</v>
      </c>
      <c r="G196" s="23">
        <f>IFERROR(VLOOKUP(A196,[1]Asia_bookings_input!A:C,3,0),0)</f>
        <v>0</v>
      </c>
      <c r="H196" s="23">
        <f>IFERROR(VLOOKUP(A196,[1]Asia_bookings_input!K:L,2,0),0)</f>
        <v>0</v>
      </c>
      <c r="I196" s="23">
        <f t="shared" si="80"/>
        <v>0</v>
      </c>
      <c r="J196" s="23">
        <f t="shared" si="80"/>
        <v>0</v>
      </c>
      <c r="K196" s="23">
        <f t="shared" si="80"/>
        <v>0</v>
      </c>
      <c r="L196" s="23">
        <f t="shared" si="80"/>
        <v>0</v>
      </c>
      <c r="M196" s="25">
        <f>IFERROR(VLOOKUP(A196,[1]Revenue_Margin_input_Asia!A:F,6,0),"")</f>
        <v>4.3367099799999993</v>
      </c>
      <c r="N196" s="25">
        <f t="shared" si="63"/>
        <v>4.3367099799999993</v>
      </c>
      <c r="O196" s="25">
        <f t="shared" si="64"/>
        <v>4.3367099799999993</v>
      </c>
      <c r="P196" s="25">
        <f t="shared" si="65"/>
        <v>4.3367099799999993</v>
      </c>
      <c r="Q196" s="25">
        <f t="shared" si="66"/>
        <v>4.3367099799999993</v>
      </c>
      <c r="R196" s="25">
        <f t="shared" si="66"/>
        <v>4.3367099799999993</v>
      </c>
      <c r="S196" s="26">
        <f t="shared" si="66"/>
        <v>4.3367099799999993</v>
      </c>
      <c r="T196" s="27">
        <f>IFERROR(VLOOKUP(A196,[1]Revenue_Margin_input_Asia!A:K,7,0),"")</f>
        <v>0.10500000000000001</v>
      </c>
      <c r="U196" s="28">
        <f>IFERROR(VLOOKUP(A196,[1]Revenue_Margin_input_Asia!A:K,8,0),"")</f>
        <v>0.17435036058141007</v>
      </c>
      <c r="V196" s="28">
        <f>IFERROR(VLOOKUP($A196,[1]Revenue_Margin_input_Asia!$A:$AK,9,0),"")</f>
        <v>0.17435036058141007</v>
      </c>
      <c r="W196" s="28">
        <f>IFERROR(VLOOKUP($A196,[1]Revenue_Margin_input_Asia!$A:$AK,10,0),"")</f>
        <v>0.17435036058141007</v>
      </c>
      <c r="X196" s="28">
        <f>IFERROR(VLOOKUP($A196,[1]Revenue_Margin_input_Asia!$A:$AK,11,0),"")</f>
        <v>0.17435036058141007</v>
      </c>
      <c r="Y196" s="28">
        <f>IFERROR(VLOOKUP($A196,[1]Revenue_Margin_input_Asia!$A:$AK,12,0),"")</f>
        <v>0.17435036058141007</v>
      </c>
      <c r="Z196" s="28">
        <f>IFERROR(VLOOKUP($A196,[1]Revenue_Margin_input_Asia!$A:$AK,13,0),"")</f>
        <v>0.17435036058141007</v>
      </c>
      <c r="AA196" s="29">
        <f t="shared" si="77"/>
        <v>0</v>
      </c>
      <c r="AB196" s="30">
        <f t="shared" si="77"/>
        <v>0</v>
      </c>
      <c r="AC196" s="30">
        <f t="shared" si="77"/>
        <v>0</v>
      </c>
      <c r="AD196" s="30">
        <f t="shared" si="77"/>
        <v>0</v>
      </c>
      <c r="AE196" s="30">
        <f t="shared" si="77"/>
        <v>0</v>
      </c>
      <c r="AF196" s="30">
        <f t="shared" si="77"/>
        <v>0</v>
      </c>
      <c r="AG196" s="31">
        <f t="shared" si="77"/>
        <v>0</v>
      </c>
      <c r="AH196" s="29">
        <f t="shared" si="78"/>
        <v>0</v>
      </c>
      <c r="AI196" s="30">
        <f t="shared" si="78"/>
        <v>0</v>
      </c>
      <c r="AJ196" s="30">
        <f t="shared" si="78"/>
        <v>0</v>
      </c>
      <c r="AK196" s="30">
        <f t="shared" si="78"/>
        <v>0</v>
      </c>
      <c r="AL196" s="30">
        <f t="shared" si="78"/>
        <v>0</v>
      </c>
      <c r="AM196" s="30">
        <f t="shared" si="78"/>
        <v>0</v>
      </c>
      <c r="AN196" s="31">
        <f t="shared" si="78"/>
        <v>0</v>
      </c>
      <c r="AO196" s="42"/>
      <c r="AP196" s="43"/>
      <c r="AQ196" s="43"/>
      <c r="AR196" s="43"/>
      <c r="AS196" s="43"/>
      <c r="AT196" s="43"/>
      <c r="AU196" s="43"/>
      <c r="AV196" t="str">
        <f t="shared" si="79"/>
        <v>C3 - Low Intensity</v>
      </c>
      <c r="AW196" t="str">
        <f t="shared" si="75"/>
        <v>C3 - Low Intensity_Ruyi</v>
      </c>
    </row>
    <row r="197" spans="1:53" ht="15" x14ac:dyDescent="0.25">
      <c r="A197" s="21" t="s">
        <v>400</v>
      </c>
      <c r="B197" t="s">
        <v>401</v>
      </c>
      <c r="C197" t="s">
        <v>376</v>
      </c>
      <c r="D197" t="s">
        <v>15</v>
      </c>
      <c r="E197" t="str">
        <f>VLOOKUP(A197,[1]VLookup!G:I,3,0)</f>
        <v>C3 Walkies</v>
      </c>
      <c r="F197" s="22">
        <v>1</v>
      </c>
      <c r="G197" s="23">
        <f>IFERROR(VLOOKUP(A197,[1]Asia_bookings_input!A:C,3,0),0)</f>
        <v>2</v>
      </c>
      <c r="H197" s="23">
        <f>IFERROR(VLOOKUP(A197,[1]Asia_bookings_input!K:L,2,0),0)</f>
        <v>1</v>
      </c>
      <c r="I197" s="23">
        <f t="shared" si="80"/>
        <v>1</v>
      </c>
      <c r="J197" s="23">
        <f t="shared" si="80"/>
        <v>1</v>
      </c>
      <c r="K197" s="23">
        <f t="shared" si="80"/>
        <v>1</v>
      </c>
      <c r="L197" s="23">
        <f t="shared" si="80"/>
        <v>1</v>
      </c>
      <c r="M197" s="25">
        <f>IFERROR(VLOOKUP(A197,[1]Revenue_Margin_input_Asia!A:F,6,0),"")</f>
        <v>5.7300624999999998</v>
      </c>
      <c r="N197" s="25">
        <f t="shared" ref="N197:N262" si="81">M197</f>
        <v>5.7300624999999998</v>
      </c>
      <c r="O197" s="25">
        <f t="shared" ref="O197:O262" si="82">M197</f>
        <v>5.7300624999999998</v>
      </c>
      <c r="P197" s="25">
        <f t="shared" ref="P197:P262" si="83">M197</f>
        <v>5.7300624999999998</v>
      </c>
      <c r="Q197" s="25">
        <f t="shared" ref="Q197:S262" si="84">M197</f>
        <v>5.7300624999999998</v>
      </c>
      <c r="R197" s="25">
        <f t="shared" si="84"/>
        <v>5.7300624999999998</v>
      </c>
      <c r="S197" s="26">
        <f t="shared" si="84"/>
        <v>5.7300624999999998</v>
      </c>
      <c r="T197" s="27">
        <f>IFERROR(VLOOKUP(A197,[1]Revenue_Margin_input_Asia!A:K,7,0),"")</f>
        <v>0.10500000000000001</v>
      </c>
      <c r="U197" s="28">
        <f>IFERROR(VLOOKUP(A197,[1]Revenue_Margin_input_Asia!A:K,8,0),"")</f>
        <v>0.17435036058141007</v>
      </c>
      <c r="V197" s="28">
        <f>IFERROR(VLOOKUP($A197,[1]Revenue_Margin_input_Asia!$A:$AK,9,0),"")</f>
        <v>8.1602844531362836E-2</v>
      </c>
      <c r="W197" s="28">
        <f>IFERROR(VLOOKUP($A197,[1]Revenue_Margin_input_Asia!$A:$AK,10,0),"")</f>
        <v>8.1602844531362836E-2</v>
      </c>
      <c r="X197" s="28">
        <f>IFERROR(VLOOKUP($A197,[1]Revenue_Margin_input_Asia!$A:$AK,11,0),"")</f>
        <v>0.08</v>
      </c>
      <c r="Y197" s="28">
        <f>IFERROR(VLOOKUP($A197,[1]Revenue_Margin_input_Asia!$A:$AK,12,0),"")</f>
        <v>0.08</v>
      </c>
      <c r="Z197" s="28">
        <f>IFERROR(VLOOKUP($A197,[1]Revenue_Margin_input_Asia!$A:$AK,13,0),"")</f>
        <v>0.08</v>
      </c>
      <c r="AA197" s="29">
        <f t="shared" si="77"/>
        <v>5.7300624999999998</v>
      </c>
      <c r="AB197" s="30">
        <f t="shared" si="77"/>
        <v>11.460125</v>
      </c>
      <c r="AC197" s="30">
        <f t="shared" si="77"/>
        <v>5.7300624999999998</v>
      </c>
      <c r="AD197" s="30">
        <f t="shared" si="77"/>
        <v>5.7300624999999998</v>
      </c>
      <c r="AE197" s="30">
        <f t="shared" si="77"/>
        <v>5.7300624999999998</v>
      </c>
      <c r="AF197" s="30">
        <f t="shared" si="77"/>
        <v>5.7300624999999998</v>
      </c>
      <c r="AG197" s="31">
        <f t="shared" si="77"/>
        <v>5.7300624999999998</v>
      </c>
      <c r="AH197" s="29">
        <f t="shared" si="78"/>
        <v>0.60165656249999999</v>
      </c>
      <c r="AI197" s="30">
        <f t="shared" si="78"/>
        <v>1.998076926058032</v>
      </c>
      <c r="AJ197" s="30">
        <f t="shared" si="78"/>
        <v>0.46758939934249227</v>
      </c>
      <c r="AK197" s="30">
        <f t="shared" si="78"/>
        <v>0.46758939934249227</v>
      </c>
      <c r="AL197" s="30">
        <f t="shared" si="78"/>
        <v>0.45840500000000001</v>
      </c>
      <c r="AM197" s="30">
        <f t="shared" si="78"/>
        <v>0.45840500000000001</v>
      </c>
      <c r="AN197" s="31">
        <f t="shared" si="78"/>
        <v>0.45840500000000001</v>
      </c>
      <c r="AO197" s="42"/>
      <c r="AP197" s="43"/>
      <c r="AQ197" s="43"/>
      <c r="AR197" s="43"/>
      <c r="AS197" s="43"/>
      <c r="AT197" s="43"/>
      <c r="AU197" s="43"/>
      <c r="AV197" t="str">
        <f t="shared" si="79"/>
        <v>C3 - Low Intensity</v>
      </c>
      <c r="AW197" t="str">
        <f t="shared" si="75"/>
        <v>C3 - Low Intensity_Ruyi</v>
      </c>
    </row>
    <row r="198" spans="1:53" ht="15" hidden="1" x14ac:dyDescent="0.25">
      <c r="A198" s="21" t="s">
        <v>402</v>
      </c>
      <c r="B198" t="s">
        <v>403</v>
      </c>
      <c r="C198" t="s">
        <v>376</v>
      </c>
      <c r="D198" t="s">
        <v>15</v>
      </c>
      <c r="E198" t="str">
        <f>VLOOKUP(A198,[1]VLookup!G:I,3,0)</f>
        <v>C3 Walkies</v>
      </c>
      <c r="F198" s="22">
        <v>0</v>
      </c>
      <c r="G198" s="23">
        <f>IFERROR(VLOOKUP(A198,[1]Asia_bookings_input!A:C,3,0),0)</f>
        <v>0</v>
      </c>
      <c r="H198" s="23">
        <f>IFERROR(VLOOKUP(A198,[1]Asia_bookings_input!K:L,2,0),0)</f>
        <v>0</v>
      </c>
      <c r="I198" s="23">
        <f t="shared" si="80"/>
        <v>0</v>
      </c>
      <c r="J198" s="23">
        <f t="shared" si="80"/>
        <v>0</v>
      </c>
      <c r="K198" s="23">
        <f t="shared" si="80"/>
        <v>0</v>
      </c>
      <c r="L198" s="23">
        <f t="shared" si="80"/>
        <v>0</v>
      </c>
      <c r="M198" s="25" t="str">
        <f>IFERROR(VLOOKUP(A198,[1]Revenue_Margin_input_Asia!A:F,6,0),"")</f>
        <v/>
      </c>
      <c r="N198" s="25" t="str">
        <f t="shared" si="81"/>
        <v/>
      </c>
      <c r="O198" s="25" t="str">
        <f t="shared" si="82"/>
        <v/>
      </c>
      <c r="P198" s="25" t="str">
        <f t="shared" si="83"/>
        <v/>
      </c>
      <c r="Q198" s="25" t="str">
        <f t="shared" si="84"/>
        <v/>
      </c>
      <c r="R198" s="25" t="str">
        <f t="shared" si="84"/>
        <v/>
      </c>
      <c r="S198" s="26" t="str">
        <f t="shared" si="84"/>
        <v/>
      </c>
      <c r="T198" s="27" t="str">
        <f>IFERROR(VLOOKUP(A198,[1]Revenue_Margin_input_Asia!A:K,7,0),"")</f>
        <v/>
      </c>
      <c r="U198" s="28" t="str">
        <f>IFERROR(VLOOKUP(A198,[1]Revenue_Margin_input_Asia!A:K,8,0),"")</f>
        <v/>
      </c>
      <c r="V198" s="28" t="str">
        <f>IFERROR(VLOOKUP($A198,[1]Revenue_Margin_input_Asia!$A:$AK,9,0),"")</f>
        <v/>
      </c>
      <c r="W198" s="28" t="str">
        <f>IFERROR(VLOOKUP($A198,[1]Revenue_Margin_input_Asia!$A:$AK,10,0),"")</f>
        <v/>
      </c>
      <c r="X198" s="28" t="str">
        <f>IFERROR(VLOOKUP($A198,[1]Revenue_Margin_input_Asia!$A:$AK,11,0),"")</f>
        <v/>
      </c>
      <c r="Y198" s="28" t="str">
        <f>IFERROR(VLOOKUP($A198,[1]Revenue_Margin_input_Asia!$A:$AK,12,0),"")</f>
        <v/>
      </c>
      <c r="Z198" s="28" t="str">
        <f>IFERROR(VLOOKUP($A198,[1]Revenue_Margin_input_Asia!$A:$AK,13,0),"")</f>
        <v/>
      </c>
      <c r="AA198" s="29">
        <f t="shared" si="77"/>
        <v>0</v>
      </c>
      <c r="AB198" s="30">
        <f t="shared" si="77"/>
        <v>0</v>
      </c>
      <c r="AC198" s="30">
        <f t="shared" si="77"/>
        <v>0</v>
      </c>
      <c r="AD198" s="30">
        <f t="shared" si="77"/>
        <v>0</v>
      </c>
      <c r="AE198" s="30">
        <f t="shared" si="77"/>
        <v>0</v>
      </c>
      <c r="AF198" s="30">
        <f t="shared" si="77"/>
        <v>0</v>
      </c>
      <c r="AG198" s="31">
        <f t="shared" si="77"/>
        <v>0</v>
      </c>
      <c r="AH198" s="29">
        <f t="shared" si="78"/>
        <v>0</v>
      </c>
      <c r="AI198" s="30">
        <f t="shared" si="78"/>
        <v>0</v>
      </c>
      <c r="AJ198" s="30">
        <f t="shared" si="78"/>
        <v>0</v>
      </c>
      <c r="AK198" s="30">
        <f t="shared" si="78"/>
        <v>0</v>
      </c>
      <c r="AL198" s="30">
        <f t="shared" si="78"/>
        <v>0</v>
      </c>
      <c r="AM198" s="30">
        <f t="shared" si="78"/>
        <v>0</v>
      </c>
      <c r="AN198" s="31">
        <f t="shared" si="78"/>
        <v>0</v>
      </c>
      <c r="AO198" s="42"/>
      <c r="AP198" s="43"/>
      <c r="AQ198" s="43"/>
      <c r="AR198" s="43"/>
      <c r="AS198" s="43"/>
      <c r="AT198" s="43"/>
      <c r="AU198" s="43"/>
      <c r="AV198" t="str">
        <f t="shared" si="79"/>
        <v>C3 - Low Intensity</v>
      </c>
      <c r="AW198" t="str">
        <f t="shared" si="75"/>
        <v>C3 - Low Intensity_Ruyi</v>
      </c>
    </row>
    <row r="199" spans="1:53" ht="15" x14ac:dyDescent="0.25">
      <c r="A199" s="21" t="s">
        <v>404</v>
      </c>
      <c r="B199" t="s">
        <v>405</v>
      </c>
      <c r="C199" t="s">
        <v>376</v>
      </c>
      <c r="D199" t="s">
        <v>15</v>
      </c>
      <c r="E199" t="str">
        <f>VLOOKUP(A199,[1]VLookup!G:I,3,0)</f>
        <v>C3 Walkies</v>
      </c>
      <c r="F199" s="22">
        <v>0</v>
      </c>
      <c r="G199" s="23">
        <f>IFERROR(VLOOKUP(A199,[1]Asia_bookings_input!A:C,3,0),0)</f>
        <v>0</v>
      </c>
      <c r="H199" s="23">
        <f>IFERROR(VLOOKUP(A199,[1]Asia_bookings_input!K:L,2,0),0)</f>
        <v>61</v>
      </c>
      <c r="I199" s="23">
        <f t="shared" si="80"/>
        <v>72</v>
      </c>
      <c r="J199" s="23">
        <f t="shared" si="80"/>
        <v>77</v>
      </c>
      <c r="K199" s="23">
        <f t="shared" si="80"/>
        <v>72</v>
      </c>
      <c r="L199" s="23">
        <f>ROUND((L$206)*$H199/$H$206,0)+12+1</f>
        <v>89</v>
      </c>
      <c r="M199" s="25">
        <f>IFERROR(VLOOKUP(A199,[1]Revenue_Margin_input_Asia!A:F,6,0),"")</f>
        <v>7.0670000000000002</v>
      </c>
      <c r="N199" s="25">
        <f t="shared" si="81"/>
        <v>7.0670000000000002</v>
      </c>
      <c r="O199" s="25">
        <f t="shared" si="82"/>
        <v>7.0670000000000002</v>
      </c>
      <c r="P199" s="25">
        <f t="shared" si="83"/>
        <v>7.0670000000000002</v>
      </c>
      <c r="Q199" s="25">
        <f t="shared" si="84"/>
        <v>7.0670000000000002</v>
      </c>
      <c r="R199" s="25">
        <f t="shared" si="84"/>
        <v>7.0670000000000002</v>
      </c>
      <c r="S199" s="26">
        <f t="shared" si="84"/>
        <v>7.0670000000000002</v>
      </c>
      <c r="T199" s="27">
        <f>IFERROR(VLOOKUP(A199,[1]Revenue_Margin_input_Asia!A:K,7,0),"")</f>
        <v>0</v>
      </c>
      <c r="U199" s="28">
        <f>IFERROR(VLOOKUP(A199,[1]Revenue_Margin_input_Asia!A:K,8,0),"")</f>
        <v>0</v>
      </c>
      <c r="V199" s="28">
        <f>IFERROR(VLOOKUP($A199,[1]Revenue_Margin_input_Asia!$A:$AK,9,0),"")</f>
        <v>0.12</v>
      </c>
      <c r="W199" s="28">
        <f>IFERROR(VLOOKUP($A199,[1]Revenue_Margin_input_Asia!$A:$AK,10,0),"")</f>
        <v>0.12</v>
      </c>
      <c r="X199" s="28">
        <f>IFERROR(VLOOKUP($A199,[1]Revenue_Margin_input_Asia!$A:$AK,11,0),"")</f>
        <v>0.12</v>
      </c>
      <c r="Y199" s="28">
        <f>IFERROR(VLOOKUP($A199,[1]Revenue_Margin_input_Asia!$A:$AK,12,0),"")</f>
        <v>0.12</v>
      </c>
      <c r="Z199" s="28">
        <f>IFERROR(VLOOKUP($A199,[1]Revenue_Margin_input_Asia!$A:$AK,13,0),"")</f>
        <v>0.12</v>
      </c>
      <c r="AA199" s="29">
        <f t="shared" si="77"/>
        <v>0</v>
      </c>
      <c r="AB199" s="30">
        <f t="shared" si="77"/>
        <v>0</v>
      </c>
      <c r="AC199" s="30">
        <f t="shared" si="77"/>
        <v>431.08699999999999</v>
      </c>
      <c r="AD199" s="30">
        <f t="shared" si="77"/>
        <v>508.82400000000001</v>
      </c>
      <c r="AE199" s="30">
        <f t="shared" si="77"/>
        <v>544.15899999999999</v>
      </c>
      <c r="AF199" s="30">
        <f t="shared" si="77"/>
        <v>508.82400000000001</v>
      </c>
      <c r="AG199" s="31">
        <f t="shared" si="77"/>
        <v>628.96299999999997</v>
      </c>
      <c r="AH199" s="29">
        <f t="shared" si="78"/>
        <v>0</v>
      </c>
      <c r="AI199" s="30">
        <f t="shared" si="78"/>
        <v>0</v>
      </c>
      <c r="AJ199" s="30">
        <f t="shared" si="78"/>
        <v>51.730439999999994</v>
      </c>
      <c r="AK199" s="30">
        <f t="shared" si="78"/>
        <v>61.058880000000002</v>
      </c>
      <c r="AL199" s="30">
        <f t="shared" si="78"/>
        <v>65.299080000000004</v>
      </c>
      <c r="AM199" s="30">
        <f t="shared" si="78"/>
        <v>61.058880000000002</v>
      </c>
      <c r="AN199" s="31">
        <f t="shared" si="78"/>
        <v>75.475559999999987</v>
      </c>
      <c r="AO199" s="42"/>
      <c r="AP199" s="43"/>
      <c r="AQ199" s="43"/>
      <c r="AR199" s="43"/>
      <c r="AS199" s="43"/>
      <c r="AT199" s="43"/>
      <c r="AU199" s="43"/>
      <c r="AV199" t="str">
        <f t="shared" si="79"/>
        <v>C3 - Low Intensity</v>
      </c>
      <c r="AW199" t="str">
        <f t="shared" si="75"/>
        <v>C3 - Low Intensity_Ruyi</v>
      </c>
    </row>
    <row r="200" spans="1:53" ht="15" x14ac:dyDescent="0.25">
      <c r="A200" s="21" t="s">
        <v>406</v>
      </c>
      <c r="B200" t="s">
        <v>407</v>
      </c>
      <c r="C200" t="s">
        <v>376</v>
      </c>
      <c r="D200" t="s">
        <v>15</v>
      </c>
      <c r="E200" t="str">
        <f>VLOOKUP(A200,[1]VLookup!G:I,3,0)</f>
        <v>C3 Walkies</v>
      </c>
      <c r="F200" s="22">
        <v>2</v>
      </c>
      <c r="G200" s="23">
        <f>IFERROR(VLOOKUP(A200,[1]Asia_bookings_input!A:C,3,0),0)</f>
        <v>2</v>
      </c>
      <c r="H200" s="23">
        <f>IFERROR(VLOOKUP(A200,[1]Asia_bookings_input!K:L,2,0),0)</f>
        <v>3</v>
      </c>
      <c r="I200" s="23">
        <f t="shared" si="80"/>
        <v>4</v>
      </c>
      <c r="J200" s="23">
        <f t="shared" si="80"/>
        <v>4</v>
      </c>
      <c r="K200" s="23">
        <f t="shared" si="80"/>
        <v>4</v>
      </c>
      <c r="L200" s="23">
        <f t="shared" si="80"/>
        <v>4</v>
      </c>
      <c r="M200" s="25">
        <f>IFERROR(VLOOKUP(A200,[1]Revenue_Margin_input_Asia!A:F,6,0),"")</f>
        <v>7.2355258048797033</v>
      </c>
      <c r="N200" s="25">
        <f t="shared" si="81"/>
        <v>7.2355258048797033</v>
      </c>
      <c r="O200" s="25">
        <f t="shared" si="82"/>
        <v>7.2355258048797033</v>
      </c>
      <c r="P200" s="25">
        <f t="shared" si="83"/>
        <v>7.2355258048797033</v>
      </c>
      <c r="Q200" s="25">
        <f t="shared" si="84"/>
        <v>7.2355258048797033</v>
      </c>
      <c r="R200" s="25">
        <f t="shared" si="84"/>
        <v>7.2355258048797033</v>
      </c>
      <c r="S200" s="26">
        <f t="shared" si="84"/>
        <v>7.2355258048797033</v>
      </c>
      <c r="T200" s="27">
        <f>IFERROR(VLOOKUP(A200,[1]Revenue_Margin_input_Asia!A:K,7,0),"")</f>
        <v>0.10500000000000001</v>
      </c>
      <c r="U200" s="28">
        <f>IFERROR(VLOOKUP(A200,[1]Revenue_Margin_input_Asia!A:K,8,0),"")</f>
        <v>0.17435036058141007</v>
      </c>
      <c r="V200" s="28">
        <f>IFERROR(VLOOKUP($A200,[1]Revenue_Margin_input_Asia!$A:$AK,9,0),"")</f>
        <v>0.24420562790202635</v>
      </c>
      <c r="W200" s="28">
        <f>IFERROR(VLOOKUP($A200,[1]Revenue_Margin_input_Asia!$A:$AK,10,0),"")</f>
        <v>0.2</v>
      </c>
      <c r="X200" s="28">
        <f>IFERROR(VLOOKUP($A200,[1]Revenue_Margin_input_Asia!$A:$AK,11,0),"")</f>
        <v>0.2</v>
      </c>
      <c r="Y200" s="28">
        <f>IFERROR(VLOOKUP($A200,[1]Revenue_Margin_input_Asia!$A:$AK,12,0),"")</f>
        <v>0.2</v>
      </c>
      <c r="Z200" s="28">
        <f>IFERROR(VLOOKUP($A200,[1]Revenue_Margin_input_Asia!$A:$AK,13,0),"")</f>
        <v>0.2</v>
      </c>
      <c r="AA200" s="29">
        <f t="shared" si="77"/>
        <v>14.471051609759407</v>
      </c>
      <c r="AB200" s="30">
        <f t="shared" si="77"/>
        <v>14.471051609759407</v>
      </c>
      <c r="AC200" s="30">
        <f t="shared" si="77"/>
        <v>21.70657741463911</v>
      </c>
      <c r="AD200" s="30">
        <f t="shared" si="77"/>
        <v>28.942103219518813</v>
      </c>
      <c r="AE200" s="30">
        <f t="shared" si="77"/>
        <v>28.942103219518813</v>
      </c>
      <c r="AF200" s="30">
        <f t="shared" si="77"/>
        <v>28.942103219518813</v>
      </c>
      <c r="AG200" s="31">
        <f t="shared" si="77"/>
        <v>28.942103219518813</v>
      </c>
      <c r="AH200" s="29">
        <f t="shared" si="78"/>
        <v>1.5194604190247378</v>
      </c>
      <c r="AI200" s="30">
        <f t="shared" si="78"/>
        <v>2.5230330661537472</v>
      </c>
      <c r="AJ200" s="30">
        <f t="shared" si="78"/>
        <v>5.3008683671458874</v>
      </c>
      <c r="AK200" s="30">
        <f t="shared" si="78"/>
        <v>5.7884206439037627</v>
      </c>
      <c r="AL200" s="30">
        <f t="shared" si="78"/>
        <v>5.7884206439037627</v>
      </c>
      <c r="AM200" s="30">
        <f t="shared" si="78"/>
        <v>5.7884206439037627</v>
      </c>
      <c r="AN200" s="31">
        <f t="shared" si="78"/>
        <v>5.7884206439037627</v>
      </c>
      <c r="AO200" s="42"/>
      <c r="AP200" s="43"/>
      <c r="AQ200" s="43"/>
      <c r="AR200" s="43"/>
      <c r="AS200" s="43"/>
      <c r="AT200" s="43"/>
      <c r="AU200" s="43"/>
      <c r="AV200" t="str">
        <f t="shared" si="79"/>
        <v>C3 - Low Intensity</v>
      </c>
      <c r="AW200" t="str">
        <f t="shared" si="75"/>
        <v>C3 - Low Intensity_Ruyi</v>
      </c>
    </row>
    <row r="201" spans="1:53" ht="15" hidden="1" x14ac:dyDescent="0.25">
      <c r="A201" s="21" t="s">
        <v>408</v>
      </c>
      <c r="B201" t="s">
        <v>409</v>
      </c>
      <c r="C201" t="s">
        <v>376</v>
      </c>
      <c r="D201" t="s">
        <v>15</v>
      </c>
      <c r="E201" t="str">
        <f>VLOOKUP(A201,[1]VLookup!G:I,3,0)</f>
        <v>C3 Walkies</v>
      </c>
      <c r="F201" s="22">
        <v>0</v>
      </c>
      <c r="G201" s="23">
        <f>IFERROR(VLOOKUP(A201,[1]Asia_bookings_input!A:C,3,0),0)</f>
        <v>0</v>
      </c>
      <c r="H201" s="23">
        <f>IFERROR(VLOOKUP(A201,[1]Asia_bookings_input!K:L,2,0),0)</f>
        <v>0</v>
      </c>
      <c r="I201" s="23">
        <f t="shared" si="80"/>
        <v>0</v>
      </c>
      <c r="J201" s="23">
        <f t="shared" si="80"/>
        <v>0</v>
      </c>
      <c r="K201" s="23">
        <f t="shared" si="80"/>
        <v>0</v>
      </c>
      <c r="L201" s="23">
        <f t="shared" si="80"/>
        <v>0</v>
      </c>
      <c r="M201" s="25" t="str">
        <f>IFERROR(VLOOKUP(A201,[1]Revenue_Margin_input_Asia!A:F,6,0),"")</f>
        <v/>
      </c>
      <c r="N201" s="25" t="str">
        <f t="shared" si="81"/>
        <v/>
      </c>
      <c r="O201" s="25" t="str">
        <f t="shared" si="82"/>
        <v/>
      </c>
      <c r="P201" s="25" t="str">
        <f t="shared" si="83"/>
        <v/>
      </c>
      <c r="Q201" s="25" t="str">
        <f t="shared" si="84"/>
        <v/>
      </c>
      <c r="R201" s="25" t="str">
        <f t="shared" si="84"/>
        <v/>
      </c>
      <c r="S201" s="26" t="str">
        <f t="shared" si="84"/>
        <v/>
      </c>
      <c r="T201" s="27" t="str">
        <f>IFERROR(VLOOKUP(A201,[1]Revenue_Margin_input_Asia!A:K,7,0),"")</f>
        <v/>
      </c>
      <c r="U201" s="28" t="str">
        <f>IFERROR(VLOOKUP(A201,[1]Revenue_Margin_input_Asia!A:K,8,0),"")</f>
        <v/>
      </c>
      <c r="V201" s="28" t="str">
        <f>IFERROR(VLOOKUP($A201,[1]Revenue_Margin_input_Asia!$A:$AK,9,0),"")</f>
        <v/>
      </c>
      <c r="W201" s="28" t="str">
        <f>IFERROR(VLOOKUP($A201,[1]Revenue_Margin_input_Asia!$A:$AK,10,0),"")</f>
        <v/>
      </c>
      <c r="X201" s="28" t="str">
        <f>IFERROR(VLOOKUP($A201,[1]Revenue_Margin_input_Asia!$A:$AK,11,0),"")</f>
        <v/>
      </c>
      <c r="Y201" s="28" t="str">
        <f>IFERROR(VLOOKUP($A201,[1]Revenue_Margin_input_Asia!$A:$AK,12,0),"")</f>
        <v/>
      </c>
      <c r="Z201" s="28" t="str">
        <f>IFERROR(VLOOKUP($A201,[1]Revenue_Margin_input_Asia!$A:$AK,13,0),"")</f>
        <v/>
      </c>
      <c r="AA201" s="29">
        <f t="shared" si="77"/>
        <v>0</v>
      </c>
      <c r="AB201" s="30">
        <f t="shared" si="77"/>
        <v>0</v>
      </c>
      <c r="AC201" s="30">
        <f t="shared" si="77"/>
        <v>0</v>
      </c>
      <c r="AD201" s="30">
        <f t="shared" si="77"/>
        <v>0</v>
      </c>
      <c r="AE201" s="30">
        <f t="shared" si="77"/>
        <v>0</v>
      </c>
      <c r="AF201" s="30">
        <f t="shared" si="77"/>
        <v>0</v>
      </c>
      <c r="AG201" s="31">
        <f t="shared" si="77"/>
        <v>0</v>
      </c>
      <c r="AH201" s="29">
        <f t="shared" si="78"/>
        <v>0</v>
      </c>
      <c r="AI201" s="30">
        <f t="shared" si="78"/>
        <v>0</v>
      </c>
      <c r="AJ201" s="30">
        <f t="shared" si="78"/>
        <v>0</v>
      </c>
      <c r="AK201" s="30">
        <f t="shared" si="78"/>
        <v>0</v>
      </c>
      <c r="AL201" s="30">
        <f t="shared" si="78"/>
        <v>0</v>
      </c>
      <c r="AM201" s="30">
        <f t="shared" si="78"/>
        <v>0</v>
      </c>
      <c r="AN201" s="31">
        <f t="shared" si="78"/>
        <v>0</v>
      </c>
      <c r="AO201" s="42"/>
      <c r="AP201" s="43"/>
      <c r="AQ201" s="43"/>
      <c r="AR201" s="43"/>
      <c r="AS201" s="43"/>
      <c r="AT201" s="43"/>
      <c r="AU201" s="43"/>
      <c r="AV201" t="str">
        <f t="shared" si="79"/>
        <v>C3 - Low Intensity</v>
      </c>
      <c r="AW201" t="str">
        <f t="shared" si="75"/>
        <v>C3 - Low Intensity_Ruyi</v>
      </c>
    </row>
    <row r="202" spans="1:53" ht="15" x14ac:dyDescent="0.25">
      <c r="A202" s="46" t="s">
        <v>410</v>
      </c>
      <c r="B202" s="47" t="s">
        <v>411</v>
      </c>
      <c r="C202" s="48" t="s">
        <v>412</v>
      </c>
      <c r="D202" s="48" t="s">
        <v>15</v>
      </c>
      <c r="E202" s="48" t="str">
        <f>VLOOKUP(A202,[1]VLookup!G:I,3,0)</f>
        <v>C3 Walkies</v>
      </c>
      <c r="F202" s="22">
        <v>150</v>
      </c>
      <c r="G202" s="23">
        <f>IFERROR(VLOOKUP(A202,[1]Asia_bookings_input!A:C,3,0),0)</f>
        <v>205</v>
      </c>
      <c r="H202" s="23">
        <f>IFERROR(VLOOKUP(A202,[1]Asia_bookings_input!K:L,2,0),0)</f>
        <v>42</v>
      </c>
      <c r="I202" s="23">
        <f t="shared" si="80"/>
        <v>49</v>
      </c>
      <c r="J202" s="23">
        <f t="shared" si="80"/>
        <v>53</v>
      </c>
      <c r="K202" s="23">
        <f t="shared" si="80"/>
        <v>49</v>
      </c>
      <c r="L202" s="23">
        <f t="shared" si="80"/>
        <v>53</v>
      </c>
      <c r="M202" s="25">
        <f>IFERROR(VLOOKUP(A202,[1]Revenue_Margin_input_Asia!A:F,6,0),"")</f>
        <v>1.1456126126126149</v>
      </c>
      <c r="N202" s="25">
        <f t="shared" si="81"/>
        <v>1.1456126126126149</v>
      </c>
      <c r="O202" s="25">
        <f t="shared" si="82"/>
        <v>1.1456126126126149</v>
      </c>
      <c r="P202" s="25">
        <f t="shared" si="83"/>
        <v>1.1456126126126149</v>
      </c>
      <c r="Q202" s="25">
        <f t="shared" si="84"/>
        <v>1.1456126126126149</v>
      </c>
      <c r="R202" s="25">
        <f t="shared" si="84"/>
        <v>1.1456126126126149</v>
      </c>
      <c r="S202" s="26">
        <f t="shared" si="84"/>
        <v>1.1456126126126149</v>
      </c>
      <c r="T202" s="27">
        <f>IFERROR(VLOOKUP(A202,[1]Revenue_Margin_input_Asia!A:K,7,0),"")</f>
        <v>0.10000000000000002</v>
      </c>
      <c r="U202" s="28">
        <f>IFERROR(VLOOKUP(A202,[1]Revenue_Margin_input_Asia!A:K,8,0),"")</f>
        <v>0.14999996190476</v>
      </c>
      <c r="V202" s="28">
        <f>IFERROR(VLOOKUP($A202,[1]Revenue_Margin_input_Asia!$A:$AK,9,0),"")</f>
        <v>0.22193948940623487</v>
      </c>
      <c r="W202" s="28">
        <f>IFERROR(VLOOKUP($A202,[1]Revenue_Margin_input_Asia!$A:$AK,10,0),"")</f>
        <v>0.2</v>
      </c>
      <c r="X202" s="28">
        <f>IFERROR(VLOOKUP($A202,[1]Revenue_Margin_input_Asia!$A:$AK,11,0),"")</f>
        <v>0.2</v>
      </c>
      <c r="Y202" s="28">
        <f>IFERROR(VLOOKUP($A202,[1]Revenue_Margin_input_Asia!$A:$AK,12,0),"")</f>
        <v>0.2</v>
      </c>
      <c r="Z202" s="28">
        <f>IFERROR(VLOOKUP($A202,[1]Revenue_Margin_input_Asia!$A:$AK,13,0),"")</f>
        <v>0.2</v>
      </c>
      <c r="AA202" s="29">
        <f t="shared" si="77"/>
        <v>171.84189189189223</v>
      </c>
      <c r="AB202" s="30">
        <f t="shared" si="77"/>
        <v>234.85058558558606</v>
      </c>
      <c r="AC202" s="30">
        <f t="shared" si="77"/>
        <v>48.115729729729829</v>
      </c>
      <c r="AD202" s="30">
        <f t="shared" si="77"/>
        <v>56.13501801801813</v>
      </c>
      <c r="AE202" s="30">
        <f t="shared" si="77"/>
        <v>60.717468468468589</v>
      </c>
      <c r="AF202" s="30">
        <f t="shared" si="77"/>
        <v>56.13501801801813</v>
      </c>
      <c r="AG202" s="31">
        <f t="shared" si="77"/>
        <v>60.717468468468589</v>
      </c>
      <c r="AH202" s="29">
        <f t="shared" si="78"/>
        <v>17.184189189189226</v>
      </c>
      <c r="AI202" s="30">
        <f t="shared" si="78"/>
        <v>35.22757889114849</v>
      </c>
      <c r="AJ202" s="30">
        <f t="shared" si="78"/>
        <v>10.678780488624634</v>
      </c>
      <c r="AK202" s="30">
        <f t="shared" si="78"/>
        <v>11.227003603603627</v>
      </c>
      <c r="AL202" s="30">
        <f t="shared" si="78"/>
        <v>12.143493693693719</v>
      </c>
      <c r="AM202" s="30">
        <f t="shared" si="78"/>
        <v>11.227003603603627</v>
      </c>
      <c r="AN202" s="31">
        <f t="shared" si="78"/>
        <v>12.143493693693719</v>
      </c>
      <c r="AO202" s="42"/>
      <c r="AP202" s="43"/>
      <c r="AQ202" s="43"/>
      <c r="AR202" s="43"/>
      <c r="AS202" s="43"/>
      <c r="AT202" s="43"/>
      <c r="AU202" s="43"/>
      <c r="AV202" t="str">
        <f t="shared" si="79"/>
        <v>C3 - Low Intensity</v>
      </c>
      <c r="AW202" t="str">
        <f t="shared" si="75"/>
        <v>C3 - Low Intensity_Staxx</v>
      </c>
    </row>
    <row r="203" spans="1:53" ht="15" x14ac:dyDescent="0.25">
      <c r="A203" s="46" t="s">
        <v>413</v>
      </c>
      <c r="B203" s="47" t="s">
        <v>414</v>
      </c>
      <c r="C203" s="48" t="s">
        <v>412</v>
      </c>
      <c r="D203" s="48" t="s">
        <v>18</v>
      </c>
      <c r="E203" s="48" t="str">
        <f>VLOOKUP(A203,[1]VLookup!G:I,3,0)</f>
        <v>C3 Walkies</v>
      </c>
      <c r="F203" s="22">
        <v>150</v>
      </c>
      <c r="G203" s="23">
        <f>IFERROR(VLOOKUP(A203,[1]Asia_bookings_input!A:C,3,0),0)</f>
        <v>63</v>
      </c>
      <c r="H203" s="23">
        <f>IFERROR(VLOOKUP(A203,[1]Asia_bookings_input!K:L,2,0),0)</f>
        <v>61</v>
      </c>
      <c r="I203" s="23">
        <f t="shared" si="80"/>
        <v>72</v>
      </c>
      <c r="J203" s="23">
        <f t="shared" si="80"/>
        <v>77</v>
      </c>
      <c r="K203" s="23">
        <f t="shared" si="80"/>
        <v>72</v>
      </c>
      <c r="L203" s="23">
        <f>ROUND((L$206)*$H203/$H$206,0)-1</f>
        <v>75</v>
      </c>
      <c r="M203" s="25">
        <f>IFERROR(VLOOKUP(A203,[1]Revenue_Margin_input_Asia!A:F,6,0),"")</f>
        <v>1.1748888888888886</v>
      </c>
      <c r="N203" s="25">
        <f t="shared" si="81"/>
        <v>1.1748888888888886</v>
      </c>
      <c r="O203" s="25">
        <f t="shared" si="82"/>
        <v>1.1748888888888886</v>
      </c>
      <c r="P203" s="25">
        <f t="shared" si="83"/>
        <v>1.1748888888888886</v>
      </c>
      <c r="Q203" s="25">
        <f t="shared" si="84"/>
        <v>1.1748888888888886</v>
      </c>
      <c r="R203" s="25">
        <f t="shared" si="84"/>
        <v>1.1748888888888886</v>
      </c>
      <c r="S203" s="26">
        <f t="shared" si="84"/>
        <v>1.1748888888888886</v>
      </c>
      <c r="T203" s="27">
        <f>IFERROR(VLOOKUP(A203,[1]Revenue_Margin_input_Asia!A:K,7,0),"")</f>
        <v>0.10000000000000002</v>
      </c>
      <c r="U203" s="28">
        <f>IFERROR(VLOOKUP(A203,[1]Revenue_Margin_input_Asia!A:K,8,0),"")</f>
        <v>0.14999996190475992</v>
      </c>
      <c r="V203" s="28">
        <f>IFERROR(VLOOKUP($A203,[1]Revenue_Margin_input_Asia!$A:$AK,9,0),"")</f>
        <v>0.24373220879125046</v>
      </c>
      <c r="W203" s="28">
        <f>IFERROR(VLOOKUP($A203,[1]Revenue_Margin_input_Asia!$A:$AK,10,0),"")</f>
        <v>0.2</v>
      </c>
      <c r="X203" s="28">
        <f>IFERROR(VLOOKUP($A203,[1]Revenue_Margin_input_Asia!$A:$AK,11,0),"")</f>
        <v>0.2</v>
      </c>
      <c r="Y203" s="28">
        <f>IFERROR(VLOOKUP($A203,[1]Revenue_Margin_input_Asia!$A:$AK,12,0),"")</f>
        <v>0.2</v>
      </c>
      <c r="Z203" s="28">
        <f>IFERROR(VLOOKUP($A203,[1]Revenue_Margin_input_Asia!$A:$AK,13,0),"")</f>
        <v>0.2</v>
      </c>
      <c r="AA203" s="29">
        <f t="shared" si="77"/>
        <v>176.23333333333329</v>
      </c>
      <c r="AB203" s="30">
        <f t="shared" si="77"/>
        <v>74.017999999999986</v>
      </c>
      <c r="AC203" s="30">
        <f t="shared" si="77"/>
        <v>71.668222222222212</v>
      </c>
      <c r="AD203" s="30">
        <f t="shared" si="77"/>
        <v>84.591999999999985</v>
      </c>
      <c r="AE203" s="30">
        <f t="shared" si="77"/>
        <v>90.46644444444442</v>
      </c>
      <c r="AF203" s="30">
        <f t="shared" si="77"/>
        <v>84.591999999999985</v>
      </c>
      <c r="AG203" s="31">
        <f t="shared" si="77"/>
        <v>88.116666666666646</v>
      </c>
      <c r="AH203" s="29">
        <f t="shared" si="78"/>
        <v>17.623333333333331</v>
      </c>
      <c r="AI203" s="30">
        <f t="shared" si="78"/>
        <v>11.102697180266517</v>
      </c>
      <c r="AJ203" s="30">
        <f t="shared" si="78"/>
        <v>17.467854102364399</v>
      </c>
      <c r="AK203" s="30">
        <f t="shared" si="78"/>
        <v>16.918399999999998</v>
      </c>
      <c r="AL203" s="30">
        <f t="shared" si="78"/>
        <v>18.093288888888885</v>
      </c>
      <c r="AM203" s="30">
        <f t="shared" si="78"/>
        <v>16.918399999999998</v>
      </c>
      <c r="AN203" s="31">
        <f t="shared" si="78"/>
        <v>17.623333333333331</v>
      </c>
      <c r="AO203" s="42"/>
      <c r="AP203" s="43"/>
      <c r="AQ203" s="43"/>
      <c r="AR203" s="43"/>
      <c r="AS203" s="43"/>
      <c r="AT203" s="43"/>
      <c r="AU203" s="43"/>
      <c r="AV203" t="str">
        <f t="shared" si="79"/>
        <v>C3 - Low Intensity</v>
      </c>
      <c r="AW203" t="str">
        <f t="shared" si="75"/>
        <v>C3 - Low Intensity_Staxx</v>
      </c>
      <c r="AY203" s="49"/>
      <c r="AZ203" s="49"/>
      <c r="BA203" s="49"/>
    </row>
    <row r="204" spans="1:53" ht="15" x14ac:dyDescent="0.25">
      <c r="A204" s="46" t="s">
        <v>415</v>
      </c>
      <c r="B204" s="47"/>
      <c r="C204" s="48"/>
      <c r="D204" s="48"/>
      <c r="E204" s="48" t="str">
        <f>VLOOKUP(A204,[1]VLookup!G:I,3,0)</f>
        <v>C3 Walkies</v>
      </c>
      <c r="F204" s="22"/>
      <c r="G204" s="23"/>
      <c r="H204" s="23">
        <f>IFERROR(VLOOKUP(A204,[1]Asia_bookings_input!K:L,2,0),0)</f>
        <v>137</v>
      </c>
      <c r="I204" s="23">
        <f>ROUND((I$206)*$H204/$H$206,0)-2</f>
        <v>159</v>
      </c>
      <c r="J204" s="23">
        <f>ROUND((J$206)*$H204/$H$206,0)</f>
        <v>173</v>
      </c>
      <c r="K204" s="23">
        <f>ROUND((K$206)*$H204/$H$206,0)-2</f>
        <v>159</v>
      </c>
      <c r="L204" s="23">
        <f>ROUND((L$206)*$H204/$H$206,0)-3</f>
        <v>168</v>
      </c>
      <c r="M204" s="25">
        <f>IFERROR(VLOOKUP(A204,[1]Revenue_Margin_input_Asia!A:F,6,0),"")</f>
        <v>1.5528</v>
      </c>
      <c r="N204" s="25">
        <f>M204</f>
        <v>1.5528</v>
      </c>
      <c r="O204" s="25">
        <f t="shared" si="82"/>
        <v>1.5528</v>
      </c>
      <c r="P204" s="25">
        <f t="shared" si="83"/>
        <v>1.5528</v>
      </c>
      <c r="Q204" s="25">
        <f t="shared" si="84"/>
        <v>1.5528</v>
      </c>
      <c r="R204" s="25">
        <f t="shared" si="84"/>
        <v>1.5528</v>
      </c>
      <c r="S204" s="26">
        <f t="shared" si="84"/>
        <v>1.5528</v>
      </c>
      <c r="T204" s="27">
        <f>IFERROR(VLOOKUP(A204,[1]Revenue_Margin_input_Asia!A:K,7,0),"")</f>
        <v>0</v>
      </c>
      <c r="U204" s="28">
        <f>IFERROR(VLOOKUP(A204,[1]Revenue_Margin_input_Asia!A:K,8,0),"")</f>
        <v>0</v>
      </c>
      <c r="V204" s="28">
        <f>IFERROR(VLOOKUP($A204,[1]Revenue_Margin_input_Asia!$A:$AK,9,0),"")</f>
        <v>0</v>
      </c>
      <c r="W204" s="28">
        <f>IFERROR(VLOOKUP($A204,[1]Revenue_Margin_input_Asia!$A:$AK,10,0),"")</f>
        <v>0.2</v>
      </c>
      <c r="X204" s="28">
        <f>IFERROR(VLOOKUP($A204,[1]Revenue_Margin_input_Asia!$A:$AK,11,0),"")</f>
        <v>0.2</v>
      </c>
      <c r="Y204" s="28">
        <f>IFERROR(VLOOKUP($A204,[1]Revenue_Margin_input_Asia!$A:$AK,12,0),"")</f>
        <v>0.2</v>
      </c>
      <c r="Z204" s="28">
        <f>IFERROR(VLOOKUP($A204,[1]Revenue_Margin_input_Asia!$A:$AK,13,0),"")</f>
        <v>0.2</v>
      </c>
      <c r="AA204" s="29">
        <f t="shared" ref="AA204:AG205" si="85">IFERROR(F204*M204,0)</f>
        <v>0</v>
      </c>
      <c r="AB204" s="30">
        <f t="shared" si="85"/>
        <v>0</v>
      </c>
      <c r="AC204" s="30">
        <f t="shared" si="85"/>
        <v>212.7336</v>
      </c>
      <c r="AD204" s="30">
        <f t="shared" si="85"/>
        <v>246.89519999999999</v>
      </c>
      <c r="AE204" s="30">
        <f t="shared" si="85"/>
        <v>268.63439999999997</v>
      </c>
      <c r="AF204" s="30">
        <f t="shared" si="85"/>
        <v>246.89519999999999</v>
      </c>
      <c r="AG204" s="31">
        <f t="shared" si="85"/>
        <v>260.87040000000002</v>
      </c>
      <c r="AH204" s="29">
        <f t="shared" ref="AH204:AN205" si="86">IFERROR(AA204*T204,0)</f>
        <v>0</v>
      </c>
      <c r="AI204" s="30">
        <f t="shared" si="86"/>
        <v>0</v>
      </c>
      <c r="AJ204" s="30">
        <f t="shared" si="86"/>
        <v>0</v>
      </c>
      <c r="AK204" s="30">
        <f t="shared" si="86"/>
        <v>49.379040000000003</v>
      </c>
      <c r="AL204" s="30">
        <f t="shared" si="86"/>
        <v>53.726879999999994</v>
      </c>
      <c r="AM204" s="30">
        <f t="shared" si="86"/>
        <v>49.379040000000003</v>
      </c>
      <c r="AN204" s="31">
        <f t="shared" si="86"/>
        <v>52.174080000000004</v>
      </c>
      <c r="AO204" s="42"/>
      <c r="AP204" s="43"/>
      <c r="AQ204" s="43"/>
      <c r="AR204" s="43"/>
      <c r="AS204" s="43"/>
      <c r="AT204" s="43"/>
      <c r="AU204" s="43"/>
      <c r="AY204" s="49"/>
      <c r="AZ204" s="49"/>
      <c r="BA204" s="49"/>
    </row>
    <row r="205" spans="1:53" ht="15" x14ac:dyDescent="0.25">
      <c r="A205" s="46" t="s">
        <v>416</v>
      </c>
      <c r="B205" s="47"/>
      <c r="C205" s="48"/>
      <c r="D205" s="48"/>
      <c r="E205" s="48" t="str">
        <f>VLOOKUP(A205,[1]VLookup!G:I,3,0)</f>
        <v>C3 Walkies</v>
      </c>
      <c r="F205" s="22"/>
      <c r="G205" s="23"/>
      <c r="H205" s="23">
        <f>IFERROR(VLOOKUP(A205,[1]Asia_bookings_input!K:L,2,0),0)</f>
        <v>55</v>
      </c>
      <c r="I205" s="23">
        <f t="shared" si="80"/>
        <v>65</v>
      </c>
      <c r="J205" s="23">
        <f>ROUND((J$206)*$H205/$H$206,0)+2</f>
        <v>71</v>
      </c>
      <c r="K205" s="23">
        <f t="shared" si="80"/>
        <v>65</v>
      </c>
      <c r="L205" s="23">
        <f t="shared" si="80"/>
        <v>69</v>
      </c>
      <c r="M205" s="25">
        <f>IFERROR(VLOOKUP(A205,[1]Revenue_Margin_input_Asia!A:F,6,0),"")</f>
        <v>1.7755587367891295</v>
      </c>
      <c r="N205" s="25">
        <f>M205</f>
        <v>1.7755587367891295</v>
      </c>
      <c r="O205" s="25">
        <f t="shared" si="82"/>
        <v>1.7755587367891295</v>
      </c>
      <c r="P205" s="25">
        <f t="shared" si="83"/>
        <v>1.7755587367891295</v>
      </c>
      <c r="Q205" s="25">
        <f t="shared" si="84"/>
        <v>1.7755587367891295</v>
      </c>
      <c r="R205" s="25">
        <f t="shared" si="84"/>
        <v>1.7755587367891295</v>
      </c>
      <c r="S205" s="26">
        <f t="shared" si="84"/>
        <v>1.7755587367891295</v>
      </c>
      <c r="T205" s="27">
        <f>IFERROR(VLOOKUP(A205,[1]Revenue_Margin_input_Asia!A:K,7,0),"")</f>
        <v>0</v>
      </c>
      <c r="U205" s="28">
        <f>IFERROR(VLOOKUP(A205,[1]Revenue_Margin_input_Asia!A:K,8,0),"")</f>
        <v>0</v>
      </c>
      <c r="V205" s="28">
        <f>IFERROR(VLOOKUP($A205,[1]Revenue_Margin_input_Asia!$A:$AK,9,0),"")</f>
        <v>0</v>
      </c>
      <c r="W205" s="28">
        <f>IFERROR(VLOOKUP($A205,[1]Revenue_Margin_input_Asia!$A:$AK,10,0),"")</f>
        <v>0.2</v>
      </c>
      <c r="X205" s="28">
        <f>IFERROR(VLOOKUP($A205,[1]Revenue_Margin_input_Asia!$A:$AK,11,0),"")</f>
        <v>0.2</v>
      </c>
      <c r="Y205" s="28">
        <f>IFERROR(VLOOKUP($A205,[1]Revenue_Margin_input_Asia!$A:$AK,12,0),"")</f>
        <v>0.2</v>
      </c>
      <c r="Z205" s="28">
        <f>IFERROR(VLOOKUP($A205,[1]Revenue_Margin_input_Asia!$A:$AK,13,0),"")</f>
        <v>0.2</v>
      </c>
      <c r="AA205" s="29">
        <f t="shared" si="85"/>
        <v>0</v>
      </c>
      <c r="AB205" s="30">
        <f t="shared" si="85"/>
        <v>0</v>
      </c>
      <c r="AC205" s="30">
        <f t="shared" si="85"/>
        <v>97.655730523402127</v>
      </c>
      <c r="AD205" s="30">
        <f t="shared" si="85"/>
        <v>115.41131789129341</v>
      </c>
      <c r="AE205" s="30">
        <f t="shared" si="85"/>
        <v>126.0646703120282</v>
      </c>
      <c r="AF205" s="30">
        <f t="shared" si="85"/>
        <v>115.41131789129341</v>
      </c>
      <c r="AG205" s="31">
        <f t="shared" si="85"/>
        <v>122.51355283844993</v>
      </c>
      <c r="AH205" s="29">
        <f t="shared" si="86"/>
        <v>0</v>
      </c>
      <c r="AI205" s="30">
        <f t="shared" si="86"/>
        <v>0</v>
      </c>
      <c r="AJ205" s="30">
        <f t="shared" si="86"/>
        <v>0</v>
      </c>
      <c r="AK205" s="30">
        <f t="shared" si="86"/>
        <v>23.082263578258683</v>
      </c>
      <c r="AL205" s="30">
        <f t="shared" si="86"/>
        <v>25.21293406240564</v>
      </c>
      <c r="AM205" s="30">
        <f t="shared" si="86"/>
        <v>23.082263578258683</v>
      </c>
      <c r="AN205" s="31">
        <f t="shared" si="86"/>
        <v>24.502710567689988</v>
      </c>
      <c r="AO205" s="42"/>
      <c r="AP205" s="43"/>
      <c r="AQ205" s="43"/>
      <c r="AR205" s="43"/>
      <c r="AS205" s="43"/>
      <c r="AT205" s="43"/>
      <c r="AU205" s="43"/>
      <c r="AY205" s="49"/>
      <c r="AZ205" s="49"/>
      <c r="BA205" s="49"/>
    </row>
    <row r="206" spans="1:53" ht="15" x14ac:dyDescent="0.25">
      <c r="A206" s="35" t="s">
        <v>417</v>
      </c>
      <c r="F206" s="36">
        <v>459</v>
      </c>
      <c r="G206" s="37">
        <f>[1]Asia!BD44</f>
        <v>655</v>
      </c>
      <c r="H206" s="37">
        <f>[1]Asia!BE44</f>
        <v>554</v>
      </c>
      <c r="I206" s="37">
        <f>[1]Asia!BF44</f>
        <v>650</v>
      </c>
      <c r="J206" s="37">
        <f>[1]Asia!BG44</f>
        <v>700</v>
      </c>
      <c r="K206" s="37">
        <f>[1]Asia!BH44</f>
        <v>650</v>
      </c>
      <c r="L206" s="38">
        <f>[1]Asia!BI44</f>
        <v>693</v>
      </c>
      <c r="M206" s="25" t="str">
        <f>IFERROR(VLOOKUP(A206,[1]Revenue_Margin_input_Asia!A:F,6,0),"")</f>
        <v/>
      </c>
      <c r="N206" s="25" t="str">
        <f t="shared" si="81"/>
        <v/>
      </c>
      <c r="O206" s="25" t="str">
        <f t="shared" si="82"/>
        <v/>
      </c>
      <c r="P206" s="25" t="str">
        <f t="shared" si="83"/>
        <v/>
      </c>
      <c r="Q206" s="25" t="str">
        <f t="shared" si="84"/>
        <v/>
      </c>
      <c r="R206" s="25" t="str">
        <f t="shared" si="84"/>
        <v/>
      </c>
      <c r="S206" s="26" t="str">
        <f t="shared" si="84"/>
        <v/>
      </c>
      <c r="T206" s="27" t="str">
        <f>IFERROR(VLOOKUP(A206,[1]Revenue_Margin_input_Asia!A:K,7,0),"")</f>
        <v/>
      </c>
      <c r="U206" s="28" t="str">
        <f>IFERROR(VLOOKUP(A206,[1]Revenue_Margin_input_Asia!A:K,8,0),"")</f>
        <v/>
      </c>
      <c r="V206" s="28" t="str">
        <f>IFERROR(VLOOKUP($A206,[1]Revenue_Margin_input_Asia!$A:$AK,9,0),"")</f>
        <v/>
      </c>
      <c r="W206" s="28" t="str">
        <f>IFERROR(VLOOKUP($A206,[1]Revenue_Margin_input_Asia!$A:$AK,10,0),"")</f>
        <v/>
      </c>
      <c r="X206" s="28" t="str">
        <f>IFERROR(VLOOKUP($A206,[1]Revenue_Margin_input_Asia!$A:$AK,11,0),"")</f>
        <v/>
      </c>
      <c r="Y206" s="28" t="str">
        <f>IFERROR(VLOOKUP($A206,[1]Revenue_Margin_input_Asia!$A:$AK,12,0),"")</f>
        <v/>
      </c>
      <c r="Z206" s="28" t="str">
        <f>IFERROR(VLOOKUP($A206,[1]Revenue_Margin_input_Asia!$A:$AK,13,0),"")</f>
        <v/>
      </c>
      <c r="AA206" s="39">
        <f t="shared" ref="AA206:AB206" si="87">SUM(AA180:AA203)</f>
        <v>1238.0020318477452</v>
      </c>
      <c r="AB206" s="40">
        <f t="shared" si="87"/>
        <v>1213.3198826852397</v>
      </c>
      <c r="AC206" s="40">
        <f>SUM(AC180:AC205)</f>
        <v>1944.2309193245987</v>
      </c>
      <c r="AD206" s="40">
        <f t="shared" ref="AD206:AP206" si="88">SUM(AD180:AD205)</f>
        <v>2284.3817535310136</v>
      </c>
      <c r="AE206" s="40">
        <f t="shared" si="88"/>
        <v>2450.3234065685506</v>
      </c>
      <c r="AF206" s="40">
        <f t="shared" si="88"/>
        <v>2284.3817535310136</v>
      </c>
      <c r="AG206" s="40">
        <f t="shared" si="88"/>
        <v>2474.732439888623</v>
      </c>
      <c r="AH206" s="40">
        <f t="shared" si="88"/>
        <v>128.24983721788712</v>
      </c>
      <c r="AI206" s="40">
        <f t="shared" si="88"/>
        <v>204.02168870518116</v>
      </c>
      <c r="AJ206" s="40">
        <f t="shared" si="88"/>
        <v>357.0152524885774</v>
      </c>
      <c r="AK206" s="40">
        <f t="shared" si="88"/>
        <v>485.71426587148903</v>
      </c>
      <c r="AL206" s="40">
        <f t="shared" si="88"/>
        <v>521.43091803100901</v>
      </c>
      <c r="AM206" s="40">
        <f t="shared" si="88"/>
        <v>485.70508147214662</v>
      </c>
      <c r="AN206" s="40">
        <f t="shared" si="88"/>
        <v>517.53622438189393</v>
      </c>
      <c r="AO206" s="40">
        <f t="shared" si="88"/>
        <v>0</v>
      </c>
      <c r="AP206" s="40">
        <f t="shared" si="88"/>
        <v>0</v>
      </c>
      <c r="AQ206" s="43">
        <f t="shared" si="71"/>
        <v>0.18362800886460545</v>
      </c>
      <c r="AR206" s="43">
        <f t="shared" si="71"/>
        <v>0.21262394742941323</v>
      </c>
      <c r="AS206" s="43">
        <f t="shared" si="71"/>
        <v>0.21280085585160546</v>
      </c>
      <c r="AT206" s="43">
        <f t="shared" si="71"/>
        <v>0.21261992691080761</v>
      </c>
      <c r="AU206" s="43">
        <f t="shared" si="71"/>
        <v>0.20912815302376123</v>
      </c>
      <c r="AW206" t="str">
        <f t="shared" si="75"/>
        <v>_</v>
      </c>
    </row>
    <row r="207" spans="1:53" ht="15" hidden="1" x14ac:dyDescent="0.25">
      <c r="A207" s="21" t="s">
        <v>418</v>
      </c>
      <c r="B207" t="s">
        <v>419</v>
      </c>
      <c r="C207" t="s">
        <v>211</v>
      </c>
      <c r="D207" t="s">
        <v>18</v>
      </c>
      <c r="E207" t="str">
        <f>VLOOKUP(A207,[1]VLookup!G:I,3,0)</f>
        <v>C4 1-3.5 T</v>
      </c>
      <c r="F207" s="22">
        <v>0</v>
      </c>
      <c r="G207" s="23">
        <f>IFERROR(VLOOKUP(A207,[1]Asia_bookings_input!A:C,3,0),0)</f>
        <v>0</v>
      </c>
      <c r="H207" s="23">
        <f>IFERROR(VLOOKUP(A207,[1]Asia_bookings_input!K:L,2,0),0)</f>
        <v>0</v>
      </c>
      <c r="I207" s="23">
        <f>IFERROR(ROUND(I$216*$H207/$H$216,0),0)</f>
        <v>0</v>
      </c>
      <c r="J207" s="23">
        <f t="shared" ref="J207:L215" si="89">IFERROR(ROUND(J$216*$F207/$F$216,0),0)</f>
        <v>0</v>
      </c>
      <c r="K207" s="23">
        <f t="shared" si="89"/>
        <v>0</v>
      </c>
      <c r="L207" s="24">
        <f t="shared" si="89"/>
        <v>0</v>
      </c>
      <c r="M207" s="25" t="str">
        <f>IFERROR(VLOOKUP(A207,[1]Revenue_Margin_input_Asia!A:F,6,0),"")</f>
        <v/>
      </c>
      <c r="N207" s="25" t="str">
        <f t="shared" si="81"/>
        <v/>
      </c>
      <c r="O207" s="25" t="str">
        <f t="shared" si="82"/>
        <v/>
      </c>
      <c r="P207" s="25" t="str">
        <f t="shared" si="83"/>
        <v/>
      </c>
      <c r="Q207" s="25" t="str">
        <f t="shared" si="84"/>
        <v/>
      </c>
      <c r="R207" s="25" t="str">
        <f t="shared" si="84"/>
        <v/>
      </c>
      <c r="S207" s="26" t="str">
        <f t="shared" si="84"/>
        <v/>
      </c>
      <c r="T207" s="27" t="str">
        <f>IFERROR(VLOOKUP(A207,[1]Revenue_Margin_input_Asia!A:K,7,0),"")</f>
        <v/>
      </c>
      <c r="U207" s="28" t="str">
        <f>IFERROR(VLOOKUP(A207,[1]Revenue_Margin_input_Asia!A:K,8,0),"")</f>
        <v/>
      </c>
      <c r="V207" s="28" t="str">
        <f>IFERROR(VLOOKUP($A207,[1]Revenue_Margin_input_Asia!$A:$AK,9,0),"")</f>
        <v/>
      </c>
      <c r="W207" s="28" t="str">
        <f>IFERROR(VLOOKUP($A207,[1]Revenue_Margin_input_Asia!$A:$AK,10,0),"")</f>
        <v/>
      </c>
      <c r="X207" s="28" t="str">
        <f>IFERROR(VLOOKUP($A207,[1]Revenue_Margin_input_Asia!$A:$AK,11,0),"")</f>
        <v/>
      </c>
      <c r="Y207" s="28" t="str">
        <f>IFERROR(VLOOKUP($A207,[1]Revenue_Margin_input_Asia!$A:$AK,12,0),"")</f>
        <v/>
      </c>
      <c r="Z207" s="28" t="str">
        <f>IFERROR(VLOOKUP($A207,[1]Revenue_Margin_input_Asia!$A:$AK,13,0),"")</f>
        <v/>
      </c>
      <c r="AA207" s="29">
        <f t="shared" ref="AA207:AG215" si="90">IFERROR(F207*M207,0)</f>
        <v>0</v>
      </c>
      <c r="AB207" s="30">
        <f t="shared" si="90"/>
        <v>0</v>
      </c>
      <c r="AC207" s="30">
        <f t="shared" si="90"/>
        <v>0</v>
      </c>
      <c r="AD207" s="30">
        <f t="shared" si="90"/>
        <v>0</v>
      </c>
      <c r="AE207" s="30">
        <f t="shared" si="90"/>
        <v>0</v>
      </c>
      <c r="AF207" s="30">
        <f t="shared" si="90"/>
        <v>0</v>
      </c>
      <c r="AG207" s="31">
        <f t="shared" si="90"/>
        <v>0</v>
      </c>
      <c r="AH207" s="29">
        <f t="shared" ref="AH207:AN215" si="91">IFERROR(AA207*T207,0)</f>
        <v>0</v>
      </c>
      <c r="AI207" s="30">
        <f t="shared" si="91"/>
        <v>0</v>
      </c>
      <c r="AJ207" s="30">
        <f t="shared" si="91"/>
        <v>0</v>
      </c>
      <c r="AK207" s="30">
        <f t="shared" si="91"/>
        <v>0</v>
      </c>
      <c r="AL207" s="30">
        <f t="shared" si="91"/>
        <v>0</v>
      </c>
      <c r="AM207" s="30">
        <f t="shared" si="91"/>
        <v>0</v>
      </c>
      <c r="AN207" s="31">
        <f t="shared" si="91"/>
        <v>0</v>
      </c>
      <c r="AO207" s="42" t="str">
        <f t="shared" si="71"/>
        <v/>
      </c>
      <c r="AP207" s="43" t="str">
        <f t="shared" si="71"/>
        <v/>
      </c>
      <c r="AQ207" s="43" t="str">
        <f t="shared" si="71"/>
        <v/>
      </c>
      <c r="AR207" s="43" t="str">
        <f t="shared" si="71"/>
        <v/>
      </c>
      <c r="AS207" s="43" t="str">
        <f t="shared" si="71"/>
        <v/>
      </c>
      <c r="AT207" s="43" t="str">
        <f t="shared" si="71"/>
        <v/>
      </c>
      <c r="AU207" s="43" t="str">
        <f t="shared" si="71"/>
        <v/>
      </c>
      <c r="AV207" t="str">
        <f>$A$216</f>
        <v>C4 1-3.5T - Standard and Premium</v>
      </c>
      <c r="AW207" t="str">
        <f t="shared" ref="AW207:AW215" si="92">AV207&amp;"_"&amp;"AM &amp; EMEA"</f>
        <v>C4 1-3.5T - Standard and Premium_AM &amp; EMEA</v>
      </c>
    </row>
    <row r="208" spans="1:53" ht="15" hidden="1" x14ac:dyDescent="0.25">
      <c r="A208" s="21" t="s">
        <v>420</v>
      </c>
      <c r="B208" t="s">
        <v>419</v>
      </c>
      <c r="C208" t="s">
        <v>211</v>
      </c>
      <c r="D208" t="s">
        <v>15</v>
      </c>
      <c r="E208" t="str">
        <f>VLOOKUP(A208,[1]VLookup!G:I,3,0)</f>
        <v>C4 1-3.5 T</v>
      </c>
      <c r="F208" s="22">
        <v>0</v>
      </c>
      <c r="G208" s="23">
        <f>IFERROR(VLOOKUP(A208,[1]Asia_bookings_input!A:C,3,0),0)</f>
        <v>0</v>
      </c>
      <c r="H208" s="23">
        <f>IFERROR(VLOOKUP(A208,[1]Asia_bookings_input!K:L,2,0),0)</f>
        <v>0</v>
      </c>
      <c r="I208" s="23">
        <f t="shared" ref="I208:I215" si="93">IFERROR(ROUND(I$216*$F208/$F$216,0),0)</f>
        <v>0</v>
      </c>
      <c r="J208" s="23">
        <f t="shared" si="89"/>
        <v>0</v>
      </c>
      <c r="K208" s="23">
        <f t="shared" si="89"/>
        <v>0</v>
      </c>
      <c r="L208" s="24">
        <f t="shared" si="89"/>
        <v>0</v>
      </c>
      <c r="M208" s="25" t="str">
        <f>IFERROR(VLOOKUP(A208,[1]Revenue_Margin_input_Asia!A:F,6,0),"")</f>
        <v/>
      </c>
      <c r="N208" s="25" t="str">
        <f t="shared" si="81"/>
        <v/>
      </c>
      <c r="O208" s="25" t="str">
        <f t="shared" si="82"/>
        <v/>
      </c>
      <c r="P208" s="25" t="str">
        <f t="shared" si="83"/>
        <v/>
      </c>
      <c r="Q208" s="25" t="str">
        <f t="shared" si="84"/>
        <v/>
      </c>
      <c r="R208" s="25" t="str">
        <f t="shared" si="84"/>
        <v/>
      </c>
      <c r="S208" s="26" t="str">
        <f t="shared" si="84"/>
        <v/>
      </c>
      <c r="T208" s="27" t="str">
        <f>IFERROR(VLOOKUP(A208,[1]Revenue_Margin_input_Asia!A:K,7,0),"")</f>
        <v/>
      </c>
      <c r="U208" s="28" t="str">
        <f>IFERROR(VLOOKUP(A208,[1]Revenue_Margin_input_Asia!A:K,8,0),"")</f>
        <v/>
      </c>
      <c r="V208" s="28" t="str">
        <f>IFERROR(VLOOKUP($A208,[1]Revenue_Margin_input_Asia!$A:$AK,9,0),"")</f>
        <v/>
      </c>
      <c r="W208" s="28" t="str">
        <f>IFERROR(VLOOKUP($A208,[1]Revenue_Margin_input_Asia!$A:$AK,10,0),"")</f>
        <v/>
      </c>
      <c r="X208" s="28" t="str">
        <f>IFERROR(VLOOKUP($A208,[1]Revenue_Margin_input_Asia!$A:$AK,11,0),"")</f>
        <v/>
      </c>
      <c r="Y208" s="28" t="str">
        <f>IFERROR(VLOOKUP($A208,[1]Revenue_Margin_input_Asia!$A:$AK,12,0),"")</f>
        <v/>
      </c>
      <c r="Z208" s="28" t="str">
        <f>IFERROR(VLOOKUP($A208,[1]Revenue_Margin_input_Asia!$A:$AK,13,0),"")</f>
        <v/>
      </c>
      <c r="AA208" s="29">
        <f t="shared" si="90"/>
        <v>0</v>
      </c>
      <c r="AB208" s="30">
        <f t="shared" si="90"/>
        <v>0</v>
      </c>
      <c r="AC208" s="30">
        <f t="shared" si="90"/>
        <v>0</v>
      </c>
      <c r="AD208" s="30">
        <f t="shared" si="90"/>
        <v>0</v>
      </c>
      <c r="AE208" s="30">
        <f t="shared" si="90"/>
        <v>0</v>
      </c>
      <c r="AF208" s="30">
        <f t="shared" si="90"/>
        <v>0</v>
      </c>
      <c r="AG208" s="31">
        <f t="shared" si="90"/>
        <v>0</v>
      </c>
      <c r="AH208" s="29">
        <f t="shared" si="91"/>
        <v>0</v>
      </c>
      <c r="AI208" s="30">
        <f t="shared" si="91"/>
        <v>0</v>
      </c>
      <c r="AJ208" s="30">
        <f t="shared" si="91"/>
        <v>0</v>
      </c>
      <c r="AK208" s="30">
        <f t="shared" si="91"/>
        <v>0</v>
      </c>
      <c r="AL208" s="30">
        <f t="shared" si="91"/>
        <v>0</v>
      </c>
      <c r="AM208" s="30">
        <f t="shared" si="91"/>
        <v>0</v>
      </c>
      <c r="AN208" s="31">
        <f t="shared" si="91"/>
        <v>0</v>
      </c>
      <c r="AO208" s="42" t="str">
        <f t="shared" si="71"/>
        <v/>
      </c>
      <c r="AP208" s="43" t="str">
        <f t="shared" si="71"/>
        <v/>
      </c>
      <c r="AQ208" s="43" t="str">
        <f t="shared" si="71"/>
        <v/>
      </c>
      <c r="AR208" s="43" t="str">
        <f t="shared" si="71"/>
        <v/>
      </c>
      <c r="AS208" s="43" t="str">
        <f t="shared" si="71"/>
        <v/>
      </c>
      <c r="AT208" s="43" t="str">
        <f t="shared" si="71"/>
        <v/>
      </c>
      <c r="AU208" s="43" t="str">
        <f t="shared" si="71"/>
        <v/>
      </c>
      <c r="AV208" t="str">
        <f t="shared" ref="AV208:AV215" si="94">$A$216</f>
        <v>C4 1-3.5T - Standard and Premium</v>
      </c>
      <c r="AW208" t="str">
        <f t="shared" si="92"/>
        <v>C4 1-3.5T - Standard and Premium_AM &amp; EMEA</v>
      </c>
    </row>
    <row r="209" spans="1:49" ht="15" hidden="1" x14ac:dyDescent="0.25">
      <c r="A209" s="21" t="s">
        <v>421</v>
      </c>
      <c r="B209" t="s">
        <v>422</v>
      </c>
      <c r="C209" t="s">
        <v>211</v>
      </c>
      <c r="D209" t="s">
        <v>29</v>
      </c>
      <c r="E209" t="str">
        <f>VLOOKUP(A209,[1]VLookup!G:I,3,0)</f>
        <v>C4 1-3.5 T</v>
      </c>
      <c r="F209" s="22">
        <v>0</v>
      </c>
      <c r="G209" s="23">
        <f>IFERROR(VLOOKUP(A209,[1]Asia_bookings_input!A:C,3,0),0)</f>
        <v>0</v>
      </c>
      <c r="H209" s="23">
        <f>IFERROR(VLOOKUP(A209,[1]Asia_bookings_input!K:L,2,0),0)</f>
        <v>0</v>
      </c>
      <c r="I209" s="23">
        <f t="shared" si="93"/>
        <v>0</v>
      </c>
      <c r="J209" s="23">
        <f t="shared" si="89"/>
        <v>0</v>
      </c>
      <c r="K209" s="23">
        <f t="shared" si="89"/>
        <v>0</v>
      </c>
      <c r="L209" s="24">
        <f t="shared" si="89"/>
        <v>0</v>
      </c>
      <c r="M209" s="25" t="str">
        <f>IFERROR(VLOOKUP(A209,[1]Revenue_Margin_input_Asia!A:F,6,0),"")</f>
        <v/>
      </c>
      <c r="N209" s="25" t="str">
        <f t="shared" si="81"/>
        <v/>
      </c>
      <c r="O209" s="25" t="str">
        <f t="shared" si="82"/>
        <v/>
      </c>
      <c r="P209" s="25" t="str">
        <f t="shared" si="83"/>
        <v/>
      </c>
      <c r="Q209" s="25" t="str">
        <f t="shared" si="84"/>
        <v/>
      </c>
      <c r="R209" s="25" t="str">
        <f t="shared" si="84"/>
        <v/>
      </c>
      <c r="S209" s="26" t="str">
        <f t="shared" si="84"/>
        <v/>
      </c>
      <c r="T209" s="27" t="str">
        <f>IFERROR(VLOOKUP(A209,[1]Revenue_Margin_input_Asia!A:K,7,0),"")</f>
        <v/>
      </c>
      <c r="U209" s="28" t="str">
        <f>IFERROR(VLOOKUP(A209,[1]Revenue_Margin_input_Asia!A:K,8,0),"")</f>
        <v/>
      </c>
      <c r="V209" s="28" t="str">
        <f>IFERROR(VLOOKUP($A209,[1]Revenue_Margin_input_Asia!$A:$AK,9,0),"")</f>
        <v/>
      </c>
      <c r="W209" s="28" t="str">
        <f>IFERROR(VLOOKUP($A209,[1]Revenue_Margin_input_Asia!$A:$AK,10,0),"")</f>
        <v/>
      </c>
      <c r="X209" s="28" t="str">
        <f>IFERROR(VLOOKUP($A209,[1]Revenue_Margin_input_Asia!$A:$AK,11,0),"")</f>
        <v/>
      </c>
      <c r="Y209" s="28" t="str">
        <f>IFERROR(VLOOKUP($A209,[1]Revenue_Margin_input_Asia!$A:$AK,12,0),"")</f>
        <v/>
      </c>
      <c r="Z209" s="28" t="str">
        <f>IFERROR(VLOOKUP($A209,[1]Revenue_Margin_input_Asia!$A:$AK,13,0),"")</f>
        <v/>
      </c>
      <c r="AA209" s="29">
        <f t="shared" si="90"/>
        <v>0</v>
      </c>
      <c r="AB209" s="30">
        <f t="shared" si="90"/>
        <v>0</v>
      </c>
      <c r="AC209" s="30">
        <f t="shared" si="90"/>
        <v>0</v>
      </c>
      <c r="AD209" s="30">
        <f t="shared" si="90"/>
        <v>0</v>
      </c>
      <c r="AE209" s="30">
        <f t="shared" si="90"/>
        <v>0</v>
      </c>
      <c r="AF209" s="30">
        <f t="shared" si="90"/>
        <v>0</v>
      </c>
      <c r="AG209" s="31">
        <f t="shared" si="90"/>
        <v>0</v>
      </c>
      <c r="AH209" s="29">
        <f t="shared" si="91"/>
        <v>0</v>
      </c>
      <c r="AI209" s="30">
        <f t="shared" si="91"/>
        <v>0</v>
      </c>
      <c r="AJ209" s="30">
        <f t="shared" si="91"/>
        <v>0</v>
      </c>
      <c r="AK209" s="30">
        <f t="shared" si="91"/>
        <v>0</v>
      </c>
      <c r="AL209" s="30">
        <f t="shared" si="91"/>
        <v>0</v>
      </c>
      <c r="AM209" s="30">
        <f t="shared" si="91"/>
        <v>0</v>
      </c>
      <c r="AN209" s="31">
        <f t="shared" si="91"/>
        <v>0</v>
      </c>
      <c r="AO209" s="42" t="str">
        <f t="shared" si="71"/>
        <v/>
      </c>
      <c r="AP209" s="43" t="str">
        <f t="shared" si="71"/>
        <v/>
      </c>
      <c r="AQ209" s="43" t="str">
        <f t="shared" si="71"/>
        <v/>
      </c>
      <c r="AR209" s="43" t="str">
        <f t="shared" si="71"/>
        <v/>
      </c>
      <c r="AS209" s="43" t="str">
        <f t="shared" si="71"/>
        <v/>
      </c>
      <c r="AT209" s="43" t="str">
        <f t="shared" si="71"/>
        <v/>
      </c>
      <c r="AU209" s="43" t="str">
        <f t="shared" si="71"/>
        <v/>
      </c>
      <c r="AV209" t="str">
        <f t="shared" si="94"/>
        <v>C4 1-3.5T - Standard and Premium</v>
      </c>
      <c r="AW209" t="str">
        <f t="shared" si="92"/>
        <v>C4 1-3.5T - Standard and Premium_AM &amp; EMEA</v>
      </c>
    </row>
    <row r="210" spans="1:49" ht="15" hidden="1" x14ac:dyDescent="0.25">
      <c r="A210" s="21" t="s">
        <v>423</v>
      </c>
      <c r="B210" t="s">
        <v>422</v>
      </c>
      <c r="C210" t="s">
        <v>211</v>
      </c>
      <c r="D210" t="s">
        <v>29</v>
      </c>
      <c r="E210" t="str">
        <f>VLOOKUP(A210,[1]VLookup!G:I,3,0)</f>
        <v>C4 1-3.5 T</v>
      </c>
      <c r="F210" s="22">
        <v>0</v>
      </c>
      <c r="G210" s="23">
        <f>IFERROR(VLOOKUP(A210,[1]Asia_bookings_input!A:C,3,0),0)</f>
        <v>0</v>
      </c>
      <c r="H210" s="23">
        <f>IFERROR(VLOOKUP(A210,[1]Asia_bookings_input!K:L,2,0),0)</f>
        <v>0</v>
      </c>
      <c r="I210" s="23">
        <f t="shared" si="93"/>
        <v>0</v>
      </c>
      <c r="J210" s="23">
        <f t="shared" si="89"/>
        <v>0</v>
      </c>
      <c r="K210" s="23">
        <f t="shared" si="89"/>
        <v>0</v>
      </c>
      <c r="L210" s="24">
        <f t="shared" si="89"/>
        <v>0</v>
      </c>
      <c r="M210" s="25" t="str">
        <f>IFERROR(VLOOKUP(A210,[1]Revenue_Margin_input_Asia!A:F,6,0),"")</f>
        <v/>
      </c>
      <c r="N210" s="25" t="str">
        <f t="shared" si="81"/>
        <v/>
      </c>
      <c r="O210" s="25" t="str">
        <f t="shared" si="82"/>
        <v/>
      </c>
      <c r="P210" s="25" t="str">
        <f t="shared" si="83"/>
        <v/>
      </c>
      <c r="Q210" s="25" t="str">
        <f t="shared" si="84"/>
        <v/>
      </c>
      <c r="R210" s="25" t="str">
        <f t="shared" si="84"/>
        <v/>
      </c>
      <c r="S210" s="26" t="str">
        <f t="shared" si="84"/>
        <v/>
      </c>
      <c r="T210" s="27" t="str">
        <f>IFERROR(VLOOKUP(A210,[1]Revenue_Margin_input_Asia!A:K,7,0),"")</f>
        <v/>
      </c>
      <c r="U210" s="28" t="str">
        <f>IFERROR(VLOOKUP(A210,[1]Revenue_Margin_input_Asia!A:K,8,0),"")</f>
        <v/>
      </c>
      <c r="V210" s="28" t="str">
        <f>IFERROR(VLOOKUP($A210,[1]Revenue_Margin_input_Asia!$A:$AK,9,0),"")</f>
        <v/>
      </c>
      <c r="W210" s="28" t="str">
        <f>IFERROR(VLOOKUP($A210,[1]Revenue_Margin_input_Asia!$A:$AK,10,0),"")</f>
        <v/>
      </c>
      <c r="X210" s="28" t="str">
        <f>IFERROR(VLOOKUP($A210,[1]Revenue_Margin_input_Asia!$A:$AK,11,0),"")</f>
        <v/>
      </c>
      <c r="Y210" s="28" t="str">
        <f>IFERROR(VLOOKUP($A210,[1]Revenue_Margin_input_Asia!$A:$AK,12,0),"")</f>
        <v/>
      </c>
      <c r="Z210" s="28" t="str">
        <f>IFERROR(VLOOKUP($A210,[1]Revenue_Margin_input_Asia!$A:$AK,13,0),"")</f>
        <v/>
      </c>
      <c r="AA210" s="29">
        <f t="shared" si="90"/>
        <v>0</v>
      </c>
      <c r="AB210" s="30">
        <f t="shared" si="90"/>
        <v>0</v>
      </c>
      <c r="AC210" s="30">
        <f t="shared" si="90"/>
        <v>0</v>
      </c>
      <c r="AD210" s="30">
        <f t="shared" si="90"/>
        <v>0</v>
      </c>
      <c r="AE210" s="30">
        <f t="shared" si="90"/>
        <v>0</v>
      </c>
      <c r="AF210" s="30">
        <f t="shared" si="90"/>
        <v>0</v>
      </c>
      <c r="AG210" s="31">
        <f t="shared" si="90"/>
        <v>0</v>
      </c>
      <c r="AH210" s="29">
        <f t="shared" si="91"/>
        <v>0</v>
      </c>
      <c r="AI210" s="30">
        <f t="shared" si="91"/>
        <v>0</v>
      </c>
      <c r="AJ210" s="30">
        <f t="shared" si="91"/>
        <v>0</v>
      </c>
      <c r="AK210" s="30">
        <f t="shared" si="91"/>
        <v>0</v>
      </c>
      <c r="AL210" s="30">
        <f t="shared" si="91"/>
        <v>0</v>
      </c>
      <c r="AM210" s="30">
        <f t="shared" si="91"/>
        <v>0</v>
      </c>
      <c r="AN210" s="31">
        <f t="shared" si="91"/>
        <v>0</v>
      </c>
      <c r="AO210" s="42" t="str">
        <f t="shared" si="71"/>
        <v/>
      </c>
      <c r="AP210" s="43" t="str">
        <f t="shared" si="71"/>
        <v/>
      </c>
      <c r="AQ210" s="43" t="str">
        <f t="shared" si="71"/>
        <v/>
      </c>
      <c r="AR210" s="43" t="str">
        <f t="shared" si="71"/>
        <v/>
      </c>
      <c r="AS210" s="43" t="str">
        <f t="shared" si="71"/>
        <v/>
      </c>
      <c r="AT210" s="43" t="str">
        <f t="shared" si="71"/>
        <v/>
      </c>
      <c r="AU210" s="43" t="str">
        <f t="shared" si="71"/>
        <v/>
      </c>
      <c r="AV210" t="str">
        <f t="shared" si="94"/>
        <v>C4 1-3.5T - Standard and Premium</v>
      </c>
      <c r="AW210" t="str">
        <f t="shared" si="92"/>
        <v>C4 1-3.5T - Standard and Premium_AM &amp; EMEA</v>
      </c>
    </row>
    <row r="211" spans="1:49" ht="15" hidden="1" x14ac:dyDescent="0.25">
      <c r="A211" s="21" t="s">
        <v>424</v>
      </c>
      <c r="B211" t="s">
        <v>422</v>
      </c>
      <c r="C211" t="s">
        <v>211</v>
      </c>
      <c r="D211" t="s">
        <v>29</v>
      </c>
      <c r="E211" t="str">
        <f>VLOOKUP(A211,[1]VLookup!G:I,3,0)</f>
        <v>C4 1-3.5 T</v>
      </c>
      <c r="F211" s="22">
        <v>0</v>
      </c>
      <c r="G211" s="23">
        <f>IFERROR(VLOOKUP(A211,[1]Asia_bookings_input!A:C,3,0),0)</f>
        <v>0</v>
      </c>
      <c r="H211" s="23">
        <f>IFERROR(VLOOKUP(A211,[1]Asia_bookings_input!K:L,2,0),0)</f>
        <v>0</v>
      </c>
      <c r="I211" s="23">
        <f t="shared" si="93"/>
        <v>0</v>
      </c>
      <c r="J211" s="23">
        <f t="shared" si="89"/>
        <v>0</v>
      </c>
      <c r="K211" s="23">
        <f t="shared" si="89"/>
        <v>0</v>
      </c>
      <c r="L211" s="24">
        <f t="shared" si="89"/>
        <v>0</v>
      </c>
      <c r="M211" s="25" t="str">
        <f>IFERROR(VLOOKUP(A211,[1]Revenue_Margin_input_Asia!A:F,6,0),"")</f>
        <v/>
      </c>
      <c r="N211" s="25" t="str">
        <f t="shared" si="81"/>
        <v/>
      </c>
      <c r="O211" s="25" t="str">
        <f t="shared" si="82"/>
        <v/>
      </c>
      <c r="P211" s="25" t="str">
        <f t="shared" si="83"/>
        <v/>
      </c>
      <c r="Q211" s="25" t="str">
        <f t="shared" si="84"/>
        <v/>
      </c>
      <c r="R211" s="25" t="str">
        <f t="shared" si="84"/>
        <v/>
      </c>
      <c r="S211" s="26" t="str">
        <f t="shared" si="84"/>
        <v/>
      </c>
      <c r="T211" s="27" t="str">
        <f>IFERROR(VLOOKUP(A211,[1]Revenue_Margin_input_Asia!A:K,7,0),"")</f>
        <v/>
      </c>
      <c r="U211" s="28" t="str">
        <f>IFERROR(VLOOKUP(A211,[1]Revenue_Margin_input_Asia!A:K,8,0),"")</f>
        <v/>
      </c>
      <c r="V211" s="28" t="str">
        <f>IFERROR(VLOOKUP($A211,[1]Revenue_Margin_input_Asia!$A:$AK,9,0),"")</f>
        <v/>
      </c>
      <c r="W211" s="28" t="str">
        <f>IFERROR(VLOOKUP($A211,[1]Revenue_Margin_input_Asia!$A:$AK,10,0),"")</f>
        <v/>
      </c>
      <c r="X211" s="28" t="str">
        <f>IFERROR(VLOOKUP($A211,[1]Revenue_Margin_input_Asia!$A:$AK,11,0),"")</f>
        <v/>
      </c>
      <c r="Y211" s="28" t="str">
        <f>IFERROR(VLOOKUP($A211,[1]Revenue_Margin_input_Asia!$A:$AK,12,0),"")</f>
        <v/>
      </c>
      <c r="Z211" s="28" t="str">
        <f>IFERROR(VLOOKUP($A211,[1]Revenue_Margin_input_Asia!$A:$AK,13,0),"")</f>
        <v/>
      </c>
      <c r="AA211" s="29">
        <f t="shared" si="90"/>
        <v>0</v>
      </c>
      <c r="AB211" s="30">
        <f t="shared" si="90"/>
        <v>0</v>
      </c>
      <c r="AC211" s="30">
        <f t="shared" si="90"/>
        <v>0</v>
      </c>
      <c r="AD211" s="30">
        <f t="shared" si="90"/>
        <v>0</v>
      </c>
      <c r="AE211" s="30">
        <f t="shared" si="90"/>
        <v>0</v>
      </c>
      <c r="AF211" s="30">
        <f t="shared" si="90"/>
        <v>0</v>
      </c>
      <c r="AG211" s="31">
        <f t="shared" si="90"/>
        <v>0</v>
      </c>
      <c r="AH211" s="29">
        <f t="shared" si="91"/>
        <v>0</v>
      </c>
      <c r="AI211" s="30">
        <f t="shared" si="91"/>
        <v>0</v>
      </c>
      <c r="AJ211" s="30">
        <f t="shared" si="91"/>
        <v>0</v>
      </c>
      <c r="AK211" s="30">
        <f t="shared" si="91"/>
        <v>0</v>
      </c>
      <c r="AL211" s="30">
        <f t="shared" si="91"/>
        <v>0</v>
      </c>
      <c r="AM211" s="30">
        <f t="shared" si="91"/>
        <v>0</v>
      </c>
      <c r="AN211" s="31">
        <f t="shared" si="91"/>
        <v>0</v>
      </c>
      <c r="AO211" s="42" t="str">
        <f t="shared" si="71"/>
        <v/>
      </c>
      <c r="AP211" s="43" t="str">
        <f t="shared" si="71"/>
        <v/>
      </c>
      <c r="AQ211" s="43" t="str">
        <f t="shared" si="71"/>
        <v/>
      </c>
      <c r="AR211" s="43" t="str">
        <f t="shared" si="71"/>
        <v/>
      </c>
      <c r="AS211" s="43" t="str">
        <f t="shared" si="71"/>
        <v/>
      </c>
      <c r="AT211" s="43" t="str">
        <f t="shared" si="71"/>
        <v/>
      </c>
      <c r="AU211" s="43" t="str">
        <f t="shared" si="71"/>
        <v/>
      </c>
      <c r="AV211" t="str">
        <f t="shared" si="94"/>
        <v>C4 1-3.5T - Standard and Premium</v>
      </c>
      <c r="AW211" t="str">
        <f t="shared" si="92"/>
        <v>C4 1-3.5T - Standard and Premium_AM &amp; EMEA</v>
      </c>
    </row>
    <row r="212" spans="1:49" ht="15" hidden="1" x14ac:dyDescent="0.25">
      <c r="A212" s="21" t="s">
        <v>425</v>
      </c>
      <c r="B212" t="s">
        <v>426</v>
      </c>
      <c r="C212" t="s">
        <v>211</v>
      </c>
      <c r="D212" t="s">
        <v>18</v>
      </c>
      <c r="E212" t="str">
        <f>VLOOKUP(A212,[1]VLookup!G:I,3,0)</f>
        <v>C4 1-3.5 T</v>
      </c>
      <c r="F212" s="22">
        <v>0</v>
      </c>
      <c r="G212" s="23">
        <f>IFERROR(VLOOKUP(A212,[1]Asia_bookings_input!A:C,3,0),0)</f>
        <v>0</v>
      </c>
      <c r="H212" s="23">
        <f>IFERROR(VLOOKUP(A212,[1]Asia_bookings_input!K:L,2,0),0)</f>
        <v>0</v>
      </c>
      <c r="I212" s="23">
        <f t="shared" si="93"/>
        <v>0</v>
      </c>
      <c r="J212" s="23">
        <f t="shared" si="89"/>
        <v>0</v>
      </c>
      <c r="K212" s="23">
        <f t="shared" si="89"/>
        <v>0</v>
      </c>
      <c r="L212" s="24">
        <f t="shared" si="89"/>
        <v>0</v>
      </c>
      <c r="M212" s="25" t="str">
        <f>IFERROR(VLOOKUP(A212,[1]Revenue_Margin_input_Asia!A:F,6,0),"")</f>
        <v/>
      </c>
      <c r="N212" s="25" t="str">
        <f t="shared" si="81"/>
        <v/>
      </c>
      <c r="O212" s="25" t="str">
        <f t="shared" si="82"/>
        <v/>
      </c>
      <c r="P212" s="25" t="str">
        <f t="shared" si="83"/>
        <v/>
      </c>
      <c r="Q212" s="25" t="str">
        <f t="shared" si="84"/>
        <v/>
      </c>
      <c r="R212" s="25" t="str">
        <f t="shared" si="84"/>
        <v/>
      </c>
      <c r="S212" s="26" t="str">
        <f t="shared" si="84"/>
        <v/>
      </c>
      <c r="T212" s="27" t="str">
        <f>IFERROR(VLOOKUP(A212,[1]Revenue_Margin_input_Asia!A:K,7,0),"")</f>
        <v/>
      </c>
      <c r="U212" s="28" t="str">
        <f>IFERROR(VLOOKUP(A212,[1]Revenue_Margin_input_Asia!A:K,8,0),"")</f>
        <v/>
      </c>
      <c r="V212" s="28" t="str">
        <f>IFERROR(VLOOKUP($A212,[1]Revenue_Margin_input_Asia!$A:$AK,9,0),"")</f>
        <v/>
      </c>
      <c r="W212" s="28" t="str">
        <f>IFERROR(VLOOKUP($A212,[1]Revenue_Margin_input_Asia!$A:$AK,10,0),"")</f>
        <v/>
      </c>
      <c r="X212" s="28" t="str">
        <f>IFERROR(VLOOKUP($A212,[1]Revenue_Margin_input_Asia!$A:$AK,11,0),"")</f>
        <v/>
      </c>
      <c r="Y212" s="28" t="str">
        <f>IFERROR(VLOOKUP($A212,[1]Revenue_Margin_input_Asia!$A:$AK,12,0),"")</f>
        <v/>
      </c>
      <c r="Z212" s="28" t="str">
        <f>IFERROR(VLOOKUP($A212,[1]Revenue_Margin_input_Asia!$A:$AK,13,0),"")</f>
        <v/>
      </c>
      <c r="AA212" s="29">
        <f t="shared" si="90"/>
        <v>0</v>
      </c>
      <c r="AB212" s="30">
        <f t="shared" si="90"/>
        <v>0</v>
      </c>
      <c r="AC212" s="30">
        <f t="shared" si="90"/>
        <v>0</v>
      </c>
      <c r="AD212" s="30">
        <f t="shared" si="90"/>
        <v>0</v>
      </c>
      <c r="AE212" s="30">
        <f t="shared" si="90"/>
        <v>0</v>
      </c>
      <c r="AF212" s="30">
        <f t="shared" si="90"/>
        <v>0</v>
      </c>
      <c r="AG212" s="31">
        <f t="shared" si="90"/>
        <v>0</v>
      </c>
      <c r="AH212" s="29">
        <f t="shared" si="91"/>
        <v>0</v>
      </c>
      <c r="AI212" s="30">
        <f t="shared" si="91"/>
        <v>0</v>
      </c>
      <c r="AJ212" s="30">
        <f t="shared" si="91"/>
        <v>0</v>
      </c>
      <c r="AK212" s="30">
        <f t="shared" si="91"/>
        <v>0</v>
      </c>
      <c r="AL212" s="30">
        <f t="shared" si="91"/>
        <v>0</v>
      </c>
      <c r="AM212" s="30">
        <f t="shared" si="91"/>
        <v>0</v>
      </c>
      <c r="AN212" s="31">
        <f t="shared" si="91"/>
        <v>0</v>
      </c>
      <c r="AO212" s="42" t="str">
        <f t="shared" si="71"/>
        <v/>
      </c>
      <c r="AP212" s="43" t="str">
        <f t="shared" si="71"/>
        <v/>
      </c>
      <c r="AQ212" s="43" t="str">
        <f t="shared" si="71"/>
        <v/>
      </c>
      <c r="AR212" s="43" t="str">
        <f t="shared" si="71"/>
        <v/>
      </c>
      <c r="AS212" s="43" t="str">
        <f t="shared" si="71"/>
        <v/>
      </c>
      <c r="AT212" s="43" t="str">
        <f t="shared" si="71"/>
        <v/>
      </c>
      <c r="AU212" s="43" t="str">
        <f t="shared" si="71"/>
        <v/>
      </c>
      <c r="AV212" t="str">
        <f t="shared" si="94"/>
        <v>C4 1-3.5T - Standard and Premium</v>
      </c>
      <c r="AW212" t="str">
        <f t="shared" si="92"/>
        <v>C4 1-3.5T - Standard and Premium_AM &amp; EMEA</v>
      </c>
    </row>
    <row r="213" spans="1:49" ht="15" hidden="1" x14ac:dyDescent="0.25">
      <c r="A213" s="21" t="s">
        <v>427</v>
      </c>
      <c r="B213" t="s">
        <v>428</v>
      </c>
      <c r="C213" t="s">
        <v>211</v>
      </c>
      <c r="D213" t="s">
        <v>15</v>
      </c>
      <c r="E213" t="str">
        <f>VLOOKUP(A213,[1]VLookup!G:I,3,0)</f>
        <v>C4 1-3.5 T</v>
      </c>
      <c r="F213" s="22">
        <v>0</v>
      </c>
      <c r="G213" s="23">
        <f>IFERROR(VLOOKUP(A213,[1]Asia_bookings_input!A:C,3,0),0)</f>
        <v>0</v>
      </c>
      <c r="H213" s="23">
        <f>IFERROR(VLOOKUP(A213,[1]Asia_bookings_input!K:L,2,0),0)</f>
        <v>0</v>
      </c>
      <c r="I213" s="23">
        <f t="shared" si="93"/>
        <v>0</v>
      </c>
      <c r="J213" s="23">
        <f t="shared" si="89"/>
        <v>0</v>
      </c>
      <c r="K213" s="23">
        <f t="shared" si="89"/>
        <v>0</v>
      </c>
      <c r="L213" s="24">
        <f t="shared" si="89"/>
        <v>0</v>
      </c>
      <c r="M213" s="25" t="str">
        <f>IFERROR(VLOOKUP(A213,[1]Revenue_Margin_input_Asia!A:F,6,0),"")</f>
        <v/>
      </c>
      <c r="N213" s="25" t="str">
        <f t="shared" si="81"/>
        <v/>
      </c>
      <c r="O213" s="25" t="str">
        <f t="shared" si="82"/>
        <v/>
      </c>
      <c r="P213" s="25" t="str">
        <f t="shared" si="83"/>
        <v/>
      </c>
      <c r="Q213" s="25" t="str">
        <f t="shared" si="84"/>
        <v/>
      </c>
      <c r="R213" s="25" t="str">
        <f t="shared" si="84"/>
        <v/>
      </c>
      <c r="S213" s="26" t="str">
        <f t="shared" si="84"/>
        <v/>
      </c>
      <c r="T213" s="27" t="str">
        <f>IFERROR(VLOOKUP(A213,[1]Revenue_Margin_input_Asia!A:K,7,0),"")</f>
        <v/>
      </c>
      <c r="U213" s="28" t="str">
        <f>IFERROR(VLOOKUP(A213,[1]Revenue_Margin_input_Asia!A:K,8,0),"")</f>
        <v/>
      </c>
      <c r="V213" s="28" t="str">
        <f>IFERROR(VLOOKUP($A213,[1]Revenue_Margin_input_Asia!$A:$AK,9,0),"")</f>
        <v/>
      </c>
      <c r="W213" s="28" t="str">
        <f>IFERROR(VLOOKUP($A213,[1]Revenue_Margin_input_Asia!$A:$AK,10,0),"")</f>
        <v/>
      </c>
      <c r="X213" s="28" t="str">
        <f>IFERROR(VLOOKUP($A213,[1]Revenue_Margin_input_Asia!$A:$AK,11,0),"")</f>
        <v/>
      </c>
      <c r="Y213" s="28" t="str">
        <f>IFERROR(VLOOKUP($A213,[1]Revenue_Margin_input_Asia!$A:$AK,12,0),"")</f>
        <v/>
      </c>
      <c r="Z213" s="28" t="str">
        <f>IFERROR(VLOOKUP($A213,[1]Revenue_Margin_input_Asia!$A:$AK,13,0),"")</f>
        <v/>
      </c>
      <c r="AA213" s="29">
        <f t="shared" si="90"/>
        <v>0</v>
      </c>
      <c r="AB213" s="30">
        <f t="shared" si="90"/>
        <v>0</v>
      </c>
      <c r="AC213" s="30">
        <f t="shared" si="90"/>
        <v>0</v>
      </c>
      <c r="AD213" s="30">
        <f t="shared" si="90"/>
        <v>0</v>
      </c>
      <c r="AE213" s="30">
        <f t="shared" si="90"/>
        <v>0</v>
      </c>
      <c r="AF213" s="30">
        <f t="shared" si="90"/>
        <v>0</v>
      </c>
      <c r="AG213" s="31">
        <f t="shared" si="90"/>
        <v>0</v>
      </c>
      <c r="AH213" s="29">
        <f t="shared" si="91"/>
        <v>0</v>
      </c>
      <c r="AI213" s="30">
        <f t="shared" si="91"/>
        <v>0</v>
      </c>
      <c r="AJ213" s="30">
        <f t="shared" si="91"/>
        <v>0</v>
      </c>
      <c r="AK213" s="30">
        <f t="shared" si="91"/>
        <v>0</v>
      </c>
      <c r="AL213" s="30">
        <f t="shared" si="91"/>
        <v>0</v>
      </c>
      <c r="AM213" s="30">
        <f t="shared" si="91"/>
        <v>0</v>
      </c>
      <c r="AN213" s="31">
        <f t="shared" si="91"/>
        <v>0</v>
      </c>
      <c r="AO213" s="42" t="str">
        <f t="shared" si="71"/>
        <v/>
      </c>
      <c r="AP213" s="43" t="str">
        <f t="shared" si="71"/>
        <v/>
      </c>
      <c r="AQ213" s="43" t="str">
        <f t="shared" si="71"/>
        <v/>
      </c>
      <c r="AR213" s="43" t="str">
        <f t="shared" si="71"/>
        <v/>
      </c>
      <c r="AS213" s="43" t="str">
        <f t="shared" si="71"/>
        <v/>
      </c>
      <c r="AT213" s="43" t="str">
        <f t="shared" si="71"/>
        <v/>
      </c>
      <c r="AU213" s="43" t="str">
        <f t="shared" si="71"/>
        <v/>
      </c>
      <c r="AV213" t="str">
        <f t="shared" si="94"/>
        <v>C4 1-3.5T - Standard and Premium</v>
      </c>
      <c r="AW213" t="str">
        <f t="shared" si="92"/>
        <v>C4 1-3.5T - Standard and Premium_AM &amp; EMEA</v>
      </c>
    </row>
    <row r="214" spans="1:49" ht="15" hidden="1" x14ac:dyDescent="0.25">
      <c r="A214" s="21" t="s">
        <v>429</v>
      </c>
      <c r="C214" t="s">
        <v>211</v>
      </c>
      <c r="D214" t="s">
        <v>18</v>
      </c>
      <c r="E214" t="str">
        <f>VLOOKUP(A214,[1]VLookup!G:I,3,0)</f>
        <v>C4 1-3.5 T</v>
      </c>
      <c r="F214" s="22">
        <v>0</v>
      </c>
      <c r="G214" s="23">
        <f>IFERROR(VLOOKUP(A214,[1]Asia_bookings_input!A:C,3,0),0)</f>
        <v>0</v>
      </c>
      <c r="H214" s="23">
        <f>IFERROR(VLOOKUP(A214,[1]Asia_bookings_input!K:L,2,0),0)</f>
        <v>0</v>
      </c>
      <c r="I214" s="23">
        <f t="shared" si="93"/>
        <v>0</v>
      </c>
      <c r="J214" s="23">
        <f t="shared" si="89"/>
        <v>0</v>
      </c>
      <c r="K214" s="23">
        <f t="shared" si="89"/>
        <v>0</v>
      </c>
      <c r="L214" s="24">
        <f t="shared" si="89"/>
        <v>0</v>
      </c>
      <c r="M214" s="25" t="str">
        <f>IFERROR(VLOOKUP(A214,[1]Revenue_Margin_input_Asia!A:F,6,0),"")</f>
        <v/>
      </c>
      <c r="N214" s="25" t="str">
        <f t="shared" si="81"/>
        <v/>
      </c>
      <c r="O214" s="25" t="str">
        <f t="shared" si="82"/>
        <v/>
      </c>
      <c r="P214" s="25" t="str">
        <f t="shared" si="83"/>
        <v/>
      </c>
      <c r="Q214" s="25" t="str">
        <f t="shared" si="84"/>
        <v/>
      </c>
      <c r="R214" s="25" t="str">
        <f t="shared" si="84"/>
        <v/>
      </c>
      <c r="S214" s="26" t="str">
        <f t="shared" si="84"/>
        <v/>
      </c>
      <c r="T214" s="27" t="str">
        <f>IFERROR(VLOOKUP(A214,[1]Revenue_Margin_input_Asia!A:K,7,0),"")</f>
        <v/>
      </c>
      <c r="U214" s="28" t="str">
        <f>IFERROR(VLOOKUP(A214,[1]Revenue_Margin_input_Asia!A:K,8,0),"")</f>
        <v/>
      </c>
      <c r="V214" s="28" t="str">
        <f>IFERROR(VLOOKUP($A214,[1]Revenue_Margin_input_Asia!$A:$AK,9,0),"")</f>
        <v/>
      </c>
      <c r="W214" s="28" t="str">
        <f>IFERROR(VLOOKUP($A214,[1]Revenue_Margin_input_Asia!$A:$AK,10,0),"")</f>
        <v/>
      </c>
      <c r="X214" s="28" t="str">
        <f>IFERROR(VLOOKUP($A214,[1]Revenue_Margin_input_Asia!$A:$AK,11,0),"")</f>
        <v/>
      </c>
      <c r="Y214" s="28" t="str">
        <f>IFERROR(VLOOKUP($A214,[1]Revenue_Margin_input_Asia!$A:$AK,12,0),"")</f>
        <v/>
      </c>
      <c r="Z214" s="28" t="str">
        <f>IFERROR(VLOOKUP($A214,[1]Revenue_Margin_input_Asia!$A:$AK,13,0),"")</f>
        <v/>
      </c>
      <c r="AA214" s="29">
        <f t="shared" si="90"/>
        <v>0</v>
      </c>
      <c r="AB214" s="30">
        <f t="shared" si="90"/>
        <v>0</v>
      </c>
      <c r="AC214" s="30">
        <f t="shared" si="90"/>
        <v>0</v>
      </c>
      <c r="AD214" s="30">
        <f t="shared" si="90"/>
        <v>0</v>
      </c>
      <c r="AE214" s="30">
        <f t="shared" si="90"/>
        <v>0</v>
      </c>
      <c r="AF214" s="30">
        <f t="shared" si="90"/>
        <v>0</v>
      </c>
      <c r="AG214" s="31">
        <f t="shared" si="90"/>
        <v>0</v>
      </c>
      <c r="AH214" s="29">
        <f t="shared" si="91"/>
        <v>0</v>
      </c>
      <c r="AI214" s="30">
        <f t="shared" si="91"/>
        <v>0</v>
      </c>
      <c r="AJ214" s="30">
        <f t="shared" si="91"/>
        <v>0</v>
      </c>
      <c r="AK214" s="30">
        <f t="shared" si="91"/>
        <v>0</v>
      </c>
      <c r="AL214" s="30">
        <f t="shared" si="91"/>
        <v>0</v>
      </c>
      <c r="AM214" s="30">
        <f t="shared" si="91"/>
        <v>0</v>
      </c>
      <c r="AN214" s="31">
        <f t="shared" si="91"/>
        <v>0</v>
      </c>
      <c r="AO214" s="42" t="str">
        <f t="shared" si="71"/>
        <v/>
      </c>
      <c r="AP214" s="43" t="str">
        <f t="shared" si="71"/>
        <v/>
      </c>
      <c r="AQ214" s="43" t="str">
        <f t="shared" si="71"/>
        <v/>
      </c>
      <c r="AR214" s="43" t="str">
        <f t="shared" si="71"/>
        <v/>
      </c>
      <c r="AS214" s="43" t="str">
        <f t="shared" si="71"/>
        <v/>
      </c>
      <c r="AT214" s="43" t="str">
        <f t="shared" si="71"/>
        <v/>
      </c>
      <c r="AU214" s="43" t="str">
        <f t="shared" si="71"/>
        <v/>
      </c>
      <c r="AV214" t="str">
        <f t="shared" si="94"/>
        <v>C4 1-3.5T - Standard and Premium</v>
      </c>
      <c r="AW214" t="str">
        <f t="shared" si="92"/>
        <v>C4 1-3.5T - Standard and Premium_AM &amp; EMEA</v>
      </c>
    </row>
    <row r="215" spans="1:49" ht="15" hidden="1" x14ac:dyDescent="0.25">
      <c r="A215" s="21" t="s">
        <v>430</v>
      </c>
      <c r="B215" t="s">
        <v>431</v>
      </c>
      <c r="C215" t="s">
        <v>211</v>
      </c>
      <c r="D215" t="s">
        <v>15</v>
      </c>
      <c r="E215" t="str">
        <f>VLOOKUP(A215,[1]VLookup!G:I,3,0)</f>
        <v>C4 1-3.5 T</v>
      </c>
      <c r="F215" s="22">
        <v>0</v>
      </c>
      <c r="G215" s="23">
        <f>IFERROR(VLOOKUP(A215,[1]Asia_bookings_input!A:C,3,0),0)</f>
        <v>0</v>
      </c>
      <c r="H215" s="23">
        <f>IFERROR(VLOOKUP(A215,[1]Asia_bookings_input!K:L,2,0),0)</f>
        <v>0</v>
      </c>
      <c r="I215" s="23">
        <f t="shared" si="93"/>
        <v>0</v>
      </c>
      <c r="J215" s="23">
        <f t="shared" si="89"/>
        <v>0</v>
      </c>
      <c r="K215" s="23">
        <f t="shared" si="89"/>
        <v>0</v>
      </c>
      <c r="L215" s="24">
        <f t="shared" si="89"/>
        <v>0</v>
      </c>
      <c r="M215" s="25" t="str">
        <f>IFERROR(VLOOKUP(A215,[1]Revenue_Margin_input_Asia!A:F,6,0),"")</f>
        <v/>
      </c>
      <c r="N215" s="25" t="str">
        <f t="shared" si="81"/>
        <v/>
      </c>
      <c r="O215" s="25" t="str">
        <f t="shared" si="82"/>
        <v/>
      </c>
      <c r="P215" s="25" t="str">
        <f t="shared" si="83"/>
        <v/>
      </c>
      <c r="Q215" s="25" t="str">
        <f t="shared" si="84"/>
        <v/>
      </c>
      <c r="R215" s="25" t="str">
        <f t="shared" si="84"/>
        <v/>
      </c>
      <c r="S215" s="26" t="str">
        <f t="shared" si="84"/>
        <v/>
      </c>
      <c r="T215" s="27" t="str">
        <f>IFERROR(VLOOKUP(A215,[1]Revenue_Margin_input_Asia!A:K,7,0),"")</f>
        <v/>
      </c>
      <c r="U215" s="28" t="str">
        <f>IFERROR(VLOOKUP(A215,[1]Revenue_Margin_input_Asia!A:K,8,0),"")</f>
        <v/>
      </c>
      <c r="V215" s="28" t="str">
        <f>IFERROR(VLOOKUP($A215,[1]Revenue_Margin_input_Asia!$A:$AK,9,0),"")</f>
        <v/>
      </c>
      <c r="W215" s="28" t="str">
        <f>IFERROR(VLOOKUP($A215,[1]Revenue_Margin_input_Asia!$A:$AK,10,0),"")</f>
        <v/>
      </c>
      <c r="X215" s="28" t="str">
        <f>IFERROR(VLOOKUP($A215,[1]Revenue_Margin_input_Asia!$A:$AK,11,0),"")</f>
        <v/>
      </c>
      <c r="Y215" s="28" t="str">
        <f>IFERROR(VLOOKUP($A215,[1]Revenue_Margin_input_Asia!$A:$AK,12,0),"")</f>
        <v/>
      </c>
      <c r="Z215" s="28" t="str">
        <f>IFERROR(VLOOKUP($A215,[1]Revenue_Margin_input_Asia!$A:$AK,13,0),"")</f>
        <v/>
      </c>
      <c r="AA215" s="29">
        <f t="shared" si="90"/>
        <v>0</v>
      </c>
      <c r="AB215" s="30">
        <f t="shared" si="90"/>
        <v>0</v>
      </c>
      <c r="AC215" s="30">
        <f t="shared" si="90"/>
        <v>0</v>
      </c>
      <c r="AD215" s="30">
        <f t="shared" si="90"/>
        <v>0</v>
      </c>
      <c r="AE215" s="30">
        <f t="shared" si="90"/>
        <v>0</v>
      </c>
      <c r="AF215" s="30">
        <f t="shared" si="90"/>
        <v>0</v>
      </c>
      <c r="AG215" s="31">
        <f t="shared" si="90"/>
        <v>0</v>
      </c>
      <c r="AH215" s="29">
        <f t="shared" si="91"/>
        <v>0</v>
      </c>
      <c r="AI215" s="30">
        <f t="shared" si="91"/>
        <v>0</v>
      </c>
      <c r="AJ215" s="30">
        <f t="shared" si="91"/>
        <v>0</v>
      </c>
      <c r="AK215" s="30">
        <f t="shared" si="91"/>
        <v>0</v>
      </c>
      <c r="AL215" s="30">
        <f t="shared" si="91"/>
        <v>0</v>
      </c>
      <c r="AM215" s="30">
        <f t="shared" si="91"/>
        <v>0</v>
      </c>
      <c r="AN215" s="31">
        <f t="shared" si="91"/>
        <v>0</v>
      </c>
      <c r="AO215" s="42" t="str">
        <f t="shared" si="71"/>
        <v/>
      </c>
      <c r="AP215" s="43" t="str">
        <f t="shared" si="71"/>
        <v/>
      </c>
      <c r="AQ215" s="43" t="str">
        <f t="shared" si="71"/>
        <v/>
      </c>
      <c r="AR215" s="43" t="str">
        <f t="shared" si="71"/>
        <v/>
      </c>
      <c r="AS215" s="43" t="str">
        <f t="shared" si="71"/>
        <v/>
      </c>
      <c r="AT215" s="43" t="str">
        <f t="shared" si="71"/>
        <v/>
      </c>
      <c r="AU215" s="43" t="str">
        <f t="shared" si="71"/>
        <v/>
      </c>
      <c r="AV215" t="str">
        <f t="shared" si="94"/>
        <v>C4 1-3.5T - Standard and Premium</v>
      </c>
      <c r="AW215" t="str">
        <f t="shared" si="92"/>
        <v>C4 1-3.5T - Standard and Premium_AM &amp; EMEA</v>
      </c>
    </row>
    <row r="216" spans="1:49" ht="15" hidden="1" x14ac:dyDescent="0.25">
      <c r="A216" s="35" t="s">
        <v>432</v>
      </c>
      <c r="F216" s="36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25" t="str">
        <f>IFERROR(VLOOKUP(A216,[1]Revenue_Margin_input_Asia!A:F,6,0),"")</f>
        <v/>
      </c>
      <c r="N216" s="25" t="str">
        <f t="shared" si="81"/>
        <v/>
      </c>
      <c r="O216" s="25" t="str">
        <f t="shared" si="82"/>
        <v/>
      </c>
      <c r="P216" s="25" t="str">
        <f t="shared" si="83"/>
        <v/>
      </c>
      <c r="Q216" s="25" t="str">
        <f t="shared" si="84"/>
        <v/>
      </c>
      <c r="R216" s="25" t="str">
        <f t="shared" si="84"/>
        <v/>
      </c>
      <c r="S216" s="26" t="str">
        <f t="shared" si="84"/>
        <v/>
      </c>
      <c r="T216" s="27" t="str">
        <f>IFERROR(VLOOKUP(A216,[1]Revenue_Margin_input_Asia!A:K,7,0),"")</f>
        <v/>
      </c>
      <c r="U216" s="28" t="str">
        <f>IFERROR(VLOOKUP(A216,[1]Revenue_Margin_input_Asia!A:K,8,0),"")</f>
        <v/>
      </c>
      <c r="V216" s="28" t="str">
        <f>IFERROR(VLOOKUP($A216,[1]Revenue_Margin_input_Asia!$A:$AK,9,0),"")</f>
        <v/>
      </c>
      <c r="W216" s="28" t="str">
        <f>IFERROR(VLOOKUP($A216,[1]Revenue_Margin_input_Asia!$A:$AK,10,0),"")</f>
        <v/>
      </c>
      <c r="X216" s="28" t="str">
        <f>IFERROR(VLOOKUP($A216,[1]Revenue_Margin_input_Asia!$A:$AK,11,0),"")</f>
        <v/>
      </c>
      <c r="Y216" s="28" t="str">
        <f>IFERROR(VLOOKUP($A216,[1]Revenue_Margin_input_Asia!$A:$AK,12,0),"")</f>
        <v/>
      </c>
      <c r="Z216" s="28" t="str">
        <f>IFERROR(VLOOKUP($A216,[1]Revenue_Margin_input_Asia!$A:$AK,13,0),"")</f>
        <v/>
      </c>
      <c r="AA216" s="39">
        <f>SUM(AA207:AA215)</f>
        <v>0</v>
      </c>
      <c r="AB216" s="40">
        <f t="shared" ref="AB216:AN216" si="95">SUM(AB207:AB215)</f>
        <v>0</v>
      </c>
      <c r="AC216" s="40">
        <f t="shared" si="95"/>
        <v>0</v>
      </c>
      <c r="AD216" s="40">
        <f t="shared" si="95"/>
        <v>0</v>
      </c>
      <c r="AE216" s="40">
        <f t="shared" si="95"/>
        <v>0</v>
      </c>
      <c r="AF216" s="40">
        <f t="shared" si="95"/>
        <v>0</v>
      </c>
      <c r="AG216" s="41">
        <f t="shared" si="95"/>
        <v>0</v>
      </c>
      <c r="AH216" s="39">
        <f t="shared" si="95"/>
        <v>0</v>
      </c>
      <c r="AI216" s="40">
        <f t="shared" si="95"/>
        <v>0</v>
      </c>
      <c r="AJ216" s="40">
        <f t="shared" si="95"/>
        <v>0</v>
      </c>
      <c r="AK216" s="40">
        <f t="shared" si="95"/>
        <v>0</v>
      </c>
      <c r="AL216" s="40">
        <f t="shared" si="95"/>
        <v>0</v>
      </c>
      <c r="AM216" s="40">
        <f t="shared" si="95"/>
        <v>0</v>
      </c>
      <c r="AN216" s="41">
        <f t="shared" si="95"/>
        <v>0</v>
      </c>
      <c r="AO216" s="42" t="str">
        <f t="shared" si="71"/>
        <v/>
      </c>
      <c r="AP216" s="43" t="str">
        <f t="shared" si="71"/>
        <v/>
      </c>
      <c r="AQ216" s="43" t="str">
        <f t="shared" si="71"/>
        <v/>
      </c>
      <c r="AR216" s="43" t="str">
        <f t="shared" si="71"/>
        <v/>
      </c>
      <c r="AS216" s="43" t="str">
        <f t="shared" si="71"/>
        <v/>
      </c>
      <c r="AT216" s="43" t="str">
        <f t="shared" si="71"/>
        <v/>
      </c>
      <c r="AU216" s="43" t="str">
        <f t="shared" si="71"/>
        <v/>
      </c>
      <c r="AW216" t="str">
        <f t="shared" si="75"/>
        <v>_</v>
      </c>
    </row>
    <row r="217" spans="1:49" ht="15" hidden="1" x14ac:dyDescent="0.25">
      <c r="A217" s="21" t="s">
        <v>433</v>
      </c>
      <c r="B217" t="s">
        <v>434</v>
      </c>
      <c r="C217" t="s">
        <v>80</v>
      </c>
      <c r="D217" t="s">
        <v>15</v>
      </c>
      <c r="E217" t="str">
        <f>VLOOKUP(A217,[1]VLookup!G:I,3,0)</f>
        <v>C4 1-3.5 T</v>
      </c>
      <c r="F217" s="22">
        <v>0</v>
      </c>
      <c r="G217" s="23">
        <f>IFERROR(VLOOKUP(A217,[1]Asia_bookings_input!A:C,3,0),0)</f>
        <v>0</v>
      </c>
      <c r="H217" s="23">
        <f>IFERROR(VLOOKUP(A217,[1]Asia_bookings_input!K:L,2,0),0)</f>
        <v>0</v>
      </c>
      <c r="I217" s="23">
        <f>IFERROR(ROUND(I$218*$F217/$F$218,0),0)</f>
        <v>0</v>
      </c>
      <c r="J217" s="23">
        <f>IFERROR(ROUND(J$218*$F217/$F$218,0),0)</f>
        <v>0</v>
      </c>
      <c r="K217" s="23">
        <f>IFERROR(ROUND(K$218*$F217/$F$218,0),0)</f>
        <v>0</v>
      </c>
      <c r="L217" s="24">
        <f>IFERROR(ROUND(L$218*$F217/$F$218,0),0)</f>
        <v>0</v>
      </c>
      <c r="M217" s="25" t="str">
        <f>IFERROR(VLOOKUP(A217,[1]Revenue_Margin_input_Asia!A:F,6,0),"")</f>
        <v/>
      </c>
      <c r="N217" s="25" t="str">
        <f t="shared" si="81"/>
        <v/>
      </c>
      <c r="O217" s="25" t="str">
        <f t="shared" si="82"/>
        <v/>
      </c>
      <c r="P217" s="25" t="str">
        <f t="shared" si="83"/>
        <v/>
      </c>
      <c r="Q217" s="25" t="str">
        <f t="shared" si="84"/>
        <v/>
      </c>
      <c r="R217" s="25" t="str">
        <f t="shared" si="84"/>
        <v/>
      </c>
      <c r="S217" s="26" t="str">
        <f t="shared" si="84"/>
        <v/>
      </c>
      <c r="T217" s="27" t="str">
        <f>IFERROR(VLOOKUP(A217,[1]Revenue_Margin_input_Asia!A:K,7,0),"")</f>
        <v/>
      </c>
      <c r="U217" s="28" t="str">
        <f>IFERROR(VLOOKUP(A217,[1]Revenue_Margin_input_Asia!A:K,8,0),"")</f>
        <v/>
      </c>
      <c r="V217" s="28" t="str">
        <f>IFERROR(VLOOKUP($A217,[1]Revenue_Margin_input_Asia!$A:$AK,9,0),"")</f>
        <v/>
      </c>
      <c r="W217" s="28" t="str">
        <f>IFERROR(VLOOKUP($A217,[1]Revenue_Margin_input_Asia!$A:$AK,10,0),"")</f>
        <v/>
      </c>
      <c r="X217" s="28" t="str">
        <f>IFERROR(VLOOKUP($A217,[1]Revenue_Margin_input_Asia!$A:$AK,11,0),"")</f>
        <v/>
      </c>
      <c r="Y217" s="28" t="str">
        <f>IFERROR(VLOOKUP($A217,[1]Revenue_Margin_input_Asia!$A:$AK,12,0),"")</f>
        <v/>
      </c>
      <c r="Z217" s="28" t="str">
        <f>IFERROR(VLOOKUP($A217,[1]Revenue_Margin_input_Asia!$A:$AK,13,0),"")</f>
        <v/>
      </c>
      <c r="AA217" s="29">
        <f t="shared" ref="AA217:AG222" si="96">IFERROR(F217*M217,0)</f>
        <v>0</v>
      </c>
      <c r="AB217" s="30">
        <f t="shared" si="96"/>
        <v>0</v>
      </c>
      <c r="AC217" s="30">
        <f t="shared" si="96"/>
        <v>0</v>
      </c>
      <c r="AD217" s="30">
        <f t="shared" si="96"/>
        <v>0</v>
      </c>
      <c r="AE217" s="30">
        <f t="shared" si="96"/>
        <v>0</v>
      </c>
      <c r="AF217" s="30">
        <f t="shared" si="96"/>
        <v>0</v>
      </c>
      <c r="AG217" s="31">
        <f t="shared" si="96"/>
        <v>0</v>
      </c>
      <c r="AH217" s="29">
        <f t="shared" ref="AH217:AN222" si="97">IFERROR(AA217*T217,0)</f>
        <v>0</v>
      </c>
      <c r="AI217" s="30">
        <f t="shared" si="97"/>
        <v>0</v>
      </c>
      <c r="AJ217" s="30">
        <f t="shared" si="97"/>
        <v>0</v>
      </c>
      <c r="AK217" s="30">
        <f t="shared" si="97"/>
        <v>0</v>
      </c>
      <c r="AL217" s="30">
        <f t="shared" si="97"/>
        <v>0</v>
      </c>
      <c r="AM217" s="30">
        <f t="shared" si="97"/>
        <v>0</v>
      </c>
      <c r="AN217" s="31">
        <f t="shared" si="97"/>
        <v>0</v>
      </c>
      <c r="AO217" s="42" t="str">
        <f t="shared" si="71"/>
        <v/>
      </c>
      <c r="AP217" s="43" t="str">
        <f t="shared" si="71"/>
        <v/>
      </c>
      <c r="AQ217" s="43" t="str">
        <f t="shared" si="71"/>
        <v/>
      </c>
      <c r="AR217" s="43" t="str">
        <f t="shared" si="71"/>
        <v/>
      </c>
      <c r="AS217" s="43" t="str">
        <f t="shared" si="71"/>
        <v/>
      </c>
      <c r="AT217" s="43" t="str">
        <f t="shared" si="71"/>
        <v/>
      </c>
      <c r="AU217" s="43" t="str">
        <f t="shared" si="71"/>
        <v/>
      </c>
      <c r="AV217" t="str">
        <f>A218</f>
        <v>C4 1-3.5T - Low Intensity</v>
      </c>
      <c r="AW217" t="str">
        <f t="shared" si="75"/>
        <v>C4 1-3.5T - Low Intensity_Hangcha</v>
      </c>
    </row>
    <row r="218" spans="1:49" ht="15" hidden="1" x14ac:dyDescent="0.25">
      <c r="A218" s="35" t="s">
        <v>435</v>
      </c>
      <c r="F218" s="36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25" t="str">
        <f>IFERROR(VLOOKUP(A218,[1]Revenue_Margin_input_Asia!A:F,6,0),"")</f>
        <v/>
      </c>
      <c r="N218" s="25" t="str">
        <f t="shared" si="81"/>
        <v/>
      </c>
      <c r="O218" s="25" t="str">
        <f t="shared" si="82"/>
        <v/>
      </c>
      <c r="P218" s="25" t="str">
        <f t="shared" si="83"/>
        <v/>
      </c>
      <c r="Q218" s="25" t="str">
        <f t="shared" si="84"/>
        <v/>
      </c>
      <c r="R218" s="25" t="str">
        <f t="shared" si="84"/>
        <v/>
      </c>
      <c r="S218" s="26" t="str">
        <f t="shared" si="84"/>
        <v/>
      </c>
      <c r="T218" s="27" t="str">
        <f>IFERROR(VLOOKUP(A218,[1]Revenue_Margin_input_Asia!A:K,7,0),"")</f>
        <v/>
      </c>
      <c r="U218" s="28" t="str">
        <f>IFERROR(VLOOKUP(A218,[1]Revenue_Margin_input_Asia!A:K,8,0),"")</f>
        <v/>
      </c>
      <c r="V218" s="28" t="str">
        <f>IFERROR(VLOOKUP($A218,[1]Revenue_Margin_input_Asia!$A:$AK,9,0),"")</f>
        <v/>
      </c>
      <c r="W218" s="28" t="str">
        <f>IFERROR(VLOOKUP($A218,[1]Revenue_Margin_input_Asia!$A:$AK,10,0),"")</f>
        <v/>
      </c>
      <c r="X218" s="28" t="str">
        <f>IFERROR(VLOOKUP($A218,[1]Revenue_Margin_input_Asia!$A:$AK,11,0),"")</f>
        <v/>
      </c>
      <c r="Y218" s="28" t="str">
        <f>IFERROR(VLOOKUP($A218,[1]Revenue_Margin_input_Asia!$A:$AK,12,0),"")</f>
        <v/>
      </c>
      <c r="Z218" s="28" t="str">
        <f>IFERROR(VLOOKUP($A218,[1]Revenue_Margin_input_Asia!$A:$AK,13,0),"")</f>
        <v/>
      </c>
      <c r="AA218" s="29">
        <f t="shared" si="96"/>
        <v>0</v>
      </c>
      <c r="AB218" s="30">
        <f t="shared" si="96"/>
        <v>0</v>
      </c>
      <c r="AC218" s="30">
        <f t="shared" si="96"/>
        <v>0</v>
      </c>
      <c r="AD218" s="30">
        <f t="shared" si="96"/>
        <v>0</v>
      </c>
      <c r="AE218" s="30">
        <f t="shared" si="96"/>
        <v>0</v>
      </c>
      <c r="AF218" s="30">
        <f t="shared" si="96"/>
        <v>0</v>
      </c>
      <c r="AG218" s="31">
        <f t="shared" si="96"/>
        <v>0</v>
      </c>
      <c r="AH218" s="29">
        <f t="shared" si="97"/>
        <v>0</v>
      </c>
      <c r="AI218" s="30">
        <f t="shared" si="97"/>
        <v>0</v>
      </c>
      <c r="AJ218" s="30">
        <f t="shared" si="97"/>
        <v>0</v>
      </c>
      <c r="AK218" s="30">
        <f t="shared" si="97"/>
        <v>0</v>
      </c>
      <c r="AL218" s="30">
        <f t="shared" si="97"/>
        <v>0</v>
      </c>
      <c r="AM218" s="30">
        <f t="shared" si="97"/>
        <v>0</v>
      </c>
      <c r="AN218" s="31">
        <f t="shared" si="97"/>
        <v>0</v>
      </c>
      <c r="AO218" s="42" t="str">
        <f t="shared" si="71"/>
        <v/>
      </c>
      <c r="AP218" s="43" t="str">
        <f t="shared" si="71"/>
        <v/>
      </c>
      <c r="AQ218" s="43" t="str">
        <f t="shared" si="71"/>
        <v/>
      </c>
      <c r="AR218" s="43" t="str">
        <f t="shared" si="71"/>
        <v/>
      </c>
      <c r="AS218" s="43" t="str">
        <f t="shared" si="71"/>
        <v/>
      </c>
      <c r="AT218" s="43" t="str">
        <f t="shared" si="71"/>
        <v/>
      </c>
      <c r="AU218" s="43" t="str">
        <f t="shared" si="71"/>
        <v/>
      </c>
      <c r="AW218" t="str">
        <f t="shared" si="75"/>
        <v>_</v>
      </c>
    </row>
    <row r="219" spans="1:49" ht="15" hidden="1" x14ac:dyDescent="0.25">
      <c r="A219" s="21" t="s">
        <v>436</v>
      </c>
      <c r="B219" t="s">
        <v>437</v>
      </c>
      <c r="C219" t="s">
        <v>211</v>
      </c>
      <c r="D219" t="s">
        <v>18</v>
      </c>
      <c r="E219" t="str">
        <f>VLOOKUP(A219,[1]VLookup!G:I,3,0)</f>
        <v>C4 &gt;3.5 T</v>
      </c>
      <c r="F219" s="22">
        <v>0</v>
      </c>
      <c r="G219" s="23">
        <f>IFERROR(VLOOKUP(A219,[1]Asia_bookings_input!A:C,3,0),0)</f>
        <v>0</v>
      </c>
      <c r="H219" s="23">
        <f>IFERROR(VLOOKUP(A219,[1]Asia_bookings_input!K:L,2,0),0)</f>
        <v>0</v>
      </c>
      <c r="I219" s="23">
        <f t="shared" ref="I219:L222" si="98">IFERROR(ROUND(I$223*$F219/$F$223,0),0)</f>
        <v>0</v>
      </c>
      <c r="J219" s="23">
        <f t="shared" si="98"/>
        <v>0</v>
      </c>
      <c r="K219" s="23">
        <f t="shared" si="98"/>
        <v>0</v>
      </c>
      <c r="L219" s="24">
        <f t="shared" si="98"/>
        <v>0</v>
      </c>
      <c r="M219" s="25" t="str">
        <f>IFERROR(VLOOKUP(A219,[1]Revenue_Margin_input_Asia!A:F,6,0),"")</f>
        <v/>
      </c>
      <c r="N219" s="25" t="str">
        <f t="shared" si="81"/>
        <v/>
      </c>
      <c r="O219" s="25" t="str">
        <f t="shared" si="82"/>
        <v/>
      </c>
      <c r="P219" s="25" t="str">
        <f t="shared" si="83"/>
        <v/>
      </c>
      <c r="Q219" s="25" t="str">
        <f t="shared" si="84"/>
        <v/>
      </c>
      <c r="R219" s="25" t="str">
        <f t="shared" si="84"/>
        <v/>
      </c>
      <c r="S219" s="26" t="str">
        <f t="shared" si="84"/>
        <v/>
      </c>
      <c r="T219" s="27" t="str">
        <f>IFERROR(VLOOKUP(A219,[1]Revenue_Margin_input_Asia!A:K,7,0),"")</f>
        <v/>
      </c>
      <c r="U219" s="28" t="str">
        <f>IFERROR(VLOOKUP(A219,[1]Revenue_Margin_input_Asia!A:K,8,0),"")</f>
        <v/>
      </c>
      <c r="V219" s="28" t="str">
        <f>IFERROR(VLOOKUP($A219,[1]Revenue_Margin_input_Asia!$A:$AK,9,0),"")</f>
        <v/>
      </c>
      <c r="W219" s="28" t="str">
        <f>IFERROR(VLOOKUP($A219,[1]Revenue_Margin_input_Asia!$A:$AK,10,0),"")</f>
        <v/>
      </c>
      <c r="X219" s="28" t="str">
        <f>IFERROR(VLOOKUP($A219,[1]Revenue_Margin_input_Asia!$A:$AK,11,0),"")</f>
        <v/>
      </c>
      <c r="Y219" s="28" t="str">
        <f>IFERROR(VLOOKUP($A219,[1]Revenue_Margin_input_Asia!$A:$AK,12,0),"")</f>
        <v/>
      </c>
      <c r="Z219" s="28" t="str">
        <f>IFERROR(VLOOKUP($A219,[1]Revenue_Margin_input_Asia!$A:$AK,13,0),"")</f>
        <v/>
      </c>
      <c r="AA219" s="29">
        <f t="shared" si="96"/>
        <v>0</v>
      </c>
      <c r="AB219" s="30">
        <f t="shared" si="96"/>
        <v>0</v>
      </c>
      <c r="AC219" s="30">
        <f t="shared" si="96"/>
        <v>0</v>
      </c>
      <c r="AD219" s="30">
        <f t="shared" si="96"/>
        <v>0</v>
      </c>
      <c r="AE219" s="30">
        <f t="shared" si="96"/>
        <v>0</v>
      </c>
      <c r="AF219" s="30">
        <f t="shared" si="96"/>
        <v>0</v>
      </c>
      <c r="AG219" s="31">
        <f t="shared" si="96"/>
        <v>0</v>
      </c>
      <c r="AH219" s="29">
        <f t="shared" si="97"/>
        <v>0</v>
      </c>
      <c r="AI219" s="30">
        <f t="shared" si="97"/>
        <v>0</v>
      </c>
      <c r="AJ219" s="30">
        <f t="shared" si="97"/>
        <v>0</v>
      </c>
      <c r="AK219" s="30">
        <f t="shared" si="97"/>
        <v>0</v>
      </c>
      <c r="AL219" s="30">
        <f t="shared" si="97"/>
        <v>0</v>
      </c>
      <c r="AM219" s="30">
        <f t="shared" si="97"/>
        <v>0</v>
      </c>
      <c r="AN219" s="31">
        <f t="shared" si="97"/>
        <v>0</v>
      </c>
      <c r="AO219" s="42" t="str">
        <f t="shared" si="71"/>
        <v/>
      </c>
      <c r="AP219" s="43" t="str">
        <f t="shared" si="71"/>
        <v/>
      </c>
      <c r="AQ219" s="43" t="str">
        <f t="shared" si="71"/>
        <v/>
      </c>
      <c r="AR219" s="43" t="str">
        <f t="shared" si="71"/>
        <v/>
      </c>
      <c r="AS219" s="43" t="str">
        <f t="shared" si="71"/>
        <v/>
      </c>
      <c r="AT219" s="43" t="str">
        <f t="shared" si="71"/>
        <v/>
      </c>
      <c r="AU219" s="43" t="str">
        <f t="shared" si="71"/>
        <v/>
      </c>
      <c r="AV219" t="str">
        <f>$A$223</f>
        <v>C4 4-9T - Standard and Premium</v>
      </c>
      <c r="AW219" t="str">
        <f t="shared" ref="AW219:AW222" si="99">AV219&amp;"_"&amp;"AM &amp; EMEA"</f>
        <v>C4 4-9T - Standard and Premium_AM &amp; EMEA</v>
      </c>
    </row>
    <row r="220" spans="1:49" ht="15" hidden="1" x14ac:dyDescent="0.25">
      <c r="A220" s="21" t="s">
        <v>438</v>
      </c>
      <c r="B220" t="s">
        <v>439</v>
      </c>
      <c r="C220" t="s">
        <v>211</v>
      </c>
      <c r="D220" t="s">
        <v>15</v>
      </c>
      <c r="E220" t="str">
        <f>VLOOKUP(A220,[1]VLookup!G:I,3,0)</f>
        <v>C4 &gt;3.5 T</v>
      </c>
      <c r="F220" s="22">
        <v>0</v>
      </c>
      <c r="G220" s="23">
        <f>IFERROR(VLOOKUP(A220,[1]Asia_bookings_input!A:C,3,0),0)</f>
        <v>0</v>
      </c>
      <c r="H220" s="23">
        <f>IFERROR(VLOOKUP(A220,[1]Asia_bookings_input!K:L,2,0),0)</f>
        <v>0</v>
      </c>
      <c r="I220" s="23">
        <f t="shared" si="98"/>
        <v>0</v>
      </c>
      <c r="J220" s="23">
        <f t="shared" si="98"/>
        <v>0</v>
      </c>
      <c r="K220" s="23">
        <f t="shared" si="98"/>
        <v>0</v>
      </c>
      <c r="L220" s="24">
        <f t="shared" si="98"/>
        <v>0</v>
      </c>
      <c r="M220" s="25" t="str">
        <f>IFERROR(VLOOKUP(A220,[1]Revenue_Margin_input_Asia!A:F,6,0),"")</f>
        <v/>
      </c>
      <c r="N220" s="25" t="str">
        <f t="shared" si="81"/>
        <v/>
      </c>
      <c r="O220" s="25" t="str">
        <f t="shared" si="82"/>
        <v/>
      </c>
      <c r="P220" s="25" t="str">
        <f t="shared" si="83"/>
        <v/>
      </c>
      <c r="Q220" s="25" t="str">
        <f t="shared" si="84"/>
        <v/>
      </c>
      <c r="R220" s="25" t="str">
        <f t="shared" si="84"/>
        <v/>
      </c>
      <c r="S220" s="26" t="str">
        <f t="shared" si="84"/>
        <v/>
      </c>
      <c r="T220" s="27" t="str">
        <f>IFERROR(VLOOKUP(A220,[1]Revenue_Margin_input_Asia!A:K,7,0),"")</f>
        <v/>
      </c>
      <c r="U220" s="28" t="str">
        <f>IFERROR(VLOOKUP(A220,[1]Revenue_Margin_input_Asia!A:K,8,0),"")</f>
        <v/>
      </c>
      <c r="V220" s="28" t="str">
        <f>IFERROR(VLOOKUP($A220,[1]Revenue_Margin_input_Asia!$A:$AK,9,0),"")</f>
        <v/>
      </c>
      <c r="W220" s="28" t="str">
        <f>IFERROR(VLOOKUP($A220,[1]Revenue_Margin_input_Asia!$A:$AK,10,0),"")</f>
        <v/>
      </c>
      <c r="X220" s="28" t="str">
        <f>IFERROR(VLOOKUP($A220,[1]Revenue_Margin_input_Asia!$A:$AK,11,0),"")</f>
        <v/>
      </c>
      <c r="Y220" s="28" t="str">
        <f>IFERROR(VLOOKUP($A220,[1]Revenue_Margin_input_Asia!$A:$AK,12,0),"")</f>
        <v/>
      </c>
      <c r="Z220" s="28" t="str">
        <f>IFERROR(VLOOKUP($A220,[1]Revenue_Margin_input_Asia!$A:$AK,13,0),"")</f>
        <v/>
      </c>
      <c r="AA220" s="29">
        <f t="shared" si="96"/>
        <v>0</v>
      </c>
      <c r="AB220" s="30">
        <f t="shared" si="96"/>
        <v>0</v>
      </c>
      <c r="AC220" s="30">
        <f t="shared" si="96"/>
        <v>0</v>
      </c>
      <c r="AD220" s="30">
        <f t="shared" si="96"/>
        <v>0</v>
      </c>
      <c r="AE220" s="30">
        <f t="shared" si="96"/>
        <v>0</v>
      </c>
      <c r="AF220" s="30">
        <f t="shared" si="96"/>
        <v>0</v>
      </c>
      <c r="AG220" s="31">
        <f t="shared" si="96"/>
        <v>0</v>
      </c>
      <c r="AH220" s="29">
        <f t="shared" si="97"/>
        <v>0</v>
      </c>
      <c r="AI220" s="30">
        <f t="shared" si="97"/>
        <v>0</v>
      </c>
      <c r="AJ220" s="30">
        <f t="shared" si="97"/>
        <v>0</v>
      </c>
      <c r="AK220" s="30">
        <f t="shared" si="97"/>
        <v>0</v>
      </c>
      <c r="AL220" s="30">
        <f t="shared" si="97"/>
        <v>0</v>
      </c>
      <c r="AM220" s="30">
        <f t="shared" si="97"/>
        <v>0</v>
      </c>
      <c r="AN220" s="31">
        <f t="shared" si="97"/>
        <v>0</v>
      </c>
      <c r="AO220" s="42" t="str">
        <f t="shared" si="71"/>
        <v/>
      </c>
      <c r="AP220" s="43" t="str">
        <f t="shared" si="71"/>
        <v/>
      </c>
      <c r="AQ220" s="43" t="str">
        <f t="shared" si="71"/>
        <v/>
      </c>
      <c r="AR220" s="43" t="str">
        <f t="shared" si="71"/>
        <v/>
      </c>
      <c r="AS220" s="43" t="str">
        <f t="shared" si="71"/>
        <v/>
      </c>
      <c r="AT220" s="43" t="str">
        <f t="shared" si="71"/>
        <v/>
      </c>
      <c r="AU220" s="43" t="str">
        <f t="shared" si="71"/>
        <v/>
      </c>
      <c r="AV220" t="str">
        <f t="shared" ref="AV220:AV222" si="100">$A$223</f>
        <v>C4 4-9T - Standard and Premium</v>
      </c>
      <c r="AW220" t="str">
        <f t="shared" si="99"/>
        <v>C4 4-9T - Standard and Premium_AM &amp; EMEA</v>
      </c>
    </row>
    <row r="221" spans="1:49" ht="15" hidden="1" x14ac:dyDescent="0.25">
      <c r="A221" s="21" t="s">
        <v>440</v>
      </c>
      <c r="B221" t="s">
        <v>441</v>
      </c>
      <c r="C221" t="s">
        <v>211</v>
      </c>
      <c r="D221" t="s">
        <v>18</v>
      </c>
      <c r="E221" t="str">
        <f>VLOOKUP(A221,[1]VLookup!G:I,3,0)</f>
        <v>C4 &gt;3.5 T</v>
      </c>
      <c r="F221" s="22">
        <v>0</v>
      </c>
      <c r="G221" s="23">
        <f>IFERROR(VLOOKUP(A221,[1]Asia_bookings_input!A:C,3,0),0)</f>
        <v>0</v>
      </c>
      <c r="H221" s="23">
        <f>IFERROR(VLOOKUP(A221,[1]Asia_bookings_input!K:L,2,0),0)</f>
        <v>0</v>
      </c>
      <c r="I221" s="23">
        <f t="shared" si="98"/>
        <v>0</v>
      </c>
      <c r="J221" s="23">
        <f t="shared" si="98"/>
        <v>0</v>
      </c>
      <c r="K221" s="23">
        <f t="shared" si="98"/>
        <v>0</v>
      </c>
      <c r="L221" s="24">
        <f t="shared" si="98"/>
        <v>0</v>
      </c>
      <c r="M221" s="25" t="str">
        <f>IFERROR(VLOOKUP(A221,[1]Revenue_Margin_input_Asia!A:F,6,0),"")</f>
        <v/>
      </c>
      <c r="N221" s="25" t="str">
        <f t="shared" si="81"/>
        <v/>
      </c>
      <c r="O221" s="25" t="str">
        <f t="shared" si="82"/>
        <v/>
      </c>
      <c r="P221" s="25" t="str">
        <f t="shared" si="83"/>
        <v/>
      </c>
      <c r="Q221" s="25" t="str">
        <f t="shared" si="84"/>
        <v/>
      </c>
      <c r="R221" s="25" t="str">
        <f t="shared" si="84"/>
        <v/>
      </c>
      <c r="S221" s="26" t="str">
        <f t="shared" si="84"/>
        <v/>
      </c>
      <c r="T221" s="27" t="str">
        <f>IFERROR(VLOOKUP(A221,[1]Revenue_Margin_input_Asia!A:K,7,0),"")</f>
        <v/>
      </c>
      <c r="U221" s="28" t="str">
        <f>IFERROR(VLOOKUP(A221,[1]Revenue_Margin_input_Asia!A:K,8,0),"")</f>
        <v/>
      </c>
      <c r="V221" s="28" t="str">
        <f>IFERROR(VLOOKUP($A221,[1]Revenue_Margin_input_Asia!$A:$AK,9,0),"")</f>
        <v/>
      </c>
      <c r="W221" s="28" t="str">
        <f>IFERROR(VLOOKUP($A221,[1]Revenue_Margin_input_Asia!$A:$AK,10,0),"")</f>
        <v/>
      </c>
      <c r="X221" s="28" t="str">
        <f>IFERROR(VLOOKUP($A221,[1]Revenue_Margin_input_Asia!$A:$AK,11,0),"")</f>
        <v/>
      </c>
      <c r="Y221" s="28" t="str">
        <f>IFERROR(VLOOKUP($A221,[1]Revenue_Margin_input_Asia!$A:$AK,12,0),"")</f>
        <v/>
      </c>
      <c r="Z221" s="28" t="str">
        <f>IFERROR(VLOOKUP($A221,[1]Revenue_Margin_input_Asia!$A:$AK,13,0),"")</f>
        <v/>
      </c>
      <c r="AA221" s="29">
        <f t="shared" si="96"/>
        <v>0</v>
      </c>
      <c r="AB221" s="30">
        <f t="shared" si="96"/>
        <v>0</v>
      </c>
      <c r="AC221" s="30">
        <f t="shared" si="96"/>
        <v>0</v>
      </c>
      <c r="AD221" s="30">
        <f t="shared" si="96"/>
        <v>0</v>
      </c>
      <c r="AE221" s="30">
        <f t="shared" si="96"/>
        <v>0</v>
      </c>
      <c r="AF221" s="30">
        <f t="shared" si="96"/>
        <v>0</v>
      </c>
      <c r="AG221" s="31">
        <f t="shared" si="96"/>
        <v>0</v>
      </c>
      <c r="AH221" s="29">
        <f t="shared" si="97"/>
        <v>0</v>
      </c>
      <c r="AI221" s="30">
        <f t="shared" si="97"/>
        <v>0</v>
      </c>
      <c r="AJ221" s="30">
        <f t="shared" si="97"/>
        <v>0</v>
      </c>
      <c r="AK221" s="30">
        <f t="shared" si="97"/>
        <v>0</v>
      </c>
      <c r="AL221" s="30">
        <f t="shared" si="97"/>
        <v>0</v>
      </c>
      <c r="AM221" s="30">
        <f t="shared" si="97"/>
        <v>0</v>
      </c>
      <c r="AN221" s="31">
        <f t="shared" si="97"/>
        <v>0</v>
      </c>
      <c r="AO221" s="42" t="str">
        <f t="shared" si="71"/>
        <v/>
      </c>
      <c r="AP221" s="43" t="str">
        <f t="shared" si="71"/>
        <v/>
      </c>
      <c r="AQ221" s="43" t="str">
        <f t="shared" si="71"/>
        <v/>
      </c>
      <c r="AR221" s="43" t="str">
        <f t="shared" si="71"/>
        <v/>
      </c>
      <c r="AS221" s="43" t="str">
        <f t="shared" si="71"/>
        <v/>
      </c>
      <c r="AT221" s="43" t="str">
        <f t="shared" si="71"/>
        <v/>
      </c>
      <c r="AU221" s="43" t="str">
        <f t="shared" si="71"/>
        <v/>
      </c>
      <c r="AV221" t="str">
        <f t="shared" si="100"/>
        <v>C4 4-9T - Standard and Premium</v>
      </c>
      <c r="AW221" t="str">
        <f t="shared" si="99"/>
        <v>C4 4-9T - Standard and Premium_AM &amp; EMEA</v>
      </c>
    </row>
    <row r="222" spans="1:49" ht="15" hidden="1" x14ac:dyDescent="0.25">
      <c r="A222" s="21" t="s">
        <v>442</v>
      </c>
      <c r="B222" t="s">
        <v>443</v>
      </c>
      <c r="C222" t="s">
        <v>211</v>
      </c>
      <c r="D222" t="s">
        <v>15</v>
      </c>
      <c r="E222" t="str">
        <f>VLOOKUP(A222,[1]VLookup!G:I,3,0)</f>
        <v>C4 &gt;3.5 T</v>
      </c>
      <c r="F222" s="22">
        <v>0</v>
      </c>
      <c r="G222" s="23">
        <f>IFERROR(VLOOKUP(A222,[1]Asia_bookings_input!A:C,3,0),0)</f>
        <v>0</v>
      </c>
      <c r="H222" s="23">
        <f>IFERROR(VLOOKUP(A222,[1]Asia_bookings_input!K:L,2,0),0)</f>
        <v>0</v>
      </c>
      <c r="I222" s="23">
        <f t="shared" si="98"/>
        <v>0</v>
      </c>
      <c r="J222" s="23">
        <f t="shared" si="98"/>
        <v>0</v>
      </c>
      <c r="K222" s="23">
        <f t="shared" si="98"/>
        <v>0</v>
      </c>
      <c r="L222" s="24">
        <f t="shared" si="98"/>
        <v>0</v>
      </c>
      <c r="M222" s="25" t="str">
        <f>IFERROR(VLOOKUP(A222,[1]Revenue_Margin_input_Asia!A:F,6,0),"")</f>
        <v/>
      </c>
      <c r="N222" s="25" t="str">
        <f t="shared" si="81"/>
        <v/>
      </c>
      <c r="O222" s="25" t="str">
        <f t="shared" si="82"/>
        <v/>
      </c>
      <c r="P222" s="25" t="str">
        <f t="shared" si="83"/>
        <v/>
      </c>
      <c r="Q222" s="25" t="str">
        <f t="shared" si="84"/>
        <v/>
      </c>
      <c r="R222" s="25" t="str">
        <f t="shared" si="84"/>
        <v/>
      </c>
      <c r="S222" s="26" t="str">
        <f t="shared" si="84"/>
        <v/>
      </c>
      <c r="T222" s="27" t="str">
        <f>IFERROR(VLOOKUP(A222,[1]Revenue_Margin_input_Asia!A:K,7,0),"")</f>
        <v/>
      </c>
      <c r="U222" s="28" t="str">
        <f>IFERROR(VLOOKUP(A222,[1]Revenue_Margin_input_Asia!A:K,8,0),"")</f>
        <v/>
      </c>
      <c r="V222" s="28" t="str">
        <f>IFERROR(VLOOKUP($A222,[1]Revenue_Margin_input_Asia!$A:$AK,9,0),"")</f>
        <v/>
      </c>
      <c r="W222" s="28" t="str">
        <f>IFERROR(VLOOKUP($A222,[1]Revenue_Margin_input_Asia!$A:$AK,10,0),"")</f>
        <v/>
      </c>
      <c r="X222" s="28" t="str">
        <f>IFERROR(VLOOKUP($A222,[1]Revenue_Margin_input_Asia!$A:$AK,11,0),"")</f>
        <v/>
      </c>
      <c r="Y222" s="28" t="str">
        <f>IFERROR(VLOOKUP($A222,[1]Revenue_Margin_input_Asia!$A:$AK,12,0),"")</f>
        <v/>
      </c>
      <c r="Z222" s="28" t="str">
        <f>IFERROR(VLOOKUP($A222,[1]Revenue_Margin_input_Asia!$A:$AK,13,0),"")</f>
        <v/>
      </c>
      <c r="AA222" s="29">
        <f t="shared" si="96"/>
        <v>0</v>
      </c>
      <c r="AB222" s="30">
        <f t="shared" si="96"/>
        <v>0</v>
      </c>
      <c r="AC222" s="30">
        <f t="shared" si="96"/>
        <v>0</v>
      </c>
      <c r="AD222" s="30">
        <f t="shared" si="96"/>
        <v>0</v>
      </c>
      <c r="AE222" s="30">
        <f t="shared" si="96"/>
        <v>0</v>
      </c>
      <c r="AF222" s="30">
        <f t="shared" si="96"/>
        <v>0</v>
      </c>
      <c r="AG222" s="31">
        <f t="shared" si="96"/>
        <v>0</v>
      </c>
      <c r="AH222" s="29">
        <f t="shared" si="97"/>
        <v>0</v>
      </c>
      <c r="AI222" s="30">
        <f t="shared" si="97"/>
        <v>0</v>
      </c>
      <c r="AJ222" s="30">
        <f t="shared" si="97"/>
        <v>0</v>
      </c>
      <c r="AK222" s="30">
        <f t="shared" si="97"/>
        <v>0</v>
      </c>
      <c r="AL222" s="30">
        <f t="shared" si="97"/>
        <v>0</v>
      </c>
      <c r="AM222" s="30">
        <f t="shared" si="97"/>
        <v>0</v>
      </c>
      <c r="AN222" s="31">
        <f t="shared" si="97"/>
        <v>0</v>
      </c>
      <c r="AO222" s="42" t="str">
        <f t="shared" si="71"/>
        <v/>
      </c>
      <c r="AP222" s="43" t="str">
        <f t="shared" si="71"/>
        <v/>
      </c>
      <c r="AQ222" s="43" t="str">
        <f t="shared" si="71"/>
        <v/>
      </c>
      <c r="AR222" s="43" t="str">
        <f t="shared" si="71"/>
        <v/>
      </c>
      <c r="AS222" s="43" t="str">
        <f t="shared" si="71"/>
        <v/>
      </c>
      <c r="AT222" s="43" t="str">
        <f t="shared" ref="AT222:AU241" si="101">IFERROR(AM222/AF222,"")</f>
        <v/>
      </c>
      <c r="AU222" s="43" t="str">
        <f t="shared" si="101"/>
        <v/>
      </c>
      <c r="AV222" t="str">
        <f t="shared" si="100"/>
        <v>C4 4-9T - Standard and Premium</v>
      </c>
      <c r="AW222" t="str">
        <f t="shared" si="99"/>
        <v>C4 4-9T - Standard and Premium_AM &amp; EMEA</v>
      </c>
    </row>
    <row r="223" spans="1:49" ht="15" hidden="1" x14ac:dyDescent="0.25">
      <c r="A223" s="35" t="s">
        <v>444</v>
      </c>
      <c r="F223" s="36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25" t="str">
        <f>IFERROR(VLOOKUP(A223,[1]Revenue_Margin_input_Asia!A:F,6,0),"")</f>
        <v/>
      </c>
      <c r="N223" s="25" t="str">
        <f t="shared" si="81"/>
        <v/>
      </c>
      <c r="O223" s="25" t="str">
        <f t="shared" si="82"/>
        <v/>
      </c>
      <c r="P223" s="25" t="str">
        <f t="shared" si="83"/>
        <v/>
      </c>
      <c r="Q223" s="25" t="str">
        <f t="shared" si="84"/>
        <v/>
      </c>
      <c r="R223" s="25" t="str">
        <f t="shared" si="84"/>
        <v/>
      </c>
      <c r="S223" s="26" t="str">
        <f t="shared" si="84"/>
        <v/>
      </c>
      <c r="T223" s="27" t="str">
        <f>IFERROR(VLOOKUP(A223,[1]Revenue_Margin_input_Asia!A:K,7,0),"")</f>
        <v/>
      </c>
      <c r="U223" s="28" t="str">
        <f>IFERROR(VLOOKUP(A223,[1]Revenue_Margin_input_Asia!A:K,8,0),"")</f>
        <v/>
      </c>
      <c r="V223" s="28" t="str">
        <f>IFERROR(VLOOKUP($A223,[1]Revenue_Margin_input_Asia!$A:$AK,9,0),"")</f>
        <v/>
      </c>
      <c r="W223" s="28" t="str">
        <f>IFERROR(VLOOKUP($A223,[1]Revenue_Margin_input_Asia!$A:$AK,10,0),"")</f>
        <v/>
      </c>
      <c r="X223" s="28" t="str">
        <f>IFERROR(VLOOKUP($A223,[1]Revenue_Margin_input_Asia!$A:$AK,11,0),"")</f>
        <v/>
      </c>
      <c r="Y223" s="28" t="str">
        <f>IFERROR(VLOOKUP($A223,[1]Revenue_Margin_input_Asia!$A:$AK,12,0),"")</f>
        <v/>
      </c>
      <c r="Z223" s="28" t="str">
        <f>IFERROR(VLOOKUP($A223,[1]Revenue_Margin_input_Asia!$A:$AK,13,0),"")</f>
        <v/>
      </c>
      <c r="AA223" s="39">
        <f>SUM(AA217:AA222)</f>
        <v>0</v>
      </c>
      <c r="AB223" s="40">
        <f t="shared" ref="AB223:AN223" si="102">SUM(AB217:AB222)</f>
        <v>0</v>
      </c>
      <c r="AC223" s="40">
        <f t="shared" si="102"/>
        <v>0</v>
      </c>
      <c r="AD223" s="40">
        <f t="shared" si="102"/>
        <v>0</v>
      </c>
      <c r="AE223" s="40">
        <f t="shared" si="102"/>
        <v>0</v>
      </c>
      <c r="AF223" s="40">
        <f t="shared" si="102"/>
        <v>0</v>
      </c>
      <c r="AG223" s="41">
        <f t="shared" si="102"/>
        <v>0</v>
      </c>
      <c r="AH223" s="39">
        <f t="shared" si="102"/>
        <v>0</v>
      </c>
      <c r="AI223" s="40">
        <f t="shared" si="102"/>
        <v>0</v>
      </c>
      <c r="AJ223" s="40">
        <f t="shared" si="102"/>
        <v>0</v>
      </c>
      <c r="AK223" s="40">
        <f t="shared" si="102"/>
        <v>0</v>
      </c>
      <c r="AL223" s="40">
        <f t="shared" si="102"/>
        <v>0</v>
      </c>
      <c r="AM223" s="40">
        <f t="shared" si="102"/>
        <v>0</v>
      </c>
      <c r="AN223" s="41">
        <f t="shared" si="102"/>
        <v>0</v>
      </c>
      <c r="AO223" s="42" t="str">
        <f t="shared" ref="AO223:AS284" si="103">IFERROR(AH223/AA223,"")</f>
        <v/>
      </c>
      <c r="AP223" s="43" t="str">
        <f t="shared" si="103"/>
        <v/>
      </c>
      <c r="AQ223" s="43" t="str">
        <f t="shared" si="103"/>
        <v/>
      </c>
      <c r="AR223" s="43" t="str">
        <f t="shared" si="103"/>
        <v/>
      </c>
      <c r="AS223" s="43" t="str">
        <f t="shared" si="103"/>
        <v/>
      </c>
      <c r="AT223" s="43" t="str">
        <f t="shared" si="101"/>
        <v/>
      </c>
      <c r="AU223" s="43" t="str">
        <f t="shared" si="101"/>
        <v/>
      </c>
      <c r="AW223" t="str">
        <f t="shared" si="75"/>
        <v>_</v>
      </c>
    </row>
    <row r="224" spans="1:49" ht="15" hidden="1" x14ac:dyDescent="0.25">
      <c r="A224" s="45" t="s">
        <v>445</v>
      </c>
      <c r="B224" t="s">
        <v>446</v>
      </c>
      <c r="C224" t="s">
        <v>21</v>
      </c>
      <c r="D224" t="s">
        <v>18</v>
      </c>
      <c r="E224" t="e">
        <f>VLOOKUP(A224,[1]VLookup!G:I,3,0)</f>
        <v>#N/A</v>
      </c>
      <c r="F224" s="22">
        <v>0</v>
      </c>
      <c r="G224" s="23">
        <f>IFERROR(VLOOKUP(A224,[1]Asia_bookings_input!A:C,3,0),0)</f>
        <v>0</v>
      </c>
      <c r="H224" s="23">
        <f>IFERROR(VLOOKUP(A224,[1]Asia_bookings_input!K:L,2,0),0)</f>
        <v>0</v>
      </c>
      <c r="I224" s="23">
        <f>IFERROR(ROUND((I$243)*$H224/$H$243,0),0)</f>
        <v>0</v>
      </c>
      <c r="J224" s="23">
        <f t="shared" ref="J224:L224" si="104">IFERROR(ROUND((J$243)*$H224/$H$243,0),0)</f>
        <v>0</v>
      </c>
      <c r="K224" s="23">
        <f t="shared" si="104"/>
        <v>0</v>
      </c>
      <c r="L224" s="23">
        <f t="shared" si="104"/>
        <v>0</v>
      </c>
      <c r="M224" s="25" t="str">
        <f>IFERROR(VLOOKUP(A224,[1]Revenue_Margin_input_Asia!A:F,6,0),"")</f>
        <v/>
      </c>
      <c r="N224" s="25" t="str">
        <f t="shared" si="81"/>
        <v/>
      </c>
      <c r="O224" s="25" t="str">
        <f t="shared" si="82"/>
        <v/>
      </c>
      <c r="P224" s="25" t="str">
        <f t="shared" si="83"/>
        <v/>
      </c>
      <c r="Q224" s="25" t="str">
        <f t="shared" si="84"/>
        <v/>
      </c>
      <c r="R224" s="25" t="str">
        <f t="shared" si="84"/>
        <v/>
      </c>
      <c r="S224" s="26" t="str">
        <f t="shared" si="84"/>
        <v/>
      </c>
      <c r="T224" s="27" t="str">
        <f>IFERROR(VLOOKUP(A224,[1]Revenue_Margin_input_Asia!A:K,7,0),"")</f>
        <v/>
      </c>
      <c r="U224" s="28" t="str">
        <f>IFERROR(VLOOKUP(A224,[1]Revenue_Margin_input_Asia!A:K,8,0),"")</f>
        <v/>
      </c>
      <c r="V224" s="28" t="str">
        <f>IFERROR(VLOOKUP($A224,[1]Revenue_Margin_input_Asia!$A:$AK,9,0),"")</f>
        <v/>
      </c>
      <c r="W224" s="28" t="str">
        <f>IFERROR(VLOOKUP($A224,[1]Revenue_Margin_input_Asia!$A:$AK,10,0),"")</f>
        <v/>
      </c>
      <c r="X224" s="28" t="str">
        <f>IFERROR(VLOOKUP($A224,[1]Revenue_Margin_input_Asia!$A:$AK,11,0),"")</f>
        <v/>
      </c>
      <c r="Y224" s="28" t="str">
        <f>IFERROR(VLOOKUP($A224,[1]Revenue_Margin_input_Asia!$A:$AK,12,0),"")</f>
        <v/>
      </c>
      <c r="Z224" s="28" t="str">
        <f>IFERROR(VLOOKUP($A224,[1]Revenue_Margin_input_Asia!$A:$AK,13,0),"")</f>
        <v/>
      </c>
      <c r="AA224" s="29">
        <f t="shared" ref="AA224:AG242" si="105">IFERROR(F224*M224,0)</f>
        <v>0</v>
      </c>
      <c r="AB224" s="30">
        <f t="shared" si="105"/>
        <v>0</v>
      </c>
      <c r="AC224" s="30">
        <f t="shared" si="105"/>
        <v>0</v>
      </c>
      <c r="AD224" s="30">
        <f t="shared" si="105"/>
        <v>0</v>
      </c>
      <c r="AE224" s="30">
        <f t="shared" si="105"/>
        <v>0</v>
      </c>
      <c r="AF224" s="30">
        <f t="shared" si="105"/>
        <v>0</v>
      </c>
      <c r="AG224" s="31">
        <f t="shared" si="105"/>
        <v>0</v>
      </c>
      <c r="AH224" s="29">
        <f t="shared" ref="AH224:AN242" si="106">IFERROR(AA224*T224,0)</f>
        <v>0</v>
      </c>
      <c r="AI224" s="30">
        <f t="shared" si="106"/>
        <v>0</v>
      </c>
      <c r="AJ224" s="30">
        <f t="shared" si="106"/>
        <v>0</v>
      </c>
      <c r="AK224" s="30">
        <f t="shared" si="106"/>
        <v>0</v>
      </c>
      <c r="AL224" s="30">
        <f t="shared" si="106"/>
        <v>0</v>
      </c>
      <c r="AM224" s="30">
        <f t="shared" si="106"/>
        <v>0</v>
      </c>
      <c r="AN224" s="31">
        <f t="shared" si="106"/>
        <v>0</v>
      </c>
      <c r="AO224" s="42" t="str">
        <f t="shared" si="103"/>
        <v/>
      </c>
      <c r="AP224" s="43" t="str">
        <f t="shared" si="103"/>
        <v/>
      </c>
      <c r="AQ224" s="43" t="str">
        <f t="shared" si="103"/>
        <v/>
      </c>
      <c r="AR224" s="43" t="str">
        <f t="shared" si="103"/>
        <v/>
      </c>
      <c r="AS224" s="43" t="str">
        <f t="shared" si="103"/>
        <v/>
      </c>
      <c r="AT224" s="43" t="str">
        <f t="shared" si="101"/>
        <v/>
      </c>
      <c r="AU224" s="43" t="str">
        <f t="shared" si="101"/>
        <v/>
      </c>
      <c r="AV224" t="str">
        <f>$A$243</f>
        <v>C5 1-3.5T - Standard and Premium</v>
      </c>
      <c r="AW224" t="str">
        <f t="shared" ref="AW224:AW225" si="107">AV224&amp;"_"&amp;"AM &amp; EMEA"</f>
        <v>C5 1-3.5T - Standard and Premium_AM &amp; EMEA</v>
      </c>
    </row>
    <row r="225" spans="1:49" ht="15" hidden="1" x14ac:dyDescent="0.25">
      <c r="A225" s="45" t="s">
        <v>445</v>
      </c>
      <c r="B225" t="s">
        <v>447</v>
      </c>
      <c r="C225" t="s">
        <v>21</v>
      </c>
      <c r="D225" t="s">
        <v>15</v>
      </c>
      <c r="E225" t="e">
        <f>VLOOKUP(A225,[1]VLookup!G:I,3,0)</f>
        <v>#N/A</v>
      </c>
      <c r="F225" s="22">
        <v>0</v>
      </c>
      <c r="G225" s="23">
        <f>IFERROR(VLOOKUP(A225,[1]Asia_bookings_input!A:C,3,0),0)</f>
        <v>0</v>
      </c>
      <c r="H225" s="23">
        <f>IFERROR(VLOOKUP(A225,[1]Asia_bookings_input!K:L,2,0),0)</f>
        <v>0</v>
      </c>
      <c r="I225" s="23">
        <f t="shared" ref="I225:L242" si="108">IFERROR(ROUND((I$243)*$H225/$H$243,0),0)</f>
        <v>0</v>
      </c>
      <c r="J225" s="23">
        <f t="shared" si="108"/>
        <v>0</v>
      </c>
      <c r="K225" s="23">
        <f t="shared" si="108"/>
        <v>0</v>
      </c>
      <c r="L225" s="23">
        <f t="shared" si="108"/>
        <v>0</v>
      </c>
      <c r="M225" s="25" t="str">
        <f>IFERROR(VLOOKUP(A225,[1]Revenue_Margin_input_Asia!A:F,6,0),"")</f>
        <v/>
      </c>
      <c r="N225" s="25" t="str">
        <f t="shared" si="81"/>
        <v/>
      </c>
      <c r="O225" s="25" t="str">
        <f t="shared" si="82"/>
        <v/>
      </c>
      <c r="P225" s="25" t="str">
        <f t="shared" si="83"/>
        <v/>
      </c>
      <c r="Q225" s="25" t="str">
        <f t="shared" si="84"/>
        <v/>
      </c>
      <c r="R225" s="25" t="str">
        <f t="shared" si="84"/>
        <v/>
      </c>
      <c r="S225" s="26" t="str">
        <f t="shared" si="84"/>
        <v/>
      </c>
      <c r="T225" s="27" t="str">
        <f>IFERROR(VLOOKUP(A225,[1]Revenue_Margin_input_Asia!A:K,7,0),"")</f>
        <v/>
      </c>
      <c r="U225" s="28" t="str">
        <f>IFERROR(VLOOKUP(A225,[1]Revenue_Margin_input_Asia!A:K,8,0),"")</f>
        <v/>
      </c>
      <c r="V225" s="28" t="str">
        <f>IFERROR(VLOOKUP($A225,[1]Revenue_Margin_input_Asia!$A:$AK,9,0),"")</f>
        <v/>
      </c>
      <c r="W225" s="28" t="str">
        <f>IFERROR(VLOOKUP($A225,[1]Revenue_Margin_input_Asia!$A:$AK,10,0),"")</f>
        <v/>
      </c>
      <c r="X225" s="28" t="str">
        <f>IFERROR(VLOOKUP($A225,[1]Revenue_Margin_input_Asia!$A:$AK,11,0),"")</f>
        <v/>
      </c>
      <c r="Y225" s="28" t="str">
        <f>IFERROR(VLOOKUP($A225,[1]Revenue_Margin_input_Asia!$A:$AK,12,0),"")</f>
        <v/>
      </c>
      <c r="Z225" s="28" t="str">
        <f>IFERROR(VLOOKUP($A225,[1]Revenue_Margin_input_Asia!$A:$AK,13,0),"")</f>
        <v/>
      </c>
      <c r="AA225" s="29">
        <f t="shared" si="105"/>
        <v>0</v>
      </c>
      <c r="AB225" s="30">
        <f t="shared" si="105"/>
        <v>0</v>
      </c>
      <c r="AC225" s="30">
        <f t="shared" si="105"/>
        <v>0</v>
      </c>
      <c r="AD225" s="30">
        <f t="shared" si="105"/>
        <v>0</v>
      </c>
      <c r="AE225" s="30">
        <f t="shared" si="105"/>
        <v>0</v>
      </c>
      <c r="AF225" s="30">
        <f t="shared" si="105"/>
        <v>0</v>
      </c>
      <c r="AG225" s="31">
        <f t="shared" si="105"/>
        <v>0</v>
      </c>
      <c r="AH225" s="29">
        <f t="shared" si="106"/>
        <v>0</v>
      </c>
      <c r="AI225" s="30">
        <f t="shared" si="106"/>
        <v>0</v>
      </c>
      <c r="AJ225" s="30">
        <f t="shared" si="106"/>
        <v>0</v>
      </c>
      <c r="AK225" s="30">
        <f t="shared" si="106"/>
        <v>0</v>
      </c>
      <c r="AL225" s="30">
        <f t="shared" si="106"/>
        <v>0</v>
      </c>
      <c r="AM225" s="30">
        <f t="shared" si="106"/>
        <v>0</v>
      </c>
      <c r="AN225" s="31">
        <f t="shared" si="106"/>
        <v>0</v>
      </c>
      <c r="AO225" s="42" t="str">
        <f t="shared" si="103"/>
        <v/>
      </c>
      <c r="AP225" s="43" t="str">
        <f t="shared" si="103"/>
        <v/>
      </c>
      <c r="AQ225" s="43" t="str">
        <f t="shared" si="103"/>
        <v/>
      </c>
      <c r="AR225" s="43" t="str">
        <f t="shared" si="103"/>
        <v/>
      </c>
      <c r="AS225" s="43" t="str">
        <f t="shared" si="103"/>
        <v/>
      </c>
      <c r="AT225" s="43" t="str">
        <f t="shared" si="101"/>
        <v/>
      </c>
      <c r="AU225" s="43" t="str">
        <f t="shared" si="101"/>
        <v/>
      </c>
      <c r="AV225" t="str">
        <f t="shared" ref="AV225:AV242" si="109">$A$243</f>
        <v>C5 1-3.5T - Standard and Premium</v>
      </c>
      <c r="AW225" t="str">
        <f t="shared" si="107"/>
        <v>C5 1-3.5T - Standard and Premium_AM &amp; EMEA</v>
      </c>
    </row>
    <row r="226" spans="1:49" ht="15" x14ac:dyDescent="0.25">
      <c r="A226" s="21" t="s">
        <v>448</v>
      </c>
      <c r="B226" t="s">
        <v>449</v>
      </c>
      <c r="C226" t="s">
        <v>14</v>
      </c>
      <c r="D226" t="s">
        <v>18</v>
      </c>
      <c r="E226" t="str">
        <f>VLOOKUP(A226,[1]VLookup!G:I,3,0)</f>
        <v>C5 1-3.5 T</v>
      </c>
      <c r="F226" s="22">
        <v>26</v>
      </c>
      <c r="G226" s="23">
        <f>IFERROR(VLOOKUP(A226,[1]Asia_bookings_input!A:C,3,0),0)</f>
        <v>15</v>
      </c>
      <c r="H226" s="23">
        <f>IFERROR(VLOOKUP(A226,[1]Asia_bookings_input!K:L,2,0),0)</f>
        <v>14</v>
      </c>
      <c r="I226" s="23">
        <f t="shared" si="108"/>
        <v>33</v>
      </c>
      <c r="J226" s="23">
        <f t="shared" si="108"/>
        <v>37</v>
      </c>
      <c r="K226" s="23">
        <f t="shared" si="108"/>
        <v>37</v>
      </c>
      <c r="L226" s="23">
        <f t="shared" si="108"/>
        <v>37</v>
      </c>
      <c r="M226" s="25">
        <f>IFERROR(VLOOKUP(A226,[1]Revenue_Margin_input_Asia!A:F,6,0),"")</f>
        <v>21.479200000000009</v>
      </c>
      <c r="N226" s="25">
        <f t="shared" si="81"/>
        <v>21.479200000000009</v>
      </c>
      <c r="O226" s="25">
        <f t="shared" si="82"/>
        <v>21.479200000000009</v>
      </c>
      <c r="P226" s="25">
        <f t="shared" si="83"/>
        <v>21.479200000000009</v>
      </c>
      <c r="Q226" s="25">
        <f t="shared" si="84"/>
        <v>21.479200000000009</v>
      </c>
      <c r="R226" s="25">
        <f t="shared" si="84"/>
        <v>21.479200000000009</v>
      </c>
      <c r="S226" s="26">
        <f t="shared" si="84"/>
        <v>21.479200000000009</v>
      </c>
      <c r="T226" s="27">
        <f>IFERROR(VLOOKUP(A226,[1]Revenue_Margin_input_Asia!A:K,7,0),"")</f>
        <v>1.4799812626718123E-2</v>
      </c>
      <c r="U226" s="28">
        <f>IFERROR(VLOOKUP(A226,[1]Revenue_Margin_input_Asia!A:K,8,0),"")</f>
        <v>4.9799811475601384E-2</v>
      </c>
      <c r="V226" s="28">
        <f>IFERROR(VLOOKUP($A226,[1]Revenue_Margin_input_Asia!$A:$AK,9,0),"")</f>
        <v>0.1</v>
      </c>
      <c r="W226" s="28">
        <f>IFERROR(VLOOKUP($A226,[1]Revenue_Margin_input_Asia!$A:$AK,10,0),"")</f>
        <v>0.1</v>
      </c>
      <c r="X226" s="28">
        <f>IFERROR(VLOOKUP($A226,[1]Revenue_Margin_input_Asia!$A:$AK,11,0),"")</f>
        <v>0.12</v>
      </c>
      <c r="Y226" s="28">
        <f>IFERROR(VLOOKUP($A226,[1]Revenue_Margin_input_Asia!$A:$AK,12,0),"")</f>
        <v>0.12</v>
      </c>
      <c r="Z226" s="28">
        <f>IFERROR(VLOOKUP($A226,[1]Revenue_Margin_input_Asia!$A:$AK,13,0),"")</f>
        <v>0.12</v>
      </c>
      <c r="AA226" s="29">
        <f t="shared" si="105"/>
        <v>558.45920000000024</v>
      </c>
      <c r="AB226" s="30">
        <f t="shared" si="105"/>
        <v>322.18800000000016</v>
      </c>
      <c r="AC226" s="30">
        <f t="shared" si="105"/>
        <v>300.70880000000011</v>
      </c>
      <c r="AD226" s="30">
        <f t="shared" si="105"/>
        <v>708.81360000000029</v>
      </c>
      <c r="AE226" s="30">
        <f t="shared" si="105"/>
        <v>794.73040000000037</v>
      </c>
      <c r="AF226" s="30">
        <f t="shared" si="105"/>
        <v>794.73040000000037</v>
      </c>
      <c r="AG226" s="31">
        <f t="shared" si="105"/>
        <v>794.73040000000037</v>
      </c>
      <c r="AH226" s="29">
        <f t="shared" si="106"/>
        <v>8.265091519666905</v>
      </c>
      <c r="AI226" s="30">
        <f t="shared" si="106"/>
        <v>16.044901659701068</v>
      </c>
      <c r="AJ226" s="30">
        <f t="shared" si="106"/>
        <v>30.070880000000013</v>
      </c>
      <c r="AK226" s="30">
        <f t="shared" si="106"/>
        <v>70.881360000000029</v>
      </c>
      <c r="AL226" s="30">
        <f t="shared" si="106"/>
        <v>95.367648000000045</v>
      </c>
      <c r="AM226" s="30">
        <f t="shared" si="106"/>
        <v>95.367648000000045</v>
      </c>
      <c r="AN226" s="31">
        <f t="shared" si="106"/>
        <v>95.367648000000045</v>
      </c>
      <c r="AO226" s="42"/>
      <c r="AP226" s="43"/>
      <c r="AQ226" s="43"/>
      <c r="AR226" s="43"/>
      <c r="AS226" s="43"/>
      <c r="AT226" s="43"/>
      <c r="AU226" s="43"/>
      <c r="AV226" t="str">
        <f t="shared" si="109"/>
        <v>C5 1-3.5T - Standard and Premium</v>
      </c>
      <c r="AW226" t="str">
        <f t="shared" si="75"/>
        <v>C5 1-3.5T - Standard and Premium_SN</v>
      </c>
    </row>
    <row r="227" spans="1:49" ht="15" x14ac:dyDescent="0.25">
      <c r="A227" s="21" t="s">
        <v>450</v>
      </c>
      <c r="B227" t="s">
        <v>451</v>
      </c>
      <c r="C227" t="s">
        <v>14</v>
      </c>
      <c r="D227" t="s">
        <v>15</v>
      </c>
      <c r="E227" t="str">
        <f>VLOOKUP(A227,[1]VLookup!G:I,3,0)</f>
        <v>C5 1-3.5 T</v>
      </c>
      <c r="F227" s="22">
        <v>20</v>
      </c>
      <c r="G227" s="23">
        <f>IFERROR(VLOOKUP(A227,[1]Asia_bookings_input!A:C,3,0),0)</f>
        <v>12</v>
      </c>
      <c r="H227" s="23">
        <f>IFERROR(VLOOKUP(A227,[1]Asia_bookings_input!K:L,2,0),0)</f>
        <v>12</v>
      </c>
      <c r="I227" s="23">
        <f t="shared" si="108"/>
        <v>28</v>
      </c>
      <c r="J227" s="23">
        <f t="shared" si="108"/>
        <v>32</v>
      </c>
      <c r="K227" s="23">
        <f t="shared" si="108"/>
        <v>32</v>
      </c>
      <c r="L227" s="23">
        <f>IFERROR(ROUND((L$243)*$H227/$H$243,0),0)+1</f>
        <v>33</v>
      </c>
      <c r="M227" s="25">
        <f>IFERROR(VLOOKUP(A227,[1]Revenue_Margin_input_Asia!A:F,6,0),"")</f>
        <v>18.10084730582917</v>
      </c>
      <c r="N227" s="25">
        <f t="shared" si="81"/>
        <v>18.10084730582917</v>
      </c>
      <c r="O227" s="25">
        <f t="shared" si="82"/>
        <v>18.10084730582917</v>
      </c>
      <c r="P227" s="25">
        <f t="shared" si="83"/>
        <v>18.10084730582917</v>
      </c>
      <c r="Q227" s="25">
        <f t="shared" si="84"/>
        <v>18.10084730582917</v>
      </c>
      <c r="R227" s="25">
        <f t="shared" si="84"/>
        <v>18.10084730582917</v>
      </c>
      <c r="S227" s="26">
        <f t="shared" si="84"/>
        <v>18.10084730582917</v>
      </c>
      <c r="T227" s="27">
        <f>IFERROR(VLOOKUP(A227,[1]Revenue_Margin_input_Asia!A:K,7,0),"")</f>
        <v>1.4799812626718124E-2</v>
      </c>
      <c r="U227" s="28">
        <f>IFERROR(VLOOKUP(A227,[1]Revenue_Margin_input_Asia!A:K,8,0),"")</f>
        <v>4.9799811475601086E-2</v>
      </c>
      <c r="V227" s="28">
        <f>IFERROR(VLOOKUP($A227,[1]Revenue_Margin_input_Asia!$A:$AK,9,0),"")</f>
        <v>0.1</v>
      </c>
      <c r="W227" s="28">
        <f>IFERROR(VLOOKUP($A227,[1]Revenue_Margin_input_Asia!$A:$AK,10,0),"")</f>
        <v>0.1</v>
      </c>
      <c r="X227" s="28">
        <f>IFERROR(VLOOKUP($A227,[1]Revenue_Margin_input_Asia!$A:$AK,11,0),"")</f>
        <v>0.12</v>
      </c>
      <c r="Y227" s="28">
        <f>IFERROR(VLOOKUP($A227,[1]Revenue_Margin_input_Asia!$A:$AK,12,0),"")</f>
        <v>0.12</v>
      </c>
      <c r="Z227" s="28">
        <f>IFERROR(VLOOKUP($A227,[1]Revenue_Margin_input_Asia!$A:$AK,13,0),"")</f>
        <v>0.12</v>
      </c>
      <c r="AA227" s="29">
        <f t="shared" si="105"/>
        <v>362.01694611658343</v>
      </c>
      <c r="AB227" s="30">
        <f t="shared" si="105"/>
        <v>217.21016766995004</v>
      </c>
      <c r="AC227" s="30">
        <f t="shared" si="105"/>
        <v>217.21016766995004</v>
      </c>
      <c r="AD227" s="30">
        <f t="shared" si="105"/>
        <v>506.82372456321673</v>
      </c>
      <c r="AE227" s="30">
        <f t="shared" si="105"/>
        <v>579.22711378653344</v>
      </c>
      <c r="AF227" s="30">
        <f t="shared" si="105"/>
        <v>579.22711378653344</v>
      </c>
      <c r="AG227" s="31">
        <f t="shared" si="105"/>
        <v>597.32796109236256</v>
      </c>
      <c r="AH227" s="29">
        <f t="shared" si="106"/>
        <v>5.3577829702221464</v>
      </c>
      <c r="AI227" s="30">
        <f t="shared" si="106"/>
        <v>10.817025400547214</v>
      </c>
      <c r="AJ227" s="30">
        <f t="shared" si="106"/>
        <v>21.721016766995007</v>
      </c>
      <c r="AK227" s="30">
        <f t="shared" si="106"/>
        <v>50.682372456321673</v>
      </c>
      <c r="AL227" s="30">
        <f t="shared" si="106"/>
        <v>69.507253654384016</v>
      </c>
      <c r="AM227" s="30">
        <f t="shared" si="106"/>
        <v>69.507253654384016</v>
      </c>
      <c r="AN227" s="31">
        <f t="shared" si="106"/>
        <v>71.679355331083499</v>
      </c>
      <c r="AO227" s="42"/>
      <c r="AP227" s="43"/>
      <c r="AQ227" s="43"/>
      <c r="AR227" s="43"/>
      <c r="AS227" s="43"/>
      <c r="AT227" s="43"/>
      <c r="AU227" s="43"/>
      <c r="AV227" t="str">
        <f t="shared" si="109"/>
        <v>C5 1-3.5T - Standard and Premium</v>
      </c>
      <c r="AW227" t="str">
        <f t="shared" si="75"/>
        <v>C5 1-3.5T - Standard and Premium_SN</v>
      </c>
    </row>
    <row r="228" spans="1:49" ht="15" hidden="1" x14ac:dyDescent="0.25">
      <c r="A228" s="21" t="s">
        <v>452</v>
      </c>
      <c r="B228" t="s">
        <v>453</v>
      </c>
      <c r="C228" t="s">
        <v>211</v>
      </c>
      <c r="D228" t="s">
        <v>29</v>
      </c>
      <c r="E228" t="str">
        <f>VLOOKUP(A228,[1]VLookup!G:I,3,0)</f>
        <v>C5 1-3.5 T</v>
      </c>
      <c r="F228" s="22">
        <v>0</v>
      </c>
      <c r="G228" s="23">
        <f>IFERROR(VLOOKUP(A228,[1]Asia_bookings_input!A:C,3,0),0)</f>
        <v>0</v>
      </c>
      <c r="H228" s="23">
        <f>IFERROR(VLOOKUP(A228,[1]Asia_bookings_input!K:L,2,0),0)</f>
        <v>0</v>
      </c>
      <c r="I228" s="23">
        <f t="shared" si="108"/>
        <v>0</v>
      </c>
      <c r="J228" s="23">
        <f t="shared" si="108"/>
        <v>0</v>
      </c>
      <c r="K228" s="23">
        <f t="shared" si="108"/>
        <v>0</v>
      </c>
      <c r="L228" s="23">
        <f t="shared" si="108"/>
        <v>0</v>
      </c>
      <c r="M228" s="25" t="str">
        <f>IFERROR(VLOOKUP(A228,[1]Revenue_Margin_input_Asia!A:F,6,0),"")</f>
        <v/>
      </c>
      <c r="N228" s="25" t="str">
        <f t="shared" si="81"/>
        <v/>
      </c>
      <c r="O228" s="25" t="str">
        <f t="shared" si="82"/>
        <v/>
      </c>
      <c r="P228" s="25" t="str">
        <f t="shared" si="83"/>
        <v/>
      </c>
      <c r="Q228" s="25" t="str">
        <f t="shared" si="84"/>
        <v/>
      </c>
      <c r="R228" s="25" t="str">
        <f t="shared" si="84"/>
        <v/>
      </c>
      <c r="S228" s="26" t="str">
        <f t="shared" si="84"/>
        <v/>
      </c>
      <c r="T228" s="27" t="str">
        <f>IFERROR(VLOOKUP(A228,[1]Revenue_Margin_input_Asia!A:K,7,0),"")</f>
        <v/>
      </c>
      <c r="U228" s="28" t="str">
        <f>IFERROR(VLOOKUP(A228,[1]Revenue_Margin_input_Asia!A:K,8,0),"")</f>
        <v/>
      </c>
      <c r="V228" s="28" t="str">
        <f>IFERROR(VLOOKUP($A228,[1]Revenue_Margin_input_Asia!$A:$AK,9,0),"")</f>
        <v/>
      </c>
      <c r="W228" s="28" t="str">
        <f>IFERROR(VLOOKUP($A228,[1]Revenue_Margin_input_Asia!$A:$AK,10,0),"")</f>
        <v/>
      </c>
      <c r="X228" s="28" t="str">
        <f>IFERROR(VLOOKUP($A228,[1]Revenue_Margin_input_Asia!$A:$AK,11,0),"")</f>
        <v/>
      </c>
      <c r="Y228" s="28" t="str">
        <f>IFERROR(VLOOKUP($A228,[1]Revenue_Margin_input_Asia!$A:$AK,12,0),"")</f>
        <v/>
      </c>
      <c r="Z228" s="28" t="str">
        <f>IFERROR(VLOOKUP($A228,[1]Revenue_Margin_input_Asia!$A:$AK,13,0),"")</f>
        <v/>
      </c>
      <c r="AA228" s="29">
        <f t="shared" si="105"/>
        <v>0</v>
      </c>
      <c r="AB228" s="30">
        <f t="shared" si="105"/>
        <v>0</v>
      </c>
      <c r="AC228" s="30">
        <f t="shared" si="105"/>
        <v>0</v>
      </c>
      <c r="AD228" s="30">
        <f t="shared" si="105"/>
        <v>0</v>
      </c>
      <c r="AE228" s="30">
        <f t="shared" si="105"/>
        <v>0</v>
      </c>
      <c r="AF228" s="30">
        <f t="shared" si="105"/>
        <v>0</v>
      </c>
      <c r="AG228" s="31">
        <f t="shared" si="105"/>
        <v>0</v>
      </c>
      <c r="AH228" s="29">
        <f t="shared" si="106"/>
        <v>0</v>
      </c>
      <c r="AI228" s="30">
        <f t="shared" si="106"/>
        <v>0</v>
      </c>
      <c r="AJ228" s="30">
        <f t="shared" si="106"/>
        <v>0</v>
      </c>
      <c r="AK228" s="30">
        <f t="shared" si="106"/>
        <v>0</v>
      </c>
      <c r="AL228" s="30">
        <f t="shared" si="106"/>
        <v>0</v>
      </c>
      <c r="AM228" s="30">
        <f t="shared" si="106"/>
        <v>0</v>
      </c>
      <c r="AN228" s="31">
        <f t="shared" si="106"/>
        <v>0</v>
      </c>
      <c r="AO228" s="42"/>
      <c r="AP228" s="43"/>
      <c r="AQ228" s="43"/>
      <c r="AR228" s="43"/>
      <c r="AS228" s="43"/>
      <c r="AT228" s="43"/>
      <c r="AU228" s="43"/>
      <c r="AV228" t="str">
        <f t="shared" si="109"/>
        <v>C5 1-3.5T - Standard and Premium</v>
      </c>
      <c r="AW228" t="str">
        <f t="shared" ref="AW228:AW238" si="110">AV228&amp;"_"&amp;"AM &amp; EMEA"</f>
        <v>C5 1-3.5T - Standard and Premium_AM &amp; EMEA</v>
      </c>
    </row>
    <row r="229" spans="1:49" ht="15" hidden="1" x14ac:dyDescent="0.25">
      <c r="A229" s="21" t="s">
        <v>454</v>
      </c>
      <c r="B229" t="s">
        <v>453</v>
      </c>
      <c r="C229" t="s">
        <v>211</v>
      </c>
      <c r="D229" t="s">
        <v>29</v>
      </c>
      <c r="E229" t="str">
        <f>VLOOKUP(A229,[1]VLookup!G:I,3,0)</f>
        <v>C5 1-3.5 T</v>
      </c>
      <c r="F229" s="22">
        <v>0</v>
      </c>
      <c r="G229" s="23">
        <f>IFERROR(VLOOKUP(A229,[1]Asia_bookings_input!A:C,3,0),0)</f>
        <v>0</v>
      </c>
      <c r="H229" s="23">
        <f>IFERROR(VLOOKUP(A229,[1]Asia_bookings_input!K:L,2,0),0)</f>
        <v>0</v>
      </c>
      <c r="I229" s="23">
        <f t="shared" si="108"/>
        <v>0</v>
      </c>
      <c r="J229" s="23">
        <f t="shared" si="108"/>
        <v>0</v>
      </c>
      <c r="K229" s="23">
        <f t="shared" si="108"/>
        <v>0</v>
      </c>
      <c r="L229" s="23">
        <f t="shared" si="108"/>
        <v>0</v>
      </c>
      <c r="M229" s="25" t="str">
        <f>IFERROR(VLOOKUP(A229,[1]Revenue_Margin_input_Asia!A:F,6,0),"")</f>
        <v/>
      </c>
      <c r="N229" s="25" t="str">
        <f t="shared" si="81"/>
        <v/>
      </c>
      <c r="O229" s="25" t="str">
        <f t="shared" si="82"/>
        <v/>
      </c>
      <c r="P229" s="25" t="str">
        <f t="shared" si="83"/>
        <v/>
      </c>
      <c r="Q229" s="25" t="str">
        <f t="shared" si="84"/>
        <v/>
      </c>
      <c r="R229" s="25" t="str">
        <f t="shared" si="84"/>
        <v/>
      </c>
      <c r="S229" s="26" t="str">
        <f t="shared" si="84"/>
        <v/>
      </c>
      <c r="T229" s="27" t="str">
        <f>IFERROR(VLOOKUP(A229,[1]Revenue_Margin_input_Asia!A:K,7,0),"")</f>
        <v/>
      </c>
      <c r="U229" s="28" t="str">
        <f>IFERROR(VLOOKUP(A229,[1]Revenue_Margin_input_Asia!A:K,8,0),"")</f>
        <v/>
      </c>
      <c r="V229" s="28" t="str">
        <f>IFERROR(VLOOKUP($A229,[1]Revenue_Margin_input_Asia!$A:$AK,9,0),"")</f>
        <v/>
      </c>
      <c r="W229" s="28" t="str">
        <f>IFERROR(VLOOKUP($A229,[1]Revenue_Margin_input_Asia!$A:$AK,10,0),"")</f>
        <v/>
      </c>
      <c r="X229" s="28" t="str">
        <f>IFERROR(VLOOKUP($A229,[1]Revenue_Margin_input_Asia!$A:$AK,11,0),"")</f>
        <v/>
      </c>
      <c r="Y229" s="28" t="str">
        <f>IFERROR(VLOOKUP($A229,[1]Revenue_Margin_input_Asia!$A:$AK,12,0),"")</f>
        <v/>
      </c>
      <c r="Z229" s="28" t="str">
        <f>IFERROR(VLOOKUP($A229,[1]Revenue_Margin_input_Asia!$A:$AK,13,0),"")</f>
        <v/>
      </c>
      <c r="AA229" s="29">
        <f t="shared" si="105"/>
        <v>0</v>
      </c>
      <c r="AB229" s="30">
        <f t="shared" si="105"/>
        <v>0</v>
      </c>
      <c r="AC229" s="30">
        <f t="shared" si="105"/>
        <v>0</v>
      </c>
      <c r="AD229" s="30">
        <f t="shared" si="105"/>
        <v>0</v>
      </c>
      <c r="AE229" s="30">
        <f t="shared" si="105"/>
        <v>0</v>
      </c>
      <c r="AF229" s="30">
        <f t="shared" si="105"/>
        <v>0</v>
      </c>
      <c r="AG229" s="31">
        <f t="shared" si="105"/>
        <v>0</v>
      </c>
      <c r="AH229" s="29">
        <f t="shared" si="106"/>
        <v>0</v>
      </c>
      <c r="AI229" s="30">
        <f t="shared" si="106"/>
        <v>0</v>
      </c>
      <c r="AJ229" s="30">
        <f t="shared" si="106"/>
        <v>0</v>
      </c>
      <c r="AK229" s="30">
        <f t="shared" si="106"/>
        <v>0</v>
      </c>
      <c r="AL229" s="30">
        <f t="shared" si="106"/>
        <v>0</v>
      </c>
      <c r="AM229" s="30">
        <f t="shared" si="106"/>
        <v>0</v>
      </c>
      <c r="AN229" s="31">
        <f t="shared" si="106"/>
        <v>0</v>
      </c>
      <c r="AO229" s="42"/>
      <c r="AP229" s="43"/>
      <c r="AQ229" s="43"/>
      <c r="AR229" s="43"/>
      <c r="AS229" s="43"/>
      <c r="AT229" s="43"/>
      <c r="AU229" s="43"/>
      <c r="AV229" t="str">
        <f t="shared" si="109"/>
        <v>C5 1-3.5T - Standard and Premium</v>
      </c>
      <c r="AW229" t="str">
        <f t="shared" si="110"/>
        <v>C5 1-3.5T - Standard and Premium_AM &amp; EMEA</v>
      </c>
    </row>
    <row r="230" spans="1:49" ht="15" hidden="1" x14ac:dyDescent="0.25">
      <c r="A230" s="21" t="s">
        <v>455</v>
      </c>
      <c r="B230" t="s">
        <v>453</v>
      </c>
      <c r="C230" t="s">
        <v>211</v>
      </c>
      <c r="D230" t="s">
        <v>29</v>
      </c>
      <c r="E230" t="str">
        <f>VLOOKUP(A230,[1]VLookup!G:I,3,0)</f>
        <v>C5 1-3.5 T</v>
      </c>
      <c r="F230" s="22">
        <v>0</v>
      </c>
      <c r="G230" s="23">
        <f>IFERROR(VLOOKUP(A230,[1]Asia_bookings_input!A:C,3,0),0)</f>
        <v>0</v>
      </c>
      <c r="H230" s="23">
        <f>IFERROR(VLOOKUP(A230,[1]Asia_bookings_input!K:L,2,0),0)</f>
        <v>0</v>
      </c>
      <c r="I230" s="23">
        <f t="shared" si="108"/>
        <v>0</v>
      </c>
      <c r="J230" s="23">
        <f t="shared" si="108"/>
        <v>0</v>
      </c>
      <c r="K230" s="23">
        <f t="shared" si="108"/>
        <v>0</v>
      </c>
      <c r="L230" s="23">
        <f t="shared" si="108"/>
        <v>0</v>
      </c>
      <c r="M230" s="25" t="str">
        <f>IFERROR(VLOOKUP(A230,[1]Revenue_Margin_input_Asia!A:F,6,0),"")</f>
        <v/>
      </c>
      <c r="N230" s="25" t="str">
        <f t="shared" si="81"/>
        <v/>
      </c>
      <c r="O230" s="25" t="str">
        <f t="shared" si="82"/>
        <v/>
      </c>
      <c r="P230" s="25" t="str">
        <f t="shared" si="83"/>
        <v/>
      </c>
      <c r="Q230" s="25" t="str">
        <f t="shared" si="84"/>
        <v/>
      </c>
      <c r="R230" s="25" t="str">
        <f t="shared" si="84"/>
        <v/>
      </c>
      <c r="S230" s="26" t="str">
        <f t="shared" si="84"/>
        <v/>
      </c>
      <c r="T230" s="27" t="str">
        <f>IFERROR(VLOOKUP(A230,[1]Revenue_Margin_input_Asia!A:K,7,0),"")</f>
        <v/>
      </c>
      <c r="U230" s="28" t="str">
        <f>IFERROR(VLOOKUP(A230,[1]Revenue_Margin_input_Asia!A:K,8,0),"")</f>
        <v/>
      </c>
      <c r="V230" s="28" t="str">
        <f>IFERROR(VLOOKUP($A230,[1]Revenue_Margin_input_Asia!$A:$AK,9,0),"")</f>
        <v/>
      </c>
      <c r="W230" s="28" t="str">
        <f>IFERROR(VLOOKUP($A230,[1]Revenue_Margin_input_Asia!$A:$AK,10,0),"")</f>
        <v/>
      </c>
      <c r="X230" s="28" t="str">
        <f>IFERROR(VLOOKUP($A230,[1]Revenue_Margin_input_Asia!$A:$AK,11,0),"")</f>
        <v/>
      </c>
      <c r="Y230" s="28" t="str">
        <f>IFERROR(VLOOKUP($A230,[1]Revenue_Margin_input_Asia!$A:$AK,12,0),"")</f>
        <v/>
      </c>
      <c r="Z230" s="28" t="str">
        <f>IFERROR(VLOOKUP($A230,[1]Revenue_Margin_input_Asia!$A:$AK,13,0),"")</f>
        <v/>
      </c>
      <c r="AA230" s="29">
        <f t="shared" si="105"/>
        <v>0</v>
      </c>
      <c r="AB230" s="30">
        <f t="shared" si="105"/>
        <v>0</v>
      </c>
      <c r="AC230" s="30">
        <f t="shared" si="105"/>
        <v>0</v>
      </c>
      <c r="AD230" s="30">
        <f t="shared" si="105"/>
        <v>0</v>
      </c>
      <c r="AE230" s="30">
        <f t="shared" si="105"/>
        <v>0</v>
      </c>
      <c r="AF230" s="30">
        <f t="shared" si="105"/>
        <v>0</v>
      </c>
      <c r="AG230" s="31">
        <f t="shared" si="105"/>
        <v>0</v>
      </c>
      <c r="AH230" s="29">
        <f t="shared" si="106"/>
        <v>0</v>
      </c>
      <c r="AI230" s="30">
        <f t="shared" si="106"/>
        <v>0</v>
      </c>
      <c r="AJ230" s="30">
        <f t="shared" si="106"/>
        <v>0</v>
      </c>
      <c r="AK230" s="30">
        <f t="shared" si="106"/>
        <v>0</v>
      </c>
      <c r="AL230" s="30">
        <f t="shared" si="106"/>
        <v>0</v>
      </c>
      <c r="AM230" s="30">
        <f t="shared" si="106"/>
        <v>0</v>
      </c>
      <c r="AN230" s="31">
        <f t="shared" si="106"/>
        <v>0</v>
      </c>
      <c r="AO230" s="42"/>
      <c r="AP230" s="43"/>
      <c r="AQ230" s="43"/>
      <c r="AR230" s="43"/>
      <c r="AS230" s="43"/>
      <c r="AT230" s="43"/>
      <c r="AU230" s="43"/>
      <c r="AV230" t="str">
        <f t="shared" si="109"/>
        <v>C5 1-3.5T - Standard and Premium</v>
      </c>
      <c r="AW230" t="str">
        <f t="shared" si="110"/>
        <v>C5 1-3.5T - Standard and Premium_AM &amp; EMEA</v>
      </c>
    </row>
    <row r="231" spans="1:49" ht="15" hidden="1" x14ac:dyDescent="0.25">
      <c r="A231" s="21" t="s">
        <v>456</v>
      </c>
      <c r="B231" t="s">
        <v>453</v>
      </c>
      <c r="C231" t="s">
        <v>211</v>
      </c>
      <c r="D231" t="s">
        <v>29</v>
      </c>
      <c r="E231" t="str">
        <f>VLOOKUP(A231,[1]VLookup!G:I,3,0)</f>
        <v>C5 1-3.5 T</v>
      </c>
      <c r="F231" s="22">
        <v>0</v>
      </c>
      <c r="G231" s="23">
        <f>IFERROR(VLOOKUP(A231,[1]Asia_bookings_input!A:C,3,0),0)</f>
        <v>0</v>
      </c>
      <c r="H231" s="23">
        <f>IFERROR(VLOOKUP(A231,[1]Asia_bookings_input!K:L,2,0),0)</f>
        <v>0</v>
      </c>
      <c r="I231" s="23">
        <f t="shared" si="108"/>
        <v>0</v>
      </c>
      <c r="J231" s="23">
        <f t="shared" si="108"/>
        <v>0</v>
      </c>
      <c r="K231" s="23">
        <f t="shared" si="108"/>
        <v>0</v>
      </c>
      <c r="L231" s="23">
        <f t="shared" si="108"/>
        <v>0</v>
      </c>
      <c r="M231" s="25" t="str">
        <f>IFERROR(VLOOKUP(A231,[1]Revenue_Margin_input_Asia!A:F,6,0),"")</f>
        <v/>
      </c>
      <c r="N231" s="25" t="str">
        <f t="shared" si="81"/>
        <v/>
      </c>
      <c r="O231" s="25" t="str">
        <f t="shared" si="82"/>
        <v/>
      </c>
      <c r="P231" s="25" t="str">
        <f t="shared" si="83"/>
        <v/>
      </c>
      <c r="Q231" s="25" t="str">
        <f t="shared" si="84"/>
        <v/>
      </c>
      <c r="R231" s="25" t="str">
        <f t="shared" si="84"/>
        <v/>
      </c>
      <c r="S231" s="26" t="str">
        <f t="shared" si="84"/>
        <v/>
      </c>
      <c r="T231" s="27" t="str">
        <f>IFERROR(VLOOKUP(A231,[1]Revenue_Margin_input_Asia!A:K,7,0),"")</f>
        <v/>
      </c>
      <c r="U231" s="28" t="str">
        <f>IFERROR(VLOOKUP(A231,[1]Revenue_Margin_input_Asia!A:K,8,0),"")</f>
        <v/>
      </c>
      <c r="V231" s="28" t="str">
        <f>IFERROR(VLOOKUP($A231,[1]Revenue_Margin_input_Asia!$A:$AK,9,0),"")</f>
        <v/>
      </c>
      <c r="W231" s="28" t="str">
        <f>IFERROR(VLOOKUP($A231,[1]Revenue_Margin_input_Asia!$A:$AK,10,0),"")</f>
        <v/>
      </c>
      <c r="X231" s="28" t="str">
        <f>IFERROR(VLOOKUP($A231,[1]Revenue_Margin_input_Asia!$A:$AK,11,0),"")</f>
        <v/>
      </c>
      <c r="Y231" s="28" t="str">
        <f>IFERROR(VLOOKUP($A231,[1]Revenue_Margin_input_Asia!$A:$AK,12,0),"")</f>
        <v/>
      </c>
      <c r="Z231" s="28" t="str">
        <f>IFERROR(VLOOKUP($A231,[1]Revenue_Margin_input_Asia!$A:$AK,13,0),"")</f>
        <v/>
      </c>
      <c r="AA231" s="29">
        <f t="shared" si="105"/>
        <v>0</v>
      </c>
      <c r="AB231" s="30">
        <f t="shared" si="105"/>
        <v>0</v>
      </c>
      <c r="AC231" s="30">
        <f t="shared" si="105"/>
        <v>0</v>
      </c>
      <c r="AD231" s="30">
        <f t="shared" si="105"/>
        <v>0</v>
      </c>
      <c r="AE231" s="30">
        <f t="shared" si="105"/>
        <v>0</v>
      </c>
      <c r="AF231" s="30">
        <f t="shared" si="105"/>
        <v>0</v>
      </c>
      <c r="AG231" s="31">
        <f t="shared" si="105"/>
        <v>0</v>
      </c>
      <c r="AH231" s="29">
        <f t="shared" si="106"/>
        <v>0</v>
      </c>
      <c r="AI231" s="30">
        <f t="shared" si="106"/>
        <v>0</v>
      </c>
      <c r="AJ231" s="30">
        <f t="shared" si="106"/>
        <v>0</v>
      </c>
      <c r="AK231" s="30">
        <f t="shared" si="106"/>
        <v>0</v>
      </c>
      <c r="AL231" s="30">
        <f t="shared" si="106"/>
        <v>0</v>
      </c>
      <c r="AM231" s="30">
        <f t="shared" si="106"/>
        <v>0</v>
      </c>
      <c r="AN231" s="31">
        <f t="shared" si="106"/>
        <v>0</v>
      </c>
      <c r="AO231" s="42"/>
      <c r="AP231" s="43"/>
      <c r="AQ231" s="43"/>
      <c r="AR231" s="43"/>
      <c r="AS231" s="43"/>
      <c r="AT231" s="43"/>
      <c r="AU231" s="43"/>
      <c r="AV231" t="str">
        <f t="shared" si="109"/>
        <v>C5 1-3.5T - Standard and Premium</v>
      </c>
      <c r="AW231" t="str">
        <f t="shared" si="110"/>
        <v>C5 1-3.5T - Standard and Premium_AM &amp; EMEA</v>
      </c>
    </row>
    <row r="232" spans="1:49" ht="15" hidden="1" x14ac:dyDescent="0.25">
      <c r="A232" s="21" t="s">
        <v>457</v>
      </c>
      <c r="B232" t="s">
        <v>453</v>
      </c>
      <c r="C232" t="s">
        <v>211</v>
      </c>
      <c r="D232" t="s">
        <v>29</v>
      </c>
      <c r="E232" t="str">
        <f>VLOOKUP(A232,[1]VLookup!G:I,3,0)</f>
        <v>C5 1-3.5 T</v>
      </c>
      <c r="F232" s="22">
        <v>0</v>
      </c>
      <c r="G232" s="23">
        <f>IFERROR(VLOOKUP(A232,[1]Asia_bookings_input!A:C,3,0),0)</f>
        <v>0</v>
      </c>
      <c r="H232" s="23">
        <f>IFERROR(VLOOKUP(A232,[1]Asia_bookings_input!K:L,2,0),0)</f>
        <v>0</v>
      </c>
      <c r="I232" s="23">
        <f t="shared" si="108"/>
        <v>0</v>
      </c>
      <c r="J232" s="23">
        <f t="shared" si="108"/>
        <v>0</v>
      </c>
      <c r="K232" s="23">
        <f t="shared" si="108"/>
        <v>0</v>
      </c>
      <c r="L232" s="23">
        <f t="shared" si="108"/>
        <v>0</v>
      </c>
      <c r="M232" s="25" t="str">
        <f>IFERROR(VLOOKUP(A232,[1]Revenue_Margin_input_Asia!A:F,6,0),"")</f>
        <v/>
      </c>
      <c r="N232" s="25" t="str">
        <f t="shared" si="81"/>
        <v/>
      </c>
      <c r="O232" s="25" t="str">
        <f t="shared" si="82"/>
        <v/>
      </c>
      <c r="P232" s="25" t="str">
        <f t="shared" si="83"/>
        <v/>
      </c>
      <c r="Q232" s="25" t="str">
        <f t="shared" si="84"/>
        <v/>
      </c>
      <c r="R232" s="25" t="str">
        <f t="shared" si="84"/>
        <v/>
      </c>
      <c r="S232" s="26" t="str">
        <f t="shared" si="84"/>
        <v/>
      </c>
      <c r="T232" s="27" t="str">
        <f>IFERROR(VLOOKUP(A232,[1]Revenue_Margin_input_Asia!A:K,7,0),"")</f>
        <v/>
      </c>
      <c r="U232" s="28" t="str">
        <f>IFERROR(VLOOKUP(A232,[1]Revenue_Margin_input_Asia!A:K,8,0),"")</f>
        <v/>
      </c>
      <c r="V232" s="28" t="str">
        <f>IFERROR(VLOOKUP($A232,[1]Revenue_Margin_input_Asia!$A:$AK,9,0),"")</f>
        <v/>
      </c>
      <c r="W232" s="28" t="str">
        <f>IFERROR(VLOOKUP($A232,[1]Revenue_Margin_input_Asia!$A:$AK,10,0),"")</f>
        <v/>
      </c>
      <c r="X232" s="28" t="str">
        <f>IFERROR(VLOOKUP($A232,[1]Revenue_Margin_input_Asia!$A:$AK,11,0),"")</f>
        <v/>
      </c>
      <c r="Y232" s="28" t="str">
        <f>IFERROR(VLOOKUP($A232,[1]Revenue_Margin_input_Asia!$A:$AK,12,0),"")</f>
        <v/>
      </c>
      <c r="Z232" s="28" t="str">
        <f>IFERROR(VLOOKUP($A232,[1]Revenue_Margin_input_Asia!$A:$AK,13,0),"")</f>
        <v/>
      </c>
      <c r="AA232" s="29">
        <f t="shared" si="105"/>
        <v>0</v>
      </c>
      <c r="AB232" s="30">
        <f t="shared" si="105"/>
        <v>0</v>
      </c>
      <c r="AC232" s="30">
        <f t="shared" si="105"/>
        <v>0</v>
      </c>
      <c r="AD232" s="30">
        <f t="shared" si="105"/>
        <v>0</v>
      </c>
      <c r="AE232" s="30">
        <f t="shared" si="105"/>
        <v>0</v>
      </c>
      <c r="AF232" s="30">
        <f t="shared" si="105"/>
        <v>0</v>
      </c>
      <c r="AG232" s="31">
        <f t="shared" si="105"/>
        <v>0</v>
      </c>
      <c r="AH232" s="29">
        <f t="shared" si="106"/>
        <v>0</v>
      </c>
      <c r="AI232" s="30">
        <f t="shared" si="106"/>
        <v>0</v>
      </c>
      <c r="AJ232" s="30">
        <f t="shared" si="106"/>
        <v>0</v>
      </c>
      <c r="AK232" s="30">
        <f t="shared" si="106"/>
        <v>0</v>
      </c>
      <c r="AL232" s="30">
        <f t="shared" si="106"/>
        <v>0</v>
      </c>
      <c r="AM232" s="30">
        <f t="shared" si="106"/>
        <v>0</v>
      </c>
      <c r="AN232" s="31">
        <f t="shared" si="106"/>
        <v>0</v>
      </c>
      <c r="AO232" s="42"/>
      <c r="AP232" s="43"/>
      <c r="AQ232" s="43"/>
      <c r="AR232" s="43"/>
      <c r="AS232" s="43"/>
      <c r="AT232" s="43"/>
      <c r="AU232" s="43"/>
      <c r="AV232" t="str">
        <f t="shared" si="109"/>
        <v>C5 1-3.5T - Standard and Premium</v>
      </c>
      <c r="AW232" t="str">
        <f t="shared" si="110"/>
        <v>C5 1-3.5T - Standard and Premium_AM &amp; EMEA</v>
      </c>
    </row>
    <row r="233" spans="1:49" ht="15" x14ac:dyDescent="0.25">
      <c r="A233" s="21" t="s">
        <v>458</v>
      </c>
      <c r="B233" t="s">
        <v>459</v>
      </c>
      <c r="C233" t="s">
        <v>21</v>
      </c>
      <c r="D233" t="s">
        <v>18</v>
      </c>
      <c r="E233" t="str">
        <f>VLOOKUP(A233,[1]VLookup!G:I,3,0)</f>
        <v>C5 1-3.5 T</v>
      </c>
      <c r="F233" s="22">
        <v>5</v>
      </c>
      <c r="G233" s="23">
        <f>IFERROR(VLOOKUP(A233,[1]Asia_bookings_input!A:C,3,0),0)</f>
        <v>4</v>
      </c>
      <c r="H233" s="23">
        <f>IFERROR(VLOOKUP(A233,[1]Asia_bookings_input!K:L,2,0),0)</f>
        <v>125</v>
      </c>
      <c r="I233" s="23">
        <f t="shared" si="108"/>
        <v>295</v>
      </c>
      <c r="J233" s="23">
        <f t="shared" si="108"/>
        <v>334</v>
      </c>
      <c r="K233" s="23">
        <f t="shared" si="108"/>
        <v>333</v>
      </c>
      <c r="L233" s="23">
        <f>IFERROR(ROUND((L$243)*$H233/$H$243,0),0)-1</f>
        <v>333</v>
      </c>
      <c r="M233" s="25">
        <f>IFERROR(VLOOKUP(A233,[1]Revenue_Margin_input_Asia!A:F,6,0),"")</f>
        <v>21.622108888207116</v>
      </c>
      <c r="N233" s="25">
        <f t="shared" si="81"/>
        <v>21.622108888207116</v>
      </c>
      <c r="O233" s="25">
        <f t="shared" si="82"/>
        <v>21.622108888207116</v>
      </c>
      <c r="P233" s="25">
        <f t="shared" si="83"/>
        <v>21.622108888207116</v>
      </c>
      <c r="Q233" s="25">
        <f t="shared" si="84"/>
        <v>21.622108888207116</v>
      </c>
      <c r="R233" s="25">
        <f t="shared" si="84"/>
        <v>21.622108888207116</v>
      </c>
      <c r="S233" s="26">
        <f t="shared" si="84"/>
        <v>21.622108888207116</v>
      </c>
      <c r="T233" s="27">
        <f>IFERROR(VLOOKUP(A233,[1]Revenue_Margin_input_Asia!A:K,7,0),"")</f>
        <v>8.7310222040199212E-2</v>
      </c>
      <c r="U233" s="28">
        <f>IFERROR(VLOOKUP(A233,[1]Revenue_Margin_input_Asia!A:K,8,0),"")</f>
        <v>0.11697966495002214</v>
      </c>
      <c r="V233" s="28">
        <f>IFERROR(VLOOKUP($A233,[1]Revenue_Margin_input_Asia!$A:$AK,9,0),"")</f>
        <v>3.9055310357780121E-2</v>
      </c>
      <c r="W233" s="28">
        <f>IFERROR(VLOOKUP($A233,[1]Revenue_Margin_input_Asia!$A:$AK,10,0),"")</f>
        <v>3.9055310357780121E-2</v>
      </c>
      <c r="X233" s="28">
        <f>IFERROR(VLOOKUP($A233,[1]Revenue_Margin_input_Asia!$A:$AK,11,0),"")</f>
        <v>0.12</v>
      </c>
      <c r="Y233" s="28">
        <f>IFERROR(VLOOKUP($A233,[1]Revenue_Margin_input_Asia!$A:$AK,12,0),"")</f>
        <v>0.12</v>
      </c>
      <c r="Z233" s="28">
        <f>IFERROR(VLOOKUP($A233,[1]Revenue_Margin_input_Asia!$A:$AK,13,0),"")</f>
        <v>0.12</v>
      </c>
      <c r="AA233" s="29">
        <f t="shared" si="105"/>
        <v>108.11054444103559</v>
      </c>
      <c r="AB233" s="30">
        <f t="shared" si="105"/>
        <v>86.488435552828463</v>
      </c>
      <c r="AC233" s="30">
        <f t="shared" si="105"/>
        <v>2702.7636110258895</v>
      </c>
      <c r="AD233" s="30">
        <f t="shared" si="105"/>
        <v>6378.5221220210988</v>
      </c>
      <c r="AE233" s="30">
        <f t="shared" si="105"/>
        <v>7221.7843686611768</v>
      </c>
      <c r="AF233" s="30">
        <f t="shared" si="105"/>
        <v>7200.1622597729693</v>
      </c>
      <c r="AG233" s="31">
        <f t="shared" si="105"/>
        <v>7200.1622597729693</v>
      </c>
      <c r="AH233" s="29">
        <f t="shared" si="106"/>
        <v>9.4391556400336416</v>
      </c>
      <c r="AI233" s="30">
        <f t="shared" si="106"/>
        <v>10.117388213021457</v>
      </c>
      <c r="AJ233" s="30">
        <f t="shared" si="106"/>
        <v>105.55727165233063</v>
      </c>
      <c r="AK233" s="30">
        <f t="shared" si="106"/>
        <v>249.11516109950026</v>
      </c>
      <c r="AL233" s="30">
        <f t="shared" si="106"/>
        <v>866.61412423934121</v>
      </c>
      <c r="AM233" s="30">
        <f t="shared" si="106"/>
        <v>864.01947117275631</v>
      </c>
      <c r="AN233" s="31">
        <f t="shared" si="106"/>
        <v>864.01947117275631</v>
      </c>
      <c r="AO233" s="42"/>
      <c r="AP233" s="43"/>
      <c r="AQ233" s="43"/>
      <c r="AR233" s="43"/>
      <c r="AS233" s="43"/>
      <c r="AT233" s="43"/>
      <c r="AU233" s="43"/>
      <c r="AV233" t="str">
        <f t="shared" si="109"/>
        <v>C5 1-3.5T - Standard and Premium</v>
      </c>
      <c r="AW233" t="str">
        <f t="shared" si="110"/>
        <v>C5 1-3.5T - Standard and Premium_AM &amp; EMEA</v>
      </c>
    </row>
    <row r="234" spans="1:49" ht="15" hidden="1" x14ac:dyDescent="0.25">
      <c r="A234" s="21" t="s">
        <v>460</v>
      </c>
      <c r="B234" t="s">
        <v>453</v>
      </c>
      <c r="C234" t="s">
        <v>211</v>
      </c>
      <c r="D234" t="s">
        <v>29</v>
      </c>
      <c r="E234" t="str">
        <f>VLOOKUP(A234,[1]VLookup!G:I,3,0)</f>
        <v>C5 1-3.5 T</v>
      </c>
      <c r="F234" s="22">
        <v>0</v>
      </c>
      <c r="G234" s="23">
        <f>IFERROR(VLOOKUP(A234,[1]Asia_bookings_input!A:C,3,0),0)</f>
        <v>0</v>
      </c>
      <c r="H234" s="23">
        <f>IFERROR(VLOOKUP(A234,[1]Asia_bookings_input!K:L,2,0),0)</f>
        <v>0</v>
      </c>
      <c r="I234" s="23">
        <f t="shared" si="108"/>
        <v>0</v>
      </c>
      <c r="J234" s="23">
        <f t="shared" si="108"/>
        <v>0</v>
      </c>
      <c r="K234" s="23">
        <f t="shared" si="108"/>
        <v>0</v>
      </c>
      <c r="L234" s="23">
        <f t="shared" si="108"/>
        <v>0</v>
      </c>
      <c r="M234" s="25" t="str">
        <f>IFERROR(VLOOKUP(A234,[1]Revenue_Margin_input_Asia!A:F,6,0),"")</f>
        <v/>
      </c>
      <c r="N234" s="25" t="str">
        <f t="shared" si="81"/>
        <v/>
      </c>
      <c r="O234" s="25" t="str">
        <f t="shared" si="82"/>
        <v/>
      </c>
      <c r="P234" s="25" t="str">
        <f t="shared" si="83"/>
        <v/>
      </c>
      <c r="Q234" s="25" t="str">
        <f t="shared" si="84"/>
        <v/>
      </c>
      <c r="R234" s="25" t="str">
        <f t="shared" si="84"/>
        <v/>
      </c>
      <c r="S234" s="26" t="str">
        <f t="shared" si="84"/>
        <v/>
      </c>
      <c r="T234" s="27" t="str">
        <f>IFERROR(VLOOKUP(A234,[1]Revenue_Margin_input_Asia!A:K,7,0),"")</f>
        <v/>
      </c>
      <c r="U234" s="28" t="str">
        <f>IFERROR(VLOOKUP(A234,[1]Revenue_Margin_input_Asia!A:K,8,0),"")</f>
        <v/>
      </c>
      <c r="V234" s="28" t="str">
        <f>IFERROR(VLOOKUP($A234,[1]Revenue_Margin_input_Asia!$A:$AK,9,0),"")</f>
        <v/>
      </c>
      <c r="W234" s="28" t="str">
        <f>IFERROR(VLOOKUP($A234,[1]Revenue_Margin_input_Asia!$A:$AK,10,0),"")</f>
        <v/>
      </c>
      <c r="X234" s="28" t="str">
        <f>IFERROR(VLOOKUP($A234,[1]Revenue_Margin_input_Asia!$A:$AK,11,0),"")</f>
        <v/>
      </c>
      <c r="Y234" s="28" t="str">
        <f>IFERROR(VLOOKUP($A234,[1]Revenue_Margin_input_Asia!$A:$AK,12,0),"")</f>
        <v/>
      </c>
      <c r="Z234" s="28" t="str">
        <f>IFERROR(VLOOKUP($A234,[1]Revenue_Margin_input_Asia!$A:$AK,13,0),"")</f>
        <v/>
      </c>
      <c r="AA234" s="29">
        <f t="shared" si="105"/>
        <v>0</v>
      </c>
      <c r="AB234" s="30">
        <f t="shared" si="105"/>
        <v>0</v>
      </c>
      <c r="AC234" s="30">
        <f t="shared" si="105"/>
        <v>0</v>
      </c>
      <c r="AD234" s="30">
        <f t="shared" si="105"/>
        <v>0</v>
      </c>
      <c r="AE234" s="30">
        <f t="shared" si="105"/>
        <v>0</v>
      </c>
      <c r="AF234" s="30">
        <f t="shared" si="105"/>
        <v>0</v>
      </c>
      <c r="AG234" s="31">
        <f t="shared" si="105"/>
        <v>0</v>
      </c>
      <c r="AH234" s="29">
        <f t="shared" si="106"/>
        <v>0</v>
      </c>
      <c r="AI234" s="30">
        <f t="shared" si="106"/>
        <v>0</v>
      </c>
      <c r="AJ234" s="30">
        <f t="shared" si="106"/>
        <v>0</v>
      </c>
      <c r="AK234" s="30">
        <f t="shared" si="106"/>
        <v>0</v>
      </c>
      <c r="AL234" s="30">
        <f t="shared" si="106"/>
        <v>0</v>
      </c>
      <c r="AM234" s="30">
        <f t="shared" si="106"/>
        <v>0</v>
      </c>
      <c r="AN234" s="31">
        <f t="shared" si="106"/>
        <v>0</v>
      </c>
      <c r="AO234" s="42"/>
      <c r="AP234" s="43"/>
      <c r="AQ234" s="43"/>
      <c r="AR234" s="43"/>
      <c r="AS234" s="43"/>
      <c r="AT234" s="43"/>
      <c r="AU234" s="43"/>
      <c r="AV234" t="str">
        <f t="shared" si="109"/>
        <v>C5 1-3.5T - Standard and Premium</v>
      </c>
      <c r="AW234" t="str">
        <f t="shared" si="110"/>
        <v>C5 1-3.5T - Standard and Premium_AM &amp; EMEA</v>
      </c>
    </row>
    <row r="235" spans="1:49" ht="15" hidden="1" x14ac:dyDescent="0.25">
      <c r="A235" s="21" t="s">
        <v>461</v>
      </c>
      <c r="B235" t="s">
        <v>462</v>
      </c>
      <c r="C235" t="s">
        <v>21</v>
      </c>
      <c r="D235" t="s">
        <v>15</v>
      </c>
      <c r="E235" t="str">
        <f>VLOOKUP(A235,[1]VLookup!G:I,3,0)</f>
        <v>C5 1-3.5 T</v>
      </c>
      <c r="F235" s="22">
        <v>0</v>
      </c>
      <c r="G235" s="23">
        <f>IFERROR(VLOOKUP(A235,[1]Asia_bookings_input!A:C,3,0),0)</f>
        <v>0</v>
      </c>
      <c r="H235" s="23">
        <f>IFERROR(VLOOKUP(A235,[1]Asia_bookings_input!K:L,2,0),0)</f>
        <v>0</v>
      </c>
      <c r="I235" s="23">
        <f t="shared" si="108"/>
        <v>0</v>
      </c>
      <c r="J235" s="23">
        <f t="shared" si="108"/>
        <v>0</v>
      </c>
      <c r="K235" s="23">
        <f t="shared" si="108"/>
        <v>0</v>
      </c>
      <c r="L235" s="23">
        <f t="shared" si="108"/>
        <v>0</v>
      </c>
      <c r="M235" s="25" t="str">
        <f>IFERROR(VLOOKUP(A235,[1]Revenue_Margin_input_Asia!A:F,6,0),"")</f>
        <v/>
      </c>
      <c r="N235" s="25" t="str">
        <f t="shared" si="81"/>
        <v/>
      </c>
      <c r="O235" s="25" t="str">
        <f t="shared" si="82"/>
        <v/>
      </c>
      <c r="P235" s="25" t="str">
        <f t="shared" si="83"/>
        <v/>
      </c>
      <c r="Q235" s="25" t="str">
        <f t="shared" si="84"/>
        <v/>
      </c>
      <c r="R235" s="25" t="str">
        <f t="shared" si="84"/>
        <v/>
      </c>
      <c r="S235" s="26" t="str">
        <f t="shared" si="84"/>
        <v/>
      </c>
      <c r="T235" s="27" t="str">
        <f>IFERROR(VLOOKUP(A235,[1]Revenue_Margin_input_Asia!A:K,7,0),"")</f>
        <v/>
      </c>
      <c r="U235" s="28" t="str">
        <f>IFERROR(VLOOKUP(A235,[1]Revenue_Margin_input_Asia!A:K,8,0),"")</f>
        <v/>
      </c>
      <c r="V235" s="28" t="str">
        <f>IFERROR(VLOOKUP($A235,[1]Revenue_Margin_input_Asia!$A:$AK,9,0),"")</f>
        <v/>
      </c>
      <c r="W235" s="28" t="str">
        <f>IFERROR(VLOOKUP($A235,[1]Revenue_Margin_input_Asia!$A:$AK,10,0),"")</f>
        <v/>
      </c>
      <c r="X235" s="28" t="str">
        <f>IFERROR(VLOOKUP($A235,[1]Revenue_Margin_input_Asia!$A:$AK,11,0),"")</f>
        <v/>
      </c>
      <c r="Y235" s="28" t="str">
        <f>IFERROR(VLOOKUP($A235,[1]Revenue_Margin_input_Asia!$A:$AK,12,0),"")</f>
        <v/>
      </c>
      <c r="Z235" s="28" t="str">
        <f>IFERROR(VLOOKUP($A235,[1]Revenue_Margin_input_Asia!$A:$AK,13,0),"")</f>
        <v/>
      </c>
      <c r="AA235" s="29">
        <f t="shared" si="105"/>
        <v>0</v>
      </c>
      <c r="AB235" s="30">
        <f t="shared" si="105"/>
        <v>0</v>
      </c>
      <c r="AC235" s="30">
        <f t="shared" si="105"/>
        <v>0</v>
      </c>
      <c r="AD235" s="30">
        <f t="shared" si="105"/>
        <v>0</v>
      </c>
      <c r="AE235" s="30">
        <f t="shared" si="105"/>
        <v>0</v>
      </c>
      <c r="AF235" s="30">
        <f t="shared" si="105"/>
        <v>0</v>
      </c>
      <c r="AG235" s="31">
        <f t="shared" si="105"/>
        <v>0</v>
      </c>
      <c r="AH235" s="29">
        <f t="shared" si="106"/>
        <v>0</v>
      </c>
      <c r="AI235" s="30">
        <f t="shared" si="106"/>
        <v>0</v>
      </c>
      <c r="AJ235" s="30">
        <f t="shared" si="106"/>
        <v>0</v>
      </c>
      <c r="AK235" s="30">
        <f t="shared" si="106"/>
        <v>0</v>
      </c>
      <c r="AL235" s="30">
        <f t="shared" si="106"/>
        <v>0</v>
      </c>
      <c r="AM235" s="30">
        <f t="shared" si="106"/>
        <v>0</v>
      </c>
      <c r="AN235" s="31">
        <f t="shared" si="106"/>
        <v>0</v>
      </c>
      <c r="AO235" s="42"/>
      <c r="AP235" s="43"/>
      <c r="AQ235" s="43"/>
      <c r="AR235" s="43"/>
      <c r="AS235" s="43"/>
      <c r="AT235" s="43"/>
      <c r="AU235" s="43"/>
      <c r="AV235" t="str">
        <f t="shared" si="109"/>
        <v>C5 1-3.5T - Standard and Premium</v>
      </c>
      <c r="AW235" t="str">
        <f t="shared" si="110"/>
        <v>C5 1-3.5T - Standard and Premium_AM &amp; EMEA</v>
      </c>
    </row>
    <row r="236" spans="1:49" ht="15" hidden="1" x14ac:dyDescent="0.25">
      <c r="A236" s="21" t="s">
        <v>463</v>
      </c>
      <c r="B236" t="s">
        <v>464</v>
      </c>
      <c r="C236" t="s">
        <v>211</v>
      </c>
      <c r="D236" t="s">
        <v>34</v>
      </c>
      <c r="E236" t="str">
        <f>VLOOKUP(A236,[1]VLookup!G:I,3,0)</f>
        <v>C5 1-3.5 T</v>
      </c>
      <c r="F236" s="22">
        <v>0</v>
      </c>
      <c r="G236" s="23">
        <f>IFERROR(VLOOKUP(A236,[1]Asia_bookings_input!A:C,3,0),0)</f>
        <v>0</v>
      </c>
      <c r="H236" s="23">
        <f>IFERROR(VLOOKUP(A236,[1]Asia_bookings_input!K:L,2,0),0)</f>
        <v>0</v>
      </c>
      <c r="I236" s="23">
        <f t="shared" si="108"/>
        <v>0</v>
      </c>
      <c r="J236" s="23">
        <f t="shared" si="108"/>
        <v>0</v>
      </c>
      <c r="K236" s="23">
        <f t="shared" si="108"/>
        <v>0</v>
      </c>
      <c r="L236" s="23">
        <f t="shared" si="108"/>
        <v>0</v>
      </c>
      <c r="M236" s="25" t="str">
        <f>IFERROR(VLOOKUP(A236,[1]Revenue_Margin_input_Asia!A:F,6,0),"")</f>
        <v/>
      </c>
      <c r="N236" s="25" t="str">
        <f t="shared" si="81"/>
        <v/>
      </c>
      <c r="O236" s="25" t="str">
        <f t="shared" si="82"/>
        <v/>
      </c>
      <c r="P236" s="25" t="str">
        <f t="shared" si="83"/>
        <v/>
      </c>
      <c r="Q236" s="25" t="str">
        <f t="shared" si="84"/>
        <v/>
      </c>
      <c r="R236" s="25" t="str">
        <f t="shared" si="84"/>
        <v/>
      </c>
      <c r="S236" s="26" t="str">
        <f t="shared" si="84"/>
        <v/>
      </c>
      <c r="T236" s="27" t="str">
        <f>IFERROR(VLOOKUP(A236,[1]Revenue_Margin_input_Asia!A:K,7,0),"")</f>
        <v/>
      </c>
      <c r="U236" s="28" t="str">
        <f>IFERROR(VLOOKUP(A236,[1]Revenue_Margin_input_Asia!A:K,8,0),"")</f>
        <v/>
      </c>
      <c r="V236" s="28" t="str">
        <f>IFERROR(VLOOKUP($A236,[1]Revenue_Margin_input_Asia!$A:$AK,9,0),"")</f>
        <v/>
      </c>
      <c r="W236" s="28" t="str">
        <f>IFERROR(VLOOKUP($A236,[1]Revenue_Margin_input_Asia!$A:$AK,10,0),"")</f>
        <v/>
      </c>
      <c r="X236" s="28" t="str">
        <f>IFERROR(VLOOKUP($A236,[1]Revenue_Margin_input_Asia!$A:$AK,11,0),"")</f>
        <v/>
      </c>
      <c r="Y236" s="28" t="str">
        <f>IFERROR(VLOOKUP($A236,[1]Revenue_Margin_input_Asia!$A:$AK,12,0),"")</f>
        <v/>
      </c>
      <c r="Z236" s="28" t="str">
        <f>IFERROR(VLOOKUP($A236,[1]Revenue_Margin_input_Asia!$A:$AK,13,0),"")</f>
        <v/>
      </c>
      <c r="AA236" s="29">
        <f t="shared" si="105"/>
        <v>0</v>
      </c>
      <c r="AB236" s="30">
        <f t="shared" si="105"/>
        <v>0</v>
      </c>
      <c r="AC236" s="30">
        <f t="shared" si="105"/>
        <v>0</v>
      </c>
      <c r="AD236" s="30">
        <f t="shared" si="105"/>
        <v>0</v>
      </c>
      <c r="AE236" s="30">
        <f t="shared" si="105"/>
        <v>0</v>
      </c>
      <c r="AF236" s="30">
        <f t="shared" si="105"/>
        <v>0</v>
      </c>
      <c r="AG236" s="31">
        <f t="shared" si="105"/>
        <v>0</v>
      </c>
      <c r="AH236" s="29">
        <f t="shared" si="106"/>
        <v>0</v>
      </c>
      <c r="AI236" s="30">
        <f t="shared" si="106"/>
        <v>0</v>
      </c>
      <c r="AJ236" s="30">
        <f t="shared" si="106"/>
        <v>0</v>
      </c>
      <c r="AK236" s="30">
        <f t="shared" si="106"/>
        <v>0</v>
      </c>
      <c r="AL236" s="30">
        <f t="shared" si="106"/>
        <v>0</v>
      </c>
      <c r="AM236" s="30">
        <f t="shared" si="106"/>
        <v>0</v>
      </c>
      <c r="AN236" s="31">
        <f t="shared" si="106"/>
        <v>0</v>
      </c>
      <c r="AO236" s="42"/>
      <c r="AP236" s="43"/>
      <c r="AQ236" s="43"/>
      <c r="AR236" s="43"/>
      <c r="AS236" s="43"/>
      <c r="AT236" s="43"/>
      <c r="AU236" s="43"/>
      <c r="AV236" t="str">
        <f t="shared" si="109"/>
        <v>C5 1-3.5T - Standard and Premium</v>
      </c>
      <c r="AW236" t="str">
        <f t="shared" si="110"/>
        <v>C5 1-3.5T - Standard and Premium_AM &amp; EMEA</v>
      </c>
    </row>
    <row r="237" spans="1:49" ht="15" hidden="1" x14ac:dyDescent="0.25">
      <c r="A237" s="21" t="s">
        <v>465</v>
      </c>
      <c r="B237" t="s">
        <v>466</v>
      </c>
      <c r="C237" t="s">
        <v>21</v>
      </c>
      <c r="D237" t="s">
        <v>15</v>
      </c>
      <c r="E237" t="str">
        <f>VLOOKUP(A237,[1]VLookup!G:I,3,0)</f>
        <v>C5 1-3.5 T</v>
      </c>
      <c r="F237" s="22">
        <v>0</v>
      </c>
      <c r="G237" s="23">
        <f>IFERROR(VLOOKUP(A237,[1]Asia_bookings_input!A:C,3,0),0)</f>
        <v>0</v>
      </c>
      <c r="H237" s="23">
        <f>IFERROR(VLOOKUP(A237,[1]Asia_bookings_input!K:L,2,0),0)</f>
        <v>0</v>
      </c>
      <c r="I237" s="23">
        <f t="shared" si="108"/>
        <v>0</v>
      </c>
      <c r="J237" s="23">
        <f t="shared" si="108"/>
        <v>0</v>
      </c>
      <c r="K237" s="23">
        <f t="shared" si="108"/>
        <v>0</v>
      </c>
      <c r="L237" s="23">
        <f t="shared" si="108"/>
        <v>0</v>
      </c>
      <c r="M237" s="25" t="str">
        <f>IFERROR(VLOOKUP(A237,[1]Revenue_Margin_input_Asia!A:F,6,0),"")</f>
        <v/>
      </c>
      <c r="N237" s="25" t="str">
        <f t="shared" si="81"/>
        <v/>
      </c>
      <c r="O237" s="25" t="str">
        <f t="shared" si="82"/>
        <v/>
      </c>
      <c r="P237" s="25" t="str">
        <f t="shared" si="83"/>
        <v/>
      </c>
      <c r="Q237" s="25" t="str">
        <f t="shared" si="84"/>
        <v/>
      </c>
      <c r="R237" s="25" t="str">
        <f t="shared" si="84"/>
        <v/>
      </c>
      <c r="S237" s="26" t="str">
        <f t="shared" si="84"/>
        <v/>
      </c>
      <c r="T237" s="27" t="str">
        <f>IFERROR(VLOOKUP(A237,[1]Revenue_Margin_input_Asia!A:K,7,0),"")</f>
        <v/>
      </c>
      <c r="U237" s="28" t="str">
        <f>IFERROR(VLOOKUP(A237,[1]Revenue_Margin_input_Asia!A:K,8,0),"")</f>
        <v/>
      </c>
      <c r="V237" s="28" t="str">
        <f>IFERROR(VLOOKUP($A237,[1]Revenue_Margin_input_Asia!$A:$AK,9,0),"")</f>
        <v/>
      </c>
      <c r="W237" s="28" t="str">
        <f>IFERROR(VLOOKUP($A237,[1]Revenue_Margin_input_Asia!$A:$AK,10,0),"")</f>
        <v/>
      </c>
      <c r="X237" s="28" t="str">
        <f>IFERROR(VLOOKUP($A237,[1]Revenue_Margin_input_Asia!$A:$AK,11,0),"")</f>
        <v/>
      </c>
      <c r="Y237" s="28" t="str">
        <f>IFERROR(VLOOKUP($A237,[1]Revenue_Margin_input_Asia!$A:$AK,12,0),"")</f>
        <v/>
      </c>
      <c r="Z237" s="28" t="str">
        <f>IFERROR(VLOOKUP($A237,[1]Revenue_Margin_input_Asia!$A:$AK,13,0),"")</f>
        <v/>
      </c>
      <c r="AA237" s="29">
        <f t="shared" si="105"/>
        <v>0</v>
      </c>
      <c r="AB237" s="30">
        <f t="shared" si="105"/>
        <v>0</v>
      </c>
      <c r="AC237" s="30">
        <f t="shared" si="105"/>
        <v>0</v>
      </c>
      <c r="AD237" s="30">
        <f t="shared" si="105"/>
        <v>0</v>
      </c>
      <c r="AE237" s="30">
        <f t="shared" si="105"/>
        <v>0</v>
      </c>
      <c r="AF237" s="30">
        <f t="shared" si="105"/>
        <v>0</v>
      </c>
      <c r="AG237" s="31">
        <f t="shared" si="105"/>
        <v>0</v>
      </c>
      <c r="AH237" s="29">
        <f t="shared" si="106"/>
        <v>0</v>
      </c>
      <c r="AI237" s="30">
        <f t="shared" si="106"/>
        <v>0</v>
      </c>
      <c r="AJ237" s="30">
        <f t="shared" si="106"/>
        <v>0</v>
      </c>
      <c r="AK237" s="30">
        <f t="shared" si="106"/>
        <v>0</v>
      </c>
      <c r="AL237" s="30">
        <f t="shared" si="106"/>
        <v>0</v>
      </c>
      <c r="AM237" s="30">
        <f t="shared" si="106"/>
        <v>0</v>
      </c>
      <c r="AN237" s="31">
        <f t="shared" si="106"/>
        <v>0</v>
      </c>
      <c r="AO237" s="42"/>
      <c r="AP237" s="43"/>
      <c r="AQ237" s="43"/>
      <c r="AR237" s="43"/>
      <c r="AS237" s="43"/>
      <c r="AT237" s="43"/>
      <c r="AU237" s="43"/>
      <c r="AV237" t="str">
        <f t="shared" si="109"/>
        <v>C5 1-3.5T - Standard and Premium</v>
      </c>
      <c r="AW237" t="str">
        <f t="shared" si="110"/>
        <v>C5 1-3.5T - Standard and Premium_AM &amp; EMEA</v>
      </c>
    </row>
    <row r="238" spans="1:49" ht="15" hidden="1" x14ac:dyDescent="0.25">
      <c r="A238" s="21" t="s">
        <v>467</v>
      </c>
      <c r="B238" t="s">
        <v>468</v>
      </c>
      <c r="C238" t="s">
        <v>21</v>
      </c>
      <c r="D238" t="s">
        <v>18</v>
      </c>
      <c r="E238" t="str">
        <f>VLOOKUP(A238,[1]VLookup!G:I,3,0)</f>
        <v>C5 1-3.5 T</v>
      </c>
      <c r="F238" s="22">
        <v>0</v>
      </c>
      <c r="G238" s="23">
        <f>IFERROR(VLOOKUP(A238,[1]Asia_bookings_input!A:C,3,0),0)</f>
        <v>0</v>
      </c>
      <c r="H238" s="23">
        <f>IFERROR(VLOOKUP(A238,[1]Asia_bookings_input!K:L,2,0),0)</f>
        <v>0</v>
      </c>
      <c r="I238" s="23">
        <f t="shared" si="108"/>
        <v>0</v>
      </c>
      <c r="J238" s="23">
        <f t="shared" si="108"/>
        <v>0</v>
      </c>
      <c r="K238" s="23">
        <f t="shared" si="108"/>
        <v>0</v>
      </c>
      <c r="L238" s="23">
        <f t="shared" si="108"/>
        <v>0</v>
      </c>
      <c r="M238" s="25" t="str">
        <f>IFERROR(VLOOKUP(A238,[1]Revenue_Margin_input_Asia!A:F,6,0),"")</f>
        <v/>
      </c>
      <c r="N238" s="25" t="str">
        <f t="shared" si="81"/>
        <v/>
      </c>
      <c r="O238" s="25" t="str">
        <f t="shared" si="82"/>
        <v/>
      </c>
      <c r="P238" s="25" t="str">
        <f t="shared" si="83"/>
        <v/>
      </c>
      <c r="Q238" s="25" t="str">
        <f t="shared" si="84"/>
        <v/>
      </c>
      <c r="R238" s="25" t="str">
        <f t="shared" si="84"/>
        <v/>
      </c>
      <c r="S238" s="26" t="str">
        <f t="shared" si="84"/>
        <v/>
      </c>
      <c r="T238" s="27" t="str">
        <f>IFERROR(VLOOKUP(A238,[1]Revenue_Margin_input_Asia!A:K,7,0),"")</f>
        <v/>
      </c>
      <c r="U238" s="28" t="str">
        <f>IFERROR(VLOOKUP(A238,[1]Revenue_Margin_input_Asia!A:K,8,0),"")</f>
        <v/>
      </c>
      <c r="V238" s="28" t="str">
        <f>IFERROR(VLOOKUP($A238,[1]Revenue_Margin_input_Asia!$A:$AK,9,0),"")</f>
        <v/>
      </c>
      <c r="W238" s="28" t="str">
        <f>IFERROR(VLOOKUP($A238,[1]Revenue_Margin_input_Asia!$A:$AK,10,0),"")</f>
        <v/>
      </c>
      <c r="X238" s="28" t="str">
        <f>IFERROR(VLOOKUP($A238,[1]Revenue_Margin_input_Asia!$A:$AK,11,0),"")</f>
        <v/>
      </c>
      <c r="Y238" s="28" t="str">
        <f>IFERROR(VLOOKUP($A238,[1]Revenue_Margin_input_Asia!$A:$AK,12,0),"")</f>
        <v/>
      </c>
      <c r="Z238" s="28" t="str">
        <f>IFERROR(VLOOKUP($A238,[1]Revenue_Margin_input_Asia!$A:$AK,13,0),"")</f>
        <v/>
      </c>
      <c r="AA238" s="29">
        <f t="shared" si="105"/>
        <v>0</v>
      </c>
      <c r="AB238" s="30">
        <f t="shared" si="105"/>
        <v>0</v>
      </c>
      <c r="AC238" s="30">
        <f t="shared" si="105"/>
        <v>0</v>
      </c>
      <c r="AD238" s="30">
        <f t="shared" si="105"/>
        <v>0</v>
      </c>
      <c r="AE238" s="30">
        <f t="shared" si="105"/>
        <v>0</v>
      </c>
      <c r="AF238" s="30">
        <f t="shared" si="105"/>
        <v>0</v>
      </c>
      <c r="AG238" s="31">
        <f t="shared" si="105"/>
        <v>0</v>
      </c>
      <c r="AH238" s="29">
        <f t="shared" si="106"/>
        <v>0</v>
      </c>
      <c r="AI238" s="30">
        <f t="shared" si="106"/>
        <v>0</v>
      </c>
      <c r="AJ238" s="30">
        <f t="shared" si="106"/>
        <v>0</v>
      </c>
      <c r="AK238" s="30">
        <f t="shared" si="106"/>
        <v>0</v>
      </c>
      <c r="AL238" s="30">
        <f t="shared" si="106"/>
        <v>0</v>
      </c>
      <c r="AM238" s="30">
        <f t="shared" si="106"/>
        <v>0</v>
      </c>
      <c r="AN238" s="31">
        <f t="shared" si="106"/>
        <v>0</v>
      </c>
      <c r="AO238" s="42"/>
      <c r="AP238" s="43"/>
      <c r="AQ238" s="43"/>
      <c r="AR238" s="43"/>
      <c r="AS238" s="43"/>
      <c r="AT238" s="43"/>
      <c r="AU238" s="43"/>
      <c r="AV238" t="str">
        <f t="shared" si="109"/>
        <v>C5 1-3.5T - Standard and Premium</v>
      </c>
      <c r="AW238" t="str">
        <f t="shared" si="110"/>
        <v>C5 1-3.5T - Standard and Premium_AM &amp; EMEA</v>
      </c>
    </row>
    <row r="239" spans="1:49" ht="15" hidden="1" x14ac:dyDescent="0.25">
      <c r="A239" s="21" t="s">
        <v>469</v>
      </c>
      <c r="B239" t="s">
        <v>470</v>
      </c>
      <c r="C239" t="s">
        <v>14</v>
      </c>
      <c r="D239" t="s">
        <v>18</v>
      </c>
      <c r="E239" t="str">
        <f>VLOOKUP(A239,[1]VLookup!G:I,3,0)</f>
        <v>C5 1-3.5 T</v>
      </c>
      <c r="F239" s="22">
        <v>169</v>
      </c>
      <c r="G239" s="23">
        <f>IFERROR(VLOOKUP(A239,[1]Asia_bookings_input!A:C,3,0),0)</f>
        <v>86</v>
      </c>
      <c r="H239" s="23">
        <f>IFERROR(VLOOKUP(A239,[1]Asia_bookings_input!K:L,2,0),0)</f>
        <v>0</v>
      </c>
      <c r="I239" s="23">
        <f t="shared" si="108"/>
        <v>0</v>
      </c>
      <c r="J239" s="23">
        <f t="shared" si="108"/>
        <v>0</v>
      </c>
      <c r="K239" s="23">
        <f t="shared" si="108"/>
        <v>0</v>
      </c>
      <c r="L239" s="23">
        <f t="shared" si="108"/>
        <v>0</v>
      </c>
      <c r="M239" s="25">
        <f>IFERROR(VLOOKUP(A239,[1]Revenue_Margin_input_Asia!A:F,6,0),"")</f>
        <v>25.129635471806651</v>
      </c>
      <c r="N239" s="25">
        <f t="shared" si="81"/>
        <v>25.129635471806651</v>
      </c>
      <c r="O239" s="25">
        <f t="shared" si="82"/>
        <v>25.129635471806651</v>
      </c>
      <c r="P239" s="25">
        <f t="shared" si="83"/>
        <v>25.129635471806651</v>
      </c>
      <c r="Q239" s="25">
        <f t="shared" si="84"/>
        <v>25.129635471806651</v>
      </c>
      <c r="R239" s="25">
        <f t="shared" si="84"/>
        <v>25.129635471806651</v>
      </c>
      <c r="S239" s="26">
        <f t="shared" si="84"/>
        <v>25.129635471806651</v>
      </c>
      <c r="T239" s="27">
        <f>IFERROR(VLOOKUP(A239,[1]Revenue_Margin_input_Asia!A:K,7,0),"")</f>
        <v>-1.0200187373281877E-2</v>
      </c>
      <c r="U239" s="28">
        <f>IFERROR(VLOOKUP(A239,[1]Revenue_Margin_input_Asia!A:K,8,0),"")</f>
        <v>3.979981169791489E-2</v>
      </c>
      <c r="V239" s="28">
        <f>IFERROR(VLOOKUP($A239,[1]Revenue_Margin_input_Asia!$A:$AK,9,0),"")</f>
        <v>6.4999999999999961E-2</v>
      </c>
      <c r="W239" s="28">
        <f>IFERROR(VLOOKUP($A239,[1]Revenue_Margin_input_Asia!$A:$AK,10,0),"")</f>
        <v>6.4999999999999961E-2</v>
      </c>
      <c r="X239" s="28">
        <f>IFERROR(VLOOKUP($A239,[1]Revenue_Margin_input_Asia!$A:$AK,11,0),"")</f>
        <v>0.12</v>
      </c>
      <c r="Y239" s="28">
        <f>IFERROR(VLOOKUP($A239,[1]Revenue_Margin_input_Asia!$A:$AK,12,0),"")</f>
        <v>0.12</v>
      </c>
      <c r="Z239" s="28">
        <f>IFERROR(VLOOKUP($A239,[1]Revenue_Margin_input_Asia!$A:$AK,13,0),"")</f>
        <v>0.12</v>
      </c>
      <c r="AA239" s="29">
        <f t="shared" si="105"/>
        <v>4246.9083947353238</v>
      </c>
      <c r="AB239" s="30">
        <f t="shared" si="105"/>
        <v>2161.1486505753719</v>
      </c>
      <c r="AC239" s="30">
        <f t="shared" si="105"/>
        <v>0</v>
      </c>
      <c r="AD239" s="30">
        <f t="shared" si="105"/>
        <v>0</v>
      </c>
      <c r="AE239" s="30">
        <f t="shared" si="105"/>
        <v>0</v>
      </c>
      <c r="AF239" s="30">
        <f t="shared" si="105"/>
        <v>0</v>
      </c>
      <c r="AG239" s="31">
        <f t="shared" si="105"/>
        <v>0</v>
      </c>
      <c r="AH239" s="29">
        <f t="shared" si="106"/>
        <v>-43.319261383464053</v>
      </c>
      <c r="AI239" s="30">
        <f t="shared" si="106"/>
        <v>86.013309344102666</v>
      </c>
      <c r="AJ239" s="30">
        <f t="shared" si="106"/>
        <v>0</v>
      </c>
      <c r="AK239" s="30">
        <f t="shared" si="106"/>
        <v>0</v>
      </c>
      <c r="AL239" s="30">
        <f t="shared" si="106"/>
        <v>0</v>
      </c>
      <c r="AM239" s="30">
        <f t="shared" si="106"/>
        <v>0</v>
      </c>
      <c r="AN239" s="31">
        <f t="shared" si="106"/>
        <v>0</v>
      </c>
      <c r="AO239" s="42"/>
      <c r="AP239" s="43"/>
      <c r="AQ239" s="43"/>
      <c r="AR239" s="43"/>
      <c r="AS239" s="43"/>
      <c r="AT239" s="43"/>
      <c r="AU239" s="43"/>
      <c r="AV239" t="str">
        <f t="shared" si="109"/>
        <v>C5 1-3.5T - Standard and Premium</v>
      </c>
      <c r="AW239" t="str">
        <f t="shared" si="75"/>
        <v>C5 1-3.5T - Standard and Premium_SN</v>
      </c>
    </row>
    <row r="240" spans="1:49" ht="14.25" customHeight="1" x14ac:dyDescent="0.25">
      <c r="A240" s="21" t="s">
        <v>471</v>
      </c>
      <c r="B240" t="s">
        <v>472</v>
      </c>
      <c r="C240" t="s">
        <v>14</v>
      </c>
      <c r="D240" t="s">
        <v>15</v>
      </c>
      <c r="E240" t="str">
        <f>VLOOKUP(A240,[1]VLookup!G:I,3,0)</f>
        <v>C5 1-3.5 T</v>
      </c>
      <c r="F240" s="22">
        <v>69</v>
      </c>
      <c r="G240" s="23">
        <f>IFERROR(VLOOKUP(A240,[1]Asia_bookings_input!A:C,3,0),0)</f>
        <v>65</v>
      </c>
      <c r="H240" s="23">
        <f>IFERROR(VLOOKUP(A240,[1]Asia_bookings_input!K:L,2,0),0)</f>
        <v>12</v>
      </c>
      <c r="I240" s="23">
        <f>IFERROR(ROUND((I$243)*$H240/$H$243,0),0)+1</f>
        <v>29</v>
      </c>
      <c r="J240" s="23">
        <f t="shared" si="108"/>
        <v>32</v>
      </c>
      <c r="K240" s="23">
        <f>IFERROR(ROUND((K$243)*$H240/$H$243,0),0)-1</f>
        <v>31</v>
      </c>
      <c r="L240" s="23">
        <f t="shared" si="108"/>
        <v>32</v>
      </c>
      <c r="M240" s="25">
        <f>IFERROR(VLOOKUP(A240,[1]Revenue_Margin_input_Asia!A:F,6,0),"")</f>
        <v>31.660467342824166</v>
      </c>
      <c r="N240" s="25">
        <f t="shared" si="81"/>
        <v>31.660467342824166</v>
      </c>
      <c r="O240" s="25">
        <f t="shared" si="82"/>
        <v>31.660467342824166</v>
      </c>
      <c r="P240" s="25">
        <f t="shared" si="83"/>
        <v>31.660467342824166</v>
      </c>
      <c r="Q240" s="25">
        <f t="shared" si="84"/>
        <v>31.660467342824166</v>
      </c>
      <c r="R240" s="25">
        <f t="shared" si="84"/>
        <v>31.660467342824166</v>
      </c>
      <c r="S240" s="26">
        <f t="shared" si="84"/>
        <v>31.660467342824166</v>
      </c>
      <c r="T240" s="27">
        <f>IFERROR(VLOOKUP(A240,[1]Revenue_Margin_input_Asia!A:K,7,0),"")</f>
        <v>-1.0200187373281879E-2</v>
      </c>
      <c r="U240" s="28">
        <f>IFERROR(VLOOKUP(A240,[1]Revenue_Margin_input_Asia!A:K,8,0),"")</f>
        <v>3.9799811697914945E-2</v>
      </c>
      <c r="V240" s="28">
        <f>IFERROR(VLOOKUP($A240,[1]Revenue_Margin_input_Asia!$A:$AK,9,0),"")</f>
        <v>0.1</v>
      </c>
      <c r="W240" s="28">
        <f>IFERROR(VLOOKUP($A240,[1]Revenue_Margin_input_Asia!$A:$AK,10,0),"")</f>
        <v>0.1</v>
      </c>
      <c r="X240" s="28">
        <f>IFERROR(VLOOKUP($A240,[1]Revenue_Margin_input_Asia!$A:$AK,11,0),"")</f>
        <v>0.12</v>
      </c>
      <c r="Y240" s="28">
        <f>IFERROR(VLOOKUP($A240,[1]Revenue_Margin_input_Asia!$A:$AK,12,0),"")</f>
        <v>0.12</v>
      </c>
      <c r="Z240" s="28">
        <f>IFERROR(VLOOKUP($A240,[1]Revenue_Margin_input_Asia!$A:$AK,13,0),"")</f>
        <v>0.12</v>
      </c>
      <c r="AA240" s="29">
        <f t="shared" si="105"/>
        <v>2184.5722466548673</v>
      </c>
      <c r="AB240" s="30">
        <f t="shared" si="105"/>
        <v>2057.9303772835706</v>
      </c>
      <c r="AC240" s="30">
        <f t="shared" si="105"/>
        <v>379.92560811389001</v>
      </c>
      <c r="AD240" s="30">
        <f t="shared" si="105"/>
        <v>918.15355294190078</v>
      </c>
      <c r="AE240" s="30">
        <f t="shared" si="105"/>
        <v>1013.1349549703733</v>
      </c>
      <c r="AF240" s="30">
        <f t="shared" si="105"/>
        <v>981.47448762754914</v>
      </c>
      <c r="AG240" s="31">
        <f t="shared" si="105"/>
        <v>1013.1349549703733</v>
      </c>
      <c r="AH240" s="29">
        <f t="shared" si="106"/>
        <v>-22.283046246351002</v>
      </c>
      <c r="AI240" s="30">
        <f t="shared" si="106"/>
        <v>81.905241503305163</v>
      </c>
      <c r="AJ240" s="30">
        <f t="shared" si="106"/>
        <v>37.992560811389005</v>
      </c>
      <c r="AK240" s="30">
        <f t="shared" si="106"/>
        <v>91.815355294190084</v>
      </c>
      <c r="AL240" s="30">
        <f t="shared" si="106"/>
        <v>121.57619459644479</v>
      </c>
      <c r="AM240" s="30">
        <f t="shared" si="106"/>
        <v>117.77693851530589</v>
      </c>
      <c r="AN240" s="31">
        <f t="shared" si="106"/>
        <v>121.57619459644479</v>
      </c>
      <c r="AO240" s="42"/>
      <c r="AP240" s="43"/>
      <c r="AQ240" s="43"/>
      <c r="AR240" s="43"/>
      <c r="AS240" s="43"/>
      <c r="AT240" s="43"/>
      <c r="AU240" s="43"/>
      <c r="AV240" t="str">
        <f t="shared" si="109"/>
        <v>C5 1-3.5T - Standard and Premium</v>
      </c>
      <c r="AW240" t="str">
        <f t="shared" si="75"/>
        <v>C5 1-3.5T - Standard and Premium_SN</v>
      </c>
    </row>
    <row r="241" spans="1:49" ht="15" hidden="1" x14ac:dyDescent="0.25">
      <c r="A241" s="50" t="s">
        <v>473</v>
      </c>
      <c r="B241" s="47" t="s">
        <v>474</v>
      </c>
      <c r="C241" t="s">
        <v>93</v>
      </c>
      <c r="D241" s="48" t="s">
        <v>18</v>
      </c>
      <c r="E241" s="48" t="s">
        <v>475</v>
      </c>
      <c r="F241" s="22">
        <v>0</v>
      </c>
      <c r="G241" s="23">
        <f>IFERROR(VLOOKUP(A241,[1]Asia_bookings_input!A:C,3,0),0)</f>
        <v>0</v>
      </c>
      <c r="H241" s="23">
        <f>IFERROR(VLOOKUP(A241,[1]Asia_bookings_input!K:L,2,0),0)</f>
        <v>0</v>
      </c>
      <c r="I241" s="23">
        <f t="shared" si="108"/>
        <v>0</v>
      </c>
      <c r="J241" s="23">
        <f t="shared" si="108"/>
        <v>0</v>
      </c>
      <c r="K241" s="23">
        <f t="shared" si="108"/>
        <v>0</v>
      </c>
      <c r="L241" s="23">
        <f t="shared" si="108"/>
        <v>0</v>
      </c>
      <c r="M241" s="25">
        <f>IFERROR(VLOOKUP(A241,[1]Revenue_Margin_input_Asia!A:F,6,0),"")</f>
        <v>24.030355807121285</v>
      </c>
      <c r="N241" s="25">
        <f t="shared" si="81"/>
        <v>24.030355807121285</v>
      </c>
      <c r="O241" s="25">
        <f t="shared" si="82"/>
        <v>24.030355807121285</v>
      </c>
      <c r="P241" s="25">
        <f t="shared" si="83"/>
        <v>24.030355807121285</v>
      </c>
      <c r="Q241" s="25">
        <f t="shared" si="84"/>
        <v>24.030355807121285</v>
      </c>
      <c r="R241" s="25">
        <f t="shared" si="84"/>
        <v>24.030355807121285</v>
      </c>
      <c r="S241" s="26">
        <f t="shared" si="84"/>
        <v>24.030355807121285</v>
      </c>
      <c r="T241" s="27">
        <f>IFERROR(VLOOKUP(A241,[1]Revenue_Margin_input_Asia!A:K,7,0),"")</f>
        <v>0</v>
      </c>
      <c r="U241" s="28">
        <f>IFERROR(VLOOKUP(A241,[1]Revenue_Margin_input_Asia!A:K,8,0),"")</f>
        <v>0.123</v>
      </c>
      <c r="V241" s="28">
        <f>IFERROR(VLOOKUP($A241,[1]Revenue_Margin_input_Asia!$A:$AK,9,0),"")</f>
        <v>0.08</v>
      </c>
      <c r="W241" s="28">
        <f>IFERROR(VLOOKUP($A241,[1]Revenue_Margin_input_Asia!$A:$AK,10,0),"")</f>
        <v>0.08</v>
      </c>
      <c r="X241" s="28">
        <f>IFERROR(VLOOKUP($A241,[1]Revenue_Margin_input_Asia!$A:$AK,11,0),"")</f>
        <v>0.12</v>
      </c>
      <c r="Y241" s="28">
        <f>IFERROR(VLOOKUP($A241,[1]Revenue_Margin_input_Asia!$A:$AK,12,0),"")</f>
        <v>0.12</v>
      </c>
      <c r="Z241" s="28">
        <f>IFERROR(VLOOKUP($A241,[1]Revenue_Margin_input_Asia!$A:$AK,13,0),"")</f>
        <v>0.12</v>
      </c>
      <c r="AA241" s="29">
        <f t="shared" si="105"/>
        <v>0</v>
      </c>
      <c r="AB241" s="30">
        <f t="shared" si="105"/>
        <v>0</v>
      </c>
      <c r="AC241" s="30">
        <f t="shared" si="105"/>
        <v>0</v>
      </c>
      <c r="AD241" s="30">
        <f t="shared" si="105"/>
        <v>0</v>
      </c>
      <c r="AE241" s="30">
        <f t="shared" si="105"/>
        <v>0</v>
      </c>
      <c r="AF241" s="30">
        <f t="shared" si="105"/>
        <v>0</v>
      </c>
      <c r="AG241" s="31">
        <f t="shared" si="105"/>
        <v>0</v>
      </c>
      <c r="AH241" s="29">
        <f t="shared" si="106"/>
        <v>0</v>
      </c>
      <c r="AI241" s="30">
        <f t="shared" si="106"/>
        <v>0</v>
      </c>
      <c r="AJ241" s="30">
        <f t="shared" si="106"/>
        <v>0</v>
      </c>
      <c r="AK241" s="30">
        <f t="shared" si="106"/>
        <v>0</v>
      </c>
      <c r="AL241" s="30">
        <f t="shared" si="106"/>
        <v>0</v>
      </c>
      <c r="AM241" s="30">
        <f t="shared" si="106"/>
        <v>0</v>
      </c>
      <c r="AN241" s="31">
        <f t="shared" si="106"/>
        <v>0</v>
      </c>
      <c r="AO241" s="42"/>
      <c r="AP241" s="43"/>
      <c r="AQ241" s="43"/>
      <c r="AR241" s="43"/>
      <c r="AS241" s="43"/>
      <c r="AT241" s="43"/>
      <c r="AU241" s="43"/>
      <c r="AV241" t="str">
        <f t="shared" si="109"/>
        <v>C5 1-3.5T - Standard and Premium</v>
      </c>
      <c r="AW241" t="str">
        <f t="shared" ref="AW241:AW242" si="111">AV241&amp;"_"&amp;"AM &amp; EMEA"</f>
        <v>C5 1-3.5T - Standard and Premium_AM &amp; EMEA</v>
      </c>
    </row>
    <row r="242" spans="1:49" ht="15" hidden="1" x14ac:dyDescent="0.25">
      <c r="A242" s="50" t="s">
        <v>476</v>
      </c>
      <c r="B242" s="47" t="s">
        <v>474</v>
      </c>
      <c r="C242" t="s">
        <v>93</v>
      </c>
      <c r="D242" s="47" t="s">
        <v>15</v>
      </c>
      <c r="E242" s="48" t="s">
        <v>475</v>
      </c>
      <c r="F242" s="22">
        <v>0</v>
      </c>
      <c r="G242" s="23">
        <f>IFERROR(VLOOKUP(A242,[1]Asia_bookings_input!A:C,3,0),0)</f>
        <v>0</v>
      </c>
      <c r="H242" s="23">
        <f>IFERROR(VLOOKUP(A242,[1]Asia_bookings_input!K:L,2,0),0)</f>
        <v>0</v>
      </c>
      <c r="I242" s="23">
        <f t="shared" si="108"/>
        <v>0</v>
      </c>
      <c r="J242" s="23">
        <f t="shared" si="108"/>
        <v>0</v>
      </c>
      <c r="K242" s="23">
        <f t="shared" si="108"/>
        <v>0</v>
      </c>
      <c r="L242" s="23">
        <f t="shared" si="108"/>
        <v>0</v>
      </c>
      <c r="M242" s="25">
        <f>IFERROR(VLOOKUP(A242,[1]Revenue_Margin_input_Asia!A:F,6,0),"")</f>
        <v>17</v>
      </c>
      <c r="N242" s="25">
        <f t="shared" si="81"/>
        <v>17</v>
      </c>
      <c r="O242" s="25">
        <f t="shared" si="82"/>
        <v>17</v>
      </c>
      <c r="P242" s="25">
        <f t="shared" si="83"/>
        <v>17</v>
      </c>
      <c r="Q242" s="25">
        <f t="shared" si="84"/>
        <v>17</v>
      </c>
      <c r="R242" s="25">
        <f t="shared" si="84"/>
        <v>17</v>
      </c>
      <c r="S242" s="26">
        <f t="shared" si="84"/>
        <v>17</v>
      </c>
      <c r="T242" s="27">
        <f>IFERROR(VLOOKUP(A242,[1]Revenue_Margin_input_Asia!A:K,7,0),"")</f>
        <v>0</v>
      </c>
      <c r="U242" s="28">
        <f>IFERROR(VLOOKUP(A242,[1]Revenue_Margin_input_Asia!A:K,8,0),"")</f>
        <v>0.123</v>
      </c>
      <c r="V242" s="28">
        <f>IFERROR(VLOOKUP($A242,[1]Revenue_Margin_input_Asia!$A:$AK,9,0),"")</f>
        <v>0.08</v>
      </c>
      <c r="W242" s="28">
        <f>IFERROR(VLOOKUP($A242,[1]Revenue_Margin_input_Asia!$A:$AK,10,0),"")</f>
        <v>0.08</v>
      </c>
      <c r="X242" s="28">
        <f>IFERROR(VLOOKUP($A242,[1]Revenue_Margin_input_Asia!$A:$AK,11,0),"")</f>
        <v>0.12</v>
      </c>
      <c r="Y242" s="28">
        <f>IFERROR(VLOOKUP($A242,[1]Revenue_Margin_input_Asia!$A:$AK,12,0),"")</f>
        <v>0.12</v>
      </c>
      <c r="Z242" s="28">
        <f>IFERROR(VLOOKUP($A242,[1]Revenue_Margin_input_Asia!$A:$AK,13,0),"")</f>
        <v>0.12</v>
      </c>
      <c r="AA242" s="29">
        <f t="shared" si="105"/>
        <v>0</v>
      </c>
      <c r="AB242" s="30">
        <f t="shared" si="105"/>
        <v>0</v>
      </c>
      <c r="AC242" s="30">
        <f t="shared" si="105"/>
        <v>0</v>
      </c>
      <c r="AD242" s="30">
        <f t="shared" si="105"/>
        <v>0</v>
      </c>
      <c r="AE242" s="30">
        <f t="shared" si="105"/>
        <v>0</v>
      </c>
      <c r="AF242" s="30">
        <f t="shared" si="105"/>
        <v>0</v>
      </c>
      <c r="AG242" s="31">
        <f t="shared" si="105"/>
        <v>0</v>
      </c>
      <c r="AH242" s="29">
        <f t="shared" si="106"/>
        <v>0</v>
      </c>
      <c r="AI242" s="30">
        <f t="shared" si="106"/>
        <v>0</v>
      </c>
      <c r="AJ242" s="30">
        <f t="shared" si="106"/>
        <v>0</v>
      </c>
      <c r="AK242" s="30">
        <f t="shared" si="106"/>
        <v>0</v>
      </c>
      <c r="AL242" s="30">
        <f t="shared" si="106"/>
        <v>0</v>
      </c>
      <c r="AM242" s="30">
        <f t="shared" si="106"/>
        <v>0</v>
      </c>
      <c r="AN242" s="31">
        <f t="shared" si="106"/>
        <v>0</v>
      </c>
      <c r="AO242" s="42"/>
      <c r="AP242" s="43"/>
      <c r="AQ242" s="43"/>
      <c r="AR242" s="43"/>
      <c r="AS242" s="43"/>
      <c r="AT242" s="43"/>
      <c r="AU242" s="43"/>
      <c r="AV242" t="str">
        <f t="shared" si="109"/>
        <v>C5 1-3.5T - Standard and Premium</v>
      </c>
      <c r="AW242" t="str">
        <f t="shared" si="111"/>
        <v>C5 1-3.5T - Standard and Premium_AM &amp; EMEA</v>
      </c>
    </row>
    <row r="243" spans="1:49" ht="15" x14ac:dyDescent="0.25">
      <c r="A243" s="35" t="s">
        <v>477</v>
      </c>
      <c r="F243" s="36">
        <v>288</v>
      </c>
      <c r="G243" s="37">
        <f>[1]Asia!BD51</f>
        <v>219</v>
      </c>
      <c r="H243" s="37">
        <f>[1]Asia!BE51</f>
        <v>163</v>
      </c>
      <c r="I243" s="37">
        <f>[1]Asia!BF51</f>
        <v>385</v>
      </c>
      <c r="J243" s="37">
        <f>[1]Asia!BG51</f>
        <v>435</v>
      </c>
      <c r="K243" s="37">
        <f>[1]Asia!BH51</f>
        <v>434</v>
      </c>
      <c r="L243" s="38">
        <f>[1]Asia!BI51</f>
        <v>435</v>
      </c>
      <c r="M243" s="25" t="str">
        <f>IFERROR(VLOOKUP(A243,[1]Revenue_Margin_input_Asia!A:F,6,0),"")</f>
        <v/>
      </c>
      <c r="N243" s="25" t="str">
        <f t="shared" si="81"/>
        <v/>
      </c>
      <c r="O243" s="25" t="str">
        <f t="shared" si="82"/>
        <v/>
      </c>
      <c r="P243" s="25" t="str">
        <f t="shared" si="83"/>
        <v/>
      </c>
      <c r="Q243" s="25" t="str">
        <f t="shared" si="84"/>
        <v/>
      </c>
      <c r="R243" s="25" t="str">
        <f t="shared" si="84"/>
        <v/>
      </c>
      <c r="S243" s="26" t="str">
        <f t="shared" si="84"/>
        <v/>
      </c>
      <c r="T243" s="27" t="str">
        <f>IFERROR(VLOOKUP(A243,[1]Revenue_Margin_input_Asia!A:K,7,0),"")</f>
        <v/>
      </c>
      <c r="U243" s="28" t="str">
        <f>IFERROR(VLOOKUP(A243,[1]Revenue_Margin_input_Asia!A:K,8,0),"")</f>
        <v/>
      </c>
      <c r="V243" s="28" t="str">
        <f>IFERROR(VLOOKUP($A243,[1]Revenue_Margin_input_Asia!$A:$AK,9,0),"")</f>
        <v/>
      </c>
      <c r="W243" s="28" t="str">
        <f>IFERROR(VLOOKUP($A243,[1]Revenue_Margin_input_Asia!$A:$AK,10,0),"")</f>
        <v/>
      </c>
      <c r="X243" s="28" t="str">
        <f>IFERROR(VLOOKUP($A243,[1]Revenue_Margin_input_Asia!$A:$AK,11,0),"")</f>
        <v/>
      </c>
      <c r="Y243" s="28" t="str">
        <f>IFERROR(VLOOKUP($A243,[1]Revenue_Margin_input_Asia!$A:$AK,12,0),"")</f>
        <v/>
      </c>
      <c r="Z243" s="28" t="str">
        <f>IFERROR(VLOOKUP($A243,[1]Revenue_Margin_input_Asia!$A:$AK,13,0),"")</f>
        <v/>
      </c>
      <c r="AA243" s="39">
        <f>SUM(AA224:AA242)</f>
        <v>7460.0673319478101</v>
      </c>
      <c r="AB243" s="40">
        <f t="shared" ref="AB243:AN243" si="112">SUM(AB224:AB242)</f>
        <v>4844.9656310817209</v>
      </c>
      <c r="AC243" s="40">
        <f t="shared" si="112"/>
        <v>3600.6081868097299</v>
      </c>
      <c r="AD243" s="40">
        <f t="shared" si="112"/>
        <v>8512.312999526217</v>
      </c>
      <c r="AE243" s="40">
        <f t="shared" si="112"/>
        <v>9608.8768374180836</v>
      </c>
      <c r="AF243" s="40">
        <f t="shared" si="112"/>
        <v>9555.5942611870523</v>
      </c>
      <c r="AG243" s="41">
        <f t="shared" si="112"/>
        <v>9605.3555758357052</v>
      </c>
      <c r="AH243" s="39">
        <f t="shared" si="112"/>
        <v>-42.540277499892362</v>
      </c>
      <c r="AI243" s="40">
        <f t="shared" si="112"/>
        <v>204.89786612067758</v>
      </c>
      <c r="AJ243" s="40">
        <f t="shared" si="112"/>
        <v>195.34172923071466</v>
      </c>
      <c r="AK243" s="40">
        <f t="shared" si="112"/>
        <v>462.49424885001201</v>
      </c>
      <c r="AL243" s="40">
        <f t="shared" si="112"/>
        <v>1153.0652204901701</v>
      </c>
      <c r="AM243" s="40">
        <f t="shared" si="112"/>
        <v>1146.6713113424462</v>
      </c>
      <c r="AN243" s="41">
        <f t="shared" si="112"/>
        <v>1152.6426691002846</v>
      </c>
      <c r="AO243" s="42">
        <f t="shared" ref="AO243:AU290" si="113">IFERROR(AH243/AA243,"")</f>
        <v>-5.702398598698059E-3</v>
      </c>
      <c r="AP243" s="43">
        <f t="shared" si="113"/>
        <v>4.2290881240973972E-2</v>
      </c>
      <c r="AQ243" s="43">
        <f t="shared" si="113"/>
        <v>5.4252426005783914E-2</v>
      </c>
      <c r="AR243" s="43">
        <f t="shared" si="113"/>
        <v>5.4332382852434323E-2</v>
      </c>
      <c r="AS243" s="43">
        <f t="shared" si="113"/>
        <v>0.12000000000000001</v>
      </c>
      <c r="AT243" s="43">
        <f t="shared" si="113"/>
        <v>0.12</v>
      </c>
      <c r="AU243" s="43">
        <f t="shared" si="113"/>
        <v>0.12</v>
      </c>
      <c r="AW243" t="str">
        <f t="shared" ref="AW243:AW307" si="114">AV243&amp;"_"&amp;C243</f>
        <v>_</v>
      </c>
    </row>
    <row r="244" spans="1:49" ht="15" hidden="1" x14ac:dyDescent="0.25">
      <c r="A244" s="21" t="s">
        <v>478</v>
      </c>
      <c r="B244" t="s">
        <v>479</v>
      </c>
      <c r="C244" t="s">
        <v>80</v>
      </c>
      <c r="D244" t="s">
        <v>18</v>
      </c>
      <c r="E244" t="str">
        <f>VLOOKUP(A244,[1]VLookup!G:I,3,0)</f>
        <v>C5 1-3.5 T</v>
      </c>
      <c r="F244" s="22">
        <v>0</v>
      </c>
      <c r="G244" s="23">
        <f>IFERROR(VLOOKUP(A244,[1]Asia_bookings_input!A:C,3,0),0)</f>
        <v>0</v>
      </c>
      <c r="H244" s="23">
        <f>IFERROR(VLOOKUP(A244,[1]Asia_bookings_input!K:L,2,0),0)</f>
        <v>0</v>
      </c>
      <c r="I244" s="23">
        <f>IFERROR(ROUND(I$251*$H244/$H$251,0),0)</f>
        <v>0</v>
      </c>
      <c r="J244" s="23">
        <f t="shared" ref="J244:L244" si="115">IFERROR(ROUND(J$251*$H244/$H$251,0),0)</f>
        <v>0</v>
      </c>
      <c r="K244" s="23">
        <f t="shared" si="115"/>
        <v>0</v>
      </c>
      <c r="L244" s="23">
        <f t="shared" si="115"/>
        <v>0</v>
      </c>
      <c r="M244" s="25" t="str">
        <f>IFERROR(VLOOKUP(A244,[1]Revenue_Margin_input_Asia!A:F,6,0),"")</f>
        <v/>
      </c>
      <c r="N244" s="25" t="str">
        <f t="shared" si="81"/>
        <v/>
      </c>
      <c r="O244" s="25" t="str">
        <f t="shared" si="82"/>
        <v/>
      </c>
      <c r="P244" s="25" t="str">
        <f t="shared" si="83"/>
        <v/>
      </c>
      <c r="Q244" s="25" t="str">
        <f t="shared" si="84"/>
        <v/>
      </c>
      <c r="R244" s="25" t="str">
        <f t="shared" si="84"/>
        <v/>
      </c>
      <c r="S244" s="26" t="str">
        <f t="shared" si="84"/>
        <v/>
      </c>
      <c r="T244" s="27" t="str">
        <f>IFERROR(VLOOKUP(A244,[1]Revenue_Margin_input_Asia!A:K,7,0),"")</f>
        <v/>
      </c>
      <c r="U244" s="28" t="str">
        <f>IFERROR(VLOOKUP(A244,[1]Revenue_Margin_input_Asia!A:K,8,0),"")</f>
        <v/>
      </c>
      <c r="V244" s="28" t="str">
        <f>IFERROR(VLOOKUP($A244,[1]Revenue_Margin_input_Asia!$A:$AK,9,0),"")</f>
        <v/>
      </c>
      <c r="W244" s="28" t="str">
        <f>IFERROR(VLOOKUP($A244,[1]Revenue_Margin_input_Asia!$A:$AK,10,0),"")</f>
        <v/>
      </c>
      <c r="X244" s="28" t="str">
        <f>IFERROR(VLOOKUP($A244,[1]Revenue_Margin_input_Asia!$A:$AK,11,0),"")</f>
        <v/>
      </c>
      <c r="Y244" s="28" t="str">
        <f>IFERROR(VLOOKUP($A244,[1]Revenue_Margin_input_Asia!$A:$AK,12,0),"")</f>
        <v/>
      </c>
      <c r="Z244" s="28" t="str">
        <f>IFERROR(VLOOKUP($A244,[1]Revenue_Margin_input_Asia!$A:$AK,13,0),"")</f>
        <v/>
      </c>
      <c r="AA244" s="29">
        <f t="shared" ref="AA244:AG250" si="116">IFERROR(F244*M244,0)</f>
        <v>0</v>
      </c>
      <c r="AB244" s="30">
        <f t="shared" si="116"/>
        <v>0</v>
      </c>
      <c r="AC244" s="30">
        <f t="shared" si="116"/>
        <v>0</v>
      </c>
      <c r="AD244" s="30">
        <f t="shared" si="116"/>
        <v>0</v>
      </c>
      <c r="AE244" s="30">
        <f t="shared" si="116"/>
        <v>0</v>
      </c>
      <c r="AF244" s="30">
        <f t="shared" si="116"/>
        <v>0</v>
      </c>
      <c r="AG244" s="31">
        <f t="shared" si="116"/>
        <v>0</v>
      </c>
      <c r="AH244" s="29">
        <f t="shared" ref="AH244:AN250" si="117">IFERROR(AA244*T244,0)</f>
        <v>0</v>
      </c>
      <c r="AI244" s="30">
        <f t="shared" si="117"/>
        <v>0</v>
      </c>
      <c r="AJ244" s="30">
        <f t="shared" si="117"/>
        <v>0</v>
      </c>
      <c r="AK244" s="30">
        <f t="shared" si="117"/>
        <v>0</v>
      </c>
      <c r="AL244" s="30">
        <f t="shared" si="117"/>
        <v>0</v>
      </c>
      <c r="AM244" s="30">
        <f t="shared" si="117"/>
        <v>0</v>
      </c>
      <c r="AN244" s="31">
        <f t="shared" si="117"/>
        <v>0</v>
      </c>
      <c r="AO244" s="42" t="str">
        <f t="shared" si="113"/>
        <v/>
      </c>
      <c r="AP244" s="43" t="str">
        <f t="shared" si="113"/>
        <v/>
      </c>
      <c r="AQ244" s="43" t="str">
        <f t="shared" si="113"/>
        <v/>
      </c>
      <c r="AR244" s="43" t="str">
        <f t="shared" si="113"/>
        <v/>
      </c>
      <c r="AS244" s="43" t="str">
        <f t="shared" si="113"/>
        <v/>
      </c>
      <c r="AT244" s="43" t="str">
        <f t="shared" si="113"/>
        <v/>
      </c>
      <c r="AU244" s="43" t="str">
        <f t="shared" si="113"/>
        <v/>
      </c>
      <c r="AV244" t="str">
        <f>$A$251</f>
        <v>C5 1-3.5T - Low Intensity</v>
      </c>
      <c r="AW244" t="str">
        <f t="shared" si="114"/>
        <v>C5 1-3.5T - Low Intensity_Hangcha</v>
      </c>
    </row>
    <row r="245" spans="1:49" ht="15" hidden="1" x14ac:dyDescent="0.25">
      <c r="A245" s="21" t="s">
        <v>480</v>
      </c>
      <c r="B245" t="s">
        <v>479</v>
      </c>
      <c r="C245" t="s">
        <v>80</v>
      </c>
      <c r="D245" t="s">
        <v>15</v>
      </c>
      <c r="E245" t="str">
        <f>VLOOKUP(A245,[1]VLookup!G:I,3,0)</f>
        <v>C5 1-3.5 T</v>
      </c>
      <c r="F245" s="22">
        <v>0</v>
      </c>
      <c r="G245" s="23">
        <f>IFERROR(VLOOKUP(A245,[1]Asia_bookings_input!A:C,3,0),0)</f>
        <v>0</v>
      </c>
      <c r="H245" s="23">
        <f>IFERROR(VLOOKUP(A245,[1]Asia_bookings_input!K:L,2,0),0)</f>
        <v>0</v>
      </c>
      <c r="I245" s="23">
        <f t="shared" ref="I245:L250" si="118">IFERROR(ROUND(I$251*$H245/$H$251,0),0)</f>
        <v>0</v>
      </c>
      <c r="J245" s="23">
        <f t="shared" si="118"/>
        <v>0</v>
      </c>
      <c r="K245" s="23">
        <f t="shared" si="118"/>
        <v>0</v>
      </c>
      <c r="L245" s="23">
        <f t="shared" si="118"/>
        <v>0</v>
      </c>
      <c r="M245" s="25" t="str">
        <f>IFERROR(VLOOKUP(A245,[1]Revenue_Margin_input_Asia!A:F,6,0),"")</f>
        <v/>
      </c>
      <c r="N245" s="25" t="str">
        <f t="shared" si="81"/>
        <v/>
      </c>
      <c r="O245" s="25" t="str">
        <f t="shared" si="82"/>
        <v/>
      </c>
      <c r="P245" s="25" t="str">
        <f t="shared" si="83"/>
        <v/>
      </c>
      <c r="Q245" s="25" t="str">
        <f t="shared" si="84"/>
        <v/>
      </c>
      <c r="R245" s="25" t="str">
        <f t="shared" si="84"/>
        <v/>
      </c>
      <c r="S245" s="26" t="str">
        <f t="shared" si="84"/>
        <v/>
      </c>
      <c r="T245" s="27" t="str">
        <f>IFERROR(VLOOKUP(A245,[1]Revenue_Margin_input_Asia!A:K,7,0),"")</f>
        <v/>
      </c>
      <c r="U245" s="28" t="str">
        <f>IFERROR(VLOOKUP(A245,[1]Revenue_Margin_input_Asia!A:K,8,0),"")</f>
        <v/>
      </c>
      <c r="V245" s="28" t="str">
        <f>IFERROR(VLOOKUP($A245,[1]Revenue_Margin_input_Asia!$A:$AK,9,0),"")</f>
        <v/>
      </c>
      <c r="W245" s="28" t="str">
        <f>IFERROR(VLOOKUP($A245,[1]Revenue_Margin_input_Asia!$A:$AK,10,0),"")</f>
        <v/>
      </c>
      <c r="X245" s="28" t="str">
        <f>IFERROR(VLOOKUP($A245,[1]Revenue_Margin_input_Asia!$A:$AK,11,0),"")</f>
        <v/>
      </c>
      <c r="Y245" s="28" t="str">
        <f>IFERROR(VLOOKUP($A245,[1]Revenue_Margin_input_Asia!$A:$AK,12,0),"")</f>
        <v/>
      </c>
      <c r="Z245" s="28" t="str">
        <f>IFERROR(VLOOKUP($A245,[1]Revenue_Margin_input_Asia!$A:$AK,13,0),"")</f>
        <v/>
      </c>
      <c r="AA245" s="29">
        <f t="shared" si="116"/>
        <v>0</v>
      </c>
      <c r="AB245" s="30">
        <f t="shared" si="116"/>
        <v>0</v>
      </c>
      <c r="AC245" s="30">
        <f t="shared" si="116"/>
        <v>0</v>
      </c>
      <c r="AD245" s="30">
        <f t="shared" si="116"/>
        <v>0</v>
      </c>
      <c r="AE245" s="30">
        <f t="shared" si="116"/>
        <v>0</v>
      </c>
      <c r="AF245" s="30">
        <f t="shared" si="116"/>
        <v>0</v>
      </c>
      <c r="AG245" s="31">
        <f t="shared" si="116"/>
        <v>0</v>
      </c>
      <c r="AH245" s="29">
        <f t="shared" si="117"/>
        <v>0</v>
      </c>
      <c r="AI245" s="30">
        <f t="shared" si="117"/>
        <v>0</v>
      </c>
      <c r="AJ245" s="30">
        <f t="shared" si="117"/>
        <v>0</v>
      </c>
      <c r="AK245" s="30">
        <f t="shared" si="117"/>
        <v>0</v>
      </c>
      <c r="AL245" s="30">
        <f t="shared" si="117"/>
        <v>0</v>
      </c>
      <c r="AM245" s="30">
        <f t="shared" si="117"/>
        <v>0</v>
      </c>
      <c r="AN245" s="31">
        <f t="shared" si="117"/>
        <v>0</v>
      </c>
      <c r="AO245" s="42"/>
      <c r="AP245" s="43"/>
      <c r="AQ245" s="43"/>
      <c r="AR245" s="43"/>
      <c r="AS245" s="43"/>
      <c r="AT245" s="43"/>
      <c r="AU245" s="43"/>
      <c r="AV245" t="str">
        <f t="shared" ref="AV245:AV250" si="119">$A$251</f>
        <v>C5 1-3.5T - Low Intensity</v>
      </c>
      <c r="AW245" t="str">
        <f t="shared" si="114"/>
        <v>C5 1-3.5T - Low Intensity_Hangcha</v>
      </c>
    </row>
    <row r="246" spans="1:49" ht="15" hidden="1" x14ac:dyDescent="0.25">
      <c r="A246" s="21" t="s">
        <v>481</v>
      </c>
      <c r="B246" t="s">
        <v>482</v>
      </c>
      <c r="C246" t="s">
        <v>88</v>
      </c>
      <c r="D246" t="s">
        <v>15</v>
      </c>
      <c r="E246" t="str">
        <f>VLOOKUP(A246,[1]VLookup!G:I,3,0)</f>
        <v>C5 1-3.5 T</v>
      </c>
      <c r="F246" s="22">
        <v>0</v>
      </c>
      <c r="G246" s="23">
        <f>IFERROR(VLOOKUP(A246,[1]Asia_bookings_input!A:C,3,0),0)</f>
        <v>0</v>
      </c>
      <c r="H246" s="23">
        <f>IFERROR(VLOOKUP(A246,[1]Asia_bookings_input!K:L,2,0),0)</f>
        <v>0</v>
      </c>
      <c r="I246" s="23">
        <f t="shared" si="118"/>
        <v>0</v>
      </c>
      <c r="J246" s="23">
        <f t="shared" si="118"/>
        <v>0</v>
      </c>
      <c r="K246" s="23">
        <f t="shared" si="118"/>
        <v>0</v>
      </c>
      <c r="L246" s="23">
        <f t="shared" si="118"/>
        <v>0</v>
      </c>
      <c r="M246" s="25" t="str">
        <f>IFERROR(VLOOKUP(A246,[1]Revenue_Margin_input_Asia!A:F,6,0),"")</f>
        <v/>
      </c>
      <c r="N246" s="25" t="str">
        <f t="shared" si="81"/>
        <v/>
      </c>
      <c r="O246" s="25" t="str">
        <f t="shared" si="82"/>
        <v/>
      </c>
      <c r="P246" s="25" t="str">
        <f t="shared" si="83"/>
        <v/>
      </c>
      <c r="Q246" s="25" t="str">
        <f t="shared" si="84"/>
        <v/>
      </c>
      <c r="R246" s="25" t="str">
        <f t="shared" si="84"/>
        <v/>
      </c>
      <c r="S246" s="26" t="str">
        <f t="shared" si="84"/>
        <v/>
      </c>
      <c r="T246" s="27" t="str">
        <f>IFERROR(VLOOKUP(A246,[1]Revenue_Margin_input_Asia!A:K,7,0),"")</f>
        <v/>
      </c>
      <c r="U246" s="28" t="str">
        <f>IFERROR(VLOOKUP(A246,[1]Revenue_Margin_input_Asia!A:K,8,0),"")</f>
        <v/>
      </c>
      <c r="V246" s="28" t="str">
        <f>IFERROR(VLOOKUP($A246,[1]Revenue_Margin_input_Asia!$A:$AK,9,0),"")</f>
        <v/>
      </c>
      <c r="W246" s="28" t="str">
        <f>IFERROR(VLOOKUP($A246,[1]Revenue_Margin_input_Asia!$A:$AK,10,0),"")</f>
        <v/>
      </c>
      <c r="X246" s="28" t="str">
        <f>IFERROR(VLOOKUP($A246,[1]Revenue_Margin_input_Asia!$A:$AK,11,0),"")</f>
        <v/>
      </c>
      <c r="Y246" s="28" t="str">
        <f>IFERROR(VLOOKUP($A246,[1]Revenue_Margin_input_Asia!$A:$AK,12,0),"")</f>
        <v/>
      </c>
      <c r="Z246" s="28" t="str">
        <f>IFERROR(VLOOKUP($A246,[1]Revenue_Margin_input_Asia!$A:$AK,13,0),"")</f>
        <v/>
      </c>
      <c r="AA246" s="29">
        <f t="shared" si="116"/>
        <v>0</v>
      </c>
      <c r="AB246" s="30">
        <f t="shared" si="116"/>
        <v>0</v>
      </c>
      <c r="AC246" s="30">
        <f t="shared" si="116"/>
        <v>0</v>
      </c>
      <c r="AD246" s="30">
        <f t="shared" si="116"/>
        <v>0</v>
      </c>
      <c r="AE246" s="30">
        <f t="shared" si="116"/>
        <v>0</v>
      </c>
      <c r="AF246" s="30">
        <f t="shared" si="116"/>
        <v>0</v>
      </c>
      <c r="AG246" s="31">
        <f t="shared" si="116"/>
        <v>0</v>
      </c>
      <c r="AH246" s="29">
        <f t="shared" si="117"/>
        <v>0</v>
      </c>
      <c r="AI246" s="30">
        <f t="shared" si="117"/>
        <v>0</v>
      </c>
      <c r="AJ246" s="30">
        <f t="shared" si="117"/>
        <v>0</v>
      </c>
      <c r="AK246" s="30">
        <f t="shared" si="117"/>
        <v>0</v>
      </c>
      <c r="AL246" s="30">
        <f t="shared" si="117"/>
        <v>0</v>
      </c>
      <c r="AM246" s="30">
        <f t="shared" si="117"/>
        <v>0</v>
      </c>
      <c r="AN246" s="31">
        <f t="shared" si="117"/>
        <v>0</v>
      </c>
      <c r="AO246" s="42"/>
      <c r="AP246" s="43"/>
      <c r="AQ246" s="43"/>
      <c r="AR246" s="43"/>
      <c r="AS246" s="43"/>
      <c r="AT246" s="43"/>
      <c r="AU246" s="43"/>
      <c r="AV246" t="str">
        <f t="shared" si="119"/>
        <v>C5 1-3.5T - Low Intensity</v>
      </c>
      <c r="AW246" t="str">
        <f t="shared" si="114"/>
        <v>C5 1-3.5T - Low Intensity_Shanghai</v>
      </c>
    </row>
    <row r="247" spans="1:49" ht="15" x14ac:dyDescent="0.25">
      <c r="A247" s="21" t="s">
        <v>483</v>
      </c>
      <c r="B247" t="s">
        <v>484</v>
      </c>
      <c r="C247" t="s">
        <v>93</v>
      </c>
      <c r="D247" t="s">
        <v>18</v>
      </c>
      <c r="E247" t="str">
        <f>VLOOKUP(A247,[1]VLookup!G:I,3,0)</f>
        <v>C5 1-3.5 T</v>
      </c>
      <c r="F247" s="22">
        <v>254</v>
      </c>
      <c r="G247" s="23">
        <f>IFERROR(VLOOKUP(A247,[1]Asia_bookings_input!A:C,3,0),0)</f>
        <v>251</v>
      </c>
      <c r="H247" s="23">
        <f>IFERROR(VLOOKUP(A247,[1]Asia_bookings_input!K:L,2,0),0)</f>
        <v>245</v>
      </c>
      <c r="I247" s="23">
        <f t="shared" si="118"/>
        <v>366</v>
      </c>
      <c r="J247" s="23">
        <f t="shared" si="118"/>
        <v>435</v>
      </c>
      <c r="K247" s="23">
        <f t="shared" si="118"/>
        <v>459</v>
      </c>
      <c r="L247" s="23">
        <f t="shared" si="118"/>
        <v>435</v>
      </c>
      <c r="M247" s="25">
        <f>IFERROR(VLOOKUP(A247,[1]Revenue_Margin_input_Asia!A:F,6,0),"")</f>
        <v>15.653196584000836</v>
      </c>
      <c r="N247" s="25">
        <f t="shared" si="81"/>
        <v>15.653196584000836</v>
      </c>
      <c r="O247" s="25">
        <f t="shared" si="82"/>
        <v>15.653196584000836</v>
      </c>
      <c r="P247" s="25">
        <f t="shared" si="83"/>
        <v>15.653196584000836</v>
      </c>
      <c r="Q247" s="25">
        <f t="shared" si="84"/>
        <v>15.653196584000836</v>
      </c>
      <c r="R247" s="25">
        <f t="shared" si="84"/>
        <v>15.653196584000836</v>
      </c>
      <c r="S247" s="26">
        <f t="shared" si="84"/>
        <v>15.653196584000836</v>
      </c>
      <c r="T247" s="27">
        <f>IFERROR(VLOOKUP(A247,[1]Revenue_Margin_input_Asia!A:K,7,0),"")</f>
        <v>0.14000000000000001</v>
      </c>
      <c r="U247" s="28">
        <f>IFERROR(VLOOKUP(A247,[1]Revenue_Margin_input_Asia!A:K,8,0),"")</f>
        <v>0.120225091982867</v>
      </c>
      <c r="V247" s="28">
        <f>IFERROR(VLOOKUP($A247,[1]Revenue_Margin_input_Asia!$A:$AK,9,0),"")</f>
        <v>0.12</v>
      </c>
      <c r="W247" s="28">
        <f>IFERROR(VLOOKUP($A247,[1]Revenue_Margin_input_Asia!$A:$AK,10,0),"")</f>
        <v>0.12</v>
      </c>
      <c r="X247" s="28">
        <f>IFERROR(VLOOKUP($A247,[1]Revenue_Margin_input_Asia!$A:$AK,11,0),"")</f>
        <v>0.12</v>
      </c>
      <c r="Y247" s="28">
        <f>IFERROR(VLOOKUP($A247,[1]Revenue_Margin_input_Asia!$A:$AK,12,0),"")</f>
        <v>0.12</v>
      </c>
      <c r="Z247" s="28">
        <f>IFERROR(VLOOKUP($A247,[1]Revenue_Margin_input_Asia!$A:$AK,13,0),"")</f>
        <v>0.12</v>
      </c>
      <c r="AA247" s="29">
        <f t="shared" si="116"/>
        <v>3975.9119323362124</v>
      </c>
      <c r="AB247" s="30">
        <f t="shared" si="116"/>
        <v>3928.9523425842099</v>
      </c>
      <c r="AC247" s="30">
        <f t="shared" si="116"/>
        <v>3835.0331630802048</v>
      </c>
      <c r="AD247" s="30">
        <f t="shared" si="116"/>
        <v>5729.0699497443065</v>
      </c>
      <c r="AE247" s="30">
        <f t="shared" si="116"/>
        <v>6809.140514040364</v>
      </c>
      <c r="AF247" s="30">
        <f t="shared" si="116"/>
        <v>7184.8172320563835</v>
      </c>
      <c r="AG247" s="31">
        <f t="shared" si="116"/>
        <v>6809.140514040364</v>
      </c>
      <c r="AH247" s="29">
        <f t="shared" si="117"/>
        <v>556.62767052706977</v>
      </c>
      <c r="AI247" s="30">
        <f t="shared" si="117"/>
        <v>472.35865678348739</v>
      </c>
      <c r="AJ247" s="30">
        <f t="shared" si="117"/>
        <v>460.20397956962455</v>
      </c>
      <c r="AK247" s="30">
        <f t="shared" si="117"/>
        <v>687.4883939693168</v>
      </c>
      <c r="AL247" s="30">
        <f t="shared" si="117"/>
        <v>817.0968616848437</v>
      </c>
      <c r="AM247" s="30">
        <f t="shared" si="117"/>
        <v>862.178067846766</v>
      </c>
      <c r="AN247" s="31">
        <f t="shared" si="117"/>
        <v>817.0968616848437</v>
      </c>
      <c r="AO247" s="42"/>
      <c r="AP247" s="43"/>
      <c r="AQ247" s="43"/>
      <c r="AR247" s="43"/>
      <c r="AS247" s="43"/>
      <c r="AT247" s="43"/>
      <c r="AU247" s="43"/>
      <c r="AV247" t="str">
        <f t="shared" si="119"/>
        <v>C5 1-3.5T - Low Intensity</v>
      </c>
      <c r="AW247" t="str">
        <f t="shared" si="114"/>
        <v>C5 1-3.5T - Low Intensity_Maximal</v>
      </c>
    </row>
    <row r="248" spans="1:49" ht="15" x14ac:dyDescent="0.25">
      <c r="A248" s="21" t="s">
        <v>485</v>
      </c>
      <c r="B248" t="s">
        <v>486</v>
      </c>
      <c r="C248" t="s">
        <v>93</v>
      </c>
      <c r="D248" t="s">
        <v>15</v>
      </c>
      <c r="E248" t="str">
        <f>VLOOKUP(A248,[1]VLookup!G:I,3,0)</f>
        <v>C5 1-3.5 T</v>
      </c>
      <c r="F248" s="22">
        <v>87</v>
      </c>
      <c r="G248" s="23">
        <f>IFERROR(VLOOKUP(A248,[1]Asia_bookings_input!A:C,3,0),0)</f>
        <v>199</v>
      </c>
      <c r="H248" s="23">
        <f>IFERROR(VLOOKUP(A248,[1]Asia_bookings_input!K:L,2,0),0)</f>
        <v>223</v>
      </c>
      <c r="I248" s="23">
        <f t="shared" si="118"/>
        <v>334</v>
      </c>
      <c r="J248" s="23">
        <f t="shared" si="118"/>
        <v>395</v>
      </c>
      <c r="K248" s="23">
        <f t="shared" si="118"/>
        <v>418</v>
      </c>
      <c r="L248" s="23">
        <f t="shared" si="118"/>
        <v>395</v>
      </c>
      <c r="M248" s="25">
        <f>IFERROR(VLOOKUP(A248,[1]Revenue_Margin_input_Asia!A:F,6,0),"")</f>
        <v>16.358373316497214</v>
      </c>
      <c r="N248" s="25">
        <f t="shared" si="81"/>
        <v>16.358373316497214</v>
      </c>
      <c r="O248" s="25">
        <f t="shared" si="82"/>
        <v>16.358373316497214</v>
      </c>
      <c r="P248" s="25">
        <f t="shared" si="83"/>
        <v>16.358373316497214</v>
      </c>
      <c r="Q248" s="25">
        <f t="shared" si="84"/>
        <v>16.358373316497214</v>
      </c>
      <c r="R248" s="25">
        <f t="shared" si="84"/>
        <v>16.358373316497214</v>
      </c>
      <c r="S248" s="26">
        <f t="shared" si="84"/>
        <v>16.358373316497214</v>
      </c>
      <c r="T248" s="27">
        <f>IFERROR(VLOOKUP(A248,[1]Revenue_Margin_input_Asia!A:K,7,0),"")</f>
        <v>0.14000000000000001</v>
      </c>
      <c r="U248" s="28">
        <f>IFERROR(VLOOKUP(A248,[1]Revenue_Margin_input_Asia!A:K,8,0),"")</f>
        <v>0.1202250919828672</v>
      </c>
      <c r="V248" s="28">
        <f>IFERROR(VLOOKUP($A248,[1]Revenue_Margin_input_Asia!$A:$AK,9,0),"")</f>
        <v>0.12792109035854779</v>
      </c>
      <c r="W248" s="28">
        <f>IFERROR(VLOOKUP($A248,[1]Revenue_Margin_input_Asia!$A:$AK,10,0),"")</f>
        <v>0.12792109035854779</v>
      </c>
      <c r="X248" s="28">
        <f>IFERROR(VLOOKUP($A248,[1]Revenue_Margin_input_Asia!$A:$AK,11,0),"")</f>
        <v>0.12792109035854779</v>
      </c>
      <c r="Y248" s="28">
        <f>IFERROR(VLOOKUP($A248,[1]Revenue_Margin_input_Asia!$A:$AK,12,0),"")</f>
        <v>0.12792109035854779</v>
      </c>
      <c r="Z248" s="28">
        <f>IFERROR(VLOOKUP($A248,[1]Revenue_Margin_input_Asia!$A:$AK,13,0),"")</f>
        <v>0.12792109035854779</v>
      </c>
      <c r="AA248" s="29">
        <f t="shared" si="116"/>
        <v>1423.1784785352577</v>
      </c>
      <c r="AB248" s="30">
        <f t="shared" si="116"/>
        <v>3255.3162899829458</v>
      </c>
      <c r="AC248" s="30">
        <f t="shared" si="116"/>
        <v>3647.9172495788789</v>
      </c>
      <c r="AD248" s="30">
        <f t="shared" si="116"/>
        <v>5463.6966877100695</v>
      </c>
      <c r="AE248" s="30">
        <f t="shared" si="116"/>
        <v>6461.5574600164</v>
      </c>
      <c r="AF248" s="30">
        <f t="shared" si="116"/>
        <v>6837.8000462958353</v>
      </c>
      <c r="AG248" s="31">
        <f t="shared" si="116"/>
        <v>6461.5574600164</v>
      </c>
      <c r="AH248" s="29">
        <f t="shared" si="117"/>
        <v>199.24498699493608</v>
      </c>
      <c r="AI248" s="30">
        <f t="shared" si="117"/>
        <v>391.37070039652565</v>
      </c>
      <c r="AJ248" s="30">
        <f t="shared" si="117"/>
        <v>466.64555210388488</v>
      </c>
      <c r="AK248" s="30">
        <f t="shared" si="117"/>
        <v>698.92203768025809</v>
      </c>
      <c r="AL248" s="30">
        <f t="shared" si="117"/>
        <v>826.56947569970646</v>
      </c>
      <c r="AM248" s="30">
        <f t="shared" si="117"/>
        <v>874.69883757589184</v>
      </c>
      <c r="AN248" s="31">
        <f t="shared" si="117"/>
        <v>826.56947569970646</v>
      </c>
      <c r="AO248" s="42"/>
      <c r="AP248" s="43"/>
      <c r="AQ248" s="43"/>
      <c r="AR248" s="43"/>
      <c r="AS248" s="43"/>
      <c r="AT248" s="43"/>
      <c r="AU248" s="43"/>
      <c r="AV248" t="str">
        <f t="shared" si="119"/>
        <v>C5 1-3.5T - Low Intensity</v>
      </c>
      <c r="AW248" t="str">
        <f t="shared" si="114"/>
        <v>C5 1-3.5T - Low Intensity_Maximal</v>
      </c>
    </row>
    <row r="249" spans="1:49" ht="15" hidden="1" x14ac:dyDescent="0.25">
      <c r="A249" s="21" t="s">
        <v>487</v>
      </c>
      <c r="B249" t="s">
        <v>488</v>
      </c>
      <c r="C249" t="s">
        <v>80</v>
      </c>
      <c r="D249" t="s">
        <v>18</v>
      </c>
      <c r="E249" t="str">
        <f>VLOOKUP(A249,[1]VLookup!G:I,3,0)</f>
        <v>C5 1-3.5 T</v>
      </c>
      <c r="F249" s="22">
        <v>0</v>
      </c>
      <c r="G249" s="23">
        <f>IFERROR(VLOOKUP(A249,[1]Asia_bookings_input!A:C,3,0),0)</f>
        <v>0</v>
      </c>
      <c r="H249" s="23">
        <f>IFERROR(VLOOKUP(A249,[1]Asia_bookings_input!K:L,2,0),0)</f>
        <v>0</v>
      </c>
      <c r="I249" s="23">
        <f t="shared" si="118"/>
        <v>0</v>
      </c>
      <c r="J249" s="23">
        <f t="shared" si="118"/>
        <v>0</v>
      </c>
      <c r="K249" s="23">
        <f t="shared" si="118"/>
        <v>0</v>
      </c>
      <c r="L249" s="23">
        <f t="shared" si="118"/>
        <v>0</v>
      </c>
      <c r="M249" s="25" t="str">
        <f>IFERROR(VLOOKUP(A249,[1]Revenue_Margin_input_Asia!A:F,6,0),"")</f>
        <v/>
      </c>
      <c r="N249" s="25" t="str">
        <f t="shared" si="81"/>
        <v/>
      </c>
      <c r="O249" s="25" t="str">
        <f t="shared" si="82"/>
        <v/>
      </c>
      <c r="P249" s="25" t="str">
        <f t="shared" si="83"/>
        <v/>
      </c>
      <c r="Q249" s="25" t="str">
        <f t="shared" si="84"/>
        <v/>
      </c>
      <c r="R249" s="25" t="str">
        <f t="shared" si="84"/>
        <v/>
      </c>
      <c r="S249" s="26" t="str">
        <f t="shared" si="84"/>
        <v/>
      </c>
      <c r="T249" s="27" t="str">
        <f>IFERROR(VLOOKUP(A249,[1]Revenue_Margin_input_Asia!A:K,7,0),"")</f>
        <v/>
      </c>
      <c r="U249" s="28" t="str">
        <f>IFERROR(VLOOKUP(A249,[1]Revenue_Margin_input_Asia!A:K,8,0),"")</f>
        <v/>
      </c>
      <c r="V249" s="28" t="str">
        <f>IFERROR(VLOOKUP($A249,[1]Revenue_Margin_input_Asia!$A:$AK,9,0),"")</f>
        <v/>
      </c>
      <c r="W249" s="28" t="str">
        <f>IFERROR(VLOOKUP($A249,[1]Revenue_Margin_input_Asia!$A:$AK,10,0),"")</f>
        <v/>
      </c>
      <c r="X249" s="28" t="str">
        <f>IFERROR(VLOOKUP($A249,[1]Revenue_Margin_input_Asia!$A:$AK,11,0),"")</f>
        <v/>
      </c>
      <c r="Y249" s="28" t="str">
        <f>IFERROR(VLOOKUP($A249,[1]Revenue_Margin_input_Asia!$A:$AK,12,0),"")</f>
        <v/>
      </c>
      <c r="Z249" s="28" t="str">
        <f>IFERROR(VLOOKUP($A249,[1]Revenue_Margin_input_Asia!$A:$AK,13,0),"")</f>
        <v/>
      </c>
      <c r="AA249" s="29">
        <f t="shared" si="116"/>
        <v>0</v>
      </c>
      <c r="AB249" s="30">
        <f t="shared" si="116"/>
        <v>0</v>
      </c>
      <c r="AC249" s="30">
        <f t="shared" si="116"/>
        <v>0</v>
      </c>
      <c r="AD249" s="30">
        <f t="shared" si="116"/>
        <v>0</v>
      </c>
      <c r="AE249" s="30">
        <f t="shared" si="116"/>
        <v>0</v>
      </c>
      <c r="AF249" s="30">
        <f t="shared" si="116"/>
        <v>0</v>
      </c>
      <c r="AG249" s="31">
        <f t="shared" si="116"/>
        <v>0</v>
      </c>
      <c r="AH249" s="29">
        <f t="shared" si="117"/>
        <v>0</v>
      </c>
      <c r="AI249" s="30">
        <f t="shared" si="117"/>
        <v>0</v>
      </c>
      <c r="AJ249" s="30">
        <f t="shared" si="117"/>
        <v>0</v>
      </c>
      <c r="AK249" s="30">
        <f t="shared" si="117"/>
        <v>0</v>
      </c>
      <c r="AL249" s="30">
        <f t="shared" si="117"/>
        <v>0</v>
      </c>
      <c r="AM249" s="30">
        <f t="shared" si="117"/>
        <v>0</v>
      </c>
      <c r="AN249" s="31">
        <f t="shared" si="117"/>
        <v>0</v>
      </c>
      <c r="AO249" s="42"/>
      <c r="AP249" s="43"/>
      <c r="AQ249" s="43"/>
      <c r="AR249" s="43"/>
      <c r="AS249" s="43"/>
      <c r="AT249" s="43"/>
      <c r="AU249" s="43"/>
      <c r="AV249" t="str">
        <f t="shared" si="119"/>
        <v>C5 1-3.5T - Low Intensity</v>
      </c>
      <c r="AW249" t="str">
        <f t="shared" si="114"/>
        <v>C5 1-3.5T - Low Intensity_Hangcha</v>
      </c>
    </row>
    <row r="250" spans="1:49" ht="15" hidden="1" x14ac:dyDescent="0.25">
      <c r="A250" s="21" t="s">
        <v>489</v>
      </c>
      <c r="B250" t="s">
        <v>488</v>
      </c>
      <c r="C250" t="s">
        <v>80</v>
      </c>
      <c r="D250" t="s">
        <v>15</v>
      </c>
      <c r="E250" t="str">
        <f>VLOOKUP(A250,[1]VLookup!G:I,3,0)</f>
        <v>C5 1-3.5 T</v>
      </c>
      <c r="F250" s="22">
        <v>0</v>
      </c>
      <c r="G250" s="23">
        <f>IFERROR(VLOOKUP(A250,[1]Asia_bookings_input!A:C,3,0),0)</f>
        <v>0</v>
      </c>
      <c r="H250" s="23">
        <f>IFERROR(VLOOKUP(A250,[1]Asia_bookings_input!K:L,2,0),0)</f>
        <v>0</v>
      </c>
      <c r="I250" s="23">
        <f t="shared" si="118"/>
        <v>0</v>
      </c>
      <c r="J250" s="23">
        <f t="shared" si="118"/>
        <v>0</v>
      </c>
      <c r="K250" s="23">
        <f t="shared" si="118"/>
        <v>0</v>
      </c>
      <c r="L250" s="23">
        <f t="shared" si="118"/>
        <v>0</v>
      </c>
      <c r="M250" s="25" t="str">
        <f>IFERROR(VLOOKUP(A250,[1]Revenue_Margin_input_Asia!A:F,6,0),"")</f>
        <v/>
      </c>
      <c r="N250" s="25" t="str">
        <f t="shared" si="81"/>
        <v/>
      </c>
      <c r="O250" s="25" t="str">
        <f t="shared" si="82"/>
        <v/>
      </c>
      <c r="P250" s="25" t="str">
        <f t="shared" si="83"/>
        <v/>
      </c>
      <c r="Q250" s="25" t="str">
        <f t="shared" si="84"/>
        <v/>
      </c>
      <c r="R250" s="25" t="str">
        <f t="shared" si="84"/>
        <v/>
      </c>
      <c r="S250" s="26" t="str">
        <f t="shared" si="84"/>
        <v/>
      </c>
      <c r="T250" s="27" t="str">
        <f>IFERROR(VLOOKUP(A250,[1]Revenue_Margin_input_Asia!A:K,7,0),"")</f>
        <v/>
      </c>
      <c r="U250" s="28" t="str">
        <f>IFERROR(VLOOKUP(A250,[1]Revenue_Margin_input_Asia!A:K,8,0),"")</f>
        <v/>
      </c>
      <c r="V250" s="28" t="str">
        <f>IFERROR(VLOOKUP($A250,[1]Revenue_Margin_input_Asia!$A:$AK,9,0),"")</f>
        <v/>
      </c>
      <c r="W250" s="28" t="str">
        <f>IFERROR(VLOOKUP($A250,[1]Revenue_Margin_input_Asia!$A:$AK,10,0),"")</f>
        <v/>
      </c>
      <c r="X250" s="28" t="str">
        <f>IFERROR(VLOOKUP($A250,[1]Revenue_Margin_input_Asia!$A:$AK,11,0),"")</f>
        <v/>
      </c>
      <c r="Y250" s="28" t="str">
        <f>IFERROR(VLOOKUP($A250,[1]Revenue_Margin_input_Asia!$A:$AK,12,0),"")</f>
        <v/>
      </c>
      <c r="Z250" s="28" t="str">
        <f>IFERROR(VLOOKUP($A250,[1]Revenue_Margin_input_Asia!$A:$AK,13,0),"")</f>
        <v/>
      </c>
      <c r="AA250" s="29">
        <f t="shared" si="116"/>
        <v>0</v>
      </c>
      <c r="AB250" s="30">
        <f t="shared" si="116"/>
        <v>0</v>
      </c>
      <c r="AC250" s="30">
        <f t="shared" si="116"/>
        <v>0</v>
      </c>
      <c r="AD250" s="30">
        <f t="shared" si="116"/>
        <v>0</v>
      </c>
      <c r="AE250" s="30">
        <f t="shared" si="116"/>
        <v>0</v>
      </c>
      <c r="AF250" s="30">
        <f t="shared" si="116"/>
        <v>0</v>
      </c>
      <c r="AG250" s="31">
        <f t="shared" si="116"/>
        <v>0</v>
      </c>
      <c r="AH250" s="29">
        <f t="shared" si="117"/>
        <v>0</v>
      </c>
      <c r="AI250" s="30">
        <f t="shared" si="117"/>
        <v>0</v>
      </c>
      <c r="AJ250" s="30">
        <f t="shared" si="117"/>
        <v>0</v>
      </c>
      <c r="AK250" s="30">
        <f t="shared" si="117"/>
        <v>0</v>
      </c>
      <c r="AL250" s="30">
        <f t="shared" si="117"/>
        <v>0</v>
      </c>
      <c r="AM250" s="30">
        <f t="shared" si="117"/>
        <v>0</v>
      </c>
      <c r="AN250" s="31">
        <f t="shared" si="117"/>
        <v>0</v>
      </c>
      <c r="AO250" s="42" t="str">
        <f t="shared" si="113"/>
        <v/>
      </c>
      <c r="AP250" s="43" t="str">
        <f t="shared" si="113"/>
        <v/>
      </c>
      <c r="AQ250" s="43" t="str">
        <f t="shared" si="113"/>
        <v/>
      </c>
      <c r="AR250" s="43" t="str">
        <f t="shared" si="113"/>
        <v/>
      </c>
      <c r="AS250" s="43" t="str">
        <f t="shared" si="113"/>
        <v/>
      </c>
      <c r="AT250" s="43" t="str">
        <f t="shared" si="113"/>
        <v/>
      </c>
      <c r="AU250" s="43" t="str">
        <f t="shared" si="113"/>
        <v/>
      </c>
      <c r="AV250" t="str">
        <f t="shared" si="119"/>
        <v>C5 1-3.5T - Low Intensity</v>
      </c>
      <c r="AW250" t="str">
        <f t="shared" si="114"/>
        <v>C5 1-3.5T - Low Intensity_Hangcha</v>
      </c>
    </row>
    <row r="251" spans="1:49" ht="15" x14ac:dyDescent="0.25">
      <c r="A251" s="35" t="s">
        <v>490</v>
      </c>
      <c r="F251" s="36">
        <v>342</v>
      </c>
      <c r="G251" s="37">
        <f>[1]Asia!BD52</f>
        <v>264</v>
      </c>
      <c r="H251" s="37">
        <f>[1]Asia!BE52</f>
        <v>468</v>
      </c>
      <c r="I251" s="37">
        <f>[1]Asia!BF52</f>
        <v>700</v>
      </c>
      <c r="J251" s="37">
        <f>[1]Asia!BG52</f>
        <v>830</v>
      </c>
      <c r="K251" s="37">
        <f>[1]Asia!BH52</f>
        <v>877</v>
      </c>
      <c r="L251" s="38">
        <f>[1]Asia!BI52</f>
        <v>830</v>
      </c>
      <c r="M251" s="25" t="str">
        <f>IFERROR(VLOOKUP(A251,[1]Revenue_Margin_input_Asia!A:F,6,0),"")</f>
        <v/>
      </c>
      <c r="N251" s="25" t="str">
        <f t="shared" si="81"/>
        <v/>
      </c>
      <c r="O251" s="25" t="str">
        <f t="shared" si="82"/>
        <v/>
      </c>
      <c r="P251" s="25" t="str">
        <f t="shared" si="83"/>
        <v/>
      </c>
      <c r="Q251" s="25" t="str">
        <f t="shared" si="84"/>
        <v/>
      </c>
      <c r="R251" s="25" t="str">
        <f t="shared" si="84"/>
        <v/>
      </c>
      <c r="S251" s="26" t="str">
        <f t="shared" si="84"/>
        <v/>
      </c>
      <c r="T251" s="27" t="str">
        <f>IFERROR(VLOOKUP(A251,[1]Revenue_Margin_input_Asia!A:K,7,0),"")</f>
        <v/>
      </c>
      <c r="U251" s="28" t="str">
        <f>IFERROR(VLOOKUP(A251,[1]Revenue_Margin_input_Asia!A:K,8,0),"")</f>
        <v/>
      </c>
      <c r="V251" s="28" t="str">
        <f>IFERROR(VLOOKUP($A251,[1]Revenue_Margin_input_Asia!$A:$AK,9,0),"")</f>
        <v/>
      </c>
      <c r="W251" s="28" t="str">
        <f>IFERROR(VLOOKUP($A251,[1]Revenue_Margin_input_Asia!$A:$AK,10,0),"")</f>
        <v/>
      </c>
      <c r="X251" s="28" t="str">
        <f>IFERROR(VLOOKUP($A251,[1]Revenue_Margin_input_Asia!$A:$AK,11,0),"")</f>
        <v/>
      </c>
      <c r="Y251" s="28" t="str">
        <f>IFERROR(VLOOKUP($A251,[1]Revenue_Margin_input_Asia!$A:$AK,12,0),"")</f>
        <v/>
      </c>
      <c r="Z251" s="28" t="str">
        <f>IFERROR(VLOOKUP($A251,[1]Revenue_Margin_input_Asia!$A:$AK,13,0),"")</f>
        <v/>
      </c>
      <c r="AA251" s="39">
        <f>SUM(AA244:AA250)</f>
        <v>5399.0904108714703</v>
      </c>
      <c r="AB251" s="40">
        <f t="shared" ref="AB251:AN251" si="120">SUM(AB244:AB250)</f>
        <v>7184.2686325671557</v>
      </c>
      <c r="AC251" s="40">
        <f t="shared" si="120"/>
        <v>7482.9504126590837</v>
      </c>
      <c r="AD251" s="40">
        <f t="shared" si="120"/>
        <v>11192.766637454377</v>
      </c>
      <c r="AE251" s="40">
        <f t="shared" si="120"/>
        <v>13270.697974056764</v>
      </c>
      <c r="AF251" s="40">
        <f t="shared" si="120"/>
        <v>14022.61727835222</v>
      </c>
      <c r="AG251" s="41">
        <f t="shared" si="120"/>
        <v>13270.697974056764</v>
      </c>
      <c r="AH251" s="39">
        <f t="shared" si="120"/>
        <v>755.87265752200585</v>
      </c>
      <c r="AI251" s="40">
        <f t="shared" si="120"/>
        <v>863.72935718001304</v>
      </c>
      <c r="AJ251" s="40">
        <f t="shared" si="120"/>
        <v>926.84953167350943</v>
      </c>
      <c r="AK251" s="40">
        <f t="shared" si="120"/>
        <v>1386.410431649575</v>
      </c>
      <c r="AL251" s="40">
        <f t="shared" si="120"/>
        <v>1643.6663373845502</v>
      </c>
      <c r="AM251" s="40">
        <f t="shared" si="120"/>
        <v>1736.8769054226577</v>
      </c>
      <c r="AN251" s="41">
        <f t="shared" si="120"/>
        <v>1643.6663373845502</v>
      </c>
      <c r="AO251" s="42">
        <f t="shared" si="113"/>
        <v>0.14000000000000001</v>
      </c>
      <c r="AP251" s="43">
        <f t="shared" si="113"/>
        <v>0.12022509198286709</v>
      </c>
      <c r="AQ251" s="43">
        <f t="shared" si="113"/>
        <v>0.12386150923912795</v>
      </c>
      <c r="AR251" s="43">
        <f t="shared" si="113"/>
        <v>0.12386664321314687</v>
      </c>
      <c r="AS251" s="43">
        <f t="shared" si="113"/>
        <v>0.12385681149535591</v>
      </c>
      <c r="AT251" s="43">
        <f t="shared" si="113"/>
        <v>0.12386253371572842</v>
      </c>
      <c r="AU251" s="43">
        <f t="shared" si="113"/>
        <v>0.12385681149535591</v>
      </c>
      <c r="AW251" t="str">
        <f t="shared" si="114"/>
        <v>_</v>
      </c>
    </row>
    <row r="252" spans="1:49" ht="15" x14ac:dyDescent="0.25">
      <c r="A252" s="21" t="s">
        <v>491</v>
      </c>
      <c r="B252" t="s">
        <v>492</v>
      </c>
      <c r="C252" t="s">
        <v>21</v>
      </c>
      <c r="D252" t="s">
        <v>18</v>
      </c>
      <c r="E252" t="str">
        <f>VLOOKUP(A252,[1]VLookup!G:I,3,0)</f>
        <v>C5 &gt;3.5 T</v>
      </c>
      <c r="F252" s="22">
        <v>45</v>
      </c>
      <c r="G252" s="23">
        <f>IFERROR(VLOOKUP(A252,[1]Asia_bookings_input!A:C,3,0),0)</f>
        <v>39</v>
      </c>
      <c r="H252" s="23">
        <f>IFERROR(VLOOKUP(A252,[1]Asia_bookings_input!K:L,2,0),0)</f>
        <v>51</v>
      </c>
      <c r="I252" s="23">
        <f>IFERROR(ROUND(I$260*$H252/SUM($H$252:$H$259),0),0)</f>
        <v>38</v>
      </c>
      <c r="J252" s="23">
        <f>IFERROR(ROUND(J$260*$H252/SUM($H$252:$H$259),0),0)</f>
        <v>41</v>
      </c>
      <c r="K252" s="23">
        <f>IFERROR(ROUND(K$260*$H252/SUM($H$252:$H$259),0),0)</f>
        <v>41</v>
      </c>
      <c r="L252" s="23">
        <f>IFERROR(ROUND(L$260*$H252/SUM($H$252:$H$259),0),0)</f>
        <v>41</v>
      </c>
      <c r="M252" s="25">
        <f>IFERROR(VLOOKUP(A252,[1]Revenue_Margin_input_Asia!A:F,6,0),"")</f>
        <v>54.969323550831497</v>
      </c>
      <c r="N252" s="25">
        <f t="shared" si="81"/>
        <v>54.969323550831497</v>
      </c>
      <c r="O252" s="25">
        <f t="shared" si="82"/>
        <v>54.969323550831497</v>
      </c>
      <c r="P252" s="25">
        <f t="shared" si="83"/>
        <v>54.969323550831497</v>
      </c>
      <c r="Q252" s="25">
        <f t="shared" si="84"/>
        <v>54.969323550831497</v>
      </c>
      <c r="R252" s="25">
        <f t="shared" si="84"/>
        <v>54.969323550831497</v>
      </c>
      <c r="S252" s="26">
        <f t="shared" si="84"/>
        <v>54.969323550831497</v>
      </c>
      <c r="T252" s="27">
        <f>IFERROR(VLOOKUP(A252,[1]Revenue_Margin_input_Asia!A:K,7,0),"")</f>
        <v>0.10437801098740436</v>
      </c>
      <c r="U252" s="28">
        <f>IFERROR(VLOOKUP(A252,[1]Revenue_Margin_input_Asia!A:K,8,0),"")</f>
        <v>8.5047348090279279E-2</v>
      </c>
      <c r="V252" s="28">
        <f>IFERROR(VLOOKUP($A252,[1]Revenue_Margin_input_Asia!$A:$AK,9,0),"")</f>
        <v>0.12165597986934382</v>
      </c>
      <c r="W252" s="28">
        <f>IFERROR(VLOOKUP($A252,[1]Revenue_Margin_input_Asia!$A:$AK,10,0),"")</f>
        <v>0.12165597986934382</v>
      </c>
      <c r="X252" s="28">
        <f>IFERROR(VLOOKUP($A252,[1]Revenue_Margin_input_Asia!$A:$AK,11,0),"")</f>
        <v>0.12165597986934382</v>
      </c>
      <c r="Y252" s="28">
        <f>IFERROR(VLOOKUP($A252,[1]Revenue_Margin_input_Asia!$A:$AK,12,0),"")</f>
        <v>0.12165597986934382</v>
      </c>
      <c r="Z252" s="28">
        <f>IFERROR(VLOOKUP($A252,[1]Revenue_Margin_input_Asia!$A:$AK,13,0),"")</f>
        <v>0.12165597986934382</v>
      </c>
      <c r="AA252" s="29">
        <f t="shared" ref="AA252:AG259" si="121">IFERROR(F252*M252,0)</f>
        <v>2473.6195597874175</v>
      </c>
      <c r="AB252" s="30">
        <f t="shared" si="121"/>
        <v>2143.8036184824282</v>
      </c>
      <c r="AC252" s="30">
        <f t="shared" si="121"/>
        <v>2803.4355010924064</v>
      </c>
      <c r="AD252" s="30">
        <f t="shared" si="121"/>
        <v>2088.834294931597</v>
      </c>
      <c r="AE252" s="30">
        <f t="shared" si="121"/>
        <v>2253.7422655840915</v>
      </c>
      <c r="AF252" s="30">
        <f t="shared" si="121"/>
        <v>2253.7422655840915</v>
      </c>
      <c r="AG252" s="31">
        <f t="shared" si="121"/>
        <v>2253.7422655840915</v>
      </c>
      <c r="AH252" s="29">
        <f t="shared" ref="AH252:AN259" si="122">IFERROR(AA252*T252,0)</f>
        <v>258.19148959014939</v>
      </c>
      <c r="AI252" s="30">
        <f t="shared" si="122"/>
        <v>182.32481257827536</v>
      </c>
      <c r="AJ252" s="30">
        <f t="shared" si="122"/>
        <v>341.0546928859016</v>
      </c>
      <c r="AK252" s="30">
        <f t="shared" si="122"/>
        <v>254.11918293459334</v>
      </c>
      <c r="AL252" s="30">
        <f t="shared" si="122"/>
        <v>274.18122369258754</v>
      </c>
      <c r="AM252" s="30">
        <f t="shared" si="122"/>
        <v>274.18122369258754</v>
      </c>
      <c r="AN252" s="31">
        <f t="shared" si="122"/>
        <v>274.18122369258754</v>
      </c>
      <c r="AO252" s="42"/>
      <c r="AP252" s="43"/>
      <c r="AQ252" s="43"/>
      <c r="AR252" s="43"/>
      <c r="AS252" s="43"/>
      <c r="AT252" s="43"/>
      <c r="AU252" s="43"/>
      <c r="AV252" t="str">
        <f>$A$260</f>
        <v>C5 4-9T - Standard and Premium</v>
      </c>
      <c r="AW252" t="str">
        <f>AV252&amp;"_"&amp;"AM &amp; EMEA"</f>
        <v>C5 4-9T - Standard and Premium_AM &amp; EMEA</v>
      </c>
    </row>
    <row r="253" spans="1:49" ht="15" hidden="1" x14ac:dyDescent="0.25">
      <c r="A253" s="21" t="s">
        <v>493</v>
      </c>
      <c r="B253" t="s">
        <v>494</v>
      </c>
      <c r="C253" t="s">
        <v>14</v>
      </c>
      <c r="D253" t="s">
        <v>18</v>
      </c>
      <c r="E253" t="str">
        <f>VLOOKUP(A253,[1]VLookup!G:I,3,0)</f>
        <v>C5 &gt;3.5 T</v>
      </c>
      <c r="F253" s="22">
        <v>0</v>
      </c>
      <c r="G253" s="23">
        <f>IFERROR(VLOOKUP(A253,[1]Asia_bookings_input!A:C,3,0),0)</f>
        <v>0</v>
      </c>
      <c r="H253" s="23">
        <f>IFERROR(VLOOKUP(A253,[1]Asia_bookings_input!K:L,2,0),0)</f>
        <v>0</v>
      </c>
      <c r="I253" s="23">
        <f t="shared" ref="I253:L259" si="123">IFERROR(ROUND(I$260*$H253/SUM($H$252:$H$259),0),0)</f>
        <v>0</v>
      </c>
      <c r="J253" s="23">
        <f t="shared" si="123"/>
        <v>0</v>
      </c>
      <c r="K253" s="23">
        <f t="shared" si="123"/>
        <v>0</v>
      </c>
      <c r="L253" s="23">
        <f t="shared" si="123"/>
        <v>0</v>
      </c>
      <c r="M253" s="25" t="str">
        <f>IFERROR(VLOOKUP(A253,[1]Revenue_Margin_input_Asia!A:F,6,0),"")</f>
        <v/>
      </c>
      <c r="N253" s="25" t="str">
        <f t="shared" si="81"/>
        <v/>
      </c>
      <c r="O253" s="25" t="str">
        <f t="shared" si="82"/>
        <v/>
      </c>
      <c r="P253" s="25" t="str">
        <f t="shared" si="83"/>
        <v/>
      </c>
      <c r="Q253" s="25" t="str">
        <f t="shared" si="84"/>
        <v/>
      </c>
      <c r="R253" s="25" t="str">
        <f t="shared" si="84"/>
        <v/>
      </c>
      <c r="S253" s="26" t="str">
        <f t="shared" si="84"/>
        <v/>
      </c>
      <c r="T253" s="27" t="str">
        <f>IFERROR(VLOOKUP(A253,[1]Revenue_Margin_input_Asia!A:K,7,0),"")</f>
        <v/>
      </c>
      <c r="U253" s="28" t="str">
        <f>IFERROR(VLOOKUP(A253,[1]Revenue_Margin_input_Asia!A:K,8,0),"")</f>
        <v/>
      </c>
      <c r="V253" s="28" t="str">
        <f>IFERROR(VLOOKUP($A253,[1]Revenue_Margin_input_Asia!$A:$AK,9,0),"")</f>
        <v/>
      </c>
      <c r="W253" s="28" t="str">
        <f>IFERROR(VLOOKUP($A253,[1]Revenue_Margin_input_Asia!$A:$AK,10,0),"")</f>
        <v/>
      </c>
      <c r="X253" s="28" t="str">
        <f>IFERROR(VLOOKUP($A253,[1]Revenue_Margin_input_Asia!$A:$AK,11,0),"")</f>
        <v/>
      </c>
      <c r="Y253" s="28" t="str">
        <f>IFERROR(VLOOKUP($A253,[1]Revenue_Margin_input_Asia!$A:$AK,12,0),"")</f>
        <v/>
      </c>
      <c r="Z253" s="28" t="str">
        <f>IFERROR(VLOOKUP($A253,[1]Revenue_Margin_input_Asia!$A:$AK,13,0),"")</f>
        <v/>
      </c>
      <c r="AA253" s="29">
        <f t="shared" si="121"/>
        <v>0</v>
      </c>
      <c r="AB253" s="30">
        <f t="shared" si="121"/>
        <v>0</v>
      </c>
      <c r="AC253" s="30">
        <f t="shared" si="121"/>
        <v>0</v>
      </c>
      <c r="AD253" s="30">
        <f t="shared" si="121"/>
        <v>0</v>
      </c>
      <c r="AE253" s="30">
        <f t="shared" si="121"/>
        <v>0</v>
      </c>
      <c r="AF253" s="30">
        <f t="shared" si="121"/>
        <v>0</v>
      </c>
      <c r="AG253" s="31">
        <f t="shared" si="121"/>
        <v>0</v>
      </c>
      <c r="AH253" s="29">
        <f t="shared" si="122"/>
        <v>0</v>
      </c>
      <c r="AI253" s="30">
        <f t="shared" si="122"/>
        <v>0</v>
      </c>
      <c r="AJ253" s="30">
        <f t="shared" si="122"/>
        <v>0</v>
      </c>
      <c r="AK253" s="30">
        <f t="shared" si="122"/>
        <v>0</v>
      </c>
      <c r="AL253" s="30">
        <f t="shared" si="122"/>
        <v>0</v>
      </c>
      <c r="AM253" s="30">
        <f t="shared" si="122"/>
        <v>0</v>
      </c>
      <c r="AN253" s="31">
        <f t="shared" si="122"/>
        <v>0</v>
      </c>
      <c r="AO253" s="42"/>
      <c r="AP253" s="43"/>
      <c r="AQ253" s="43"/>
      <c r="AR253" s="43"/>
      <c r="AS253" s="43"/>
      <c r="AT253" s="43"/>
      <c r="AU253" s="43"/>
      <c r="AV253" t="str">
        <f t="shared" ref="AV253:AV259" si="124">$A$260</f>
        <v>C5 4-9T - Standard and Premium</v>
      </c>
      <c r="AW253" t="str">
        <f t="shared" si="114"/>
        <v>C5 4-9T - Standard and Premium_SN</v>
      </c>
    </row>
    <row r="254" spans="1:49" ht="15" x14ac:dyDescent="0.25">
      <c r="A254" s="21" t="s">
        <v>495</v>
      </c>
      <c r="B254" t="s">
        <v>496</v>
      </c>
      <c r="C254" t="s">
        <v>21</v>
      </c>
      <c r="D254" t="s">
        <v>15</v>
      </c>
      <c r="E254" t="str">
        <f>VLOOKUP(A254,[1]VLookup!G:I,3,0)</f>
        <v>C5 &gt;3.5 T</v>
      </c>
      <c r="F254" s="22">
        <v>25</v>
      </c>
      <c r="G254" s="23">
        <f>IFERROR(VLOOKUP(A254,[1]Asia_bookings_input!A:C,3,0),0)</f>
        <v>19</v>
      </c>
      <c r="H254" s="23">
        <f>IFERROR(VLOOKUP(A254,[1]Asia_bookings_input!K:L,2,0),0)</f>
        <v>108</v>
      </c>
      <c r="I254" s="23">
        <f t="shared" si="123"/>
        <v>82</v>
      </c>
      <c r="J254" s="23">
        <f t="shared" si="123"/>
        <v>86</v>
      </c>
      <c r="K254" s="23">
        <f t="shared" si="123"/>
        <v>86</v>
      </c>
      <c r="L254" s="23">
        <f t="shared" si="123"/>
        <v>86</v>
      </c>
      <c r="M254" s="25">
        <f>IFERROR(VLOOKUP(A254,[1]Revenue_Margin_input_Asia!A:F,6,0),"")</f>
        <v>88.695750000000004</v>
      </c>
      <c r="N254" s="25">
        <f t="shared" si="81"/>
        <v>88.695750000000004</v>
      </c>
      <c r="O254" s="25">
        <f t="shared" si="82"/>
        <v>88.695750000000004</v>
      </c>
      <c r="P254" s="25">
        <f t="shared" si="83"/>
        <v>88.695750000000004</v>
      </c>
      <c r="Q254" s="25">
        <f t="shared" si="84"/>
        <v>88.695750000000004</v>
      </c>
      <c r="R254" s="25">
        <f t="shared" si="84"/>
        <v>88.695750000000004</v>
      </c>
      <c r="S254" s="26">
        <f t="shared" si="84"/>
        <v>88.695750000000004</v>
      </c>
      <c r="T254" s="27">
        <f>IFERROR(VLOOKUP(A254,[1]Revenue_Margin_input_Asia!A:K,7,0),"")</f>
        <v>0.1053101871467144</v>
      </c>
      <c r="U254" s="28">
        <f>IFERROR(VLOOKUP(A254,[1]Revenue_Margin_input_Asia!A:K,8,0),"")</f>
        <v>0.10497959096913334</v>
      </c>
      <c r="V254" s="28">
        <f>IFERROR(VLOOKUP($A254,[1]Revenue_Margin_input_Asia!$A:$AK,9,0),"")</f>
        <v>0.11934093866552573</v>
      </c>
      <c r="W254" s="28">
        <f>IFERROR(VLOOKUP($A254,[1]Revenue_Margin_input_Asia!$A:$AK,10,0),"")</f>
        <v>0.11934093866552573</v>
      </c>
      <c r="X254" s="28">
        <f>IFERROR(VLOOKUP($A254,[1]Revenue_Margin_input_Asia!$A:$AK,11,0),"")</f>
        <v>0.11934093866552573</v>
      </c>
      <c r="Y254" s="28">
        <f>IFERROR(VLOOKUP($A254,[1]Revenue_Margin_input_Asia!$A:$AK,12,0),"")</f>
        <v>0.11934093866552573</v>
      </c>
      <c r="Z254" s="28">
        <f>IFERROR(VLOOKUP($A254,[1]Revenue_Margin_input_Asia!$A:$AK,13,0),"")</f>
        <v>0.11934093866552573</v>
      </c>
      <c r="AA254" s="29">
        <f t="shared" si="121"/>
        <v>2217.3937500000002</v>
      </c>
      <c r="AB254" s="30">
        <f t="shared" si="121"/>
        <v>1685.2192500000001</v>
      </c>
      <c r="AC254" s="30">
        <f t="shared" si="121"/>
        <v>9579.1409999999996</v>
      </c>
      <c r="AD254" s="30">
        <f t="shared" si="121"/>
        <v>7273.0515000000005</v>
      </c>
      <c r="AE254" s="30">
        <f t="shared" si="121"/>
        <v>7627.8344999999999</v>
      </c>
      <c r="AF254" s="30">
        <f t="shared" si="121"/>
        <v>7627.8344999999999</v>
      </c>
      <c r="AG254" s="31">
        <f t="shared" si="121"/>
        <v>7627.8344999999999</v>
      </c>
      <c r="AH254" s="29">
        <f t="shared" si="122"/>
        <v>233.51415079045486</v>
      </c>
      <c r="AI254" s="30">
        <f t="shared" si="122"/>
        <v>176.91362755830968</v>
      </c>
      <c r="AJ254" s="30">
        <f t="shared" si="122"/>
        <v>1143.1836785494227</v>
      </c>
      <c r="AK254" s="30">
        <f t="shared" si="122"/>
        <v>867.97279297270995</v>
      </c>
      <c r="AL254" s="30">
        <f t="shared" si="122"/>
        <v>910.31292921528109</v>
      </c>
      <c r="AM254" s="30">
        <f t="shared" si="122"/>
        <v>910.31292921528109</v>
      </c>
      <c r="AN254" s="31">
        <f t="shared" si="122"/>
        <v>910.31292921528109</v>
      </c>
      <c r="AO254" s="42"/>
      <c r="AP254" s="43"/>
      <c r="AQ254" s="43"/>
      <c r="AR254" s="43"/>
      <c r="AS254" s="43"/>
      <c r="AT254" s="43"/>
      <c r="AU254" s="43"/>
      <c r="AV254" t="str">
        <f t="shared" si="124"/>
        <v>C5 4-9T - Standard and Premium</v>
      </c>
      <c r="AW254" t="str">
        <f>AV254&amp;"_"&amp;"AM &amp; EMEA"</f>
        <v>C5 4-9T - Standard and Premium_AM &amp; EMEA</v>
      </c>
    </row>
    <row r="255" spans="1:49" ht="15" hidden="1" x14ac:dyDescent="0.25">
      <c r="A255" s="21" t="s">
        <v>497</v>
      </c>
      <c r="B255" t="s">
        <v>498</v>
      </c>
      <c r="C255" t="s">
        <v>14</v>
      </c>
      <c r="D255" t="s">
        <v>15</v>
      </c>
      <c r="E255" t="str">
        <f>VLOOKUP(A255,[1]VLookup!G:I,3,0)</f>
        <v>C5 &gt;3.5 T</v>
      </c>
      <c r="F255" s="22">
        <v>0</v>
      </c>
      <c r="G255" s="23">
        <f>IFERROR(VLOOKUP(A255,[1]Asia_bookings_input!A:C,3,0),0)</f>
        <v>0</v>
      </c>
      <c r="H255" s="23">
        <f>IFERROR(VLOOKUP(A255,[1]Asia_bookings_input!K:L,2,0),0)</f>
        <v>0</v>
      </c>
      <c r="I255" s="23">
        <f t="shared" si="123"/>
        <v>0</v>
      </c>
      <c r="J255" s="23">
        <f t="shared" si="123"/>
        <v>0</v>
      </c>
      <c r="K255" s="23">
        <f t="shared" si="123"/>
        <v>0</v>
      </c>
      <c r="L255" s="23">
        <f t="shared" si="123"/>
        <v>0</v>
      </c>
      <c r="M255" s="25" t="str">
        <f>IFERROR(VLOOKUP(A255,[1]Revenue_Margin_input_Asia!A:F,6,0),"")</f>
        <v/>
      </c>
      <c r="N255" s="25" t="str">
        <f t="shared" si="81"/>
        <v/>
      </c>
      <c r="O255" s="25" t="str">
        <f t="shared" si="82"/>
        <v/>
      </c>
      <c r="P255" s="25" t="str">
        <f t="shared" si="83"/>
        <v/>
      </c>
      <c r="Q255" s="25" t="str">
        <f t="shared" si="84"/>
        <v/>
      </c>
      <c r="R255" s="25" t="str">
        <f t="shared" si="84"/>
        <v/>
      </c>
      <c r="S255" s="26" t="str">
        <f t="shared" si="84"/>
        <v/>
      </c>
      <c r="T255" s="27" t="str">
        <f>IFERROR(VLOOKUP(A255,[1]Revenue_Margin_input_Asia!A:K,7,0),"")</f>
        <v/>
      </c>
      <c r="U255" s="28" t="str">
        <f>IFERROR(VLOOKUP(A255,[1]Revenue_Margin_input_Asia!A:K,8,0),"")</f>
        <v/>
      </c>
      <c r="V255" s="28" t="str">
        <f>IFERROR(VLOOKUP($A255,[1]Revenue_Margin_input_Asia!$A:$AK,9,0),"")</f>
        <v/>
      </c>
      <c r="W255" s="28" t="str">
        <f>IFERROR(VLOOKUP($A255,[1]Revenue_Margin_input_Asia!$A:$AK,10,0),"")</f>
        <v/>
      </c>
      <c r="X255" s="28" t="str">
        <f>IFERROR(VLOOKUP($A255,[1]Revenue_Margin_input_Asia!$A:$AK,11,0),"")</f>
        <v/>
      </c>
      <c r="Y255" s="28" t="str">
        <f>IFERROR(VLOOKUP($A255,[1]Revenue_Margin_input_Asia!$A:$AK,12,0),"")</f>
        <v/>
      </c>
      <c r="Z255" s="28" t="str">
        <f>IFERROR(VLOOKUP($A255,[1]Revenue_Margin_input_Asia!$A:$AK,13,0),"")</f>
        <v/>
      </c>
      <c r="AA255" s="29">
        <f t="shared" si="121"/>
        <v>0</v>
      </c>
      <c r="AB255" s="30">
        <f t="shared" si="121"/>
        <v>0</v>
      </c>
      <c r="AC255" s="30">
        <f t="shared" si="121"/>
        <v>0</v>
      </c>
      <c r="AD255" s="30">
        <f t="shared" si="121"/>
        <v>0</v>
      </c>
      <c r="AE255" s="30">
        <f t="shared" si="121"/>
        <v>0</v>
      </c>
      <c r="AF255" s="30">
        <f t="shared" si="121"/>
        <v>0</v>
      </c>
      <c r="AG255" s="31">
        <f t="shared" si="121"/>
        <v>0</v>
      </c>
      <c r="AH255" s="29">
        <f t="shared" si="122"/>
        <v>0</v>
      </c>
      <c r="AI255" s="30">
        <f t="shared" si="122"/>
        <v>0</v>
      </c>
      <c r="AJ255" s="30">
        <f t="shared" si="122"/>
        <v>0</v>
      </c>
      <c r="AK255" s="30">
        <f t="shared" si="122"/>
        <v>0</v>
      </c>
      <c r="AL255" s="30">
        <f t="shared" si="122"/>
        <v>0</v>
      </c>
      <c r="AM255" s="30">
        <f t="shared" si="122"/>
        <v>0</v>
      </c>
      <c r="AN255" s="31">
        <f t="shared" si="122"/>
        <v>0</v>
      </c>
      <c r="AO255" s="42"/>
      <c r="AP255" s="43"/>
      <c r="AQ255" s="43"/>
      <c r="AR255" s="43"/>
      <c r="AS255" s="43"/>
      <c r="AT255" s="43"/>
      <c r="AU255" s="43"/>
      <c r="AV255" t="str">
        <f t="shared" si="124"/>
        <v>C5 4-9T - Standard and Premium</v>
      </c>
      <c r="AW255" t="str">
        <f t="shared" si="114"/>
        <v>C5 4-9T - Standard and Premium_SN</v>
      </c>
    </row>
    <row r="256" spans="1:49" ht="15" hidden="1" x14ac:dyDescent="0.25">
      <c r="A256" s="21" t="s">
        <v>499</v>
      </c>
      <c r="B256" t="s">
        <v>500</v>
      </c>
      <c r="C256" t="s">
        <v>211</v>
      </c>
      <c r="D256" t="s">
        <v>29</v>
      </c>
      <c r="E256" t="str">
        <f>VLOOKUP(A256,[1]VLookup!G:I,3,0)</f>
        <v>C5 &gt;3.5 T</v>
      </c>
      <c r="F256" s="22">
        <v>0</v>
      </c>
      <c r="G256" s="23">
        <f>IFERROR(VLOOKUP(A256,[1]Asia_bookings_input!A:C,3,0),0)</f>
        <v>0</v>
      </c>
      <c r="H256" s="23">
        <f>IFERROR(VLOOKUP(A256,[1]Asia_bookings_input!K:L,2,0),0)</f>
        <v>0</v>
      </c>
      <c r="I256" s="23">
        <f t="shared" si="123"/>
        <v>0</v>
      </c>
      <c r="J256" s="23">
        <f t="shared" si="123"/>
        <v>0</v>
      </c>
      <c r="K256" s="23">
        <f t="shared" si="123"/>
        <v>0</v>
      </c>
      <c r="L256" s="23">
        <f t="shared" si="123"/>
        <v>0</v>
      </c>
      <c r="M256" s="25" t="str">
        <f>IFERROR(VLOOKUP(A256,[1]Revenue_Margin_input_Asia!A:F,6,0),"")</f>
        <v/>
      </c>
      <c r="N256" s="25" t="str">
        <f t="shared" si="81"/>
        <v/>
      </c>
      <c r="O256" s="25" t="str">
        <f t="shared" si="82"/>
        <v/>
      </c>
      <c r="P256" s="25" t="str">
        <f t="shared" si="83"/>
        <v/>
      </c>
      <c r="Q256" s="25" t="str">
        <f t="shared" si="84"/>
        <v/>
      </c>
      <c r="R256" s="25" t="str">
        <f t="shared" si="84"/>
        <v/>
      </c>
      <c r="S256" s="26" t="str">
        <f t="shared" si="84"/>
        <v/>
      </c>
      <c r="T256" s="27" t="str">
        <f>IFERROR(VLOOKUP(A256,[1]Revenue_Margin_input_Asia!A:K,7,0),"")</f>
        <v/>
      </c>
      <c r="U256" s="28" t="str">
        <f>IFERROR(VLOOKUP(A256,[1]Revenue_Margin_input_Asia!A:K,8,0),"")</f>
        <v/>
      </c>
      <c r="V256" s="28" t="str">
        <f>IFERROR(VLOOKUP($A256,[1]Revenue_Margin_input_Asia!$A:$AK,9,0),"")</f>
        <v/>
      </c>
      <c r="W256" s="28" t="str">
        <f>IFERROR(VLOOKUP($A256,[1]Revenue_Margin_input_Asia!$A:$AK,10,0),"")</f>
        <v/>
      </c>
      <c r="X256" s="28" t="str">
        <f>IFERROR(VLOOKUP($A256,[1]Revenue_Margin_input_Asia!$A:$AK,11,0),"")</f>
        <v/>
      </c>
      <c r="Y256" s="28" t="str">
        <f>IFERROR(VLOOKUP($A256,[1]Revenue_Margin_input_Asia!$A:$AK,12,0),"")</f>
        <v/>
      </c>
      <c r="Z256" s="28" t="str">
        <f>IFERROR(VLOOKUP($A256,[1]Revenue_Margin_input_Asia!$A:$AK,13,0),"")</f>
        <v/>
      </c>
      <c r="AA256" s="29">
        <f t="shared" si="121"/>
        <v>0</v>
      </c>
      <c r="AB256" s="30">
        <f t="shared" si="121"/>
        <v>0</v>
      </c>
      <c r="AC256" s="30">
        <f t="shared" si="121"/>
        <v>0</v>
      </c>
      <c r="AD256" s="30">
        <f t="shared" si="121"/>
        <v>0</v>
      </c>
      <c r="AE256" s="30">
        <f t="shared" si="121"/>
        <v>0</v>
      </c>
      <c r="AF256" s="30">
        <f t="shared" si="121"/>
        <v>0</v>
      </c>
      <c r="AG256" s="31">
        <f t="shared" si="121"/>
        <v>0</v>
      </c>
      <c r="AH256" s="29">
        <f t="shared" si="122"/>
        <v>0</v>
      </c>
      <c r="AI256" s="30">
        <f t="shared" si="122"/>
        <v>0</v>
      </c>
      <c r="AJ256" s="30">
        <f t="shared" si="122"/>
        <v>0</v>
      </c>
      <c r="AK256" s="30">
        <f t="shared" si="122"/>
        <v>0</v>
      </c>
      <c r="AL256" s="30">
        <f t="shared" si="122"/>
        <v>0</v>
      </c>
      <c r="AM256" s="30">
        <f t="shared" si="122"/>
        <v>0</v>
      </c>
      <c r="AN256" s="31">
        <f t="shared" si="122"/>
        <v>0</v>
      </c>
      <c r="AO256" s="42"/>
      <c r="AP256" s="43"/>
      <c r="AQ256" s="43"/>
      <c r="AR256" s="43"/>
      <c r="AS256" s="43"/>
      <c r="AT256" s="43"/>
      <c r="AU256" s="43"/>
      <c r="AV256" t="str">
        <f t="shared" si="124"/>
        <v>C5 4-9T - Standard and Premium</v>
      </c>
      <c r="AW256" t="str">
        <f t="shared" ref="AW256:AW259" si="125">AV256&amp;"_"&amp;"AM &amp; EMEA"</f>
        <v>C5 4-9T - Standard and Premium_AM &amp; EMEA</v>
      </c>
    </row>
    <row r="257" spans="1:54" ht="15" hidden="1" x14ac:dyDescent="0.25">
      <c r="A257" s="21" t="s">
        <v>501</v>
      </c>
      <c r="B257" t="s">
        <v>502</v>
      </c>
      <c r="C257" t="s">
        <v>211</v>
      </c>
      <c r="D257" t="s">
        <v>18</v>
      </c>
      <c r="E257" t="str">
        <f>VLOOKUP(A257,[1]VLookup!G:I,3,0)</f>
        <v>C5 &gt;3.5 T</v>
      </c>
      <c r="F257" s="22">
        <v>0</v>
      </c>
      <c r="G257" s="23">
        <f>IFERROR(VLOOKUP(A257,[1]Asia_bookings_input!A:C,3,0),0)</f>
        <v>0</v>
      </c>
      <c r="H257" s="23">
        <f>IFERROR(VLOOKUP(A257,[1]Asia_bookings_input!K:L,2,0),0)</f>
        <v>0</v>
      </c>
      <c r="I257" s="23">
        <f t="shared" si="123"/>
        <v>0</v>
      </c>
      <c r="J257" s="23">
        <f t="shared" si="123"/>
        <v>0</v>
      </c>
      <c r="K257" s="23">
        <f t="shared" si="123"/>
        <v>0</v>
      </c>
      <c r="L257" s="23">
        <f t="shared" si="123"/>
        <v>0</v>
      </c>
      <c r="M257" s="25" t="str">
        <f>IFERROR(VLOOKUP(A257,[1]Revenue_Margin_input_Asia!A:F,6,0),"")</f>
        <v/>
      </c>
      <c r="N257" s="25" t="str">
        <f t="shared" si="81"/>
        <v/>
      </c>
      <c r="O257" s="25" t="str">
        <f t="shared" si="82"/>
        <v/>
      </c>
      <c r="P257" s="25" t="str">
        <f t="shared" si="83"/>
        <v/>
      </c>
      <c r="Q257" s="25" t="str">
        <f t="shared" si="84"/>
        <v/>
      </c>
      <c r="R257" s="25" t="str">
        <f t="shared" si="84"/>
        <v/>
      </c>
      <c r="S257" s="26" t="str">
        <f t="shared" si="84"/>
        <v/>
      </c>
      <c r="T257" s="27" t="str">
        <f>IFERROR(VLOOKUP(A257,[1]Revenue_Margin_input_Asia!A:K,7,0),"")</f>
        <v/>
      </c>
      <c r="U257" s="28" t="str">
        <f>IFERROR(VLOOKUP(A257,[1]Revenue_Margin_input_Asia!A:K,8,0),"")</f>
        <v/>
      </c>
      <c r="V257" s="28" t="str">
        <f>IFERROR(VLOOKUP($A257,[1]Revenue_Margin_input_Asia!$A:$AK,9,0),"")</f>
        <v/>
      </c>
      <c r="W257" s="28" t="str">
        <f>IFERROR(VLOOKUP($A257,[1]Revenue_Margin_input_Asia!$A:$AK,10,0),"")</f>
        <v/>
      </c>
      <c r="X257" s="28" t="str">
        <f>IFERROR(VLOOKUP($A257,[1]Revenue_Margin_input_Asia!$A:$AK,11,0),"")</f>
        <v/>
      </c>
      <c r="Y257" s="28" t="str">
        <f>IFERROR(VLOOKUP($A257,[1]Revenue_Margin_input_Asia!$A:$AK,12,0),"")</f>
        <v/>
      </c>
      <c r="Z257" s="28" t="str">
        <f>IFERROR(VLOOKUP($A257,[1]Revenue_Margin_input_Asia!$A:$AK,13,0),"")</f>
        <v/>
      </c>
      <c r="AA257" s="29">
        <f t="shared" si="121"/>
        <v>0</v>
      </c>
      <c r="AB257" s="30">
        <f t="shared" si="121"/>
        <v>0</v>
      </c>
      <c r="AC257" s="30">
        <f t="shared" si="121"/>
        <v>0</v>
      </c>
      <c r="AD257" s="30">
        <f t="shared" si="121"/>
        <v>0</v>
      </c>
      <c r="AE257" s="30">
        <f t="shared" si="121"/>
        <v>0</v>
      </c>
      <c r="AF257" s="30">
        <f t="shared" si="121"/>
        <v>0</v>
      </c>
      <c r="AG257" s="31">
        <f t="shared" si="121"/>
        <v>0</v>
      </c>
      <c r="AH257" s="29">
        <f t="shared" si="122"/>
        <v>0</v>
      </c>
      <c r="AI257" s="30">
        <f t="shared" si="122"/>
        <v>0</v>
      </c>
      <c r="AJ257" s="30">
        <f t="shared" si="122"/>
        <v>0</v>
      </c>
      <c r="AK257" s="30">
        <f t="shared" si="122"/>
        <v>0</v>
      </c>
      <c r="AL257" s="30">
        <f t="shared" si="122"/>
        <v>0</v>
      </c>
      <c r="AM257" s="30">
        <f t="shared" si="122"/>
        <v>0</v>
      </c>
      <c r="AN257" s="31">
        <f t="shared" si="122"/>
        <v>0</v>
      </c>
      <c r="AO257" s="42" t="str">
        <f t="shared" si="113"/>
        <v/>
      </c>
      <c r="AP257" s="43" t="str">
        <f t="shared" si="113"/>
        <v/>
      </c>
      <c r="AQ257" s="43" t="str">
        <f t="shared" si="113"/>
        <v/>
      </c>
      <c r="AR257" s="43" t="str">
        <f t="shared" si="113"/>
        <v/>
      </c>
      <c r="AS257" s="43" t="str">
        <f t="shared" si="113"/>
        <v/>
      </c>
      <c r="AT257" s="43" t="str">
        <f t="shared" si="113"/>
        <v/>
      </c>
      <c r="AU257" s="43" t="str">
        <f t="shared" si="113"/>
        <v/>
      </c>
      <c r="AV257" t="str">
        <f t="shared" si="124"/>
        <v>C5 4-9T - Standard and Premium</v>
      </c>
      <c r="AW257" t="str">
        <f t="shared" si="125"/>
        <v>C5 4-9T - Standard and Premium_AM &amp; EMEA</v>
      </c>
    </row>
    <row r="258" spans="1:54" ht="15" hidden="1" x14ac:dyDescent="0.25">
      <c r="A258" s="21" t="s">
        <v>503</v>
      </c>
      <c r="B258" t="s">
        <v>500</v>
      </c>
      <c r="C258" t="s">
        <v>211</v>
      </c>
      <c r="D258" t="s">
        <v>29</v>
      </c>
      <c r="E258" t="str">
        <f>VLOOKUP(A258,[1]VLookup!G:I,3,0)</f>
        <v>C5 &gt;3.5 T</v>
      </c>
      <c r="F258" s="22">
        <v>0</v>
      </c>
      <c r="G258" s="23">
        <f>IFERROR(VLOOKUP(A258,[1]Asia_bookings_input!A:C,3,0),0)</f>
        <v>0</v>
      </c>
      <c r="H258" s="23">
        <f>IFERROR(VLOOKUP(A258,[1]Asia_bookings_input!K:L,2,0),0)</f>
        <v>0</v>
      </c>
      <c r="I258" s="23">
        <f t="shared" si="123"/>
        <v>0</v>
      </c>
      <c r="J258" s="23">
        <f t="shared" si="123"/>
        <v>0</v>
      </c>
      <c r="K258" s="23">
        <f t="shared" si="123"/>
        <v>0</v>
      </c>
      <c r="L258" s="23">
        <f t="shared" si="123"/>
        <v>0</v>
      </c>
      <c r="M258" s="25" t="str">
        <f>IFERROR(VLOOKUP(A258,[1]Revenue_Margin_input_Asia!A:F,6,0),"")</f>
        <v/>
      </c>
      <c r="N258" s="25" t="str">
        <f t="shared" si="81"/>
        <v/>
      </c>
      <c r="O258" s="25" t="str">
        <f t="shared" si="82"/>
        <v/>
      </c>
      <c r="P258" s="25" t="str">
        <f t="shared" si="83"/>
        <v/>
      </c>
      <c r="Q258" s="25" t="str">
        <f t="shared" si="84"/>
        <v/>
      </c>
      <c r="R258" s="25" t="str">
        <f t="shared" si="84"/>
        <v/>
      </c>
      <c r="S258" s="26" t="str">
        <f t="shared" si="84"/>
        <v/>
      </c>
      <c r="T258" s="27" t="str">
        <f>IFERROR(VLOOKUP(A258,[1]Revenue_Margin_input_Asia!A:K,7,0),"")</f>
        <v/>
      </c>
      <c r="U258" s="28" t="str">
        <f>IFERROR(VLOOKUP(A258,[1]Revenue_Margin_input_Asia!A:K,8,0),"")</f>
        <v/>
      </c>
      <c r="V258" s="28" t="str">
        <f>IFERROR(VLOOKUP($A258,[1]Revenue_Margin_input_Asia!$A:$AK,9,0),"")</f>
        <v/>
      </c>
      <c r="W258" s="28" t="str">
        <f>IFERROR(VLOOKUP($A258,[1]Revenue_Margin_input_Asia!$A:$AK,10,0),"")</f>
        <v/>
      </c>
      <c r="X258" s="28" t="str">
        <f>IFERROR(VLOOKUP($A258,[1]Revenue_Margin_input_Asia!$A:$AK,11,0),"")</f>
        <v/>
      </c>
      <c r="Y258" s="28" t="str">
        <f>IFERROR(VLOOKUP($A258,[1]Revenue_Margin_input_Asia!$A:$AK,12,0),"")</f>
        <v/>
      </c>
      <c r="Z258" s="28" t="str">
        <f>IFERROR(VLOOKUP($A258,[1]Revenue_Margin_input_Asia!$A:$AK,13,0),"")</f>
        <v/>
      </c>
      <c r="AA258" s="29">
        <f t="shared" si="121"/>
        <v>0</v>
      </c>
      <c r="AB258" s="30">
        <f t="shared" si="121"/>
        <v>0</v>
      </c>
      <c r="AC258" s="30">
        <f t="shared" si="121"/>
        <v>0</v>
      </c>
      <c r="AD258" s="30">
        <f t="shared" si="121"/>
        <v>0</v>
      </c>
      <c r="AE258" s="30">
        <f t="shared" si="121"/>
        <v>0</v>
      </c>
      <c r="AF258" s="30">
        <f t="shared" si="121"/>
        <v>0</v>
      </c>
      <c r="AG258" s="31">
        <f t="shared" si="121"/>
        <v>0</v>
      </c>
      <c r="AH258" s="29">
        <f t="shared" si="122"/>
        <v>0</v>
      </c>
      <c r="AI258" s="30">
        <f t="shared" si="122"/>
        <v>0</v>
      </c>
      <c r="AJ258" s="30">
        <f t="shared" si="122"/>
        <v>0</v>
      </c>
      <c r="AK258" s="30">
        <f t="shared" si="122"/>
        <v>0</v>
      </c>
      <c r="AL258" s="30">
        <f t="shared" si="122"/>
        <v>0</v>
      </c>
      <c r="AM258" s="30">
        <f t="shared" si="122"/>
        <v>0</v>
      </c>
      <c r="AN258" s="31">
        <f t="shared" si="122"/>
        <v>0</v>
      </c>
      <c r="AO258" s="42" t="str">
        <f t="shared" si="113"/>
        <v/>
      </c>
      <c r="AP258" s="43" t="str">
        <f t="shared" si="113"/>
        <v/>
      </c>
      <c r="AQ258" s="43" t="str">
        <f t="shared" si="113"/>
        <v/>
      </c>
      <c r="AR258" s="43" t="str">
        <f t="shared" si="113"/>
        <v/>
      </c>
      <c r="AS258" s="43" t="str">
        <f t="shared" si="113"/>
        <v/>
      </c>
      <c r="AT258" s="43" t="str">
        <f t="shared" si="113"/>
        <v/>
      </c>
      <c r="AU258" s="43" t="str">
        <f t="shared" si="113"/>
        <v/>
      </c>
      <c r="AV258" t="str">
        <f t="shared" si="124"/>
        <v>C5 4-9T - Standard and Premium</v>
      </c>
      <c r="AW258" t="str">
        <f t="shared" si="125"/>
        <v>C5 4-9T - Standard and Premium_AM &amp; EMEA</v>
      </c>
    </row>
    <row r="259" spans="1:54" ht="15" hidden="1" x14ac:dyDescent="0.25">
      <c r="A259" s="21" t="s">
        <v>504</v>
      </c>
      <c r="B259" t="s">
        <v>505</v>
      </c>
      <c r="C259" t="s">
        <v>211</v>
      </c>
      <c r="D259" t="s">
        <v>15</v>
      </c>
      <c r="E259" t="str">
        <f>VLOOKUP(A259,[1]VLookup!G:I,3,0)</f>
        <v>C5 &gt;3.5 T</v>
      </c>
      <c r="F259" s="22">
        <v>0</v>
      </c>
      <c r="G259" s="23">
        <f>IFERROR(VLOOKUP(A259,[1]Asia_bookings_input!A:C,3,0),0)</f>
        <v>0</v>
      </c>
      <c r="H259" s="23">
        <f>IFERROR(VLOOKUP(A259,[1]Asia_bookings_input!K:L,2,0),0)</f>
        <v>0</v>
      </c>
      <c r="I259" s="23">
        <f t="shared" si="123"/>
        <v>0</v>
      </c>
      <c r="J259" s="23">
        <f t="shared" si="123"/>
        <v>0</v>
      </c>
      <c r="K259" s="23">
        <f t="shared" si="123"/>
        <v>0</v>
      </c>
      <c r="L259" s="23">
        <f t="shared" si="123"/>
        <v>0</v>
      </c>
      <c r="M259" s="25" t="str">
        <f>IFERROR(VLOOKUP(A259,[1]Revenue_Margin_input_Asia!A:F,6,0),"")</f>
        <v/>
      </c>
      <c r="N259" s="25" t="str">
        <f t="shared" si="81"/>
        <v/>
      </c>
      <c r="O259" s="25" t="str">
        <f t="shared" si="82"/>
        <v/>
      </c>
      <c r="P259" s="25" t="str">
        <f t="shared" si="83"/>
        <v/>
      </c>
      <c r="Q259" s="25" t="str">
        <f t="shared" si="84"/>
        <v/>
      </c>
      <c r="R259" s="25" t="str">
        <f t="shared" si="84"/>
        <v/>
      </c>
      <c r="S259" s="26" t="str">
        <f t="shared" si="84"/>
        <v/>
      </c>
      <c r="T259" s="27" t="str">
        <f>IFERROR(VLOOKUP(A259,[1]Revenue_Margin_input_Asia!A:K,7,0),"")</f>
        <v/>
      </c>
      <c r="U259" s="28" t="str">
        <f>IFERROR(VLOOKUP(A259,[1]Revenue_Margin_input_Asia!A:K,8,0),"")</f>
        <v/>
      </c>
      <c r="V259" s="28" t="str">
        <f>IFERROR(VLOOKUP($A259,[1]Revenue_Margin_input_Asia!$A:$AK,9,0),"")</f>
        <v/>
      </c>
      <c r="W259" s="28" t="str">
        <f>IFERROR(VLOOKUP($A259,[1]Revenue_Margin_input_Asia!$A:$AK,10,0),"")</f>
        <v/>
      </c>
      <c r="X259" s="28" t="str">
        <f>IFERROR(VLOOKUP($A259,[1]Revenue_Margin_input_Asia!$A:$AK,11,0),"")</f>
        <v/>
      </c>
      <c r="Y259" s="28" t="str">
        <f>IFERROR(VLOOKUP($A259,[1]Revenue_Margin_input_Asia!$A:$AK,12,0),"")</f>
        <v/>
      </c>
      <c r="Z259" s="28" t="str">
        <f>IFERROR(VLOOKUP($A259,[1]Revenue_Margin_input_Asia!$A:$AK,13,0),"")</f>
        <v/>
      </c>
      <c r="AA259" s="29">
        <f t="shared" si="121"/>
        <v>0</v>
      </c>
      <c r="AB259" s="30">
        <f t="shared" si="121"/>
        <v>0</v>
      </c>
      <c r="AC259" s="30">
        <f t="shared" si="121"/>
        <v>0</v>
      </c>
      <c r="AD259" s="30">
        <f t="shared" si="121"/>
        <v>0</v>
      </c>
      <c r="AE259" s="30">
        <f t="shared" si="121"/>
        <v>0</v>
      </c>
      <c r="AF259" s="30">
        <f t="shared" si="121"/>
        <v>0</v>
      </c>
      <c r="AG259" s="31">
        <f t="shared" si="121"/>
        <v>0</v>
      </c>
      <c r="AH259" s="29">
        <f t="shared" si="122"/>
        <v>0</v>
      </c>
      <c r="AI259" s="30">
        <f t="shared" si="122"/>
        <v>0</v>
      </c>
      <c r="AJ259" s="30">
        <f t="shared" si="122"/>
        <v>0</v>
      </c>
      <c r="AK259" s="30">
        <f t="shared" si="122"/>
        <v>0</v>
      </c>
      <c r="AL259" s="30">
        <f t="shared" si="122"/>
        <v>0</v>
      </c>
      <c r="AM259" s="30">
        <f t="shared" si="122"/>
        <v>0</v>
      </c>
      <c r="AN259" s="31">
        <f t="shared" si="122"/>
        <v>0</v>
      </c>
      <c r="AO259" s="42" t="str">
        <f t="shared" si="113"/>
        <v/>
      </c>
      <c r="AP259" s="43" t="str">
        <f t="shared" si="113"/>
        <v/>
      </c>
      <c r="AQ259" s="43" t="str">
        <f t="shared" si="113"/>
        <v/>
      </c>
      <c r="AR259" s="43" t="str">
        <f t="shared" si="113"/>
        <v/>
      </c>
      <c r="AS259" s="43" t="str">
        <f t="shared" si="113"/>
        <v/>
      </c>
      <c r="AT259" s="43" t="str">
        <f t="shared" si="113"/>
        <v/>
      </c>
      <c r="AU259" s="43" t="str">
        <f t="shared" si="113"/>
        <v/>
      </c>
      <c r="AV259" t="str">
        <f t="shared" si="124"/>
        <v>C5 4-9T - Standard and Premium</v>
      </c>
      <c r="AW259" t="str">
        <f t="shared" si="125"/>
        <v>C5 4-9T - Standard and Premium_AM &amp; EMEA</v>
      </c>
    </row>
    <row r="260" spans="1:54" ht="15" x14ac:dyDescent="0.25">
      <c r="A260" s="35" t="s">
        <v>506</v>
      </c>
      <c r="F260" s="36">
        <v>70</v>
      </c>
      <c r="G260" s="37">
        <f>[1]Asia!BD53</f>
        <v>19</v>
      </c>
      <c r="H260" s="37">
        <f>[1]Asia!BE53</f>
        <v>159</v>
      </c>
      <c r="I260" s="37">
        <f>[1]Asia!BF53</f>
        <v>120</v>
      </c>
      <c r="J260" s="37">
        <f>[1]Asia!BG53</f>
        <v>127</v>
      </c>
      <c r="K260" s="37">
        <f>[1]Asia!BH53</f>
        <v>127</v>
      </c>
      <c r="L260" s="38">
        <f>[1]Asia!BI53</f>
        <v>127</v>
      </c>
      <c r="M260" s="25" t="str">
        <f>IFERROR(VLOOKUP(A260,[1]Revenue_Margin_input_Asia!A:F,6,0),"")</f>
        <v/>
      </c>
      <c r="N260" s="25" t="str">
        <f t="shared" si="81"/>
        <v/>
      </c>
      <c r="O260" s="25" t="str">
        <f t="shared" si="82"/>
        <v/>
      </c>
      <c r="P260" s="25" t="str">
        <f t="shared" si="83"/>
        <v/>
      </c>
      <c r="Q260" s="25" t="str">
        <f t="shared" si="84"/>
        <v/>
      </c>
      <c r="R260" s="25" t="str">
        <f t="shared" si="84"/>
        <v/>
      </c>
      <c r="S260" s="26" t="str">
        <f t="shared" si="84"/>
        <v/>
      </c>
      <c r="T260" s="27" t="str">
        <f>IFERROR(VLOOKUP(A260,[1]Revenue_Margin_input_Asia!A:K,7,0),"")</f>
        <v/>
      </c>
      <c r="U260" s="28" t="str">
        <f>IFERROR(VLOOKUP(A260,[1]Revenue_Margin_input_Asia!A:K,8,0),"")</f>
        <v/>
      </c>
      <c r="V260" s="28" t="str">
        <f>IFERROR(VLOOKUP($A260,[1]Revenue_Margin_input_Asia!$A:$AK,9,0),"")</f>
        <v/>
      </c>
      <c r="W260" s="28" t="str">
        <f>IFERROR(VLOOKUP($A260,[1]Revenue_Margin_input_Asia!$A:$AK,10,0),"")</f>
        <v/>
      </c>
      <c r="X260" s="28" t="str">
        <f>IFERROR(VLOOKUP($A260,[1]Revenue_Margin_input_Asia!$A:$AK,11,0),"")</f>
        <v/>
      </c>
      <c r="Y260" s="28" t="str">
        <f>IFERROR(VLOOKUP($A260,[1]Revenue_Margin_input_Asia!$A:$AK,12,0),"")</f>
        <v/>
      </c>
      <c r="Z260" s="28" t="str">
        <f>IFERROR(VLOOKUP($A260,[1]Revenue_Margin_input_Asia!$A:$AK,13,0),"")</f>
        <v/>
      </c>
      <c r="AA260" s="39">
        <f>SUM(AA252:AA259)</f>
        <v>4691.0133097874177</v>
      </c>
      <c r="AB260" s="40">
        <f t="shared" ref="AB260:AN260" si="126">SUM(AB252:AB259)</f>
        <v>3829.0228684824283</v>
      </c>
      <c r="AC260" s="40">
        <f t="shared" si="126"/>
        <v>12382.576501092406</v>
      </c>
      <c r="AD260" s="40">
        <f t="shared" si="126"/>
        <v>9361.885794931597</v>
      </c>
      <c r="AE260" s="40">
        <f t="shared" si="126"/>
        <v>9881.5767655840918</v>
      </c>
      <c r="AF260" s="40">
        <f t="shared" si="126"/>
        <v>9881.5767655840918</v>
      </c>
      <c r="AG260" s="41">
        <f t="shared" si="126"/>
        <v>9881.5767655840918</v>
      </c>
      <c r="AH260" s="39">
        <f t="shared" si="126"/>
        <v>491.70564038060422</v>
      </c>
      <c r="AI260" s="40">
        <f t="shared" si="126"/>
        <v>359.23844013658504</v>
      </c>
      <c r="AJ260" s="40">
        <f t="shared" si="126"/>
        <v>1484.2383714353243</v>
      </c>
      <c r="AK260" s="40">
        <f t="shared" si="126"/>
        <v>1122.0919759073033</v>
      </c>
      <c r="AL260" s="40">
        <f t="shared" si="126"/>
        <v>1184.4941529078687</v>
      </c>
      <c r="AM260" s="40">
        <f t="shared" si="126"/>
        <v>1184.4941529078687</v>
      </c>
      <c r="AN260" s="41">
        <f t="shared" si="126"/>
        <v>1184.4941529078687</v>
      </c>
      <c r="AO260" s="42">
        <f t="shared" si="113"/>
        <v>0.10481864107157837</v>
      </c>
      <c r="AP260" s="43">
        <f t="shared" si="113"/>
        <v>9.3819873235430271E-2</v>
      </c>
      <c r="AQ260" s="43">
        <f t="shared" si="113"/>
        <v>0.11986506776714709</v>
      </c>
      <c r="AR260" s="43">
        <f t="shared" si="113"/>
        <v>0.11985747321493596</v>
      </c>
      <c r="AS260" s="43">
        <f t="shared" si="113"/>
        <v>0.11986894207342165</v>
      </c>
      <c r="AT260" s="43">
        <f t="shared" si="113"/>
        <v>0.11986894207342165</v>
      </c>
      <c r="AU260" s="43">
        <f t="shared" si="113"/>
        <v>0.11986894207342165</v>
      </c>
      <c r="AW260" t="str">
        <f t="shared" si="114"/>
        <v>_</v>
      </c>
    </row>
    <row r="261" spans="1:54" ht="15" hidden="1" x14ac:dyDescent="0.25">
      <c r="A261" s="21" t="s">
        <v>507</v>
      </c>
      <c r="B261" t="s">
        <v>508</v>
      </c>
      <c r="C261" t="s">
        <v>80</v>
      </c>
      <c r="D261" t="s">
        <v>15</v>
      </c>
      <c r="E261" t="str">
        <f>VLOOKUP(A261,[1]VLookup!G:I,3,0)</f>
        <v>C5 &gt;3.5 T</v>
      </c>
      <c r="F261" s="22">
        <v>0</v>
      </c>
      <c r="G261" s="23">
        <f>IFERROR(VLOOKUP(A261,[1]Asia_bookings_input!A:C,3,0),0)</f>
        <v>0</v>
      </c>
      <c r="H261" s="23">
        <f>IFERROR(VLOOKUP(A261,[1]Asia_bookings_input!K:L,2,0),0)</f>
        <v>0</v>
      </c>
      <c r="I261" s="23">
        <f t="shared" ref="I261:L266" si="127">IFERROR(ROUND(I$267*$F261/SUM($F$261:$F$266),0),0)</f>
        <v>0</v>
      </c>
      <c r="J261" s="23">
        <f t="shared" si="127"/>
        <v>0</v>
      </c>
      <c r="K261" s="23">
        <f t="shared" si="127"/>
        <v>0</v>
      </c>
      <c r="L261" s="24">
        <f t="shared" si="127"/>
        <v>0</v>
      </c>
      <c r="M261" s="25" t="str">
        <f>IFERROR(VLOOKUP(A261,[1]Revenue_Margin_input_Asia!A:F,6,0),"")</f>
        <v/>
      </c>
      <c r="N261" s="25" t="str">
        <f t="shared" si="81"/>
        <v/>
      </c>
      <c r="O261" s="25" t="str">
        <f t="shared" si="82"/>
        <v/>
      </c>
      <c r="P261" s="25" t="str">
        <f t="shared" si="83"/>
        <v/>
      </c>
      <c r="Q261" s="25" t="str">
        <f t="shared" si="84"/>
        <v/>
      </c>
      <c r="R261" s="25" t="str">
        <f t="shared" si="84"/>
        <v/>
      </c>
      <c r="S261" s="26" t="str">
        <f t="shared" si="84"/>
        <v/>
      </c>
      <c r="T261" s="27" t="str">
        <f>IFERROR(VLOOKUP(A261,[1]Revenue_Margin_input_Asia!A:K,7,0),"")</f>
        <v/>
      </c>
      <c r="U261" s="28" t="str">
        <f>IFERROR(VLOOKUP(A261,[1]Revenue_Margin_input_Asia!A:K,8,0),"")</f>
        <v/>
      </c>
      <c r="V261" s="28" t="str">
        <f>IFERROR(VLOOKUP($A261,[1]Revenue_Margin_input_Asia!$A:$AK,9,0),"")</f>
        <v/>
      </c>
      <c r="W261" s="28" t="str">
        <f>IFERROR(VLOOKUP($A261,[1]Revenue_Margin_input_Asia!$A:$AK,10,0),"")</f>
        <v/>
      </c>
      <c r="X261" s="28" t="str">
        <f>IFERROR(VLOOKUP($A261,[1]Revenue_Margin_input_Asia!$A:$AK,11,0),"")</f>
        <v/>
      </c>
      <c r="Y261" s="28" t="str">
        <f>IFERROR(VLOOKUP($A261,[1]Revenue_Margin_input_Asia!$A:$AK,12,0),"")</f>
        <v/>
      </c>
      <c r="Z261" s="28" t="str">
        <f>IFERROR(VLOOKUP($A261,[1]Revenue_Margin_input_Asia!$A:$AK,13,0),"")</f>
        <v/>
      </c>
      <c r="AA261" s="29">
        <f t="shared" ref="AA261:AG266" si="128">IFERROR(F261*M261,0)</f>
        <v>0</v>
      </c>
      <c r="AB261" s="30">
        <f t="shared" si="128"/>
        <v>0</v>
      </c>
      <c r="AC261" s="30">
        <f t="shared" si="128"/>
        <v>0</v>
      </c>
      <c r="AD261" s="30">
        <f t="shared" si="128"/>
        <v>0</v>
      </c>
      <c r="AE261" s="30">
        <f t="shared" si="128"/>
        <v>0</v>
      </c>
      <c r="AF261" s="30">
        <f t="shared" si="128"/>
        <v>0</v>
      </c>
      <c r="AG261" s="31">
        <f t="shared" si="128"/>
        <v>0</v>
      </c>
      <c r="AH261" s="29">
        <f t="shared" ref="AH261:AN266" si="129">IFERROR(AA261*T261,0)</f>
        <v>0</v>
      </c>
      <c r="AI261" s="30">
        <f t="shared" si="129"/>
        <v>0</v>
      </c>
      <c r="AJ261" s="30">
        <f t="shared" si="129"/>
        <v>0</v>
      </c>
      <c r="AK261" s="30">
        <f t="shared" si="129"/>
        <v>0</v>
      </c>
      <c r="AL261" s="30">
        <f t="shared" si="129"/>
        <v>0</v>
      </c>
      <c r="AM261" s="30">
        <f t="shared" si="129"/>
        <v>0</v>
      </c>
      <c r="AN261" s="31">
        <f t="shared" si="129"/>
        <v>0</v>
      </c>
      <c r="AO261" s="42" t="str">
        <f t="shared" si="113"/>
        <v/>
      </c>
      <c r="AP261" s="43" t="str">
        <f t="shared" si="113"/>
        <v/>
      </c>
      <c r="AQ261" s="43" t="str">
        <f t="shared" si="113"/>
        <v/>
      </c>
      <c r="AR261" s="43" t="str">
        <f t="shared" si="113"/>
        <v/>
      </c>
      <c r="AS261" s="43" t="str">
        <f t="shared" si="113"/>
        <v/>
      </c>
      <c r="AT261" s="43" t="str">
        <f t="shared" si="113"/>
        <v/>
      </c>
      <c r="AU261" s="43" t="str">
        <f t="shared" si="113"/>
        <v/>
      </c>
      <c r="AV261" t="str">
        <f>$A$267</f>
        <v>C5 4-9T - Low Intensity</v>
      </c>
      <c r="AW261" t="str">
        <f t="shared" si="114"/>
        <v>C5 4-9T - Low Intensity_Hangcha</v>
      </c>
    </row>
    <row r="262" spans="1:54" ht="15" hidden="1" x14ac:dyDescent="0.25">
      <c r="A262" s="21" t="s">
        <v>509</v>
      </c>
      <c r="B262" t="s">
        <v>508</v>
      </c>
      <c r="C262" t="s">
        <v>80</v>
      </c>
      <c r="D262" t="s">
        <v>18</v>
      </c>
      <c r="E262" t="str">
        <f>VLOOKUP(A262,[1]VLookup!G:I,3,0)</f>
        <v>C5 &gt;3.5 T</v>
      </c>
      <c r="F262" s="22">
        <v>0</v>
      </c>
      <c r="G262" s="23">
        <f>IFERROR(VLOOKUP(A262,[1]Asia_bookings_input!A:C,3,0),0)</f>
        <v>0</v>
      </c>
      <c r="H262" s="23">
        <f>IFERROR(VLOOKUP(A262,[1]Asia_bookings_input!K:L,2,0),0)</f>
        <v>0</v>
      </c>
      <c r="I262" s="23">
        <f t="shared" si="127"/>
        <v>0</v>
      </c>
      <c r="J262" s="23">
        <f t="shared" si="127"/>
        <v>0</v>
      </c>
      <c r="K262" s="23">
        <f t="shared" si="127"/>
        <v>0</v>
      </c>
      <c r="L262" s="24">
        <f t="shared" si="127"/>
        <v>0</v>
      </c>
      <c r="M262" s="25" t="str">
        <f>IFERROR(VLOOKUP(A262,[1]Revenue_Margin_input_Asia!A:F,6,0),"")</f>
        <v/>
      </c>
      <c r="N262" s="25" t="str">
        <f t="shared" si="81"/>
        <v/>
      </c>
      <c r="O262" s="25" t="str">
        <f t="shared" si="82"/>
        <v/>
      </c>
      <c r="P262" s="25" t="str">
        <f t="shared" si="83"/>
        <v/>
      </c>
      <c r="Q262" s="25" t="str">
        <f t="shared" si="84"/>
        <v/>
      </c>
      <c r="R262" s="25" t="str">
        <f t="shared" si="84"/>
        <v/>
      </c>
      <c r="S262" s="26" t="str">
        <f t="shared" si="84"/>
        <v/>
      </c>
      <c r="T262" s="27" t="str">
        <f>IFERROR(VLOOKUP(A262,[1]Revenue_Margin_input_Asia!A:K,7,0),"")</f>
        <v/>
      </c>
      <c r="U262" s="28" t="str">
        <f>IFERROR(VLOOKUP(A262,[1]Revenue_Margin_input_Asia!A:K,8,0),"")</f>
        <v/>
      </c>
      <c r="V262" s="28" t="str">
        <f>IFERROR(VLOOKUP($A262,[1]Revenue_Margin_input_Asia!$A:$AK,9,0),"")</f>
        <v/>
      </c>
      <c r="W262" s="28" t="str">
        <f>IFERROR(VLOOKUP($A262,[1]Revenue_Margin_input_Asia!$A:$AK,10,0),"")</f>
        <v/>
      </c>
      <c r="X262" s="28" t="str">
        <f>IFERROR(VLOOKUP($A262,[1]Revenue_Margin_input_Asia!$A:$AK,11,0),"")</f>
        <v/>
      </c>
      <c r="Y262" s="28" t="str">
        <f>IFERROR(VLOOKUP($A262,[1]Revenue_Margin_input_Asia!$A:$AK,12,0),"")</f>
        <v/>
      </c>
      <c r="Z262" s="28" t="str">
        <f>IFERROR(VLOOKUP($A262,[1]Revenue_Margin_input_Asia!$A:$AK,13,0),"")</f>
        <v/>
      </c>
      <c r="AA262" s="29">
        <f t="shared" si="128"/>
        <v>0</v>
      </c>
      <c r="AB262" s="30">
        <f t="shared" si="128"/>
        <v>0</v>
      </c>
      <c r="AC262" s="30">
        <f t="shared" si="128"/>
        <v>0</v>
      </c>
      <c r="AD262" s="30">
        <f t="shared" si="128"/>
        <v>0</v>
      </c>
      <c r="AE262" s="30">
        <f t="shared" si="128"/>
        <v>0</v>
      </c>
      <c r="AF262" s="30">
        <f t="shared" si="128"/>
        <v>0</v>
      </c>
      <c r="AG262" s="31">
        <f t="shared" si="128"/>
        <v>0</v>
      </c>
      <c r="AH262" s="29">
        <f t="shared" si="129"/>
        <v>0</v>
      </c>
      <c r="AI262" s="30">
        <f t="shared" si="129"/>
        <v>0</v>
      </c>
      <c r="AJ262" s="30">
        <f t="shared" si="129"/>
        <v>0</v>
      </c>
      <c r="AK262" s="30">
        <f t="shared" si="129"/>
        <v>0</v>
      </c>
      <c r="AL262" s="30">
        <f t="shared" si="129"/>
        <v>0</v>
      </c>
      <c r="AM262" s="30">
        <f t="shared" si="129"/>
        <v>0</v>
      </c>
      <c r="AN262" s="31">
        <f t="shared" si="129"/>
        <v>0</v>
      </c>
      <c r="AO262" s="42" t="str">
        <f t="shared" si="113"/>
        <v/>
      </c>
      <c r="AP262" s="43" t="str">
        <f t="shared" si="113"/>
        <v/>
      </c>
      <c r="AQ262" s="43" t="str">
        <f t="shared" si="113"/>
        <v/>
      </c>
      <c r="AR262" s="43" t="str">
        <f t="shared" si="113"/>
        <v/>
      </c>
      <c r="AS262" s="43" t="str">
        <f t="shared" si="113"/>
        <v/>
      </c>
      <c r="AT262" s="43" t="str">
        <f t="shared" si="113"/>
        <v/>
      </c>
      <c r="AU262" s="43" t="str">
        <f t="shared" si="113"/>
        <v/>
      </c>
      <c r="AV262" t="str">
        <f t="shared" ref="AV262:AV266" si="130">$A$267</f>
        <v>C5 4-9T - Low Intensity</v>
      </c>
      <c r="AW262" t="str">
        <f t="shared" si="114"/>
        <v>C5 4-9T - Low Intensity_Hangcha</v>
      </c>
    </row>
    <row r="263" spans="1:54" ht="15" hidden="1" x14ac:dyDescent="0.25">
      <c r="A263" s="21" t="s">
        <v>510</v>
      </c>
      <c r="B263" t="s">
        <v>511</v>
      </c>
      <c r="C263" t="s">
        <v>80</v>
      </c>
      <c r="D263" t="s">
        <v>18</v>
      </c>
      <c r="E263" t="str">
        <f>VLOOKUP(A263,[1]VLookup!G:I,3,0)</f>
        <v>C5 &gt;3.5 T</v>
      </c>
      <c r="F263" s="22">
        <v>0</v>
      </c>
      <c r="G263" s="23">
        <f>IFERROR(VLOOKUP(A263,[1]Asia_bookings_input!A:C,3,0),0)</f>
        <v>0</v>
      </c>
      <c r="H263" s="23">
        <f>IFERROR(VLOOKUP(A263,[1]Asia_bookings_input!K:L,2,0),0)</f>
        <v>0</v>
      </c>
      <c r="I263" s="23">
        <f t="shared" si="127"/>
        <v>0</v>
      </c>
      <c r="J263" s="23">
        <f t="shared" si="127"/>
        <v>0</v>
      </c>
      <c r="K263" s="23">
        <f t="shared" si="127"/>
        <v>0</v>
      </c>
      <c r="L263" s="24">
        <f t="shared" si="127"/>
        <v>0</v>
      </c>
      <c r="M263" s="25" t="str">
        <f>IFERROR(VLOOKUP(A263,[1]Revenue_Margin_input_Asia!A:F,6,0),"")</f>
        <v/>
      </c>
      <c r="N263" s="25" t="str">
        <f t="shared" ref="N263:N296" si="131">M263</f>
        <v/>
      </c>
      <c r="O263" s="25" t="str">
        <f t="shared" ref="O263:O296" si="132">M263</f>
        <v/>
      </c>
      <c r="P263" s="25" t="str">
        <f t="shared" ref="P263:P296" si="133">M263</f>
        <v/>
      </c>
      <c r="Q263" s="25" t="str">
        <f t="shared" ref="Q263:S296" si="134">M263</f>
        <v/>
      </c>
      <c r="R263" s="25" t="str">
        <f t="shared" si="134"/>
        <v/>
      </c>
      <c r="S263" s="26" t="str">
        <f t="shared" si="134"/>
        <v/>
      </c>
      <c r="T263" s="27" t="str">
        <f>IFERROR(VLOOKUP(A263,[1]Revenue_Margin_input_Asia!A:K,7,0),"")</f>
        <v/>
      </c>
      <c r="U263" s="28" t="str">
        <f>IFERROR(VLOOKUP(A263,[1]Revenue_Margin_input_Asia!A:K,8,0),"")</f>
        <v/>
      </c>
      <c r="V263" s="28" t="str">
        <f>IFERROR(VLOOKUP($A263,[1]Revenue_Margin_input_Asia!$A:$AK,9,0),"")</f>
        <v/>
      </c>
      <c r="W263" s="28" t="str">
        <f>IFERROR(VLOOKUP($A263,[1]Revenue_Margin_input_Asia!$A:$AK,10,0),"")</f>
        <v/>
      </c>
      <c r="X263" s="28" t="str">
        <f>IFERROR(VLOOKUP($A263,[1]Revenue_Margin_input_Asia!$A:$AK,11,0),"")</f>
        <v/>
      </c>
      <c r="Y263" s="28" t="str">
        <f>IFERROR(VLOOKUP($A263,[1]Revenue_Margin_input_Asia!$A:$AK,12,0),"")</f>
        <v/>
      </c>
      <c r="Z263" s="28" t="str">
        <f>IFERROR(VLOOKUP($A263,[1]Revenue_Margin_input_Asia!$A:$AK,13,0),"")</f>
        <v/>
      </c>
      <c r="AA263" s="29">
        <f t="shared" si="128"/>
        <v>0</v>
      </c>
      <c r="AB263" s="30">
        <f t="shared" si="128"/>
        <v>0</v>
      </c>
      <c r="AC263" s="30">
        <f t="shared" si="128"/>
        <v>0</v>
      </c>
      <c r="AD263" s="30">
        <f t="shared" si="128"/>
        <v>0</v>
      </c>
      <c r="AE263" s="30">
        <f t="shared" si="128"/>
        <v>0</v>
      </c>
      <c r="AF263" s="30">
        <f t="shared" si="128"/>
        <v>0</v>
      </c>
      <c r="AG263" s="31">
        <f t="shared" si="128"/>
        <v>0</v>
      </c>
      <c r="AH263" s="29">
        <f t="shared" si="129"/>
        <v>0</v>
      </c>
      <c r="AI263" s="30">
        <f t="shared" si="129"/>
        <v>0</v>
      </c>
      <c r="AJ263" s="30">
        <f t="shared" si="129"/>
        <v>0</v>
      </c>
      <c r="AK263" s="30">
        <f t="shared" si="129"/>
        <v>0</v>
      </c>
      <c r="AL263" s="30">
        <f t="shared" si="129"/>
        <v>0</v>
      </c>
      <c r="AM263" s="30">
        <f t="shared" si="129"/>
        <v>0</v>
      </c>
      <c r="AN263" s="31">
        <f t="shared" si="129"/>
        <v>0</v>
      </c>
      <c r="AO263" s="42" t="str">
        <f t="shared" si="113"/>
        <v/>
      </c>
      <c r="AP263" s="43" t="str">
        <f t="shared" si="113"/>
        <v/>
      </c>
      <c r="AQ263" s="43" t="str">
        <f t="shared" si="113"/>
        <v/>
      </c>
      <c r="AR263" s="43" t="str">
        <f t="shared" si="113"/>
        <v/>
      </c>
      <c r="AS263" s="43" t="str">
        <f t="shared" si="113"/>
        <v/>
      </c>
      <c r="AT263" s="43" t="str">
        <f t="shared" si="113"/>
        <v/>
      </c>
      <c r="AU263" s="43" t="str">
        <f t="shared" si="113"/>
        <v/>
      </c>
      <c r="AV263" t="str">
        <f t="shared" si="130"/>
        <v>C5 4-9T - Low Intensity</v>
      </c>
      <c r="AW263" t="str">
        <f t="shared" si="114"/>
        <v>C5 4-9T - Low Intensity_Hangcha</v>
      </c>
    </row>
    <row r="264" spans="1:54" ht="15" hidden="1" x14ac:dyDescent="0.25">
      <c r="A264" s="21" t="s">
        <v>512</v>
      </c>
      <c r="B264" t="s">
        <v>511</v>
      </c>
      <c r="C264" t="s">
        <v>80</v>
      </c>
      <c r="D264" t="s">
        <v>15</v>
      </c>
      <c r="E264" t="str">
        <f>VLOOKUP(A264,[1]VLookup!G:I,3,0)</f>
        <v>C5 &gt;3.5 T</v>
      </c>
      <c r="F264" s="22">
        <v>0</v>
      </c>
      <c r="G264" s="23">
        <f>IFERROR(VLOOKUP(A264,[1]Asia_bookings_input!A:C,3,0),0)</f>
        <v>0</v>
      </c>
      <c r="H264" s="23">
        <f>IFERROR(VLOOKUP(A264,[1]Asia_bookings_input!K:L,2,0),0)</f>
        <v>0</v>
      </c>
      <c r="I264" s="23">
        <f t="shared" si="127"/>
        <v>0</v>
      </c>
      <c r="J264" s="23">
        <f t="shared" si="127"/>
        <v>0</v>
      </c>
      <c r="K264" s="23">
        <f t="shared" si="127"/>
        <v>0</v>
      </c>
      <c r="L264" s="24">
        <f t="shared" si="127"/>
        <v>0</v>
      </c>
      <c r="M264" s="25" t="str">
        <f>IFERROR(VLOOKUP(A264,[1]Revenue_Margin_input_Asia!A:F,6,0),"")</f>
        <v/>
      </c>
      <c r="N264" s="25" t="str">
        <f t="shared" si="131"/>
        <v/>
      </c>
      <c r="O264" s="25" t="str">
        <f t="shared" si="132"/>
        <v/>
      </c>
      <c r="P264" s="25" t="str">
        <f t="shared" si="133"/>
        <v/>
      </c>
      <c r="Q264" s="25" t="str">
        <f t="shared" si="134"/>
        <v/>
      </c>
      <c r="R264" s="25" t="str">
        <f t="shared" si="134"/>
        <v/>
      </c>
      <c r="S264" s="26" t="str">
        <f t="shared" si="134"/>
        <v/>
      </c>
      <c r="T264" s="27" t="str">
        <f>IFERROR(VLOOKUP(A264,[1]Revenue_Margin_input_Asia!A:K,7,0),"")</f>
        <v/>
      </c>
      <c r="U264" s="28" t="str">
        <f>IFERROR(VLOOKUP(A264,[1]Revenue_Margin_input_Asia!A:K,8,0),"")</f>
        <v/>
      </c>
      <c r="V264" s="28" t="str">
        <f>IFERROR(VLOOKUP($A264,[1]Revenue_Margin_input_Asia!$A:$AK,9,0),"")</f>
        <v/>
      </c>
      <c r="W264" s="28" t="str">
        <f>IFERROR(VLOOKUP($A264,[1]Revenue_Margin_input_Asia!$A:$AK,10,0),"")</f>
        <v/>
      </c>
      <c r="X264" s="28" t="str">
        <f>IFERROR(VLOOKUP($A264,[1]Revenue_Margin_input_Asia!$A:$AK,11,0),"")</f>
        <v/>
      </c>
      <c r="Y264" s="28" t="str">
        <f>IFERROR(VLOOKUP($A264,[1]Revenue_Margin_input_Asia!$A:$AK,12,0),"")</f>
        <v/>
      </c>
      <c r="Z264" s="28" t="str">
        <f>IFERROR(VLOOKUP($A264,[1]Revenue_Margin_input_Asia!$A:$AK,13,0),"")</f>
        <v/>
      </c>
      <c r="AA264" s="29">
        <f t="shared" si="128"/>
        <v>0</v>
      </c>
      <c r="AB264" s="30">
        <f t="shared" si="128"/>
        <v>0</v>
      </c>
      <c r="AC264" s="30">
        <f t="shared" si="128"/>
        <v>0</v>
      </c>
      <c r="AD264" s="30">
        <f t="shared" si="128"/>
        <v>0</v>
      </c>
      <c r="AE264" s="30">
        <f t="shared" si="128"/>
        <v>0</v>
      </c>
      <c r="AF264" s="30">
        <f t="shared" si="128"/>
        <v>0</v>
      </c>
      <c r="AG264" s="31">
        <f t="shared" si="128"/>
        <v>0</v>
      </c>
      <c r="AH264" s="29">
        <f t="shared" si="129"/>
        <v>0</v>
      </c>
      <c r="AI264" s="30">
        <f t="shared" si="129"/>
        <v>0</v>
      </c>
      <c r="AJ264" s="30">
        <f t="shared" si="129"/>
        <v>0</v>
      </c>
      <c r="AK264" s="30">
        <f t="shared" si="129"/>
        <v>0</v>
      </c>
      <c r="AL264" s="30">
        <f t="shared" si="129"/>
        <v>0</v>
      </c>
      <c r="AM264" s="30">
        <f t="shared" si="129"/>
        <v>0</v>
      </c>
      <c r="AN264" s="31">
        <f t="shared" si="129"/>
        <v>0</v>
      </c>
      <c r="AO264" s="42" t="str">
        <f t="shared" si="113"/>
        <v/>
      </c>
      <c r="AP264" s="43" t="str">
        <f t="shared" si="113"/>
        <v/>
      </c>
      <c r="AQ264" s="43" t="str">
        <f t="shared" si="113"/>
        <v/>
      </c>
      <c r="AR264" s="43" t="str">
        <f t="shared" si="113"/>
        <v/>
      </c>
      <c r="AS264" s="43" t="str">
        <f t="shared" si="113"/>
        <v/>
      </c>
      <c r="AT264" s="43" t="str">
        <f t="shared" si="113"/>
        <v/>
      </c>
      <c r="AU264" s="43" t="str">
        <f t="shared" si="113"/>
        <v/>
      </c>
      <c r="AV264" t="str">
        <f t="shared" si="130"/>
        <v>C5 4-9T - Low Intensity</v>
      </c>
      <c r="AW264" t="str">
        <f t="shared" si="114"/>
        <v>C5 4-9T - Low Intensity_Hangcha</v>
      </c>
    </row>
    <row r="265" spans="1:54" ht="15" x14ac:dyDescent="0.25">
      <c r="A265" s="46" t="s">
        <v>513</v>
      </c>
      <c r="B265" s="47" t="s">
        <v>514</v>
      </c>
      <c r="C265" s="47" t="s">
        <v>93</v>
      </c>
      <c r="D265" s="47" t="s">
        <v>18</v>
      </c>
      <c r="E265" s="48" t="s">
        <v>515</v>
      </c>
      <c r="F265" s="22">
        <v>6</v>
      </c>
      <c r="G265" s="23">
        <f>IFERROR(VLOOKUP(A265,[1]Asia_bookings_input!A:C,3,0),0)</f>
        <v>89</v>
      </c>
      <c r="H265" s="23">
        <f>IFERROR(VLOOKUP(A265,[1]Asia_bookings_input!K:L,2,0),0)</f>
        <v>45</v>
      </c>
      <c r="I265" s="23">
        <f t="shared" si="127"/>
        <v>65</v>
      </c>
      <c r="J265" s="23">
        <f t="shared" si="127"/>
        <v>70</v>
      </c>
      <c r="K265" s="23">
        <f>IFERROR(ROUND(K$267*$F265/SUM($F$261:$F$266),0),0)-1</f>
        <v>69</v>
      </c>
      <c r="L265" s="24">
        <f>IFERROR(ROUND(L$267*$F265/SUM($F$261:$F$266),0),0)</f>
        <v>70</v>
      </c>
      <c r="M265" s="25">
        <f>IFERROR(VLOOKUP(A265,[1]Revenue_Margin_input_Asia!A:F,6,0),"")</f>
        <v>45.571861788050349</v>
      </c>
      <c r="N265" s="25">
        <f t="shared" si="131"/>
        <v>45.571861788050349</v>
      </c>
      <c r="O265" s="25">
        <f t="shared" si="132"/>
        <v>45.571861788050349</v>
      </c>
      <c r="P265" s="25">
        <f t="shared" si="133"/>
        <v>45.571861788050349</v>
      </c>
      <c r="Q265" s="25">
        <f t="shared" si="134"/>
        <v>45.571861788050349</v>
      </c>
      <c r="R265" s="25">
        <f t="shared" si="134"/>
        <v>45.571861788050349</v>
      </c>
      <c r="S265" s="26">
        <f t="shared" si="134"/>
        <v>45.571861788050349</v>
      </c>
      <c r="T265" s="27">
        <f>IFERROR(VLOOKUP(A265,[1]Revenue_Margin_input_Asia!A:K,7,0),"")</f>
        <v>0.13200000000000001</v>
      </c>
      <c r="U265" s="28">
        <f>IFERROR(VLOOKUP(A265,[1]Revenue_Margin_input_Asia!A:K,8,0),"")</f>
        <v>0.14722509244445073</v>
      </c>
      <c r="V265" s="28">
        <f>IFERROR(VLOOKUP($A265,[1]Revenue_Margin_input_Asia!$A:$AK,9,0),"")</f>
        <v>0.20993357678129218</v>
      </c>
      <c r="W265" s="28">
        <f>IFERROR(VLOOKUP($A265,[1]Revenue_Margin_input_Asia!$A:$AK,10,0),"")</f>
        <v>0.20993357678129218</v>
      </c>
      <c r="X265" s="28">
        <f>IFERROR(VLOOKUP($A265,[1]Revenue_Margin_input_Asia!$A:$AK,11,0),"")</f>
        <v>0.20993357678129218</v>
      </c>
      <c r="Y265" s="28">
        <f>IFERROR(VLOOKUP($A265,[1]Revenue_Margin_input_Asia!$A:$AK,12,0),"")</f>
        <v>0.20993357678129218</v>
      </c>
      <c r="Z265" s="28">
        <f>IFERROR(VLOOKUP($A265,[1]Revenue_Margin_input_Asia!$A:$AK,13,0),"")</f>
        <v>0.20993357678129218</v>
      </c>
      <c r="AA265" s="29">
        <f t="shared" si="128"/>
        <v>273.43117072830211</v>
      </c>
      <c r="AB265" s="30">
        <f t="shared" si="128"/>
        <v>4055.8956991364812</v>
      </c>
      <c r="AC265" s="30">
        <f t="shared" si="128"/>
        <v>2050.7337804622657</v>
      </c>
      <c r="AD265" s="30">
        <f t="shared" si="128"/>
        <v>2962.1710162232725</v>
      </c>
      <c r="AE265" s="30">
        <f t="shared" si="128"/>
        <v>3190.0303251635246</v>
      </c>
      <c r="AF265" s="30">
        <f t="shared" si="128"/>
        <v>3144.4584633754739</v>
      </c>
      <c r="AG265" s="31">
        <f t="shared" si="128"/>
        <v>3190.0303251635246</v>
      </c>
      <c r="AH265" s="29">
        <f t="shared" si="129"/>
        <v>36.092914536135879</v>
      </c>
      <c r="AI265" s="30">
        <f t="shared" si="129"/>
        <v>597.12961925041861</v>
      </c>
      <c r="AJ265" s="30">
        <f t="shared" si="129"/>
        <v>430.51787755866462</v>
      </c>
      <c r="AK265" s="30">
        <f t="shared" si="129"/>
        <v>621.85915647362663</v>
      </c>
      <c r="AL265" s="30">
        <f t="shared" si="129"/>
        <v>669.69447620236724</v>
      </c>
      <c r="AM265" s="30">
        <f t="shared" si="129"/>
        <v>660.1274122566191</v>
      </c>
      <c r="AN265" s="31">
        <f t="shared" si="129"/>
        <v>669.69447620236724</v>
      </c>
      <c r="AO265" s="42"/>
      <c r="AP265" s="43"/>
      <c r="AQ265" s="43"/>
      <c r="AR265" s="43"/>
      <c r="AS265" s="43"/>
      <c r="AT265" s="43"/>
      <c r="AU265" s="43"/>
      <c r="AV265" t="str">
        <f t="shared" si="130"/>
        <v>C5 4-9T - Low Intensity</v>
      </c>
      <c r="AW265" t="str">
        <f t="shared" si="114"/>
        <v>C5 4-9T - Low Intensity_Maximal</v>
      </c>
    </row>
    <row r="266" spans="1:54" ht="15" x14ac:dyDescent="0.25">
      <c r="A266" s="46" t="s">
        <v>516</v>
      </c>
      <c r="B266" s="47" t="s">
        <v>517</v>
      </c>
      <c r="C266" s="47" t="s">
        <v>93</v>
      </c>
      <c r="D266" s="47" t="s">
        <v>15</v>
      </c>
      <c r="E266" s="48" t="s">
        <v>515</v>
      </c>
      <c r="F266" s="22">
        <v>6</v>
      </c>
      <c r="G266" s="23">
        <f>IFERROR(VLOOKUP(A266,[1]Asia_bookings_input!A:C,3,0),0)</f>
        <v>0</v>
      </c>
      <c r="H266" s="23">
        <f>IFERROR(VLOOKUP(A266,[1]Asia_bookings_input!K:L,2,0),0)</f>
        <v>55</v>
      </c>
      <c r="I266" s="23">
        <f>IFERROR(ROUND(I$267*$F266/SUM($F$261:$F$266),0),0)</f>
        <v>65</v>
      </c>
      <c r="J266" s="23">
        <f t="shared" si="127"/>
        <v>70</v>
      </c>
      <c r="K266" s="23">
        <f t="shared" si="127"/>
        <v>70</v>
      </c>
      <c r="L266" s="24">
        <f t="shared" si="127"/>
        <v>70</v>
      </c>
      <c r="M266" s="25">
        <f>IFERROR(VLOOKUP(A266,[1]Revenue_Margin_input_Asia!A:F,6,0),"")</f>
        <v>26.073617857142857</v>
      </c>
      <c r="N266" s="25">
        <f t="shared" si="131"/>
        <v>26.073617857142857</v>
      </c>
      <c r="O266" s="25">
        <f t="shared" si="132"/>
        <v>26.073617857142857</v>
      </c>
      <c r="P266" s="25">
        <f t="shared" si="133"/>
        <v>26.073617857142857</v>
      </c>
      <c r="Q266" s="25">
        <f t="shared" si="134"/>
        <v>26.073617857142857</v>
      </c>
      <c r="R266" s="25">
        <f t="shared" si="134"/>
        <v>26.073617857142857</v>
      </c>
      <c r="S266" s="26">
        <f t="shared" si="134"/>
        <v>26.073617857142857</v>
      </c>
      <c r="T266" s="27">
        <f>IFERROR(VLOOKUP(A266,[1]Revenue_Margin_input_Asia!A:K,7,0),"")</f>
        <v>0</v>
      </c>
      <c r="U266" s="28">
        <f>IFERROR(VLOOKUP(A266,[1]Revenue_Margin_input_Asia!A:K,8,0),"")</f>
        <v>0</v>
      </c>
      <c r="V266" s="28">
        <f>IFERROR(VLOOKUP($A266,[1]Revenue_Margin_input_Asia!$A:$AK,9,0),"")</f>
        <v>0.12</v>
      </c>
      <c r="W266" s="28">
        <f>IFERROR(VLOOKUP($A266,[1]Revenue_Margin_input_Asia!$A:$AK,10,0),"")</f>
        <v>0.12</v>
      </c>
      <c r="X266" s="28">
        <f>IFERROR(VLOOKUP($A266,[1]Revenue_Margin_input_Asia!$A:$AK,11,0),"")</f>
        <v>0.12</v>
      </c>
      <c r="Y266" s="28">
        <f>IFERROR(VLOOKUP($A266,[1]Revenue_Margin_input_Asia!$A:$AK,12,0),"")</f>
        <v>0.12</v>
      </c>
      <c r="Z266" s="28">
        <f>IFERROR(VLOOKUP($A266,[1]Revenue_Margin_input_Asia!$A:$AK,13,0),"")</f>
        <v>0.12</v>
      </c>
      <c r="AA266" s="29">
        <f t="shared" si="128"/>
        <v>156.44170714285713</v>
      </c>
      <c r="AB266" s="30">
        <f t="shared" si="128"/>
        <v>0</v>
      </c>
      <c r="AC266" s="30">
        <f t="shared" si="128"/>
        <v>1434.0489821428571</v>
      </c>
      <c r="AD266" s="30">
        <f t="shared" si="128"/>
        <v>1694.7851607142857</v>
      </c>
      <c r="AE266" s="30">
        <f t="shared" si="128"/>
        <v>1825.1532500000001</v>
      </c>
      <c r="AF266" s="30">
        <f t="shared" si="128"/>
        <v>1825.1532500000001</v>
      </c>
      <c r="AG266" s="31">
        <f t="shared" si="128"/>
        <v>1825.1532500000001</v>
      </c>
      <c r="AH266" s="29">
        <f t="shared" si="129"/>
        <v>0</v>
      </c>
      <c r="AI266" s="30">
        <f t="shared" si="129"/>
        <v>0</v>
      </c>
      <c r="AJ266" s="30">
        <f t="shared" si="129"/>
        <v>172.08587785714283</v>
      </c>
      <c r="AK266" s="30">
        <f t="shared" si="129"/>
        <v>203.37421928571428</v>
      </c>
      <c r="AL266" s="30">
        <f t="shared" si="129"/>
        <v>219.01839000000001</v>
      </c>
      <c r="AM266" s="30">
        <f t="shared" si="129"/>
        <v>219.01839000000001</v>
      </c>
      <c r="AN266" s="31">
        <f t="shared" si="129"/>
        <v>219.01839000000001</v>
      </c>
      <c r="AO266" s="42"/>
      <c r="AP266" s="43"/>
      <c r="AQ266" s="43"/>
      <c r="AR266" s="43"/>
      <c r="AS266" s="43"/>
      <c r="AT266" s="43"/>
      <c r="AU266" s="43"/>
      <c r="AV266" t="str">
        <f t="shared" si="130"/>
        <v>C5 4-9T - Low Intensity</v>
      </c>
      <c r="AW266" t="str">
        <f t="shared" si="114"/>
        <v>C5 4-9T - Low Intensity_Maximal</v>
      </c>
    </row>
    <row r="267" spans="1:54" ht="15" x14ac:dyDescent="0.25">
      <c r="A267" s="35" t="s">
        <v>518</v>
      </c>
      <c r="F267" s="36">
        <v>12</v>
      </c>
      <c r="G267" s="37">
        <f>[1]Asia!BD54</f>
        <v>20</v>
      </c>
      <c r="H267" s="37">
        <f>[1]Asia!BE54</f>
        <v>100</v>
      </c>
      <c r="I267" s="37">
        <f>[1]Asia!BF54</f>
        <v>130</v>
      </c>
      <c r="J267" s="37">
        <f>[1]Asia!BG54</f>
        <v>140</v>
      </c>
      <c r="K267" s="37">
        <f>[1]Asia!BH54</f>
        <v>140</v>
      </c>
      <c r="L267" s="38">
        <f>[1]Asia!BI54</f>
        <v>140</v>
      </c>
      <c r="M267" s="25" t="str">
        <f>IFERROR(VLOOKUP(A267,[1]Revenue_Margin_input_Asia!A:F,6,0),"")</f>
        <v/>
      </c>
      <c r="N267" s="25" t="str">
        <f t="shared" si="131"/>
        <v/>
      </c>
      <c r="O267" s="25" t="str">
        <f t="shared" si="132"/>
        <v/>
      </c>
      <c r="P267" s="25" t="str">
        <f t="shared" si="133"/>
        <v/>
      </c>
      <c r="Q267" s="25" t="str">
        <f t="shared" si="134"/>
        <v/>
      </c>
      <c r="R267" s="25" t="str">
        <f t="shared" si="134"/>
        <v/>
      </c>
      <c r="S267" s="26" t="str">
        <f t="shared" si="134"/>
        <v/>
      </c>
      <c r="T267" s="27" t="str">
        <f>IFERROR(VLOOKUP(A267,[1]Revenue_Margin_input_Asia!A:K,7,0),"")</f>
        <v/>
      </c>
      <c r="U267" s="28" t="str">
        <f>IFERROR(VLOOKUP(A267,[1]Revenue_Margin_input_Asia!A:K,8,0),"")</f>
        <v/>
      </c>
      <c r="V267" s="28" t="str">
        <f>IFERROR(VLOOKUP($A267,[1]Revenue_Margin_input_Asia!$A:$AK,9,0),"")</f>
        <v/>
      </c>
      <c r="W267" s="28" t="str">
        <f>IFERROR(VLOOKUP($A267,[1]Revenue_Margin_input_Asia!$A:$AK,10,0),"")</f>
        <v/>
      </c>
      <c r="X267" s="28" t="str">
        <f>IFERROR(VLOOKUP($A267,[1]Revenue_Margin_input_Asia!$A:$AK,11,0),"")</f>
        <v/>
      </c>
      <c r="Y267" s="28" t="str">
        <f>IFERROR(VLOOKUP($A267,[1]Revenue_Margin_input_Asia!$A:$AK,12,0),"")</f>
        <v/>
      </c>
      <c r="Z267" s="28" t="str">
        <f>IFERROR(VLOOKUP($A267,[1]Revenue_Margin_input_Asia!$A:$AK,13,0),"")</f>
        <v/>
      </c>
      <c r="AA267" s="39">
        <f>SUM(AA261:AA266)</f>
        <v>429.87287787115923</v>
      </c>
      <c r="AB267" s="40">
        <f t="shared" ref="AB267:AN267" si="135">SUM(AB261:AB266)</f>
        <v>4055.8956991364812</v>
      </c>
      <c r="AC267" s="40">
        <f t="shared" si="135"/>
        <v>3484.782762605123</v>
      </c>
      <c r="AD267" s="40">
        <f t="shared" si="135"/>
        <v>4656.9561769375578</v>
      </c>
      <c r="AE267" s="40">
        <f t="shared" si="135"/>
        <v>5015.1835751635244</v>
      </c>
      <c r="AF267" s="40">
        <f t="shared" si="135"/>
        <v>4969.6117133754742</v>
      </c>
      <c r="AG267" s="41">
        <f t="shared" si="135"/>
        <v>5015.1835751635244</v>
      </c>
      <c r="AH267" s="39">
        <f t="shared" si="135"/>
        <v>36.092914536135879</v>
      </c>
      <c r="AI267" s="40">
        <f t="shared" si="135"/>
        <v>597.12961925041861</v>
      </c>
      <c r="AJ267" s="40">
        <f t="shared" si="135"/>
        <v>602.60375541580743</v>
      </c>
      <c r="AK267" s="40">
        <f t="shared" si="135"/>
        <v>825.2333757593409</v>
      </c>
      <c r="AL267" s="40">
        <f t="shared" si="135"/>
        <v>888.7128662023672</v>
      </c>
      <c r="AM267" s="40">
        <f t="shared" si="135"/>
        <v>879.14580225661916</v>
      </c>
      <c r="AN267" s="41">
        <f t="shared" si="135"/>
        <v>888.7128662023672</v>
      </c>
      <c r="AO267" s="42">
        <f t="shared" si="113"/>
        <v>8.3961832425616736E-2</v>
      </c>
      <c r="AP267" s="43">
        <f t="shared" si="113"/>
        <v>0.14722509244445073</v>
      </c>
      <c r="AQ267" s="43">
        <f t="shared" si="113"/>
        <v>0.17292433889489234</v>
      </c>
      <c r="AR267" s="43">
        <f t="shared" si="113"/>
        <v>0.17720445381172115</v>
      </c>
      <c r="AS267" s="43">
        <f t="shared" si="113"/>
        <v>0.17720445381172112</v>
      </c>
      <c r="AT267" s="43">
        <f t="shared" si="113"/>
        <v>0.17690432431379699</v>
      </c>
      <c r="AU267" s="43">
        <f t="shared" si="113"/>
        <v>0.17720445381172112</v>
      </c>
      <c r="AW267" t="str">
        <f t="shared" si="114"/>
        <v>_</v>
      </c>
      <c r="AY267" s="49"/>
      <c r="AZ267" s="49"/>
      <c r="BA267" s="49"/>
      <c r="BB267" s="49"/>
    </row>
    <row r="268" spans="1:54" ht="15" hidden="1" x14ac:dyDescent="0.25">
      <c r="A268" s="21" t="s">
        <v>519</v>
      </c>
      <c r="B268" t="s">
        <v>520</v>
      </c>
      <c r="C268" t="s">
        <v>521</v>
      </c>
      <c r="D268" t="s">
        <v>29</v>
      </c>
      <c r="E268" t="str">
        <f>VLOOKUP(A268,[1]VLookup!G:I,3,0)</f>
        <v>C5 BT 8-16T</v>
      </c>
      <c r="F268" s="22">
        <v>0</v>
      </c>
      <c r="G268" s="23">
        <f>IFERROR(VLOOKUP(A268,[1]Asia_bookings_input!A:C,3,0),0)</f>
        <v>0</v>
      </c>
      <c r="H268" s="23">
        <f>IFERROR(VLOOKUP(A268,[1]Asia_bookings_input!K:L,2,0),0)</f>
        <v>0</v>
      </c>
      <c r="I268" s="23">
        <f t="shared" ref="I268:L276" si="136">IFERROR(ROUND((I$278-I$277)*$F268/($F$278-$F$277),0),0)</f>
        <v>0</v>
      </c>
      <c r="J268" s="23">
        <f t="shared" si="136"/>
        <v>0</v>
      </c>
      <c r="K268" s="23">
        <f t="shared" si="136"/>
        <v>0</v>
      </c>
      <c r="L268" s="24">
        <f t="shared" si="136"/>
        <v>0</v>
      </c>
      <c r="M268" s="25" t="str">
        <f>IFERROR(VLOOKUP(A268,[1]Revenue_Margin_input_Asia!A:F,6,0),"")</f>
        <v/>
      </c>
      <c r="N268" s="25" t="str">
        <f t="shared" si="131"/>
        <v/>
      </c>
      <c r="O268" s="25" t="str">
        <f t="shared" si="132"/>
        <v/>
      </c>
      <c r="P268" s="25" t="str">
        <f t="shared" si="133"/>
        <v/>
      </c>
      <c r="Q268" s="25" t="str">
        <f t="shared" si="134"/>
        <v/>
      </c>
      <c r="R268" s="25" t="str">
        <f t="shared" si="134"/>
        <v/>
      </c>
      <c r="S268" s="26" t="str">
        <f t="shared" si="134"/>
        <v/>
      </c>
      <c r="T268" s="27" t="str">
        <f>IFERROR(VLOOKUP(A268,[1]Revenue_Margin_input_Asia!A:K,7,0),"")</f>
        <v/>
      </c>
      <c r="U268" s="28" t="str">
        <f>IFERROR(VLOOKUP(A268,[1]Revenue_Margin_input_Asia!A:K,8,0),"")</f>
        <v/>
      </c>
      <c r="V268" s="28" t="str">
        <f>IFERROR(VLOOKUP($A268,[1]Revenue_Margin_input_Asia!$A:$AK,9,0),"")</f>
        <v/>
      </c>
      <c r="W268" s="28" t="str">
        <f>IFERROR(VLOOKUP($A268,[1]Revenue_Margin_input_Asia!$A:$AK,10,0),"")</f>
        <v/>
      </c>
      <c r="X268" s="28" t="str">
        <f>IFERROR(VLOOKUP($A268,[1]Revenue_Margin_input_Asia!$A:$AK,11,0),"")</f>
        <v/>
      </c>
      <c r="Y268" s="28" t="str">
        <f>IFERROR(VLOOKUP($A268,[1]Revenue_Margin_input_Asia!$A:$AK,12,0),"")</f>
        <v/>
      </c>
      <c r="Z268" s="28" t="str">
        <f>IFERROR(VLOOKUP($A268,[1]Revenue_Margin_input_Asia!$A:$AK,13,0),"")</f>
        <v/>
      </c>
      <c r="AA268" s="29">
        <f t="shared" ref="AA268:AG277" si="137">IFERROR(F268*M268,0)</f>
        <v>0</v>
      </c>
      <c r="AB268" s="30">
        <f t="shared" si="137"/>
        <v>0</v>
      </c>
      <c r="AC268" s="30">
        <f t="shared" si="137"/>
        <v>0</v>
      </c>
      <c r="AD268" s="30">
        <f t="shared" si="137"/>
        <v>0</v>
      </c>
      <c r="AE268" s="30">
        <f t="shared" si="137"/>
        <v>0</v>
      </c>
      <c r="AF268" s="30">
        <f t="shared" si="137"/>
        <v>0</v>
      </c>
      <c r="AG268" s="31">
        <f t="shared" si="137"/>
        <v>0</v>
      </c>
      <c r="AH268" s="29">
        <f t="shared" ref="AH268:AN277" si="138">IFERROR(AA268*T268,0)</f>
        <v>0</v>
      </c>
      <c r="AI268" s="30">
        <f t="shared" si="138"/>
        <v>0</v>
      </c>
      <c r="AJ268" s="30">
        <f t="shared" si="138"/>
        <v>0</v>
      </c>
      <c r="AK268" s="30">
        <f t="shared" si="138"/>
        <v>0</v>
      </c>
      <c r="AL268" s="30">
        <f t="shared" si="138"/>
        <v>0</v>
      </c>
      <c r="AM268" s="30">
        <f t="shared" si="138"/>
        <v>0</v>
      </c>
      <c r="AN268" s="31">
        <f t="shared" si="138"/>
        <v>0</v>
      </c>
      <c r="AO268" s="42" t="str">
        <f t="shared" si="113"/>
        <v/>
      </c>
      <c r="AP268" s="43" t="str">
        <f t="shared" si="113"/>
        <v/>
      </c>
      <c r="AQ268" s="43" t="str">
        <f t="shared" si="113"/>
        <v/>
      </c>
      <c r="AR268" s="43" t="str">
        <f t="shared" si="113"/>
        <v/>
      </c>
      <c r="AS268" s="43" t="str">
        <f t="shared" si="113"/>
        <v/>
      </c>
      <c r="AT268" s="43" t="str">
        <f t="shared" si="113"/>
        <v/>
      </c>
      <c r="AU268" s="43" t="str">
        <f t="shared" si="113"/>
        <v/>
      </c>
      <c r="AV268" t="str">
        <f>$A$278</f>
        <v>Big Forklift Trucks 10-16T</v>
      </c>
      <c r="AW268" t="s">
        <v>522</v>
      </c>
    </row>
    <row r="269" spans="1:54" ht="15" hidden="1" x14ac:dyDescent="0.25">
      <c r="A269" s="21" t="s">
        <v>523</v>
      </c>
      <c r="B269" t="s">
        <v>524</v>
      </c>
      <c r="C269" t="s">
        <v>521</v>
      </c>
      <c r="D269" t="s">
        <v>18</v>
      </c>
      <c r="E269" t="str">
        <f>VLOOKUP(A269,[1]VLookup!G:I,3,0)</f>
        <v>C5 BT 8-16T</v>
      </c>
      <c r="F269" s="22">
        <v>0</v>
      </c>
      <c r="G269" s="23">
        <f>IFERROR(VLOOKUP(A269,[1]Asia_bookings_input!A:C,3,0),0)</f>
        <v>1</v>
      </c>
      <c r="H269" s="23">
        <f>IFERROR(VLOOKUP(A269,[1]Asia_bookings_input!K:L,2,0),0)</f>
        <v>0</v>
      </c>
      <c r="I269" s="23">
        <f t="shared" si="136"/>
        <v>0</v>
      </c>
      <c r="J269" s="23">
        <f t="shared" si="136"/>
        <v>0</v>
      </c>
      <c r="K269" s="23">
        <f t="shared" si="136"/>
        <v>0</v>
      </c>
      <c r="L269" s="24">
        <f t="shared" si="136"/>
        <v>0</v>
      </c>
      <c r="M269" s="25" t="str">
        <f>IFERROR(VLOOKUP(A269,[1]Revenue_Margin_input_Asia!A:F,6,0),"")</f>
        <v/>
      </c>
      <c r="N269" s="25" t="str">
        <f t="shared" si="131"/>
        <v/>
      </c>
      <c r="O269" s="25" t="str">
        <f t="shared" si="132"/>
        <v/>
      </c>
      <c r="P269" s="25" t="str">
        <f t="shared" si="133"/>
        <v/>
      </c>
      <c r="Q269" s="25" t="str">
        <f t="shared" si="134"/>
        <v/>
      </c>
      <c r="R269" s="25" t="str">
        <f t="shared" si="134"/>
        <v/>
      </c>
      <c r="S269" s="26" t="str">
        <f t="shared" si="134"/>
        <v/>
      </c>
      <c r="T269" s="27" t="str">
        <f>IFERROR(VLOOKUP(A269,[1]Revenue_Margin_input_Asia!A:K,7,0),"")</f>
        <v/>
      </c>
      <c r="U269" s="28" t="str">
        <f>IFERROR(VLOOKUP(A269,[1]Revenue_Margin_input_Asia!A:K,8,0),"")</f>
        <v/>
      </c>
      <c r="V269" s="28" t="str">
        <f>IFERROR(VLOOKUP($A269,[1]Revenue_Margin_input_Asia!$A:$AK,9,0),"")</f>
        <v/>
      </c>
      <c r="W269" s="28" t="str">
        <f>IFERROR(VLOOKUP($A269,[1]Revenue_Margin_input_Asia!$A:$AK,10,0),"")</f>
        <v/>
      </c>
      <c r="X269" s="28" t="str">
        <f>IFERROR(VLOOKUP($A269,[1]Revenue_Margin_input_Asia!$A:$AK,11,0),"")</f>
        <v/>
      </c>
      <c r="Y269" s="28" t="str">
        <f>IFERROR(VLOOKUP($A269,[1]Revenue_Margin_input_Asia!$A:$AK,12,0),"")</f>
        <v/>
      </c>
      <c r="Z269" s="28" t="str">
        <f>IFERROR(VLOOKUP($A269,[1]Revenue_Margin_input_Asia!$A:$AK,13,0),"")</f>
        <v/>
      </c>
      <c r="AA269" s="29">
        <f t="shared" si="137"/>
        <v>0</v>
      </c>
      <c r="AB269" s="30">
        <f t="shared" si="137"/>
        <v>0</v>
      </c>
      <c r="AC269" s="30">
        <f t="shared" si="137"/>
        <v>0</v>
      </c>
      <c r="AD269" s="30">
        <f t="shared" si="137"/>
        <v>0</v>
      </c>
      <c r="AE269" s="30">
        <f t="shared" si="137"/>
        <v>0</v>
      </c>
      <c r="AF269" s="30">
        <f t="shared" si="137"/>
        <v>0</v>
      </c>
      <c r="AG269" s="31">
        <f t="shared" si="137"/>
        <v>0</v>
      </c>
      <c r="AH269" s="29">
        <f t="shared" si="138"/>
        <v>0</v>
      </c>
      <c r="AI269" s="30">
        <f t="shared" si="138"/>
        <v>0</v>
      </c>
      <c r="AJ269" s="30">
        <f t="shared" si="138"/>
        <v>0</v>
      </c>
      <c r="AK269" s="30">
        <f t="shared" si="138"/>
        <v>0</v>
      </c>
      <c r="AL269" s="30">
        <f t="shared" si="138"/>
        <v>0</v>
      </c>
      <c r="AM269" s="30">
        <f t="shared" si="138"/>
        <v>0</v>
      </c>
      <c r="AN269" s="31">
        <f t="shared" si="138"/>
        <v>0</v>
      </c>
      <c r="AO269" s="42"/>
      <c r="AP269" s="43"/>
      <c r="AQ269" s="43"/>
      <c r="AR269" s="43"/>
      <c r="AS269" s="43"/>
      <c r="AT269" s="43"/>
      <c r="AU269" s="43"/>
      <c r="AV269" t="str">
        <f t="shared" ref="AV269:AV277" si="139">$A$278</f>
        <v>Big Forklift Trucks 10-16T</v>
      </c>
      <c r="AW269" t="s">
        <v>522</v>
      </c>
    </row>
    <row r="270" spans="1:54" ht="15" hidden="1" x14ac:dyDescent="0.25">
      <c r="A270" s="21" t="s">
        <v>525</v>
      </c>
      <c r="B270" t="s">
        <v>526</v>
      </c>
      <c r="C270" t="s">
        <v>521</v>
      </c>
      <c r="D270" t="s">
        <v>15</v>
      </c>
      <c r="E270" t="str">
        <f>VLOOKUP(A270,[1]VLookup!G:I,3,0)</f>
        <v>C5 BT 8-16T</v>
      </c>
      <c r="F270" s="22">
        <v>0</v>
      </c>
      <c r="G270" s="23">
        <f>IFERROR(VLOOKUP(A270,[1]Asia_bookings_input!A:C,3,0),0)</f>
        <v>0</v>
      </c>
      <c r="H270" s="23">
        <f>IFERROR(VLOOKUP(A270,[1]Asia_bookings_input!K:L,2,0),0)</f>
        <v>0</v>
      </c>
      <c r="I270" s="23">
        <f t="shared" si="136"/>
        <v>0</v>
      </c>
      <c r="J270" s="23">
        <f t="shared" si="136"/>
        <v>0</v>
      </c>
      <c r="K270" s="23">
        <f t="shared" si="136"/>
        <v>0</v>
      </c>
      <c r="L270" s="24">
        <f t="shared" si="136"/>
        <v>0</v>
      </c>
      <c r="M270" s="25" t="str">
        <f>IFERROR(VLOOKUP(A270,[1]Revenue_Margin_input_Asia!A:F,6,0),"")</f>
        <v/>
      </c>
      <c r="N270" s="25" t="str">
        <f t="shared" si="131"/>
        <v/>
      </c>
      <c r="O270" s="25" t="str">
        <f t="shared" si="132"/>
        <v/>
      </c>
      <c r="P270" s="25" t="str">
        <f t="shared" si="133"/>
        <v/>
      </c>
      <c r="Q270" s="25" t="str">
        <f t="shared" si="134"/>
        <v/>
      </c>
      <c r="R270" s="25" t="str">
        <f t="shared" si="134"/>
        <v/>
      </c>
      <c r="S270" s="26" t="str">
        <f t="shared" si="134"/>
        <v/>
      </c>
      <c r="T270" s="27" t="str">
        <f>IFERROR(VLOOKUP(A270,[1]Revenue_Margin_input_Asia!A:K,7,0),"")</f>
        <v/>
      </c>
      <c r="U270" s="28" t="str">
        <f>IFERROR(VLOOKUP(A270,[1]Revenue_Margin_input_Asia!A:K,8,0),"")</f>
        <v/>
      </c>
      <c r="V270" s="28" t="str">
        <f>IFERROR(VLOOKUP($A270,[1]Revenue_Margin_input_Asia!$A:$AK,9,0),"")</f>
        <v/>
      </c>
      <c r="W270" s="28" t="str">
        <f>IFERROR(VLOOKUP($A270,[1]Revenue_Margin_input_Asia!$A:$AK,10,0),"")</f>
        <v/>
      </c>
      <c r="X270" s="28" t="str">
        <f>IFERROR(VLOOKUP($A270,[1]Revenue_Margin_input_Asia!$A:$AK,11,0),"")</f>
        <v/>
      </c>
      <c r="Y270" s="28" t="str">
        <f>IFERROR(VLOOKUP($A270,[1]Revenue_Margin_input_Asia!$A:$AK,12,0),"")</f>
        <v/>
      </c>
      <c r="Z270" s="28" t="str">
        <f>IFERROR(VLOOKUP($A270,[1]Revenue_Margin_input_Asia!$A:$AK,13,0),"")</f>
        <v/>
      </c>
      <c r="AA270" s="29">
        <f t="shared" si="137"/>
        <v>0</v>
      </c>
      <c r="AB270" s="30">
        <f t="shared" si="137"/>
        <v>0</v>
      </c>
      <c r="AC270" s="30">
        <f t="shared" si="137"/>
        <v>0</v>
      </c>
      <c r="AD270" s="30">
        <f t="shared" si="137"/>
        <v>0</v>
      </c>
      <c r="AE270" s="30">
        <f t="shared" si="137"/>
        <v>0</v>
      </c>
      <c r="AF270" s="30">
        <f t="shared" si="137"/>
        <v>0</v>
      </c>
      <c r="AG270" s="31">
        <f t="shared" si="137"/>
        <v>0</v>
      </c>
      <c r="AH270" s="29">
        <f t="shared" si="138"/>
        <v>0</v>
      </c>
      <c r="AI270" s="30">
        <f t="shared" si="138"/>
        <v>0</v>
      </c>
      <c r="AJ270" s="30">
        <f t="shared" si="138"/>
        <v>0</v>
      </c>
      <c r="AK270" s="30">
        <f t="shared" si="138"/>
        <v>0</v>
      </c>
      <c r="AL270" s="30">
        <f t="shared" si="138"/>
        <v>0</v>
      </c>
      <c r="AM270" s="30">
        <f t="shared" si="138"/>
        <v>0</v>
      </c>
      <c r="AN270" s="31">
        <f t="shared" si="138"/>
        <v>0</v>
      </c>
      <c r="AO270" s="42"/>
      <c r="AP270" s="43"/>
      <c r="AQ270" s="43"/>
      <c r="AR270" s="43"/>
      <c r="AS270" s="43"/>
      <c r="AT270" s="43"/>
      <c r="AU270" s="43"/>
      <c r="AV270" t="str">
        <f t="shared" si="139"/>
        <v>Big Forklift Trucks 10-16T</v>
      </c>
      <c r="AW270" t="s">
        <v>522</v>
      </c>
    </row>
    <row r="271" spans="1:54" ht="15" x14ac:dyDescent="0.25">
      <c r="A271" s="21" t="s">
        <v>527</v>
      </c>
      <c r="B271" t="s">
        <v>528</v>
      </c>
      <c r="C271" t="s">
        <v>521</v>
      </c>
      <c r="D271" t="s">
        <v>18</v>
      </c>
      <c r="E271" t="str">
        <f>VLOOKUP(A271,[1]VLookup!G:I,3,0)</f>
        <v>C5 BT 8-16T</v>
      </c>
      <c r="F271" s="22">
        <v>4</v>
      </c>
      <c r="G271" s="23">
        <f>IFERROR(VLOOKUP(A271,[1]Asia_bookings_input!A:C,3,0),0)</f>
        <v>2</v>
      </c>
      <c r="H271" s="23">
        <f>IFERROR(VLOOKUP(A271,[1]Asia_bookings_input!K:L,2,0),0)</f>
        <v>0</v>
      </c>
      <c r="I271" s="23">
        <f t="shared" si="136"/>
        <v>4</v>
      </c>
      <c r="J271" s="23">
        <f t="shared" si="136"/>
        <v>5</v>
      </c>
      <c r="K271" s="23">
        <f t="shared" si="136"/>
        <v>6</v>
      </c>
      <c r="L271" s="24">
        <f t="shared" si="136"/>
        <v>5</v>
      </c>
      <c r="M271" s="25">
        <f>IFERROR(VLOOKUP(A271,[1]Revenue_Margin_input_Asia!A:F,6,0),"")</f>
        <v>185.25954766512621</v>
      </c>
      <c r="N271" s="25">
        <f t="shared" si="131"/>
        <v>185.25954766512621</v>
      </c>
      <c r="O271" s="25">
        <f t="shared" si="132"/>
        <v>185.25954766512621</v>
      </c>
      <c r="P271" s="25">
        <f t="shared" si="133"/>
        <v>185.25954766512621</v>
      </c>
      <c r="Q271" s="25">
        <f t="shared" si="134"/>
        <v>185.25954766512621</v>
      </c>
      <c r="R271" s="25">
        <f t="shared" si="134"/>
        <v>185.25954766512621</v>
      </c>
      <c r="S271" s="26">
        <f t="shared" si="134"/>
        <v>185.25954766512621</v>
      </c>
      <c r="T271" s="27">
        <f>IFERROR(VLOOKUP(A271,[1]Revenue_Margin_input_Asia!A:K,7,0),"")</f>
        <v>-1.180967234502159E-2</v>
      </c>
      <c r="U271" s="28">
        <f>IFERROR(VLOOKUP(A271,[1]Revenue_Margin_input_Asia!A:K,8,0),"")</f>
        <v>2.485946449672756E-2</v>
      </c>
      <c r="V271" s="28">
        <f>IFERROR(VLOOKUP($A271,[1]Revenue_Margin_input_Asia!$A:$AK,9,0),"")</f>
        <v>1.4512679609381018E-2</v>
      </c>
      <c r="W271" s="28">
        <f>IFERROR(VLOOKUP($A271,[1]Revenue_Margin_input_Asia!$A:$AK,10,0),"")</f>
        <v>1.4512679609381018E-2</v>
      </c>
      <c r="X271" s="28">
        <f>IFERROR(VLOOKUP($A271,[1]Revenue_Margin_input_Asia!$A:$AK,11,0),"")</f>
        <v>0.1</v>
      </c>
      <c r="Y271" s="28">
        <f>IFERROR(VLOOKUP($A271,[1]Revenue_Margin_input_Asia!$A:$AK,12,0),"")</f>
        <v>0.1</v>
      </c>
      <c r="Z271" s="28">
        <f>IFERROR(VLOOKUP($A271,[1]Revenue_Margin_input_Asia!$A:$AK,13,0),"")</f>
        <v>0.1</v>
      </c>
      <c r="AA271" s="29">
        <f t="shared" si="137"/>
        <v>741.03819066050482</v>
      </c>
      <c r="AB271" s="30">
        <f t="shared" si="137"/>
        <v>370.51909533025241</v>
      </c>
      <c r="AC271" s="30">
        <f t="shared" si="137"/>
        <v>0</v>
      </c>
      <c r="AD271" s="30">
        <f t="shared" si="137"/>
        <v>741.03819066050482</v>
      </c>
      <c r="AE271" s="30">
        <f t="shared" si="137"/>
        <v>926.29773832563103</v>
      </c>
      <c r="AF271" s="30">
        <f t="shared" si="137"/>
        <v>1111.5572859907572</v>
      </c>
      <c r="AG271" s="31">
        <f t="shared" si="137"/>
        <v>926.29773832563103</v>
      </c>
      <c r="AH271" s="29">
        <f t="shared" si="138"/>
        <v>-8.7514182268481999</v>
      </c>
      <c r="AI271" s="30">
        <f t="shared" si="138"/>
        <v>9.2109062957220242</v>
      </c>
      <c r="AJ271" s="30">
        <f t="shared" si="138"/>
        <v>0</v>
      </c>
      <c r="AK271" s="30">
        <f t="shared" si="138"/>
        <v>10.754449839371311</v>
      </c>
      <c r="AL271" s="30">
        <f t="shared" si="138"/>
        <v>92.629773832563103</v>
      </c>
      <c r="AM271" s="30">
        <f t="shared" si="138"/>
        <v>111.15572859907573</v>
      </c>
      <c r="AN271" s="31">
        <f t="shared" si="138"/>
        <v>92.629773832563103</v>
      </c>
      <c r="AO271" s="42"/>
      <c r="AP271" s="43"/>
      <c r="AQ271" s="43"/>
      <c r="AR271" s="43"/>
      <c r="AS271" s="43"/>
      <c r="AT271" s="43"/>
      <c r="AU271" s="43"/>
      <c r="AV271" t="str">
        <f t="shared" si="139"/>
        <v>Big Forklift Trucks 10-16T</v>
      </c>
      <c r="AW271" t="s">
        <v>522</v>
      </c>
    </row>
    <row r="272" spans="1:54" ht="15" hidden="1" x14ac:dyDescent="0.25">
      <c r="A272" s="21" t="s">
        <v>529</v>
      </c>
      <c r="B272" t="s">
        <v>530</v>
      </c>
      <c r="C272" t="s">
        <v>521</v>
      </c>
      <c r="D272" t="s">
        <v>15</v>
      </c>
      <c r="E272" t="str">
        <f>VLOOKUP(A272,[1]VLookup!G:I,3,0)</f>
        <v>C5 BT 8-16T</v>
      </c>
      <c r="F272" s="22">
        <v>0</v>
      </c>
      <c r="G272" s="23">
        <f>IFERROR(VLOOKUP(A272,[1]Asia_bookings_input!A:C,3,0),0)</f>
        <v>0</v>
      </c>
      <c r="H272" s="23">
        <f>IFERROR(VLOOKUP(A272,[1]Asia_bookings_input!K:L,2,0),0)</f>
        <v>0</v>
      </c>
      <c r="I272" s="23">
        <f t="shared" si="136"/>
        <v>0</v>
      </c>
      <c r="J272" s="23">
        <f t="shared" si="136"/>
        <v>0</v>
      </c>
      <c r="K272" s="23">
        <f t="shared" si="136"/>
        <v>0</v>
      </c>
      <c r="L272" s="24">
        <f t="shared" si="136"/>
        <v>0</v>
      </c>
      <c r="M272" s="25" t="str">
        <f>IFERROR(VLOOKUP(A272,[1]Revenue_Margin_input_Asia!A:F,6,0),"")</f>
        <v/>
      </c>
      <c r="N272" s="25" t="str">
        <f t="shared" si="131"/>
        <v/>
      </c>
      <c r="O272" s="25" t="str">
        <f t="shared" si="132"/>
        <v/>
      </c>
      <c r="P272" s="25" t="str">
        <f t="shared" si="133"/>
        <v/>
      </c>
      <c r="Q272" s="25" t="str">
        <f t="shared" si="134"/>
        <v/>
      </c>
      <c r="R272" s="25" t="str">
        <f t="shared" si="134"/>
        <v/>
      </c>
      <c r="S272" s="26" t="str">
        <f t="shared" si="134"/>
        <v/>
      </c>
      <c r="T272" s="27" t="str">
        <f>IFERROR(VLOOKUP(A272,[1]Revenue_Margin_input_Asia!A:K,7,0),"")</f>
        <v/>
      </c>
      <c r="U272" s="28" t="str">
        <f>IFERROR(VLOOKUP(A272,[1]Revenue_Margin_input_Asia!A:K,8,0),"")</f>
        <v/>
      </c>
      <c r="V272" s="28" t="str">
        <f>IFERROR(VLOOKUP($A272,[1]Revenue_Margin_input_Asia!$A:$AK,9,0),"")</f>
        <v/>
      </c>
      <c r="W272" s="28" t="str">
        <f>IFERROR(VLOOKUP($A272,[1]Revenue_Margin_input_Asia!$A:$AK,10,0),"")</f>
        <v/>
      </c>
      <c r="X272" s="28" t="str">
        <f>IFERROR(VLOOKUP($A272,[1]Revenue_Margin_input_Asia!$A:$AK,11,0),"")</f>
        <v/>
      </c>
      <c r="Y272" s="28" t="str">
        <f>IFERROR(VLOOKUP($A272,[1]Revenue_Margin_input_Asia!$A:$AK,12,0),"")</f>
        <v/>
      </c>
      <c r="Z272" s="28" t="str">
        <f>IFERROR(VLOOKUP($A272,[1]Revenue_Margin_input_Asia!$A:$AK,13,0),"")</f>
        <v/>
      </c>
      <c r="AA272" s="29">
        <f t="shared" si="137"/>
        <v>0</v>
      </c>
      <c r="AB272" s="30">
        <f t="shared" si="137"/>
        <v>0</v>
      </c>
      <c r="AC272" s="30">
        <f t="shared" si="137"/>
        <v>0</v>
      </c>
      <c r="AD272" s="30">
        <f t="shared" si="137"/>
        <v>0</v>
      </c>
      <c r="AE272" s="30">
        <f t="shared" si="137"/>
        <v>0</v>
      </c>
      <c r="AF272" s="30">
        <f t="shared" si="137"/>
        <v>0</v>
      </c>
      <c r="AG272" s="31">
        <f t="shared" si="137"/>
        <v>0</v>
      </c>
      <c r="AH272" s="29">
        <f t="shared" si="138"/>
        <v>0</v>
      </c>
      <c r="AI272" s="30">
        <f t="shared" si="138"/>
        <v>0</v>
      </c>
      <c r="AJ272" s="30">
        <f t="shared" si="138"/>
        <v>0</v>
      </c>
      <c r="AK272" s="30">
        <f t="shared" si="138"/>
        <v>0</v>
      </c>
      <c r="AL272" s="30">
        <f t="shared" si="138"/>
        <v>0</v>
      </c>
      <c r="AM272" s="30">
        <f t="shared" si="138"/>
        <v>0</v>
      </c>
      <c r="AN272" s="31">
        <f t="shared" si="138"/>
        <v>0</v>
      </c>
      <c r="AO272" s="42"/>
      <c r="AP272" s="43"/>
      <c r="AQ272" s="43"/>
      <c r="AR272" s="43"/>
      <c r="AS272" s="43"/>
      <c r="AT272" s="43"/>
      <c r="AU272" s="43"/>
      <c r="AV272" t="str">
        <f t="shared" si="139"/>
        <v>Big Forklift Trucks 10-16T</v>
      </c>
      <c r="AW272" t="s">
        <v>522</v>
      </c>
    </row>
    <row r="273" spans="1:49" ht="15" hidden="1" x14ac:dyDescent="0.25">
      <c r="A273" s="21" t="s">
        <v>531</v>
      </c>
      <c r="B273" t="s">
        <v>532</v>
      </c>
      <c r="C273" t="s">
        <v>211</v>
      </c>
      <c r="D273" t="s">
        <v>18</v>
      </c>
      <c r="E273" t="str">
        <f>VLOOKUP(A273,[1]VLookup!G:I,3,0)</f>
        <v>C5 BT 8-16T</v>
      </c>
      <c r="F273" s="22">
        <v>0</v>
      </c>
      <c r="G273" s="23">
        <f>IFERROR(VLOOKUP(A273,[1]Asia_bookings_input!A:C,3,0),0)</f>
        <v>0</v>
      </c>
      <c r="H273" s="23">
        <f>IFERROR(VLOOKUP(A273,[1]Asia_bookings_input!K:L,2,0),0)</f>
        <v>0</v>
      </c>
      <c r="I273" s="23">
        <f t="shared" si="136"/>
        <v>0</v>
      </c>
      <c r="J273" s="23">
        <f t="shared" si="136"/>
        <v>0</v>
      </c>
      <c r="K273" s="23">
        <f t="shared" si="136"/>
        <v>0</v>
      </c>
      <c r="L273" s="24">
        <f t="shared" si="136"/>
        <v>0</v>
      </c>
      <c r="M273" s="25">
        <f>IFERROR(VLOOKUP(A273,[1]Revenue_Margin_input_Asia!A:F,6,0),"")</f>
        <v>114.3450055224537</v>
      </c>
      <c r="N273" s="25">
        <f t="shared" si="131"/>
        <v>114.3450055224537</v>
      </c>
      <c r="O273" s="25">
        <f t="shared" si="132"/>
        <v>114.3450055224537</v>
      </c>
      <c r="P273" s="25">
        <f t="shared" si="133"/>
        <v>114.3450055224537</v>
      </c>
      <c r="Q273" s="25">
        <f t="shared" si="134"/>
        <v>114.3450055224537</v>
      </c>
      <c r="R273" s="25">
        <f t="shared" si="134"/>
        <v>114.3450055224537</v>
      </c>
      <c r="S273" s="26">
        <f t="shared" si="134"/>
        <v>114.3450055224537</v>
      </c>
      <c r="T273" s="27">
        <f>IFERROR(VLOOKUP(A273,[1]Revenue_Margin_input_Asia!A:K,7,0),"")</f>
        <v>0</v>
      </c>
      <c r="U273" s="28">
        <f>IFERROR(VLOOKUP(A273,[1]Revenue_Margin_input_Asia!A:K,8,0),"")</f>
        <v>0.1</v>
      </c>
      <c r="V273" s="28">
        <f>IFERROR(VLOOKUP($A273,[1]Revenue_Margin_input_Asia!$A:$AK,9,0),"")</f>
        <v>0.27843788210292747</v>
      </c>
      <c r="W273" s="28">
        <f>IFERROR(VLOOKUP($A273,[1]Revenue_Margin_input_Asia!$A:$AK,10,0),"")</f>
        <v>0.27843788210292747</v>
      </c>
      <c r="X273" s="28">
        <f>IFERROR(VLOOKUP($A273,[1]Revenue_Margin_input_Asia!$A:$AK,11,0),"")</f>
        <v>0.27843788210292747</v>
      </c>
      <c r="Y273" s="28">
        <f>IFERROR(VLOOKUP($A273,[1]Revenue_Margin_input_Asia!$A:$AK,12,0),"")</f>
        <v>0.27843788210292747</v>
      </c>
      <c r="Z273" s="28">
        <f>IFERROR(VLOOKUP($A273,[1]Revenue_Margin_input_Asia!$A:$AK,13,0),"")</f>
        <v>0.27843788210292747</v>
      </c>
      <c r="AA273" s="29">
        <f t="shared" si="137"/>
        <v>0</v>
      </c>
      <c r="AB273" s="30">
        <f t="shared" si="137"/>
        <v>0</v>
      </c>
      <c r="AC273" s="30">
        <f t="shared" si="137"/>
        <v>0</v>
      </c>
      <c r="AD273" s="30">
        <f t="shared" si="137"/>
        <v>0</v>
      </c>
      <c r="AE273" s="30">
        <f t="shared" si="137"/>
        <v>0</v>
      </c>
      <c r="AF273" s="30">
        <f t="shared" si="137"/>
        <v>0</v>
      </c>
      <c r="AG273" s="31">
        <f t="shared" si="137"/>
        <v>0</v>
      </c>
      <c r="AH273" s="29">
        <f t="shared" si="138"/>
        <v>0</v>
      </c>
      <c r="AI273" s="30">
        <f t="shared" si="138"/>
        <v>0</v>
      </c>
      <c r="AJ273" s="30">
        <f t="shared" si="138"/>
        <v>0</v>
      </c>
      <c r="AK273" s="30">
        <f t="shared" si="138"/>
        <v>0</v>
      </c>
      <c r="AL273" s="30">
        <f t="shared" si="138"/>
        <v>0</v>
      </c>
      <c r="AM273" s="30">
        <f t="shared" si="138"/>
        <v>0</v>
      </c>
      <c r="AN273" s="31">
        <f t="shared" si="138"/>
        <v>0</v>
      </c>
      <c r="AO273" s="42"/>
      <c r="AP273" s="43"/>
      <c r="AQ273" s="43"/>
      <c r="AR273" s="43"/>
      <c r="AS273" s="43"/>
      <c r="AT273" s="43"/>
      <c r="AU273" s="43"/>
      <c r="AV273" t="str">
        <f t="shared" si="139"/>
        <v>Big Forklift Trucks 10-16T</v>
      </c>
      <c r="AW273" t="s">
        <v>522</v>
      </c>
    </row>
    <row r="274" spans="1:49" ht="15" hidden="1" x14ac:dyDescent="0.25">
      <c r="A274" s="21" t="s">
        <v>533</v>
      </c>
      <c r="B274" t="s">
        <v>534</v>
      </c>
      <c r="C274" t="s">
        <v>211</v>
      </c>
      <c r="D274" t="s">
        <v>15</v>
      </c>
      <c r="E274" t="str">
        <f>VLOOKUP(A274,[1]VLookup!G:I,3,0)</f>
        <v>C5 BT 8-16T</v>
      </c>
      <c r="F274" s="22">
        <v>0</v>
      </c>
      <c r="G274" s="23">
        <f>IFERROR(VLOOKUP(A274,[1]Asia_bookings_input!A:C,3,0),0)</f>
        <v>0</v>
      </c>
      <c r="H274" s="23">
        <f>IFERROR(VLOOKUP(A274,[1]Asia_bookings_input!K:L,2,0),0)</f>
        <v>0</v>
      </c>
      <c r="I274" s="23">
        <f t="shared" si="136"/>
        <v>0</v>
      </c>
      <c r="J274" s="23">
        <f t="shared" si="136"/>
        <v>0</v>
      </c>
      <c r="K274" s="23">
        <f t="shared" si="136"/>
        <v>0</v>
      </c>
      <c r="L274" s="24">
        <f t="shared" si="136"/>
        <v>0</v>
      </c>
      <c r="M274" s="25" t="str">
        <f>IFERROR(VLOOKUP(A274,[1]Revenue_Margin_input_Asia!A:F,6,0),"")</f>
        <v/>
      </c>
      <c r="N274" s="25" t="str">
        <f t="shared" si="131"/>
        <v/>
      </c>
      <c r="O274" s="25" t="str">
        <f t="shared" si="132"/>
        <v/>
      </c>
      <c r="P274" s="25" t="str">
        <f t="shared" si="133"/>
        <v/>
      </c>
      <c r="Q274" s="25" t="str">
        <f t="shared" si="134"/>
        <v/>
      </c>
      <c r="R274" s="25" t="str">
        <f t="shared" si="134"/>
        <v/>
      </c>
      <c r="S274" s="26" t="str">
        <f t="shared" si="134"/>
        <v/>
      </c>
      <c r="T274" s="27" t="str">
        <f>IFERROR(VLOOKUP(A274,[1]Revenue_Margin_input_Asia!A:K,7,0),"")</f>
        <v/>
      </c>
      <c r="U274" s="28" t="str">
        <f>IFERROR(VLOOKUP(A274,[1]Revenue_Margin_input_Asia!A:K,8,0),"")</f>
        <v/>
      </c>
      <c r="V274" s="28" t="str">
        <f>IFERROR(VLOOKUP($A274,[1]Revenue_Margin_input_Asia!$A:$AK,9,0),"")</f>
        <v/>
      </c>
      <c r="W274" s="28" t="str">
        <f>IFERROR(VLOOKUP($A274,[1]Revenue_Margin_input_Asia!$A:$AK,10,0),"")</f>
        <v/>
      </c>
      <c r="X274" s="28" t="str">
        <f>IFERROR(VLOOKUP($A274,[1]Revenue_Margin_input_Asia!$A:$AK,11,0),"")</f>
        <v/>
      </c>
      <c r="Y274" s="28" t="str">
        <f>IFERROR(VLOOKUP($A274,[1]Revenue_Margin_input_Asia!$A:$AK,12,0),"")</f>
        <v/>
      </c>
      <c r="Z274" s="28" t="str">
        <f>IFERROR(VLOOKUP($A274,[1]Revenue_Margin_input_Asia!$A:$AK,13,0),"")</f>
        <v/>
      </c>
      <c r="AA274" s="29">
        <f t="shared" si="137"/>
        <v>0</v>
      </c>
      <c r="AB274" s="30">
        <f t="shared" si="137"/>
        <v>0</v>
      </c>
      <c r="AC274" s="30">
        <f t="shared" si="137"/>
        <v>0</v>
      </c>
      <c r="AD274" s="30">
        <f t="shared" si="137"/>
        <v>0</v>
      </c>
      <c r="AE274" s="30">
        <f t="shared" si="137"/>
        <v>0</v>
      </c>
      <c r="AF274" s="30">
        <f t="shared" si="137"/>
        <v>0</v>
      </c>
      <c r="AG274" s="31">
        <f t="shared" si="137"/>
        <v>0</v>
      </c>
      <c r="AH274" s="29">
        <f t="shared" si="138"/>
        <v>0</v>
      </c>
      <c r="AI274" s="30">
        <f t="shared" si="138"/>
        <v>0</v>
      </c>
      <c r="AJ274" s="30">
        <f t="shared" si="138"/>
        <v>0</v>
      </c>
      <c r="AK274" s="30">
        <f t="shared" si="138"/>
        <v>0</v>
      </c>
      <c r="AL274" s="30">
        <f t="shared" si="138"/>
        <v>0</v>
      </c>
      <c r="AM274" s="30">
        <f t="shared" si="138"/>
        <v>0</v>
      </c>
      <c r="AN274" s="31">
        <f t="shared" si="138"/>
        <v>0</v>
      </c>
      <c r="AO274" s="42"/>
      <c r="AP274" s="43"/>
      <c r="AQ274" s="43"/>
      <c r="AR274" s="43"/>
      <c r="AS274" s="43"/>
      <c r="AT274" s="43"/>
      <c r="AU274" s="43"/>
      <c r="AV274" t="str">
        <f t="shared" si="139"/>
        <v>Big Forklift Trucks 10-16T</v>
      </c>
      <c r="AW274" t="s">
        <v>522</v>
      </c>
    </row>
    <row r="275" spans="1:49" ht="15" x14ac:dyDescent="0.25">
      <c r="A275" s="46" t="s">
        <v>535</v>
      </c>
      <c r="B275" s="48" t="s">
        <v>536</v>
      </c>
      <c r="C275" s="48" t="s">
        <v>537</v>
      </c>
      <c r="D275" s="48" t="s">
        <v>18</v>
      </c>
      <c r="E275" s="48" t="str">
        <f>VLOOKUP(A275,[1]VLookup!G:I,3,0)</f>
        <v>C5 BT 8-16T</v>
      </c>
      <c r="F275" s="22">
        <v>7</v>
      </c>
      <c r="G275" s="23">
        <f>IFERROR(VLOOKUP(A275,[1]Asia_bookings_input!A:C,3,0),0)</f>
        <v>0</v>
      </c>
      <c r="H275" s="23">
        <f>IFERROR(VLOOKUP(A275,[1]Asia_bookings_input!K:L,2,0),0)</f>
        <v>20</v>
      </c>
      <c r="I275" s="23">
        <f t="shared" si="136"/>
        <v>8</v>
      </c>
      <c r="J275" s="23">
        <f t="shared" si="136"/>
        <v>9</v>
      </c>
      <c r="K275" s="23">
        <f t="shared" si="136"/>
        <v>10</v>
      </c>
      <c r="L275" s="24">
        <f t="shared" si="136"/>
        <v>10</v>
      </c>
      <c r="M275" s="25">
        <f>IFERROR(VLOOKUP(A275,[1]Revenue_Margin_input_Asia!A:F,6,0),"")</f>
        <v>51</v>
      </c>
      <c r="N275" s="25">
        <f t="shared" si="131"/>
        <v>51</v>
      </c>
      <c r="O275" s="25">
        <f t="shared" si="132"/>
        <v>51</v>
      </c>
      <c r="P275" s="25">
        <f t="shared" si="133"/>
        <v>51</v>
      </c>
      <c r="Q275" s="25">
        <f t="shared" si="134"/>
        <v>51</v>
      </c>
      <c r="R275" s="25">
        <f t="shared" si="134"/>
        <v>51</v>
      </c>
      <c r="S275" s="26">
        <f t="shared" si="134"/>
        <v>51</v>
      </c>
      <c r="T275" s="27">
        <f>IFERROR(VLOOKUP(A275,[1]Revenue_Margin_input_Asia!A:K,7,0),"")</f>
        <v>0.1</v>
      </c>
      <c r="U275" s="28">
        <f>IFERROR(VLOOKUP(A275,[1]Revenue_Margin_input_Asia!A:K,8,0),"")</f>
        <v>0.1</v>
      </c>
      <c r="V275" s="28">
        <f>IFERROR(VLOOKUP($A275,[1]Revenue_Margin_input_Asia!$A:$AK,9,0),"")</f>
        <v>0.1</v>
      </c>
      <c r="W275" s="28">
        <f>IFERROR(VLOOKUP($A275,[1]Revenue_Margin_input_Asia!$A:$AK,10,0),"")</f>
        <v>0.1</v>
      </c>
      <c r="X275" s="28">
        <f>IFERROR(VLOOKUP($A275,[1]Revenue_Margin_input_Asia!$A:$AK,11,0),"")</f>
        <v>0.1</v>
      </c>
      <c r="Y275" s="28">
        <f>IFERROR(VLOOKUP($A275,[1]Revenue_Margin_input_Asia!$A:$AK,12,0),"")</f>
        <v>0.1</v>
      </c>
      <c r="Z275" s="28">
        <f>IFERROR(VLOOKUP($A275,[1]Revenue_Margin_input_Asia!$A:$AK,13,0),"")</f>
        <v>0.1</v>
      </c>
      <c r="AA275" s="29">
        <f t="shared" si="137"/>
        <v>357</v>
      </c>
      <c r="AB275" s="30">
        <f t="shared" si="137"/>
        <v>0</v>
      </c>
      <c r="AC275" s="30">
        <f t="shared" si="137"/>
        <v>1020</v>
      </c>
      <c r="AD275" s="30">
        <f t="shared" si="137"/>
        <v>408</v>
      </c>
      <c r="AE275" s="30">
        <f t="shared" si="137"/>
        <v>459</v>
      </c>
      <c r="AF275" s="30">
        <f t="shared" si="137"/>
        <v>510</v>
      </c>
      <c r="AG275" s="31">
        <f t="shared" si="137"/>
        <v>510</v>
      </c>
      <c r="AH275" s="29">
        <f t="shared" si="138"/>
        <v>35.700000000000003</v>
      </c>
      <c r="AI275" s="30">
        <f t="shared" si="138"/>
        <v>0</v>
      </c>
      <c r="AJ275" s="30">
        <f t="shared" si="138"/>
        <v>102</v>
      </c>
      <c r="AK275" s="30">
        <f t="shared" si="138"/>
        <v>40.800000000000004</v>
      </c>
      <c r="AL275" s="30">
        <f t="shared" si="138"/>
        <v>45.900000000000006</v>
      </c>
      <c r="AM275" s="30">
        <f t="shared" si="138"/>
        <v>51</v>
      </c>
      <c r="AN275" s="31">
        <f t="shared" si="138"/>
        <v>51</v>
      </c>
      <c r="AO275" s="42"/>
      <c r="AP275" s="43"/>
      <c r="AQ275" s="43"/>
      <c r="AR275" s="43"/>
      <c r="AS275" s="43"/>
      <c r="AT275" s="43"/>
      <c r="AU275" s="43"/>
      <c r="AV275" t="str">
        <f t="shared" si="139"/>
        <v>Big Forklift Trucks 10-16T</v>
      </c>
      <c r="AW275" t="str">
        <f t="shared" si="114"/>
        <v>Big Forklift Trucks 10-16T_India</v>
      </c>
    </row>
    <row r="276" spans="1:49" ht="15" hidden="1" x14ac:dyDescent="0.25">
      <c r="A276" s="21" t="s">
        <v>538</v>
      </c>
      <c r="B276" t="s">
        <v>539</v>
      </c>
      <c r="C276" t="s">
        <v>80</v>
      </c>
      <c r="D276" t="s">
        <v>15</v>
      </c>
      <c r="E276" t="str">
        <f>VLOOKUP(A276,[1]VLookup!G:I,3,0)</f>
        <v>C5 BT 8-16T</v>
      </c>
      <c r="F276" s="22">
        <v>0</v>
      </c>
      <c r="G276" s="23">
        <f>IFERROR(VLOOKUP(A276,[1]Asia_bookings_input!A:C,3,0),0)</f>
        <v>0</v>
      </c>
      <c r="H276" s="23">
        <f>IFERROR(VLOOKUP(A276,[1]Asia_bookings_input!K:L,2,0),0)</f>
        <v>0</v>
      </c>
      <c r="I276" s="23">
        <f t="shared" si="136"/>
        <v>0</v>
      </c>
      <c r="J276" s="23">
        <f t="shared" si="136"/>
        <v>0</v>
      </c>
      <c r="K276" s="23">
        <f t="shared" si="136"/>
        <v>0</v>
      </c>
      <c r="L276" s="24">
        <f t="shared" si="136"/>
        <v>0</v>
      </c>
      <c r="M276" s="25" t="str">
        <f>IFERROR(VLOOKUP(A276,[1]Revenue_Margin_input_Asia!A:F,6,0),"")</f>
        <v/>
      </c>
      <c r="N276" s="25" t="str">
        <f t="shared" si="131"/>
        <v/>
      </c>
      <c r="O276" s="25" t="str">
        <f t="shared" si="132"/>
        <v/>
      </c>
      <c r="P276" s="25" t="str">
        <f t="shared" si="133"/>
        <v/>
      </c>
      <c r="Q276" s="25" t="str">
        <f t="shared" si="134"/>
        <v/>
      </c>
      <c r="R276" s="25" t="str">
        <f t="shared" si="134"/>
        <v/>
      </c>
      <c r="S276" s="26" t="str">
        <f t="shared" si="134"/>
        <v/>
      </c>
      <c r="T276" s="27" t="str">
        <f>IFERROR(VLOOKUP(A276,[1]Revenue_Margin_input_Asia!A:K,7,0),"")</f>
        <v/>
      </c>
      <c r="U276" s="28" t="str">
        <f>IFERROR(VLOOKUP(A276,[1]Revenue_Margin_input_Asia!A:K,8,0),"")</f>
        <v/>
      </c>
      <c r="V276" s="28" t="str">
        <f>IFERROR(VLOOKUP($A276,[1]Revenue_Margin_input_Asia!$A:$AK,9,0),"")</f>
        <v/>
      </c>
      <c r="W276" s="28" t="str">
        <f>IFERROR(VLOOKUP($A276,[1]Revenue_Margin_input_Asia!$A:$AK,10,0),"")</f>
        <v/>
      </c>
      <c r="X276" s="28" t="str">
        <f>IFERROR(VLOOKUP($A276,[1]Revenue_Margin_input_Asia!$A:$AK,11,0),"")</f>
        <v/>
      </c>
      <c r="Y276" s="28" t="str">
        <f>IFERROR(VLOOKUP($A276,[1]Revenue_Margin_input_Asia!$A:$AK,12,0),"")</f>
        <v/>
      </c>
      <c r="Z276" s="28" t="str">
        <f>IFERROR(VLOOKUP($A276,[1]Revenue_Margin_input_Asia!$A:$AK,13,0),"")</f>
        <v/>
      </c>
      <c r="AA276" s="29">
        <f t="shared" si="137"/>
        <v>0</v>
      </c>
      <c r="AB276" s="30">
        <f t="shared" si="137"/>
        <v>0</v>
      </c>
      <c r="AC276" s="30">
        <f t="shared" si="137"/>
        <v>0</v>
      </c>
      <c r="AD276" s="30">
        <f t="shared" si="137"/>
        <v>0</v>
      </c>
      <c r="AE276" s="30">
        <f t="shared" si="137"/>
        <v>0</v>
      </c>
      <c r="AF276" s="30">
        <f t="shared" si="137"/>
        <v>0</v>
      </c>
      <c r="AG276" s="31">
        <f t="shared" si="137"/>
        <v>0</v>
      </c>
      <c r="AH276" s="29">
        <f t="shared" si="138"/>
        <v>0</v>
      </c>
      <c r="AI276" s="30">
        <f t="shared" si="138"/>
        <v>0</v>
      </c>
      <c r="AJ276" s="30">
        <f t="shared" si="138"/>
        <v>0</v>
      </c>
      <c r="AK276" s="30">
        <f t="shared" si="138"/>
        <v>0</v>
      </c>
      <c r="AL276" s="30">
        <f t="shared" si="138"/>
        <v>0</v>
      </c>
      <c r="AM276" s="30">
        <f t="shared" si="138"/>
        <v>0</v>
      </c>
      <c r="AN276" s="31">
        <f t="shared" si="138"/>
        <v>0</v>
      </c>
      <c r="AO276" s="42"/>
      <c r="AP276" s="43"/>
      <c r="AQ276" s="43"/>
      <c r="AR276" s="43"/>
      <c r="AS276" s="43"/>
      <c r="AT276" s="43"/>
      <c r="AU276" s="43"/>
      <c r="AV276" t="str">
        <f t="shared" si="139"/>
        <v>Big Forklift Trucks 10-16T</v>
      </c>
      <c r="AW276" t="str">
        <f t="shared" si="114"/>
        <v>Big Forklift Trucks 10-16T_Hangcha</v>
      </c>
    </row>
    <row r="277" spans="1:49" ht="15" x14ac:dyDescent="0.25">
      <c r="A277" s="46" t="s">
        <v>540</v>
      </c>
      <c r="B277" s="48" t="s">
        <v>541</v>
      </c>
      <c r="C277" s="48" t="s">
        <v>537</v>
      </c>
      <c r="D277" s="48" t="s">
        <v>18</v>
      </c>
      <c r="E277" s="48" t="s">
        <v>542</v>
      </c>
      <c r="F277" s="22">
        <v>11</v>
      </c>
      <c r="G277" s="23">
        <f>IFERROR(VLOOKUP(A277,[1]Asia_bookings_input!A:C,3,0),0)</f>
        <v>0</v>
      </c>
      <c r="H277" s="23">
        <f>IFERROR(VLOOKUP(A277,[1]Asia_bookings_input!K:L,2,0),0)</f>
        <v>0</v>
      </c>
      <c r="I277" s="23">
        <v>0</v>
      </c>
      <c r="J277" s="23">
        <v>0</v>
      </c>
      <c r="K277" s="23">
        <v>0</v>
      </c>
      <c r="L277" s="24">
        <v>1</v>
      </c>
      <c r="M277" s="25">
        <f>[1]Revenue_Margin_input_Asia!F83</f>
        <v>51</v>
      </c>
      <c r="N277" s="25">
        <f t="shared" si="131"/>
        <v>51</v>
      </c>
      <c r="O277" s="25">
        <f t="shared" si="132"/>
        <v>51</v>
      </c>
      <c r="P277" s="25">
        <f t="shared" si="133"/>
        <v>51</v>
      </c>
      <c r="Q277" s="25">
        <f t="shared" si="134"/>
        <v>51</v>
      </c>
      <c r="R277" s="25">
        <f t="shared" si="134"/>
        <v>51</v>
      </c>
      <c r="S277" s="26">
        <f t="shared" si="134"/>
        <v>51</v>
      </c>
      <c r="T277" s="27">
        <f>[1]Revenue_Margin_input_Asia!G83</f>
        <v>0.1</v>
      </c>
      <c r="U277" s="28">
        <f>[1]Revenue_Margin_input_Asia!H83</f>
        <v>0.1</v>
      </c>
      <c r="V277" s="28">
        <f>IFERROR(VLOOKUP($A277,[1]Revenue_Margin_input_Asia!$A:$AK,9,0),"")</f>
        <v>0.1</v>
      </c>
      <c r="W277" s="28">
        <f>IFERROR(VLOOKUP($A277,[1]Revenue_Margin_input_Asia!$A:$AK,10,0),"")</f>
        <v>0.1</v>
      </c>
      <c r="X277" s="28">
        <f>IFERROR(VLOOKUP($A277,[1]Revenue_Margin_input_Asia!$A:$AK,11,0),"")</f>
        <v>0.1</v>
      </c>
      <c r="Y277" s="28">
        <f>IFERROR(VLOOKUP($A277,[1]Revenue_Margin_input_Asia!$A:$AK,12,0),"")</f>
        <v>0.1</v>
      </c>
      <c r="Z277" s="28">
        <f>IFERROR(VLOOKUP($A277,[1]Revenue_Margin_input_Asia!$A:$AK,13,0),"")</f>
        <v>0.1</v>
      </c>
      <c r="AA277" s="29">
        <f t="shared" si="137"/>
        <v>561</v>
      </c>
      <c r="AB277" s="30">
        <f t="shared" si="137"/>
        <v>0</v>
      </c>
      <c r="AC277" s="30">
        <f t="shared" si="137"/>
        <v>0</v>
      </c>
      <c r="AD277" s="30">
        <f t="shared" si="137"/>
        <v>0</v>
      </c>
      <c r="AE277" s="30">
        <f t="shared" si="137"/>
        <v>0</v>
      </c>
      <c r="AF277" s="30">
        <f t="shared" si="137"/>
        <v>0</v>
      </c>
      <c r="AG277" s="31">
        <f t="shared" si="137"/>
        <v>51</v>
      </c>
      <c r="AH277" s="29">
        <f t="shared" si="138"/>
        <v>56.1</v>
      </c>
      <c r="AI277" s="30">
        <f t="shared" si="138"/>
        <v>0</v>
      </c>
      <c r="AJ277" s="30">
        <f t="shared" si="138"/>
        <v>0</v>
      </c>
      <c r="AK277" s="30">
        <f t="shared" si="138"/>
        <v>0</v>
      </c>
      <c r="AL277" s="30">
        <f t="shared" si="138"/>
        <v>0</v>
      </c>
      <c r="AM277" s="30">
        <f t="shared" si="138"/>
        <v>0</v>
      </c>
      <c r="AN277" s="31">
        <f t="shared" si="138"/>
        <v>5.1000000000000005</v>
      </c>
      <c r="AO277" s="42"/>
      <c r="AP277" s="43"/>
      <c r="AQ277" s="43"/>
      <c r="AR277" s="43"/>
      <c r="AS277" s="43"/>
      <c r="AT277" s="43"/>
      <c r="AU277" s="43"/>
      <c r="AV277" t="str">
        <f t="shared" si="139"/>
        <v>Big Forklift Trucks 10-16T</v>
      </c>
      <c r="AW277" t="str">
        <f t="shared" si="114"/>
        <v>Big Forklift Trucks 10-16T_India</v>
      </c>
    </row>
    <row r="278" spans="1:49" ht="15" x14ac:dyDescent="0.25">
      <c r="A278" s="35" t="s">
        <v>543</v>
      </c>
      <c r="F278" s="36">
        <v>22</v>
      </c>
      <c r="G278" s="37">
        <f>[1]Asia!BD56</f>
        <v>5</v>
      </c>
      <c r="H278" s="51">
        <f>[1]Asia!BE56</f>
        <v>20</v>
      </c>
      <c r="I278" s="51">
        <f>[1]Asia!BF56</f>
        <v>12</v>
      </c>
      <c r="J278" s="51">
        <f>[1]Asia!BG56</f>
        <v>14</v>
      </c>
      <c r="K278" s="51">
        <f>[1]Asia!BH56</f>
        <v>16</v>
      </c>
      <c r="L278" s="52">
        <f>[1]Asia!BI56</f>
        <v>16</v>
      </c>
      <c r="M278" s="25" t="str">
        <f>IFERROR(VLOOKUP(A278,[1]Revenue_Margin_input_Asia!A:F,6,0),"")</f>
        <v/>
      </c>
      <c r="N278" s="25" t="str">
        <f t="shared" si="131"/>
        <v/>
      </c>
      <c r="O278" s="25" t="str">
        <f t="shared" si="132"/>
        <v/>
      </c>
      <c r="P278" s="25" t="str">
        <f t="shared" si="133"/>
        <v/>
      </c>
      <c r="Q278" s="25" t="str">
        <f t="shared" si="134"/>
        <v/>
      </c>
      <c r="R278" s="25" t="str">
        <f t="shared" si="134"/>
        <v/>
      </c>
      <c r="S278" s="26" t="str">
        <f t="shared" si="134"/>
        <v/>
      </c>
      <c r="T278" s="27" t="str">
        <f>IFERROR(VLOOKUP(A278,[1]Revenue_Margin_input_Asia!A:K,7,0),"")</f>
        <v/>
      </c>
      <c r="U278" s="28" t="str">
        <f>IFERROR(VLOOKUP(A278,[1]Revenue_Margin_input_Asia!A:K,8,0),"")</f>
        <v/>
      </c>
      <c r="V278" s="28" t="str">
        <f>IFERROR(VLOOKUP($A278,[1]Revenue_Margin_input_Asia!$A:$AK,9,0),"")</f>
        <v/>
      </c>
      <c r="W278" s="28" t="str">
        <f>IFERROR(VLOOKUP($A278,[1]Revenue_Margin_input_Asia!$A:$AK,10,0),"")</f>
        <v/>
      </c>
      <c r="X278" s="28" t="str">
        <f>IFERROR(VLOOKUP($A278,[1]Revenue_Margin_input_Asia!$A:$AK,11,0),"")</f>
        <v/>
      </c>
      <c r="Y278" s="28" t="str">
        <f>IFERROR(VLOOKUP($A278,[1]Revenue_Margin_input_Asia!$A:$AK,12,0),"")</f>
        <v/>
      </c>
      <c r="Z278" s="28" t="str">
        <f>IFERROR(VLOOKUP($A278,[1]Revenue_Margin_input_Asia!$A:$AK,13,0),"")</f>
        <v/>
      </c>
      <c r="AA278" s="39">
        <f>SUM(AA268:AA277)</f>
        <v>1659.0381906605048</v>
      </c>
      <c r="AB278" s="40">
        <f t="shared" ref="AB278:AN278" si="140">SUM(AB268:AB277)</f>
        <v>370.51909533025241</v>
      </c>
      <c r="AC278" s="40">
        <f t="shared" si="140"/>
        <v>1020</v>
      </c>
      <c r="AD278" s="40">
        <f t="shared" si="140"/>
        <v>1149.0381906605048</v>
      </c>
      <c r="AE278" s="40">
        <f t="shared" si="140"/>
        <v>1385.2977383256311</v>
      </c>
      <c r="AF278" s="40">
        <f t="shared" si="140"/>
        <v>1621.5572859907572</v>
      </c>
      <c r="AG278" s="41">
        <f t="shared" si="140"/>
        <v>1487.2977383256311</v>
      </c>
      <c r="AH278" s="39">
        <f t="shared" si="140"/>
        <v>83.048581773151795</v>
      </c>
      <c r="AI278" s="40">
        <f t="shared" si="140"/>
        <v>9.2109062957220242</v>
      </c>
      <c r="AJ278" s="40">
        <f t="shared" si="140"/>
        <v>102</v>
      </c>
      <c r="AK278" s="40">
        <f t="shared" si="140"/>
        <v>51.554449839371316</v>
      </c>
      <c r="AL278" s="40">
        <f t="shared" si="140"/>
        <v>138.52977383256311</v>
      </c>
      <c r="AM278" s="40">
        <f t="shared" si="140"/>
        <v>162.15572859907573</v>
      </c>
      <c r="AN278" s="41">
        <f t="shared" si="140"/>
        <v>148.7297738325631</v>
      </c>
      <c r="AO278" s="42">
        <f t="shared" si="113"/>
        <v>5.0058270051087893E-2</v>
      </c>
      <c r="AP278" s="43">
        <f t="shared" si="113"/>
        <v>2.485946449672756E-2</v>
      </c>
      <c r="AQ278" s="43">
        <f t="shared" si="113"/>
        <v>0.1</v>
      </c>
      <c r="AR278" s="43">
        <f t="shared" si="113"/>
        <v>4.4867481567114953E-2</v>
      </c>
      <c r="AS278" s="43">
        <f t="shared" si="113"/>
        <v>9.9999999999999992E-2</v>
      </c>
      <c r="AT278" s="43">
        <f t="shared" si="113"/>
        <v>0.1</v>
      </c>
      <c r="AU278" s="43">
        <f t="shared" si="113"/>
        <v>9.9999999999999992E-2</v>
      </c>
      <c r="AW278" t="str">
        <f t="shared" si="114"/>
        <v>_</v>
      </c>
    </row>
    <row r="279" spans="1:49" ht="15" hidden="1" x14ac:dyDescent="0.25">
      <c r="A279" s="21" t="s">
        <v>544</v>
      </c>
      <c r="B279" t="s">
        <v>545</v>
      </c>
      <c r="C279" t="s">
        <v>521</v>
      </c>
      <c r="D279" t="s">
        <v>18</v>
      </c>
      <c r="E279" t="str">
        <f>VLOOKUP(A279,[1]VLookup!G:I,3,0)</f>
        <v>C5 BT &gt;16T</v>
      </c>
      <c r="F279" s="22">
        <v>0</v>
      </c>
      <c r="G279" s="23">
        <f>IFERROR(VLOOKUP(A279,[1]Asia_bookings_input!A:C,3,0),0)</f>
        <v>0</v>
      </c>
      <c r="H279" s="23">
        <f>IFERROR(VLOOKUP(A279,[1]Asia_bookings_input!K:L,2,0),0)</f>
        <v>0</v>
      </c>
      <c r="I279" s="23">
        <f t="shared" ref="I279:L284" si="141">IFERROR(ROUND(I$285*$F279/$F$285,0),0)</f>
        <v>0</v>
      </c>
      <c r="J279" s="23">
        <f t="shared" si="141"/>
        <v>0</v>
      </c>
      <c r="K279" s="23">
        <f t="shared" si="141"/>
        <v>0</v>
      </c>
      <c r="L279" s="24">
        <f t="shared" si="141"/>
        <v>0</v>
      </c>
      <c r="M279" s="25" t="str">
        <f>IFERROR(VLOOKUP(A279,[1]Revenue_Margin_input_Asia!A:F,6,0),"")</f>
        <v/>
      </c>
      <c r="N279" s="25" t="str">
        <f t="shared" si="131"/>
        <v/>
      </c>
      <c r="O279" s="25" t="str">
        <f t="shared" si="132"/>
        <v/>
      </c>
      <c r="P279" s="25" t="str">
        <f t="shared" si="133"/>
        <v/>
      </c>
      <c r="Q279" s="25" t="str">
        <f t="shared" si="134"/>
        <v/>
      </c>
      <c r="R279" s="25" t="str">
        <f t="shared" si="134"/>
        <v/>
      </c>
      <c r="S279" s="26" t="str">
        <f t="shared" si="134"/>
        <v/>
      </c>
      <c r="T279" s="27" t="str">
        <f>IFERROR(VLOOKUP(A279,[1]Revenue_Margin_input_Asia!A:K,7,0),"")</f>
        <v/>
      </c>
      <c r="U279" s="28" t="str">
        <f>IFERROR(VLOOKUP(A279,[1]Revenue_Margin_input_Asia!A:K,8,0),"")</f>
        <v/>
      </c>
      <c r="V279" s="28" t="str">
        <f>IFERROR(VLOOKUP($A279,[1]Revenue_Margin_input_Asia!$A:$AK,9,0),"")</f>
        <v/>
      </c>
      <c r="W279" s="28" t="str">
        <f>IFERROR(VLOOKUP($A279,[1]Revenue_Margin_input_Asia!$A:$AK,10,0),"")</f>
        <v/>
      </c>
      <c r="X279" s="28" t="str">
        <f>IFERROR(VLOOKUP($A279,[1]Revenue_Margin_input_Asia!$A:$AK,11,0),"")</f>
        <v/>
      </c>
      <c r="Y279" s="28" t="str">
        <f>IFERROR(VLOOKUP($A279,[1]Revenue_Margin_input_Asia!$A:$AK,12,0),"")</f>
        <v/>
      </c>
      <c r="Z279" s="28" t="str">
        <f>IFERROR(VLOOKUP($A279,[1]Revenue_Margin_input_Asia!$A:$AK,13,0),"")</f>
        <v/>
      </c>
      <c r="AA279" s="29">
        <f t="shared" ref="AA279:AG284" si="142">IFERROR(F279*M279,0)</f>
        <v>0</v>
      </c>
      <c r="AB279" s="30">
        <f t="shared" si="142"/>
        <v>0</v>
      </c>
      <c r="AC279" s="30">
        <f t="shared" si="142"/>
        <v>0</v>
      </c>
      <c r="AD279" s="30">
        <f t="shared" si="142"/>
        <v>0</v>
      </c>
      <c r="AE279" s="30">
        <f t="shared" si="142"/>
        <v>0</v>
      </c>
      <c r="AF279" s="30">
        <f t="shared" si="142"/>
        <v>0</v>
      </c>
      <c r="AG279" s="31">
        <f t="shared" si="142"/>
        <v>0</v>
      </c>
      <c r="AH279" s="29">
        <f t="shared" ref="AH279:AN284" si="143">IFERROR(AA279*T279,0)</f>
        <v>0</v>
      </c>
      <c r="AI279" s="30">
        <f t="shared" si="143"/>
        <v>0</v>
      </c>
      <c r="AJ279" s="30">
        <f t="shared" si="143"/>
        <v>0</v>
      </c>
      <c r="AK279" s="30">
        <f t="shared" si="143"/>
        <v>0</v>
      </c>
      <c r="AL279" s="30">
        <f t="shared" si="143"/>
        <v>0</v>
      </c>
      <c r="AM279" s="30">
        <f t="shared" si="143"/>
        <v>0</v>
      </c>
      <c r="AN279" s="31">
        <f t="shared" si="143"/>
        <v>0</v>
      </c>
      <c r="AO279" s="42" t="str">
        <f t="shared" si="113"/>
        <v/>
      </c>
      <c r="AP279" s="43" t="str">
        <f t="shared" si="113"/>
        <v/>
      </c>
      <c r="AQ279" s="43" t="str">
        <f t="shared" si="113"/>
        <v/>
      </c>
      <c r="AR279" s="43" t="str">
        <f t="shared" si="113"/>
        <v/>
      </c>
      <c r="AS279" s="43" t="str">
        <f t="shared" si="113"/>
        <v/>
      </c>
      <c r="AT279" s="43" t="str">
        <f t="shared" si="113"/>
        <v/>
      </c>
      <c r="AU279" s="43" t="str">
        <f t="shared" si="113"/>
        <v/>
      </c>
      <c r="AV279" t="str">
        <f>$A$285</f>
        <v>Big Forklift Trucks &gt;16T</v>
      </c>
      <c r="AW279" t="s">
        <v>546</v>
      </c>
    </row>
    <row r="280" spans="1:49" ht="15" hidden="1" x14ac:dyDescent="0.25">
      <c r="A280" s="21" t="s">
        <v>547</v>
      </c>
      <c r="B280" t="s">
        <v>548</v>
      </c>
      <c r="C280" t="s">
        <v>521</v>
      </c>
      <c r="D280" t="s">
        <v>18</v>
      </c>
      <c r="E280" t="str">
        <f>VLOOKUP(A280,[1]VLookup!G:I,3,0)</f>
        <v>C5 BT &gt;16T</v>
      </c>
      <c r="F280" s="22">
        <v>0</v>
      </c>
      <c r="G280" s="23">
        <f>IFERROR(VLOOKUP(A280,[1]Asia_bookings_input!A:C,3,0),0)</f>
        <v>0</v>
      </c>
      <c r="H280" s="23">
        <f>IFERROR(VLOOKUP(A280,[1]Asia_bookings_input!K:L,2,0),0)</f>
        <v>0</v>
      </c>
      <c r="I280" s="23">
        <f t="shared" si="141"/>
        <v>0</v>
      </c>
      <c r="J280" s="23">
        <f t="shared" si="141"/>
        <v>0</v>
      </c>
      <c r="K280" s="23">
        <f t="shared" si="141"/>
        <v>0</v>
      </c>
      <c r="L280" s="24">
        <f t="shared" si="141"/>
        <v>0</v>
      </c>
      <c r="M280" s="25" t="str">
        <f>IFERROR(VLOOKUP(A280,[1]Revenue_Margin_input_Asia!A:F,6,0),"")</f>
        <v/>
      </c>
      <c r="N280" s="25" t="str">
        <f t="shared" si="131"/>
        <v/>
      </c>
      <c r="O280" s="25" t="str">
        <f t="shared" si="132"/>
        <v/>
      </c>
      <c r="P280" s="25" t="str">
        <f t="shared" si="133"/>
        <v/>
      </c>
      <c r="Q280" s="25" t="str">
        <f t="shared" si="134"/>
        <v/>
      </c>
      <c r="R280" s="25" t="str">
        <f t="shared" si="134"/>
        <v/>
      </c>
      <c r="S280" s="26" t="str">
        <f t="shared" si="134"/>
        <v/>
      </c>
      <c r="T280" s="27" t="str">
        <f>IFERROR(VLOOKUP(A280,[1]Revenue_Margin_input_Asia!A:K,7,0),"")</f>
        <v/>
      </c>
      <c r="U280" s="28" t="str">
        <f>IFERROR(VLOOKUP(A280,[1]Revenue_Margin_input_Asia!A:K,8,0),"")</f>
        <v/>
      </c>
      <c r="V280" s="28" t="str">
        <f>IFERROR(VLOOKUP($A280,[1]Revenue_Margin_input_Asia!$A:$AK,9,0),"")</f>
        <v/>
      </c>
      <c r="W280" s="28" t="str">
        <f>IFERROR(VLOOKUP($A280,[1]Revenue_Margin_input_Asia!$A:$AK,10,0),"")</f>
        <v/>
      </c>
      <c r="X280" s="28" t="str">
        <f>IFERROR(VLOOKUP($A280,[1]Revenue_Margin_input_Asia!$A:$AK,11,0),"")</f>
        <v/>
      </c>
      <c r="Y280" s="28" t="str">
        <f>IFERROR(VLOOKUP($A280,[1]Revenue_Margin_input_Asia!$A:$AK,12,0),"")</f>
        <v/>
      </c>
      <c r="Z280" s="28" t="str">
        <f>IFERROR(VLOOKUP($A280,[1]Revenue_Margin_input_Asia!$A:$AK,13,0),"")</f>
        <v/>
      </c>
      <c r="AA280" s="29">
        <f t="shared" si="142"/>
        <v>0</v>
      </c>
      <c r="AB280" s="30">
        <f t="shared" si="142"/>
        <v>0</v>
      </c>
      <c r="AC280" s="30">
        <f t="shared" si="142"/>
        <v>0</v>
      </c>
      <c r="AD280" s="30">
        <f t="shared" si="142"/>
        <v>0</v>
      </c>
      <c r="AE280" s="30">
        <f t="shared" si="142"/>
        <v>0</v>
      </c>
      <c r="AF280" s="30">
        <f t="shared" si="142"/>
        <v>0</v>
      </c>
      <c r="AG280" s="31">
        <f t="shared" si="142"/>
        <v>0</v>
      </c>
      <c r="AH280" s="29">
        <f t="shared" si="143"/>
        <v>0</v>
      </c>
      <c r="AI280" s="30">
        <f t="shared" si="143"/>
        <v>0</v>
      </c>
      <c r="AJ280" s="30">
        <f t="shared" si="143"/>
        <v>0</v>
      </c>
      <c r="AK280" s="30">
        <f t="shared" si="143"/>
        <v>0</v>
      </c>
      <c r="AL280" s="30">
        <f t="shared" si="143"/>
        <v>0</v>
      </c>
      <c r="AM280" s="30">
        <f t="shared" si="143"/>
        <v>0</v>
      </c>
      <c r="AN280" s="31">
        <f t="shared" si="143"/>
        <v>0</v>
      </c>
      <c r="AO280" s="42"/>
      <c r="AP280" s="43"/>
      <c r="AQ280" s="43"/>
      <c r="AR280" s="43"/>
      <c r="AS280" s="43"/>
      <c r="AT280" s="43"/>
      <c r="AU280" s="43"/>
      <c r="AV280" t="str">
        <f t="shared" ref="AV280:AV284" si="144">$A$285</f>
        <v>Big Forklift Trucks &gt;16T</v>
      </c>
      <c r="AW280" t="s">
        <v>546</v>
      </c>
    </row>
    <row r="281" spans="1:49" ht="15" x14ac:dyDescent="0.25">
      <c r="A281" s="21" t="s">
        <v>549</v>
      </c>
      <c r="B281" t="s">
        <v>550</v>
      </c>
      <c r="C281" t="s">
        <v>521</v>
      </c>
      <c r="D281" t="s">
        <v>18</v>
      </c>
      <c r="E281" t="str">
        <f>VLOOKUP(A281,[1]VLookup!G:I,3,0)</f>
        <v>C5 BT &gt;16T</v>
      </c>
      <c r="F281" s="22">
        <v>11</v>
      </c>
      <c r="G281" s="23">
        <f>IFERROR(VLOOKUP(A281,[1]Asia_bookings_input!A:C,3,0),0)</f>
        <v>3</v>
      </c>
      <c r="H281" s="23">
        <f>IFERROR(VLOOKUP(A281,[1]Asia_bookings_input!K:L,2,0),0)</f>
        <v>4</v>
      </c>
      <c r="I281" s="23">
        <f t="shared" si="141"/>
        <v>8</v>
      </c>
      <c r="J281" s="23">
        <f t="shared" si="141"/>
        <v>10</v>
      </c>
      <c r="K281" s="23">
        <f t="shared" si="141"/>
        <v>11</v>
      </c>
      <c r="L281" s="24">
        <f t="shared" si="141"/>
        <v>11</v>
      </c>
      <c r="M281" s="25">
        <f>IFERROR(VLOOKUP(A281,[1]Revenue_Margin_input_Asia!A:F,6,0),"")</f>
        <v>344.28006204309349</v>
      </c>
      <c r="N281" s="25">
        <f t="shared" si="131"/>
        <v>344.28006204309349</v>
      </c>
      <c r="O281" s="25">
        <f t="shared" si="132"/>
        <v>344.28006204309349</v>
      </c>
      <c r="P281" s="25">
        <f t="shared" si="133"/>
        <v>344.28006204309349</v>
      </c>
      <c r="Q281" s="25">
        <f t="shared" si="134"/>
        <v>344.28006204309349</v>
      </c>
      <c r="R281" s="25">
        <f t="shared" si="134"/>
        <v>344.28006204309349</v>
      </c>
      <c r="S281" s="26">
        <f t="shared" si="134"/>
        <v>344.28006204309349</v>
      </c>
      <c r="T281" s="27">
        <f>IFERROR(VLOOKUP(A281,[1]Revenue_Margin_input_Asia!A:K,7,0),"")</f>
        <v>-2.2053050547038412E-2</v>
      </c>
      <c r="U281" s="28">
        <f>IFERROR(VLOOKUP(A281,[1]Revenue_Margin_input_Asia!A:K,8,0),"")</f>
        <v>2.4616084729496147E-2</v>
      </c>
      <c r="V281" s="28">
        <f>IFERROR(VLOOKUP($A281,[1]Revenue_Margin_input_Asia!$A:$AK,9,0),"")</f>
        <v>0.1</v>
      </c>
      <c r="W281" s="28">
        <f>IFERROR(VLOOKUP($A281,[1]Revenue_Margin_input_Asia!$A:$AK,10,0),"")</f>
        <v>0.1</v>
      </c>
      <c r="X281" s="28">
        <f>IFERROR(VLOOKUP($A281,[1]Revenue_Margin_input_Asia!$A:$AK,11,0),"")</f>
        <v>0.1</v>
      </c>
      <c r="Y281" s="28">
        <f>IFERROR(VLOOKUP($A281,[1]Revenue_Margin_input_Asia!$A:$AK,12,0),"")</f>
        <v>0.1</v>
      </c>
      <c r="Z281" s="28">
        <f>IFERROR(VLOOKUP($A281,[1]Revenue_Margin_input_Asia!$A:$AK,13,0),"")</f>
        <v>0.1</v>
      </c>
      <c r="AA281" s="29">
        <f t="shared" si="142"/>
        <v>3787.0806824740284</v>
      </c>
      <c r="AB281" s="30">
        <f t="shared" si="142"/>
        <v>1032.8401861292805</v>
      </c>
      <c r="AC281" s="30">
        <f t="shared" si="142"/>
        <v>1377.120248172374</v>
      </c>
      <c r="AD281" s="30">
        <f t="shared" si="142"/>
        <v>2754.240496344748</v>
      </c>
      <c r="AE281" s="30">
        <f t="shared" si="142"/>
        <v>3442.8006204309349</v>
      </c>
      <c r="AF281" s="30">
        <f t="shared" si="142"/>
        <v>3787.0806824740284</v>
      </c>
      <c r="AG281" s="31">
        <f t="shared" si="142"/>
        <v>3787.0806824740284</v>
      </c>
      <c r="AH281" s="29">
        <f t="shared" si="143"/>
        <v>-83.516681716312476</v>
      </c>
      <c r="AI281" s="30">
        <f t="shared" si="143"/>
        <v>25.424481533786938</v>
      </c>
      <c r="AJ281" s="30">
        <f t="shared" si="143"/>
        <v>137.71202481723739</v>
      </c>
      <c r="AK281" s="30">
        <f t="shared" si="143"/>
        <v>275.42404963447478</v>
      </c>
      <c r="AL281" s="30">
        <f t="shared" si="143"/>
        <v>344.28006204309349</v>
      </c>
      <c r="AM281" s="30">
        <f t="shared" si="143"/>
        <v>378.70806824740288</v>
      </c>
      <c r="AN281" s="31">
        <f t="shared" si="143"/>
        <v>378.70806824740288</v>
      </c>
      <c r="AO281" s="42"/>
      <c r="AP281" s="43"/>
      <c r="AQ281" s="43"/>
      <c r="AR281" s="43"/>
      <c r="AS281" s="43"/>
      <c r="AT281" s="43"/>
      <c r="AU281" s="43"/>
      <c r="AV281" t="str">
        <f t="shared" si="144"/>
        <v>Big Forklift Trucks &gt;16T</v>
      </c>
      <c r="AW281" t="s">
        <v>546</v>
      </c>
    </row>
    <row r="282" spans="1:49" ht="15" x14ac:dyDescent="0.25">
      <c r="A282" s="21" t="s">
        <v>551</v>
      </c>
      <c r="B282" t="s">
        <v>552</v>
      </c>
      <c r="C282" t="s">
        <v>521</v>
      </c>
      <c r="D282" t="s">
        <v>18</v>
      </c>
      <c r="E282" t="str">
        <f>VLOOKUP(A282,[1]VLookup!G:I,3,0)</f>
        <v>C5 BT &gt;16T</v>
      </c>
      <c r="F282" s="22">
        <v>5</v>
      </c>
      <c r="G282" s="23">
        <f>IFERROR(VLOOKUP(A282,[1]Asia_bookings_input!A:C,3,0),0)</f>
        <v>3</v>
      </c>
      <c r="H282" s="23">
        <f>IFERROR(VLOOKUP(A282,[1]Asia_bookings_input!K:L,2,0),0)</f>
        <v>4</v>
      </c>
      <c r="I282" s="23">
        <f t="shared" si="141"/>
        <v>4</v>
      </c>
      <c r="J282" s="23">
        <f t="shared" si="141"/>
        <v>4</v>
      </c>
      <c r="K282" s="23">
        <f t="shared" si="141"/>
        <v>5</v>
      </c>
      <c r="L282" s="24">
        <f t="shared" si="141"/>
        <v>5</v>
      </c>
      <c r="M282" s="25">
        <f>IFERROR(VLOOKUP(A282,[1]Revenue_Margin_input_Asia!A:F,6,0),"")</f>
        <v>354.60723299999995</v>
      </c>
      <c r="N282" s="25">
        <f t="shared" si="131"/>
        <v>354.60723299999995</v>
      </c>
      <c r="O282" s="25">
        <f t="shared" si="132"/>
        <v>354.60723299999995</v>
      </c>
      <c r="P282" s="25">
        <f t="shared" si="133"/>
        <v>354.60723299999995</v>
      </c>
      <c r="Q282" s="25">
        <f t="shared" si="134"/>
        <v>354.60723299999995</v>
      </c>
      <c r="R282" s="25">
        <f t="shared" si="134"/>
        <v>354.60723299999995</v>
      </c>
      <c r="S282" s="26">
        <f t="shared" si="134"/>
        <v>354.60723299999995</v>
      </c>
      <c r="T282" s="27">
        <f>IFERROR(VLOOKUP(A282,[1]Revenue_Margin_input_Asia!A:K,7,0),"")</f>
        <v>-1.8742571687043876E-2</v>
      </c>
      <c r="U282" s="28">
        <f>IFERROR(VLOOKUP(A282,[1]Revenue_Margin_input_Asia!A:K,8,0),"")</f>
        <v>8.9265112885077262E-3</v>
      </c>
      <c r="V282" s="28">
        <f>IFERROR(VLOOKUP($A282,[1]Revenue_Margin_input_Asia!$A:$AK,9,0),"")</f>
        <v>9.3336100633029662E-3</v>
      </c>
      <c r="W282" s="28">
        <f>IFERROR(VLOOKUP($A282,[1]Revenue_Margin_input_Asia!$A:$AK,10,0),"")</f>
        <v>9.3336100633029662E-3</v>
      </c>
      <c r="X282" s="28">
        <f>IFERROR(VLOOKUP($A282,[1]Revenue_Margin_input_Asia!$A:$AK,11,0),"")</f>
        <v>0.1</v>
      </c>
      <c r="Y282" s="28">
        <f>IFERROR(VLOOKUP($A282,[1]Revenue_Margin_input_Asia!$A:$AK,12,0),"")</f>
        <v>0.1</v>
      </c>
      <c r="Z282" s="28">
        <f>IFERROR(VLOOKUP($A282,[1]Revenue_Margin_input_Asia!$A:$AK,13,0),"")</f>
        <v>0.1</v>
      </c>
      <c r="AA282" s="29">
        <f t="shared" si="142"/>
        <v>1773.0361649999998</v>
      </c>
      <c r="AB282" s="30">
        <f t="shared" si="142"/>
        <v>1063.8216989999999</v>
      </c>
      <c r="AC282" s="30">
        <f t="shared" si="142"/>
        <v>1418.4289319999998</v>
      </c>
      <c r="AD282" s="30">
        <f t="shared" si="142"/>
        <v>1418.4289319999998</v>
      </c>
      <c r="AE282" s="30">
        <f t="shared" si="142"/>
        <v>1418.4289319999998</v>
      </c>
      <c r="AF282" s="30">
        <f t="shared" si="142"/>
        <v>1773.0361649999998</v>
      </c>
      <c r="AG282" s="31">
        <f t="shared" si="142"/>
        <v>1773.0361649999998</v>
      </c>
      <c r="AH282" s="29">
        <f t="shared" si="143"/>
        <v>-33.231257426233853</v>
      </c>
      <c r="AI282" s="30">
        <f t="shared" si="143"/>
        <v>9.4962164050829667</v>
      </c>
      <c r="AJ282" s="30">
        <f t="shared" si="143"/>
        <v>13.239062553795277</v>
      </c>
      <c r="AK282" s="30">
        <f t="shared" si="143"/>
        <v>13.239062553795277</v>
      </c>
      <c r="AL282" s="30">
        <f t="shared" si="143"/>
        <v>141.84289319999999</v>
      </c>
      <c r="AM282" s="30">
        <f t="shared" si="143"/>
        <v>177.30361649999998</v>
      </c>
      <c r="AN282" s="31">
        <f t="shared" si="143"/>
        <v>177.30361649999998</v>
      </c>
      <c r="AO282" s="42"/>
      <c r="AP282" s="43"/>
      <c r="AQ282" s="43"/>
      <c r="AR282" s="43"/>
      <c r="AS282" s="43"/>
      <c r="AT282" s="43"/>
      <c r="AU282" s="43"/>
      <c r="AV282" t="str">
        <f t="shared" si="144"/>
        <v>Big Forklift Trucks &gt;16T</v>
      </c>
      <c r="AW282" t="s">
        <v>546</v>
      </c>
    </row>
    <row r="283" spans="1:49" ht="15" hidden="1" x14ac:dyDescent="0.25">
      <c r="A283" s="21" t="s">
        <v>553</v>
      </c>
      <c r="B283" t="s">
        <v>554</v>
      </c>
      <c r="C283" t="s">
        <v>555</v>
      </c>
      <c r="D283" t="s">
        <v>29</v>
      </c>
      <c r="E283" t="str">
        <f>VLOOKUP(A283,[1]VLookup!G:I,3,0)</f>
        <v>C5 BT &gt;16T</v>
      </c>
      <c r="F283" s="22">
        <v>0</v>
      </c>
      <c r="G283" s="23">
        <f>IFERROR(VLOOKUP(A283,[1]Asia_bookings_input!A:C,3,0),0)</f>
        <v>0</v>
      </c>
      <c r="H283" s="23">
        <f>IFERROR(VLOOKUP(A283,[1]Asia_bookings_input!K:L,2,0),0)</f>
        <v>0</v>
      </c>
      <c r="I283" s="23">
        <f t="shared" si="141"/>
        <v>0</v>
      </c>
      <c r="J283" s="23">
        <f t="shared" si="141"/>
        <v>0</v>
      </c>
      <c r="K283" s="23">
        <f t="shared" si="141"/>
        <v>0</v>
      </c>
      <c r="L283" s="24">
        <f t="shared" si="141"/>
        <v>0</v>
      </c>
      <c r="M283" s="25" t="str">
        <f>IFERROR(VLOOKUP(A283,[1]Revenue_Margin_input_Asia!A:F,6,0),"")</f>
        <v/>
      </c>
      <c r="N283" s="25" t="str">
        <f t="shared" si="131"/>
        <v/>
      </c>
      <c r="O283" s="25" t="str">
        <f t="shared" si="132"/>
        <v/>
      </c>
      <c r="P283" s="25" t="str">
        <f t="shared" si="133"/>
        <v/>
      </c>
      <c r="Q283" s="25" t="str">
        <f t="shared" si="134"/>
        <v/>
      </c>
      <c r="R283" s="25" t="str">
        <f t="shared" si="134"/>
        <v/>
      </c>
      <c r="S283" s="26" t="str">
        <f t="shared" si="134"/>
        <v/>
      </c>
      <c r="T283" s="27" t="str">
        <f>IFERROR(VLOOKUP(A283,[1]Revenue_Margin_input_Asia!A:K,7,0),"")</f>
        <v/>
      </c>
      <c r="U283" s="28" t="str">
        <f>IFERROR(VLOOKUP(A283,[1]Revenue_Margin_input_Asia!A:K,8,0),"")</f>
        <v/>
      </c>
      <c r="V283" s="28" t="str">
        <f>IFERROR(VLOOKUP($A283,[1]Revenue_Margin_input_Asia!$A:$AK,9,0),"")</f>
        <v/>
      </c>
      <c r="W283" s="28" t="str">
        <f>IFERROR(VLOOKUP($A283,[1]Revenue_Margin_input_Asia!$A:$AK,10,0),"")</f>
        <v/>
      </c>
      <c r="X283" s="28" t="str">
        <f>IFERROR(VLOOKUP($A283,[1]Revenue_Margin_input_Asia!$A:$AK,11,0),"")</f>
        <v/>
      </c>
      <c r="Y283" s="28" t="str">
        <f>IFERROR(VLOOKUP($A283,[1]Revenue_Margin_input_Asia!$A:$AK,12,0),"")</f>
        <v/>
      </c>
      <c r="Z283" s="28" t="str">
        <f>IFERROR(VLOOKUP($A283,[1]Revenue_Margin_input_Asia!$A:$AK,13,0),"")</f>
        <v/>
      </c>
      <c r="AA283" s="29">
        <f t="shared" si="142"/>
        <v>0</v>
      </c>
      <c r="AB283" s="30">
        <f t="shared" si="142"/>
        <v>0</v>
      </c>
      <c r="AC283" s="30">
        <f t="shared" si="142"/>
        <v>0</v>
      </c>
      <c r="AD283" s="30">
        <f t="shared" si="142"/>
        <v>0</v>
      </c>
      <c r="AE283" s="30">
        <f t="shared" si="142"/>
        <v>0</v>
      </c>
      <c r="AF283" s="30">
        <f t="shared" si="142"/>
        <v>0</v>
      </c>
      <c r="AG283" s="31">
        <f t="shared" si="142"/>
        <v>0</v>
      </c>
      <c r="AH283" s="29">
        <f t="shared" si="143"/>
        <v>0</v>
      </c>
      <c r="AI283" s="30">
        <f t="shared" si="143"/>
        <v>0</v>
      </c>
      <c r="AJ283" s="30">
        <f t="shared" si="143"/>
        <v>0</v>
      </c>
      <c r="AK283" s="30">
        <f t="shared" si="143"/>
        <v>0</v>
      </c>
      <c r="AL283" s="30">
        <f t="shared" si="143"/>
        <v>0</v>
      </c>
      <c r="AM283" s="30">
        <f t="shared" si="143"/>
        <v>0</v>
      </c>
      <c r="AN283" s="31">
        <f t="shared" si="143"/>
        <v>0</v>
      </c>
      <c r="AO283" s="42"/>
      <c r="AP283" s="43"/>
      <c r="AQ283" s="43"/>
      <c r="AR283" s="43"/>
      <c r="AS283" s="43"/>
      <c r="AT283" s="43"/>
      <c r="AU283" s="43"/>
      <c r="AV283" t="str">
        <f t="shared" si="144"/>
        <v>Big Forklift Trucks &gt;16T</v>
      </c>
      <c r="AW283" t="str">
        <f t="shared" si="114"/>
        <v>Big Forklift Trucks &gt;16T_Terex</v>
      </c>
    </row>
    <row r="284" spans="1:49" ht="15" hidden="1" x14ac:dyDescent="0.25">
      <c r="A284" s="21" t="s">
        <v>556</v>
      </c>
      <c r="B284" t="s">
        <v>557</v>
      </c>
      <c r="C284" t="s">
        <v>555</v>
      </c>
      <c r="D284" t="s">
        <v>29</v>
      </c>
      <c r="E284" t="str">
        <f>VLOOKUP(A284,[1]VLookup!G:I,3,0)</f>
        <v>C5 BT &gt;16T</v>
      </c>
      <c r="F284" s="22">
        <v>0</v>
      </c>
      <c r="G284" s="23">
        <f>IFERROR(VLOOKUP(A284,[1]Asia_bookings_input!A:C,3,0),0)</f>
        <v>0</v>
      </c>
      <c r="H284" s="23">
        <f>IFERROR(VLOOKUP(A284,[1]Asia_bookings_input!K:L,2,0),0)</f>
        <v>0</v>
      </c>
      <c r="I284" s="23">
        <f t="shared" si="141"/>
        <v>0</v>
      </c>
      <c r="J284" s="23">
        <f t="shared" si="141"/>
        <v>0</v>
      </c>
      <c r="K284" s="23">
        <f t="shared" si="141"/>
        <v>0</v>
      </c>
      <c r="L284" s="24">
        <f t="shared" si="141"/>
        <v>0</v>
      </c>
      <c r="M284" s="25" t="str">
        <f>IFERROR(VLOOKUP(A284,[1]Revenue_Margin_input_Asia!A:F,6,0),"")</f>
        <v/>
      </c>
      <c r="N284" s="25" t="str">
        <f t="shared" si="131"/>
        <v/>
      </c>
      <c r="O284" s="25" t="str">
        <f t="shared" si="132"/>
        <v/>
      </c>
      <c r="P284" s="25" t="str">
        <f t="shared" si="133"/>
        <v/>
      </c>
      <c r="Q284" s="25" t="str">
        <f t="shared" si="134"/>
        <v/>
      </c>
      <c r="R284" s="25" t="str">
        <f t="shared" si="134"/>
        <v/>
      </c>
      <c r="S284" s="26" t="str">
        <f t="shared" si="134"/>
        <v/>
      </c>
      <c r="T284" s="27" t="str">
        <f>IFERROR(VLOOKUP(A284,[1]Revenue_Margin_input_Asia!A:K,7,0),"")</f>
        <v/>
      </c>
      <c r="U284" s="28" t="str">
        <f>IFERROR(VLOOKUP(A284,[1]Revenue_Margin_input_Asia!A:K,8,0),"")</f>
        <v/>
      </c>
      <c r="V284" s="28" t="str">
        <f>IFERROR(VLOOKUP($A284,[1]Revenue_Margin_input_Asia!$A:$AK,9,0),"")</f>
        <v/>
      </c>
      <c r="W284" s="28" t="str">
        <f>IFERROR(VLOOKUP($A284,[1]Revenue_Margin_input_Asia!$A:$AK,10,0),"")</f>
        <v/>
      </c>
      <c r="X284" s="28" t="str">
        <f>IFERROR(VLOOKUP($A284,[1]Revenue_Margin_input_Asia!$A:$AK,11,0),"")</f>
        <v/>
      </c>
      <c r="Y284" s="28" t="str">
        <f>IFERROR(VLOOKUP($A284,[1]Revenue_Margin_input_Asia!$A:$AK,12,0),"")</f>
        <v/>
      </c>
      <c r="Z284" s="28" t="str">
        <f>IFERROR(VLOOKUP($A284,[1]Revenue_Margin_input_Asia!$A:$AK,13,0),"")</f>
        <v/>
      </c>
      <c r="AA284" s="29">
        <f t="shared" si="142"/>
        <v>0</v>
      </c>
      <c r="AB284" s="30">
        <f t="shared" si="142"/>
        <v>0</v>
      </c>
      <c r="AC284" s="30">
        <f t="shared" si="142"/>
        <v>0</v>
      </c>
      <c r="AD284" s="30">
        <f t="shared" si="142"/>
        <v>0</v>
      </c>
      <c r="AE284" s="30">
        <f t="shared" si="142"/>
        <v>0</v>
      </c>
      <c r="AF284" s="30">
        <f t="shared" si="142"/>
        <v>0</v>
      </c>
      <c r="AG284" s="31">
        <f t="shared" si="142"/>
        <v>0</v>
      </c>
      <c r="AH284" s="29">
        <f t="shared" si="143"/>
        <v>0</v>
      </c>
      <c r="AI284" s="30">
        <f t="shared" si="143"/>
        <v>0</v>
      </c>
      <c r="AJ284" s="30">
        <f t="shared" si="143"/>
        <v>0</v>
      </c>
      <c r="AK284" s="30">
        <f t="shared" si="143"/>
        <v>0</v>
      </c>
      <c r="AL284" s="30">
        <f t="shared" si="143"/>
        <v>0</v>
      </c>
      <c r="AM284" s="30">
        <f t="shared" si="143"/>
        <v>0</v>
      </c>
      <c r="AN284" s="31">
        <f t="shared" si="143"/>
        <v>0</v>
      </c>
      <c r="AO284" s="42"/>
      <c r="AP284" s="43"/>
      <c r="AQ284" s="43"/>
      <c r="AR284" s="43"/>
      <c r="AS284" s="43"/>
      <c r="AT284" s="43"/>
      <c r="AU284" s="43"/>
      <c r="AV284" t="str">
        <f t="shared" si="144"/>
        <v>Big Forklift Trucks &gt;16T</v>
      </c>
      <c r="AW284" t="str">
        <f t="shared" si="114"/>
        <v>Big Forklift Trucks &gt;16T_Terex</v>
      </c>
    </row>
    <row r="285" spans="1:49" ht="15" x14ac:dyDescent="0.25">
      <c r="A285" s="35" t="s">
        <v>558</v>
      </c>
      <c r="F285" s="36">
        <v>16</v>
      </c>
      <c r="G285" s="37">
        <f>[1]Asia!BD57</f>
        <v>0</v>
      </c>
      <c r="H285" s="51">
        <f>[1]Asia!BE57</f>
        <v>8</v>
      </c>
      <c r="I285" s="51">
        <f>[1]Asia!BF57</f>
        <v>12</v>
      </c>
      <c r="J285" s="51">
        <f>[1]Asia!BG57</f>
        <v>14</v>
      </c>
      <c r="K285" s="51">
        <f>[1]Asia!BH57</f>
        <v>16</v>
      </c>
      <c r="L285" s="52">
        <f>[1]Asia!BI57</f>
        <v>16</v>
      </c>
      <c r="M285" s="25" t="str">
        <f>IFERROR(VLOOKUP(A285,[1]Revenue_Margin_input_Asia!A:F,6,0),"")</f>
        <v/>
      </c>
      <c r="N285" s="25" t="str">
        <f t="shared" si="131"/>
        <v/>
      </c>
      <c r="O285" s="25" t="str">
        <f t="shared" si="132"/>
        <v/>
      </c>
      <c r="P285" s="25" t="str">
        <f t="shared" si="133"/>
        <v/>
      </c>
      <c r="Q285" s="25" t="str">
        <f t="shared" si="134"/>
        <v/>
      </c>
      <c r="R285" s="25" t="str">
        <f t="shared" si="134"/>
        <v/>
      </c>
      <c r="S285" s="26" t="str">
        <f t="shared" si="134"/>
        <v/>
      </c>
      <c r="T285" s="27" t="str">
        <f>IFERROR(VLOOKUP(A285,[1]Revenue_Margin_input_Asia!A:K,7,0),"")</f>
        <v/>
      </c>
      <c r="U285" s="28" t="str">
        <f>IFERROR(VLOOKUP(A285,[1]Revenue_Margin_input_Asia!A:K,8,0),"")</f>
        <v/>
      </c>
      <c r="V285" s="28" t="str">
        <f>IFERROR(VLOOKUP($A285,[1]Revenue_Margin_input_Asia!$A:$AK,9,0),"")</f>
        <v/>
      </c>
      <c r="W285" s="28" t="str">
        <f>IFERROR(VLOOKUP($A285,[1]Revenue_Margin_input_Asia!$A:$AK,10,0),"")</f>
        <v/>
      </c>
      <c r="X285" s="28" t="str">
        <f>IFERROR(VLOOKUP($A285,[1]Revenue_Margin_input_Asia!$A:$AK,11,0),"")</f>
        <v/>
      </c>
      <c r="Y285" s="28" t="str">
        <f>IFERROR(VLOOKUP($A285,[1]Revenue_Margin_input_Asia!$A:$AK,12,0),"")</f>
        <v/>
      </c>
      <c r="Z285" s="28" t="str">
        <f>IFERROR(VLOOKUP($A285,[1]Revenue_Margin_input_Asia!$A:$AK,13,0),"")</f>
        <v/>
      </c>
      <c r="AA285" s="39">
        <f>SUM(AA279:AA284)</f>
        <v>5560.116847474028</v>
      </c>
      <c r="AB285" s="40">
        <f t="shared" ref="AB285:AN285" si="145">SUM(AB279:AB284)</f>
        <v>2096.6618851292806</v>
      </c>
      <c r="AC285" s="40">
        <f t="shared" si="145"/>
        <v>2795.5491801723738</v>
      </c>
      <c r="AD285" s="40">
        <f t="shared" si="145"/>
        <v>4172.6694283447478</v>
      </c>
      <c r="AE285" s="40">
        <f t="shared" si="145"/>
        <v>4861.2295524309347</v>
      </c>
      <c r="AF285" s="40">
        <f t="shared" si="145"/>
        <v>5560.116847474028</v>
      </c>
      <c r="AG285" s="41">
        <f t="shared" si="145"/>
        <v>5560.116847474028</v>
      </c>
      <c r="AH285" s="39">
        <f t="shared" si="145"/>
        <v>-116.74793914254633</v>
      </c>
      <c r="AI285" s="40">
        <f t="shared" si="145"/>
        <v>34.920697938869907</v>
      </c>
      <c r="AJ285" s="40">
        <f t="shared" si="145"/>
        <v>150.95108737103266</v>
      </c>
      <c r="AK285" s="40">
        <f t="shared" si="145"/>
        <v>288.66311218827008</v>
      </c>
      <c r="AL285" s="40">
        <f t="shared" si="145"/>
        <v>486.12295524309349</v>
      </c>
      <c r="AM285" s="40">
        <f t="shared" si="145"/>
        <v>556.0116847474028</v>
      </c>
      <c r="AN285" s="41">
        <f t="shared" si="145"/>
        <v>556.0116847474028</v>
      </c>
      <c r="AO285" s="42">
        <f t="shared" si="113"/>
        <v>-2.099738950550745E-2</v>
      </c>
      <c r="AP285" s="43">
        <f t="shared" si="113"/>
        <v>1.6655378812648513E-2</v>
      </c>
      <c r="AQ285" s="43">
        <f t="shared" si="113"/>
        <v>5.3996934999986299E-2</v>
      </c>
      <c r="AR285" s="43">
        <f t="shared" si="113"/>
        <v>6.9179482617864496E-2</v>
      </c>
      <c r="AS285" s="43">
        <f>IFERROR(AL285/AE285,"")</f>
        <v>0.1</v>
      </c>
      <c r="AT285" s="43">
        <f>IFERROR(AM285/AF285,"")</f>
        <v>0.1</v>
      </c>
      <c r="AU285" s="43">
        <f>IFERROR(AN285/AG285,"")</f>
        <v>0.1</v>
      </c>
      <c r="AW285" t="str">
        <f t="shared" si="114"/>
        <v>_</v>
      </c>
    </row>
    <row r="286" spans="1:49" ht="15" hidden="1" x14ac:dyDescent="0.25">
      <c r="A286" s="21" t="s">
        <v>559</v>
      </c>
      <c r="B286" t="s">
        <v>560</v>
      </c>
      <c r="C286" t="s">
        <v>521</v>
      </c>
      <c r="D286" t="s">
        <v>18</v>
      </c>
      <c r="E286" t="str">
        <f>VLOOKUP(A286,[1]VLookup!G:I,3,0)</f>
        <v>C5 BT &gt;16T</v>
      </c>
      <c r="F286" s="22">
        <v>5</v>
      </c>
      <c r="G286" s="23">
        <f>IFERROR(VLOOKUP(A286,[1]Asia_bookings_input!A:C,3,0),0)</f>
        <v>2</v>
      </c>
      <c r="H286" s="23">
        <f>IFERROR(VLOOKUP(A286,[1]Asia_bookings_input!K:L,2,0),0)</f>
        <v>0</v>
      </c>
      <c r="I286" s="23">
        <f>IFERROR(ROUND((I$290)*$H286/($H$290),0),0)</f>
        <v>0</v>
      </c>
      <c r="J286" s="23">
        <f t="shared" ref="J286:L286" si="146">IFERROR(ROUND((J$290)*$H286/($H$290),0),0)</f>
        <v>0</v>
      </c>
      <c r="K286" s="23">
        <f t="shared" si="146"/>
        <v>0</v>
      </c>
      <c r="L286" s="23">
        <f t="shared" si="146"/>
        <v>0</v>
      </c>
      <c r="M286" s="25">
        <f>IFERROR(VLOOKUP(A286,[1]Revenue_Margin_input_Asia!A:F,6,0),"")</f>
        <v>224.93273008</v>
      </c>
      <c r="N286" s="25">
        <f t="shared" si="131"/>
        <v>224.93273008</v>
      </c>
      <c r="O286" s="25">
        <f t="shared" si="132"/>
        <v>224.93273008</v>
      </c>
      <c r="P286" s="25">
        <f t="shared" si="133"/>
        <v>224.93273008</v>
      </c>
      <c r="Q286" s="25">
        <f t="shared" si="134"/>
        <v>224.93273008</v>
      </c>
      <c r="R286" s="25">
        <f t="shared" si="134"/>
        <v>224.93273008</v>
      </c>
      <c r="S286" s="26">
        <f t="shared" si="134"/>
        <v>224.93273008</v>
      </c>
      <c r="T286" s="27">
        <f>IFERROR(VLOOKUP(A286,[1]Revenue_Margin_input_Asia!A:K,7,0),"")</f>
        <v>-2.7634818345442191E-2</v>
      </c>
      <c r="U286" s="28">
        <f>IFERROR(VLOOKUP(A286,[1]Revenue_Margin_input_Asia!A:K,8,0),"")</f>
        <v>9.034265279125207E-3</v>
      </c>
      <c r="V286" s="28">
        <f>IFERROR(VLOOKUP($A286,[1]Revenue_Margin_input_Asia!$A:$AK,9,0),"")</f>
        <v>9.034265279125207E-3</v>
      </c>
      <c r="W286" s="28">
        <f>IFERROR(VLOOKUP($A286,[1]Revenue_Margin_input_Asia!$A:$AK,10,0),"")</f>
        <v>9.034265279125207E-3</v>
      </c>
      <c r="X286" s="28">
        <f>IFERROR(VLOOKUP($A286,[1]Revenue_Margin_input_Asia!$A:$AK,11,0),"")</f>
        <v>0.1</v>
      </c>
      <c r="Y286" s="28">
        <f>IFERROR(VLOOKUP($A286,[1]Revenue_Margin_input_Asia!$A:$AK,12,0),"")</f>
        <v>0.1</v>
      </c>
      <c r="Z286" s="28">
        <f>IFERROR(VLOOKUP($A286,[1]Revenue_Margin_input_Asia!$A:$AK,13,0),"")</f>
        <v>0.1</v>
      </c>
      <c r="AA286" s="29">
        <f t="shared" ref="AA286:AG289" si="147">IFERROR(F286*M286,0)</f>
        <v>1124.6636504000001</v>
      </c>
      <c r="AB286" s="30">
        <f t="shared" si="147"/>
        <v>449.86546016</v>
      </c>
      <c r="AC286" s="30">
        <f t="shared" si="147"/>
        <v>0</v>
      </c>
      <c r="AD286" s="30">
        <f t="shared" si="147"/>
        <v>0</v>
      </c>
      <c r="AE286" s="30">
        <f t="shared" si="147"/>
        <v>0</v>
      </c>
      <c r="AF286" s="30">
        <f t="shared" si="147"/>
        <v>0</v>
      </c>
      <c r="AG286" s="31">
        <f t="shared" si="147"/>
        <v>0</v>
      </c>
      <c r="AH286" s="29">
        <f t="shared" ref="AH286:AN289" si="148">IFERROR(AA286*T286,0)</f>
        <v>-31.079875678525905</v>
      </c>
      <c r="AI286" s="30">
        <f t="shared" si="148"/>
        <v>4.064203907001172</v>
      </c>
      <c r="AJ286" s="30">
        <f t="shared" si="148"/>
        <v>0</v>
      </c>
      <c r="AK286" s="30">
        <f t="shared" si="148"/>
        <v>0</v>
      </c>
      <c r="AL286" s="30">
        <f t="shared" si="148"/>
        <v>0</v>
      </c>
      <c r="AM286" s="30">
        <f t="shared" si="148"/>
        <v>0</v>
      </c>
      <c r="AN286" s="31">
        <f t="shared" si="148"/>
        <v>0</v>
      </c>
      <c r="AO286" s="42"/>
      <c r="AP286" s="43"/>
      <c r="AQ286" s="43"/>
      <c r="AR286" s="43"/>
      <c r="AS286" s="43"/>
      <c r="AT286" s="43"/>
      <c r="AU286" s="43"/>
      <c r="AV286" t="str">
        <f>$A$290</f>
        <v>Port Equipment - Empty Container Handlers</v>
      </c>
      <c r="AW286" t="str">
        <f t="shared" si="114"/>
        <v>Port Equipment - Empty Container Handlers_Nijmegen</v>
      </c>
    </row>
    <row r="287" spans="1:49" ht="15" hidden="1" x14ac:dyDescent="0.25">
      <c r="A287" s="21" t="s">
        <v>561</v>
      </c>
      <c r="B287" t="s">
        <v>562</v>
      </c>
      <c r="C287" t="s">
        <v>93</v>
      </c>
      <c r="D287" t="s">
        <v>18</v>
      </c>
      <c r="E287" t="str">
        <f>VLOOKUP(A287,[1]VLookup!G:I,3,0)</f>
        <v>C5 BT &gt;16T</v>
      </c>
      <c r="F287" s="22">
        <v>11</v>
      </c>
      <c r="G287" s="23">
        <f>IFERROR(VLOOKUP(A287,[1]Asia_bookings_input!A:C,3,0),0)</f>
        <v>3</v>
      </c>
      <c r="H287" s="23">
        <f>IFERROR(VLOOKUP(A287,[1]Asia_bookings_input!K:L,2,0),0)</f>
        <v>0</v>
      </c>
      <c r="I287" s="23">
        <f t="shared" ref="I287:L288" si="149">IFERROR(ROUND((I$290)*$H287/($H$290),0),0)</f>
        <v>0</v>
      </c>
      <c r="J287" s="23">
        <f t="shared" si="149"/>
        <v>0</v>
      </c>
      <c r="K287" s="23">
        <f t="shared" si="149"/>
        <v>0</v>
      </c>
      <c r="L287" s="23">
        <f t="shared" si="149"/>
        <v>0</v>
      </c>
      <c r="M287" s="25">
        <f>IFERROR(VLOOKUP(A287,[1]Revenue_Margin_input_Asia!A:F,6,0),"")</f>
        <v>221.67</v>
      </c>
      <c r="N287" s="25">
        <f t="shared" si="131"/>
        <v>221.67</v>
      </c>
      <c r="O287" s="25">
        <f t="shared" si="132"/>
        <v>221.67</v>
      </c>
      <c r="P287" s="25">
        <f t="shared" si="133"/>
        <v>221.67</v>
      </c>
      <c r="Q287" s="25">
        <f t="shared" si="134"/>
        <v>221.67</v>
      </c>
      <c r="R287" s="25">
        <f t="shared" si="134"/>
        <v>221.67</v>
      </c>
      <c r="S287" s="26">
        <f t="shared" si="134"/>
        <v>221.67</v>
      </c>
      <c r="T287" s="27">
        <f>IFERROR(VLOOKUP(A287,[1]Revenue_Margin_input_Asia!A:K,7,0),"")</f>
        <v>0.05</v>
      </c>
      <c r="U287" s="28">
        <f>IFERROR(VLOOKUP(A287,[1]Revenue_Margin_input_Asia!A:K,8,0),"")</f>
        <v>1.0000000019721398E-2</v>
      </c>
      <c r="V287" s="28">
        <f>IFERROR(VLOOKUP($A287,[1]Revenue_Margin_input_Asia!$A:$AK,9,0),"")</f>
        <v>0.01</v>
      </c>
      <c r="W287" s="28">
        <f>IFERROR(VLOOKUP($A287,[1]Revenue_Margin_input_Asia!$A:$AK,10,0),"")</f>
        <v>0.01</v>
      </c>
      <c r="X287" s="28">
        <f>IFERROR(VLOOKUP($A287,[1]Revenue_Margin_input_Asia!$A:$AK,11,0),"")</f>
        <v>0.1</v>
      </c>
      <c r="Y287" s="28">
        <f>IFERROR(VLOOKUP($A287,[1]Revenue_Margin_input_Asia!$A:$AK,12,0),"")</f>
        <v>0.1</v>
      </c>
      <c r="Z287" s="28">
        <f>IFERROR(VLOOKUP($A287,[1]Revenue_Margin_input_Asia!$A:$AK,13,0),"")</f>
        <v>0.1</v>
      </c>
      <c r="AA287" s="29">
        <f t="shared" si="147"/>
        <v>2438.37</v>
      </c>
      <c r="AB287" s="30">
        <f t="shared" si="147"/>
        <v>665.01</v>
      </c>
      <c r="AC287" s="30">
        <f t="shared" si="147"/>
        <v>0</v>
      </c>
      <c r="AD287" s="30">
        <f t="shared" si="147"/>
        <v>0</v>
      </c>
      <c r="AE287" s="30">
        <f t="shared" si="147"/>
        <v>0</v>
      </c>
      <c r="AF287" s="30">
        <f t="shared" si="147"/>
        <v>0</v>
      </c>
      <c r="AG287" s="31">
        <f t="shared" si="147"/>
        <v>0</v>
      </c>
      <c r="AH287" s="29">
        <f t="shared" si="148"/>
        <v>121.91849999999999</v>
      </c>
      <c r="AI287" s="30">
        <f t="shared" si="148"/>
        <v>6.650100013114927</v>
      </c>
      <c r="AJ287" s="30">
        <f t="shared" si="148"/>
        <v>0</v>
      </c>
      <c r="AK287" s="30">
        <f t="shared" si="148"/>
        <v>0</v>
      </c>
      <c r="AL287" s="30">
        <f t="shared" si="148"/>
        <v>0</v>
      </c>
      <c r="AM287" s="30">
        <f t="shared" si="148"/>
        <v>0</v>
      </c>
      <c r="AN287" s="31">
        <f t="shared" si="148"/>
        <v>0</v>
      </c>
      <c r="AO287" s="42"/>
      <c r="AP287" s="43"/>
      <c r="AQ287" s="43"/>
      <c r="AR287" s="43"/>
      <c r="AS287" s="43"/>
      <c r="AT287" s="43"/>
      <c r="AU287" s="43"/>
      <c r="AV287" t="str">
        <f t="shared" ref="AV287:AV289" si="150">$A$290</f>
        <v>Port Equipment - Empty Container Handlers</v>
      </c>
      <c r="AW287" t="str">
        <f t="shared" si="114"/>
        <v>Port Equipment - Empty Container Handlers_Maximal</v>
      </c>
    </row>
    <row r="288" spans="1:49" ht="15" hidden="1" x14ac:dyDescent="0.25">
      <c r="A288" s="21" t="s">
        <v>563</v>
      </c>
      <c r="B288" t="s">
        <v>564</v>
      </c>
      <c r="C288" t="s">
        <v>521</v>
      </c>
      <c r="D288" t="s">
        <v>18</v>
      </c>
      <c r="E288" t="str">
        <f>VLOOKUP(A288,[1]VLookup!G:I,3,0)</f>
        <v>C5 BT &gt;16T</v>
      </c>
      <c r="F288" s="22">
        <v>0</v>
      </c>
      <c r="G288" s="23">
        <f>IFERROR(VLOOKUP(A288,[1]Asia_bookings_input!A:C,3,0),0)</f>
        <v>0</v>
      </c>
      <c r="H288" s="23">
        <f>IFERROR(VLOOKUP(A288,[1]Asia_bookings_input!K:L,2,0),0)</f>
        <v>0</v>
      </c>
      <c r="I288" s="23">
        <f t="shared" si="149"/>
        <v>0</v>
      </c>
      <c r="J288" s="23">
        <f t="shared" si="149"/>
        <v>0</v>
      </c>
      <c r="K288" s="23">
        <f t="shared" si="149"/>
        <v>0</v>
      </c>
      <c r="L288" s="23">
        <f t="shared" si="149"/>
        <v>0</v>
      </c>
      <c r="M288" s="25" t="str">
        <f>IFERROR(VLOOKUP(A288,[1]Revenue_Margin_input_Asia!A:F,6,0),"")</f>
        <v/>
      </c>
      <c r="N288" s="25" t="str">
        <f t="shared" si="131"/>
        <v/>
      </c>
      <c r="O288" s="25" t="str">
        <f t="shared" si="132"/>
        <v/>
      </c>
      <c r="P288" s="25" t="str">
        <f t="shared" si="133"/>
        <v/>
      </c>
      <c r="Q288" s="25" t="str">
        <f t="shared" si="134"/>
        <v/>
      </c>
      <c r="R288" s="25" t="str">
        <f t="shared" si="134"/>
        <v/>
      </c>
      <c r="S288" s="26" t="str">
        <f t="shared" si="134"/>
        <v/>
      </c>
      <c r="T288" s="27" t="str">
        <f>IFERROR(VLOOKUP(A288,[1]Revenue_Margin_input_Asia!A:K,7,0),"")</f>
        <v/>
      </c>
      <c r="U288" s="28" t="str">
        <f>IFERROR(VLOOKUP(A288,[1]Revenue_Margin_input_Asia!A:K,8,0),"")</f>
        <v/>
      </c>
      <c r="V288" s="28" t="str">
        <f>IFERROR(VLOOKUP($A288,[1]Revenue_Margin_input_Asia!$A:$AK,9,0),"")</f>
        <v/>
      </c>
      <c r="W288" s="28" t="str">
        <f>IFERROR(VLOOKUP($A288,[1]Revenue_Margin_input_Asia!$A:$AK,10,0),"")</f>
        <v/>
      </c>
      <c r="X288" s="28" t="str">
        <f>IFERROR(VLOOKUP($A288,[1]Revenue_Margin_input_Asia!$A:$AK,11,0),"")</f>
        <v/>
      </c>
      <c r="Y288" s="28" t="str">
        <f>IFERROR(VLOOKUP($A288,[1]Revenue_Margin_input_Asia!$A:$AK,12,0),"")</f>
        <v/>
      </c>
      <c r="Z288" s="28" t="str">
        <f>IFERROR(VLOOKUP($A288,[1]Revenue_Margin_input_Asia!$A:$AK,13,0),"")</f>
        <v/>
      </c>
      <c r="AA288" s="29">
        <f t="shared" si="147"/>
        <v>0</v>
      </c>
      <c r="AB288" s="30">
        <f t="shared" si="147"/>
        <v>0</v>
      </c>
      <c r="AC288" s="30">
        <f t="shared" si="147"/>
        <v>0</v>
      </c>
      <c r="AD288" s="30">
        <f t="shared" si="147"/>
        <v>0</v>
      </c>
      <c r="AE288" s="30">
        <f t="shared" si="147"/>
        <v>0</v>
      </c>
      <c r="AF288" s="30">
        <f t="shared" si="147"/>
        <v>0</v>
      </c>
      <c r="AG288" s="31">
        <f t="shared" si="147"/>
        <v>0</v>
      </c>
      <c r="AH288" s="29">
        <f t="shared" si="148"/>
        <v>0</v>
      </c>
      <c r="AI288" s="30">
        <f t="shared" si="148"/>
        <v>0</v>
      </c>
      <c r="AJ288" s="30">
        <f t="shared" si="148"/>
        <v>0</v>
      </c>
      <c r="AK288" s="30">
        <f t="shared" si="148"/>
        <v>0</v>
      </c>
      <c r="AL288" s="30">
        <f t="shared" si="148"/>
        <v>0</v>
      </c>
      <c r="AM288" s="30">
        <f t="shared" si="148"/>
        <v>0</v>
      </c>
      <c r="AN288" s="31">
        <f t="shared" si="148"/>
        <v>0</v>
      </c>
      <c r="AO288" s="42"/>
      <c r="AP288" s="43"/>
      <c r="AQ288" s="43"/>
      <c r="AR288" s="43"/>
      <c r="AS288" s="43"/>
      <c r="AT288" s="43"/>
      <c r="AU288" s="43"/>
      <c r="AV288" t="str">
        <f t="shared" si="150"/>
        <v>Port Equipment - Empty Container Handlers</v>
      </c>
      <c r="AW288" t="str">
        <f t="shared" si="114"/>
        <v>Port Equipment - Empty Container Handlers_Nijmegen</v>
      </c>
    </row>
    <row r="289" spans="1:49" ht="15" x14ac:dyDescent="0.25">
      <c r="A289" s="46" t="s">
        <v>565</v>
      </c>
      <c r="B289" s="48" t="s">
        <v>566</v>
      </c>
      <c r="C289" s="48" t="s">
        <v>93</v>
      </c>
      <c r="D289" s="48" t="s">
        <v>18</v>
      </c>
      <c r="E289" s="48" t="s">
        <v>567</v>
      </c>
      <c r="F289" s="22">
        <v>0</v>
      </c>
      <c r="G289" s="23">
        <f>IFERROR(VLOOKUP(A289,[1]Asia_bookings_input!A:C,3,0),0)</f>
        <v>0</v>
      </c>
      <c r="H289" s="23">
        <f>IFERROR(VLOOKUP(A289,[1]Asia_bookings_input!K:L,2,0),0)</f>
        <v>0</v>
      </c>
      <c r="I289" s="23">
        <v>16</v>
      </c>
      <c r="J289" s="23">
        <v>17</v>
      </c>
      <c r="K289" s="23">
        <v>17</v>
      </c>
      <c r="L289" s="23">
        <v>17</v>
      </c>
      <c r="M289" s="25">
        <f>IFERROR(VLOOKUP(A289,[1]Revenue_Margin_input_Asia!A:F,6,0),"")</f>
        <v>250</v>
      </c>
      <c r="N289" s="25">
        <f t="shared" si="131"/>
        <v>250</v>
      </c>
      <c r="O289" s="25">
        <f t="shared" si="132"/>
        <v>250</v>
      </c>
      <c r="P289" s="25">
        <f t="shared" si="133"/>
        <v>250</v>
      </c>
      <c r="Q289" s="25">
        <f t="shared" si="134"/>
        <v>250</v>
      </c>
      <c r="R289" s="25">
        <f t="shared" si="134"/>
        <v>250</v>
      </c>
      <c r="S289" s="26">
        <f t="shared" si="134"/>
        <v>250</v>
      </c>
      <c r="T289" s="27">
        <f>IFERROR(VLOOKUP(A289,[1]Revenue_Margin_input_Asia!A:K,7,0),"")</f>
        <v>0.12</v>
      </c>
      <c r="U289" s="28">
        <f>IFERROR(VLOOKUP(A289,[1]Revenue_Margin_input_Asia!A:K,8,0),"")</f>
        <v>0.12</v>
      </c>
      <c r="V289" s="28">
        <f>IFERROR(VLOOKUP($A289,[1]Revenue_Margin_input_Asia!$A:$AK,9,0),"")</f>
        <v>0.1</v>
      </c>
      <c r="W289" s="28">
        <f>IFERROR(VLOOKUP($A289,[1]Revenue_Margin_input_Asia!$A:$AK,10,0),"")</f>
        <v>0.1</v>
      </c>
      <c r="X289" s="28">
        <f>IFERROR(VLOOKUP($A289,[1]Revenue_Margin_input_Asia!$A:$AK,11,0),"")</f>
        <v>0.1</v>
      </c>
      <c r="Y289" s="28">
        <f>IFERROR(VLOOKUP($A289,[1]Revenue_Margin_input_Asia!$A:$AK,12,0),"")</f>
        <v>0.1</v>
      </c>
      <c r="Z289" s="28">
        <f>IFERROR(VLOOKUP($A289,[1]Revenue_Margin_input_Asia!$A:$AK,13,0),"")</f>
        <v>0.1</v>
      </c>
      <c r="AA289" s="29">
        <f t="shared" si="147"/>
        <v>0</v>
      </c>
      <c r="AB289" s="30">
        <f t="shared" si="147"/>
        <v>0</v>
      </c>
      <c r="AC289" s="30">
        <f t="shared" si="147"/>
        <v>0</v>
      </c>
      <c r="AD289" s="30">
        <f t="shared" si="147"/>
        <v>4000</v>
      </c>
      <c r="AE289" s="30">
        <f t="shared" si="147"/>
        <v>4250</v>
      </c>
      <c r="AF289" s="30">
        <f t="shared" si="147"/>
        <v>4250</v>
      </c>
      <c r="AG289" s="31">
        <f t="shared" si="147"/>
        <v>4250</v>
      </c>
      <c r="AH289" s="29">
        <f t="shared" si="148"/>
        <v>0</v>
      </c>
      <c r="AI289" s="30">
        <f t="shared" si="148"/>
        <v>0</v>
      </c>
      <c r="AJ289" s="30">
        <f t="shared" si="148"/>
        <v>0</v>
      </c>
      <c r="AK289" s="30">
        <f t="shared" si="148"/>
        <v>400</v>
      </c>
      <c r="AL289" s="30">
        <f t="shared" si="148"/>
        <v>425</v>
      </c>
      <c r="AM289" s="30">
        <f t="shared" si="148"/>
        <v>425</v>
      </c>
      <c r="AN289" s="31">
        <f t="shared" si="148"/>
        <v>425</v>
      </c>
      <c r="AO289" s="42"/>
      <c r="AP289" s="43"/>
      <c r="AQ289" s="43"/>
      <c r="AR289" s="43"/>
      <c r="AS289" s="43"/>
      <c r="AT289" s="43"/>
      <c r="AU289" s="43"/>
      <c r="AV289" t="str">
        <f t="shared" si="150"/>
        <v>Port Equipment - Empty Container Handlers</v>
      </c>
      <c r="AW289" t="str">
        <f t="shared" si="114"/>
        <v>Port Equipment - Empty Container Handlers_Maximal</v>
      </c>
    </row>
    <row r="290" spans="1:49" ht="15" x14ac:dyDescent="0.25">
      <c r="A290" s="35" t="s">
        <v>568</v>
      </c>
      <c r="F290" s="36">
        <v>16</v>
      </c>
      <c r="G290" s="37">
        <f>[1]Asia!BD58</f>
        <v>3</v>
      </c>
      <c r="H290" s="37">
        <f>[1]Asia!BE58</f>
        <v>0</v>
      </c>
      <c r="I290" s="51">
        <f>[1]Asia!BF58</f>
        <v>16</v>
      </c>
      <c r="J290" s="51">
        <f>[1]Asia!BG58</f>
        <v>17</v>
      </c>
      <c r="K290" s="51">
        <f>[1]Asia!BH58</f>
        <v>17</v>
      </c>
      <c r="L290" s="52">
        <f>[1]Asia!BI58</f>
        <v>17</v>
      </c>
      <c r="M290" s="25" t="str">
        <f>IFERROR(VLOOKUP(A290,[1]Revenue_Margin_input_Asia!A:F,6,0),"")</f>
        <v/>
      </c>
      <c r="N290" s="25" t="str">
        <f t="shared" si="131"/>
        <v/>
      </c>
      <c r="O290" s="25" t="str">
        <f t="shared" si="132"/>
        <v/>
      </c>
      <c r="P290" s="25" t="str">
        <f t="shared" si="133"/>
        <v/>
      </c>
      <c r="Q290" s="25" t="str">
        <f t="shared" si="134"/>
        <v/>
      </c>
      <c r="R290" s="25" t="str">
        <f t="shared" si="134"/>
        <v/>
      </c>
      <c r="S290" s="26" t="str">
        <f t="shared" si="134"/>
        <v/>
      </c>
      <c r="T290" s="27" t="str">
        <f>IFERROR(VLOOKUP(A290,[1]Revenue_Margin_input_Asia!A:K,7,0),"")</f>
        <v/>
      </c>
      <c r="U290" s="28" t="str">
        <f>IFERROR(VLOOKUP(A290,[1]Revenue_Margin_input_Asia!A:K,8,0),"")</f>
        <v/>
      </c>
      <c r="V290" s="28" t="str">
        <f>IFERROR(VLOOKUP($A290,[1]Revenue_Margin_input_Asia!$A:$AK,9,0),"")</f>
        <v/>
      </c>
      <c r="W290" s="28" t="str">
        <f>IFERROR(VLOOKUP($A290,[1]Revenue_Margin_input_Asia!$A:$AK,10,0),"")</f>
        <v/>
      </c>
      <c r="X290" s="28" t="str">
        <f>IFERROR(VLOOKUP($A290,[1]Revenue_Margin_input_Asia!$A:$AK,11,0),"")</f>
        <v/>
      </c>
      <c r="Y290" s="28" t="str">
        <f>IFERROR(VLOOKUP($A290,[1]Revenue_Margin_input_Asia!$A:$AK,12,0),"")</f>
        <v/>
      </c>
      <c r="Z290" s="28" t="str">
        <f>IFERROR(VLOOKUP($A290,[1]Revenue_Margin_input_Asia!$A:$AK,13,0),"")</f>
        <v/>
      </c>
      <c r="AA290" s="39">
        <f>SUM(AA286:AA289)</f>
        <v>3563.0336503999997</v>
      </c>
      <c r="AB290" s="40">
        <f t="shared" ref="AB290:AN290" si="151">SUM(AB286:AB289)</f>
        <v>1114.8754601599999</v>
      </c>
      <c r="AC290" s="40">
        <f t="shared" si="151"/>
        <v>0</v>
      </c>
      <c r="AD290" s="40">
        <f t="shared" si="151"/>
        <v>4000</v>
      </c>
      <c r="AE290" s="40">
        <f t="shared" si="151"/>
        <v>4250</v>
      </c>
      <c r="AF290" s="40">
        <f t="shared" si="151"/>
        <v>4250</v>
      </c>
      <c r="AG290" s="41">
        <f t="shared" si="151"/>
        <v>4250</v>
      </c>
      <c r="AH290" s="39">
        <f t="shared" si="151"/>
        <v>90.838624321474086</v>
      </c>
      <c r="AI290" s="40">
        <f t="shared" si="151"/>
        <v>10.714303920116098</v>
      </c>
      <c r="AJ290" s="40">
        <f t="shared" si="151"/>
        <v>0</v>
      </c>
      <c r="AK290" s="40">
        <f t="shared" si="151"/>
        <v>400</v>
      </c>
      <c r="AL290" s="40">
        <f t="shared" si="151"/>
        <v>425</v>
      </c>
      <c r="AM290" s="40">
        <f t="shared" si="151"/>
        <v>425</v>
      </c>
      <c r="AN290" s="41">
        <f t="shared" si="151"/>
        <v>425</v>
      </c>
      <c r="AO290" s="42">
        <f t="shared" si="113"/>
        <v>2.5494742187258376E-2</v>
      </c>
      <c r="AP290" s="43">
        <f t="shared" si="113"/>
        <v>9.6103146073180674E-3</v>
      </c>
      <c r="AQ290" s="43" t="str">
        <f t="shared" si="113"/>
        <v/>
      </c>
      <c r="AR290" s="43">
        <f t="shared" si="113"/>
        <v>0.1</v>
      </c>
      <c r="AS290" s="43">
        <f>IFERROR(AL290/AE290,"")</f>
        <v>0.1</v>
      </c>
      <c r="AT290" s="43">
        <f>IFERROR(AM290/AF290,"")</f>
        <v>0.1</v>
      </c>
      <c r="AU290" s="43">
        <f>IFERROR(AN290/AG290,"")</f>
        <v>0.1</v>
      </c>
      <c r="AW290" t="str">
        <f t="shared" si="114"/>
        <v>_</v>
      </c>
    </row>
    <row r="291" spans="1:49" ht="15" x14ac:dyDescent="0.25">
      <c r="A291" s="21" t="s">
        <v>569</v>
      </c>
      <c r="B291" t="s">
        <v>570</v>
      </c>
      <c r="C291" t="s">
        <v>521</v>
      </c>
      <c r="D291" t="s">
        <v>18</v>
      </c>
      <c r="E291" t="str">
        <f>VLOOKUP(A291,[1]VLookup!G:I,3,0)</f>
        <v>C5 BT &gt;16T</v>
      </c>
      <c r="F291" s="22">
        <v>2</v>
      </c>
      <c r="G291" s="23">
        <f>IFERROR(VLOOKUP(A291,[1]Asia_bookings_input!A:C,3,0),0)</f>
        <v>3</v>
      </c>
      <c r="H291" s="23">
        <f>IFERROR(VLOOKUP(A291,[1]Asia_bookings_input!K:L,2,0),0)</f>
        <v>0</v>
      </c>
      <c r="I291" s="23">
        <f>IFERROR(ROUND((I$296)*$F291/($F$296),0),0)</f>
        <v>2</v>
      </c>
      <c r="J291" s="23">
        <f t="shared" ref="J291" si="152">IFERROR(ROUND((J$296)*$F291/($F$296),0),0)</f>
        <v>3</v>
      </c>
      <c r="K291" s="23">
        <f>IFERROR(ROUND((K$296)*$J291/($J$296),0),0)</f>
        <v>3</v>
      </c>
      <c r="L291" s="23">
        <f>IFERROR(ROUND((L$296)*$J291/($J$296),0),0)</f>
        <v>3</v>
      </c>
      <c r="M291" s="25">
        <f>IFERROR(VLOOKUP(A291,[1]Revenue_Margin_input_Asia!A:F,6,0),"")</f>
        <v>530.7347488538669</v>
      </c>
      <c r="N291" s="25">
        <f t="shared" si="131"/>
        <v>530.7347488538669</v>
      </c>
      <c r="O291" s="25">
        <f t="shared" si="132"/>
        <v>530.7347488538669</v>
      </c>
      <c r="P291" s="25">
        <f t="shared" si="133"/>
        <v>530.7347488538669</v>
      </c>
      <c r="Q291" s="25">
        <f t="shared" si="134"/>
        <v>530.7347488538669</v>
      </c>
      <c r="R291" s="25">
        <f t="shared" si="134"/>
        <v>530.7347488538669</v>
      </c>
      <c r="S291" s="26">
        <f t="shared" si="134"/>
        <v>530.7347488538669</v>
      </c>
      <c r="T291" s="27">
        <f>IFERROR(VLOOKUP(A291,[1]Revenue_Margin_input_Asia!A:K,7,0),"")</f>
        <v>-2.442427269106439E-2</v>
      </c>
      <c r="U291" s="28">
        <f>IFERROR(VLOOKUP(A291,[1]Revenue_Margin_input_Asia!A:K,8,0),"")</f>
        <v>7.2448047584985926E-3</v>
      </c>
      <c r="V291" s="28">
        <f>IFERROR(VLOOKUP($A291,[1]Revenue_Margin_input_Asia!$A:$AK,9,0),"")</f>
        <v>7.7760637432638835E-2</v>
      </c>
      <c r="W291" s="28">
        <f>IFERROR(VLOOKUP($A291,[1]Revenue_Margin_input_Asia!$A:$AK,10,0),"")</f>
        <v>7.7760637432638835E-2</v>
      </c>
      <c r="X291" s="28">
        <f>IFERROR(VLOOKUP($A291,[1]Revenue_Margin_input_Asia!$A:$AK,11,0),"")</f>
        <v>0.1</v>
      </c>
      <c r="Y291" s="28">
        <f>IFERROR(VLOOKUP($A291,[1]Revenue_Margin_input_Asia!$A:$AK,12,0),"")</f>
        <v>0.1</v>
      </c>
      <c r="Z291" s="28">
        <f>IFERROR(VLOOKUP($A291,[1]Revenue_Margin_input_Asia!$A:$AK,13,0),"")</f>
        <v>0.1</v>
      </c>
      <c r="AA291" s="29">
        <f t="shared" ref="AA291:AG295" si="153">IFERROR(F291*M291,0)</f>
        <v>1061.4694977077338</v>
      </c>
      <c r="AB291" s="30">
        <f t="shared" si="153"/>
        <v>1592.2042465616007</v>
      </c>
      <c r="AC291" s="30">
        <f t="shared" si="153"/>
        <v>0</v>
      </c>
      <c r="AD291" s="30">
        <f t="shared" si="153"/>
        <v>1061.4694977077338</v>
      </c>
      <c r="AE291" s="30">
        <f t="shared" si="153"/>
        <v>1592.2042465616007</v>
      </c>
      <c r="AF291" s="30">
        <f t="shared" si="153"/>
        <v>1592.2042465616007</v>
      </c>
      <c r="AG291" s="31">
        <f t="shared" si="153"/>
        <v>1592.2042465616007</v>
      </c>
      <c r="AH291" s="29">
        <f t="shared" ref="AH291:AN295" si="154">IFERROR(AA291*T291,0)</f>
        <v>-25.925620465260838</v>
      </c>
      <c r="AI291" s="30">
        <f t="shared" si="154"/>
        <v>11.535208901991151</v>
      </c>
      <c r="AJ291" s="30">
        <f t="shared" si="154"/>
        <v>0</v>
      </c>
      <c r="AK291" s="30">
        <f t="shared" si="154"/>
        <v>82.540544757056352</v>
      </c>
      <c r="AL291" s="30">
        <f t="shared" si="154"/>
        <v>159.22042465616008</v>
      </c>
      <c r="AM291" s="30">
        <f t="shared" si="154"/>
        <v>159.22042465616008</v>
      </c>
      <c r="AN291" s="31">
        <f t="shared" si="154"/>
        <v>159.22042465616008</v>
      </c>
      <c r="AO291" s="42"/>
      <c r="AP291" s="43"/>
      <c r="AQ291" s="43"/>
      <c r="AR291" s="43"/>
      <c r="AS291" s="43"/>
      <c r="AT291" s="43"/>
      <c r="AU291" s="43"/>
      <c r="AV291" t="str">
        <f>$A$296</f>
        <v>Port Equipment - Reachstackers</v>
      </c>
      <c r="AW291" t="str">
        <f t="shared" si="114"/>
        <v>Port Equipment - Reachstackers_Nijmegen</v>
      </c>
    </row>
    <row r="292" spans="1:49" ht="15" x14ac:dyDescent="0.25">
      <c r="A292" s="21" t="s">
        <v>571</v>
      </c>
      <c r="B292" t="s">
        <v>572</v>
      </c>
      <c r="C292" t="s">
        <v>537</v>
      </c>
      <c r="D292" t="s">
        <v>18</v>
      </c>
      <c r="E292" t="str">
        <f>VLOOKUP(A292,[1]VLookup!G:I,3,0)</f>
        <v>C5 BT &gt;16T</v>
      </c>
      <c r="F292" s="22">
        <v>1</v>
      </c>
      <c r="G292" s="23">
        <f>IFERROR(VLOOKUP(A292,[1]Asia_bookings_input!A:C,3,0),0)</f>
        <v>1</v>
      </c>
      <c r="H292" s="23">
        <f>IFERROR(VLOOKUP(A292,[1]Asia_bookings_input!K:L,2,0),0)</f>
        <v>0</v>
      </c>
      <c r="I292" s="23">
        <f t="shared" ref="I292:J295" si="155">IFERROR(ROUND((I$296)*$F292/($F$296),0),0)</f>
        <v>1</v>
      </c>
      <c r="J292" s="23">
        <f t="shared" si="155"/>
        <v>2</v>
      </c>
      <c r="K292" s="23">
        <f>IFERROR(ROUND((K$296)*$J292/($J$296),0),0)+1</f>
        <v>3</v>
      </c>
      <c r="L292" s="23">
        <f t="shared" ref="K292:M295" si="156">IFERROR(ROUND((L$296)*$J292/($J$296),0),0)</f>
        <v>2</v>
      </c>
      <c r="M292" s="25">
        <f>IFERROR(VLOOKUP(A292,[1]Revenue_Margin_input_Asia!A:F,6,0),"")</f>
        <v>338.50122723140561</v>
      </c>
      <c r="N292" s="25">
        <f t="shared" si="131"/>
        <v>338.50122723140561</v>
      </c>
      <c r="O292" s="25">
        <f t="shared" si="132"/>
        <v>338.50122723140561</v>
      </c>
      <c r="P292" s="25">
        <f t="shared" si="133"/>
        <v>338.50122723140561</v>
      </c>
      <c r="Q292" s="25">
        <f t="shared" si="134"/>
        <v>338.50122723140561</v>
      </c>
      <c r="R292" s="25">
        <f t="shared" si="134"/>
        <v>338.50122723140561</v>
      </c>
      <c r="S292" s="26">
        <f t="shared" si="134"/>
        <v>338.50122723140561</v>
      </c>
      <c r="T292" s="27">
        <f>IFERROR(VLOOKUP(A292,[1]Revenue_Margin_input_Asia!A:K,7,0),"")</f>
        <v>-2.4310850151663066E-2</v>
      </c>
      <c r="U292" s="28">
        <f>IFERROR(VLOOKUP(A292,[1]Revenue_Margin_input_Asia!A:K,8,0),"")</f>
        <v>1E-3</v>
      </c>
      <c r="V292" s="28">
        <f>IFERROR(VLOOKUP($A292,[1]Revenue_Margin_input_Asia!$A:$AK,9,0),"")</f>
        <v>1.5814740284191081E-2</v>
      </c>
      <c r="W292" s="28">
        <f>IFERROR(VLOOKUP($A292,[1]Revenue_Margin_input_Asia!$A:$AK,10,0),"")</f>
        <v>1.5814740284191081E-2</v>
      </c>
      <c r="X292" s="28">
        <f>IFERROR(VLOOKUP($A292,[1]Revenue_Margin_input_Asia!$A:$AK,11,0),"")</f>
        <v>0.1</v>
      </c>
      <c r="Y292" s="28">
        <f>IFERROR(VLOOKUP($A292,[1]Revenue_Margin_input_Asia!$A:$AK,12,0),"")</f>
        <v>0.1</v>
      </c>
      <c r="Z292" s="28">
        <f>IFERROR(VLOOKUP($A292,[1]Revenue_Margin_input_Asia!$A:$AK,13,0),"")</f>
        <v>0.1</v>
      </c>
      <c r="AA292" s="29">
        <f t="shared" si="153"/>
        <v>338.50122723140561</v>
      </c>
      <c r="AB292" s="30">
        <f t="shared" si="153"/>
        <v>338.50122723140561</v>
      </c>
      <c r="AC292" s="30">
        <f t="shared" si="153"/>
        <v>0</v>
      </c>
      <c r="AD292" s="30">
        <f t="shared" si="153"/>
        <v>338.50122723140561</v>
      </c>
      <c r="AE292" s="30">
        <f t="shared" si="153"/>
        <v>677.00245446281122</v>
      </c>
      <c r="AF292" s="30">
        <f t="shared" si="153"/>
        <v>1015.5036816942168</v>
      </c>
      <c r="AG292" s="31">
        <f t="shared" si="153"/>
        <v>677.00245446281122</v>
      </c>
      <c r="AH292" s="29">
        <f t="shared" si="154"/>
        <v>-8.2292526113767508</v>
      </c>
      <c r="AI292" s="30">
        <f t="shared" si="154"/>
        <v>0.33850122723140563</v>
      </c>
      <c r="AJ292" s="30">
        <f t="shared" si="154"/>
        <v>0</v>
      </c>
      <c r="AK292" s="30">
        <f t="shared" si="154"/>
        <v>5.3533089945446291</v>
      </c>
      <c r="AL292" s="30">
        <f t="shared" si="154"/>
        <v>67.70024544628113</v>
      </c>
      <c r="AM292" s="30">
        <f t="shared" si="154"/>
        <v>101.55036816942169</v>
      </c>
      <c r="AN292" s="31">
        <f t="shared" si="154"/>
        <v>67.70024544628113</v>
      </c>
      <c r="AO292" s="42"/>
      <c r="AP292" s="43"/>
      <c r="AQ292" s="43"/>
      <c r="AR292" s="43"/>
      <c r="AS292" s="43"/>
      <c r="AT292" s="43"/>
      <c r="AU292" s="43"/>
      <c r="AV292" t="str">
        <f t="shared" ref="AV292:AV295" si="157">$A$296</f>
        <v>Port Equipment - Reachstackers</v>
      </c>
      <c r="AW292" t="str">
        <f t="shared" si="114"/>
        <v>Port Equipment - Reachstackers_India</v>
      </c>
    </row>
    <row r="293" spans="1:49" ht="15" x14ac:dyDescent="0.25">
      <c r="A293" s="21" t="s">
        <v>573</v>
      </c>
      <c r="B293" t="s">
        <v>574</v>
      </c>
      <c r="C293" t="s">
        <v>521</v>
      </c>
      <c r="D293" t="s">
        <v>18</v>
      </c>
      <c r="E293" t="str">
        <f>VLOOKUP(A293,[1]VLookup!G:I,3,0)</f>
        <v>C5 BT &gt;16T</v>
      </c>
      <c r="F293" s="22">
        <v>1</v>
      </c>
      <c r="G293" s="23">
        <f>IFERROR(VLOOKUP(A293,[1]Asia_bookings_input!A:C,3,0),0)</f>
        <v>2</v>
      </c>
      <c r="H293" s="23">
        <f>IFERROR(VLOOKUP(A293,[1]Asia_bookings_input!K:L,2,0),0)</f>
        <v>0</v>
      </c>
      <c r="I293" s="23">
        <f t="shared" si="155"/>
        <v>1</v>
      </c>
      <c r="J293" s="23">
        <f t="shared" si="155"/>
        <v>2</v>
      </c>
      <c r="K293" s="23">
        <f t="shared" si="156"/>
        <v>2</v>
      </c>
      <c r="L293" s="23">
        <f t="shared" si="156"/>
        <v>2</v>
      </c>
      <c r="M293" s="25">
        <f>IFERROR(VLOOKUP(A293,[1]Revenue_Margin_input_Asia!A:F,6,0),"")</f>
        <v>280.16428977815985</v>
      </c>
      <c r="N293" s="25">
        <f t="shared" si="131"/>
        <v>280.16428977815985</v>
      </c>
      <c r="O293" s="25">
        <f t="shared" si="132"/>
        <v>280.16428977815985</v>
      </c>
      <c r="P293" s="25">
        <f t="shared" si="133"/>
        <v>280.16428977815985</v>
      </c>
      <c r="Q293" s="25">
        <f t="shared" si="134"/>
        <v>280.16428977815985</v>
      </c>
      <c r="R293" s="25">
        <f t="shared" si="134"/>
        <v>280.16428977815985</v>
      </c>
      <c r="S293" s="26">
        <f t="shared" si="134"/>
        <v>280.16428977815985</v>
      </c>
      <c r="T293" s="27">
        <f>IFERROR(VLOOKUP(A293,[1]Revenue_Margin_input_Asia!A:K,7,0),"")</f>
        <v>-1.9965798224700154E-2</v>
      </c>
      <c r="U293" s="28">
        <f>IFERROR(VLOOKUP(A293,[1]Revenue_Margin_input_Asia!A:K,8,0),"")</f>
        <v>1E-3</v>
      </c>
      <c r="V293" s="28">
        <f>IFERROR(VLOOKUP($A293,[1]Revenue_Margin_input_Asia!$A:$AK,9,0),"")</f>
        <v>1E-3</v>
      </c>
      <c r="W293" s="28">
        <f>IFERROR(VLOOKUP($A293,[1]Revenue_Margin_input_Asia!$A:$AK,10,0),"")</f>
        <v>1E-3</v>
      </c>
      <c r="X293" s="28">
        <f>IFERROR(VLOOKUP($A293,[1]Revenue_Margin_input_Asia!$A:$AK,11,0),"")</f>
        <v>0.1</v>
      </c>
      <c r="Y293" s="28">
        <f>IFERROR(VLOOKUP($A293,[1]Revenue_Margin_input_Asia!$A:$AK,12,0),"")</f>
        <v>0.1</v>
      </c>
      <c r="Z293" s="28">
        <f>IFERROR(VLOOKUP($A293,[1]Revenue_Margin_input_Asia!$A:$AK,13,0),"")</f>
        <v>0.1</v>
      </c>
      <c r="AA293" s="29">
        <f t="shared" si="153"/>
        <v>280.16428977815985</v>
      </c>
      <c r="AB293" s="30">
        <f t="shared" si="153"/>
        <v>560.32857955631971</v>
      </c>
      <c r="AC293" s="30">
        <f t="shared" si="153"/>
        <v>0</v>
      </c>
      <c r="AD293" s="30">
        <f t="shared" si="153"/>
        <v>280.16428977815985</v>
      </c>
      <c r="AE293" s="30">
        <f t="shared" si="153"/>
        <v>560.32857955631971</v>
      </c>
      <c r="AF293" s="30">
        <f t="shared" si="153"/>
        <v>560.32857955631971</v>
      </c>
      <c r="AG293" s="31">
        <f t="shared" si="153"/>
        <v>560.32857955631971</v>
      </c>
      <c r="AH293" s="29">
        <f t="shared" si="154"/>
        <v>-5.593703679477164</v>
      </c>
      <c r="AI293" s="30">
        <f t="shared" si="154"/>
        <v>0.56032857955631976</v>
      </c>
      <c r="AJ293" s="30">
        <f t="shared" si="154"/>
        <v>0</v>
      </c>
      <c r="AK293" s="30">
        <f t="shared" si="154"/>
        <v>0.28016428977815988</v>
      </c>
      <c r="AL293" s="30">
        <f t="shared" si="154"/>
        <v>56.032857955631975</v>
      </c>
      <c r="AM293" s="30">
        <f t="shared" si="154"/>
        <v>56.032857955631975</v>
      </c>
      <c r="AN293" s="31">
        <f t="shared" si="154"/>
        <v>56.032857955631975</v>
      </c>
      <c r="AO293" s="42"/>
      <c r="AP293" s="43"/>
      <c r="AQ293" s="43"/>
      <c r="AR293" s="43"/>
      <c r="AS293" s="43"/>
      <c r="AT293" s="43"/>
      <c r="AU293" s="43"/>
      <c r="AV293" t="str">
        <f t="shared" si="157"/>
        <v>Port Equipment - Reachstackers</v>
      </c>
      <c r="AW293" t="str">
        <f t="shared" si="114"/>
        <v>Port Equipment - Reachstackers_Nijmegen</v>
      </c>
    </row>
    <row r="294" spans="1:49" ht="15" x14ac:dyDescent="0.25">
      <c r="A294" s="46" t="s">
        <v>575</v>
      </c>
      <c r="B294" s="48" t="s">
        <v>574</v>
      </c>
      <c r="C294" s="48" t="s">
        <v>537</v>
      </c>
      <c r="D294" s="48" t="s">
        <v>18</v>
      </c>
      <c r="E294" s="48" t="str">
        <f>VLOOKUP(A294,[1]VLookup!G:I,3,0)</f>
        <v>C5 BT &gt;16T</v>
      </c>
      <c r="F294" s="22">
        <v>2</v>
      </c>
      <c r="G294" s="23">
        <f>IFERROR(VLOOKUP(A294,[1]Asia_bookings_input!A:C,3,0),0)</f>
        <v>4</v>
      </c>
      <c r="H294" s="23">
        <f>IFERROR(VLOOKUP(A294,[1]Asia_bookings_input!K:L,2,0),0)</f>
        <v>0</v>
      </c>
      <c r="I294" s="23">
        <f t="shared" si="155"/>
        <v>2</v>
      </c>
      <c r="J294" s="23">
        <f t="shared" si="155"/>
        <v>3</v>
      </c>
      <c r="K294" s="23">
        <f t="shared" si="156"/>
        <v>3</v>
      </c>
      <c r="L294" s="23">
        <f t="shared" si="156"/>
        <v>3</v>
      </c>
      <c r="M294" s="25">
        <f>IFERROR(VLOOKUP(A294,[1]Revenue_Margin_input_Asia!A:F,6,0),"")</f>
        <v>255</v>
      </c>
      <c r="N294" s="25">
        <f t="shared" si="131"/>
        <v>255</v>
      </c>
      <c r="O294" s="25">
        <f t="shared" si="132"/>
        <v>255</v>
      </c>
      <c r="P294" s="25">
        <f t="shared" si="133"/>
        <v>255</v>
      </c>
      <c r="Q294" s="25">
        <f t="shared" si="134"/>
        <v>255</v>
      </c>
      <c r="R294" s="25">
        <f t="shared" si="134"/>
        <v>255</v>
      </c>
      <c r="S294" s="26">
        <f t="shared" si="134"/>
        <v>255</v>
      </c>
      <c r="T294" s="27">
        <f>IFERROR(VLOOKUP(A294,[1]Revenue_Margin_input_Asia!A:K,7,0),"")</f>
        <v>4.568914984833692E-2</v>
      </c>
      <c r="U294" s="28">
        <f>IFERROR(VLOOKUP(A294,[1]Revenue_Margin_input_Asia!A:K,8,0),"")</f>
        <v>0.11999706797007932</v>
      </c>
      <c r="V294" s="28">
        <f>IFERROR(VLOOKUP($A294,[1]Revenue_Margin_input_Asia!$A:$AK,9,0),"")</f>
        <v>0.1</v>
      </c>
      <c r="W294" s="28">
        <f>IFERROR(VLOOKUP($A294,[1]Revenue_Margin_input_Asia!$A:$AK,10,0),"")</f>
        <v>0.1</v>
      </c>
      <c r="X294" s="28">
        <f>IFERROR(VLOOKUP($A294,[1]Revenue_Margin_input_Asia!$A:$AK,11,0),"")</f>
        <v>0.1</v>
      </c>
      <c r="Y294" s="28">
        <f>IFERROR(VLOOKUP($A294,[1]Revenue_Margin_input_Asia!$A:$AK,12,0),"")</f>
        <v>0.1</v>
      </c>
      <c r="Z294" s="28">
        <f>IFERROR(VLOOKUP($A294,[1]Revenue_Margin_input_Asia!$A:$AK,13,0),"")</f>
        <v>0.1</v>
      </c>
      <c r="AA294" s="29">
        <f t="shared" si="153"/>
        <v>510</v>
      </c>
      <c r="AB294" s="30">
        <f t="shared" si="153"/>
        <v>1020</v>
      </c>
      <c r="AC294" s="30">
        <f t="shared" si="153"/>
        <v>0</v>
      </c>
      <c r="AD294" s="30">
        <f t="shared" si="153"/>
        <v>510</v>
      </c>
      <c r="AE294" s="30">
        <f t="shared" si="153"/>
        <v>765</v>
      </c>
      <c r="AF294" s="30">
        <f t="shared" si="153"/>
        <v>765</v>
      </c>
      <c r="AG294" s="31">
        <f t="shared" si="153"/>
        <v>765</v>
      </c>
      <c r="AH294" s="29">
        <f t="shared" si="154"/>
        <v>23.301466422651828</v>
      </c>
      <c r="AI294" s="30">
        <f t="shared" si="154"/>
        <v>122.39700932948091</v>
      </c>
      <c r="AJ294" s="30">
        <f t="shared" si="154"/>
        <v>0</v>
      </c>
      <c r="AK294" s="30">
        <f t="shared" si="154"/>
        <v>51</v>
      </c>
      <c r="AL294" s="30">
        <f t="shared" si="154"/>
        <v>76.5</v>
      </c>
      <c r="AM294" s="30">
        <f t="shared" si="154"/>
        <v>76.5</v>
      </c>
      <c r="AN294" s="31">
        <f t="shared" si="154"/>
        <v>76.5</v>
      </c>
      <c r="AO294" s="42"/>
      <c r="AP294" s="43"/>
      <c r="AQ294" s="43"/>
      <c r="AR294" s="43"/>
      <c r="AS294" s="43"/>
      <c r="AT294" s="43"/>
      <c r="AU294" s="43"/>
      <c r="AV294" t="str">
        <f t="shared" si="157"/>
        <v>Port Equipment - Reachstackers</v>
      </c>
      <c r="AW294" t="str">
        <f t="shared" si="114"/>
        <v>Port Equipment - Reachstackers_India</v>
      </c>
    </row>
    <row r="295" spans="1:49" x14ac:dyDescent="0.2">
      <c r="A295" t="s">
        <v>576</v>
      </c>
      <c r="B295" s="48" t="s">
        <v>577</v>
      </c>
      <c r="C295" s="48" t="s">
        <v>93</v>
      </c>
      <c r="D295" s="48" t="s">
        <v>18</v>
      </c>
      <c r="E295" s="48" t="s">
        <v>567</v>
      </c>
      <c r="F295" s="22">
        <v>15</v>
      </c>
      <c r="G295" s="23">
        <f>IFERROR(VLOOKUP(A295,[1]Asia_bookings_input!A:C,3,0),0)</f>
        <v>0</v>
      </c>
      <c r="H295" s="23">
        <f>IFERROR(VLOOKUP(A295,[1]Asia_bookings_input!K:L,2,0),0)</f>
        <v>18</v>
      </c>
      <c r="I295" s="23">
        <f t="shared" si="155"/>
        <v>14</v>
      </c>
      <c r="J295" s="23">
        <f t="shared" si="155"/>
        <v>25</v>
      </c>
      <c r="K295" s="23">
        <f t="shared" si="156"/>
        <v>27</v>
      </c>
      <c r="L295" s="23">
        <f>IFERROR(ROUND((L$296)*$J295/($J$296),0),0)-1+2</f>
        <v>28</v>
      </c>
      <c r="M295" s="25">
        <f>[1]Revenue_Margin_input_Asia!F93</f>
        <v>320</v>
      </c>
      <c r="N295" s="25">
        <f t="shared" si="131"/>
        <v>320</v>
      </c>
      <c r="O295" s="25">
        <f t="shared" si="132"/>
        <v>320</v>
      </c>
      <c r="P295" s="25">
        <f t="shared" si="133"/>
        <v>320</v>
      </c>
      <c r="Q295" s="25">
        <f t="shared" si="134"/>
        <v>320</v>
      </c>
      <c r="R295" s="25">
        <f t="shared" si="134"/>
        <v>320</v>
      </c>
      <c r="S295" s="26">
        <f t="shared" si="134"/>
        <v>320</v>
      </c>
      <c r="T295" s="27">
        <f>[1]Revenue_Margin_input_Asia!G93</f>
        <v>4.5999999999999999E-2</v>
      </c>
      <c r="U295" s="28">
        <f>[1]Revenue_Margin_input_Asia!H93</f>
        <v>0.12</v>
      </c>
      <c r="V295" s="28" t="str">
        <f>IFERROR(VLOOKUP($A295,[1]Revenue_Margin_input_Asia!$A:$AK,9,0),"")</f>
        <v/>
      </c>
      <c r="W295" s="28" t="str">
        <f>IFERROR(VLOOKUP($A295,[1]Revenue_Margin_input_Asia!$A:$AK,10,0),"")</f>
        <v/>
      </c>
      <c r="X295" s="28" t="str">
        <f>IFERROR(VLOOKUP($A295,[1]Revenue_Margin_input_Asia!$A:$AK,11,0),"")</f>
        <v/>
      </c>
      <c r="Y295" s="28" t="str">
        <f>IFERROR(VLOOKUP($A295,[1]Revenue_Margin_input_Asia!$A:$AK,12,0),"")</f>
        <v/>
      </c>
      <c r="Z295" s="28" t="str">
        <f>IFERROR(VLOOKUP($A295,[1]Revenue_Margin_input_Asia!$A:$AK,13,0),"")</f>
        <v/>
      </c>
      <c r="AA295" s="29">
        <f t="shared" si="153"/>
        <v>4800</v>
      </c>
      <c r="AB295" s="30">
        <f t="shared" si="153"/>
        <v>0</v>
      </c>
      <c r="AC295" s="30">
        <f t="shared" si="153"/>
        <v>5760</v>
      </c>
      <c r="AD295" s="30">
        <f t="shared" si="153"/>
        <v>4480</v>
      </c>
      <c r="AE295" s="30">
        <f t="shared" si="153"/>
        <v>8000</v>
      </c>
      <c r="AF295" s="30">
        <f t="shared" si="153"/>
        <v>8640</v>
      </c>
      <c r="AG295" s="31">
        <f t="shared" si="153"/>
        <v>8960</v>
      </c>
      <c r="AH295" s="29">
        <f t="shared" si="154"/>
        <v>220.79999999999998</v>
      </c>
      <c r="AI295" s="30">
        <f t="shared" si="154"/>
        <v>0</v>
      </c>
      <c r="AJ295" s="30">
        <f t="shared" si="154"/>
        <v>0</v>
      </c>
      <c r="AK295" s="30">
        <f t="shared" si="154"/>
        <v>0</v>
      </c>
      <c r="AL295" s="30">
        <f t="shared" si="154"/>
        <v>0</v>
      </c>
      <c r="AM295" s="30">
        <f t="shared" si="154"/>
        <v>0</v>
      </c>
      <c r="AN295" s="31">
        <f t="shared" si="154"/>
        <v>0</v>
      </c>
      <c r="AO295" s="42"/>
      <c r="AP295" s="43"/>
      <c r="AQ295" s="43"/>
      <c r="AR295" s="43"/>
      <c r="AS295" s="43"/>
      <c r="AT295" s="43"/>
      <c r="AU295" s="43"/>
      <c r="AV295" t="str">
        <f t="shared" si="157"/>
        <v>Port Equipment - Reachstackers</v>
      </c>
      <c r="AW295" t="str">
        <f t="shared" si="114"/>
        <v>Port Equipment - Reachstackers_Maximal</v>
      </c>
    </row>
    <row r="296" spans="1:49" ht="15.75" thickBot="1" x14ac:dyDescent="0.3">
      <c r="A296" s="35" t="s">
        <v>578</v>
      </c>
      <c r="F296" s="36">
        <v>21</v>
      </c>
      <c r="G296" s="37">
        <f>[1]Asia!BD59</f>
        <v>1</v>
      </c>
      <c r="H296" s="37">
        <f>[1]Asia!BE59</f>
        <v>18</v>
      </c>
      <c r="I296" s="51">
        <f>[1]Asia!BF59</f>
        <v>20</v>
      </c>
      <c r="J296" s="51">
        <f>[1]Asia!BG59</f>
        <v>35</v>
      </c>
      <c r="K296" s="51">
        <f>[1]Asia!BH59</f>
        <v>38</v>
      </c>
      <c r="L296" s="52">
        <f>[1]Asia!BI59</f>
        <v>38</v>
      </c>
      <c r="M296" s="25" t="str">
        <f>IFERROR(VLOOKUP(A296,[1]Revenue_Margin_input_Asia!A:F,6,0),"")</f>
        <v/>
      </c>
      <c r="N296" s="25" t="str">
        <f t="shared" si="131"/>
        <v/>
      </c>
      <c r="O296" s="25" t="str">
        <f t="shared" si="132"/>
        <v/>
      </c>
      <c r="P296" s="25" t="str">
        <f t="shared" si="133"/>
        <v/>
      </c>
      <c r="Q296" s="25" t="str">
        <f t="shared" si="134"/>
        <v/>
      </c>
      <c r="R296" s="25" t="str">
        <f t="shared" si="134"/>
        <v/>
      </c>
      <c r="S296" s="26"/>
      <c r="T296" s="27"/>
      <c r="U296" s="28"/>
      <c r="V296" s="28"/>
      <c r="W296" s="28"/>
      <c r="X296" s="28"/>
      <c r="Y296" s="28"/>
      <c r="Z296" s="28"/>
      <c r="AA296" s="39">
        <f>SUM(AA291:AA295)</f>
        <v>6990.1350147172998</v>
      </c>
      <c r="AB296" s="40">
        <f t="shared" ref="AB296:AN296" si="158">SUM(AB291:AB295)</f>
        <v>3511.0340533493263</v>
      </c>
      <c r="AC296" s="40">
        <f t="shared" si="158"/>
        <v>5760</v>
      </c>
      <c r="AD296" s="40">
        <f>SUM(AD291:AD295)</f>
        <v>6670.1350147172998</v>
      </c>
      <c r="AE296" s="40">
        <f t="shared" si="158"/>
        <v>11594.535280580731</v>
      </c>
      <c r="AF296" s="40">
        <f t="shared" si="158"/>
        <v>12573.036507812138</v>
      </c>
      <c r="AG296" s="41">
        <f t="shared" si="158"/>
        <v>12554.535280580731</v>
      </c>
      <c r="AH296" s="39">
        <f t="shared" si="158"/>
        <v>204.35288966653707</v>
      </c>
      <c r="AI296" s="40">
        <f t="shared" si="158"/>
        <v>134.83104803825978</v>
      </c>
      <c r="AJ296" s="40">
        <f t="shared" si="158"/>
        <v>0</v>
      </c>
      <c r="AK296" s="40">
        <f t="shared" si="158"/>
        <v>139.17401804137916</v>
      </c>
      <c r="AL296" s="40">
        <f t="shared" si="158"/>
        <v>359.45352805807318</v>
      </c>
      <c r="AM296" s="40">
        <f t="shared" si="158"/>
        <v>393.30365078121378</v>
      </c>
      <c r="AN296" s="41">
        <f t="shared" si="158"/>
        <v>359.45352805807318</v>
      </c>
      <c r="AO296" s="42">
        <f t="shared" ref="AO296:AU297" si="159">IFERROR(AH296/AA296,"")</f>
        <v>2.9234469611285705E-2</v>
      </c>
      <c r="AP296" s="43">
        <f t="shared" si="159"/>
        <v>3.8402090663187574E-2</v>
      </c>
      <c r="AQ296" s="43">
        <f t="shared" si="159"/>
        <v>0</v>
      </c>
      <c r="AR296" s="43">
        <f t="shared" si="159"/>
        <v>2.0865247515125113E-2</v>
      </c>
      <c r="AS296" s="43">
        <f t="shared" si="159"/>
        <v>3.1001978031849963E-2</v>
      </c>
      <c r="AT296" s="43">
        <f t="shared" si="159"/>
        <v>3.1281516643719143E-2</v>
      </c>
      <c r="AU296" s="43">
        <f t="shared" si="159"/>
        <v>2.8631368666753712E-2</v>
      </c>
      <c r="AW296" t="str">
        <f t="shared" si="114"/>
        <v>_</v>
      </c>
    </row>
    <row r="297" spans="1:49" ht="15.75" thickBot="1" x14ac:dyDescent="0.3">
      <c r="A297" s="35" t="s">
        <v>579</v>
      </c>
      <c r="F297" s="53">
        <v>2040</v>
      </c>
      <c r="G297" s="54">
        <f t="shared" ref="G297:L297" si="160">G31+G42+G51+G102+G104+G179+G206+G216+G218+G223+G243+G251+G260+G267+G278+G285+G290+G296</f>
        <v>2014</v>
      </c>
      <c r="H297" s="54">
        <f t="shared" si="160"/>
        <v>2343</v>
      </c>
      <c r="I297" s="54">
        <f t="shared" si="160"/>
        <v>3475</v>
      </c>
      <c r="J297" s="54">
        <f t="shared" si="160"/>
        <v>3854</v>
      </c>
      <c r="K297" s="54">
        <f t="shared" si="160"/>
        <v>3854</v>
      </c>
      <c r="L297" s="55">
        <f t="shared" si="160"/>
        <v>3854</v>
      </c>
      <c r="M297" s="56"/>
      <c r="N297" s="56"/>
      <c r="O297" s="56"/>
      <c r="P297" s="56"/>
      <c r="Q297" s="56"/>
      <c r="R297" s="56"/>
      <c r="S297" s="57"/>
      <c r="T297" s="58"/>
      <c r="U297" s="59"/>
      <c r="V297" s="59"/>
      <c r="W297" s="59"/>
      <c r="X297" s="59"/>
      <c r="Y297" s="59"/>
      <c r="Z297" s="60"/>
      <c r="AA297" s="53">
        <f t="shared" ref="AA297:AN297" si="161">AA31+AA42+AA51+AA102+AA104+AA179+AA206+AA216+AA218+AA223+AA243+AA251+AA260+AA267+AA278+AA285+AA290+AA296</f>
        <v>58832.369610916219</v>
      </c>
      <c r="AB297" s="54">
        <f t="shared" si="161"/>
        <v>43054.639327659526</v>
      </c>
      <c r="AC297" s="54">
        <f t="shared" si="161"/>
        <v>58385.374292059656</v>
      </c>
      <c r="AD297" s="54">
        <f>AD31+AD42+AD51+AD102+AD104+AD179+AD206+AD216+AD218+AD223+AD243+AD251+AD260+AD267+AD278+AD285+AD290+AD296</f>
        <v>90929.331637517054</v>
      </c>
      <c r="AE297" s="54">
        <f t="shared" si="161"/>
        <v>104042.35316525541</v>
      </c>
      <c r="AF297" s="54">
        <f t="shared" si="161"/>
        <v>106045.32832776892</v>
      </c>
      <c r="AG297" s="55">
        <f t="shared" si="161"/>
        <v>105389.2757563699</v>
      </c>
      <c r="AH297" s="53">
        <f t="shared" si="161"/>
        <v>2817.6764508381234</v>
      </c>
      <c r="AI297" s="54">
        <f t="shared" si="161"/>
        <v>3673.5082280998886</v>
      </c>
      <c r="AJ297" s="54">
        <f t="shared" si="161"/>
        <v>5928.6983303652933</v>
      </c>
      <c r="AK297" s="54">
        <f t="shared" si="161"/>
        <v>8979.9720089818638</v>
      </c>
      <c r="AL297" s="54">
        <f t="shared" si="161"/>
        <v>11610.264373098184</v>
      </c>
      <c r="AM297" s="54">
        <f t="shared" si="161"/>
        <v>11734.413614155645</v>
      </c>
      <c r="AN297" s="55">
        <f t="shared" si="161"/>
        <v>11637.521069340894</v>
      </c>
      <c r="AO297" s="61">
        <f t="shared" si="159"/>
        <v>4.7893302096662607E-2</v>
      </c>
      <c r="AP297" s="62">
        <f t="shared" si="159"/>
        <v>8.5322006767803119E-2</v>
      </c>
      <c r="AQ297" s="62">
        <f t="shared" si="159"/>
        <v>0.10154423778647574</v>
      </c>
      <c r="AR297" s="62">
        <f>IFERROR(AK297/AD297,"")</f>
        <v>9.8757703892291299E-2</v>
      </c>
      <c r="AS297" s="62">
        <f t="shared" si="159"/>
        <v>0.11159171260435689</v>
      </c>
      <c r="AT297" s="62">
        <f t="shared" si="159"/>
        <v>0.11065469643213773</v>
      </c>
      <c r="AU297" s="62">
        <f t="shared" si="159"/>
        <v>0.11042414881229035</v>
      </c>
      <c r="AW297" t="str">
        <f t="shared" si="114"/>
        <v>_</v>
      </c>
    </row>
    <row r="299" spans="1:49" x14ac:dyDescent="0.2">
      <c r="A299" s="1" t="s">
        <v>580</v>
      </c>
      <c r="F299" s="23">
        <f>SUM(F3:F30,F32:F41,F43:F50,F52:F101,F103,F105:F178,F180:F205,F207:F215,F217,F219:F222,F224:F242,F244:F250,F252:F259,F261:F266,F268:F277,F279:F284,F286:F289,F291:F295)-F31-F42-F51-F102-F104-F179-F206-F216-F218-F223-F243-F251-F260-F267-F278-F285-F290-F296</f>
        <v>0</v>
      </c>
      <c r="G299" s="23">
        <f t="shared" ref="G299:N299" si="162">SUM(G3:G30,G32:G41,G43:G50,G52:G101,G103,G105:G178,G180:G205,G207:G215,G217,G219:G222,G224:G242,G244:G250,G252:G259,G261:G266,G268:G277,G279:G284,G286:G289,G291:G295)-G31-G42-G51-G102-G104-G179-G206-G216-G218-G223-G243-G251-G260-G267-G278-G285-G290-G296</f>
        <v>-181</v>
      </c>
      <c r="H299" s="23">
        <f t="shared" si="162"/>
        <v>0</v>
      </c>
      <c r="I299" s="23">
        <f t="shared" si="162"/>
        <v>0</v>
      </c>
      <c r="J299" s="23">
        <f t="shared" si="162"/>
        <v>0</v>
      </c>
      <c r="K299" s="23">
        <f t="shared" si="162"/>
        <v>0</v>
      </c>
      <c r="L299" s="23">
        <f t="shared" si="162"/>
        <v>0</v>
      </c>
      <c r="M299" s="23" t="e">
        <f t="shared" si="162"/>
        <v>#VALUE!</v>
      </c>
      <c r="N299" s="23" t="e">
        <f t="shared" si="162"/>
        <v>#VALUE!</v>
      </c>
    </row>
    <row r="302" spans="1:49" x14ac:dyDescent="0.2">
      <c r="H302" s="67">
        <f>+H297+Pac_Fin!H297+ISC_Fin!H295</f>
        <v>5567</v>
      </c>
      <c r="I302" s="67">
        <f>+I297+Pac_Fin!I297+ISC_Fin!I295</f>
        <v>7343</v>
      </c>
      <c r="J302" s="67">
        <f>+J297+Pac_Fin!J297+ISC_Fin!J295</f>
        <v>8369</v>
      </c>
      <c r="K302" s="67">
        <f>+K297+Pac_Fin!K297+ISC_Fin!K295</f>
        <v>8582</v>
      </c>
      <c r="L302" s="67">
        <f>+L297+Pac_Fin!L297+ISC_Fin!L295</f>
        <v>8788</v>
      </c>
    </row>
    <row r="303" spans="1:49" x14ac:dyDescent="0.2">
      <c r="F303" s="67" t="e">
        <f>+F297+#REF!+ISC_Fin!G295</f>
        <v>#REF!</v>
      </c>
    </row>
    <row r="304" spans="1:49" x14ac:dyDescent="0.2">
      <c r="H304" s="66">
        <f>'[1]Asia Pacific India'!BE61</f>
        <v>5567</v>
      </c>
      <c r="I304" s="66">
        <f>'[1]Asia Pacific India'!BF61</f>
        <v>7343</v>
      </c>
      <c r="J304" s="66">
        <f>'[1]Asia Pacific India'!BG61</f>
        <v>8369</v>
      </c>
      <c r="K304" s="66">
        <f>'[1]Asia Pacific India'!BH61</f>
        <v>8582</v>
      </c>
      <c r="L304" s="66">
        <f>'[1]Asia Pacific India'!BI61</f>
        <v>8788</v>
      </c>
    </row>
  </sheetData>
  <autoFilter ref="A2:AX297" xr:uid="{00000000-0009-0000-0000-00000A000000}">
    <filterColumn colId="11">
      <filters>
        <filter val="1"/>
        <filter val="10"/>
        <filter val="108"/>
        <filter val="11"/>
        <filter val="110"/>
        <filter val="121"/>
        <filter val="127"/>
        <filter val="13"/>
        <filter val="14"/>
        <filter val="140"/>
        <filter val="15"/>
        <filter val="155"/>
        <filter val="16"/>
        <filter val="168"/>
        <filter val="17"/>
        <filter val="19"/>
        <filter val="2"/>
        <filter val="20"/>
        <filter val="203"/>
        <filter val="22"/>
        <filter val="24"/>
        <filter val="25"/>
        <filter val="28"/>
        <filter val="280"/>
        <filter val="3"/>
        <filter val="3,854"/>
        <filter val="31"/>
        <filter val="310"/>
        <filter val="32"/>
        <filter val="33"/>
        <filter val="333"/>
        <filter val="37"/>
        <filter val="38"/>
        <filter val="395"/>
        <filter val="4"/>
        <filter val="41"/>
        <filter val="42"/>
        <filter val="435"/>
        <filter val="49"/>
        <filter val="5"/>
        <filter val="53"/>
        <filter val="58"/>
        <filter val="61"/>
        <filter val="64"/>
        <filter val="68"/>
        <filter val="69"/>
        <filter val="693"/>
        <filter val="7"/>
        <filter val="70"/>
        <filter val="75"/>
        <filter val="77"/>
        <filter val="775"/>
        <filter val="81"/>
        <filter val="830"/>
        <filter val="86"/>
        <filter val="88"/>
        <filter val="9"/>
        <filter val="94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A40A-2E0F-49F1-8341-289090CB9644}">
  <sheetPr filterMode="1"/>
  <dimension ref="A1:AW299"/>
  <sheetViews>
    <sheetView zoomScale="70" zoomScaleNormal="70" workbookViewId="0">
      <pane xSplit="5" ySplit="2" topLeftCell="W251" activePane="bottomRight" state="frozen"/>
      <selection activeCell="L200" sqref="L200"/>
      <selection pane="topRight" activeCell="L200" sqref="L200"/>
      <selection pane="bottomLeft" activeCell="L200" sqref="L200"/>
      <selection pane="bottomRight" activeCell="L200" sqref="L200"/>
    </sheetView>
  </sheetViews>
  <sheetFormatPr defaultColWidth="9.140625" defaultRowHeight="12.75" outlineLevelRow="1" outlineLevelCol="1" x14ac:dyDescent="0.2"/>
  <cols>
    <col min="1" max="1" width="23.28515625" style="1" customWidth="1"/>
    <col min="2" max="2" width="14.85546875" customWidth="1"/>
    <col min="4" max="4" width="6.85546875" customWidth="1"/>
    <col min="5" max="5" width="18.42578125" customWidth="1"/>
    <col min="6" max="7" width="7.7109375" style="66" hidden="1" customWidth="1" outlineLevel="1"/>
    <col min="8" max="8" width="7.7109375" style="66" customWidth="1" collapsed="1"/>
    <col min="9" max="12" width="7.7109375" style="66" customWidth="1"/>
    <col min="13" max="14" width="7.85546875" style="63" hidden="1" customWidth="1" outlineLevel="1"/>
    <col min="15" max="15" width="7.85546875" style="63" customWidth="1" collapsed="1"/>
    <col min="16" max="19" width="7.85546875" style="63" customWidth="1"/>
    <col min="20" max="21" width="7.85546875" style="64" hidden="1" customWidth="1" outlineLevel="1"/>
    <col min="22" max="22" width="7.85546875" style="64" customWidth="1" collapsed="1"/>
    <col min="23" max="26" width="7.85546875" style="64" customWidth="1"/>
    <col min="27" max="27" width="9.140625" style="65" hidden="1" customWidth="1" outlineLevel="1"/>
    <col min="28" max="28" width="0" style="65" hidden="1" customWidth="1" outlineLevel="1"/>
    <col min="29" max="29" width="9.140625" style="65" collapsed="1"/>
    <col min="30" max="33" width="9.140625" style="65"/>
    <col min="34" max="34" width="9.140625" style="65" hidden="1" customWidth="1" outlineLevel="1"/>
    <col min="35" max="35" width="0" style="65" hidden="1" customWidth="1" outlineLevel="1"/>
    <col min="36" max="36" width="9.140625" style="65" collapsed="1"/>
    <col min="37" max="40" width="9.140625" style="65"/>
    <col min="41" max="42" width="9.5703125" style="49" hidden="1" customWidth="1" outlineLevel="1"/>
    <col min="43" max="43" width="9.5703125" style="49" customWidth="1" collapsed="1"/>
    <col min="44" max="47" width="9.5703125" style="49" customWidth="1"/>
    <col min="48" max="48" width="33.85546875" customWidth="1" outlineLevel="1"/>
    <col min="49" max="49" width="9.140625" customWidth="1" outlineLevel="1"/>
    <col min="50" max="50" width="8.7109375" customWidth="1"/>
  </cols>
  <sheetData>
    <row r="1" spans="1:49" x14ac:dyDescent="0.2">
      <c r="F1" s="2">
        <v>2021</v>
      </c>
      <c r="G1" s="3">
        <v>2022</v>
      </c>
      <c r="H1" s="3">
        <v>2023</v>
      </c>
      <c r="I1" s="3">
        <v>2024</v>
      </c>
      <c r="J1" s="3">
        <v>2025</v>
      </c>
      <c r="K1" s="3">
        <v>2026</v>
      </c>
      <c r="L1" s="4">
        <v>2027</v>
      </c>
      <c r="M1" s="2">
        <f t="shared" ref="M1:AU1" si="0">F1</f>
        <v>2021</v>
      </c>
      <c r="N1" s="3">
        <f t="shared" si="0"/>
        <v>2022</v>
      </c>
      <c r="O1" s="3">
        <f t="shared" si="0"/>
        <v>2023</v>
      </c>
      <c r="P1" s="3">
        <f t="shared" si="0"/>
        <v>2024</v>
      </c>
      <c r="Q1" s="3">
        <f t="shared" si="0"/>
        <v>2025</v>
      </c>
      <c r="R1" s="3">
        <f t="shared" si="0"/>
        <v>2026</v>
      </c>
      <c r="S1" s="4">
        <f t="shared" si="0"/>
        <v>2027</v>
      </c>
      <c r="T1" s="2">
        <f t="shared" si="0"/>
        <v>2021</v>
      </c>
      <c r="U1" s="3">
        <f t="shared" si="0"/>
        <v>2022</v>
      </c>
      <c r="V1" s="3">
        <f t="shared" si="0"/>
        <v>2023</v>
      </c>
      <c r="W1" s="3">
        <f t="shared" si="0"/>
        <v>2024</v>
      </c>
      <c r="X1" s="3">
        <f t="shared" si="0"/>
        <v>2025</v>
      </c>
      <c r="Y1" s="3">
        <f t="shared" si="0"/>
        <v>2026</v>
      </c>
      <c r="Z1" s="4">
        <f t="shared" si="0"/>
        <v>2027</v>
      </c>
      <c r="AA1" s="2">
        <f t="shared" si="0"/>
        <v>2021</v>
      </c>
      <c r="AB1" s="3">
        <f t="shared" si="0"/>
        <v>2022</v>
      </c>
      <c r="AC1" s="3">
        <f t="shared" si="0"/>
        <v>2023</v>
      </c>
      <c r="AD1" s="3">
        <f t="shared" si="0"/>
        <v>2024</v>
      </c>
      <c r="AE1" s="3">
        <f t="shared" si="0"/>
        <v>2025</v>
      </c>
      <c r="AF1" s="3">
        <f t="shared" si="0"/>
        <v>2026</v>
      </c>
      <c r="AG1" s="4">
        <f t="shared" si="0"/>
        <v>2027</v>
      </c>
      <c r="AH1" s="2">
        <f t="shared" si="0"/>
        <v>2021</v>
      </c>
      <c r="AI1" s="3">
        <f t="shared" si="0"/>
        <v>2022</v>
      </c>
      <c r="AJ1" s="3">
        <f t="shared" si="0"/>
        <v>2023</v>
      </c>
      <c r="AK1" s="3">
        <f t="shared" si="0"/>
        <v>2024</v>
      </c>
      <c r="AL1" s="3">
        <f t="shared" si="0"/>
        <v>2025</v>
      </c>
      <c r="AM1" s="3">
        <f t="shared" si="0"/>
        <v>2026</v>
      </c>
      <c r="AN1" s="4">
        <f t="shared" si="0"/>
        <v>2027</v>
      </c>
      <c r="AO1" s="2">
        <f t="shared" si="0"/>
        <v>2021</v>
      </c>
      <c r="AP1" s="3">
        <f t="shared" si="0"/>
        <v>2022</v>
      </c>
      <c r="AQ1" s="3">
        <f t="shared" si="0"/>
        <v>2023</v>
      </c>
      <c r="AR1" s="3">
        <f t="shared" si="0"/>
        <v>2024</v>
      </c>
      <c r="AS1" s="3">
        <f t="shared" si="0"/>
        <v>2025</v>
      </c>
      <c r="AT1" s="3">
        <f t="shared" si="0"/>
        <v>2026</v>
      </c>
      <c r="AU1" s="4">
        <f t="shared" si="0"/>
        <v>2027</v>
      </c>
    </row>
    <row r="2" spans="1:49" s="84" customFormat="1" ht="25.5" x14ac:dyDescent="0.2">
      <c r="A2" s="68" t="s">
        <v>0</v>
      </c>
      <c r="B2" s="69" t="s">
        <v>1</v>
      </c>
      <c r="C2" s="69" t="s">
        <v>2</v>
      </c>
      <c r="D2" s="69" t="s">
        <v>3</v>
      </c>
      <c r="E2" s="69" t="s">
        <v>4</v>
      </c>
      <c r="F2" s="70" t="s">
        <v>5</v>
      </c>
      <c r="G2" s="68" t="s">
        <v>5</v>
      </c>
      <c r="H2" s="68" t="s">
        <v>5</v>
      </c>
      <c r="I2" s="68" t="s">
        <v>5</v>
      </c>
      <c r="J2" s="68" t="s">
        <v>5</v>
      </c>
      <c r="K2" s="68" t="s">
        <v>5</v>
      </c>
      <c r="L2" s="71" t="s">
        <v>5</v>
      </c>
      <c r="M2" s="72" t="s">
        <v>6</v>
      </c>
      <c r="N2" s="73" t="s">
        <v>6</v>
      </c>
      <c r="O2" s="73" t="s">
        <v>6</v>
      </c>
      <c r="P2" s="73" t="s">
        <v>6</v>
      </c>
      <c r="Q2" s="73" t="s">
        <v>6</v>
      </c>
      <c r="R2" s="73" t="s">
        <v>6</v>
      </c>
      <c r="S2" s="74" t="s">
        <v>6</v>
      </c>
      <c r="T2" s="75" t="s">
        <v>7</v>
      </c>
      <c r="U2" s="76" t="s">
        <v>7</v>
      </c>
      <c r="V2" s="76" t="s">
        <v>7</v>
      </c>
      <c r="W2" s="76" t="s">
        <v>7</v>
      </c>
      <c r="X2" s="76" t="s">
        <v>7</v>
      </c>
      <c r="Y2" s="76" t="s">
        <v>7</v>
      </c>
      <c r="Z2" s="77" t="s">
        <v>7</v>
      </c>
      <c r="AA2" s="78" t="s">
        <v>8</v>
      </c>
      <c r="AB2" s="79" t="s">
        <v>8</v>
      </c>
      <c r="AC2" s="79" t="s">
        <v>8</v>
      </c>
      <c r="AD2" s="79" t="s">
        <v>8</v>
      </c>
      <c r="AE2" s="79" t="s">
        <v>8</v>
      </c>
      <c r="AF2" s="79" t="s">
        <v>8</v>
      </c>
      <c r="AG2" s="80" t="s">
        <v>8</v>
      </c>
      <c r="AH2" s="78" t="s">
        <v>9</v>
      </c>
      <c r="AI2" s="79" t="s">
        <v>9</v>
      </c>
      <c r="AJ2" s="79" t="s">
        <v>9</v>
      </c>
      <c r="AK2" s="79" t="s">
        <v>9</v>
      </c>
      <c r="AL2" s="79" t="s">
        <v>9</v>
      </c>
      <c r="AM2" s="79" t="s">
        <v>9</v>
      </c>
      <c r="AN2" s="80" t="s">
        <v>9</v>
      </c>
      <c r="AO2" s="81" t="s">
        <v>10</v>
      </c>
      <c r="AP2" s="82" t="s">
        <v>10</v>
      </c>
      <c r="AQ2" s="82" t="s">
        <v>10</v>
      </c>
      <c r="AR2" s="82" t="s">
        <v>10</v>
      </c>
      <c r="AS2" s="82" t="s">
        <v>10</v>
      </c>
      <c r="AT2" s="82" t="s">
        <v>10</v>
      </c>
      <c r="AU2" s="83" t="s">
        <v>10</v>
      </c>
      <c r="AV2" s="84" t="s">
        <v>11</v>
      </c>
    </row>
    <row r="3" spans="1:49" ht="15" outlineLevel="1" x14ac:dyDescent="0.25">
      <c r="A3" s="85" t="s">
        <v>12</v>
      </c>
      <c r="B3" t="s">
        <v>13</v>
      </c>
      <c r="C3" t="s">
        <v>14</v>
      </c>
      <c r="D3" t="s">
        <v>15</v>
      </c>
      <c r="E3" t="str">
        <f>VLOOKUP(A3,[1]VLookup!G:I,3,0)</f>
        <v>C1 1-3.5T</v>
      </c>
      <c r="F3" s="22">
        <v>7</v>
      </c>
      <c r="G3" s="23">
        <f>IFERROR(VLOOKUP(A3,[1]Pacific_bookings_input!A:C,3,0),0)</f>
        <v>6</v>
      </c>
      <c r="H3" s="23">
        <f>IFERROR(VLOOKUP(A3,[1]Pacific_bookings_input!H:I,2,0),0)</f>
        <v>2</v>
      </c>
      <c r="I3" s="23">
        <f>ROUND(I$31*$H3/$H$31,0)</f>
        <v>2</v>
      </c>
      <c r="J3" s="23">
        <f t="shared" ref="J3:L3" si="1">ROUND(J$31*$H3/$H$31,0)</f>
        <v>2</v>
      </c>
      <c r="K3" s="23">
        <f t="shared" si="1"/>
        <v>2</v>
      </c>
      <c r="L3" s="23">
        <f t="shared" si="1"/>
        <v>2</v>
      </c>
      <c r="M3" s="86">
        <f>IFERROR(VLOOKUP(A3,[1]Revenue_Margin_input_Pac!A:F,6,0),"")</f>
        <v>20.997870833333334</v>
      </c>
      <c r="N3" s="25">
        <f>M3</f>
        <v>20.997870833333334</v>
      </c>
      <c r="O3" s="25">
        <f>M3</f>
        <v>20.997870833333334</v>
      </c>
      <c r="P3" s="25">
        <f>M3</f>
        <v>20.997870833333334</v>
      </c>
      <c r="Q3" s="25">
        <f>M3</f>
        <v>20.997870833333334</v>
      </c>
      <c r="R3" s="25">
        <f>N3</f>
        <v>20.997870833333334</v>
      </c>
      <c r="S3" s="26">
        <f>O3</f>
        <v>20.997870833333334</v>
      </c>
      <c r="T3" s="27">
        <f>IFERROR(VLOOKUP(A3,[1]Revenue_Margin_input_Pac!A:K,7,0),"")</f>
        <v>0.19660633492312304</v>
      </c>
      <c r="U3" s="28">
        <f>IFERROR(VLOOKUP(A3,[1]Revenue_Margin_input_Pac!A:K,8,0),"")</f>
        <v>0.159393666234391</v>
      </c>
      <c r="V3" s="28">
        <f>IFERROR(VLOOKUP(A3,[1]Revenue_Margin_input_Pac!A:K,9,0),"")</f>
        <v>0.12473720584366926</v>
      </c>
      <c r="W3" s="28">
        <f>IFERROR(VLOOKUP(A3,[1]Revenue_Margin_input_Pac!A:K,10,0),"")</f>
        <v>0.12473720584366926</v>
      </c>
      <c r="X3" s="28">
        <f>IFERROR(VLOOKUP(A3,[1]Revenue_Margin_input_Pac!A:K,11,0),"")</f>
        <v>0.15</v>
      </c>
      <c r="Y3" s="28">
        <f>IFERROR(VLOOKUP(A3,[1]Revenue_Margin_input_Pac!A:L,12,0),"")</f>
        <v>0.15</v>
      </c>
      <c r="Z3" s="87">
        <f>IFERROR(VLOOKUP(A3,[1]Revenue_Margin_input_Pac!A:M,13,0),"")</f>
        <v>0.15</v>
      </c>
      <c r="AA3" s="29">
        <f t="shared" ref="AA3:AG30" si="2">IFERROR(F3*M3,0)</f>
        <v>146.98509583333333</v>
      </c>
      <c r="AB3" s="30">
        <f t="shared" si="2"/>
        <v>125.987225</v>
      </c>
      <c r="AC3" s="30">
        <f t="shared" si="2"/>
        <v>41.995741666666667</v>
      </c>
      <c r="AD3" s="30">
        <f t="shared" si="2"/>
        <v>41.995741666666667</v>
      </c>
      <c r="AE3" s="30">
        <f t="shared" si="2"/>
        <v>41.995741666666667</v>
      </c>
      <c r="AF3" s="30">
        <f t="shared" si="2"/>
        <v>41.995741666666667</v>
      </c>
      <c r="AG3" s="31">
        <f t="shared" si="2"/>
        <v>41.995741666666667</v>
      </c>
      <c r="AH3" s="29">
        <f t="shared" ref="AH3:AN18" si="3">IFERROR(AA3*T3,0)</f>
        <v>28.898200980115671</v>
      </c>
      <c r="AI3" s="30">
        <f t="shared" si="3"/>
        <v>20.081565691447121</v>
      </c>
      <c r="AJ3" s="30">
        <f t="shared" si="3"/>
        <v>5.2384314728325583</v>
      </c>
      <c r="AK3" s="30">
        <f t="shared" si="3"/>
        <v>5.2384314728325583</v>
      </c>
      <c r="AL3" s="30">
        <f t="shared" si="3"/>
        <v>6.2993612499999996</v>
      </c>
      <c r="AM3" s="30">
        <f t="shared" si="3"/>
        <v>6.2993612499999996</v>
      </c>
      <c r="AN3" s="31">
        <f t="shared" si="3"/>
        <v>6.2993612499999996</v>
      </c>
      <c r="AO3" s="32"/>
      <c r="AP3" s="33"/>
      <c r="AQ3" s="33"/>
      <c r="AR3" s="33"/>
      <c r="AS3" s="33"/>
      <c r="AT3" s="33"/>
      <c r="AU3" s="88"/>
      <c r="AV3" t="str">
        <f>$A$31</f>
        <v>C1 1-3.5T - Standard and Premium</v>
      </c>
      <c r="AW3" t="str">
        <f>AV3&amp;"_"&amp;C3</f>
        <v>C1 1-3.5T - Standard and Premium_SN</v>
      </c>
    </row>
    <row r="4" spans="1:49" ht="15" outlineLevel="1" x14ac:dyDescent="0.25">
      <c r="A4" s="85" t="s">
        <v>16</v>
      </c>
      <c r="B4" t="s">
        <v>17</v>
      </c>
      <c r="C4" t="s">
        <v>14</v>
      </c>
      <c r="D4" t="s">
        <v>18</v>
      </c>
      <c r="E4" t="str">
        <f>VLOOKUP(A4,[1]VLookup!G:I,3,0)</f>
        <v>C1 1-3.5T</v>
      </c>
      <c r="F4" s="22">
        <v>10</v>
      </c>
      <c r="G4" s="23">
        <f>IFERROR(VLOOKUP(A4,[1]Pacific_bookings_input!A:C,3,0),0)</f>
        <v>6</v>
      </c>
      <c r="H4" s="23">
        <f>IFERROR(VLOOKUP(A4,[1]Pacific_bookings_input!H:I,2,0),0)</f>
        <v>6</v>
      </c>
      <c r="I4" s="23">
        <f t="shared" ref="I4:L30" si="4">ROUND(I$31*$H4/$H$31,0)</f>
        <v>6</v>
      </c>
      <c r="J4" s="23">
        <f t="shared" si="4"/>
        <v>7</v>
      </c>
      <c r="K4" s="23">
        <f t="shared" si="4"/>
        <v>7</v>
      </c>
      <c r="L4" s="23">
        <f t="shared" si="4"/>
        <v>7</v>
      </c>
      <c r="M4" s="86">
        <f>IFERROR(VLOOKUP(A4,[1]Revenue_Margin_input_Pac!A:F,6,0),"")</f>
        <v>22.851805444901885</v>
      </c>
      <c r="N4" s="25">
        <f t="shared" ref="N4:N67" si="5">M4</f>
        <v>22.851805444901885</v>
      </c>
      <c r="O4" s="25">
        <f t="shared" ref="O4:O67" si="6">M4</f>
        <v>22.851805444901885</v>
      </c>
      <c r="P4" s="25">
        <f t="shared" ref="P4:P67" si="7">M4</f>
        <v>22.851805444901885</v>
      </c>
      <c r="Q4" s="25">
        <f t="shared" ref="Q4:S67" si="8">M4</f>
        <v>22.851805444901885</v>
      </c>
      <c r="R4" s="25">
        <f t="shared" si="8"/>
        <v>22.851805444901885</v>
      </c>
      <c r="S4" s="26">
        <f t="shared" si="8"/>
        <v>22.851805444901885</v>
      </c>
      <c r="T4" s="27">
        <f>IFERROR(VLOOKUP(A4,[1]Revenue_Margin_input_Pac!A:K,7,0),"")</f>
        <v>0.16022302319186443</v>
      </c>
      <c r="U4" s="28">
        <f>IFERROR(VLOOKUP(A4,[1]Revenue_Margin_input_Pac!A:K,8,0),"")</f>
        <v>0.14058155356456753</v>
      </c>
      <c r="V4" s="28">
        <f>IFERROR(VLOOKUP(A4,[1]Revenue_Margin_input_Pac!A:K,9,0),"")</f>
        <v>0.18932406739059726</v>
      </c>
      <c r="W4" s="28">
        <f>IFERROR(VLOOKUP(A4,[1]Revenue_Margin_input_Pac!A:K,10,0),"")</f>
        <v>0.18932406739059726</v>
      </c>
      <c r="X4" s="28">
        <f>IFERROR(VLOOKUP(A4,[1]Revenue_Margin_input_Pac!A:K,11,0),"")</f>
        <v>0.18932406739059726</v>
      </c>
      <c r="Y4" s="28">
        <f>IFERROR(VLOOKUP(A4,[1]Revenue_Margin_input_Pac!A:L,12,0),"")</f>
        <v>0.18932406739059726</v>
      </c>
      <c r="Z4" s="87">
        <f>IFERROR(VLOOKUP(A4,[1]Revenue_Margin_input_Pac!A:M,13,0),"")</f>
        <v>0.18932406739059726</v>
      </c>
      <c r="AA4" s="29">
        <f t="shared" si="2"/>
        <v>228.51805444901885</v>
      </c>
      <c r="AB4" s="30">
        <f t="shared" si="2"/>
        <v>137.11083266941131</v>
      </c>
      <c r="AC4" s="30">
        <f t="shared" si="2"/>
        <v>137.11083266941131</v>
      </c>
      <c r="AD4" s="30">
        <f t="shared" si="2"/>
        <v>137.11083266941131</v>
      </c>
      <c r="AE4" s="30">
        <f t="shared" si="2"/>
        <v>159.96263811431319</v>
      </c>
      <c r="AF4" s="30">
        <f t="shared" si="2"/>
        <v>159.96263811431319</v>
      </c>
      <c r="AG4" s="31">
        <f t="shared" si="2"/>
        <v>159.96263811431319</v>
      </c>
      <c r="AH4" s="29">
        <f t="shared" si="3"/>
        <v>36.613853537744887</v>
      </c>
      <c r="AI4" s="30">
        <f t="shared" si="3"/>
        <v>19.2752538671973</v>
      </c>
      <c r="AJ4" s="30">
        <f t="shared" si="3"/>
        <v>25.958380524284532</v>
      </c>
      <c r="AK4" s="30">
        <f t="shared" si="3"/>
        <v>25.958380524284532</v>
      </c>
      <c r="AL4" s="30">
        <f t="shared" si="3"/>
        <v>30.284777278331955</v>
      </c>
      <c r="AM4" s="30">
        <f t="shared" si="3"/>
        <v>30.284777278331955</v>
      </c>
      <c r="AN4" s="31">
        <f t="shared" si="3"/>
        <v>30.284777278331955</v>
      </c>
      <c r="AO4" s="32"/>
      <c r="AP4" s="33"/>
      <c r="AQ4" s="33"/>
      <c r="AR4" s="33"/>
      <c r="AS4" s="33"/>
      <c r="AT4" s="33"/>
      <c r="AU4" s="88"/>
      <c r="AV4" t="str">
        <f t="shared" ref="AV4:AV30" si="9">$A$31</f>
        <v>C1 1-3.5T - Standard and Premium</v>
      </c>
      <c r="AW4" t="str">
        <f>AV4&amp;"_"&amp;C4</f>
        <v>C1 1-3.5T - Standard and Premium_SN</v>
      </c>
    </row>
    <row r="5" spans="1:49" ht="15" outlineLevel="1" x14ac:dyDescent="0.25">
      <c r="A5" s="85" t="s">
        <v>19</v>
      </c>
      <c r="B5" t="s">
        <v>20</v>
      </c>
      <c r="C5" t="s">
        <v>21</v>
      </c>
      <c r="D5" t="s">
        <v>18</v>
      </c>
      <c r="E5" t="str">
        <f>VLOOKUP(A5,[1]VLookup!G:I,3,0)</f>
        <v>C1 1-3.5T</v>
      </c>
      <c r="F5" s="22">
        <v>14</v>
      </c>
      <c r="G5" s="23">
        <f>IFERROR(VLOOKUP(A5,[1]Pacific_bookings_input!A:C,3,0),0)</f>
        <v>11</v>
      </c>
      <c r="H5" s="23">
        <f>IFERROR(VLOOKUP(A5,[1]Pacific_bookings_input!H:I,2,0),0)</f>
        <v>10</v>
      </c>
      <c r="I5" s="23">
        <f t="shared" si="4"/>
        <v>10</v>
      </c>
      <c r="J5" s="23">
        <f t="shared" si="4"/>
        <v>11</v>
      </c>
      <c r="K5" s="23">
        <f t="shared" si="4"/>
        <v>11</v>
      </c>
      <c r="L5" s="23">
        <f t="shared" si="4"/>
        <v>11</v>
      </c>
      <c r="M5" s="86">
        <f>IFERROR(VLOOKUP(A5,[1]Revenue_Margin_input_Pac!A:F,6,0),"")</f>
        <v>45.88165</v>
      </c>
      <c r="N5" s="25">
        <f t="shared" si="5"/>
        <v>45.88165</v>
      </c>
      <c r="O5" s="25">
        <f t="shared" si="6"/>
        <v>45.88165</v>
      </c>
      <c r="P5" s="25">
        <f t="shared" si="7"/>
        <v>45.88165</v>
      </c>
      <c r="Q5" s="25">
        <f t="shared" si="8"/>
        <v>45.88165</v>
      </c>
      <c r="R5" s="25">
        <f t="shared" si="8"/>
        <v>45.88165</v>
      </c>
      <c r="S5" s="26">
        <f t="shared" si="8"/>
        <v>45.88165</v>
      </c>
      <c r="T5" s="27">
        <f>IFERROR(VLOOKUP(A5,[1]Revenue_Margin_input_Pac!A:K,7,0),"")</f>
        <v>0.14641834992429958</v>
      </c>
      <c r="U5" s="28">
        <f>IFERROR(VLOOKUP(A5,[1]Revenue_Margin_input_Pac!A:K,8,0),"")</f>
        <v>0.17880478319810927</v>
      </c>
      <c r="V5" s="28">
        <f>IFERROR(VLOOKUP(A5,[1]Revenue_Margin_input_Pac!A:K,9,0),"")</f>
        <v>0.34472540391615492</v>
      </c>
      <c r="W5" s="28">
        <f>IFERROR(VLOOKUP(A5,[1]Revenue_Margin_input_Pac!A:K,10,0),"")</f>
        <v>0.34472540391615492</v>
      </c>
      <c r="X5" s="28">
        <f>IFERROR(VLOOKUP(A5,[1]Revenue_Margin_input_Pac!A:K,11,0),"")</f>
        <v>0.34472540391615492</v>
      </c>
      <c r="Y5" s="28">
        <f>IFERROR(VLOOKUP(A5,[1]Revenue_Margin_input_Pac!A:L,12,0),"")</f>
        <v>0.34472540391615492</v>
      </c>
      <c r="Z5" s="87">
        <f>IFERROR(VLOOKUP(A5,[1]Revenue_Margin_input_Pac!A:M,13,0),"")</f>
        <v>0.34472540391615492</v>
      </c>
      <c r="AA5" s="29">
        <f t="shared" si="2"/>
        <v>642.34310000000005</v>
      </c>
      <c r="AB5" s="30">
        <f t="shared" si="2"/>
        <v>504.69815</v>
      </c>
      <c r="AC5" s="30">
        <f t="shared" si="2"/>
        <v>458.81650000000002</v>
      </c>
      <c r="AD5" s="30">
        <f t="shared" si="2"/>
        <v>458.81650000000002</v>
      </c>
      <c r="AE5" s="30">
        <f t="shared" si="2"/>
        <v>504.69815</v>
      </c>
      <c r="AF5" s="30">
        <f t="shared" si="2"/>
        <v>504.69815</v>
      </c>
      <c r="AG5" s="31">
        <f t="shared" si="2"/>
        <v>504.69815</v>
      </c>
      <c r="AH5" s="29">
        <f t="shared" si="3"/>
        <v>94.050816787259365</v>
      </c>
      <c r="AI5" s="30">
        <f t="shared" si="3"/>
        <v>90.242443291236839</v>
      </c>
      <c r="AJ5" s="30">
        <f t="shared" si="3"/>
        <v>158.16570328589651</v>
      </c>
      <c r="AK5" s="30">
        <f t="shared" si="3"/>
        <v>158.16570328589651</v>
      </c>
      <c r="AL5" s="30">
        <f t="shared" si="3"/>
        <v>173.98227361448613</v>
      </c>
      <c r="AM5" s="30">
        <f t="shared" si="3"/>
        <v>173.98227361448613</v>
      </c>
      <c r="AN5" s="31">
        <f t="shared" si="3"/>
        <v>173.98227361448613</v>
      </c>
      <c r="AO5" s="32"/>
      <c r="AP5" s="33"/>
      <c r="AQ5" s="33"/>
      <c r="AR5" s="33"/>
      <c r="AS5" s="33"/>
      <c r="AT5" s="33"/>
      <c r="AU5" s="88"/>
      <c r="AV5" t="str">
        <f t="shared" si="9"/>
        <v>C1 1-3.5T - Standard and Premium</v>
      </c>
      <c r="AW5" t="str">
        <f t="shared" ref="AW5:AW25" si="10">AV5&amp;"_"&amp;"AM &amp; EMEA"</f>
        <v>C1 1-3.5T - Standard and Premium_AM &amp; EMEA</v>
      </c>
    </row>
    <row r="6" spans="1:49" ht="15" outlineLevel="1" x14ac:dyDescent="0.25">
      <c r="A6" s="85" t="s">
        <v>22</v>
      </c>
      <c r="B6" t="s">
        <v>23</v>
      </c>
      <c r="C6" t="s">
        <v>21</v>
      </c>
      <c r="D6" t="s">
        <v>15</v>
      </c>
      <c r="E6" t="str">
        <f>VLOOKUP(A6,[1]VLookup!G:I,3,0)</f>
        <v>C1 1-3.5T</v>
      </c>
      <c r="F6" s="22">
        <v>8</v>
      </c>
      <c r="G6" s="23">
        <f>IFERROR(VLOOKUP(A6,[1]Pacific_bookings_input!A:C,3,0),0)</f>
        <v>6</v>
      </c>
      <c r="H6" s="23">
        <f>IFERROR(VLOOKUP(A6,[1]Pacific_bookings_input!H:I,2,0),0)</f>
        <v>2</v>
      </c>
      <c r="I6" s="23">
        <f t="shared" si="4"/>
        <v>2</v>
      </c>
      <c r="J6" s="23">
        <f t="shared" si="4"/>
        <v>2</v>
      </c>
      <c r="K6" s="23">
        <f t="shared" si="4"/>
        <v>2</v>
      </c>
      <c r="L6" s="23">
        <f t="shared" si="4"/>
        <v>2</v>
      </c>
      <c r="M6" s="86">
        <f>IFERROR(VLOOKUP(A6,[1]Revenue_Margin_input_Pac!A:F,6,0),"")</f>
        <v>20.1525</v>
      </c>
      <c r="N6" s="25">
        <f t="shared" si="5"/>
        <v>20.1525</v>
      </c>
      <c r="O6" s="25">
        <f t="shared" si="6"/>
        <v>20.1525</v>
      </c>
      <c r="P6" s="25">
        <f t="shared" si="7"/>
        <v>20.1525</v>
      </c>
      <c r="Q6" s="25">
        <f t="shared" si="8"/>
        <v>20.1525</v>
      </c>
      <c r="R6" s="25">
        <f t="shared" si="8"/>
        <v>20.1525</v>
      </c>
      <c r="S6" s="26">
        <f t="shared" si="8"/>
        <v>20.1525</v>
      </c>
      <c r="T6" s="27">
        <f>IFERROR(VLOOKUP(A6,[1]Revenue_Margin_input_Pac!A:K,7,0),"")</f>
        <v>0.17924757955796966</v>
      </c>
      <c r="U6" s="28">
        <f>IFERROR(VLOOKUP(A6,[1]Revenue_Margin_input_Pac!A:K,8,0),"")</f>
        <v>0.19396847106623261</v>
      </c>
      <c r="V6" s="28">
        <f>IFERROR(VLOOKUP(A6,[1]Revenue_Margin_input_Pac!A:K,9,0),"")</f>
        <v>6.0927126754193331E-2</v>
      </c>
      <c r="W6" s="28">
        <f>IFERROR(VLOOKUP(A6,[1]Revenue_Margin_input_Pac!A:K,10,0),"")</f>
        <v>6.0927126754193331E-2</v>
      </c>
      <c r="X6" s="28">
        <f>IFERROR(VLOOKUP(A6,[1]Revenue_Margin_input_Pac!A:K,11,0),"")</f>
        <v>0.15</v>
      </c>
      <c r="Y6" s="28">
        <f>IFERROR(VLOOKUP(A6,[1]Revenue_Margin_input_Pac!A:L,12,0),"")</f>
        <v>0.15</v>
      </c>
      <c r="Z6" s="87">
        <f>IFERROR(VLOOKUP(A6,[1]Revenue_Margin_input_Pac!A:M,13,0),"")</f>
        <v>0.15</v>
      </c>
      <c r="AA6" s="29">
        <f t="shared" si="2"/>
        <v>161.22</v>
      </c>
      <c r="AB6" s="30">
        <f t="shared" si="2"/>
        <v>120.91499999999999</v>
      </c>
      <c r="AC6" s="30">
        <f t="shared" si="2"/>
        <v>40.305</v>
      </c>
      <c r="AD6" s="30">
        <f t="shared" si="2"/>
        <v>40.305</v>
      </c>
      <c r="AE6" s="30">
        <f t="shared" si="2"/>
        <v>40.305</v>
      </c>
      <c r="AF6" s="30">
        <f t="shared" si="2"/>
        <v>40.305</v>
      </c>
      <c r="AG6" s="31">
        <f t="shared" si="2"/>
        <v>40.305</v>
      </c>
      <c r="AH6" s="29">
        <f t="shared" si="3"/>
        <v>28.89829477633587</v>
      </c>
      <c r="AI6" s="30">
        <f t="shared" si="3"/>
        <v>23.453697678973516</v>
      </c>
      <c r="AJ6" s="30">
        <f t="shared" si="3"/>
        <v>2.4556678438277624</v>
      </c>
      <c r="AK6" s="30">
        <f t="shared" si="3"/>
        <v>2.4556678438277624</v>
      </c>
      <c r="AL6" s="30">
        <f t="shared" si="3"/>
        <v>6.04575</v>
      </c>
      <c r="AM6" s="30">
        <f t="shared" si="3"/>
        <v>6.04575</v>
      </c>
      <c r="AN6" s="31">
        <f t="shared" si="3"/>
        <v>6.04575</v>
      </c>
      <c r="AO6" s="32"/>
      <c r="AP6" s="33"/>
      <c r="AQ6" s="33"/>
      <c r="AR6" s="33"/>
      <c r="AS6" s="33"/>
      <c r="AT6" s="33"/>
      <c r="AU6" s="88"/>
      <c r="AV6" t="str">
        <f t="shared" si="9"/>
        <v>C1 1-3.5T - Standard and Premium</v>
      </c>
      <c r="AW6" t="str">
        <f t="shared" si="10"/>
        <v>C1 1-3.5T - Standard and Premium_AM &amp; EMEA</v>
      </c>
    </row>
    <row r="7" spans="1:49" ht="15" hidden="1" outlineLevel="1" x14ac:dyDescent="0.25">
      <c r="A7" s="85" t="s">
        <v>24</v>
      </c>
      <c r="B7" t="s">
        <v>25</v>
      </c>
      <c r="C7" t="s">
        <v>26</v>
      </c>
      <c r="D7" t="s">
        <v>18</v>
      </c>
      <c r="E7" t="str">
        <f>VLOOKUP(A7,[1]VLookup!G:I,3,0)</f>
        <v>C1 1-3.5T</v>
      </c>
      <c r="F7" s="22">
        <v>0</v>
      </c>
      <c r="G7" s="23">
        <f>IFERROR(VLOOKUP(A7,[1]Pacific_bookings_input!A:C,3,0),0)</f>
        <v>0</v>
      </c>
      <c r="H7" s="23">
        <f>IFERROR(VLOOKUP(A7,[1]Pacific_bookings_input!H:I,2,0),0)</f>
        <v>0</v>
      </c>
      <c r="I7" s="23">
        <f t="shared" si="4"/>
        <v>0</v>
      </c>
      <c r="J7" s="23">
        <f t="shared" si="4"/>
        <v>0</v>
      </c>
      <c r="K7" s="23">
        <f t="shared" si="4"/>
        <v>0</v>
      </c>
      <c r="L7" s="23">
        <f t="shared" si="4"/>
        <v>0</v>
      </c>
      <c r="M7" s="86" t="str">
        <f>IFERROR(VLOOKUP(A7,[1]Revenue_Margin_input_Pac!A:F,6,0),"")</f>
        <v/>
      </c>
      <c r="N7" s="25" t="str">
        <f t="shared" si="5"/>
        <v/>
      </c>
      <c r="O7" s="25" t="str">
        <f t="shared" si="6"/>
        <v/>
      </c>
      <c r="P7" s="25" t="str">
        <f t="shared" si="7"/>
        <v/>
      </c>
      <c r="Q7" s="25" t="str">
        <f t="shared" si="8"/>
        <v/>
      </c>
      <c r="R7" s="25" t="str">
        <f t="shared" si="8"/>
        <v/>
      </c>
      <c r="S7" s="26" t="str">
        <f t="shared" si="8"/>
        <v/>
      </c>
      <c r="T7" s="27" t="str">
        <f>IFERROR(VLOOKUP(A7,[1]Revenue_Margin_input_Pac!A:K,7,0),"")</f>
        <v/>
      </c>
      <c r="U7" s="28" t="str">
        <f>IFERROR(VLOOKUP(A7,[1]Revenue_Margin_input_Pac!A:K,8,0),"")</f>
        <v/>
      </c>
      <c r="V7" s="28" t="str">
        <f>IFERROR(VLOOKUP(A7,[1]Revenue_Margin_input_Pac!A:K,9,0),"")</f>
        <v/>
      </c>
      <c r="W7" s="28" t="str">
        <f>IFERROR(VLOOKUP(A7,[1]Revenue_Margin_input_Pac!A:K,10,0),"")</f>
        <v/>
      </c>
      <c r="X7" s="28" t="str">
        <f>IFERROR(VLOOKUP(A7,[1]Revenue_Margin_input_Pac!A:K,11,0),"")</f>
        <v/>
      </c>
      <c r="Y7" s="28" t="str">
        <f>IFERROR(VLOOKUP(A7,[1]Revenue_Margin_input_Pac!A:L,12,0),"")</f>
        <v/>
      </c>
      <c r="Z7" s="87" t="str">
        <f>IFERROR(VLOOKUP(A7,[1]Revenue_Margin_input_Pac!A:M,13,0),"")</f>
        <v/>
      </c>
      <c r="AA7" s="29">
        <f t="shared" si="2"/>
        <v>0</v>
      </c>
      <c r="AB7" s="30">
        <f t="shared" si="2"/>
        <v>0</v>
      </c>
      <c r="AC7" s="30">
        <f t="shared" si="2"/>
        <v>0</v>
      </c>
      <c r="AD7" s="30">
        <f t="shared" si="2"/>
        <v>0</v>
      </c>
      <c r="AE7" s="30">
        <f t="shared" si="2"/>
        <v>0</v>
      </c>
      <c r="AF7" s="30">
        <f t="shared" si="2"/>
        <v>0</v>
      </c>
      <c r="AG7" s="31">
        <f t="shared" si="2"/>
        <v>0</v>
      </c>
      <c r="AH7" s="29">
        <f t="shared" si="3"/>
        <v>0</v>
      </c>
      <c r="AI7" s="30">
        <f t="shared" si="3"/>
        <v>0</v>
      </c>
      <c r="AJ7" s="30">
        <f t="shared" si="3"/>
        <v>0</v>
      </c>
      <c r="AK7" s="30">
        <f t="shared" si="3"/>
        <v>0</v>
      </c>
      <c r="AL7" s="30">
        <f t="shared" si="3"/>
        <v>0</v>
      </c>
      <c r="AM7" s="30">
        <f t="shared" si="3"/>
        <v>0</v>
      </c>
      <c r="AN7" s="31">
        <f t="shared" si="3"/>
        <v>0</v>
      </c>
      <c r="AO7" s="32"/>
      <c r="AP7" s="33"/>
      <c r="AQ7" s="33"/>
      <c r="AR7" s="33"/>
      <c r="AS7" s="33"/>
      <c r="AT7" s="33"/>
      <c r="AU7" s="88"/>
      <c r="AV7" t="str">
        <f t="shared" si="9"/>
        <v>C1 1-3.5T - Standard and Premium</v>
      </c>
      <c r="AW7" t="str">
        <f t="shared" si="10"/>
        <v>C1 1-3.5T - Standard and Premium_AM &amp; EMEA</v>
      </c>
    </row>
    <row r="8" spans="1:49" ht="15" hidden="1" outlineLevel="1" x14ac:dyDescent="0.25">
      <c r="A8" s="85" t="s">
        <v>27</v>
      </c>
      <c r="B8" t="s">
        <v>28</v>
      </c>
      <c r="C8" t="s">
        <v>26</v>
      </c>
      <c r="D8" t="s">
        <v>29</v>
      </c>
      <c r="E8" t="str">
        <f>VLOOKUP(A8,[1]VLookup!G:I,3,0)</f>
        <v>C1 1-3.5T</v>
      </c>
      <c r="F8" s="22">
        <v>0</v>
      </c>
      <c r="G8" s="23">
        <f>IFERROR(VLOOKUP(A8,[1]Pacific_bookings_input!A:C,3,0),0)</f>
        <v>0</v>
      </c>
      <c r="H8" s="23">
        <f>IFERROR(VLOOKUP(A8,[1]Pacific_bookings_input!H:I,2,0),0)</f>
        <v>0</v>
      </c>
      <c r="I8" s="23">
        <f t="shared" si="4"/>
        <v>0</v>
      </c>
      <c r="J8" s="23">
        <f t="shared" si="4"/>
        <v>0</v>
      </c>
      <c r="K8" s="23">
        <f t="shared" si="4"/>
        <v>0</v>
      </c>
      <c r="L8" s="23">
        <f t="shared" si="4"/>
        <v>0</v>
      </c>
      <c r="M8" s="86" t="str">
        <f>IFERROR(VLOOKUP(A8,[1]Revenue_Margin_input_Pac!A:F,6,0),"")</f>
        <v/>
      </c>
      <c r="N8" s="25" t="str">
        <f t="shared" si="5"/>
        <v/>
      </c>
      <c r="O8" s="25" t="str">
        <f t="shared" si="6"/>
        <v/>
      </c>
      <c r="P8" s="25" t="str">
        <f t="shared" si="7"/>
        <v/>
      </c>
      <c r="Q8" s="25" t="str">
        <f t="shared" si="8"/>
        <v/>
      </c>
      <c r="R8" s="25" t="str">
        <f t="shared" si="8"/>
        <v/>
      </c>
      <c r="S8" s="26" t="str">
        <f t="shared" si="8"/>
        <v/>
      </c>
      <c r="T8" s="27" t="str">
        <f>IFERROR(VLOOKUP(A8,[1]Revenue_Margin_input_Pac!A:K,7,0),"")</f>
        <v/>
      </c>
      <c r="U8" s="28" t="str">
        <f>IFERROR(VLOOKUP(A8,[1]Revenue_Margin_input_Pac!A:K,8,0),"")</f>
        <v/>
      </c>
      <c r="V8" s="28" t="str">
        <f>IFERROR(VLOOKUP(A8,[1]Revenue_Margin_input_Pac!A:K,9,0),"")</f>
        <v/>
      </c>
      <c r="W8" s="28" t="str">
        <f>IFERROR(VLOOKUP(A8,[1]Revenue_Margin_input_Pac!A:K,10,0),"")</f>
        <v/>
      </c>
      <c r="X8" s="28" t="str">
        <f>IFERROR(VLOOKUP(A8,[1]Revenue_Margin_input_Pac!A:K,11,0),"")</f>
        <v/>
      </c>
      <c r="Y8" s="28" t="str">
        <f>IFERROR(VLOOKUP(A8,[1]Revenue_Margin_input_Pac!A:L,12,0),"")</f>
        <v/>
      </c>
      <c r="Z8" s="87" t="str">
        <f>IFERROR(VLOOKUP(A8,[1]Revenue_Margin_input_Pac!A:M,13,0),"")</f>
        <v/>
      </c>
      <c r="AA8" s="29">
        <f t="shared" si="2"/>
        <v>0</v>
      </c>
      <c r="AB8" s="30">
        <f t="shared" si="2"/>
        <v>0</v>
      </c>
      <c r="AC8" s="30">
        <f t="shared" si="2"/>
        <v>0</v>
      </c>
      <c r="AD8" s="30">
        <f t="shared" si="2"/>
        <v>0</v>
      </c>
      <c r="AE8" s="30">
        <f t="shared" si="2"/>
        <v>0</v>
      </c>
      <c r="AF8" s="30">
        <f t="shared" si="2"/>
        <v>0</v>
      </c>
      <c r="AG8" s="31">
        <f t="shared" si="2"/>
        <v>0</v>
      </c>
      <c r="AH8" s="29">
        <f t="shared" si="3"/>
        <v>0</v>
      </c>
      <c r="AI8" s="30">
        <f t="shared" si="3"/>
        <v>0</v>
      </c>
      <c r="AJ8" s="30">
        <f t="shared" si="3"/>
        <v>0</v>
      </c>
      <c r="AK8" s="30">
        <f t="shared" si="3"/>
        <v>0</v>
      </c>
      <c r="AL8" s="30">
        <f t="shared" si="3"/>
        <v>0</v>
      </c>
      <c r="AM8" s="30">
        <f t="shared" si="3"/>
        <v>0</v>
      </c>
      <c r="AN8" s="31">
        <f t="shared" si="3"/>
        <v>0</v>
      </c>
      <c r="AO8" s="32"/>
      <c r="AP8" s="33"/>
      <c r="AQ8" s="33"/>
      <c r="AR8" s="33"/>
      <c r="AS8" s="33"/>
      <c r="AT8" s="33"/>
      <c r="AU8" s="88"/>
      <c r="AV8" t="str">
        <f t="shared" si="9"/>
        <v>C1 1-3.5T - Standard and Premium</v>
      </c>
      <c r="AW8" t="str">
        <f t="shared" si="10"/>
        <v>C1 1-3.5T - Standard and Premium_AM &amp; EMEA</v>
      </c>
    </row>
    <row r="9" spans="1:49" ht="15" hidden="1" outlineLevel="1" x14ac:dyDescent="0.25">
      <c r="A9" s="85" t="s">
        <v>30</v>
      </c>
      <c r="B9" t="s">
        <v>31</v>
      </c>
      <c r="C9" t="s">
        <v>26</v>
      </c>
      <c r="D9" t="s">
        <v>15</v>
      </c>
      <c r="E9" t="str">
        <f>VLOOKUP(A9,[1]VLookup!G:I,3,0)</f>
        <v>C1 1-3.5T</v>
      </c>
      <c r="F9" s="22">
        <v>0</v>
      </c>
      <c r="G9" s="23">
        <f>IFERROR(VLOOKUP(A9,[1]Pacific_bookings_input!A:C,3,0),0)</f>
        <v>0</v>
      </c>
      <c r="H9" s="23">
        <f>IFERROR(VLOOKUP(A9,[1]Pacific_bookings_input!H:I,2,0),0)</f>
        <v>0</v>
      </c>
      <c r="I9" s="23">
        <f t="shared" si="4"/>
        <v>0</v>
      </c>
      <c r="J9" s="23">
        <f t="shared" si="4"/>
        <v>0</v>
      </c>
      <c r="K9" s="23">
        <f t="shared" si="4"/>
        <v>0</v>
      </c>
      <c r="L9" s="23">
        <f t="shared" si="4"/>
        <v>0</v>
      </c>
      <c r="M9" s="86" t="str">
        <f>IFERROR(VLOOKUP(A9,[1]Revenue_Margin_input_Pac!A:F,6,0),"")</f>
        <v/>
      </c>
      <c r="N9" s="25" t="str">
        <f t="shared" si="5"/>
        <v/>
      </c>
      <c r="O9" s="25" t="str">
        <f t="shared" si="6"/>
        <v/>
      </c>
      <c r="P9" s="25" t="str">
        <f t="shared" si="7"/>
        <v/>
      </c>
      <c r="Q9" s="25" t="str">
        <f t="shared" si="8"/>
        <v/>
      </c>
      <c r="R9" s="25" t="str">
        <f t="shared" si="8"/>
        <v/>
      </c>
      <c r="S9" s="26" t="str">
        <f t="shared" si="8"/>
        <v/>
      </c>
      <c r="T9" s="27" t="str">
        <f>IFERROR(VLOOKUP(A9,[1]Revenue_Margin_input_Pac!A:K,7,0),"")</f>
        <v/>
      </c>
      <c r="U9" s="28" t="str">
        <f>IFERROR(VLOOKUP(A9,[1]Revenue_Margin_input_Pac!A:K,8,0),"")</f>
        <v/>
      </c>
      <c r="V9" s="28" t="str">
        <f>IFERROR(VLOOKUP(A9,[1]Revenue_Margin_input_Pac!A:K,9,0),"")</f>
        <v/>
      </c>
      <c r="W9" s="28" t="str">
        <f>IFERROR(VLOOKUP(A9,[1]Revenue_Margin_input_Pac!A:K,10,0),"")</f>
        <v/>
      </c>
      <c r="X9" s="28" t="str">
        <f>IFERROR(VLOOKUP(A9,[1]Revenue_Margin_input_Pac!A:K,11,0),"")</f>
        <v/>
      </c>
      <c r="Y9" s="28" t="str">
        <f>IFERROR(VLOOKUP(A9,[1]Revenue_Margin_input_Pac!A:L,12,0),"")</f>
        <v/>
      </c>
      <c r="Z9" s="87" t="str">
        <f>IFERROR(VLOOKUP(A9,[1]Revenue_Margin_input_Pac!A:M,13,0),"")</f>
        <v/>
      </c>
      <c r="AA9" s="29">
        <f t="shared" si="2"/>
        <v>0</v>
      </c>
      <c r="AB9" s="30">
        <f t="shared" si="2"/>
        <v>0</v>
      </c>
      <c r="AC9" s="30">
        <f t="shared" si="2"/>
        <v>0</v>
      </c>
      <c r="AD9" s="30">
        <f t="shared" si="2"/>
        <v>0</v>
      </c>
      <c r="AE9" s="30">
        <f t="shared" si="2"/>
        <v>0</v>
      </c>
      <c r="AF9" s="30">
        <f t="shared" si="2"/>
        <v>0</v>
      </c>
      <c r="AG9" s="31">
        <f t="shared" si="2"/>
        <v>0</v>
      </c>
      <c r="AH9" s="29">
        <f t="shared" si="3"/>
        <v>0</v>
      </c>
      <c r="AI9" s="30">
        <f t="shared" si="3"/>
        <v>0</v>
      </c>
      <c r="AJ9" s="30">
        <f t="shared" si="3"/>
        <v>0</v>
      </c>
      <c r="AK9" s="30">
        <f t="shared" si="3"/>
        <v>0</v>
      </c>
      <c r="AL9" s="30">
        <f t="shared" si="3"/>
        <v>0</v>
      </c>
      <c r="AM9" s="30">
        <f t="shared" si="3"/>
        <v>0</v>
      </c>
      <c r="AN9" s="31">
        <f t="shared" si="3"/>
        <v>0</v>
      </c>
      <c r="AO9" s="32"/>
      <c r="AP9" s="33"/>
      <c r="AQ9" s="33"/>
      <c r="AR9" s="33"/>
      <c r="AS9" s="33"/>
      <c r="AT9" s="33"/>
      <c r="AU9" s="88"/>
      <c r="AV9" t="str">
        <f t="shared" si="9"/>
        <v>C1 1-3.5T - Standard and Premium</v>
      </c>
      <c r="AW9" t="str">
        <f t="shared" si="10"/>
        <v>C1 1-3.5T - Standard and Premium_AM &amp; EMEA</v>
      </c>
    </row>
    <row r="10" spans="1:49" ht="15" hidden="1" outlineLevel="1" x14ac:dyDescent="0.25">
      <c r="A10" s="85" t="s">
        <v>32</v>
      </c>
      <c r="B10" t="s">
        <v>33</v>
      </c>
      <c r="C10" t="s">
        <v>26</v>
      </c>
      <c r="D10" t="s">
        <v>34</v>
      </c>
      <c r="E10" t="str">
        <f>VLOOKUP(A10,[1]VLookup!G:I,3,0)</f>
        <v>C1 1-3.5T</v>
      </c>
      <c r="F10" s="22">
        <v>0</v>
      </c>
      <c r="G10" s="23">
        <f>IFERROR(VLOOKUP(A10,[1]Pacific_bookings_input!A:C,3,0),0)</f>
        <v>0</v>
      </c>
      <c r="H10" s="23">
        <f>IFERROR(VLOOKUP(A10,[1]Pacific_bookings_input!H:I,2,0),0)</f>
        <v>0</v>
      </c>
      <c r="I10" s="23">
        <f t="shared" si="4"/>
        <v>0</v>
      </c>
      <c r="J10" s="23">
        <f t="shared" si="4"/>
        <v>0</v>
      </c>
      <c r="K10" s="23">
        <f t="shared" si="4"/>
        <v>0</v>
      </c>
      <c r="L10" s="23">
        <f t="shared" si="4"/>
        <v>0</v>
      </c>
      <c r="M10" s="86" t="str">
        <f>IFERROR(VLOOKUP(A10,[1]Revenue_Margin_input_Pac!A:F,6,0),"")</f>
        <v/>
      </c>
      <c r="N10" s="25" t="str">
        <f t="shared" si="5"/>
        <v/>
      </c>
      <c r="O10" s="25" t="str">
        <f t="shared" si="6"/>
        <v/>
      </c>
      <c r="P10" s="25" t="str">
        <f t="shared" si="7"/>
        <v/>
      </c>
      <c r="Q10" s="25" t="str">
        <f t="shared" si="8"/>
        <v/>
      </c>
      <c r="R10" s="25" t="str">
        <f t="shared" si="8"/>
        <v/>
      </c>
      <c r="S10" s="26" t="str">
        <f t="shared" si="8"/>
        <v/>
      </c>
      <c r="T10" s="27" t="str">
        <f>IFERROR(VLOOKUP(A10,[1]Revenue_Margin_input_Pac!A:K,7,0),"")</f>
        <v/>
      </c>
      <c r="U10" s="28" t="str">
        <f>IFERROR(VLOOKUP(A10,[1]Revenue_Margin_input_Pac!A:K,8,0),"")</f>
        <v/>
      </c>
      <c r="V10" s="28" t="str">
        <f>IFERROR(VLOOKUP(A10,[1]Revenue_Margin_input_Pac!A:K,9,0),"")</f>
        <v/>
      </c>
      <c r="W10" s="28" t="str">
        <f>IFERROR(VLOOKUP(A10,[1]Revenue_Margin_input_Pac!A:K,10,0),"")</f>
        <v/>
      </c>
      <c r="X10" s="28" t="str">
        <f>IFERROR(VLOOKUP(A10,[1]Revenue_Margin_input_Pac!A:K,11,0),"")</f>
        <v/>
      </c>
      <c r="Y10" s="28" t="str">
        <f>IFERROR(VLOOKUP(A10,[1]Revenue_Margin_input_Pac!A:L,12,0),"")</f>
        <v/>
      </c>
      <c r="Z10" s="87" t="str">
        <f>IFERROR(VLOOKUP(A10,[1]Revenue_Margin_input_Pac!A:M,13,0),"")</f>
        <v/>
      </c>
      <c r="AA10" s="29">
        <f t="shared" si="2"/>
        <v>0</v>
      </c>
      <c r="AB10" s="30">
        <f t="shared" si="2"/>
        <v>0</v>
      </c>
      <c r="AC10" s="30">
        <f t="shared" si="2"/>
        <v>0</v>
      </c>
      <c r="AD10" s="30">
        <f t="shared" si="2"/>
        <v>0</v>
      </c>
      <c r="AE10" s="30">
        <f t="shared" si="2"/>
        <v>0</v>
      </c>
      <c r="AF10" s="30">
        <f t="shared" si="2"/>
        <v>0</v>
      </c>
      <c r="AG10" s="31">
        <f t="shared" si="2"/>
        <v>0</v>
      </c>
      <c r="AH10" s="29">
        <f t="shared" si="3"/>
        <v>0</v>
      </c>
      <c r="AI10" s="30">
        <f t="shared" si="3"/>
        <v>0</v>
      </c>
      <c r="AJ10" s="30">
        <f t="shared" si="3"/>
        <v>0</v>
      </c>
      <c r="AK10" s="30">
        <f t="shared" si="3"/>
        <v>0</v>
      </c>
      <c r="AL10" s="30">
        <f t="shared" si="3"/>
        <v>0</v>
      </c>
      <c r="AM10" s="30">
        <f t="shared" si="3"/>
        <v>0</v>
      </c>
      <c r="AN10" s="31">
        <f t="shared" si="3"/>
        <v>0</v>
      </c>
      <c r="AO10" s="32"/>
      <c r="AP10" s="33"/>
      <c r="AQ10" s="33"/>
      <c r="AR10" s="33"/>
      <c r="AS10" s="33"/>
      <c r="AT10" s="33"/>
      <c r="AU10" s="88"/>
      <c r="AV10" t="str">
        <f t="shared" si="9"/>
        <v>C1 1-3.5T - Standard and Premium</v>
      </c>
      <c r="AW10" t="str">
        <f t="shared" si="10"/>
        <v>C1 1-3.5T - Standard and Premium_AM &amp; EMEA</v>
      </c>
    </row>
    <row r="11" spans="1:49" ht="15" hidden="1" outlineLevel="1" x14ac:dyDescent="0.25">
      <c r="A11" s="85" t="s">
        <v>35</v>
      </c>
      <c r="B11" t="s">
        <v>36</v>
      </c>
      <c r="C11" t="s">
        <v>26</v>
      </c>
      <c r="D11" t="s">
        <v>29</v>
      </c>
      <c r="E11" t="str">
        <f>VLOOKUP(A11,[1]VLookup!G:I,3,0)</f>
        <v>C1 1-3.5T</v>
      </c>
      <c r="F11" s="22">
        <v>0</v>
      </c>
      <c r="G11" s="23">
        <f>IFERROR(VLOOKUP(A11,[1]Pacific_bookings_input!A:C,3,0),0)</f>
        <v>0</v>
      </c>
      <c r="H11" s="23">
        <f>IFERROR(VLOOKUP(A11,[1]Pacific_bookings_input!H:I,2,0),0)</f>
        <v>0</v>
      </c>
      <c r="I11" s="23">
        <f t="shared" si="4"/>
        <v>0</v>
      </c>
      <c r="J11" s="23">
        <f t="shared" si="4"/>
        <v>0</v>
      </c>
      <c r="K11" s="23">
        <f t="shared" si="4"/>
        <v>0</v>
      </c>
      <c r="L11" s="23">
        <f t="shared" si="4"/>
        <v>0</v>
      </c>
      <c r="M11" s="86" t="str">
        <f>IFERROR(VLOOKUP(A11,[1]Revenue_Margin_input_Pac!A:F,6,0),"")</f>
        <v/>
      </c>
      <c r="N11" s="25" t="str">
        <f t="shared" si="5"/>
        <v/>
      </c>
      <c r="O11" s="25" t="str">
        <f t="shared" si="6"/>
        <v/>
      </c>
      <c r="P11" s="25" t="str">
        <f t="shared" si="7"/>
        <v/>
      </c>
      <c r="Q11" s="25" t="str">
        <f t="shared" si="8"/>
        <v/>
      </c>
      <c r="R11" s="25" t="str">
        <f t="shared" si="8"/>
        <v/>
      </c>
      <c r="S11" s="26" t="str">
        <f t="shared" si="8"/>
        <v/>
      </c>
      <c r="T11" s="27" t="str">
        <f>IFERROR(VLOOKUP(A11,[1]Revenue_Margin_input_Pac!A:K,7,0),"")</f>
        <v/>
      </c>
      <c r="U11" s="28" t="str">
        <f>IFERROR(VLOOKUP(A11,[1]Revenue_Margin_input_Pac!A:K,8,0),"")</f>
        <v/>
      </c>
      <c r="V11" s="28" t="str">
        <f>IFERROR(VLOOKUP(A11,[1]Revenue_Margin_input_Pac!A:K,9,0),"")</f>
        <v/>
      </c>
      <c r="W11" s="28" t="str">
        <f>IFERROR(VLOOKUP(A11,[1]Revenue_Margin_input_Pac!A:K,10,0),"")</f>
        <v/>
      </c>
      <c r="X11" s="28" t="str">
        <f>IFERROR(VLOOKUP(A11,[1]Revenue_Margin_input_Pac!A:K,11,0),"")</f>
        <v/>
      </c>
      <c r="Y11" s="28" t="str">
        <f>IFERROR(VLOOKUP(A12,[1]Revenue_Margin_input_Pac!A:L,12,0),"")</f>
        <v/>
      </c>
      <c r="Z11" s="87" t="str">
        <f>IFERROR(VLOOKUP(A11,[1]Revenue_Margin_input_Pac!A:M,13,0),"")</f>
        <v/>
      </c>
      <c r="AA11" s="29">
        <f t="shared" si="2"/>
        <v>0</v>
      </c>
      <c r="AB11" s="30">
        <f t="shared" si="2"/>
        <v>0</v>
      </c>
      <c r="AC11" s="30">
        <f t="shared" si="2"/>
        <v>0</v>
      </c>
      <c r="AD11" s="30">
        <f t="shared" si="2"/>
        <v>0</v>
      </c>
      <c r="AE11" s="30">
        <f t="shared" si="2"/>
        <v>0</v>
      </c>
      <c r="AF11" s="30">
        <f t="shared" si="2"/>
        <v>0</v>
      </c>
      <c r="AG11" s="31">
        <f t="shared" si="2"/>
        <v>0</v>
      </c>
      <c r="AH11" s="29">
        <f t="shared" si="3"/>
        <v>0</v>
      </c>
      <c r="AI11" s="30">
        <f t="shared" si="3"/>
        <v>0</v>
      </c>
      <c r="AJ11" s="30">
        <f t="shared" si="3"/>
        <v>0</v>
      </c>
      <c r="AK11" s="30">
        <f t="shared" si="3"/>
        <v>0</v>
      </c>
      <c r="AL11" s="30">
        <f t="shared" si="3"/>
        <v>0</v>
      </c>
      <c r="AM11" s="30">
        <f t="shared" si="3"/>
        <v>0</v>
      </c>
      <c r="AN11" s="31">
        <f t="shared" si="3"/>
        <v>0</v>
      </c>
      <c r="AO11" s="32"/>
      <c r="AP11" s="33"/>
      <c r="AQ11" s="33"/>
      <c r="AR11" s="33"/>
      <c r="AS11" s="33"/>
      <c r="AT11" s="33"/>
      <c r="AU11" s="88"/>
      <c r="AV11" t="str">
        <f t="shared" si="9"/>
        <v>C1 1-3.5T - Standard and Premium</v>
      </c>
      <c r="AW11" t="str">
        <f t="shared" si="10"/>
        <v>C1 1-3.5T - Standard and Premium_AM &amp; EMEA</v>
      </c>
    </row>
    <row r="12" spans="1:49" ht="15" hidden="1" outlineLevel="1" x14ac:dyDescent="0.25">
      <c r="A12" s="85" t="s">
        <v>37</v>
      </c>
      <c r="B12" t="s">
        <v>38</v>
      </c>
      <c r="C12" t="s">
        <v>26</v>
      </c>
      <c r="D12" t="s">
        <v>18</v>
      </c>
      <c r="E12" t="str">
        <f>VLOOKUP(A12,[1]VLookup!G:I,3,0)</f>
        <v>C1 1-3.5T</v>
      </c>
      <c r="F12" s="22">
        <v>0</v>
      </c>
      <c r="G12" s="23">
        <f>IFERROR(VLOOKUP(A12,[1]Pacific_bookings_input!A:C,3,0),0)</f>
        <v>0</v>
      </c>
      <c r="H12" s="23">
        <f>IFERROR(VLOOKUP(A12,[1]Pacific_bookings_input!H:I,2,0),0)</f>
        <v>0</v>
      </c>
      <c r="I12" s="23">
        <f t="shared" si="4"/>
        <v>0</v>
      </c>
      <c r="J12" s="23">
        <f t="shared" si="4"/>
        <v>0</v>
      </c>
      <c r="K12" s="23">
        <f t="shared" si="4"/>
        <v>0</v>
      </c>
      <c r="L12" s="23">
        <f t="shared" si="4"/>
        <v>0</v>
      </c>
      <c r="M12" s="86" t="str">
        <f>IFERROR(VLOOKUP(A12,[1]Revenue_Margin_input_Pac!A:F,6,0),"")</f>
        <v/>
      </c>
      <c r="N12" s="25" t="str">
        <f t="shared" si="5"/>
        <v/>
      </c>
      <c r="O12" s="25" t="str">
        <f t="shared" si="6"/>
        <v/>
      </c>
      <c r="P12" s="25" t="str">
        <f t="shared" si="7"/>
        <v/>
      </c>
      <c r="Q12" s="25" t="str">
        <f t="shared" si="8"/>
        <v/>
      </c>
      <c r="R12" s="25" t="str">
        <f t="shared" si="8"/>
        <v/>
      </c>
      <c r="S12" s="26" t="str">
        <f t="shared" si="8"/>
        <v/>
      </c>
      <c r="T12" s="27" t="str">
        <f>IFERROR(VLOOKUP(A12,[1]Revenue_Margin_input_Pac!A:K,7,0),"")</f>
        <v/>
      </c>
      <c r="U12" s="28" t="str">
        <f>IFERROR(VLOOKUP(A12,[1]Revenue_Margin_input_Pac!A:K,8,0),"")</f>
        <v/>
      </c>
      <c r="V12" s="28" t="str">
        <f>IFERROR(VLOOKUP(A12,[1]Revenue_Margin_input_Pac!A:K,9,0),"")</f>
        <v/>
      </c>
      <c r="W12" s="28" t="str">
        <f>IFERROR(VLOOKUP(A12,[1]Revenue_Margin_input_Pac!A:K,10,0),"")</f>
        <v/>
      </c>
      <c r="X12" s="28" t="str">
        <f>IFERROR(VLOOKUP(A12,[1]Revenue_Margin_input_Pac!A:K,11,0),"")</f>
        <v/>
      </c>
      <c r="Y12" s="28" t="str">
        <f>IFERROR(VLOOKUP(A12,[1]Revenue_Margin_input_Pac!A:L,12,0),"")</f>
        <v/>
      </c>
      <c r="Z12" s="87" t="str">
        <f>IFERROR(VLOOKUP(A12,[1]Revenue_Margin_input_Pac!A:M,13,0),"")</f>
        <v/>
      </c>
      <c r="AA12" s="29">
        <f t="shared" si="2"/>
        <v>0</v>
      </c>
      <c r="AB12" s="30">
        <f t="shared" si="2"/>
        <v>0</v>
      </c>
      <c r="AC12" s="30">
        <f t="shared" si="2"/>
        <v>0</v>
      </c>
      <c r="AD12" s="30">
        <f t="shared" si="2"/>
        <v>0</v>
      </c>
      <c r="AE12" s="30">
        <f t="shared" si="2"/>
        <v>0</v>
      </c>
      <c r="AF12" s="30">
        <f t="shared" si="2"/>
        <v>0</v>
      </c>
      <c r="AG12" s="31">
        <f t="shared" si="2"/>
        <v>0</v>
      </c>
      <c r="AH12" s="29">
        <f t="shared" si="3"/>
        <v>0</v>
      </c>
      <c r="AI12" s="30">
        <f t="shared" si="3"/>
        <v>0</v>
      </c>
      <c r="AJ12" s="30">
        <f t="shared" si="3"/>
        <v>0</v>
      </c>
      <c r="AK12" s="30">
        <f t="shared" si="3"/>
        <v>0</v>
      </c>
      <c r="AL12" s="30">
        <f t="shared" si="3"/>
        <v>0</v>
      </c>
      <c r="AM12" s="30">
        <f t="shared" si="3"/>
        <v>0</v>
      </c>
      <c r="AN12" s="31">
        <f t="shared" si="3"/>
        <v>0</v>
      </c>
      <c r="AO12" s="32"/>
      <c r="AP12" s="33"/>
      <c r="AQ12" s="33"/>
      <c r="AR12" s="33"/>
      <c r="AS12" s="33"/>
      <c r="AT12" s="33"/>
      <c r="AU12" s="88"/>
      <c r="AV12" t="str">
        <f t="shared" si="9"/>
        <v>C1 1-3.5T - Standard and Premium</v>
      </c>
      <c r="AW12" t="str">
        <f t="shared" si="10"/>
        <v>C1 1-3.5T - Standard and Premium_AM &amp; EMEA</v>
      </c>
    </row>
    <row r="13" spans="1:49" ht="15" outlineLevel="1" x14ac:dyDescent="0.25">
      <c r="A13" s="85" t="s">
        <v>39</v>
      </c>
      <c r="B13" t="s">
        <v>40</v>
      </c>
      <c r="C13" t="s">
        <v>26</v>
      </c>
      <c r="D13" t="s">
        <v>18</v>
      </c>
      <c r="E13" t="str">
        <f>VLOOKUP(A13,[1]VLookup!G:I,3,0)</f>
        <v>C1 1-3.5T</v>
      </c>
      <c r="F13" s="22">
        <v>11</v>
      </c>
      <c r="G13" s="23">
        <f>IFERROR(VLOOKUP(A13,[1]Pacific_bookings_input!A:C,3,0),0)</f>
        <v>11</v>
      </c>
      <c r="H13" s="23">
        <f>IFERROR(VLOOKUP(A13,[1]Pacific_bookings_input!H:I,2,0),0)</f>
        <v>11</v>
      </c>
      <c r="I13" s="23">
        <f t="shared" si="4"/>
        <v>11</v>
      </c>
      <c r="J13" s="23">
        <f t="shared" si="4"/>
        <v>12</v>
      </c>
      <c r="K13" s="23">
        <f t="shared" si="4"/>
        <v>12</v>
      </c>
      <c r="L13" s="23">
        <f t="shared" si="4"/>
        <v>12</v>
      </c>
      <c r="M13" s="86">
        <f>IFERROR(VLOOKUP(A13,[1]Revenue_Margin_input_Pac!A:F,6,0),"")</f>
        <v>36.807341999999991</v>
      </c>
      <c r="N13" s="25">
        <f t="shared" si="5"/>
        <v>36.807341999999991</v>
      </c>
      <c r="O13" s="25">
        <f t="shared" si="6"/>
        <v>36.807341999999991</v>
      </c>
      <c r="P13" s="25">
        <f t="shared" si="7"/>
        <v>36.807341999999991</v>
      </c>
      <c r="Q13" s="25">
        <f t="shared" si="8"/>
        <v>36.807341999999991</v>
      </c>
      <c r="R13" s="25">
        <f t="shared" si="8"/>
        <v>36.807341999999991</v>
      </c>
      <c r="S13" s="26">
        <f t="shared" si="8"/>
        <v>36.807341999999991</v>
      </c>
      <c r="T13" s="27">
        <f>IFERROR(VLOOKUP(A13,[1]Revenue_Margin_input_Pac!A:K,7,0),"")</f>
        <v>0.19814172508041766</v>
      </c>
      <c r="U13" s="28">
        <f>IFERROR(VLOOKUP(A13,[1]Revenue_Margin_input_Pac!A:K,8,0),"")</f>
        <v>0.2648075321272767</v>
      </c>
      <c r="V13" s="28">
        <f>IFERROR(VLOOKUP(A13,[1]Revenue_Margin_input_Pac!A:K,9,0),"")</f>
        <v>0.12962778651623813</v>
      </c>
      <c r="W13" s="28">
        <f>IFERROR(VLOOKUP(A13,[1]Revenue_Margin_input_Pac!A:K,10,0),"")</f>
        <v>0.12962778651623813</v>
      </c>
      <c r="X13" s="28">
        <f>IFERROR(VLOOKUP(A13,[1]Revenue_Margin_input_Pac!A:K,11,0),"")</f>
        <v>0.15</v>
      </c>
      <c r="Y13" s="28">
        <f>IFERROR(VLOOKUP(A13,[1]Revenue_Margin_input_Pac!A:L,12,0),"")</f>
        <v>0.15</v>
      </c>
      <c r="Z13" s="87">
        <f>IFERROR(VLOOKUP(A13,[1]Revenue_Margin_input_Pac!A:M,13,0),"")</f>
        <v>0.15</v>
      </c>
      <c r="AA13" s="29">
        <f t="shared" si="2"/>
        <v>404.88076199999989</v>
      </c>
      <c r="AB13" s="30">
        <f t="shared" si="2"/>
        <v>404.88076199999989</v>
      </c>
      <c r="AC13" s="30">
        <f t="shared" si="2"/>
        <v>404.88076199999989</v>
      </c>
      <c r="AD13" s="30">
        <f t="shared" si="2"/>
        <v>404.88076199999989</v>
      </c>
      <c r="AE13" s="30">
        <f t="shared" si="2"/>
        <v>441.6881039999999</v>
      </c>
      <c r="AF13" s="30">
        <f t="shared" si="2"/>
        <v>441.6881039999999</v>
      </c>
      <c r="AG13" s="31">
        <f t="shared" si="2"/>
        <v>441.6881039999999</v>
      </c>
      <c r="AH13" s="29">
        <f t="shared" si="3"/>
        <v>80.223772634553995</v>
      </c>
      <c r="AI13" s="30">
        <f t="shared" si="3"/>
        <v>107.21547539103125</v>
      </c>
      <c r="AJ13" s="30">
        <f t="shared" si="3"/>
        <v>52.483796981067805</v>
      </c>
      <c r="AK13" s="30">
        <f t="shared" si="3"/>
        <v>52.483796981067805</v>
      </c>
      <c r="AL13" s="30">
        <f t="shared" si="3"/>
        <v>66.253215599999976</v>
      </c>
      <c r="AM13" s="30">
        <f t="shared" si="3"/>
        <v>66.253215599999976</v>
      </c>
      <c r="AN13" s="31">
        <f t="shared" si="3"/>
        <v>66.253215599999976</v>
      </c>
      <c r="AO13" s="32"/>
      <c r="AP13" s="33"/>
      <c r="AQ13" s="33"/>
      <c r="AR13" s="33"/>
      <c r="AS13" s="33"/>
      <c r="AT13" s="33"/>
      <c r="AU13" s="88"/>
      <c r="AV13" t="str">
        <f t="shared" si="9"/>
        <v>C1 1-3.5T - Standard and Premium</v>
      </c>
      <c r="AW13" t="str">
        <f t="shared" si="10"/>
        <v>C1 1-3.5T - Standard and Premium_AM &amp; EMEA</v>
      </c>
    </row>
    <row r="14" spans="1:49" ht="15" hidden="1" outlineLevel="1" x14ac:dyDescent="0.25">
      <c r="A14" s="85" t="s">
        <v>41</v>
      </c>
      <c r="B14" t="s">
        <v>42</v>
      </c>
      <c r="C14" t="s">
        <v>26</v>
      </c>
      <c r="D14" t="s">
        <v>15</v>
      </c>
      <c r="E14" t="str">
        <f>VLOOKUP(A14,[1]VLookup!G:I,3,0)</f>
        <v>C1 1-3.5T</v>
      </c>
      <c r="F14" s="22">
        <v>0</v>
      </c>
      <c r="G14" s="23">
        <f>IFERROR(VLOOKUP(A14,[1]Pacific_bookings_input!A:C,3,0),0)</f>
        <v>0</v>
      </c>
      <c r="H14" s="23">
        <f>IFERROR(VLOOKUP(A14,[1]Pacific_bookings_input!H:I,2,0),0)</f>
        <v>0</v>
      </c>
      <c r="I14" s="23">
        <f t="shared" si="4"/>
        <v>0</v>
      </c>
      <c r="J14" s="23">
        <f t="shared" si="4"/>
        <v>0</v>
      </c>
      <c r="K14" s="23">
        <f t="shared" si="4"/>
        <v>0</v>
      </c>
      <c r="L14" s="23">
        <f t="shared" si="4"/>
        <v>0</v>
      </c>
      <c r="M14" s="86" t="str">
        <f>IFERROR(VLOOKUP(A14,[1]Revenue_Margin_input_Pac!A:F,6,0),"")</f>
        <v/>
      </c>
      <c r="N14" s="25" t="str">
        <f t="shared" si="5"/>
        <v/>
      </c>
      <c r="O14" s="25" t="str">
        <f t="shared" si="6"/>
        <v/>
      </c>
      <c r="P14" s="25" t="str">
        <f t="shared" si="7"/>
        <v/>
      </c>
      <c r="Q14" s="25" t="str">
        <f t="shared" si="8"/>
        <v/>
      </c>
      <c r="R14" s="25" t="str">
        <f t="shared" si="8"/>
        <v/>
      </c>
      <c r="S14" s="26" t="str">
        <f t="shared" si="8"/>
        <v/>
      </c>
      <c r="T14" s="27" t="str">
        <f>IFERROR(VLOOKUP(A14,[1]Revenue_Margin_input_Pac!A:K,7,0),"")</f>
        <v/>
      </c>
      <c r="U14" s="28" t="str">
        <f>IFERROR(VLOOKUP(A14,[1]Revenue_Margin_input_Pac!A:K,8,0),"")</f>
        <v/>
      </c>
      <c r="V14" s="28" t="str">
        <f>IFERROR(VLOOKUP(A14,[1]Revenue_Margin_input_Pac!A:K,9,0),"")</f>
        <v/>
      </c>
      <c r="W14" s="28" t="str">
        <f>IFERROR(VLOOKUP(A14,[1]Revenue_Margin_input_Pac!A:K,10,0),"")</f>
        <v/>
      </c>
      <c r="X14" s="28" t="str">
        <f>IFERROR(VLOOKUP(A14,[1]Revenue_Margin_input_Pac!A:K,11,0),"")</f>
        <v/>
      </c>
      <c r="Y14" s="28" t="str">
        <f>IFERROR(VLOOKUP(A14,[1]Revenue_Margin_input_Pac!A:L,12,0),"")</f>
        <v/>
      </c>
      <c r="Z14" s="87" t="str">
        <f>IFERROR(VLOOKUP(A14,[1]Revenue_Margin_input_Pac!A:M,13,0),"")</f>
        <v/>
      </c>
      <c r="AA14" s="29">
        <f t="shared" si="2"/>
        <v>0</v>
      </c>
      <c r="AB14" s="30">
        <f t="shared" si="2"/>
        <v>0</v>
      </c>
      <c r="AC14" s="30">
        <f t="shared" si="2"/>
        <v>0</v>
      </c>
      <c r="AD14" s="30">
        <f t="shared" si="2"/>
        <v>0</v>
      </c>
      <c r="AE14" s="30">
        <f t="shared" si="2"/>
        <v>0</v>
      </c>
      <c r="AF14" s="30">
        <f t="shared" si="2"/>
        <v>0</v>
      </c>
      <c r="AG14" s="31">
        <f t="shared" si="2"/>
        <v>0</v>
      </c>
      <c r="AH14" s="29">
        <f t="shared" si="3"/>
        <v>0</v>
      </c>
      <c r="AI14" s="30">
        <f t="shared" si="3"/>
        <v>0</v>
      </c>
      <c r="AJ14" s="30">
        <f t="shared" si="3"/>
        <v>0</v>
      </c>
      <c r="AK14" s="30">
        <f t="shared" si="3"/>
        <v>0</v>
      </c>
      <c r="AL14" s="30">
        <f t="shared" si="3"/>
        <v>0</v>
      </c>
      <c r="AM14" s="30">
        <f t="shared" si="3"/>
        <v>0</v>
      </c>
      <c r="AN14" s="31">
        <f t="shared" si="3"/>
        <v>0</v>
      </c>
      <c r="AO14" s="32"/>
      <c r="AP14" s="33"/>
      <c r="AQ14" s="33"/>
      <c r="AR14" s="33"/>
      <c r="AS14" s="33"/>
      <c r="AT14" s="33"/>
      <c r="AU14" s="88"/>
      <c r="AV14" t="str">
        <f t="shared" si="9"/>
        <v>C1 1-3.5T - Standard and Premium</v>
      </c>
      <c r="AW14" t="str">
        <f t="shared" si="10"/>
        <v>C1 1-3.5T - Standard and Premium_AM &amp; EMEA</v>
      </c>
    </row>
    <row r="15" spans="1:49" ht="15" outlineLevel="1" x14ac:dyDescent="0.25">
      <c r="A15" s="85" t="s">
        <v>43</v>
      </c>
      <c r="B15" t="s">
        <v>44</v>
      </c>
      <c r="C15" t="s">
        <v>26</v>
      </c>
      <c r="D15" t="s">
        <v>15</v>
      </c>
      <c r="E15" t="str">
        <f>VLOOKUP(A15,[1]VLookup!G:I,3,0)</f>
        <v>C1 1-3.5T</v>
      </c>
      <c r="F15" s="22">
        <v>36</v>
      </c>
      <c r="G15" s="23">
        <f>IFERROR(VLOOKUP(A15,[1]Pacific_bookings_input!A:C,3,0),0)</f>
        <v>17</v>
      </c>
      <c r="H15" s="23">
        <f>IFERROR(VLOOKUP(A15,[1]Pacific_bookings_input!H:I,2,0),0)</f>
        <v>9</v>
      </c>
      <c r="I15" s="23">
        <f t="shared" si="4"/>
        <v>9</v>
      </c>
      <c r="J15" s="23">
        <f t="shared" si="4"/>
        <v>10</v>
      </c>
      <c r="K15" s="23">
        <f t="shared" si="4"/>
        <v>10</v>
      </c>
      <c r="L15" s="23">
        <f t="shared" si="4"/>
        <v>10</v>
      </c>
      <c r="M15" s="86">
        <f>IFERROR(VLOOKUP(A15,[1]Revenue_Margin_input_Pac!A:F,6,0),"")</f>
        <v>32.702821498099411</v>
      </c>
      <c r="N15" s="25">
        <f t="shared" si="5"/>
        <v>32.702821498099411</v>
      </c>
      <c r="O15" s="25">
        <f t="shared" si="6"/>
        <v>32.702821498099411</v>
      </c>
      <c r="P15" s="25">
        <f t="shared" si="7"/>
        <v>32.702821498099411</v>
      </c>
      <c r="Q15" s="25">
        <f t="shared" si="8"/>
        <v>32.702821498099411</v>
      </c>
      <c r="R15" s="25">
        <f t="shared" si="8"/>
        <v>32.702821498099411</v>
      </c>
      <c r="S15" s="26">
        <f t="shared" si="8"/>
        <v>32.702821498099411</v>
      </c>
      <c r="T15" s="27">
        <f>IFERROR(VLOOKUP(A15,[1]Revenue_Margin_input_Pac!A:K,7,0),"")</f>
        <v>0.24183830663972689</v>
      </c>
      <c r="U15" s="28">
        <f>IFERROR(VLOOKUP(A15,[1]Revenue_Margin_input_Pac!A:K,8,0),"")</f>
        <v>0.2908015293697267</v>
      </c>
      <c r="V15" s="28">
        <f>IFERROR(VLOOKUP(A15,[1]Revenue_Margin_input_Pac!A:K,9,0),"")</f>
        <v>0.2908015293697267</v>
      </c>
      <c r="W15" s="28">
        <f>IFERROR(VLOOKUP(A15,[1]Revenue_Margin_input_Pac!A:K,10,0),"")</f>
        <v>0.2908015293697267</v>
      </c>
      <c r="X15" s="28">
        <f>IFERROR(VLOOKUP(A15,[1]Revenue_Margin_input_Pac!A:K,11,0),"")</f>
        <v>0.2908015293697267</v>
      </c>
      <c r="Y15" s="28">
        <f>IFERROR(VLOOKUP(A15,[1]Revenue_Margin_input_Pac!A:L,12,0),"")</f>
        <v>0.2908015293697267</v>
      </c>
      <c r="Z15" s="87">
        <f>IFERROR(VLOOKUP(A15,[1]Revenue_Margin_input_Pac!A:M,13,0),"")</f>
        <v>0.2908015293697267</v>
      </c>
      <c r="AA15" s="29">
        <f t="shared" si="2"/>
        <v>1177.3015739315788</v>
      </c>
      <c r="AB15" s="30">
        <f t="shared" si="2"/>
        <v>555.94796546768998</v>
      </c>
      <c r="AC15" s="30">
        <f t="shared" si="2"/>
        <v>294.3253934828947</v>
      </c>
      <c r="AD15" s="30">
        <f t="shared" si="2"/>
        <v>294.3253934828947</v>
      </c>
      <c r="AE15" s="30">
        <f t="shared" si="2"/>
        <v>327.02821498099411</v>
      </c>
      <c r="AF15" s="30">
        <f t="shared" si="2"/>
        <v>327.02821498099411</v>
      </c>
      <c r="AG15" s="31">
        <f t="shared" si="2"/>
        <v>327.02821498099411</v>
      </c>
      <c r="AH15" s="29">
        <f t="shared" si="3"/>
        <v>284.71661904389822</v>
      </c>
      <c r="AI15" s="30">
        <f t="shared" si="3"/>
        <v>161.67051860799225</v>
      </c>
      <c r="AJ15" s="30">
        <f t="shared" si="3"/>
        <v>85.590274557172364</v>
      </c>
      <c r="AK15" s="30">
        <f t="shared" si="3"/>
        <v>85.590274557172364</v>
      </c>
      <c r="AL15" s="30">
        <f t="shared" si="3"/>
        <v>95.100305063524857</v>
      </c>
      <c r="AM15" s="30">
        <f t="shared" si="3"/>
        <v>95.100305063524857</v>
      </c>
      <c r="AN15" s="31">
        <f t="shared" si="3"/>
        <v>95.100305063524857</v>
      </c>
      <c r="AO15" s="32"/>
      <c r="AP15" s="33"/>
      <c r="AQ15" s="33"/>
      <c r="AR15" s="33"/>
      <c r="AS15" s="33"/>
      <c r="AT15" s="33"/>
      <c r="AU15" s="88"/>
      <c r="AV15" t="str">
        <f t="shared" si="9"/>
        <v>C1 1-3.5T - Standard and Premium</v>
      </c>
      <c r="AW15" t="str">
        <f t="shared" si="10"/>
        <v>C1 1-3.5T - Standard and Premium_AM &amp; EMEA</v>
      </c>
    </row>
    <row r="16" spans="1:49" ht="15" hidden="1" outlineLevel="1" x14ac:dyDescent="0.25">
      <c r="A16" s="85" t="s">
        <v>45</v>
      </c>
      <c r="B16" t="s">
        <v>46</v>
      </c>
      <c r="C16" t="s">
        <v>47</v>
      </c>
      <c r="D16" t="s">
        <v>18</v>
      </c>
      <c r="E16" t="str">
        <f>VLOOKUP(A16,[1]VLookup!G:I,3,0)</f>
        <v>C1 1-3.5T</v>
      </c>
      <c r="F16" s="22">
        <v>0</v>
      </c>
      <c r="G16" s="23">
        <f>IFERROR(VLOOKUP(A16,[1]Pacific_bookings_input!A:C,3,0),0)</f>
        <v>0</v>
      </c>
      <c r="H16" s="23">
        <f>IFERROR(VLOOKUP(A16,[1]Pacific_bookings_input!H:I,2,0),0)</f>
        <v>0</v>
      </c>
      <c r="I16" s="23">
        <f t="shared" si="4"/>
        <v>0</v>
      </c>
      <c r="J16" s="23">
        <f t="shared" si="4"/>
        <v>0</v>
      </c>
      <c r="K16" s="23">
        <f t="shared" si="4"/>
        <v>0</v>
      </c>
      <c r="L16" s="23">
        <f t="shared" si="4"/>
        <v>0</v>
      </c>
      <c r="M16" s="86" t="str">
        <f>IFERROR(VLOOKUP(A16,[1]Revenue_Margin_input_Pac!A:F,6,0),"")</f>
        <v/>
      </c>
      <c r="N16" s="25" t="str">
        <f t="shared" si="5"/>
        <v/>
      </c>
      <c r="O16" s="25" t="str">
        <f t="shared" si="6"/>
        <v/>
      </c>
      <c r="P16" s="25" t="str">
        <f t="shared" si="7"/>
        <v/>
      </c>
      <c r="Q16" s="25" t="str">
        <f t="shared" si="8"/>
        <v/>
      </c>
      <c r="R16" s="25" t="str">
        <f t="shared" si="8"/>
        <v/>
      </c>
      <c r="S16" s="26" t="str">
        <f t="shared" si="8"/>
        <v/>
      </c>
      <c r="T16" s="27" t="str">
        <f>IFERROR(VLOOKUP(A16,[1]Revenue_Margin_input_Pac!A:K,7,0),"")</f>
        <v/>
      </c>
      <c r="U16" s="28" t="str">
        <f>IFERROR(VLOOKUP(A16,[1]Revenue_Margin_input_Pac!A:K,8,0),"")</f>
        <v/>
      </c>
      <c r="V16" s="28" t="str">
        <f>IFERROR(VLOOKUP(A16,[1]Revenue_Margin_input_Pac!A:K,9,0),"")</f>
        <v/>
      </c>
      <c r="W16" s="28" t="str">
        <f>IFERROR(VLOOKUP(A16,[1]Revenue_Margin_input_Pac!A:K,10,0),"")</f>
        <v/>
      </c>
      <c r="X16" s="28" t="str">
        <f>IFERROR(VLOOKUP(A16,[1]Revenue_Margin_input_Pac!A:K,11,0),"")</f>
        <v/>
      </c>
      <c r="Y16" s="28" t="str">
        <f>IFERROR(VLOOKUP(A16,[1]Revenue_Margin_input_Pac!A:L,12,0),"")</f>
        <v/>
      </c>
      <c r="Z16" s="87" t="str">
        <f>IFERROR(VLOOKUP(A16,[1]Revenue_Margin_input_Pac!A:M,13,0),"")</f>
        <v/>
      </c>
      <c r="AA16" s="29">
        <f t="shared" si="2"/>
        <v>0</v>
      </c>
      <c r="AB16" s="30">
        <f t="shared" si="2"/>
        <v>0</v>
      </c>
      <c r="AC16" s="30">
        <f t="shared" si="2"/>
        <v>0</v>
      </c>
      <c r="AD16" s="30">
        <f t="shared" si="2"/>
        <v>0</v>
      </c>
      <c r="AE16" s="30">
        <f t="shared" si="2"/>
        <v>0</v>
      </c>
      <c r="AF16" s="30">
        <f t="shared" si="2"/>
        <v>0</v>
      </c>
      <c r="AG16" s="31">
        <f t="shared" si="2"/>
        <v>0</v>
      </c>
      <c r="AH16" s="29">
        <f t="shared" si="3"/>
        <v>0</v>
      </c>
      <c r="AI16" s="30">
        <f t="shared" si="3"/>
        <v>0</v>
      </c>
      <c r="AJ16" s="30">
        <f t="shared" si="3"/>
        <v>0</v>
      </c>
      <c r="AK16" s="30">
        <f t="shared" si="3"/>
        <v>0</v>
      </c>
      <c r="AL16" s="30">
        <f t="shared" si="3"/>
        <v>0</v>
      </c>
      <c r="AM16" s="30">
        <f t="shared" si="3"/>
        <v>0</v>
      </c>
      <c r="AN16" s="31">
        <f t="shared" si="3"/>
        <v>0</v>
      </c>
      <c r="AO16" s="32"/>
      <c r="AP16" s="33"/>
      <c r="AQ16" s="33"/>
      <c r="AR16" s="33"/>
      <c r="AS16" s="33"/>
      <c r="AT16" s="33"/>
      <c r="AU16" s="88"/>
      <c r="AV16" t="str">
        <f t="shared" si="9"/>
        <v>C1 1-3.5T - Standard and Premium</v>
      </c>
      <c r="AW16" t="str">
        <f t="shared" si="10"/>
        <v>C1 1-3.5T - Standard and Premium_AM &amp; EMEA</v>
      </c>
    </row>
    <row r="17" spans="1:49" ht="15" hidden="1" outlineLevel="1" x14ac:dyDescent="0.25">
      <c r="A17" s="85" t="s">
        <v>48</v>
      </c>
      <c r="B17" t="s">
        <v>49</v>
      </c>
      <c r="C17" t="s">
        <v>47</v>
      </c>
      <c r="D17" t="s">
        <v>15</v>
      </c>
      <c r="E17" t="str">
        <f>VLOOKUP(A17,[1]VLookup!G:I,3,0)</f>
        <v>C1 1-3.5T</v>
      </c>
      <c r="F17" s="22">
        <v>0</v>
      </c>
      <c r="G17" s="23">
        <f>IFERROR(VLOOKUP(A17,[1]Pacific_bookings_input!A:C,3,0),0)</f>
        <v>0</v>
      </c>
      <c r="H17" s="23">
        <f>IFERROR(VLOOKUP(A17,[1]Pacific_bookings_input!H:I,2,0),0)</f>
        <v>0</v>
      </c>
      <c r="I17" s="23">
        <f t="shared" si="4"/>
        <v>0</v>
      </c>
      <c r="J17" s="23">
        <f t="shared" si="4"/>
        <v>0</v>
      </c>
      <c r="K17" s="23">
        <f t="shared" si="4"/>
        <v>0</v>
      </c>
      <c r="L17" s="23">
        <f t="shared" si="4"/>
        <v>0</v>
      </c>
      <c r="M17" s="86" t="str">
        <f>IFERROR(VLOOKUP(A17,[1]Revenue_Margin_input_Pac!A:F,6,0),"")</f>
        <v/>
      </c>
      <c r="N17" s="25" t="str">
        <f t="shared" si="5"/>
        <v/>
      </c>
      <c r="O17" s="25" t="str">
        <f t="shared" si="6"/>
        <v/>
      </c>
      <c r="P17" s="25" t="str">
        <f t="shared" si="7"/>
        <v/>
      </c>
      <c r="Q17" s="25" t="str">
        <f t="shared" si="8"/>
        <v/>
      </c>
      <c r="R17" s="25" t="str">
        <f t="shared" si="8"/>
        <v/>
      </c>
      <c r="S17" s="26" t="str">
        <f t="shared" si="8"/>
        <v/>
      </c>
      <c r="T17" s="27" t="str">
        <f>IFERROR(VLOOKUP(A17,[1]Revenue_Margin_input_Pac!A:K,7,0),"")</f>
        <v/>
      </c>
      <c r="U17" s="28" t="str">
        <f>IFERROR(VLOOKUP(A17,[1]Revenue_Margin_input_Pac!A:K,8,0),"")</f>
        <v/>
      </c>
      <c r="V17" s="28" t="str">
        <f>IFERROR(VLOOKUP(A17,[1]Revenue_Margin_input_Pac!A:K,9,0),"")</f>
        <v/>
      </c>
      <c r="W17" s="28" t="str">
        <f>IFERROR(VLOOKUP(A17,[1]Revenue_Margin_input_Pac!A:K,10,0),"")</f>
        <v/>
      </c>
      <c r="X17" s="28" t="str">
        <f>IFERROR(VLOOKUP(A17,[1]Revenue_Margin_input_Pac!A:K,11,0),"")</f>
        <v/>
      </c>
      <c r="Y17" s="28" t="str">
        <f>IFERROR(VLOOKUP(A17,[1]Revenue_Margin_input_Pac!A:L,12,0),"")</f>
        <v/>
      </c>
      <c r="Z17" s="87" t="str">
        <f>IFERROR(VLOOKUP(A17,[1]Revenue_Margin_input_Pac!A:M,13,0),"")</f>
        <v/>
      </c>
      <c r="AA17" s="29">
        <f t="shared" si="2"/>
        <v>0</v>
      </c>
      <c r="AB17" s="30">
        <f t="shared" si="2"/>
        <v>0</v>
      </c>
      <c r="AC17" s="30">
        <f t="shared" si="2"/>
        <v>0</v>
      </c>
      <c r="AD17" s="30">
        <f t="shared" si="2"/>
        <v>0</v>
      </c>
      <c r="AE17" s="30">
        <f t="shared" si="2"/>
        <v>0</v>
      </c>
      <c r="AF17" s="30">
        <f t="shared" si="2"/>
        <v>0</v>
      </c>
      <c r="AG17" s="31">
        <f t="shared" si="2"/>
        <v>0</v>
      </c>
      <c r="AH17" s="29">
        <f t="shared" si="3"/>
        <v>0</v>
      </c>
      <c r="AI17" s="30">
        <f t="shared" si="3"/>
        <v>0</v>
      </c>
      <c r="AJ17" s="30">
        <f t="shared" si="3"/>
        <v>0</v>
      </c>
      <c r="AK17" s="30">
        <f t="shared" si="3"/>
        <v>0</v>
      </c>
      <c r="AL17" s="30">
        <f t="shared" si="3"/>
        <v>0</v>
      </c>
      <c r="AM17" s="30">
        <f t="shared" si="3"/>
        <v>0</v>
      </c>
      <c r="AN17" s="31">
        <f t="shared" si="3"/>
        <v>0</v>
      </c>
      <c r="AO17" s="32"/>
      <c r="AP17" s="33"/>
      <c r="AQ17" s="33"/>
      <c r="AR17" s="33"/>
      <c r="AS17" s="33"/>
      <c r="AT17" s="33"/>
      <c r="AU17" s="88"/>
      <c r="AV17" t="str">
        <f t="shared" si="9"/>
        <v>C1 1-3.5T - Standard and Premium</v>
      </c>
      <c r="AW17" t="str">
        <f t="shared" si="10"/>
        <v>C1 1-3.5T - Standard and Premium_AM &amp; EMEA</v>
      </c>
    </row>
    <row r="18" spans="1:49" ht="15" outlineLevel="1" x14ac:dyDescent="0.25">
      <c r="A18" s="85" t="s">
        <v>50</v>
      </c>
      <c r="B18" t="s">
        <v>51</v>
      </c>
      <c r="C18" t="s">
        <v>21</v>
      </c>
      <c r="D18" t="s">
        <v>18</v>
      </c>
      <c r="E18" t="str">
        <f>VLOOKUP(A18,[1]VLookup!G:I,3,0)</f>
        <v>C1 1-3.5T</v>
      </c>
      <c r="F18" s="22">
        <v>85</v>
      </c>
      <c r="G18" s="23">
        <f>IFERROR(VLOOKUP(A18,[1]Pacific_bookings_input!A:C,3,0),0)</f>
        <v>21</v>
      </c>
      <c r="H18" s="23">
        <f>IFERROR(VLOOKUP(A18,[1]Pacific_bookings_input!H:I,2,0),0)</f>
        <v>82</v>
      </c>
      <c r="I18" s="23">
        <f>ROUND(I$31*$H18/$H$31,0)-2</f>
        <v>78</v>
      </c>
      <c r="J18" s="23">
        <f t="shared" si="4"/>
        <v>92</v>
      </c>
      <c r="K18" s="23">
        <f>ROUND(K$31*$H18/$H$31,0)</f>
        <v>92</v>
      </c>
      <c r="L18" s="23">
        <f>ROUND(L$31*$H18/$H$31,0)</f>
        <v>92</v>
      </c>
      <c r="M18" s="86">
        <f>IFERROR(VLOOKUP(A18,[1]Revenue_Margin_input_Pac!A:F,6,0),"")</f>
        <v>26.443020046171608</v>
      </c>
      <c r="N18" s="25">
        <f t="shared" si="5"/>
        <v>26.443020046171608</v>
      </c>
      <c r="O18" s="25">
        <f t="shared" si="6"/>
        <v>26.443020046171608</v>
      </c>
      <c r="P18" s="25">
        <f t="shared" si="7"/>
        <v>26.443020046171608</v>
      </c>
      <c r="Q18" s="25">
        <f t="shared" si="8"/>
        <v>26.443020046171608</v>
      </c>
      <c r="R18" s="25">
        <f t="shared" si="8"/>
        <v>26.443020046171608</v>
      </c>
      <c r="S18" s="26">
        <f t="shared" si="8"/>
        <v>26.443020046171608</v>
      </c>
      <c r="T18" s="27">
        <f>IFERROR(VLOOKUP(A18,[1]Revenue_Margin_input_Pac!A:K,7,0),"")</f>
        <v>9.7489661174438885E-2</v>
      </c>
      <c r="U18" s="28">
        <f>IFERROR(VLOOKUP(A18,[1]Revenue_Margin_input_Pac!A:K,8,0),"")</f>
        <v>0.14687715101320262</v>
      </c>
      <c r="V18" s="28">
        <f>IFERROR(VLOOKUP(A18,[1]Revenue_Margin_input_Pac!A:K,9,0),"")</f>
        <v>9.3159341921646294E-3</v>
      </c>
      <c r="W18" s="28">
        <f>IFERROR(VLOOKUP(A18,[1]Revenue_Margin_input_Pac!A:K,10,0),"")</f>
        <v>9.3159341921646294E-3</v>
      </c>
      <c r="X18" s="28">
        <f>IFERROR(VLOOKUP(A18,[1]Revenue_Margin_input_Pac!A:K,11,0),"")</f>
        <v>0.15</v>
      </c>
      <c r="Y18" s="28">
        <f>IFERROR(VLOOKUP(A18,[1]Revenue_Margin_input_Pac!A:L,12,0),"")</f>
        <v>0.15</v>
      </c>
      <c r="Z18" s="87">
        <f>IFERROR(VLOOKUP(A18,[1]Revenue_Margin_input_Pac!A:M,13,0),"")</f>
        <v>0.15</v>
      </c>
      <c r="AA18" s="29">
        <f t="shared" si="2"/>
        <v>2247.6567039245865</v>
      </c>
      <c r="AB18" s="30">
        <f t="shared" si="2"/>
        <v>555.30342096960374</v>
      </c>
      <c r="AC18" s="30">
        <f t="shared" si="2"/>
        <v>2168.3276437860718</v>
      </c>
      <c r="AD18" s="30">
        <f t="shared" si="2"/>
        <v>2062.5555636013855</v>
      </c>
      <c r="AE18" s="30">
        <f t="shared" si="2"/>
        <v>2432.7578442477879</v>
      </c>
      <c r="AF18" s="30">
        <f t="shared" si="2"/>
        <v>2432.7578442477879</v>
      </c>
      <c r="AG18" s="31">
        <f t="shared" si="2"/>
        <v>2432.7578442477879</v>
      </c>
      <c r="AH18" s="29">
        <f t="shared" si="3"/>
        <v>219.12329050206404</v>
      </c>
      <c r="AI18" s="30">
        <f t="shared" si="3"/>
        <v>81.561384419900506</v>
      </c>
      <c r="AJ18" s="30">
        <f t="shared" si="3"/>
        <v>20.199997636562433</v>
      </c>
      <c r="AK18" s="30">
        <f t="shared" si="3"/>
        <v>19.214631898193534</v>
      </c>
      <c r="AL18" s="30">
        <f t="shared" si="3"/>
        <v>364.91367663716818</v>
      </c>
      <c r="AM18" s="30">
        <f t="shared" si="3"/>
        <v>364.91367663716818</v>
      </c>
      <c r="AN18" s="31">
        <f t="shared" si="3"/>
        <v>364.91367663716818</v>
      </c>
      <c r="AO18" s="32"/>
      <c r="AP18" s="33"/>
      <c r="AQ18" s="33"/>
      <c r="AR18" s="33"/>
      <c r="AS18" s="33"/>
      <c r="AT18" s="33"/>
      <c r="AU18" s="88"/>
      <c r="AV18" t="str">
        <f t="shared" si="9"/>
        <v>C1 1-3.5T - Standard and Premium</v>
      </c>
      <c r="AW18" t="str">
        <f t="shared" si="10"/>
        <v>C1 1-3.5T - Standard and Premium_AM &amp; EMEA</v>
      </c>
    </row>
    <row r="19" spans="1:49" ht="15" outlineLevel="1" x14ac:dyDescent="0.25">
      <c r="A19" s="85" t="s">
        <v>52</v>
      </c>
      <c r="B19" t="s">
        <v>53</v>
      </c>
      <c r="C19" t="s">
        <v>21</v>
      </c>
      <c r="D19" t="s">
        <v>15</v>
      </c>
      <c r="E19" t="str">
        <f>VLOOKUP(A19,[1]VLookup!G:I,3,0)</f>
        <v>C1 1-3.5T</v>
      </c>
      <c r="F19" s="22">
        <v>27</v>
      </c>
      <c r="G19" s="23">
        <f>IFERROR(VLOOKUP(A19,[1]Pacific_bookings_input!A:C,3,0),0)</f>
        <v>16</v>
      </c>
      <c r="H19" s="23">
        <f>IFERROR(VLOOKUP(A19,[1]Pacific_bookings_input!H:I,2,0),0)</f>
        <v>5</v>
      </c>
      <c r="I19" s="23">
        <f t="shared" si="4"/>
        <v>5</v>
      </c>
      <c r="J19" s="23">
        <f t="shared" si="4"/>
        <v>6</v>
      </c>
      <c r="K19" s="23">
        <f t="shared" si="4"/>
        <v>6</v>
      </c>
      <c r="L19" s="23">
        <f t="shared" si="4"/>
        <v>6</v>
      </c>
      <c r="M19" s="86">
        <f>IFERROR(VLOOKUP(A19,[1]Revenue_Margin_input_Pac!A:F,6,0),"")</f>
        <v>23.585081502095132</v>
      </c>
      <c r="N19" s="25">
        <f t="shared" si="5"/>
        <v>23.585081502095132</v>
      </c>
      <c r="O19" s="25">
        <f t="shared" si="6"/>
        <v>23.585081502095132</v>
      </c>
      <c r="P19" s="25">
        <f t="shared" si="7"/>
        <v>23.585081502095132</v>
      </c>
      <c r="Q19" s="25">
        <f t="shared" si="8"/>
        <v>23.585081502095132</v>
      </c>
      <c r="R19" s="25">
        <f t="shared" si="8"/>
        <v>23.585081502095132</v>
      </c>
      <c r="S19" s="26">
        <f t="shared" si="8"/>
        <v>23.585081502095132</v>
      </c>
      <c r="T19" s="27">
        <f>IFERROR(VLOOKUP(A19,[1]Revenue_Margin_input_Pac!A:K,7,0),"")</f>
        <v>0.10510636897683757</v>
      </c>
      <c r="U19" s="28">
        <f>IFERROR(VLOOKUP(A19,[1]Revenue_Margin_input_Pac!A:K,8,0),"")</f>
        <v>0.14671870813128393</v>
      </c>
      <c r="V19" s="28">
        <f>IFERROR(VLOOKUP(A19,[1]Revenue_Margin_input_Pac!A:K,9,0),"")</f>
        <v>0.18</v>
      </c>
      <c r="W19" s="28">
        <f>IFERROR(VLOOKUP(A19,[1]Revenue_Margin_input_Pac!A:K,10,0),"")</f>
        <v>0.18</v>
      </c>
      <c r="X19" s="28">
        <f>IFERROR(VLOOKUP(A19,[1]Revenue_Margin_input_Pac!A:K,11,0),"")</f>
        <v>0.18</v>
      </c>
      <c r="Y19" s="28">
        <f>IFERROR(VLOOKUP(A19,[1]Revenue_Margin_input_Pac!A:L,12,0),"")</f>
        <v>0.18</v>
      </c>
      <c r="Z19" s="87">
        <f>IFERROR(VLOOKUP(A19,[1]Revenue_Margin_input_Pac!A:M,13,0),"")</f>
        <v>0.18</v>
      </c>
      <c r="AA19" s="29">
        <f t="shared" si="2"/>
        <v>636.79720055656855</v>
      </c>
      <c r="AB19" s="30">
        <f t="shared" si="2"/>
        <v>377.36130403352212</v>
      </c>
      <c r="AC19" s="30">
        <f t="shared" si="2"/>
        <v>117.92540751047567</v>
      </c>
      <c r="AD19" s="30">
        <f t="shared" si="2"/>
        <v>117.92540751047567</v>
      </c>
      <c r="AE19" s="30">
        <f t="shared" si="2"/>
        <v>141.51048901257079</v>
      </c>
      <c r="AF19" s="30">
        <f t="shared" si="2"/>
        <v>141.51048901257079</v>
      </c>
      <c r="AG19" s="31">
        <f t="shared" si="2"/>
        <v>141.51048901257079</v>
      </c>
      <c r="AH19" s="29">
        <f t="shared" ref="AH19:AN30" si="11">IFERROR(AA19*T19,0)</f>
        <v>66.931441525115929</v>
      </c>
      <c r="AI19" s="30">
        <f t="shared" si="11"/>
        <v>55.365963026535027</v>
      </c>
      <c r="AJ19" s="30">
        <f t="shared" si="11"/>
        <v>21.226573351885619</v>
      </c>
      <c r="AK19" s="30">
        <f t="shared" si="11"/>
        <v>21.226573351885619</v>
      </c>
      <c r="AL19" s="30">
        <f t="shared" si="11"/>
        <v>25.471888022262739</v>
      </c>
      <c r="AM19" s="30">
        <f t="shared" si="11"/>
        <v>25.471888022262739</v>
      </c>
      <c r="AN19" s="31">
        <f t="shared" si="11"/>
        <v>25.471888022262739</v>
      </c>
      <c r="AO19" s="32"/>
      <c r="AP19" s="33"/>
      <c r="AQ19" s="33"/>
      <c r="AR19" s="33"/>
      <c r="AS19" s="33"/>
      <c r="AT19" s="33"/>
      <c r="AU19" s="88"/>
      <c r="AV19" t="str">
        <f t="shared" si="9"/>
        <v>C1 1-3.5T - Standard and Premium</v>
      </c>
      <c r="AW19" t="str">
        <f t="shared" si="10"/>
        <v>C1 1-3.5T - Standard and Premium_AM &amp; EMEA</v>
      </c>
    </row>
    <row r="20" spans="1:49" ht="15" hidden="1" outlineLevel="1" x14ac:dyDescent="0.25">
      <c r="A20" s="85" t="s">
        <v>54</v>
      </c>
      <c r="B20" t="s">
        <v>55</v>
      </c>
      <c r="C20" t="s">
        <v>26</v>
      </c>
      <c r="D20" t="s">
        <v>18</v>
      </c>
      <c r="E20" t="str">
        <f>VLOOKUP(A20,[1]VLookup!G:I,3,0)</f>
        <v>C1 3W Stand</v>
      </c>
      <c r="F20" s="22">
        <v>0</v>
      </c>
      <c r="G20" s="23">
        <f>IFERROR(VLOOKUP(A20,[1]Pacific_bookings_input!A:C,3,0),0)</f>
        <v>0</v>
      </c>
      <c r="H20" s="23">
        <f>IFERROR(VLOOKUP(A20,[1]Pacific_bookings_input!H:I,2,0),0)</f>
        <v>0</v>
      </c>
      <c r="I20" s="23">
        <f t="shared" si="4"/>
        <v>0</v>
      </c>
      <c r="J20" s="23">
        <f t="shared" si="4"/>
        <v>0</v>
      </c>
      <c r="K20" s="23">
        <f t="shared" si="4"/>
        <v>0</v>
      </c>
      <c r="L20" s="23">
        <f t="shared" si="4"/>
        <v>0</v>
      </c>
      <c r="M20" s="86" t="str">
        <f>IFERROR(VLOOKUP(A20,[1]Revenue_Margin_input_Pac!A:F,6,0),"")</f>
        <v/>
      </c>
      <c r="N20" s="25" t="str">
        <f t="shared" si="5"/>
        <v/>
      </c>
      <c r="O20" s="25" t="str">
        <f t="shared" si="6"/>
        <v/>
      </c>
      <c r="P20" s="25" t="str">
        <f t="shared" si="7"/>
        <v/>
      </c>
      <c r="Q20" s="25" t="str">
        <f t="shared" si="8"/>
        <v/>
      </c>
      <c r="R20" s="25" t="str">
        <f t="shared" si="8"/>
        <v/>
      </c>
      <c r="S20" s="26" t="str">
        <f t="shared" si="8"/>
        <v/>
      </c>
      <c r="T20" s="27" t="str">
        <f>IFERROR(VLOOKUP(A20,[1]Revenue_Margin_input_Pac!A:K,7,0),"")</f>
        <v/>
      </c>
      <c r="U20" s="28" t="str">
        <f>IFERROR(VLOOKUP(A20,[1]Revenue_Margin_input_Pac!A:K,8,0),"")</f>
        <v/>
      </c>
      <c r="V20" s="28" t="str">
        <f>IFERROR(VLOOKUP(A20,[1]Revenue_Margin_input_Pac!A:K,9,0),"")</f>
        <v/>
      </c>
      <c r="W20" s="28" t="str">
        <f>IFERROR(VLOOKUP(A20,[1]Revenue_Margin_input_Pac!A:K,10,0),"")</f>
        <v/>
      </c>
      <c r="X20" s="28" t="str">
        <f>IFERROR(VLOOKUP(A20,[1]Revenue_Margin_input_Pac!A:K,11,0),"")</f>
        <v/>
      </c>
      <c r="Y20" s="28" t="str">
        <f>IFERROR(VLOOKUP(A20,[1]Revenue_Margin_input_Pac!A:L,12,0),"")</f>
        <v/>
      </c>
      <c r="Z20" s="87" t="str">
        <f>IFERROR(VLOOKUP(A20,[1]Revenue_Margin_input_Pac!A:M,13,0),"")</f>
        <v/>
      </c>
      <c r="AA20" s="29">
        <f t="shared" si="2"/>
        <v>0</v>
      </c>
      <c r="AB20" s="30">
        <f t="shared" si="2"/>
        <v>0</v>
      </c>
      <c r="AC20" s="30">
        <f t="shared" si="2"/>
        <v>0</v>
      </c>
      <c r="AD20" s="30">
        <f t="shared" si="2"/>
        <v>0</v>
      </c>
      <c r="AE20" s="30">
        <f t="shared" si="2"/>
        <v>0</v>
      </c>
      <c r="AF20" s="30">
        <f t="shared" si="2"/>
        <v>0</v>
      </c>
      <c r="AG20" s="31">
        <f t="shared" si="2"/>
        <v>0</v>
      </c>
      <c r="AH20" s="29">
        <f t="shared" si="11"/>
        <v>0</v>
      </c>
      <c r="AI20" s="30">
        <f t="shared" si="11"/>
        <v>0</v>
      </c>
      <c r="AJ20" s="30">
        <f t="shared" si="11"/>
        <v>0</v>
      </c>
      <c r="AK20" s="30">
        <f t="shared" si="11"/>
        <v>0</v>
      </c>
      <c r="AL20" s="30">
        <f t="shared" si="11"/>
        <v>0</v>
      </c>
      <c r="AM20" s="30">
        <f t="shared" si="11"/>
        <v>0</v>
      </c>
      <c r="AN20" s="31">
        <f t="shared" si="11"/>
        <v>0</v>
      </c>
      <c r="AO20" s="32"/>
      <c r="AP20" s="33"/>
      <c r="AQ20" s="33"/>
      <c r="AR20" s="33"/>
      <c r="AS20" s="33"/>
      <c r="AT20" s="33"/>
      <c r="AU20" s="88"/>
      <c r="AV20" t="str">
        <f t="shared" si="9"/>
        <v>C1 1-3.5T - Standard and Premium</v>
      </c>
      <c r="AW20" t="str">
        <f t="shared" si="10"/>
        <v>C1 1-3.5T - Standard and Premium_AM &amp; EMEA</v>
      </c>
    </row>
    <row r="21" spans="1:49" ht="15" hidden="1" outlineLevel="1" x14ac:dyDescent="0.25">
      <c r="A21" s="85" t="s">
        <v>56</v>
      </c>
      <c r="B21" t="s">
        <v>57</v>
      </c>
      <c r="C21" t="s">
        <v>26</v>
      </c>
      <c r="D21" t="s">
        <v>15</v>
      </c>
      <c r="E21" t="str">
        <f>VLOOKUP(A21,[1]VLookup!G:I,3,0)</f>
        <v>C1 3W Stand</v>
      </c>
      <c r="F21" s="22">
        <v>0</v>
      </c>
      <c r="G21" s="23">
        <f>IFERROR(VLOOKUP(A21,[1]Pacific_bookings_input!A:C,3,0),0)</f>
        <v>0</v>
      </c>
      <c r="H21" s="23">
        <f>IFERROR(VLOOKUP(A21,[1]Pacific_bookings_input!H:I,2,0),0)</f>
        <v>0</v>
      </c>
      <c r="I21" s="23">
        <f t="shared" si="4"/>
        <v>0</v>
      </c>
      <c r="J21" s="23">
        <f t="shared" si="4"/>
        <v>0</v>
      </c>
      <c r="K21" s="23">
        <f t="shared" si="4"/>
        <v>0</v>
      </c>
      <c r="L21" s="23">
        <f t="shared" si="4"/>
        <v>0</v>
      </c>
      <c r="M21" s="86" t="str">
        <f>IFERROR(VLOOKUP(A21,[1]Revenue_Margin_input_Pac!A:F,6,0),"")</f>
        <v/>
      </c>
      <c r="N21" s="25" t="str">
        <f t="shared" si="5"/>
        <v/>
      </c>
      <c r="O21" s="25" t="str">
        <f t="shared" si="6"/>
        <v/>
      </c>
      <c r="P21" s="25" t="str">
        <f t="shared" si="7"/>
        <v/>
      </c>
      <c r="Q21" s="25" t="str">
        <f t="shared" si="8"/>
        <v/>
      </c>
      <c r="R21" s="25" t="str">
        <f t="shared" si="8"/>
        <v/>
      </c>
      <c r="S21" s="26" t="str">
        <f t="shared" si="8"/>
        <v/>
      </c>
      <c r="T21" s="27" t="str">
        <f>IFERROR(VLOOKUP(A21,[1]Revenue_Margin_input_Pac!A:K,7,0),"")</f>
        <v/>
      </c>
      <c r="U21" s="28" t="str">
        <f>IFERROR(VLOOKUP(A21,[1]Revenue_Margin_input_Pac!A:K,8,0),"")</f>
        <v/>
      </c>
      <c r="V21" s="28" t="str">
        <f>IFERROR(VLOOKUP(A21,[1]Revenue_Margin_input_Pac!A:K,9,0),"")</f>
        <v/>
      </c>
      <c r="W21" s="28" t="str">
        <f>IFERROR(VLOOKUP(A21,[1]Revenue_Margin_input_Pac!A:K,10,0),"")</f>
        <v/>
      </c>
      <c r="X21" s="28" t="str">
        <f>IFERROR(VLOOKUP(A21,[1]Revenue_Margin_input_Pac!A:K,11,0),"")</f>
        <v/>
      </c>
      <c r="Y21" s="28" t="str">
        <f>IFERROR(VLOOKUP(A21,[1]Revenue_Margin_input_Pac!A:L,12,0),"")</f>
        <v/>
      </c>
      <c r="Z21" s="87" t="str">
        <f>IFERROR(VLOOKUP(A21,[1]Revenue_Margin_input_Pac!A:M,13,0),"")</f>
        <v/>
      </c>
      <c r="AA21" s="29">
        <f t="shared" si="2"/>
        <v>0</v>
      </c>
      <c r="AB21" s="30">
        <f t="shared" si="2"/>
        <v>0</v>
      </c>
      <c r="AC21" s="30">
        <f t="shared" si="2"/>
        <v>0</v>
      </c>
      <c r="AD21" s="30">
        <f t="shared" si="2"/>
        <v>0</v>
      </c>
      <c r="AE21" s="30">
        <f t="shared" si="2"/>
        <v>0</v>
      </c>
      <c r="AF21" s="30">
        <f t="shared" si="2"/>
        <v>0</v>
      </c>
      <c r="AG21" s="31">
        <f t="shared" si="2"/>
        <v>0</v>
      </c>
      <c r="AH21" s="29">
        <f t="shared" si="11"/>
        <v>0</v>
      </c>
      <c r="AI21" s="30">
        <f t="shared" si="11"/>
        <v>0</v>
      </c>
      <c r="AJ21" s="30">
        <f t="shared" si="11"/>
        <v>0</v>
      </c>
      <c r="AK21" s="30">
        <f t="shared" si="11"/>
        <v>0</v>
      </c>
      <c r="AL21" s="30">
        <f t="shared" si="11"/>
        <v>0</v>
      </c>
      <c r="AM21" s="30">
        <f t="shared" si="11"/>
        <v>0</v>
      </c>
      <c r="AN21" s="31">
        <f t="shared" si="11"/>
        <v>0</v>
      </c>
      <c r="AO21" s="32"/>
      <c r="AP21" s="33"/>
      <c r="AQ21" s="33"/>
      <c r="AR21" s="33"/>
      <c r="AS21" s="33"/>
      <c r="AT21" s="33"/>
      <c r="AU21" s="88"/>
      <c r="AV21" t="str">
        <f t="shared" si="9"/>
        <v>C1 1-3.5T - Standard and Premium</v>
      </c>
      <c r="AW21" t="str">
        <f t="shared" si="10"/>
        <v>C1 1-3.5T - Standard and Premium_AM &amp; EMEA</v>
      </c>
    </row>
    <row r="22" spans="1:49" ht="15" hidden="1" outlineLevel="1" x14ac:dyDescent="0.25">
      <c r="A22" s="85" t="s">
        <v>58</v>
      </c>
      <c r="B22" t="s">
        <v>59</v>
      </c>
      <c r="C22" t="s">
        <v>60</v>
      </c>
      <c r="D22" t="s">
        <v>15</v>
      </c>
      <c r="E22" t="str">
        <f>VLOOKUP(A22,[1]VLookup!G:I,3,0)</f>
        <v>C1 3W Stand</v>
      </c>
      <c r="F22" s="22">
        <v>0</v>
      </c>
      <c r="G22" s="23">
        <f>IFERROR(VLOOKUP(A22,[1]Pacific_bookings_input!A:C,3,0),0)</f>
        <v>0</v>
      </c>
      <c r="H22" s="23">
        <f>IFERROR(VLOOKUP(A22,[1]Pacific_bookings_input!H:I,2,0),0)</f>
        <v>0</v>
      </c>
      <c r="I22" s="23">
        <f t="shared" si="4"/>
        <v>0</v>
      </c>
      <c r="J22" s="23">
        <f t="shared" si="4"/>
        <v>0</v>
      </c>
      <c r="K22" s="23">
        <f t="shared" si="4"/>
        <v>0</v>
      </c>
      <c r="L22" s="23">
        <f t="shared" si="4"/>
        <v>0</v>
      </c>
      <c r="M22" s="86" t="str">
        <f>IFERROR(VLOOKUP(A22,[1]Revenue_Margin_input_Pac!A:F,6,0),"")</f>
        <v/>
      </c>
      <c r="N22" s="25" t="str">
        <f t="shared" si="5"/>
        <v/>
      </c>
      <c r="O22" s="25" t="str">
        <f t="shared" si="6"/>
        <v/>
      </c>
      <c r="P22" s="25" t="str">
        <f t="shared" si="7"/>
        <v/>
      </c>
      <c r="Q22" s="25" t="str">
        <f t="shared" si="8"/>
        <v/>
      </c>
      <c r="R22" s="25" t="str">
        <f t="shared" si="8"/>
        <v/>
      </c>
      <c r="S22" s="26" t="str">
        <f t="shared" si="8"/>
        <v/>
      </c>
      <c r="T22" s="27" t="str">
        <f>IFERROR(VLOOKUP(A22,[1]Revenue_Margin_input_Pac!A:K,7,0),"")</f>
        <v/>
      </c>
      <c r="U22" s="28" t="str">
        <f>IFERROR(VLOOKUP(A22,[1]Revenue_Margin_input_Pac!A:K,8,0),"")</f>
        <v/>
      </c>
      <c r="V22" s="28" t="str">
        <f>IFERROR(VLOOKUP(A22,[1]Revenue_Margin_input_Pac!A:K,9,0),"")</f>
        <v/>
      </c>
      <c r="W22" s="28" t="str">
        <f>IFERROR(VLOOKUP(A22,[1]Revenue_Margin_input_Pac!A:K,10,0),"")</f>
        <v/>
      </c>
      <c r="X22" s="28" t="str">
        <f>IFERROR(VLOOKUP(A22,[1]Revenue_Margin_input_Pac!A:K,11,0),"")</f>
        <v/>
      </c>
      <c r="Y22" s="28" t="str">
        <f>IFERROR(VLOOKUP(A22,[1]Revenue_Margin_input_Pac!A:L,12,0),"")</f>
        <v/>
      </c>
      <c r="Z22" s="87" t="str">
        <f>IFERROR(VLOOKUP(A22,[1]Revenue_Margin_input_Pac!A:M,13,0),"")</f>
        <v/>
      </c>
      <c r="AA22" s="29">
        <f t="shared" si="2"/>
        <v>0</v>
      </c>
      <c r="AB22" s="30">
        <f t="shared" si="2"/>
        <v>0</v>
      </c>
      <c r="AC22" s="30">
        <f t="shared" si="2"/>
        <v>0</v>
      </c>
      <c r="AD22" s="30">
        <f t="shared" si="2"/>
        <v>0</v>
      </c>
      <c r="AE22" s="30">
        <f t="shared" si="2"/>
        <v>0</v>
      </c>
      <c r="AF22" s="30">
        <f t="shared" si="2"/>
        <v>0</v>
      </c>
      <c r="AG22" s="31">
        <f t="shared" si="2"/>
        <v>0</v>
      </c>
      <c r="AH22" s="29">
        <f t="shared" si="11"/>
        <v>0</v>
      </c>
      <c r="AI22" s="30">
        <f t="shared" si="11"/>
        <v>0</v>
      </c>
      <c r="AJ22" s="30">
        <f t="shared" si="11"/>
        <v>0</v>
      </c>
      <c r="AK22" s="30">
        <f t="shared" si="11"/>
        <v>0</v>
      </c>
      <c r="AL22" s="30">
        <f t="shared" si="11"/>
        <v>0</v>
      </c>
      <c r="AM22" s="30">
        <f t="shared" si="11"/>
        <v>0</v>
      </c>
      <c r="AN22" s="31">
        <f t="shared" si="11"/>
        <v>0</v>
      </c>
      <c r="AO22" s="32"/>
      <c r="AP22" s="33"/>
      <c r="AQ22" s="33"/>
      <c r="AR22" s="33"/>
      <c r="AS22" s="33"/>
      <c r="AT22" s="33"/>
      <c r="AU22" s="88"/>
      <c r="AV22" t="str">
        <f t="shared" si="9"/>
        <v>C1 1-3.5T - Standard and Premium</v>
      </c>
      <c r="AW22" t="str">
        <f t="shared" si="10"/>
        <v>C1 1-3.5T - Standard and Premium_AM &amp; EMEA</v>
      </c>
    </row>
    <row r="23" spans="1:49" ht="15" hidden="1" outlineLevel="1" x14ac:dyDescent="0.25">
      <c r="A23" s="85" t="s">
        <v>61</v>
      </c>
      <c r="B23" t="s">
        <v>62</v>
      </c>
      <c r="C23" t="s">
        <v>26</v>
      </c>
      <c r="D23" t="s">
        <v>34</v>
      </c>
      <c r="E23" t="str">
        <f>VLOOKUP(A23,[1]VLookup!G:I,3,0)</f>
        <v>C1 3W Stand</v>
      </c>
      <c r="F23" s="22">
        <v>0</v>
      </c>
      <c r="G23" s="23">
        <f>IFERROR(VLOOKUP(A23,[1]Pacific_bookings_input!A:C,3,0),0)</f>
        <v>0</v>
      </c>
      <c r="H23" s="23">
        <f>IFERROR(VLOOKUP(A23,[1]Pacific_bookings_input!H:I,2,0),0)</f>
        <v>0</v>
      </c>
      <c r="I23" s="23">
        <f t="shared" si="4"/>
        <v>0</v>
      </c>
      <c r="J23" s="23">
        <f t="shared" si="4"/>
        <v>0</v>
      </c>
      <c r="K23" s="23">
        <f t="shared" si="4"/>
        <v>0</v>
      </c>
      <c r="L23" s="23">
        <f t="shared" si="4"/>
        <v>0</v>
      </c>
      <c r="M23" s="86" t="str">
        <f>IFERROR(VLOOKUP(A23,[1]Revenue_Margin_input_Pac!A:F,6,0),"")</f>
        <v/>
      </c>
      <c r="N23" s="25" t="str">
        <f t="shared" si="5"/>
        <v/>
      </c>
      <c r="O23" s="25" t="str">
        <f t="shared" si="6"/>
        <v/>
      </c>
      <c r="P23" s="25" t="str">
        <f t="shared" si="7"/>
        <v/>
      </c>
      <c r="Q23" s="25" t="str">
        <f t="shared" si="8"/>
        <v/>
      </c>
      <c r="R23" s="25" t="str">
        <f t="shared" si="8"/>
        <v/>
      </c>
      <c r="S23" s="26" t="str">
        <f t="shared" si="8"/>
        <v/>
      </c>
      <c r="T23" s="27" t="str">
        <f>IFERROR(VLOOKUP(A23,[1]Revenue_Margin_input_Pac!A:K,7,0),"")</f>
        <v/>
      </c>
      <c r="U23" s="28" t="str">
        <f>IFERROR(VLOOKUP(A23,[1]Revenue_Margin_input_Pac!A:K,8,0),"")</f>
        <v/>
      </c>
      <c r="V23" s="28" t="str">
        <f>IFERROR(VLOOKUP(A23,[1]Revenue_Margin_input_Pac!A:K,9,0),"")</f>
        <v/>
      </c>
      <c r="W23" s="28" t="str">
        <f>IFERROR(VLOOKUP(A23,[1]Revenue_Margin_input_Pac!A:K,10,0),"")</f>
        <v/>
      </c>
      <c r="X23" s="28" t="str">
        <f>IFERROR(VLOOKUP(A23,[1]Revenue_Margin_input_Pac!A:K,11,0),"")</f>
        <v/>
      </c>
      <c r="Y23" s="28" t="str">
        <f>IFERROR(VLOOKUP(A23,[1]Revenue_Margin_input_Pac!A:L,12,0),"")</f>
        <v/>
      </c>
      <c r="Z23" s="87" t="str">
        <f>IFERROR(VLOOKUP(A23,[1]Revenue_Margin_input_Pac!A:M,13,0),"")</f>
        <v/>
      </c>
      <c r="AA23" s="29">
        <f t="shared" si="2"/>
        <v>0</v>
      </c>
      <c r="AB23" s="30">
        <f t="shared" si="2"/>
        <v>0</v>
      </c>
      <c r="AC23" s="30">
        <f t="shared" si="2"/>
        <v>0</v>
      </c>
      <c r="AD23" s="30">
        <f t="shared" si="2"/>
        <v>0</v>
      </c>
      <c r="AE23" s="30">
        <f t="shared" si="2"/>
        <v>0</v>
      </c>
      <c r="AF23" s="30">
        <f t="shared" si="2"/>
        <v>0</v>
      </c>
      <c r="AG23" s="31">
        <f t="shared" si="2"/>
        <v>0</v>
      </c>
      <c r="AH23" s="29">
        <f t="shared" si="11"/>
        <v>0</v>
      </c>
      <c r="AI23" s="30">
        <f t="shared" si="11"/>
        <v>0</v>
      </c>
      <c r="AJ23" s="30">
        <f t="shared" si="11"/>
        <v>0</v>
      </c>
      <c r="AK23" s="30">
        <f t="shared" si="11"/>
        <v>0</v>
      </c>
      <c r="AL23" s="30">
        <f t="shared" si="11"/>
        <v>0</v>
      </c>
      <c r="AM23" s="30">
        <f t="shared" si="11"/>
        <v>0</v>
      </c>
      <c r="AN23" s="31">
        <f t="shared" si="11"/>
        <v>0</v>
      </c>
      <c r="AO23" s="32"/>
      <c r="AP23" s="33"/>
      <c r="AQ23" s="33"/>
      <c r="AR23" s="33"/>
      <c r="AS23" s="33"/>
      <c r="AT23" s="33"/>
      <c r="AU23" s="88"/>
      <c r="AV23" t="str">
        <f t="shared" si="9"/>
        <v>C1 1-3.5T - Standard and Premium</v>
      </c>
      <c r="AW23" t="str">
        <f t="shared" si="10"/>
        <v>C1 1-3.5T - Standard and Premium_AM &amp; EMEA</v>
      </c>
    </row>
    <row r="24" spans="1:49" ht="15" hidden="1" outlineLevel="1" x14ac:dyDescent="0.25">
      <c r="A24" s="85" t="s">
        <v>63</v>
      </c>
      <c r="B24" t="s">
        <v>64</v>
      </c>
      <c r="C24" t="s">
        <v>26</v>
      </c>
      <c r="D24" t="s">
        <v>34</v>
      </c>
      <c r="E24" t="str">
        <f>VLOOKUP(A24,[1]VLookup!G:I,3,0)</f>
        <v>C1 3W Stand</v>
      </c>
      <c r="F24" s="22">
        <v>0</v>
      </c>
      <c r="G24" s="23">
        <f>IFERROR(VLOOKUP(A24,[1]Pacific_bookings_input!A:C,3,0),0)</f>
        <v>0</v>
      </c>
      <c r="H24" s="23">
        <f>IFERROR(VLOOKUP(A24,[1]Pacific_bookings_input!H:I,2,0),0)</f>
        <v>0</v>
      </c>
      <c r="I24" s="23">
        <f t="shared" si="4"/>
        <v>0</v>
      </c>
      <c r="J24" s="23">
        <f t="shared" si="4"/>
        <v>0</v>
      </c>
      <c r="K24" s="23">
        <f t="shared" si="4"/>
        <v>0</v>
      </c>
      <c r="L24" s="23">
        <f t="shared" si="4"/>
        <v>0</v>
      </c>
      <c r="M24" s="86" t="str">
        <f>IFERROR(VLOOKUP(A24,[1]Revenue_Margin_input_Pac!A:F,6,0),"")</f>
        <v/>
      </c>
      <c r="N24" s="25" t="str">
        <f t="shared" si="5"/>
        <v/>
      </c>
      <c r="O24" s="25" t="str">
        <f t="shared" si="6"/>
        <v/>
      </c>
      <c r="P24" s="25" t="str">
        <f t="shared" si="7"/>
        <v/>
      </c>
      <c r="Q24" s="25" t="str">
        <f t="shared" si="8"/>
        <v/>
      </c>
      <c r="R24" s="25" t="str">
        <f t="shared" si="8"/>
        <v/>
      </c>
      <c r="S24" s="26" t="str">
        <f t="shared" si="8"/>
        <v/>
      </c>
      <c r="T24" s="27" t="str">
        <f>IFERROR(VLOOKUP(A24,[1]Revenue_Margin_input_Pac!A:K,7,0),"")</f>
        <v/>
      </c>
      <c r="U24" s="28" t="str">
        <f>IFERROR(VLOOKUP(A24,[1]Revenue_Margin_input_Pac!A:K,8,0),"")</f>
        <v/>
      </c>
      <c r="V24" s="28" t="str">
        <f>IFERROR(VLOOKUP(A24,[1]Revenue_Margin_input_Pac!A:K,9,0),"")</f>
        <v/>
      </c>
      <c r="W24" s="28" t="str">
        <f>IFERROR(VLOOKUP(A24,[1]Revenue_Margin_input_Pac!A:K,10,0),"")</f>
        <v/>
      </c>
      <c r="X24" s="28" t="str">
        <f>IFERROR(VLOOKUP(A24,[1]Revenue_Margin_input_Pac!A:K,11,0),"")</f>
        <v/>
      </c>
      <c r="Y24" s="28" t="str">
        <f>IFERROR(VLOOKUP(A24,[1]Revenue_Margin_input_Pac!A:L,12,0),"")</f>
        <v/>
      </c>
      <c r="Z24" s="87" t="str">
        <f>IFERROR(VLOOKUP(A24,[1]Revenue_Margin_input_Pac!A:M,13,0),"")</f>
        <v/>
      </c>
      <c r="AA24" s="29">
        <f t="shared" si="2"/>
        <v>0</v>
      </c>
      <c r="AB24" s="30">
        <f t="shared" si="2"/>
        <v>0</v>
      </c>
      <c r="AC24" s="30">
        <f t="shared" si="2"/>
        <v>0</v>
      </c>
      <c r="AD24" s="30">
        <f t="shared" si="2"/>
        <v>0</v>
      </c>
      <c r="AE24" s="30">
        <f t="shared" si="2"/>
        <v>0</v>
      </c>
      <c r="AF24" s="30">
        <f t="shared" si="2"/>
        <v>0</v>
      </c>
      <c r="AG24" s="31">
        <f t="shared" si="2"/>
        <v>0</v>
      </c>
      <c r="AH24" s="29">
        <f t="shared" si="11"/>
        <v>0</v>
      </c>
      <c r="AI24" s="30">
        <f t="shared" si="11"/>
        <v>0</v>
      </c>
      <c r="AJ24" s="30">
        <f t="shared" si="11"/>
        <v>0</v>
      </c>
      <c r="AK24" s="30">
        <f t="shared" si="11"/>
        <v>0</v>
      </c>
      <c r="AL24" s="30">
        <f t="shared" si="11"/>
        <v>0</v>
      </c>
      <c r="AM24" s="30">
        <f t="shared" si="11"/>
        <v>0</v>
      </c>
      <c r="AN24" s="31">
        <f t="shared" si="11"/>
        <v>0</v>
      </c>
      <c r="AO24" s="32"/>
      <c r="AP24" s="33"/>
      <c r="AQ24" s="33"/>
      <c r="AR24" s="33"/>
      <c r="AS24" s="33"/>
      <c r="AT24" s="33"/>
      <c r="AU24" s="88"/>
      <c r="AV24" t="str">
        <f t="shared" si="9"/>
        <v>C1 1-3.5T - Standard and Premium</v>
      </c>
      <c r="AW24" t="str">
        <f t="shared" si="10"/>
        <v>C1 1-3.5T - Standard and Premium_AM &amp; EMEA</v>
      </c>
    </row>
    <row r="25" spans="1:49" ht="15" hidden="1" outlineLevel="1" x14ac:dyDescent="0.25">
      <c r="A25" s="85" t="s">
        <v>65</v>
      </c>
      <c r="B25" t="s">
        <v>66</v>
      </c>
      <c r="C25" t="s">
        <v>21</v>
      </c>
      <c r="D25" t="s">
        <v>29</v>
      </c>
      <c r="E25" t="str">
        <f>VLOOKUP(A25,[1]VLookup!G:I,3,0)</f>
        <v>C1 1-3.5T</v>
      </c>
      <c r="F25" s="22">
        <v>0</v>
      </c>
      <c r="G25" s="23">
        <f>IFERROR(VLOOKUP(A25,[1]Pacific_bookings_input!A:C,3,0),0)</f>
        <v>0</v>
      </c>
      <c r="H25" s="23">
        <f>IFERROR(VLOOKUP(A25,[1]Pacific_bookings_input!H:I,2,0),0)</f>
        <v>0</v>
      </c>
      <c r="I25" s="23">
        <f t="shared" si="4"/>
        <v>0</v>
      </c>
      <c r="J25" s="23">
        <f t="shared" si="4"/>
        <v>0</v>
      </c>
      <c r="K25" s="23">
        <f t="shared" si="4"/>
        <v>0</v>
      </c>
      <c r="L25" s="23">
        <f t="shared" si="4"/>
        <v>0</v>
      </c>
      <c r="M25" s="86" t="str">
        <f>IFERROR(VLOOKUP(A25,[1]Revenue_Margin_input_Pac!A:F,6,0),"")</f>
        <v/>
      </c>
      <c r="N25" s="25" t="str">
        <f t="shared" si="5"/>
        <v/>
      </c>
      <c r="O25" s="25" t="str">
        <f t="shared" si="6"/>
        <v/>
      </c>
      <c r="P25" s="25" t="str">
        <f t="shared" si="7"/>
        <v/>
      </c>
      <c r="Q25" s="25" t="str">
        <f t="shared" si="8"/>
        <v/>
      </c>
      <c r="R25" s="25" t="str">
        <f t="shared" si="8"/>
        <v/>
      </c>
      <c r="S25" s="26" t="str">
        <f t="shared" si="8"/>
        <v/>
      </c>
      <c r="T25" s="27" t="str">
        <f>IFERROR(VLOOKUP(A25,[1]Revenue_Margin_input_Pac!A:K,7,0),"")</f>
        <v/>
      </c>
      <c r="U25" s="28" t="str">
        <f>IFERROR(VLOOKUP(A25,[1]Revenue_Margin_input_Pac!A:K,8,0),"")</f>
        <v/>
      </c>
      <c r="V25" s="28" t="str">
        <f>IFERROR(VLOOKUP(A25,[1]Revenue_Margin_input_Pac!A:K,9,0),"")</f>
        <v/>
      </c>
      <c r="W25" s="28" t="str">
        <f>IFERROR(VLOOKUP(A25,[1]Revenue_Margin_input_Pac!A:K,10,0),"")</f>
        <v/>
      </c>
      <c r="X25" s="28" t="str">
        <f>IFERROR(VLOOKUP(A25,[1]Revenue_Margin_input_Pac!A:K,11,0),"")</f>
        <v/>
      </c>
      <c r="Y25" s="28" t="str">
        <f>IFERROR(VLOOKUP(A25,[1]Revenue_Margin_input_Pac!A:L,12,0),"")</f>
        <v/>
      </c>
      <c r="Z25" s="87" t="str">
        <f>IFERROR(VLOOKUP(A25,[1]Revenue_Margin_input_Pac!A:M,13,0),"")</f>
        <v/>
      </c>
      <c r="AA25" s="29">
        <f t="shared" si="2"/>
        <v>0</v>
      </c>
      <c r="AB25" s="30">
        <f t="shared" si="2"/>
        <v>0</v>
      </c>
      <c r="AC25" s="30">
        <f t="shared" si="2"/>
        <v>0</v>
      </c>
      <c r="AD25" s="30">
        <f t="shared" si="2"/>
        <v>0</v>
      </c>
      <c r="AE25" s="30">
        <f t="shared" si="2"/>
        <v>0</v>
      </c>
      <c r="AF25" s="30">
        <f t="shared" si="2"/>
        <v>0</v>
      </c>
      <c r="AG25" s="31">
        <f t="shared" si="2"/>
        <v>0</v>
      </c>
      <c r="AH25" s="29">
        <f t="shared" si="11"/>
        <v>0</v>
      </c>
      <c r="AI25" s="30">
        <f t="shared" si="11"/>
        <v>0</v>
      </c>
      <c r="AJ25" s="30">
        <f t="shared" si="11"/>
        <v>0</v>
      </c>
      <c r="AK25" s="30">
        <f t="shared" si="11"/>
        <v>0</v>
      </c>
      <c r="AL25" s="30">
        <f t="shared" si="11"/>
        <v>0</v>
      </c>
      <c r="AM25" s="30">
        <f t="shared" si="11"/>
        <v>0</v>
      </c>
      <c r="AN25" s="31">
        <f t="shared" si="11"/>
        <v>0</v>
      </c>
      <c r="AO25" s="32"/>
      <c r="AP25" s="33"/>
      <c r="AQ25" s="33"/>
      <c r="AR25" s="33"/>
      <c r="AS25" s="33"/>
      <c r="AT25" s="33"/>
      <c r="AU25" s="88"/>
      <c r="AV25" t="str">
        <f t="shared" si="9"/>
        <v>C1 1-3.5T - Standard and Premium</v>
      </c>
      <c r="AW25" t="str">
        <f t="shared" si="10"/>
        <v>C1 1-3.5T - Standard and Premium_AM &amp; EMEA</v>
      </c>
    </row>
    <row r="26" spans="1:49" ht="15" hidden="1" outlineLevel="1" x14ac:dyDescent="0.25">
      <c r="A26" s="85" t="s">
        <v>67</v>
      </c>
      <c r="B26" t="s">
        <v>68</v>
      </c>
      <c r="C26" t="s">
        <v>14</v>
      </c>
      <c r="D26" t="s">
        <v>18</v>
      </c>
      <c r="E26" t="str">
        <f>VLOOKUP(A26,[1]VLookup!G:I,3,0)</f>
        <v>C1 1-3.5T</v>
      </c>
      <c r="F26" s="22">
        <v>0</v>
      </c>
      <c r="G26" s="23">
        <f>IFERROR(VLOOKUP(A26,[1]Pacific_bookings_input!A:C,3,0),0)</f>
        <v>0</v>
      </c>
      <c r="H26" s="23">
        <f>IFERROR(VLOOKUP(A26,[1]Pacific_bookings_input!H:I,2,0),0)</f>
        <v>0</v>
      </c>
      <c r="I26" s="23">
        <f t="shared" si="4"/>
        <v>0</v>
      </c>
      <c r="J26" s="23">
        <f t="shared" si="4"/>
        <v>0</v>
      </c>
      <c r="K26" s="23">
        <f t="shared" si="4"/>
        <v>0</v>
      </c>
      <c r="L26" s="23">
        <f t="shared" si="4"/>
        <v>0</v>
      </c>
      <c r="M26" s="86" t="str">
        <f>IFERROR(VLOOKUP(A26,[1]Revenue_Margin_input_Pac!A:F,6,0),"")</f>
        <v/>
      </c>
      <c r="N26" s="25" t="str">
        <f t="shared" si="5"/>
        <v/>
      </c>
      <c r="O26" s="25" t="str">
        <f t="shared" si="6"/>
        <v/>
      </c>
      <c r="P26" s="25" t="str">
        <f t="shared" si="7"/>
        <v/>
      </c>
      <c r="Q26" s="25" t="str">
        <f t="shared" si="8"/>
        <v/>
      </c>
      <c r="R26" s="25" t="str">
        <f t="shared" si="8"/>
        <v/>
      </c>
      <c r="S26" s="26" t="str">
        <f t="shared" si="8"/>
        <v/>
      </c>
      <c r="T26" s="27" t="str">
        <f>IFERROR(VLOOKUP(A26,[1]Revenue_Margin_input_Pac!A:K,7,0),"")</f>
        <v/>
      </c>
      <c r="U26" s="28" t="str">
        <f>IFERROR(VLOOKUP(A26,[1]Revenue_Margin_input_Pac!A:K,8,0),"")</f>
        <v/>
      </c>
      <c r="V26" s="28" t="str">
        <f>IFERROR(VLOOKUP(A26,[1]Revenue_Margin_input_Pac!A:K,9,0),"")</f>
        <v/>
      </c>
      <c r="W26" s="28" t="str">
        <f>IFERROR(VLOOKUP(A26,[1]Revenue_Margin_input_Pac!A:K,10,0),"")</f>
        <v/>
      </c>
      <c r="X26" s="28" t="str">
        <f>IFERROR(VLOOKUP(A26,[1]Revenue_Margin_input_Pac!A:K,11,0),"")</f>
        <v/>
      </c>
      <c r="Y26" s="28" t="str">
        <f>IFERROR(VLOOKUP(A26,[1]Revenue_Margin_input_Pac!A:L,12,0),"")</f>
        <v/>
      </c>
      <c r="Z26" s="87" t="str">
        <f>IFERROR(VLOOKUP(A26,[1]Revenue_Margin_input_Pac!A:M,13,0),"")</f>
        <v/>
      </c>
      <c r="AA26" s="29">
        <f t="shared" si="2"/>
        <v>0</v>
      </c>
      <c r="AB26" s="30">
        <f t="shared" si="2"/>
        <v>0</v>
      </c>
      <c r="AC26" s="30">
        <f t="shared" si="2"/>
        <v>0</v>
      </c>
      <c r="AD26" s="30">
        <f t="shared" si="2"/>
        <v>0</v>
      </c>
      <c r="AE26" s="30">
        <f t="shared" si="2"/>
        <v>0</v>
      </c>
      <c r="AF26" s="30">
        <f t="shared" si="2"/>
        <v>0</v>
      </c>
      <c r="AG26" s="31">
        <f t="shared" si="2"/>
        <v>0</v>
      </c>
      <c r="AH26" s="29">
        <f t="shared" si="11"/>
        <v>0</v>
      </c>
      <c r="AI26" s="30">
        <f t="shared" si="11"/>
        <v>0</v>
      </c>
      <c r="AJ26" s="30">
        <f t="shared" si="11"/>
        <v>0</v>
      </c>
      <c r="AK26" s="30">
        <f t="shared" si="11"/>
        <v>0</v>
      </c>
      <c r="AL26" s="30">
        <f t="shared" si="11"/>
        <v>0</v>
      </c>
      <c r="AM26" s="30">
        <f t="shared" si="11"/>
        <v>0</v>
      </c>
      <c r="AN26" s="31">
        <f t="shared" si="11"/>
        <v>0</v>
      </c>
      <c r="AO26" s="32"/>
      <c r="AP26" s="33"/>
      <c r="AQ26" s="33"/>
      <c r="AR26" s="33"/>
      <c r="AS26" s="33"/>
      <c r="AT26" s="33"/>
      <c r="AU26" s="88"/>
      <c r="AV26" t="str">
        <f t="shared" si="9"/>
        <v>C1 1-3.5T - Standard and Premium</v>
      </c>
      <c r="AW26" t="str">
        <f>AV26&amp;"_"&amp;C26</f>
        <v>C1 1-3.5T - Standard and Premium_SN</v>
      </c>
    </row>
    <row r="27" spans="1:49" ht="15" outlineLevel="1" x14ac:dyDescent="0.25">
      <c r="A27" s="85" t="s">
        <v>69</v>
      </c>
      <c r="B27" t="s">
        <v>70</v>
      </c>
      <c r="C27" t="s">
        <v>21</v>
      </c>
      <c r="D27" t="s">
        <v>18</v>
      </c>
      <c r="E27" t="str">
        <f>VLOOKUP(A27,[1]VLookup!G:I,3,0)</f>
        <v>C1 1-3.5T</v>
      </c>
      <c r="F27" s="22">
        <v>7</v>
      </c>
      <c r="G27" s="23">
        <f>IFERROR(VLOOKUP(A27,[1]Pacific_bookings_input!A:C,3,0),0)</f>
        <v>5</v>
      </c>
      <c r="H27" s="23">
        <f>IFERROR(VLOOKUP(A27,[1]Pacific_bookings_input!H:I,2,0),0)</f>
        <v>5</v>
      </c>
      <c r="I27" s="23">
        <f t="shared" si="4"/>
        <v>5</v>
      </c>
      <c r="J27" s="23">
        <f t="shared" si="4"/>
        <v>6</v>
      </c>
      <c r="K27" s="23">
        <f t="shared" si="4"/>
        <v>6</v>
      </c>
      <c r="L27" s="23">
        <f t="shared" si="4"/>
        <v>6</v>
      </c>
      <c r="M27" s="86">
        <f>IFERROR(VLOOKUP(A27,[1]Revenue_Margin_input_Pac!A:F,6,0),"")</f>
        <v>63.61762499999999</v>
      </c>
      <c r="N27" s="25">
        <f t="shared" si="5"/>
        <v>63.61762499999999</v>
      </c>
      <c r="O27" s="25">
        <f t="shared" si="6"/>
        <v>63.61762499999999</v>
      </c>
      <c r="P27" s="25">
        <f t="shared" si="7"/>
        <v>63.61762499999999</v>
      </c>
      <c r="Q27" s="25">
        <f t="shared" si="8"/>
        <v>63.61762499999999</v>
      </c>
      <c r="R27" s="25">
        <f t="shared" si="8"/>
        <v>63.61762499999999</v>
      </c>
      <c r="S27" s="26">
        <f t="shared" si="8"/>
        <v>63.61762499999999</v>
      </c>
      <c r="T27" s="27">
        <f>IFERROR(VLOOKUP(A27,[1]Revenue_Margin_input_Pac!A:K,7,0),"")</f>
        <v>9.4656945552336197E-2</v>
      </c>
      <c r="U27" s="28">
        <f>IFERROR(VLOOKUP(A27,[1]Revenue_Margin_input_Pac!A:K,8,0),"")</f>
        <v>0.18242673963392556</v>
      </c>
      <c r="V27" s="28">
        <f>IFERROR(VLOOKUP(A27,[1]Revenue_Margin_input_Pac!A:K,9,0),"")</f>
        <v>0.12500528236819514</v>
      </c>
      <c r="W27" s="28">
        <f>IFERROR(VLOOKUP(A27,[1]Revenue_Margin_input_Pac!A:K,10,0),"")</f>
        <v>0.12500528236819514</v>
      </c>
      <c r="X27" s="28">
        <f>IFERROR(VLOOKUP(A27,[1]Revenue_Margin_input_Pac!A:K,11,0),"")</f>
        <v>0.15</v>
      </c>
      <c r="Y27" s="28">
        <f>IFERROR(VLOOKUP(A27,[1]Revenue_Margin_input_Pac!A:L,12,0),"")</f>
        <v>0.15</v>
      </c>
      <c r="Z27" s="87">
        <f>IFERROR(VLOOKUP(A27,[1]Revenue_Margin_input_Pac!A:M,13,0),"")</f>
        <v>0.15</v>
      </c>
      <c r="AA27" s="29">
        <f t="shared" si="2"/>
        <v>445.32337499999994</v>
      </c>
      <c r="AB27" s="30">
        <f t="shared" si="2"/>
        <v>318.08812499999993</v>
      </c>
      <c r="AC27" s="30">
        <f t="shared" si="2"/>
        <v>318.08812499999993</v>
      </c>
      <c r="AD27" s="30">
        <f t="shared" si="2"/>
        <v>318.08812499999993</v>
      </c>
      <c r="AE27" s="30">
        <f t="shared" si="2"/>
        <v>381.70574999999997</v>
      </c>
      <c r="AF27" s="30">
        <f t="shared" si="2"/>
        <v>381.70574999999997</v>
      </c>
      <c r="AG27" s="31">
        <f t="shared" si="2"/>
        <v>381.70574999999997</v>
      </c>
      <c r="AH27" s="29">
        <f t="shared" si="11"/>
        <v>42.152950460557591</v>
      </c>
      <c r="AI27" s="30">
        <f t="shared" si="11"/>
        <v>58.027779560018551</v>
      </c>
      <c r="AJ27" s="30">
        <f t="shared" si="11"/>
        <v>39.762695883594745</v>
      </c>
      <c r="AK27" s="30">
        <f t="shared" si="11"/>
        <v>39.762695883594745</v>
      </c>
      <c r="AL27" s="30">
        <f t="shared" si="11"/>
        <v>57.255862499999992</v>
      </c>
      <c r="AM27" s="30">
        <f t="shared" si="11"/>
        <v>57.255862499999992</v>
      </c>
      <c r="AN27" s="31">
        <f t="shared" si="11"/>
        <v>57.255862499999992</v>
      </c>
      <c r="AO27" s="32"/>
      <c r="AP27" s="33"/>
      <c r="AQ27" s="33"/>
      <c r="AR27" s="33"/>
      <c r="AS27" s="33"/>
      <c r="AT27" s="33"/>
      <c r="AU27" s="88"/>
      <c r="AV27" t="str">
        <f t="shared" si="9"/>
        <v>C1 1-3.5T - Standard and Premium</v>
      </c>
      <c r="AW27" t="str">
        <f t="shared" ref="AW27:AW28" si="12">AV27&amp;"_"&amp;"AM &amp; EMEA"</f>
        <v>C1 1-3.5T - Standard and Premium_AM &amp; EMEA</v>
      </c>
    </row>
    <row r="28" spans="1:49" ht="15" hidden="1" outlineLevel="1" x14ac:dyDescent="0.25">
      <c r="A28" s="85" t="s">
        <v>71</v>
      </c>
      <c r="B28" t="s">
        <v>72</v>
      </c>
      <c r="C28" t="s">
        <v>21</v>
      </c>
      <c r="D28" t="s">
        <v>29</v>
      </c>
      <c r="E28" t="str">
        <f>VLOOKUP(A28,[1]VLookup!G:I,3,0)</f>
        <v>C1 1-3.5T</v>
      </c>
      <c r="F28" s="22">
        <v>0</v>
      </c>
      <c r="G28" s="23">
        <f>IFERROR(VLOOKUP(A28,[1]Pacific_bookings_input!A:C,3,0),0)</f>
        <v>0</v>
      </c>
      <c r="H28" s="23">
        <f>IFERROR(VLOOKUP(A28,[1]Pacific_bookings_input!H:I,2,0),0)</f>
        <v>0</v>
      </c>
      <c r="I28" s="23">
        <f t="shared" si="4"/>
        <v>0</v>
      </c>
      <c r="J28" s="23">
        <f t="shared" si="4"/>
        <v>0</v>
      </c>
      <c r="K28" s="23">
        <f t="shared" si="4"/>
        <v>0</v>
      </c>
      <c r="L28" s="23">
        <f t="shared" si="4"/>
        <v>0</v>
      </c>
      <c r="M28" s="86" t="str">
        <f>IFERROR(VLOOKUP(A28,[1]Revenue_Margin_input_Pac!A:F,6,0),"")</f>
        <v/>
      </c>
      <c r="N28" s="25" t="str">
        <f t="shared" si="5"/>
        <v/>
      </c>
      <c r="O28" s="25" t="str">
        <f t="shared" si="6"/>
        <v/>
      </c>
      <c r="P28" s="25" t="str">
        <f t="shared" si="7"/>
        <v/>
      </c>
      <c r="Q28" s="25" t="str">
        <f t="shared" si="8"/>
        <v/>
      </c>
      <c r="R28" s="25" t="str">
        <f t="shared" si="8"/>
        <v/>
      </c>
      <c r="S28" s="26" t="str">
        <f t="shared" si="8"/>
        <v/>
      </c>
      <c r="T28" s="27" t="str">
        <f>IFERROR(VLOOKUP(A28,[1]Revenue_Margin_input_Pac!A:K,7,0),"")</f>
        <v/>
      </c>
      <c r="U28" s="28" t="str">
        <f>IFERROR(VLOOKUP(A28,[1]Revenue_Margin_input_Pac!A:K,8,0),"")</f>
        <v/>
      </c>
      <c r="V28" s="28" t="str">
        <f>IFERROR(VLOOKUP(A28,[1]Revenue_Margin_input_Pac!A:K,9,0),"")</f>
        <v/>
      </c>
      <c r="W28" s="28" t="str">
        <f>IFERROR(VLOOKUP(A28,[1]Revenue_Margin_input_Pac!A:K,10,0),"")</f>
        <v/>
      </c>
      <c r="X28" s="28" t="str">
        <f>IFERROR(VLOOKUP(A28,[1]Revenue_Margin_input_Pac!A:K,11,0),"")</f>
        <v/>
      </c>
      <c r="Y28" s="28" t="str">
        <f>IFERROR(VLOOKUP(A28,[1]Revenue_Margin_input_Pac!A:L,12,0),"")</f>
        <v/>
      </c>
      <c r="Z28" s="87" t="str">
        <f>IFERROR(VLOOKUP(A28,[1]Revenue_Margin_input_Pac!A:M,13,0),"")</f>
        <v/>
      </c>
      <c r="AA28" s="29">
        <f t="shared" si="2"/>
        <v>0</v>
      </c>
      <c r="AB28" s="30">
        <f t="shared" si="2"/>
        <v>0</v>
      </c>
      <c r="AC28" s="30">
        <f t="shared" si="2"/>
        <v>0</v>
      </c>
      <c r="AD28" s="30">
        <f t="shared" si="2"/>
        <v>0</v>
      </c>
      <c r="AE28" s="30">
        <f t="shared" si="2"/>
        <v>0</v>
      </c>
      <c r="AF28" s="30">
        <f t="shared" si="2"/>
        <v>0</v>
      </c>
      <c r="AG28" s="31">
        <f t="shared" si="2"/>
        <v>0</v>
      </c>
      <c r="AH28" s="29">
        <f t="shared" si="11"/>
        <v>0</v>
      </c>
      <c r="AI28" s="30">
        <f t="shared" si="11"/>
        <v>0</v>
      </c>
      <c r="AJ28" s="30">
        <f t="shared" si="11"/>
        <v>0</v>
      </c>
      <c r="AK28" s="30">
        <f t="shared" si="11"/>
        <v>0</v>
      </c>
      <c r="AL28" s="30">
        <f t="shared" si="11"/>
        <v>0</v>
      </c>
      <c r="AM28" s="30">
        <f t="shared" si="11"/>
        <v>0</v>
      </c>
      <c r="AN28" s="31">
        <f t="shared" si="11"/>
        <v>0</v>
      </c>
      <c r="AO28" s="32"/>
      <c r="AP28" s="33"/>
      <c r="AQ28" s="33"/>
      <c r="AR28" s="33"/>
      <c r="AS28" s="33"/>
      <c r="AT28" s="33"/>
      <c r="AU28" s="88"/>
      <c r="AV28" t="str">
        <f t="shared" si="9"/>
        <v>C1 1-3.5T - Standard and Premium</v>
      </c>
      <c r="AW28" t="str">
        <f t="shared" si="12"/>
        <v>C1 1-3.5T - Standard and Premium_AM &amp; EMEA</v>
      </c>
    </row>
    <row r="29" spans="1:49" ht="15" hidden="1" outlineLevel="1" x14ac:dyDescent="0.25">
      <c r="A29" s="85" t="s">
        <v>73</v>
      </c>
      <c r="B29" t="s">
        <v>74</v>
      </c>
      <c r="C29" t="s">
        <v>14</v>
      </c>
      <c r="D29" t="s">
        <v>15</v>
      </c>
      <c r="E29" t="str">
        <f>VLOOKUP(A29,[1]VLookup!G:I,3,0)</f>
        <v>C1 1-3.5T</v>
      </c>
      <c r="F29" s="22">
        <v>0</v>
      </c>
      <c r="G29" s="23">
        <f>IFERROR(VLOOKUP(A29,[1]Pacific_bookings_input!A:C,3,0),0)</f>
        <v>0</v>
      </c>
      <c r="H29" s="23">
        <f>IFERROR(VLOOKUP(A29,[1]Pacific_bookings_input!H:I,2,0),0)</f>
        <v>0</v>
      </c>
      <c r="I29" s="23">
        <f t="shared" si="4"/>
        <v>0</v>
      </c>
      <c r="J29" s="23">
        <f t="shared" si="4"/>
        <v>0</v>
      </c>
      <c r="K29" s="23">
        <f t="shared" si="4"/>
        <v>0</v>
      </c>
      <c r="L29" s="23">
        <f t="shared" si="4"/>
        <v>0</v>
      </c>
      <c r="M29" s="86" t="str">
        <f>IFERROR(VLOOKUP(A29,[1]Revenue_Margin_input_Pac!A:F,6,0),"")</f>
        <v/>
      </c>
      <c r="N29" s="25" t="str">
        <f t="shared" si="5"/>
        <v/>
      </c>
      <c r="O29" s="25" t="str">
        <f t="shared" si="6"/>
        <v/>
      </c>
      <c r="P29" s="25" t="str">
        <f t="shared" si="7"/>
        <v/>
      </c>
      <c r="Q29" s="25" t="str">
        <f t="shared" si="8"/>
        <v/>
      </c>
      <c r="R29" s="25" t="str">
        <f t="shared" si="8"/>
        <v/>
      </c>
      <c r="S29" s="26" t="str">
        <f t="shared" si="8"/>
        <v/>
      </c>
      <c r="T29" s="27" t="str">
        <f>IFERROR(VLOOKUP(A29,[1]Revenue_Margin_input_Pac!A:K,7,0),"")</f>
        <v/>
      </c>
      <c r="U29" s="28" t="str">
        <f>IFERROR(VLOOKUP(A29,[1]Revenue_Margin_input_Pac!A:K,8,0),"")</f>
        <v/>
      </c>
      <c r="V29" s="28" t="str">
        <f>IFERROR(VLOOKUP(A29,[1]Revenue_Margin_input_Pac!A:K,9,0),"")</f>
        <v/>
      </c>
      <c r="W29" s="28" t="str">
        <f>IFERROR(VLOOKUP(A29,[1]Revenue_Margin_input_Pac!A:K,10,0),"")</f>
        <v/>
      </c>
      <c r="X29" s="28" t="str">
        <f>IFERROR(VLOOKUP(A29,[1]Revenue_Margin_input_Pac!A:K,11,0),"")</f>
        <v/>
      </c>
      <c r="Y29" s="28" t="str">
        <f>IFERROR(VLOOKUP(A29,[1]Revenue_Margin_input_Pac!A:L,12,0),"")</f>
        <v/>
      </c>
      <c r="Z29" s="87" t="str">
        <f>IFERROR(VLOOKUP(A29,[1]Revenue_Margin_input_Pac!A:M,13,0),"")</f>
        <v/>
      </c>
      <c r="AA29" s="29">
        <f t="shared" si="2"/>
        <v>0</v>
      </c>
      <c r="AB29" s="30">
        <f t="shared" si="2"/>
        <v>0</v>
      </c>
      <c r="AC29" s="30">
        <f t="shared" si="2"/>
        <v>0</v>
      </c>
      <c r="AD29" s="30">
        <f t="shared" si="2"/>
        <v>0</v>
      </c>
      <c r="AE29" s="30">
        <f t="shared" si="2"/>
        <v>0</v>
      </c>
      <c r="AF29" s="30">
        <f t="shared" si="2"/>
        <v>0</v>
      </c>
      <c r="AG29" s="31">
        <f t="shared" si="2"/>
        <v>0</v>
      </c>
      <c r="AH29" s="29">
        <f t="shared" si="11"/>
        <v>0</v>
      </c>
      <c r="AI29" s="30">
        <f t="shared" si="11"/>
        <v>0</v>
      </c>
      <c r="AJ29" s="30">
        <f t="shared" si="11"/>
        <v>0</v>
      </c>
      <c r="AK29" s="30">
        <f t="shared" si="11"/>
        <v>0</v>
      </c>
      <c r="AL29" s="30">
        <f t="shared" si="11"/>
        <v>0</v>
      </c>
      <c r="AM29" s="30">
        <f t="shared" si="11"/>
        <v>0</v>
      </c>
      <c r="AN29" s="31">
        <f t="shared" si="11"/>
        <v>0</v>
      </c>
      <c r="AO29" s="32"/>
      <c r="AP29" s="33"/>
      <c r="AQ29" s="33"/>
      <c r="AR29" s="33"/>
      <c r="AS29" s="33"/>
      <c r="AT29" s="33"/>
      <c r="AU29" s="88"/>
      <c r="AV29" t="str">
        <f t="shared" si="9"/>
        <v>C1 1-3.5T - Standard and Premium</v>
      </c>
      <c r="AW29" t="str">
        <f>AV29&amp;"_"&amp;C29</f>
        <v>C1 1-3.5T - Standard and Premium_SN</v>
      </c>
    </row>
    <row r="30" spans="1:49" ht="15" outlineLevel="1" x14ac:dyDescent="0.25">
      <c r="A30" s="85" t="s">
        <v>75</v>
      </c>
      <c r="B30" t="s">
        <v>76</v>
      </c>
      <c r="C30" t="s">
        <v>21</v>
      </c>
      <c r="D30" t="s">
        <v>15</v>
      </c>
      <c r="E30" t="str">
        <f>VLOOKUP(A30,[1]VLookup!G:I,3,0)</f>
        <v>C1 1-3.5T</v>
      </c>
      <c r="F30" s="22">
        <v>6</v>
      </c>
      <c r="G30" s="23">
        <f>IFERROR(VLOOKUP(A30,[1]Pacific_bookings_input!A:C,3,0),0)</f>
        <v>6</v>
      </c>
      <c r="H30" s="23">
        <f>IFERROR(VLOOKUP(A30,[1]Pacific_bookings_input!H:I,2,0),0)</f>
        <v>2</v>
      </c>
      <c r="I30" s="23">
        <f t="shared" si="4"/>
        <v>2</v>
      </c>
      <c r="J30" s="23">
        <f t="shared" si="4"/>
        <v>2</v>
      </c>
      <c r="K30" s="23">
        <f t="shared" si="4"/>
        <v>2</v>
      </c>
      <c r="L30" s="23">
        <f t="shared" si="4"/>
        <v>2</v>
      </c>
      <c r="M30" s="86">
        <f>IFERROR(VLOOKUP(A30,[1]Revenue_Margin_input_Pac!A:F,6,0),"")</f>
        <v>37.49315</v>
      </c>
      <c r="N30" s="25">
        <f t="shared" si="5"/>
        <v>37.49315</v>
      </c>
      <c r="O30" s="25">
        <f t="shared" si="6"/>
        <v>37.49315</v>
      </c>
      <c r="P30" s="25">
        <f t="shared" si="7"/>
        <v>37.49315</v>
      </c>
      <c r="Q30" s="25">
        <f t="shared" si="8"/>
        <v>37.49315</v>
      </c>
      <c r="R30" s="25">
        <f t="shared" si="8"/>
        <v>37.49315</v>
      </c>
      <c r="S30" s="26">
        <f t="shared" si="8"/>
        <v>37.49315</v>
      </c>
      <c r="T30" s="27">
        <f>IFERROR(VLOOKUP(A30,[1]Revenue_Margin_input_Pac!A:K,7,0),"")</f>
        <v>8.1688552985118762E-2</v>
      </c>
      <c r="U30" s="28">
        <f>IFERROR(VLOOKUP(A30,[1]Revenue_Margin_input_Pac!A:K,8,0),"")</f>
        <v>0.13867163454664336</v>
      </c>
      <c r="V30" s="28">
        <f>IFERROR(VLOOKUP(A30,[1]Revenue_Margin_input_Pac!A:K,9,0),"")</f>
        <v>0.21873377476729239</v>
      </c>
      <c r="W30" s="28">
        <f>IFERROR(VLOOKUP(A30,[1]Revenue_Margin_input_Pac!A:K,10,0),"")</f>
        <v>0.21873377476729239</v>
      </c>
      <c r="X30" s="28">
        <f>IFERROR(VLOOKUP(A30,[1]Revenue_Margin_input_Pac!A:K,11,0),"")</f>
        <v>0.21873377476729239</v>
      </c>
      <c r="Y30" s="28">
        <f>IFERROR(VLOOKUP(A30,[1]Revenue_Margin_input_Pac!A:L,12,0),"")</f>
        <v>0.21873377476729239</v>
      </c>
      <c r="Z30" s="87">
        <f>IFERROR(VLOOKUP(A30,[1]Revenue_Margin_input_Pac!A:M,13,0),"")</f>
        <v>0.21873377476729239</v>
      </c>
      <c r="AA30" s="29">
        <f t="shared" si="2"/>
        <v>224.9589</v>
      </c>
      <c r="AB30" s="30">
        <f t="shared" si="2"/>
        <v>224.9589</v>
      </c>
      <c r="AC30" s="30">
        <f t="shared" si="2"/>
        <v>74.9863</v>
      </c>
      <c r="AD30" s="30">
        <f t="shared" si="2"/>
        <v>74.9863</v>
      </c>
      <c r="AE30" s="30">
        <f t="shared" si="2"/>
        <v>74.9863</v>
      </c>
      <c r="AF30" s="30">
        <f t="shared" si="2"/>
        <v>74.9863</v>
      </c>
      <c r="AG30" s="31">
        <f t="shared" si="2"/>
        <v>74.9863</v>
      </c>
      <c r="AH30" s="29">
        <f t="shared" si="11"/>
        <v>18.376567022124032</v>
      </c>
      <c r="AI30" s="30">
        <f t="shared" si="11"/>
        <v>31.195418368814888</v>
      </c>
      <c r="AJ30" s="30">
        <f t="shared" si="11"/>
        <v>16.402036454832619</v>
      </c>
      <c r="AK30" s="30">
        <f t="shared" si="11"/>
        <v>16.402036454832619</v>
      </c>
      <c r="AL30" s="30">
        <f t="shared" si="11"/>
        <v>16.402036454832619</v>
      </c>
      <c r="AM30" s="30">
        <f t="shared" si="11"/>
        <v>16.402036454832619</v>
      </c>
      <c r="AN30" s="31">
        <f t="shared" si="11"/>
        <v>16.402036454832619</v>
      </c>
      <c r="AO30" s="32"/>
      <c r="AP30" s="33"/>
      <c r="AQ30" s="33"/>
      <c r="AR30" s="33"/>
      <c r="AS30" s="33"/>
      <c r="AT30" s="33"/>
      <c r="AU30" s="88"/>
      <c r="AV30" t="str">
        <f t="shared" si="9"/>
        <v>C1 1-3.5T - Standard and Premium</v>
      </c>
      <c r="AW30" t="str">
        <f>AV30&amp;"_"&amp;"AM &amp; EMEA"</f>
        <v>C1 1-3.5T - Standard and Premium_AM &amp; EMEA</v>
      </c>
    </row>
    <row r="31" spans="1:49" ht="15" x14ac:dyDescent="0.25">
      <c r="A31" s="89" t="s">
        <v>77</v>
      </c>
      <c r="F31" s="36">
        <v>210</v>
      </c>
      <c r="G31" s="37">
        <f>[1]Pacific!BD35</f>
        <v>93</v>
      </c>
      <c r="H31" s="37">
        <f>[1]Pacific!BE35</f>
        <v>134</v>
      </c>
      <c r="I31" s="37">
        <f>[1]Pacific!BF35</f>
        <v>130</v>
      </c>
      <c r="J31" s="37">
        <f>[1]Pacific!BG35</f>
        <v>150</v>
      </c>
      <c r="K31" s="37">
        <f>[1]Pacific!BH35</f>
        <v>150</v>
      </c>
      <c r="L31" s="38">
        <f>[1]Pacific!BI35</f>
        <v>150</v>
      </c>
      <c r="M31" s="86" t="str">
        <f>IFERROR(VLOOKUP(A31,[1]Revenue_Margin_input_Pac!A:F,6,0),"")</f>
        <v/>
      </c>
      <c r="N31" s="25" t="str">
        <f t="shared" si="5"/>
        <v/>
      </c>
      <c r="O31" s="25" t="str">
        <f t="shared" si="6"/>
        <v/>
      </c>
      <c r="P31" s="25" t="str">
        <f t="shared" si="7"/>
        <v/>
      </c>
      <c r="Q31" s="25" t="str">
        <f t="shared" si="8"/>
        <v/>
      </c>
      <c r="R31" s="25" t="str">
        <f t="shared" si="8"/>
        <v/>
      </c>
      <c r="S31" s="26" t="str">
        <f t="shared" si="8"/>
        <v/>
      </c>
      <c r="T31" s="27" t="str">
        <f>IFERROR(VLOOKUP(A31,[1]Revenue_Margin_input_Pac!A:K,7,0),"")</f>
        <v/>
      </c>
      <c r="U31" s="28" t="str">
        <f>IFERROR(VLOOKUP(A31,[1]Revenue_Margin_input_Pac!A:K,8,0),"")</f>
        <v/>
      </c>
      <c r="V31" s="28" t="str">
        <f>IFERROR(VLOOKUP(A31,[1]Revenue_Margin_input_Pac!A:K,9,0),"")</f>
        <v/>
      </c>
      <c r="W31" s="28" t="str">
        <f>IFERROR(VLOOKUP(A31,[1]Revenue_Margin_input_Pac!A:K,10,0),"")</f>
        <v/>
      </c>
      <c r="X31" s="28" t="str">
        <f>IFERROR(VLOOKUP(A31,[1]Revenue_Margin_input_Pac!A:K,11,0),"")</f>
        <v/>
      </c>
      <c r="Y31" s="28" t="str">
        <f>IFERROR(VLOOKUP(A31,[1]Revenue_Margin_input_Pac!A:L,12,0),"")</f>
        <v/>
      </c>
      <c r="Z31" s="87" t="str">
        <f>IFERROR(VLOOKUP(A31,[1]Revenue_Margin_input_Pac!A:M,13,0),"")</f>
        <v/>
      </c>
      <c r="AA31" s="39">
        <f>SUM(AA3:AA30)</f>
        <v>6315.984765695086</v>
      </c>
      <c r="AB31" s="40">
        <f t="shared" ref="AB31:AN31" si="13">SUM(AB3:AB30)</f>
        <v>3325.251685140227</v>
      </c>
      <c r="AC31" s="40">
        <f t="shared" si="13"/>
        <v>4056.7617061155197</v>
      </c>
      <c r="AD31" s="40">
        <f t="shared" si="13"/>
        <v>3950.9896259308334</v>
      </c>
      <c r="AE31" s="40">
        <f t="shared" si="13"/>
        <v>4546.638232022332</v>
      </c>
      <c r="AF31" s="40">
        <f t="shared" si="13"/>
        <v>4546.638232022332</v>
      </c>
      <c r="AG31" s="41">
        <f t="shared" si="13"/>
        <v>4546.638232022332</v>
      </c>
      <c r="AH31" s="39">
        <f t="shared" si="13"/>
        <v>899.98580726976957</v>
      </c>
      <c r="AI31" s="40">
        <f t="shared" si="13"/>
        <v>648.08949990314727</v>
      </c>
      <c r="AJ31" s="40">
        <f t="shared" si="13"/>
        <v>427.48355799195696</v>
      </c>
      <c r="AK31" s="40">
        <f t="shared" si="13"/>
        <v>426.49819225358806</v>
      </c>
      <c r="AL31" s="40">
        <f t="shared" si="13"/>
        <v>842.00914642060638</v>
      </c>
      <c r="AM31" s="40">
        <f t="shared" si="13"/>
        <v>842.00914642060638</v>
      </c>
      <c r="AN31" s="41">
        <f t="shared" si="13"/>
        <v>842.00914642060638</v>
      </c>
      <c r="AO31" s="42">
        <f t="shared" ref="AO31:AU39" si="14">IFERROR(AH31/AA31,"")</f>
        <v>0.14249334674744493</v>
      </c>
      <c r="AP31" s="43">
        <f t="shared" si="14"/>
        <v>0.19489938244353289</v>
      </c>
      <c r="AQ31" s="43">
        <f t="shared" si="14"/>
        <v>0.10537556528093099</v>
      </c>
      <c r="AR31" s="43">
        <f t="shared" si="14"/>
        <v>0.10794718099344723</v>
      </c>
      <c r="AS31" s="43">
        <f t="shared" si="14"/>
        <v>0.1851937857052865</v>
      </c>
      <c r="AT31" s="43">
        <f t="shared" si="14"/>
        <v>0.1851937857052865</v>
      </c>
      <c r="AU31" s="90">
        <f t="shared" si="14"/>
        <v>0.1851937857052865</v>
      </c>
      <c r="AW31" t="str">
        <f t="shared" ref="AW31:AW42" si="15">AV31&amp;"_"&amp;C31</f>
        <v>_</v>
      </c>
    </row>
    <row r="32" spans="1:49" ht="15" hidden="1" outlineLevel="1" x14ac:dyDescent="0.25">
      <c r="A32" s="85" t="s">
        <v>78</v>
      </c>
      <c r="B32" t="s">
        <v>79</v>
      </c>
      <c r="C32" t="s">
        <v>80</v>
      </c>
      <c r="D32" t="s">
        <v>18</v>
      </c>
      <c r="E32" t="str">
        <f>VLOOKUP(A32,[1]VLookup!G:I,3,0)</f>
        <v>C1 1-3.5T</v>
      </c>
      <c r="F32" s="22">
        <v>0</v>
      </c>
      <c r="G32" s="23">
        <f>IFERROR(VLOOKUP(A32,[1]Pacific_bookings_input!A:C,3,0),0)</f>
        <v>0</v>
      </c>
      <c r="H32" s="23">
        <f>IFERROR(VLOOKUP(A32,[1]Pacific_bookings_input!H:I,2,0),0)</f>
        <v>0</v>
      </c>
      <c r="I32" s="23">
        <f>ROUND(I$42*$H32/$H$42,0)</f>
        <v>0</v>
      </c>
      <c r="J32" s="23">
        <f t="shared" ref="J32:L32" si="16">ROUND(J$42*$H32/$H$42,0)</f>
        <v>0</v>
      </c>
      <c r="K32" s="23">
        <f t="shared" si="16"/>
        <v>0</v>
      </c>
      <c r="L32" s="23">
        <f t="shared" si="16"/>
        <v>0</v>
      </c>
      <c r="M32" s="86" t="str">
        <f>IFERROR(VLOOKUP(A32,[1]Revenue_Margin_input_Pac!A:F,6,0),"")</f>
        <v/>
      </c>
      <c r="N32" s="25" t="str">
        <f t="shared" si="5"/>
        <v/>
      </c>
      <c r="O32" s="25" t="str">
        <f t="shared" si="6"/>
        <v/>
      </c>
      <c r="P32" s="25" t="str">
        <f t="shared" si="7"/>
        <v/>
      </c>
      <c r="Q32" s="25" t="str">
        <f t="shared" si="8"/>
        <v/>
      </c>
      <c r="R32" s="25" t="str">
        <f t="shared" si="8"/>
        <v/>
      </c>
      <c r="S32" s="26" t="str">
        <f t="shared" si="8"/>
        <v/>
      </c>
      <c r="T32" s="27" t="str">
        <f>IFERROR(VLOOKUP(A32,[1]Revenue_Margin_input_Pac!A:K,7,0),"")</f>
        <v/>
      </c>
      <c r="U32" s="28" t="str">
        <f>IFERROR(VLOOKUP(A32,[1]Revenue_Margin_input_Pac!A:K,8,0),"")</f>
        <v/>
      </c>
      <c r="V32" s="28" t="str">
        <f>IFERROR(VLOOKUP(A32,[1]Revenue_Margin_input_Pac!A:K,9,0),"")</f>
        <v/>
      </c>
      <c r="W32" s="28" t="str">
        <f>IFERROR(VLOOKUP(A32,[1]Revenue_Margin_input_Pac!A:K,10,0),"")</f>
        <v/>
      </c>
      <c r="X32" s="28" t="str">
        <f>IFERROR(VLOOKUP(A32,[1]Revenue_Margin_input_Pac!A:K,11,0),"")</f>
        <v/>
      </c>
      <c r="Y32" s="28" t="str">
        <f>IFERROR(VLOOKUP(A32,[1]Revenue_Margin_input_Pac!A:L,12,0),"")</f>
        <v/>
      </c>
      <c r="Z32" s="87" t="str">
        <f>IFERROR(VLOOKUP(A32,[1]Revenue_Margin_input_Pac!A:M,13,0),"")</f>
        <v/>
      </c>
      <c r="AA32" s="29">
        <f t="shared" ref="AA32:AG41" si="17">IFERROR(F32*M32,0)</f>
        <v>0</v>
      </c>
      <c r="AB32" s="30">
        <f t="shared" si="17"/>
        <v>0</v>
      </c>
      <c r="AC32" s="30">
        <f t="shared" si="17"/>
        <v>0</v>
      </c>
      <c r="AD32" s="30">
        <f t="shared" si="17"/>
        <v>0</v>
      </c>
      <c r="AE32" s="30">
        <f t="shared" si="17"/>
        <v>0</v>
      </c>
      <c r="AF32" s="30">
        <f t="shared" si="17"/>
        <v>0</v>
      </c>
      <c r="AG32" s="31">
        <f t="shared" si="17"/>
        <v>0</v>
      </c>
      <c r="AH32" s="29">
        <f t="shared" ref="AH32:AN41" si="18">IFERROR(AA32*T32,0)</f>
        <v>0</v>
      </c>
      <c r="AI32" s="30">
        <f t="shared" si="18"/>
        <v>0</v>
      </c>
      <c r="AJ32" s="30">
        <f t="shared" si="18"/>
        <v>0</v>
      </c>
      <c r="AK32" s="30">
        <f t="shared" si="18"/>
        <v>0</v>
      </c>
      <c r="AL32" s="30">
        <f t="shared" si="18"/>
        <v>0</v>
      </c>
      <c r="AM32" s="30">
        <f t="shared" si="18"/>
        <v>0</v>
      </c>
      <c r="AN32" s="31">
        <f t="shared" si="18"/>
        <v>0</v>
      </c>
      <c r="AO32" s="42" t="str">
        <f t="shared" si="14"/>
        <v/>
      </c>
      <c r="AP32" s="43" t="str">
        <f t="shared" si="14"/>
        <v/>
      </c>
      <c r="AQ32" s="43" t="str">
        <f t="shared" si="14"/>
        <v/>
      </c>
      <c r="AR32" s="43" t="str">
        <f t="shared" si="14"/>
        <v/>
      </c>
      <c r="AS32" s="43" t="str">
        <f t="shared" si="14"/>
        <v/>
      </c>
      <c r="AT32" s="43" t="str">
        <f t="shared" si="14"/>
        <v/>
      </c>
      <c r="AU32" s="90" t="str">
        <f t="shared" si="14"/>
        <v/>
      </c>
      <c r="AV32" t="str">
        <f t="shared" ref="AV32:AV41" si="19">$A$42</f>
        <v>C1 1-3.5T - Low Intensity</v>
      </c>
      <c r="AW32" t="str">
        <f t="shared" si="15"/>
        <v>C1 1-3.5T - Low Intensity_Hangcha</v>
      </c>
    </row>
    <row r="33" spans="1:49" ht="15" hidden="1" outlineLevel="1" x14ac:dyDescent="0.25">
      <c r="A33" s="85" t="s">
        <v>81</v>
      </c>
      <c r="B33" t="s">
        <v>82</v>
      </c>
      <c r="C33" t="s">
        <v>80</v>
      </c>
      <c r="D33" t="s">
        <v>15</v>
      </c>
      <c r="E33" t="str">
        <f>VLOOKUP(A33,[1]VLookup!G:I,3,0)</f>
        <v>C1 1-3.5T</v>
      </c>
      <c r="F33" s="22">
        <v>0</v>
      </c>
      <c r="G33" s="23">
        <f>IFERROR(VLOOKUP(A33,[1]Pacific_bookings_input!A:C,3,0),0)</f>
        <v>0</v>
      </c>
      <c r="H33" s="23">
        <f>IFERROR(VLOOKUP(A33,[1]Pacific_bookings_input!H:I,2,0),0)</f>
        <v>0</v>
      </c>
      <c r="I33" s="23">
        <f t="shared" ref="I33:L41" si="20">ROUND(I$42*$H33/$H$42,0)</f>
        <v>0</v>
      </c>
      <c r="J33" s="23">
        <f t="shared" si="20"/>
        <v>0</v>
      </c>
      <c r="K33" s="23">
        <f t="shared" si="20"/>
        <v>0</v>
      </c>
      <c r="L33" s="23">
        <f t="shared" si="20"/>
        <v>0</v>
      </c>
      <c r="M33" s="86" t="str">
        <f>IFERROR(VLOOKUP(A33,[1]Revenue_Margin_input_Pac!A:F,6,0),"")</f>
        <v/>
      </c>
      <c r="N33" s="25" t="str">
        <f t="shared" si="5"/>
        <v/>
      </c>
      <c r="O33" s="25" t="str">
        <f t="shared" si="6"/>
        <v/>
      </c>
      <c r="P33" s="25" t="str">
        <f t="shared" si="7"/>
        <v/>
      </c>
      <c r="Q33" s="25" t="str">
        <f t="shared" si="8"/>
        <v/>
      </c>
      <c r="R33" s="25" t="str">
        <f t="shared" si="8"/>
        <v/>
      </c>
      <c r="S33" s="26" t="str">
        <f t="shared" si="8"/>
        <v/>
      </c>
      <c r="T33" s="27" t="str">
        <f>IFERROR(VLOOKUP(A33,[1]Revenue_Margin_input_Pac!A:K,7,0),"")</f>
        <v/>
      </c>
      <c r="U33" s="28" t="str">
        <f>IFERROR(VLOOKUP(A33,[1]Revenue_Margin_input_Pac!A:K,8,0),"")</f>
        <v/>
      </c>
      <c r="V33" s="28" t="str">
        <f>IFERROR(VLOOKUP(A33,[1]Revenue_Margin_input_Pac!A:K,9,0),"")</f>
        <v/>
      </c>
      <c r="W33" s="28" t="str">
        <f>IFERROR(VLOOKUP(A33,[1]Revenue_Margin_input_Pac!A:K,10,0),"")</f>
        <v/>
      </c>
      <c r="X33" s="28" t="str">
        <f>IFERROR(VLOOKUP(A33,[1]Revenue_Margin_input_Pac!A:K,11,0),"")</f>
        <v/>
      </c>
      <c r="Y33" s="28" t="str">
        <f>IFERROR(VLOOKUP(A33,[1]Revenue_Margin_input_Pac!A:L,12,0),"")</f>
        <v/>
      </c>
      <c r="Z33" s="87" t="str">
        <f>IFERROR(VLOOKUP(A33,[1]Revenue_Margin_input_Pac!A:M,13,0),"")</f>
        <v/>
      </c>
      <c r="AA33" s="29">
        <f t="shared" si="17"/>
        <v>0</v>
      </c>
      <c r="AB33" s="30">
        <f t="shared" si="17"/>
        <v>0</v>
      </c>
      <c r="AC33" s="30">
        <f t="shared" si="17"/>
        <v>0</v>
      </c>
      <c r="AD33" s="30">
        <f t="shared" si="17"/>
        <v>0</v>
      </c>
      <c r="AE33" s="30">
        <f t="shared" si="17"/>
        <v>0</v>
      </c>
      <c r="AF33" s="30">
        <f t="shared" si="17"/>
        <v>0</v>
      </c>
      <c r="AG33" s="31">
        <f t="shared" si="17"/>
        <v>0</v>
      </c>
      <c r="AH33" s="29">
        <f t="shared" si="18"/>
        <v>0</v>
      </c>
      <c r="AI33" s="30">
        <f t="shared" si="18"/>
        <v>0</v>
      </c>
      <c r="AJ33" s="30">
        <f t="shared" si="18"/>
        <v>0</v>
      </c>
      <c r="AK33" s="30">
        <f t="shared" si="18"/>
        <v>0</v>
      </c>
      <c r="AL33" s="30">
        <f t="shared" si="18"/>
        <v>0</v>
      </c>
      <c r="AM33" s="30">
        <f t="shared" si="18"/>
        <v>0</v>
      </c>
      <c r="AN33" s="31">
        <f t="shared" si="18"/>
        <v>0</v>
      </c>
      <c r="AO33" s="42" t="str">
        <f t="shared" si="14"/>
        <v/>
      </c>
      <c r="AP33" s="43" t="str">
        <f t="shared" si="14"/>
        <v/>
      </c>
      <c r="AQ33" s="43" t="str">
        <f t="shared" si="14"/>
        <v/>
      </c>
      <c r="AR33" s="43" t="str">
        <f t="shared" si="14"/>
        <v/>
      </c>
      <c r="AS33" s="43" t="str">
        <f t="shared" si="14"/>
        <v/>
      </c>
      <c r="AT33" s="43" t="str">
        <f t="shared" si="14"/>
        <v/>
      </c>
      <c r="AU33" s="90" t="str">
        <f t="shared" si="14"/>
        <v/>
      </c>
      <c r="AV33" t="str">
        <f t="shared" si="19"/>
        <v>C1 1-3.5T - Low Intensity</v>
      </c>
      <c r="AW33" t="str">
        <f t="shared" si="15"/>
        <v>C1 1-3.5T - Low Intensity_Hangcha</v>
      </c>
    </row>
    <row r="34" spans="1:49" ht="15" hidden="1" outlineLevel="1" x14ac:dyDescent="0.25">
      <c r="A34" s="85" t="s">
        <v>83</v>
      </c>
      <c r="B34" t="s">
        <v>84</v>
      </c>
      <c r="C34" t="s">
        <v>80</v>
      </c>
      <c r="D34" t="s">
        <v>15</v>
      </c>
      <c r="E34" t="str">
        <f>VLOOKUP(A34,[1]VLookup!G:I,3,0)</f>
        <v>C1 1-3.5T</v>
      </c>
      <c r="F34" s="22">
        <v>0</v>
      </c>
      <c r="G34" s="23">
        <f>IFERROR(VLOOKUP(A34,[1]Pacific_bookings_input!A:C,3,0),0)</f>
        <v>0</v>
      </c>
      <c r="H34" s="23">
        <f>IFERROR(VLOOKUP(A34,[1]Pacific_bookings_input!H:I,2,0),0)</f>
        <v>0</v>
      </c>
      <c r="I34" s="23">
        <f t="shared" si="20"/>
        <v>0</v>
      </c>
      <c r="J34" s="23">
        <f t="shared" si="20"/>
        <v>0</v>
      </c>
      <c r="K34" s="23">
        <f t="shared" si="20"/>
        <v>0</v>
      </c>
      <c r="L34" s="23">
        <f t="shared" si="20"/>
        <v>0</v>
      </c>
      <c r="M34" s="86" t="str">
        <f>IFERROR(VLOOKUP(A34,[1]Revenue_Margin_input_Pac!A:F,6,0),"")</f>
        <v/>
      </c>
      <c r="N34" s="25" t="str">
        <f t="shared" si="5"/>
        <v/>
      </c>
      <c r="O34" s="25" t="str">
        <f t="shared" si="6"/>
        <v/>
      </c>
      <c r="P34" s="25" t="str">
        <f t="shared" si="7"/>
        <v/>
      </c>
      <c r="Q34" s="25" t="str">
        <f t="shared" si="8"/>
        <v/>
      </c>
      <c r="R34" s="25" t="str">
        <f t="shared" si="8"/>
        <v/>
      </c>
      <c r="S34" s="26" t="str">
        <f t="shared" si="8"/>
        <v/>
      </c>
      <c r="T34" s="27" t="str">
        <f>IFERROR(VLOOKUP(A34,[1]Revenue_Margin_input_Pac!A:K,7,0),"")</f>
        <v/>
      </c>
      <c r="U34" s="28" t="str">
        <f>IFERROR(VLOOKUP(A34,[1]Revenue_Margin_input_Pac!A:K,8,0),"")</f>
        <v/>
      </c>
      <c r="V34" s="28" t="str">
        <f>IFERROR(VLOOKUP(A34,[1]Revenue_Margin_input_Pac!A:K,9,0),"")</f>
        <v/>
      </c>
      <c r="W34" s="28" t="str">
        <f>IFERROR(VLOOKUP(A34,[1]Revenue_Margin_input_Pac!A:K,10,0),"")</f>
        <v/>
      </c>
      <c r="X34" s="28" t="str">
        <f>IFERROR(VLOOKUP(A34,[1]Revenue_Margin_input_Pac!A:K,11,0),"")</f>
        <v/>
      </c>
      <c r="Y34" s="28" t="str">
        <f>IFERROR(VLOOKUP(A34,[1]Revenue_Margin_input_Pac!A:L,12,0),"")</f>
        <v/>
      </c>
      <c r="Z34" s="87" t="str">
        <f>IFERROR(VLOOKUP(A34,[1]Revenue_Margin_input_Pac!A:M,13,0),"")</f>
        <v/>
      </c>
      <c r="AA34" s="29">
        <f t="shared" si="17"/>
        <v>0</v>
      </c>
      <c r="AB34" s="30">
        <f t="shared" si="17"/>
        <v>0</v>
      </c>
      <c r="AC34" s="30">
        <f t="shared" si="17"/>
        <v>0</v>
      </c>
      <c r="AD34" s="30">
        <f t="shared" si="17"/>
        <v>0</v>
      </c>
      <c r="AE34" s="30">
        <f t="shared" si="17"/>
        <v>0</v>
      </c>
      <c r="AF34" s="30">
        <f t="shared" si="17"/>
        <v>0</v>
      </c>
      <c r="AG34" s="31">
        <f t="shared" si="17"/>
        <v>0</v>
      </c>
      <c r="AH34" s="29">
        <f t="shared" si="18"/>
        <v>0</v>
      </c>
      <c r="AI34" s="30">
        <f t="shared" si="18"/>
        <v>0</v>
      </c>
      <c r="AJ34" s="30">
        <f t="shared" si="18"/>
        <v>0</v>
      </c>
      <c r="AK34" s="30">
        <f t="shared" si="18"/>
        <v>0</v>
      </c>
      <c r="AL34" s="30">
        <f t="shared" si="18"/>
        <v>0</v>
      </c>
      <c r="AM34" s="30">
        <f t="shared" si="18"/>
        <v>0</v>
      </c>
      <c r="AN34" s="31">
        <f t="shared" si="18"/>
        <v>0</v>
      </c>
      <c r="AO34" s="42" t="str">
        <f t="shared" si="14"/>
        <v/>
      </c>
      <c r="AP34" s="43" t="str">
        <f t="shared" si="14"/>
        <v/>
      </c>
      <c r="AQ34" s="43" t="str">
        <f t="shared" si="14"/>
        <v/>
      </c>
      <c r="AR34" s="43" t="str">
        <f t="shared" si="14"/>
        <v/>
      </c>
      <c r="AS34" s="43" t="str">
        <f t="shared" si="14"/>
        <v/>
      </c>
      <c r="AT34" s="43" t="str">
        <f t="shared" si="14"/>
        <v/>
      </c>
      <c r="AU34" s="90" t="str">
        <f t="shared" si="14"/>
        <v/>
      </c>
      <c r="AV34" t="str">
        <f t="shared" si="19"/>
        <v>C1 1-3.5T - Low Intensity</v>
      </c>
      <c r="AW34" t="str">
        <f t="shared" si="15"/>
        <v>C1 1-3.5T - Low Intensity_Hangcha</v>
      </c>
    </row>
    <row r="35" spans="1:49" ht="15" hidden="1" outlineLevel="1" x14ac:dyDescent="0.25">
      <c r="A35" s="85" t="s">
        <v>85</v>
      </c>
      <c r="B35" t="s">
        <v>84</v>
      </c>
      <c r="C35" t="s">
        <v>80</v>
      </c>
      <c r="D35" t="s">
        <v>18</v>
      </c>
      <c r="E35" t="str">
        <f>VLOOKUP(A35,[1]VLookup!G:I,3,0)</f>
        <v>C1 1-3.5T</v>
      </c>
      <c r="F35" s="22">
        <v>0</v>
      </c>
      <c r="G35" s="23">
        <f>IFERROR(VLOOKUP(A35,[1]Pacific_bookings_input!A:C,3,0),0)</f>
        <v>0</v>
      </c>
      <c r="H35" s="23">
        <f>IFERROR(VLOOKUP(A35,[1]Pacific_bookings_input!H:I,2,0),0)</f>
        <v>0</v>
      </c>
      <c r="I35" s="23">
        <f t="shared" si="20"/>
        <v>0</v>
      </c>
      <c r="J35" s="23">
        <f t="shared" si="20"/>
        <v>0</v>
      </c>
      <c r="K35" s="23">
        <f t="shared" si="20"/>
        <v>0</v>
      </c>
      <c r="L35" s="23">
        <f t="shared" si="20"/>
        <v>0</v>
      </c>
      <c r="M35" s="86" t="str">
        <f>IFERROR(VLOOKUP(A35,[1]Revenue_Margin_input_Pac!A:F,6,0),"")</f>
        <v/>
      </c>
      <c r="N35" s="25" t="str">
        <f t="shared" si="5"/>
        <v/>
      </c>
      <c r="O35" s="25" t="str">
        <f t="shared" si="6"/>
        <v/>
      </c>
      <c r="P35" s="25" t="str">
        <f t="shared" si="7"/>
        <v/>
      </c>
      <c r="Q35" s="25" t="str">
        <f t="shared" si="8"/>
        <v/>
      </c>
      <c r="R35" s="25" t="str">
        <f t="shared" si="8"/>
        <v/>
      </c>
      <c r="S35" s="26" t="str">
        <f t="shared" si="8"/>
        <v/>
      </c>
      <c r="T35" s="27" t="str">
        <f>IFERROR(VLOOKUP(A35,[1]Revenue_Margin_input_Pac!A:K,7,0),"")</f>
        <v/>
      </c>
      <c r="U35" s="28" t="str">
        <f>IFERROR(VLOOKUP(A35,[1]Revenue_Margin_input_Pac!A:K,8,0),"")</f>
        <v/>
      </c>
      <c r="V35" s="28" t="str">
        <f>IFERROR(VLOOKUP(A35,[1]Revenue_Margin_input_Pac!A:K,9,0),"")</f>
        <v/>
      </c>
      <c r="W35" s="28" t="str">
        <f>IFERROR(VLOOKUP(A35,[1]Revenue_Margin_input_Pac!A:K,10,0),"")</f>
        <v/>
      </c>
      <c r="X35" s="28" t="str">
        <f>IFERROR(VLOOKUP(A35,[1]Revenue_Margin_input_Pac!A:K,11,0),"")</f>
        <v/>
      </c>
      <c r="Y35" s="28" t="str">
        <f>IFERROR(VLOOKUP(A35,[1]Revenue_Margin_input_Pac!A:L,12,0),"")</f>
        <v/>
      </c>
      <c r="Z35" s="87" t="str">
        <f>IFERROR(VLOOKUP(A35,[1]Revenue_Margin_input_Pac!A:M,13,0),"")</f>
        <v/>
      </c>
      <c r="AA35" s="29">
        <f t="shared" si="17"/>
        <v>0</v>
      </c>
      <c r="AB35" s="30">
        <f t="shared" si="17"/>
        <v>0</v>
      </c>
      <c r="AC35" s="30">
        <f t="shared" si="17"/>
        <v>0</v>
      </c>
      <c r="AD35" s="30">
        <f t="shared" si="17"/>
        <v>0</v>
      </c>
      <c r="AE35" s="30">
        <f t="shared" si="17"/>
        <v>0</v>
      </c>
      <c r="AF35" s="30">
        <f t="shared" si="17"/>
        <v>0</v>
      </c>
      <c r="AG35" s="31">
        <f t="shared" si="17"/>
        <v>0</v>
      </c>
      <c r="AH35" s="29">
        <f t="shared" si="18"/>
        <v>0</v>
      </c>
      <c r="AI35" s="30">
        <f t="shared" si="18"/>
        <v>0</v>
      </c>
      <c r="AJ35" s="30">
        <f t="shared" si="18"/>
        <v>0</v>
      </c>
      <c r="AK35" s="30">
        <f t="shared" si="18"/>
        <v>0</v>
      </c>
      <c r="AL35" s="30">
        <f t="shared" si="18"/>
        <v>0</v>
      </c>
      <c r="AM35" s="30">
        <f t="shared" si="18"/>
        <v>0</v>
      </c>
      <c r="AN35" s="31">
        <f t="shared" si="18"/>
        <v>0</v>
      </c>
      <c r="AO35" s="42" t="str">
        <f t="shared" si="14"/>
        <v/>
      </c>
      <c r="AP35" s="43" t="str">
        <f t="shared" si="14"/>
        <v/>
      </c>
      <c r="AQ35" s="43" t="str">
        <f t="shared" si="14"/>
        <v/>
      </c>
      <c r="AR35" s="43" t="str">
        <f t="shared" si="14"/>
        <v/>
      </c>
      <c r="AS35" s="43" t="str">
        <f t="shared" si="14"/>
        <v/>
      </c>
      <c r="AT35" s="43" t="str">
        <f t="shared" si="14"/>
        <v/>
      </c>
      <c r="AU35" s="90" t="str">
        <f t="shared" si="14"/>
        <v/>
      </c>
      <c r="AV35" t="str">
        <f t="shared" si="19"/>
        <v>C1 1-3.5T - Low Intensity</v>
      </c>
      <c r="AW35" t="str">
        <f t="shared" si="15"/>
        <v>C1 1-3.5T - Low Intensity_Hangcha</v>
      </c>
    </row>
    <row r="36" spans="1:49" ht="15" hidden="1" outlineLevel="1" x14ac:dyDescent="0.25">
      <c r="A36" s="85" t="s">
        <v>86</v>
      </c>
      <c r="B36" t="s">
        <v>87</v>
      </c>
      <c r="C36" t="s">
        <v>88</v>
      </c>
      <c r="D36" t="s">
        <v>18</v>
      </c>
      <c r="E36" t="str">
        <f>VLOOKUP(A36,[1]VLookup!G:I,3,0)</f>
        <v>C1 1-3.5T</v>
      </c>
      <c r="F36" s="22">
        <v>0</v>
      </c>
      <c r="G36" s="23">
        <f>IFERROR(VLOOKUP(A36,[1]Pacific_bookings_input!A:C,3,0),0)</f>
        <v>0</v>
      </c>
      <c r="H36" s="23">
        <f>IFERROR(VLOOKUP(A36,[1]Pacific_bookings_input!H:I,2,0),0)</f>
        <v>0</v>
      </c>
      <c r="I36" s="23">
        <f t="shared" si="20"/>
        <v>0</v>
      </c>
      <c r="J36" s="23">
        <f t="shared" si="20"/>
        <v>0</v>
      </c>
      <c r="K36" s="23">
        <f t="shared" si="20"/>
        <v>0</v>
      </c>
      <c r="L36" s="23">
        <f t="shared" si="20"/>
        <v>0</v>
      </c>
      <c r="M36" s="86" t="str">
        <f>IFERROR(VLOOKUP(A36,[1]Revenue_Margin_input_Pac!A:F,6,0),"")</f>
        <v/>
      </c>
      <c r="N36" s="25" t="str">
        <f t="shared" si="5"/>
        <v/>
      </c>
      <c r="O36" s="25" t="str">
        <f t="shared" si="6"/>
        <v/>
      </c>
      <c r="P36" s="25" t="str">
        <f t="shared" si="7"/>
        <v/>
      </c>
      <c r="Q36" s="25" t="str">
        <f t="shared" si="8"/>
        <v/>
      </c>
      <c r="R36" s="25" t="str">
        <f t="shared" si="8"/>
        <v/>
      </c>
      <c r="S36" s="26" t="str">
        <f t="shared" si="8"/>
        <v/>
      </c>
      <c r="T36" s="27" t="str">
        <f>IFERROR(VLOOKUP(A36,[1]Revenue_Margin_input_Pac!A:K,7,0),"")</f>
        <v/>
      </c>
      <c r="U36" s="28" t="str">
        <f>IFERROR(VLOOKUP(A36,[1]Revenue_Margin_input_Pac!A:K,8,0),"")</f>
        <v/>
      </c>
      <c r="V36" s="28" t="str">
        <f>IFERROR(VLOOKUP(A36,[1]Revenue_Margin_input_Pac!A:K,9,0),"")</f>
        <v/>
      </c>
      <c r="W36" s="28" t="str">
        <f>IFERROR(VLOOKUP(A36,[1]Revenue_Margin_input_Pac!A:K,10,0),"")</f>
        <v/>
      </c>
      <c r="X36" s="28" t="str">
        <f>IFERROR(VLOOKUP(A36,[1]Revenue_Margin_input_Pac!A:K,11,0),"")</f>
        <v/>
      </c>
      <c r="Y36" s="28" t="str">
        <f>IFERROR(VLOOKUP(A36,[1]Revenue_Margin_input_Pac!A:L,12,0),"")</f>
        <v/>
      </c>
      <c r="Z36" s="87" t="str">
        <f>IFERROR(VLOOKUP(A36,[1]Revenue_Margin_input_Pac!A:M,13,0),"")</f>
        <v/>
      </c>
      <c r="AA36" s="29">
        <f t="shared" si="17"/>
        <v>0</v>
      </c>
      <c r="AB36" s="30">
        <f t="shared" si="17"/>
        <v>0</v>
      </c>
      <c r="AC36" s="30">
        <f t="shared" si="17"/>
        <v>0</v>
      </c>
      <c r="AD36" s="30">
        <f t="shared" si="17"/>
        <v>0</v>
      </c>
      <c r="AE36" s="30">
        <f t="shared" si="17"/>
        <v>0</v>
      </c>
      <c r="AF36" s="30">
        <f t="shared" si="17"/>
        <v>0</v>
      </c>
      <c r="AG36" s="31">
        <f t="shared" si="17"/>
        <v>0</v>
      </c>
      <c r="AH36" s="29">
        <f t="shared" si="18"/>
        <v>0</v>
      </c>
      <c r="AI36" s="30">
        <f t="shared" si="18"/>
        <v>0</v>
      </c>
      <c r="AJ36" s="30">
        <f t="shared" si="18"/>
        <v>0</v>
      </c>
      <c r="AK36" s="30">
        <f t="shared" si="18"/>
        <v>0</v>
      </c>
      <c r="AL36" s="30">
        <f t="shared" si="18"/>
        <v>0</v>
      </c>
      <c r="AM36" s="30">
        <f t="shared" si="18"/>
        <v>0</v>
      </c>
      <c r="AN36" s="31">
        <f t="shared" si="18"/>
        <v>0</v>
      </c>
      <c r="AO36" s="42" t="str">
        <f t="shared" si="14"/>
        <v/>
      </c>
      <c r="AP36" s="43" t="str">
        <f t="shared" si="14"/>
        <v/>
      </c>
      <c r="AQ36" s="43" t="str">
        <f t="shared" si="14"/>
        <v/>
      </c>
      <c r="AR36" s="43" t="str">
        <f t="shared" si="14"/>
        <v/>
      </c>
      <c r="AS36" s="43" t="str">
        <f t="shared" si="14"/>
        <v/>
      </c>
      <c r="AT36" s="43" t="str">
        <f t="shared" si="14"/>
        <v/>
      </c>
      <c r="AU36" s="90" t="str">
        <f t="shared" si="14"/>
        <v/>
      </c>
      <c r="AV36" t="str">
        <f t="shared" si="19"/>
        <v>C1 1-3.5T - Low Intensity</v>
      </c>
      <c r="AW36" t="str">
        <f t="shared" si="15"/>
        <v>C1 1-3.5T - Low Intensity_Shanghai</v>
      </c>
    </row>
    <row r="37" spans="1:49" ht="15" hidden="1" outlineLevel="1" x14ac:dyDescent="0.25">
      <c r="A37" s="85" t="s">
        <v>89</v>
      </c>
      <c r="B37" t="s">
        <v>90</v>
      </c>
      <c r="C37" t="s">
        <v>80</v>
      </c>
      <c r="D37" t="s">
        <v>15</v>
      </c>
      <c r="E37" t="str">
        <f>VLOOKUP(A37,[1]VLookup!G:I,3,0)</f>
        <v>C1 1-3.5T</v>
      </c>
      <c r="F37" s="22">
        <v>0</v>
      </c>
      <c r="G37" s="23">
        <f>IFERROR(VLOOKUP(A37,[1]Pacific_bookings_input!A:C,3,0),0)</f>
        <v>0</v>
      </c>
      <c r="H37" s="23">
        <f>IFERROR(VLOOKUP(A37,[1]Pacific_bookings_input!H:I,2,0),0)</f>
        <v>0</v>
      </c>
      <c r="I37" s="23">
        <f t="shared" si="20"/>
        <v>0</v>
      </c>
      <c r="J37" s="23">
        <f t="shared" si="20"/>
        <v>0</v>
      </c>
      <c r="K37" s="23">
        <f t="shared" si="20"/>
        <v>0</v>
      </c>
      <c r="L37" s="23">
        <f t="shared" si="20"/>
        <v>0</v>
      </c>
      <c r="M37" s="86" t="str">
        <f>IFERROR(VLOOKUP(A37,[1]Revenue_Margin_input_Pac!A:F,6,0),"")</f>
        <v/>
      </c>
      <c r="N37" s="25" t="str">
        <f t="shared" si="5"/>
        <v/>
      </c>
      <c r="O37" s="25" t="str">
        <f t="shared" si="6"/>
        <v/>
      </c>
      <c r="P37" s="25" t="str">
        <f t="shared" si="7"/>
        <v/>
      </c>
      <c r="Q37" s="25" t="str">
        <f t="shared" si="8"/>
        <v/>
      </c>
      <c r="R37" s="25" t="str">
        <f t="shared" si="8"/>
        <v/>
      </c>
      <c r="S37" s="26" t="str">
        <f t="shared" si="8"/>
        <v/>
      </c>
      <c r="T37" s="27" t="str">
        <f>IFERROR(VLOOKUP(A37,[1]Revenue_Margin_input_Pac!A:K,7,0),"")</f>
        <v/>
      </c>
      <c r="U37" s="28" t="str">
        <f>IFERROR(VLOOKUP(A37,[1]Revenue_Margin_input_Pac!A:K,8,0),"")</f>
        <v/>
      </c>
      <c r="V37" s="28" t="str">
        <f>IFERROR(VLOOKUP(A37,[1]Revenue_Margin_input_Pac!A:K,9,0),"")</f>
        <v/>
      </c>
      <c r="W37" s="28" t="str">
        <f>IFERROR(VLOOKUP(A37,[1]Revenue_Margin_input_Pac!A:K,10,0),"")</f>
        <v/>
      </c>
      <c r="X37" s="28" t="str">
        <f>IFERROR(VLOOKUP(A37,[1]Revenue_Margin_input_Pac!A:K,11,0),"")</f>
        <v/>
      </c>
      <c r="Y37" s="28" t="str">
        <f>IFERROR(VLOOKUP(A37,[1]Revenue_Margin_input_Pac!A:L,12,0),"")</f>
        <v/>
      </c>
      <c r="Z37" s="87" t="str">
        <f>IFERROR(VLOOKUP(A37,[1]Revenue_Margin_input_Pac!A:M,13,0),"")</f>
        <v/>
      </c>
      <c r="AA37" s="29">
        <f t="shared" si="17"/>
        <v>0</v>
      </c>
      <c r="AB37" s="30">
        <f t="shared" si="17"/>
        <v>0</v>
      </c>
      <c r="AC37" s="30">
        <f t="shared" si="17"/>
        <v>0</v>
      </c>
      <c r="AD37" s="30">
        <f t="shared" si="17"/>
        <v>0</v>
      </c>
      <c r="AE37" s="30">
        <f t="shared" si="17"/>
        <v>0</v>
      </c>
      <c r="AF37" s="30">
        <f t="shared" si="17"/>
        <v>0</v>
      </c>
      <c r="AG37" s="31">
        <f t="shared" si="17"/>
        <v>0</v>
      </c>
      <c r="AH37" s="29">
        <f t="shared" si="18"/>
        <v>0</v>
      </c>
      <c r="AI37" s="30">
        <f t="shared" si="18"/>
        <v>0</v>
      </c>
      <c r="AJ37" s="30">
        <f t="shared" si="18"/>
        <v>0</v>
      </c>
      <c r="AK37" s="30">
        <f t="shared" si="18"/>
        <v>0</v>
      </c>
      <c r="AL37" s="30">
        <f t="shared" si="18"/>
        <v>0</v>
      </c>
      <c r="AM37" s="30">
        <f t="shared" si="18"/>
        <v>0</v>
      </c>
      <c r="AN37" s="31">
        <f t="shared" si="18"/>
        <v>0</v>
      </c>
      <c r="AO37" s="42" t="str">
        <f t="shared" si="14"/>
        <v/>
      </c>
      <c r="AP37" s="43" t="str">
        <f t="shared" si="14"/>
        <v/>
      </c>
      <c r="AQ37" s="43" t="str">
        <f t="shared" si="14"/>
        <v/>
      </c>
      <c r="AR37" s="43" t="str">
        <f t="shared" si="14"/>
        <v/>
      </c>
      <c r="AS37" s="43" t="str">
        <f t="shared" si="14"/>
        <v/>
      </c>
      <c r="AT37" s="43" t="str">
        <f t="shared" si="14"/>
        <v/>
      </c>
      <c r="AU37" s="90" t="str">
        <f t="shared" si="14"/>
        <v/>
      </c>
      <c r="AV37" t="str">
        <f t="shared" si="19"/>
        <v>C1 1-3.5T - Low Intensity</v>
      </c>
      <c r="AW37" t="str">
        <f t="shared" si="15"/>
        <v>C1 1-3.5T - Low Intensity_Hangcha</v>
      </c>
    </row>
    <row r="38" spans="1:49" ht="15" hidden="1" outlineLevel="1" x14ac:dyDescent="0.25">
      <c r="A38" s="85" t="s">
        <v>91</v>
      </c>
      <c r="B38" t="s">
        <v>92</v>
      </c>
      <c r="C38" t="s">
        <v>93</v>
      </c>
      <c r="D38" t="s">
        <v>18</v>
      </c>
      <c r="E38" t="str">
        <f>VLOOKUP(A38,[1]VLookup!G:I,3,0)</f>
        <v>C1 1-3.5T</v>
      </c>
      <c r="F38" s="22">
        <v>0</v>
      </c>
      <c r="G38" s="23">
        <f>IFERROR(VLOOKUP(A38,[1]Pacific_bookings_input!A:C,3,0),0)</f>
        <v>0</v>
      </c>
      <c r="H38" s="23">
        <f>IFERROR(VLOOKUP(A38,[1]Pacific_bookings_input!H:I,2,0),0)</f>
        <v>0</v>
      </c>
      <c r="I38" s="23">
        <f t="shared" si="20"/>
        <v>0</v>
      </c>
      <c r="J38" s="23">
        <f t="shared" si="20"/>
        <v>0</v>
      </c>
      <c r="K38" s="23">
        <f t="shared" si="20"/>
        <v>0</v>
      </c>
      <c r="L38" s="23">
        <f t="shared" si="20"/>
        <v>0</v>
      </c>
      <c r="M38" s="86" t="str">
        <f>IFERROR(VLOOKUP(A38,[1]Revenue_Margin_input_Pac!A:F,6,0),"")</f>
        <v/>
      </c>
      <c r="N38" s="25" t="str">
        <f t="shared" si="5"/>
        <v/>
      </c>
      <c r="O38" s="25" t="str">
        <f t="shared" si="6"/>
        <v/>
      </c>
      <c r="P38" s="25" t="str">
        <f t="shared" si="7"/>
        <v/>
      </c>
      <c r="Q38" s="25" t="str">
        <f t="shared" si="8"/>
        <v/>
      </c>
      <c r="R38" s="25" t="str">
        <f t="shared" si="8"/>
        <v/>
      </c>
      <c r="S38" s="26" t="str">
        <f t="shared" si="8"/>
        <v/>
      </c>
      <c r="T38" s="27" t="str">
        <f>IFERROR(VLOOKUP(A38,[1]Revenue_Margin_input_Pac!A:K,7,0),"")</f>
        <v/>
      </c>
      <c r="U38" s="28" t="str">
        <f>IFERROR(VLOOKUP(A38,[1]Revenue_Margin_input_Pac!A:K,8,0),"")</f>
        <v/>
      </c>
      <c r="V38" s="28" t="str">
        <f>IFERROR(VLOOKUP(A38,[1]Revenue_Margin_input_Pac!A:K,9,0),"")</f>
        <v/>
      </c>
      <c r="W38" s="28" t="str">
        <f>IFERROR(VLOOKUP(A38,[1]Revenue_Margin_input_Pac!A:K,10,0),"")</f>
        <v/>
      </c>
      <c r="X38" s="28" t="str">
        <f>IFERROR(VLOOKUP(A38,[1]Revenue_Margin_input_Pac!A:K,11,0),"")</f>
        <v/>
      </c>
      <c r="Y38" s="28" t="str">
        <f>IFERROR(VLOOKUP(A38,[1]Revenue_Margin_input_Pac!A:L,12,0),"")</f>
        <v/>
      </c>
      <c r="Z38" s="87" t="str">
        <f>IFERROR(VLOOKUP(A38,[1]Revenue_Margin_input_Pac!A:M,13,0),"")</f>
        <v/>
      </c>
      <c r="AA38" s="29">
        <f t="shared" si="17"/>
        <v>0</v>
      </c>
      <c r="AB38" s="30">
        <f t="shared" si="17"/>
        <v>0</v>
      </c>
      <c r="AC38" s="30">
        <f t="shared" si="17"/>
        <v>0</v>
      </c>
      <c r="AD38" s="30">
        <f t="shared" si="17"/>
        <v>0</v>
      </c>
      <c r="AE38" s="30">
        <f t="shared" si="17"/>
        <v>0</v>
      </c>
      <c r="AF38" s="30">
        <f t="shared" si="17"/>
        <v>0</v>
      </c>
      <c r="AG38" s="31">
        <f t="shared" si="17"/>
        <v>0</v>
      </c>
      <c r="AH38" s="29">
        <f t="shared" si="18"/>
        <v>0</v>
      </c>
      <c r="AI38" s="30">
        <f t="shared" si="18"/>
        <v>0</v>
      </c>
      <c r="AJ38" s="30">
        <f t="shared" si="18"/>
        <v>0</v>
      </c>
      <c r="AK38" s="30">
        <f t="shared" si="18"/>
        <v>0</v>
      </c>
      <c r="AL38" s="30">
        <f t="shared" si="18"/>
        <v>0</v>
      </c>
      <c r="AM38" s="30">
        <f t="shared" si="18"/>
        <v>0</v>
      </c>
      <c r="AN38" s="31">
        <f t="shared" si="18"/>
        <v>0</v>
      </c>
      <c r="AO38" s="42" t="str">
        <f t="shared" si="14"/>
        <v/>
      </c>
      <c r="AP38" s="43" t="str">
        <f t="shared" si="14"/>
        <v/>
      </c>
      <c r="AQ38" s="43" t="str">
        <f t="shared" si="14"/>
        <v/>
      </c>
      <c r="AR38" s="43" t="str">
        <f t="shared" si="14"/>
        <v/>
      </c>
      <c r="AS38" s="43" t="str">
        <f t="shared" si="14"/>
        <v/>
      </c>
      <c r="AT38" s="43" t="str">
        <f t="shared" si="14"/>
        <v/>
      </c>
      <c r="AU38" s="90" t="str">
        <f t="shared" si="14"/>
        <v/>
      </c>
      <c r="AV38" t="str">
        <f t="shared" si="19"/>
        <v>C1 1-3.5T - Low Intensity</v>
      </c>
      <c r="AW38" t="str">
        <f t="shared" si="15"/>
        <v>C1 1-3.5T - Low Intensity_Maximal</v>
      </c>
    </row>
    <row r="39" spans="1:49" ht="15" hidden="1" outlineLevel="1" x14ac:dyDescent="0.25">
      <c r="A39" s="85" t="s">
        <v>94</v>
      </c>
      <c r="B39" t="s">
        <v>95</v>
      </c>
      <c r="C39" t="s">
        <v>93</v>
      </c>
      <c r="D39" t="s">
        <v>15</v>
      </c>
      <c r="E39" t="str">
        <f>VLOOKUP(A39,[1]VLookup!G:I,3,0)</f>
        <v>C1 1-3.5T</v>
      </c>
      <c r="F39" s="22">
        <v>0</v>
      </c>
      <c r="G39" s="23">
        <f>IFERROR(VLOOKUP(A39,[1]Pacific_bookings_input!A:C,3,0),0)</f>
        <v>0</v>
      </c>
      <c r="H39" s="23">
        <f>IFERROR(VLOOKUP(A39,[1]Pacific_bookings_input!H:I,2,0),0)</f>
        <v>0</v>
      </c>
      <c r="I39" s="23">
        <f t="shared" si="20"/>
        <v>0</v>
      </c>
      <c r="J39" s="23">
        <f t="shared" si="20"/>
        <v>0</v>
      </c>
      <c r="K39" s="23">
        <f t="shared" si="20"/>
        <v>0</v>
      </c>
      <c r="L39" s="23">
        <f t="shared" si="20"/>
        <v>0</v>
      </c>
      <c r="M39" s="86">
        <f>IFERROR(VLOOKUP(A39,[1]Revenue_Margin_input_Pac!A:F,6,0),"")</f>
        <v>25.337495652173914</v>
      </c>
      <c r="N39" s="25">
        <f t="shared" si="5"/>
        <v>25.337495652173914</v>
      </c>
      <c r="O39" s="25">
        <f t="shared" si="6"/>
        <v>25.337495652173914</v>
      </c>
      <c r="P39" s="25">
        <f t="shared" si="7"/>
        <v>25.337495652173914</v>
      </c>
      <c r="Q39" s="25">
        <f t="shared" si="8"/>
        <v>25.337495652173914</v>
      </c>
      <c r="R39" s="25">
        <f t="shared" si="8"/>
        <v>25.337495652173914</v>
      </c>
      <c r="S39" s="26">
        <f t="shared" si="8"/>
        <v>25.337495652173914</v>
      </c>
      <c r="T39" s="27">
        <f>IFERROR(VLOOKUP(A39,[1]Revenue_Margin_input_Pac!A:K,7,0),"")</f>
        <v>0.15</v>
      </c>
      <c r="U39" s="28">
        <f>IFERROR(VLOOKUP(A39,[1]Revenue_Margin_input_Pac!A:K,8,0),"")</f>
        <v>0.15</v>
      </c>
      <c r="V39" s="28">
        <f>IFERROR(VLOOKUP(A39,[1]Revenue_Margin_input_Pac!A:K,9,0),"")</f>
        <v>0.16795032180070529</v>
      </c>
      <c r="W39" s="28">
        <f>IFERROR(VLOOKUP(A39,[1]Revenue_Margin_input_Pac!A:K,10,0),"")</f>
        <v>0.16795032180070529</v>
      </c>
      <c r="X39" s="28">
        <f>IFERROR(VLOOKUP(A39,[1]Revenue_Margin_input_Pac!A:K,11,0),"")</f>
        <v>0.16795032180070529</v>
      </c>
      <c r="Y39" s="28">
        <f>IFERROR(VLOOKUP(A39,[1]Revenue_Margin_input_Pac!A:L,12,0),"")</f>
        <v>0.16795032180070529</v>
      </c>
      <c r="Z39" s="87">
        <f>IFERROR(VLOOKUP(A39,[1]Revenue_Margin_input_Pac!A:M,13,0),"")</f>
        <v>0.16795032180070529</v>
      </c>
      <c r="AA39" s="29">
        <f t="shared" si="17"/>
        <v>0</v>
      </c>
      <c r="AB39" s="30">
        <f t="shared" si="17"/>
        <v>0</v>
      </c>
      <c r="AC39" s="30">
        <f t="shared" si="17"/>
        <v>0</v>
      </c>
      <c r="AD39" s="30">
        <f t="shared" si="17"/>
        <v>0</v>
      </c>
      <c r="AE39" s="30">
        <f t="shared" si="17"/>
        <v>0</v>
      </c>
      <c r="AF39" s="30">
        <f t="shared" si="17"/>
        <v>0</v>
      </c>
      <c r="AG39" s="31">
        <f t="shared" si="17"/>
        <v>0</v>
      </c>
      <c r="AH39" s="29">
        <f t="shared" si="18"/>
        <v>0</v>
      </c>
      <c r="AI39" s="30">
        <f t="shared" si="18"/>
        <v>0</v>
      </c>
      <c r="AJ39" s="30">
        <f t="shared" si="18"/>
        <v>0</v>
      </c>
      <c r="AK39" s="30">
        <f t="shared" si="18"/>
        <v>0</v>
      </c>
      <c r="AL39" s="30">
        <f t="shared" si="18"/>
        <v>0</v>
      </c>
      <c r="AM39" s="30">
        <f t="shared" si="18"/>
        <v>0</v>
      </c>
      <c r="AN39" s="31">
        <f t="shared" si="18"/>
        <v>0</v>
      </c>
      <c r="AO39" s="42" t="str">
        <f t="shared" si="14"/>
        <v/>
      </c>
      <c r="AP39" s="43" t="str">
        <f t="shared" si="14"/>
        <v/>
      </c>
      <c r="AQ39" s="43" t="str">
        <f t="shared" si="14"/>
        <v/>
      </c>
      <c r="AR39" s="43" t="str">
        <f t="shared" si="14"/>
        <v/>
      </c>
      <c r="AS39" s="43" t="str">
        <f t="shared" si="14"/>
        <v/>
      </c>
      <c r="AT39" s="43" t="str">
        <f t="shared" si="14"/>
        <v/>
      </c>
      <c r="AU39" s="90" t="str">
        <f t="shared" si="14"/>
        <v/>
      </c>
      <c r="AV39" t="str">
        <f t="shared" si="19"/>
        <v>C1 1-3.5T - Low Intensity</v>
      </c>
      <c r="AW39" t="str">
        <f t="shared" si="15"/>
        <v>C1 1-3.5T - Low Intensity_Maximal</v>
      </c>
    </row>
    <row r="40" spans="1:49" ht="15" outlineLevel="1" x14ac:dyDescent="0.25">
      <c r="A40" s="85" t="s">
        <v>96</v>
      </c>
      <c r="B40" t="s">
        <v>97</v>
      </c>
      <c r="C40" t="s">
        <v>93</v>
      </c>
      <c r="D40" t="s">
        <v>18</v>
      </c>
      <c r="E40" t="str">
        <f>VLOOKUP(A40,[1]VLookup!G:I,3,0)</f>
        <v>C1 1-3.5T</v>
      </c>
      <c r="F40" s="22">
        <v>92</v>
      </c>
      <c r="G40" s="23">
        <f>IFERROR(VLOOKUP(A40,[1]Pacific_bookings_input!A:C,3,0),0)</f>
        <v>139</v>
      </c>
      <c r="H40" s="23">
        <f>IFERROR(VLOOKUP(A40,[1]Pacific_bookings_input!H:I,2,0),0)</f>
        <v>113</v>
      </c>
      <c r="I40" s="23">
        <f t="shared" si="20"/>
        <v>178</v>
      </c>
      <c r="J40" s="23">
        <f t="shared" si="20"/>
        <v>198</v>
      </c>
      <c r="K40" s="23">
        <f t="shared" si="20"/>
        <v>198</v>
      </c>
      <c r="L40" s="23">
        <f t="shared" si="20"/>
        <v>198</v>
      </c>
      <c r="M40" s="86">
        <f>IFERROR(VLOOKUP(A40,[1]Revenue_Margin_input_Pac!A:F,6,0),"")</f>
        <v>16.650427041666674</v>
      </c>
      <c r="N40" s="25">
        <f t="shared" si="5"/>
        <v>16.650427041666674</v>
      </c>
      <c r="O40" s="25">
        <f t="shared" si="6"/>
        <v>16.650427041666674</v>
      </c>
      <c r="P40" s="25">
        <f t="shared" si="7"/>
        <v>16.650427041666674</v>
      </c>
      <c r="Q40" s="25">
        <f t="shared" si="8"/>
        <v>16.650427041666674</v>
      </c>
      <c r="R40" s="25">
        <f t="shared" si="8"/>
        <v>16.650427041666674</v>
      </c>
      <c r="S40" s="26">
        <f t="shared" si="8"/>
        <v>16.650427041666674</v>
      </c>
      <c r="T40" s="27">
        <f>IFERROR(VLOOKUP(A40,[1]Revenue_Margin_input_Pac!A:K,7,0),"")</f>
        <v>0.12</v>
      </c>
      <c r="U40" s="28">
        <f>IFERROR(VLOOKUP(A40,[1]Revenue_Margin_input_Pac!A:K,8,0),"")</f>
        <v>0.18784025140110303</v>
      </c>
      <c r="V40" s="28">
        <f>IFERROR(VLOOKUP(A40,[1]Revenue_Margin_input_Pac!A:K,9,0),"")</f>
        <v>0.11584479128101205</v>
      </c>
      <c r="W40" s="28">
        <f>IFERROR(VLOOKUP(A40,[1]Revenue_Margin_input_Pac!A:K,10,0),"")</f>
        <v>0.11584479128101205</v>
      </c>
      <c r="X40" s="28">
        <f>IFERROR(VLOOKUP(A40,[1]Revenue_Margin_input_Pac!A:K,11,0),"")</f>
        <v>0.15</v>
      </c>
      <c r="Y40" s="28">
        <f>IFERROR(VLOOKUP(A40,[1]Revenue_Margin_input_Pac!A:L,12,0),"")</f>
        <v>0.15</v>
      </c>
      <c r="Z40" s="87">
        <f>IFERROR(VLOOKUP(A40,[1]Revenue_Margin_input_Pac!A:M,13,0),"")</f>
        <v>0.15</v>
      </c>
      <c r="AA40" s="29">
        <f t="shared" si="17"/>
        <v>1531.8392878333341</v>
      </c>
      <c r="AB40" s="30">
        <f t="shared" si="17"/>
        <v>2314.4093587916677</v>
      </c>
      <c r="AC40" s="30">
        <f t="shared" si="17"/>
        <v>1881.4982557083342</v>
      </c>
      <c r="AD40" s="30">
        <f t="shared" si="17"/>
        <v>2963.7760134166679</v>
      </c>
      <c r="AE40" s="30">
        <f t="shared" si="17"/>
        <v>3296.7845542500013</v>
      </c>
      <c r="AF40" s="30">
        <f t="shared" si="17"/>
        <v>3296.7845542500013</v>
      </c>
      <c r="AG40" s="31">
        <f t="shared" si="17"/>
        <v>3296.7845542500013</v>
      </c>
      <c r="AH40" s="29">
        <f t="shared" si="18"/>
        <v>183.8207145400001</v>
      </c>
      <c r="AI40" s="30">
        <f t="shared" si="18"/>
        <v>434.73923580049251</v>
      </c>
      <c r="AJ40" s="30">
        <f t="shared" si="18"/>
        <v>217.96177272812022</v>
      </c>
      <c r="AK40" s="30">
        <f t="shared" si="18"/>
        <v>343.33801367792387</v>
      </c>
      <c r="AL40" s="30">
        <f t="shared" si="18"/>
        <v>494.51768313750017</v>
      </c>
      <c r="AM40" s="30">
        <f t="shared" si="18"/>
        <v>494.51768313750017</v>
      </c>
      <c r="AN40" s="31">
        <f t="shared" si="18"/>
        <v>494.51768313750017</v>
      </c>
      <c r="AO40" s="42"/>
      <c r="AP40" s="43"/>
      <c r="AQ40" s="43"/>
      <c r="AR40" s="43"/>
      <c r="AS40" s="43"/>
      <c r="AT40" s="43"/>
      <c r="AU40" s="90"/>
      <c r="AV40" t="str">
        <f t="shared" si="19"/>
        <v>C1 1-3.5T - Low Intensity</v>
      </c>
      <c r="AW40" t="str">
        <f t="shared" si="15"/>
        <v>C1 1-3.5T - Low Intensity_Maximal</v>
      </c>
    </row>
    <row r="41" spans="1:49" ht="15" outlineLevel="1" x14ac:dyDescent="0.25">
      <c r="A41" s="85" t="s">
        <v>98</v>
      </c>
      <c r="B41" t="s">
        <v>99</v>
      </c>
      <c r="C41" t="s">
        <v>93</v>
      </c>
      <c r="D41" t="s">
        <v>15</v>
      </c>
      <c r="E41" t="str">
        <f>VLOOKUP(A41,[1]VLookup!G:I,3,0)</f>
        <v>C1 1-3.5T</v>
      </c>
      <c r="F41" s="22">
        <v>48</v>
      </c>
      <c r="G41" s="23">
        <f>IFERROR(VLOOKUP(A41,[1]Pacific_bookings_input!A:C,3,0),0)</f>
        <v>61</v>
      </c>
      <c r="H41" s="23">
        <f>IFERROR(VLOOKUP(A41,[1]Pacific_bookings_input!H:I,2,0),0)</f>
        <v>58</v>
      </c>
      <c r="I41" s="23">
        <f t="shared" si="20"/>
        <v>92</v>
      </c>
      <c r="J41" s="23">
        <f t="shared" si="20"/>
        <v>102</v>
      </c>
      <c r="K41" s="23">
        <f t="shared" si="20"/>
        <v>102</v>
      </c>
      <c r="L41" s="23">
        <f t="shared" si="20"/>
        <v>102</v>
      </c>
      <c r="M41" s="86">
        <f>IFERROR(VLOOKUP(A41,[1]Revenue_Margin_input_Pac!A:F,6,0),"")</f>
        <v>20.87962604708795</v>
      </c>
      <c r="N41" s="25">
        <f t="shared" si="5"/>
        <v>20.87962604708795</v>
      </c>
      <c r="O41" s="25">
        <f t="shared" si="6"/>
        <v>20.87962604708795</v>
      </c>
      <c r="P41" s="25">
        <f t="shared" si="7"/>
        <v>20.87962604708795</v>
      </c>
      <c r="Q41" s="25">
        <f t="shared" si="8"/>
        <v>20.87962604708795</v>
      </c>
      <c r="R41" s="25">
        <f t="shared" si="8"/>
        <v>20.87962604708795</v>
      </c>
      <c r="S41" s="26">
        <f t="shared" si="8"/>
        <v>20.87962604708795</v>
      </c>
      <c r="T41" s="27">
        <f>IFERROR(VLOOKUP(A41,[1]Revenue_Margin_input_Pac!A:K,7,0),"")</f>
        <v>0.12</v>
      </c>
      <c r="U41" s="28">
        <f>IFERROR(VLOOKUP(A41,[1]Revenue_Margin_input_Pac!A:K,8,0),"")</f>
        <v>0.18935237519641854</v>
      </c>
      <c r="V41" s="28">
        <f>IFERROR(VLOOKUP(A41,[1]Revenue_Margin_input_Pac!A:K,9,0),"")</f>
        <v>0.10294804194167169</v>
      </c>
      <c r="W41" s="28">
        <f>IFERROR(VLOOKUP(A41,[1]Revenue_Margin_input_Pac!A:K,10,0),"")</f>
        <v>0.10294804194167169</v>
      </c>
      <c r="X41" s="28">
        <f>IFERROR(VLOOKUP(A41,[1]Revenue_Margin_input_Pac!A:K,11,0),"")</f>
        <v>0.15</v>
      </c>
      <c r="Y41" s="28">
        <f>IFERROR(VLOOKUP(A41,[1]Revenue_Margin_input_Pac!A:L,12,0),"")</f>
        <v>0.15</v>
      </c>
      <c r="Z41" s="87">
        <f>IFERROR(VLOOKUP(A41,[1]Revenue_Margin_input_Pac!A:M,13,0),"")</f>
        <v>0.15</v>
      </c>
      <c r="AA41" s="29">
        <f t="shared" si="17"/>
        <v>1002.2220502602215</v>
      </c>
      <c r="AB41" s="30">
        <f t="shared" si="17"/>
        <v>1273.6571888723649</v>
      </c>
      <c r="AC41" s="30">
        <f t="shared" si="17"/>
        <v>1211.0183107311011</v>
      </c>
      <c r="AD41" s="30">
        <f t="shared" si="17"/>
        <v>1920.9255963320913</v>
      </c>
      <c r="AE41" s="30">
        <f t="shared" si="17"/>
        <v>2129.7218568029707</v>
      </c>
      <c r="AF41" s="30">
        <f t="shared" si="17"/>
        <v>2129.7218568029707</v>
      </c>
      <c r="AG41" s="31">
        <f t="shared" si="17"/>
        <v>2129.7218568029707</v>
      </c>
      <c r="AH41" s="29">
        <f t="shared" si="18"/>
        <v>120.26664603122657</v>
      </c>
      <c r="AI41" s="30">
        <f t="shared" si="18"/>
        <v>241.17001389897575</v>
      </c>
      <c r="AJ41" s="30">
        <f t="shared" si="18"/>
        <v>124.6719638452778</v>
      </c>
      <c r="AK41" s="30">
        <f t="shared" si="18"/>
        <v>197.75552885802685</v>
      </c>
      <c r="AL41" s="30">
        <f t="shared" si="18"/>
        <v>319.45827852044562</v>
      </c>
      <c r="AM41" s="30">
        <f t="shared" si="18"/>
        <v>319.45827852044562</v>
      </c>
      <c r="AN41" s="31">
        <f t="shared" si="18"/>
        <v>319.45827852044562</v>
      </c>
      <c r="AO41" s="42"/>
      <c r="AP41" s="43"/>
      <c r="AQ41" s="43"/>
      <c r="AR41" s="43"/>
      <c r="AS41" s="43"/>
      <c r="AT41" s="43"/>
      <c r="AU41" s="90"/>
      <c r="AV41" t="str">
        <f t="shared" si="19"/>
        <v>C1 1-3.5T - Low Intensity</v>
      </c>
      <c r="AW41" t="str">
        <f t="shared" si="15"/>
        <v>C1 1-3.5T - Low Intensity_Maximal</v>
      </c>
    </row>
    <row r="42" spans="1:49" ht="15" x14ac:dyDescent="0.25">
      <c r="A42" s="89" t="s">
        <v>100</v>
      </c>
      <c r="F42" s="36">
        <v>141</v>
      </c>
      <c r="G42" s="37">
        <f>[1]Pacific!BD36</f>
        <v>192</v>
      </c>
      <c r="H42" s="37">
        <f>[1]Pacific!BE36</f>
        <v>171</v>
      </c>
      <c r="I42" s="37">
        <f>[1]Pacific!BF36</f>
        <v>270</v>
      </c>
      <c r="J42" s="37">
        <f>[1]Pacific!BG36</f>
        <v>300</v>
      </c>
      <c r="K42" s="37">
        <f>[1]Pacific!BH36</f>
        <v>300</v>
      </c>
      <c r="L42" s="38">
        <f>[1]Pacific!BI36</f>
        <v>300</v>
      </c>
      <c r="M42" s="86" t="str">
        <f>IFERROR(VLOOKUP(A42,[1]Revenue_Margin_input_Pac!A:F,6,0),"")</f>
        <v/>
      </c>
      <c r="N42" s="25" t="str">
        <f t="shared" si="5"/>
        <v/>
      </c>
      <c r="O42" s="25" t="str">
        <f t="shared" si="6"/>
        <v/>
      </c>
      <c r="P42" s="25" t="str">
        <f t="shared" si="7"/>
        <v/>
      </c>
      <c r="Q42" s="25" t="str">
        <f t="shared" si="8"/>
        <v/>
      </c>
      <c r="R42" s="25" t="str">
        <f t="shared" si="8"/>
        <v/>
      </c>
      <c r="S42" s="26" t="str">
        <f t="shared" si="8"/>
        <v/>
      </c>
      <c r="T42" s="27" t="str">
        <f>IFERROR(VLOOKUP(A42,[1]Revenue_Margin_input_Pac!A:K,7,0),"")</f>
        <v/>
      </c>
      <c r="U42" s="28" t="str">
        <f>IFERROR(VLOOKUP(A42,[1]Revenue_Margin_input_Pac!A:K,8,0),"")</f>
        <v/>
      </c>
      <c r="V42" s="28" t="str">
        <f>IFERROR(VLOOKUP(A42,[1]Revenue_Margin_input_Pac!A:K,9,0),"")</f>
        <v/>
      </c>
      <c r="W42" s="28" t="str">
        <f>IFERROR(VLOOKUP(A42,[1]Revenue_Margin_input_Pac!A:K,10,0),"")</f>
        <v/>
      </c>
      <c r="X42" s="28" t="str">
        <f>IFERROR(VLOOKUP(A42,[1]Revenue_Margin_input_Pac!A:K,11,0),"")</f>
        <v/>
      </c>
      <c r="Y42" s="28" t="str">
        <f>IFERROR(VLOOKUP(A42,[1]Revenue_Margin_input_Pac!A:L,12,0),"")</f>
        <v/>
      </c>
      <c r="Z42" s="87" t="str">
        <f>IFERROR(VLOOKUP(A42,[1]Revenue_Margin_input_Pac!A:M,13,0),"")</f>
        <v/>
      </c>
      <c r="AA42" s="39">
        <f>SUM(AA32:AA41)</f>
        <v>2534.0613380935556</v>
      </c>
      <c r="AB42" s="40">
        <f t="shared" ref="AB42:AN42" si="21">SUM(AB32:AB41)</f>
        <v>3588.0665476640324</v>
      </c>
      <c r="AC42" s="40">
        <f t="shared" si="21"/>
        <v>3092.5165664394353</v>
      </c>
      <c r="AD42" s="40">
        <f t="shared" si="21"/>
        <v>4884.7016097487594</v>
      </c>
      <c r="AE42" s="40">
        <f t="shared" si="21"/>
        <v>5426.506411052972</v>
      </c>
      <c r="AF42" s="40">
        <f t="shared" si="21"/>
        <v>5426.506411052972</v>
      </c>
      <c r="AG42" s="41">
        <f t="shared" si="21"/>
        <v>5426.506411052972</v>
      </c>
      <c r="AH42" s="39">
        <f t="shared" si="21"/>
        <v>304.08736057122667</v>
      </c>
      <c r="AI42" s="40">
        <f t="shared" si="21"/>
        <v>675.90924969946832</v>
      </c>
      <c r="AJ42" s="40">
        <f t="shared" si="21"/>
        <v>342.63373657339804</v>
      </c>
      <c r="AK42" s="40">
        <f t="shared" si="21"/>
        <v>541.09354253595075</v>
      </c>
      <c r="AL42" s="40">
        <f t="shared" si="21"/>
        <v>813.97596165794585</v>
      </c>
      <c r="AM42" s="40">
        <f t="shared" si="21"/>
        <v>813.97596165794585</v>
      </c>
      <c r="AN42" s="41">
        <f t="shared" si="21"/>
        <v>813.97596165794585</v>
      </c>
      <c r="AO42" s="42">
        <f t="shared" ref="AO42:AU43" si="22">IFERROR(AH42/AA42,"")</f>
        <v>0.12</v>
      </c>
      <c r="AP42" s="43">
        <f t="shared" si="22"/>
        <v>0.18837701049316125</v>
      </c>
      <c r="AQ42" s="43">
        <f t="shared" si="22"/>
        <v>0.11079447084996182</v>
      </c>
      <c r="AR42" s="43">
        <f t="shared" si="22"/>
        <v>0.11077310054232391</v>
      </c>
      <c r="AS42" s="43">
        <f t="shared" si="22"/>
        <v>0.15000000000000002</v>
      </c>
      <c r="AT42" s="43">
        <f t="shared" si="22"/>
        <v>0.15000000000000002</v>
      </c>
      <c r="AU42" s="90">
        <f t="shared" si="22"/>
        <v>0.15000000000000002</v>
      </c>
      <c r="AW42" t="str">
        <f t="shared" si="15"/>
        <v>_</v>
      </c>
    </row>
    <row r="43" spans="1:49" ht="15" hidden="1" outlineLevel="1" x14ac:dyDescent="0.25">
      <c r="A43" s="85" t="s">
        <v>101</v>
      </c>
      <c r="B43" t="s">
        <v>102</v>
      </c>
      <c r="C43" t="s">
        <v>26</v>
      </c>
      <c r="D43" t="s">
        <v>18</v>
      </c>
      <c r="E43" t="str">
        <f>VLOOKUP(A43,[1]VLookup!G:I,3,0)</f>
        <v>C1 &gt;3.5T</v>
      </c>
      <c r="F43" s="22">
        <v>0</v>
      </c>
      <c r="G43" s="23">
        <f>IFERROR(VLOOKUP(A43,[1]Pacific_bookings_input!A:C,3,0),0)</f>
        <v>0</v>
      </c>
      <c r="H43" s="23">
        <f>IFERROR(VLOOKUP(A43,[1]Pacific_bookings_input!H:I,2,0),0)</f>
        <v>0</v>
      </c>
      <c r="I43" s="23">
        <f>ROUND(I$51*$H43/$H$51,0)</f>
        <v>0</v>
      </c>
      <c r="J43" s="23">
        <f t="shared" ref="J43:L43" si="23">ROUND(J$51*$H43/$H$51,0)</f>
        <v>0</v>
      </c>
      <c r="K43" s="23">
        <f t="shared" si="23"/>
        <v>0</v>
      </c>
      <c r="L43" s="23">
        <f t="shared" si="23"/>
        <v>0</v>
      </c>
      <c r="M43" s="86" t="str">
        <f>IFERROR(VLOOKUP(A43,[1]Revenue_Margin_input_Pac!A:F,6,0),"")</f>
        <v/>
      </c>
      <c r="N43" s="25" t="str">
        <f t="shared" si="5"/>
        <v/>
      </c>
      <c r="O43" s="25" t="str">
        <f t="shared" si="6"/>
        <v/>
      </c>
      <c r="P43" s="25" t="str">
        <f t="shared" si="7"/>
        <v/>
      </c>
      <c r="Q43" s="25" t="str">
        <f t="shared" si="8"/>
        <v/>
      </c>
      <c r="R43" s="25" t="str">
        <f t="shared" si="8"/>
        <v/>
      </c>
      <c r="S43" s="26" t="str">
        <f t="shared" si="8"/>
        <v/>
      </c>
      <c r="T43" s="27" t="str">
        <f>IFERROR(VLOOKUP(A43,[1]Revenue_Margin_input_Pac!A:K,7,0),"")</f>
        <v/>
      </c>
      <c r="U43" s="28" t="str">
        <f>IFERROR(VLOOKUP(A43,[1]Revenue_Margin_input_Pac!A:K,8,0),"")</f>
        <v/>
      </c>
      <c r="V43" s="28" t="str">
        <f>IFERROR(VLOOKUP(A43,[1]Revenue_Margin_input_Pac!A:K,9,0),"")</f>
        <v/>
      </c>
      <c r="W43" s="28" t="str">
        <f>IFERROR(VLOOKUP(A43,[1]Revenue_Margin_input_Pac!A:K,10,0),"")</f>
        <v/>
      </c>
      <c r="X43" s="28" t="str">
        <f>IFERROR(VLOOKUP(A43,[1]Revenue_Margin_input_Pac!A:K,11,0),"")</f>
        <v/>
      </c>
      <c r="Y43" s="28" t="str">
        <f>IFERROR(VLOOKUP(A43,[1]Revenue_Margin_input_Pac!A:L,12,0),"")</f>
        <v/>
      </c>
      <c r="Z43" s="87" t="str">
        <f>IFERROR(VLOOKUP(A43,[1]Revenue_Margin_input_Pac!A:M,13,0),"")</f>
        <v/>
      </c>
      <c r="AA43" s="29">
        <f t="shared" ref="AA43:AG50" si="24">IFERROR(F43*M43,0)</f>
        <v>0</v>
      </c>
      <c r="AB43" s="30">
        <f t="shared" si="24"/>
        <v>0</v>
      </c>
      <c r="AC43" s="30">
        <f t="shared" si="24"/>
        <v>0</v>
      </c>
      <c r="AD43" s="30">
        <f t="shared" si="24"/>
        <v>0</v>
      </c>
      <c r="AE43" s="30">
        <f t="shared" si="24"/>
        <v>0</v>
      </c>
      <c r="AF43" s="30">
        <f t="shared" si="24"/>
        <v>0</v>
      </c>
      <c r="AG43" s="31">
        <f t="shared" si="24"/>
        <v>0</v>
      </c>
      <c r="AH43" s="29">
        <f t="shared" ref="AH43:AN50" si="25">IFERROR(AA43*T43,0)</f>
        <v>0</v>
      </c>
      <c r="AI43" s="30">
        <f t="shared" si="25"/>
        <v>0</v>
      </c>
      <c r="AJ43" s="30">
        <f t="shared" si="25"/>
        <v>0</v>
      </c>
      <c r="AK43" s="30">
        <f t="shared" si="25"/>
        <v>0</v>
      </c>
      <c r="AL43" s="30">
        <f t="shared" si="25"/>
        <v>0</v>
      </c>
      <c r="AM43" s="30">
        <f t="shared" si="25"/>
        <v>0</v>
      </c>
      <c r="AN43" s="31">
        <f t="shared" si="25"/>
        <v>0</v>
      </c>
      <c r="AO43" s="42" t="str">
        <f t="shared" si="22"/>
        <v/>
      </c>
      <c r="AP43" s="43" t="str">
        <f t="shared" si="22"/>
        <v/>
      </c>
      <c r="AQ43" s="43" t="str">
        <f t="shared" si="22"/>
        <v/>
      </c>
      <c r="AR43" s="43" t="str">
        <f t="shared" si="22"/>
        <v/>
      </c>
      <c r="AS43" s="43" t="str">
        <f t="shared" si="22"/>
        <v/>
      </c>
      <c r="AT43" s="43" t="str">
        <f t="shared" si="22"/>
        <v/>
      </c>
      <c r="AU43" s="90" t="str">
        <f t="shared" si="22"/>
        <v/>
      </c>
      <c r="AV43" t="str">
        <f>$A$51</f>
        <v>C1 4-9T - Standard and Premium</v>
      </c>
      <c r="AW43" t="str">
        <f t="shared" ref="AW43:AW48" si="26">AV43&amp;"_"&amp;"AM &amp; EMEA"</f>
        <v>C1 4-9T - Standard and Premium_AM &amp; EMEA</v>
      </c>
    </row>
    <row r="44" spans="1:49" ht="15" outlineLevel="1" x14ac:dyDescent="0.25">
      <c r="A44" s="85" t="s">
        <v>103</v>
      </c>
      <c r="B44" t="s">
        <v>104</v>
      </c>
      <c r="C44" t="s">
        <v>26</v>
      </c>
      <c r="D44" t="s">
        <v>18</v>
      </c>
      <c r="E44" t="str">
        <f>VLOOKUP(A44,[1]VLookup!G:I,3,0)</f>
        <v>C1 &gt;3.5T</v>
      </c>
      <c r="F44" s="22">
        <v>13</v>
      </c>
      <c r="G44" s="23">
        <f>IFERROR(VLOOKUP(A44,[1]Pacific_bookings_input!A:C,3,0),0)</f>
        <v>2</v>
      </c>
      <c r="H44" s="23">
        <f>IFERROR(VLOOKUP(A44,[1]Pacific_bookings_input!H:I,2,0),0)</f>
        <v>3</v>
      </c>
      <c r="I44" s="23">
        <f t="shared" ref="I44:L50" si="27">ROUND(I$51*$H44/$H$51,0)</f>
        <v>5</v>
      </c>
      <c r="J44" s="23">
        <f t="shared" si="27"/>
        <v>6</v>
      </c>
      <c r="K44" s="91">
        <f>ROUND(K$51*$H44/$H$51,0)+1</f>
        <v>6</v>
      </c>
      <c r="L44" s="23">
        <f t="shared" si="27"/>
        <v>6</v>
      </c>
      <c r="M44" s="86">
        <f>IFERROR(VLOOKUP(A44,[1]Revenue_Margin_input_Pac!A:F,6,0),"")</f>
        <v>41.436572050237253</v>
      </c>
      <c r="N44" s="25">
        <f t="shared" si="5"/>
        <v>41.436572050237253</v>
      </c>
      <c r="O44" s="25">
        <f t="shared" si="6"/>
        <v>41.436572050237253</v>
      </c>
      <c r="P44" s="25">
        <f t="shared" si="7"/>
        <v>41.436572050237253</v>
      </c>
      <c r="Q44" s="25">
        <f t="shared" si="8"/>
        <v>41.436572050237253</v>
      </c>
      <c r="R44" s="25">
        <f t="shared" si="8"/>
        <v>41.436572050237253</v>
      </c>
      <c r="S44" s="26">
        <f t="shared" si="8"/>
        <v>41.436572050237253</v>
      </c>
      <c r="T44" s="27">
        <f>IFERROR(VLOOKUP(A44,[1]Revenue_Margin_input_Pac!A:K,7,0),"")</f>
        <v>0.12</v>
      </c>
      <c r="U44" s="28">
        <f>IFERROR(VLOOKUP(A44,[1]Revenue_Margin_input_Pac!A:K,8,0),"")</f>
        <v>0.23676826765133632</v>
      </c>
      <c r="V44" s="28">
        <f>IFERROR(VLOOKUP(A44,[1]Revenue_Margin_input_Pac!A:K,9,0),"")</f>
        <v>0.23676826765133632</v>
      </c>
      <c r="W44" s="28">
        <f>IFERROR(VLOOKUP(A44,[1]Revenue_Margin_input_Pac!A:K,10,0),"")</f>
        <v>0.23676826765133632</v>
      </c>
      <c r="X44" s="28">
        <f>IFERROR(VLOOKUP(A44,[1]Revenue_Margin_input_Pac!A:K,11,0),"")</f>
        <v>0.23676826765133632</v>
      </c>
      <c r="Y44" s="28">
        <f>IFERROR(VLOOKUP(A44,[1]Revenue_Margin_input_Pac!A:L,12,0),"")</f>
        <v>0.23676826765133632</v>
      </c>
      <c r="Z44" s="87">
        <f>IFERROR(VLOOKUP(A44,[1]Revenue_Margin_input_Pac!A:M,13,0),"")</f>
        <v>0.23676826765133632</v>
      </c>
      <c r="AA44" s="29">
        <f t="shared" si="24"/>
        <v>538.67543665308426</v>
      </c>
      <c r="AB44" s="30">
        <f t="shared" si="24"/>
        <v>82.873144100474505</v>
      </c>
      <c r="AC44" s="30">
        <f t="shared" si="24"/>
        <v>124.30971615071175</v>
      </c>
      <c r="AD44" s="30">
        <f t="shared" si="24"/>
        <v>207.18286025118627</v>
      </c>
      <c r="AE44" s="30">
        <f t="shared" si="24"/>
        <v>248.6194323014235</v>
      </c>
      <c r="AF44" s="30">
        <f t="shared" si="24"/>
        <v>248.6194323014235</v>
      </c>
      <c r="AG44" s="31">
        <f t="shared" si="24"/>
        <v>248.6194323014235</v>
      </c>
      <c r="AH44" s="29">
        <f t="shared" si="25"/>
        <v>64.641052398370107</v>
      </c>
      <c r="AI44" s="30">
        <f t="shared" si="25"/>
        <v>19.621730763488912</v>
      </c>
      <c r="AJ44" s="30">
        <f t="shared" si="25"/>
        <v>29.432596145233365</v>
      </c>
      <c r="AK44" s="30">
        <f t="shared" si="25"/>
        <v>49.054326908722281</v>
      </c>
      <c r="AL44" s="30">
        <f t="shared" si="25"/>
        <v>58.86519229046673</v>
      </c>
      <c r="AM44" s="30">
        <f t="shared" si="25"/>
        <v>58.86519229046673</v>
      </c>
      <c r="AN44" s="31">
        <f t="shared" si="25"/>
        <v>58.86519229046673</v>
      </c>
      <c r="AO44" s="42"/>
      <c r="AP44" s="43"/>
      <c r="AQ44" s="43"/>
      <c r="AR44" s="43"/>
      <c r="AS44" s="43"/>
      <c r="AT44" s="43"/>
      <c r="AU44" s="90"/>
      <c r="AV44" t="str">
        <f t="shared" ref="AV44:AV50" si="28">$A$51</f>
        <v>C1 4-9T - Standard and Premium</v>
      </c>
      <c r="AW44" t="str">
        <f t="shared" si="26"/>
        <v>C1 4-9T - Standard and Premium_AM &amp; EMEA</v>
      </c>
    </row>
    <row r="45" spans="1:49" ht="15" hidden="1" outlineLevel="1" x14ac:dyDescent="0.25">
      <c r="A45" s="85" t="s">
        <v>105</v>
      </c>
      <c r="B45" t="s">
        <v>106</v>
      </c>
      <c r="C45" t="s">
        <v>26</v>
      </c>
      <c r="D45" t="s">
        <v>15</v>
      </c>
      <c r="E45" t="str">
        <f>VLOOKUP(A45,[1]VLookup!G:I,3,0)</f>
        <v>C1 &gt;3.5T</v>
      </c>
      <c r="F45" s="22">
        <v>0</v>
      </c>
      <c r="G45" s="23">
        <f>IFERROR(VLOOKUP(A45,[1]Pacific_bookings_input!A:C,3,0),0)</f>
        <v>0</v>
      </c>
      <c r="H45" s="23">
        <f>IFERROR(VLOOKUP(A45,[1]Pacific_bookings_input!H:I,2,0),0)</f>
        <v>0</v>
      </c>
      <c r="I45" s="23">
        <f t="shared" si="27"/>
        <v>0</v>
      </c>
      <c r="J45" s="23">
        <f t="shared" si="27"/>
        <v>0</v>
      </c>
      <c r="K45" s="23">
        <f t="shared" si="27"/>
        <v>0</v>
      </c>
      <c r="L45" s="23">
        <f t="shared" si="27"/>
        <v>0</v>
      </c>
      <c r="M45" s="86" t="str">
        <f>IFERROR(VLOOKUP(A45,[1]Revenue_Margin_input_Pac!A:F,6,0),"")</f>
        <v/>
      </c>
      <c r="N45" s="25" t="str">
        <f t="shared" si="5"/>
        <v/>
      </c>
      <c r="O45" s="25" t="str">
        <f t="shared" si="6"/>
        <v/>
      </c>
      <c r="P45" s="25" t="str">
        <f t="shared" si="7"/>
        <v/>
      </c>
      <c r="Q45" s="25" t="str">
        <f t="shared" si="8"/>
        <v/>
      </c>
      <c r="R45" s="25" t="str">
        <f t="shared" si="8"/>
        <v/>
      </c>
      <c r="S45" s="26" t="str">
        <f t="shared" si="8"/>
        <v/>
      </c>
      <c r="T45" s="27" t="str">
        <f>IFERROR(VLOOKUP(A45,[1]Revenue_Margin_input_Pac!A:K,7,0),"")</f>
        <v/>
      </c>
      <c r="U45" s="28" t="str">
        <f>IFERROR(VLOOKUP(A45,[1]Revenue_Margin_input_Pac!A:K,8,0),"")</f>
        <v/>
      </c>
      <c r="V45" s="28" t="str">
        <f>IFERROR(VLOOKUP(A45,[1]Revenue_Margin_input_Pac!A:K,9,0),"")</f>
        <v/>
      </c>
      <c r="W45" s="28" t="str">
        <f>IFERROR(VLOOKUP(A45,[1]Revenue_Margin_input_Pac!A:K,10,0),"")</f>
        <v/>
      </c>
      <c r="X45" s="28" t="str">
        <f>IFERROR(VLOOKUP(A45,[1]Revenue_Margin_input_Pac!A:K,11,0),"")</f>
        <v/>
      </c>
      <c r="Y45" s="28" t="str">
        <f>IFERROR(VLOOKUP(A45,[1]Revenue_Margin_input_Pac!A:L,12,0),"")</f>
        <v/>
      </c>
      <c r="Z45" s="87" t="str">
        <f>IFERROR(VLOOKUP(A45,[1]Revenue_Margin_input_Pac!A:M,13,0),"")</f>
        <v/>
      </c>
      <c r="AA45" s="29">
        <f t="shared" si="24"/>
        <v>0</v>
      </c>
      <c r="AB45" s="30">
        <f t="shared" si="24"/>
        <v>0</v>
      </c>
      <c r="AC45" s="30">
        <f t="shared" si="24"/>
        <v>0</v>
      </c>
      <c r="AD45" s="30">
        <f t="shared" si="24"/>
        <v>0</v>
      </c>
      <c r="AE45" s="30">
        <f t="shared" si="24"/>
        <v>0</v>
      </c>
      <c r="AF45" s="30">
        <f t="shared" si="24"/>
        <v>0</v>
      </c>
      <c r="AG45" s="31">
        <f t="shared" si="24"/>
        <v>0</v>
      </c>
      <c r="AH45" s="29">
        <f t="shared" si="25"/>
        <v>0</v>
      </c>
      <c r="AI45" s="30">
        <f t="shared" si="25"/>
        <v>0</v>
      </c>
      <c r="AJ45" s="30">
        <f t="shared" si="25"/>
        <v>0</v>
      </c>
      <c r="AK45" s="30">
        <f t="shared" si="25"/>
        <v>0</v>
      </c>
      <c r="AL45" s="30">
        <f t="shared" si="25"/>
        <v>0</v>
      </c>
      <c r="AM45" s="30">
        <f t="shared" si="25"/>
        <v>0</v>
      </c>
      <c r="AN45" s="31">
        <f t="shared" si="25"/>
        <v>0</v>
      </c>
      <c r="AO45" s="42"/>
      <c r="AP45" s="43"/>
      <c r="AQ45" s="43"/>
      <c r="AR45" s="43"/>
      <c r="AS45" s="43"/>
      <c r="AT45" s="43"/>
      <c r="AU45" s="90"/>
      <c r="AV45" t="str">
        <f t="shared" si="28"/>
        <v>C1 4-9T - Standard and Premium</v>
      </c>
      <c r="AW45" t="str">
        <f t="shared" si="26"/>
        <v>C1 4-9T - Standard and Premium_AM &amp; EMEA</v>
      </c>
    </row>
    <row r="46" spans="1:49" ht="15" hidden="1" outlineLevel="1" x14ac:dyDescent="0.25">
      <c r="A46" s="85" t="s">
        <v>107</v>
      </c>
      <c r="B46" t="s">
        <v>108</v>
      </c>
      <c r="C46" t="s">
        <v>26</v>
      </c>
      <c r="D46" t="s">
        <v>15</v>
      </c>
      <c r="E46" t="str">
        <f>VLOOKUP(A46,[1]VLookup!G:I,3,0)</f>
        <v>C1 &gt;3.5T</v>
      </c>
      <c r="F46" s="22">
        <v>0</v>
      </c>
      <c r="G46" s="23">
        <f>IFERROR(VLOOKUP(A46,[1]Pacific_bookings_input!A:C,3,0),0)</f>
        <v>0</v>
      </c>
      <c r="H46" s="23">
        <f>IFERROR(VLOOKUP(A46,[1]Pacific_bookings_input!H:I,2,0),0)</f>
        <v>0</v>
      </c>
      <c r="I46" s="23">
        <f t="shared" si="27"/>
        <v>0</v>
      </c>
      <c r="J46" s="23">
        <f t="shared" si="27"/>
        <v>0</v>
      </c>
      <c r="K46" s="23">
        <f t="shared" si="27"/>
        <v>0</v>
      </c>
      <c r="L46" s="23">
        <f t="shared" si="27"/>
        <v>0</v>
      </c>
      <c r="M46" s="86" t="str">
        <f>IFERROR(VLOOKUP(A46,[1]Revenue_Margin_input_Pac!A:F,6,0),"")</f>
        <v/>
      </c>
      <c r="N46" s="25" t="str">
        <f t="shared" si="5"/>
        <v/>
      </c>
      <c r="O46" s="25" t="str">
        <f t="shared" si="6"/>
        <v/>
      </c>
      <c r="P46" s="25" t="str">
        <f t="shared" si="7"/>
        <v/>
      </c>
      <c r="Q46" s="25" t="str">
        <f t="shared" si="8"/>
        <v/>
      </c>
      <c r="R46" s="25" t="str">
        <f t="shared" si="8"/>
        <v/>
      </c>
      <c r="S46" s="26" t="str">
        <f t="shared" si="8"/>
        <v/>
      </c>
      <c r="T46" s="27" t="str">
        <f>IFERROR(VLOOKUP(A46,[1]Revenue_Margin_input_Pac!A:K,7,0),"")</f>
        <v/>
      </c>
      <c r="U46" s="28" t="str">
        <f>IFERROR(VLOOKUP(A46,[1]Revenue_Margin_input_Pac!A:K,8,0),"")</f>
        <v/>
      </c>
      <c r="V46" s="28" t="str">
        <f>IFERROR(VLOOKUP(A46,[1]Revenue_Margin_input_Pac!A:K,9,0),"")</f>
        <v/>
      </c>
      <c r="W46" s="28" t="str">
        <f>IFERROR(VLOOKUP(A46,[1]Revenue_Margin_input_Pac!A:K,10,0),"")</f>
        <v/>
      </c>
      <c r="X46" s="28" t="str">
        <f>IFERROR(VLOOKUP(A46,[1]Revenue_Margin_input_Pac!A:K,11,0),"")</f>
        <v/>
      </c>
      <c r="Y46" s="28" t="str">
        <f>IFERROR(VLOOKUP(A46,[1]Revenue_Margin_input_Pac!A:L,12,0),"")</f>
        <v/>
      </c>
      <c r="Z46" s="87" t="str">
        <f>IFERROR(VLOOKUP(A46,[1]Revenue_Margin_input_Pac!A:M,13,0),"")</f>
        <v/>
      </c>
      <c r="AA46" s="29">
        <f t="shared" si="24"/>
        <v>0</v>
      </c>
      <c r="AB46" s="30">
        <f t="shared" si="24"/>
        <v>0</v>
      </c>
      <c r="AC46" s="30">
        <f t="shared" si="24"/>
        <v>0</v>
      </c>
      <c r="AD46" s="30">
        <f t="shared" si="24"/>
        <v>0</v>
      </c>
      <c r="AE46" s="30">
        <f t="shared" si="24"/>
        <v>0</v>
      </c>
      <c r="AF46" s="30">
        <f t="shared" si="24"/>
        <v>0</v>
      </c>
      <c r="AG46" s="31">
        <f t="shared" si="24"/>
        <v>0</v>
      </c>
      <c r="AH46" s="29">
        <f t="shared" si="25"/>
        <v>0</v>
      </c>
      <c r="AI46" s="30">
        <f t="shared" si="25"/>
        <v>0</v>
      </c>
      <c r="AJ46" s="30">
        <f t="shared" si="25"/>
        <v>0</v>
      </c>
      <c r="AK46" s="30">
        <f t="shared" si="25"/>
        <v>0</v>
      </c>
      <c r="AL46" s="30">
        <f t="shared" si="25"/>
        <v>0</v>
      </c>
      <c r="AM46" s="30">
        <f t="shared" si="25"/>
        <v>0</v>
      </c>
      <c r="AN46" s="31">
        <f t="shared" si="25"/>
        <v>0</v>
      </c>
      <c r="AO46" s="42"/>
      <c r="AP46" s="43"/>
      <c r="AQ46" s="43"/>
      <c r="AR46" s="43"/>
      <c r="AS46" s="43"/>
      <c r="AT46" s="43"/>
      <c r="AU46" s="90"/>
      <c r="AV46" t="str">
        <f t="shared" si="28"/>
        <v>C1 4-9T - Standard and Premium</v>
      </c>
      <c r="AW46" t="str">
        <f t="shared" si="26"/>
        <v>C1 4-9T - Standard and Premium_AM &amp; EMEA</v>
      </c>
    </row>
    <row r="47" spans="1:49" ht="15" outlineLevel="1" x14ac:dyDescent="0.25">
      <c r="A47" s="85" t="s">
        <v>109</v>
      </c>
      <c r="B47" t="s">
        <v>110</v>
      </c>
      <c r="C47" t="s">
        <v>21</v>
      </c>
      <c r="D47" t="s">
        <v>18</v>
      </c>
      <c r="E47" t="str">
        <f>VLOOKUP(A47,[1]VLookup!G:I,3,0)</f>
        <v>C1 &gt;3.5T</v>
      </c>
      <c r="F47" s="22">
        <v>3</v>
      </c>
      <c r="G47" s="23">
        <f>IFERROR(VLOOKUP(A47,[1]Pacific_bookings_input!A:C,3,0),0)</f>
        <v>2</v>
      </c>
      <c r="H47" s="23">
        <f>IFERROR(VLOOKUP(A47,[1]Pacific_bookings_input!H:I,2,0),0)</f>
        <v>9</v>
      </c>
      <c r="I47" s="23">
        <f t="shared" si="27"/>
        <v>16</v>
      </c>
      <c r="J47" s="23">
        <f>ROUND(J$51*$H47/$H$51,0)-1</f>
        <v>16</v>
      </c>
      <c r="K47" s="23">
        <f>ROUND(K$51*$H47/$H$51,0)-1</f>
        <v>15</v>
      </c>
      <c r="L47" s="23">
        <f>ROUND(L$51*$H47/$H$51,0)-1</f>
        <v>16</v>
      </c>
      <c r="M47" s="86">
        <f>IFERROR(VLOOKUP(A47,[1]Revenue_Margin_input_Pac!A:F,6,0),"")</f>
        <v>91.999000000000009</v>
      </c>
      <c r="N47" s="25">
        <f t="shared" si="5"/>
        <v>91.999000000000009</v>
      </c>
      <c r="O47" s="25">
        <f t="shared" si="6"/>
        <v>91.999000000000009</v>
      </c>
      <c r="P47" s="25">
        <f t="shared" si="7"/>
        <v>91.999000000000009</v>
      </c>
      <c r="Q47" s="25">
        <f t="shared" si="8"/>
        <v>91.999000000000009</v>
      </c>
      <c r="R47" s="25">
        <f t="shared" si="8"/>
        <v>91.999000000000009</v>
      </c>
      <c r="S47" s="26">
        <f t="shared" si="8"/>
        <v>91.999000000000009</v>
      </c>
      <c r="T47" s="27">
        <f>IFERROR(VLOOKUP(A47,[1]Revenue_Margin_input_Pac!A:K,7,0),"")</f>
        <v>0.11901716760289772</v>
      </c>
      <c r="U47" s="28">
        <f>IFERROR(VLOOKUP(A47,[1]Revenue_Margin_input_Pac!A:K,8,0),"")</f>
        <v>0.17258398502142169</v>
      </c>
      <c r="V47" s="28">
        <f>IFERROR(VLOOKUP(A47,[1]Revenue_Margin_input_Pac!A:K,9,0),"")</f>
        <v>0.12021496098124661</v>
      </c>
      <c r="W47" s="28">
        <f>IFERROR(VLOOKUP(A47,[1]Revenue_Margin_input_Pac!A:K,10,0),"")</f>
        <v>0.12021496098124661</v>
      </c>
      <c r="X47" s="28">
        <f>IFERROR(VLOOKUP(A47,[1]Revenue_Margin_input_Pac!A:K,11,0),"")</f>
        <v>0.15</v>
      </c>
      <c r="Y47" s="28">
        <f>IFERROR(VLOOKUP(A47,[1]Revenue_Margin_input_Pac!A:L,12,0),"")</f>
        <v>0.15</v>
      </c>
      <c r="Z47" s="87">
        <f>IFERROR(VLOOKUP(A47,[1]Revenue_Margin_input_Pac!A:M,13,0),"")</f>
        <v>0.15</v>
      </c>
      <c r="AA47" s="29">
        <f t="shared" si="24"/>
        <v>275.99700000000001</v>
      </c>
      <c r="AB47" s="30">
        <f t="shared" si="24"/>
        <v>183.99800000000002</v>
      </c>
      <c r="AC47" s="30">
        <f t="shared" si="24"/>
        <v>827.9910000000001</v>
      </c>
      <c r="AD47" s="30">
        <f t="shared" si="24"/>
        <v>1471.9840000000002</v>
      </c>
      <c r="AE47" s="30">
        <f t="shared" si="24"/>
        <v>1471.9840000000002</v>
      </c>
      <c r="AF47" s="30">
        <f t="shared" si="24"/>
        <v>1379.9850000000001</v>
      </c>
      <c r="AG47" s="31">
        <f t="shared" si="24"/>
        <v>1471.9840000000002</v>
      </c>
      <c r="AH47" s="29">
        <f t="shared" si="25"/>
        <v>32.848381206896967</v>
      </c>
      <c r="AI47" s="30">
        <f t="shared" si="25"/>
        <v>31.755108075971552</v>
      </c>
      <c r="AJ47" s="30">
        <f t="shared" si="25"/>
        <v>99.536905757823376</v>
      </c>
      <c r="AK47" s="30">
        <f t="shared" si="25"/>
        <v>176.95449912501931</v>
      </c>
      <c r="AL47" s="30">
        <f t="shared" si="25"/>
        <v>220.79760000000002</v>
      </c>
      <c r="AM47" s="30">
        <f t="shared" si="25"/>
        <v>206.99775000000002</v>
      </c>
      <c r="AN47" s="31">
        <f t="shared" si="25"/>
        <v>220.79760000000002</v>
      </c>
      <c r="AO47" s="42"/>
      <c r="AP47" s="43"/>
      <c r="AQ47" s="43"/>
      <c r="AR47" s="43"/>
      <c r="AS47" s="43"/>
      <c r="AT47" s="43"/>
      <c r="AU47" s="90"/>
      <c r="AV47" t="str">
        <f t="shared" si="28"/>
        <v>C1 4-9T - Standard and Premium</v>
      </c>
      <c r="AW47" t="str">
        <f t="shared" si="26"/>
        <v>C1 4-9T - Standard and Premium_AM &amp; EMEA</v>
      </c>
    </row>
    <row r="48" spans="1:49" ht="15" hidden="1" outlineLevel="1" x14ac:dyDescent="0.25">
      <c r="A48" s="85" t="s">
        <v>111</v>
      </c>
      <c r="B48" t="s">
        <v>112</v>
      </c>
      <c r="C48" t="s">
        <v>21</v>
      </c>
      <c r="D48" t="s">
        <v>15</v>
      </c>
      <c r="E48" t="str">
        <f>VLOOKUP(A48,[1]VLookup!G:I,3,0)</f>
        <v>C1 &gt;3.5T</v>
      </c>
      <c r="F48" s="22">
        <v>4</v>
      </c>
      <c r="G48" s="23">
        <f>IFERROR(VLOOKUP(A48,[1]Pacific_bookings_input!A:C,3,0),0)</f>
        <v>2</v>
      </c>
      <c r="H48" s="23">
        <f>IFERROR(VLOOKUP(A48,[1]Pacific_bookings_input!H:I,2,0),0)</f>
        <v>0</v>
      </c>
      <c r="I48" s="23">
        <f t="shared" si="27"/>
        <v>0</v>
      </c>
      <c r="J48" s="23">
        <f t="shared" si="27"/>
        <v>0</v>
      </c>
      <c r="K48" s="23">
        <f t="shared" si="27"/>
        <v>0</v>
      </c>
      <c r="L48" s="23">
        <f t="shared" si="27"/>
        <v>0</v>
      </c>
      <c r="M48" s="86">
        <f>IFERROR(VLOOKUP(A48,[1]Revenue_Margin_input_Pac!A:F,6,0),"")</f>
        <v>47.543399999999998</v>
      </c>
      <c r="N48" s="25">
        <f t="shared" si="5"/>
        <v>47.543399999999998</v>
      </c>
      <c r="O48" s="25">
        <f t="shared" si="6"/>
        <v>47.543399999999998</v>
      </c>
      <c r="P48" s="25">
        <f t="shared" si="7"/>
        <v>47.543399999999998</v>
      </c>
      <c r="Q48" s="25">
        <f t="shared" si="8"/>
        <v>47.543399999999998</v>
      </c>
      <c r="R48" s="25">
        <f t="shared" si="8"/>
        <v>47.543399999999998</v>
      </c>
      <c r="S48" s="26">
        <f t="shared" si="8"/>
        <v>47.543399999999998</v>
      </c>
      <c r="T48" s="27">
        <f>IFERROR(VLOOKUP(A48,[1]Revenue_Margin_input_Pac!A:K,7,0),"")</f>
        <v>0.11868888963400062</v>
      </c>
      <c r="U48" s="28">
        <f>IFERROR(VLOOKUP(A48,[1]Revenue_Margin_input_Pac!A:K,8,0),"")</f>
        <v>0.18611768611274765</v>
      </c>
      <c r="V48" s="28">
        <f>IFERROR(VLOOKUP(A48,[1]Revenue_Margin_input_Pac!A:K,9,0),"")</f>
        <v>2.6197066038782704E-2</v>
      </c>
      <c r="W48" s="28">
        <f>IFERROR(VLOOKUP(A48,[1]Revenue_Margin_input_Pac!A:K,10,0),"")</f>
        <v>2.6197066038782704E-2</v>
      </c>
      <c r="X48" s="28">
        <f>IFERROR(VLOOKUP(A48,[1]Revenue_Margin_input_Pac!A:K,11,0),"")</f>
        <v>0.15</v>
      </c>
      <c r="Y48" s="28">
        <f>IFERROR(VLOOKUP(A48,[1]Revenue_Margin_input_Pac!A:L,12,0),"")</f>
        <v>0.15</v>
      </c>
      <c r="Z48" s="87">
        <f>IFERROR(VLOOKUP(A48,[1]Revenue_Margin_input_Pac!A:M,13,0),"")</f>
        <v>0.15</v>
      </c>
      <c r="AA48" s="29">
        <f t="shared" si="24"/>
        <v>190.17359999999999</v>
      </c>
      <c r="AB48" s="30">
        <f t="shared" si="24"/>
        <v>95.086799999999997</v>
      </c>
      <c r="AC48" s="30">
        <f t="shared" si="24"/>
        <v>0</v>
      </c>
      <c r="AD48" s="30">
        <f t="shared" si="24"/>
        <v>0</v>
      </c>
      <c r="AE48" s="30">
        <f t="shared" si="24"/>
        <v>0</v>
      </c>
      <c r="AF48" s="30">
        <f t="shared" si="24"/>
        <v>0</v>
      </c>
      <c r="AG48" s="31">
        <f t="shared" si="24"/>
        <v>0</v>
      </c>
      <c r="AH48" s="29">
        <f t="shared" si="25"/>
        <v>22.57149342170058</v>
      </c>
      <c r="AI48" s="30">
        <f t="shared" si="25"/>
        <v>17.697335195865612</v>
      </c>
      <c r="AJ48" s="30">
        <f t="shared" si="25"/>
        <v>0</v>
      </c>
      <c r="AK48" s="30">
        <f t="shared" si="25"/>
        <v>0</v>
      </c>
      <c r="AL48" s="30">
        <f t="shared" si="25"/>
        <v>0</v>
      </c>
      <c r="AM48" s="30">
        <f t="shared" si="25"/>
        <v>0</v>
      </c>
      <c r="AN48" s="31">
        <f t="shared" si="25"/>
        <v>0</v>
      </c>
      <c r="AO48" s="42"/>
      <c r="AP48" s="43"/>
      <c r="AQ48" s="43"/>
      <c r="AR48" s="43"/>
      <c r="AS48" s="43"/>
      <c r="AT48" s="43"/>
      <c r="AU48" s="90"/>
      <c r="AV48" t="str">
        <f t="shared" si="28"/>
        <v>C1 4-9T - Standard and Premium</v>
      </c>
      <c r="AW48" t="str">
        <f t="shared" si="26"/>
        <v>C1 4-9T - Standard and Premium_AM &amp; EMEA</v>
      </c>
    </row>
    <row r="49" spans="1:49" ht="15" hidden="1" outlineLevel="1" x14ac:dyDescent="0.25">
      <c r="A49" s="85" t="s">
        <v>113</v>
      </c>
      <c r="B49" t="s">
        <v>114</v>
      </c>
      <c r="C49" t="s">
        <v>14</v>
      </c>
      <c r="D49" t="s">
        <v>15</v>
      </c>
      <c r="E49" t="str">
        <f>VLOOKUP(A49,[1]VLookup!G:I,3,0)</f>
        <v>C1 &gt;3.5T</v>
      </c>
      <c r="F49" s="22">
        <v>0</v>
      </c>
      <c r="G49" s="23">
        <f>IFERROR(VLOOKUP(A49,[1]Pacific_bookings_input!A:C,3,0),0)</f>
        <v>0</v>
      </c>
      <c r="H49" s="23">
        <f>IFERROR(VLOOKUP(A49,[1]Pacific_bookings_input!H:I,2,0),0)</f>
        <v>0</v>
      </c>
      <c r="I49" s="23">
        <f t="shared" si="27"/>
        <v>0</v>
      </c>
      <c r="J49" s="23">
        <f t="shared" si="27"/>
        <v>0</v>
      </c>
      <c r="K49" s="23">
        <f t="shared" si="27"/>
        <v>0</v>
      </c>
      <c r="L49" s="23">
        <f t="shared" si="27"/>
        <v>0</v>
      </c>
      <c r="M49" s="86" t="str">
        <f>IFERROR(VLOOKUP(A49,[1]Revenue_Margin_input_Pac!A:F,6,0),"")</f>
        <v/>
      </c>
      <c r="N49" s="25" t="str">
        <f t="shared" si="5"/>
        <v/>
      </c>
      <c r="O49" s="25" t="str">
        <f t="shared" si="6"/>
        <v/>
      </c>
      <c r="P49" s="25" t="str">
        <f t="shared" si="7"/>
        <v/>
      </c>
      <c r="Q49" s="25" t="str">
        <f t="shared" si="8"/>
        <v/>
      </c>
      <c r="R49" s="25" t="str">
        <f t="shared" si="8"/>
        <v/>
      </c>
      <c r="S49" s="26" t="str">
        <f t="shared" si="8"/>
        <v/>
      </c>
      <c r="T49" s="27" t="str">
        <f>IFERROR(VLOOKUP(A49,[1]Revenue_Margin_input_Pac!A:K,7,0),"")</f>
        <v/>
      </c>
      <c r="U49" s="28" t="str">
        <f>IFERROR(VLOOKUP(A49,[1]Revenue_Margin_input_Pac!A:K,8,0),"")</f>
        <v/>
      </c>
      <c r="V49" s="28" t="str">
        <f>IFERROR(VLOOKUP(A49,[1]Revenue_Margin_input_Pac!A:K,9,0),"")</f>
        <v/>
      </c>
      <c r="W49" s="28" t="str">
        <f>IFERROR(VLOOKUP(A49,[1]Revenue_Margin_input_Pac!A:K,10,0),"")</f>
        <v/>
      </c>
      <c r="X49" s="28" t="str">
        <f>IFERROR(VLOOKUP(A49,[1]Revenue_Margin_input_Pac!A:K,11,0),"")</f>
        <v/>
      </c>
      <c r="Y49" s="28" t="str">
        <f>IFERROR(VLOOKUP(A49,[1]Revenue_Margin_input_Pac!A:L,12,0),"")</f>
        <v/>
      </c>
      <c r="Z49" s="87" t="str">
        <f>IFERROR(VLOOKUP(A49,[1]Revenue_Margin_input_Pac!A:M,13,0),"")</f>
        <v/>
      </c>
      <c r="AA49" s="29">
        <f t="shared" si="24"/>
        <v>0</v>
      </c>
      <c r="AB49" s="30">
        <f t="shared" si="24"/>
        <v>0</v>
      </c>
      <c r="AC49" s="30">
        <f t="shared" si="24"/>
        <v>0</v>
      </c>
      <c r="AD49" s="30">
        <f t="shared" si="24"/>
        <v>0</v>
      </c>
      <c r="AE49" s="30">
        <f t="shared" si="24"/>
        <v>0</v>
      </c>
      <c r="AF49" s="30">
        <f t="shared" si="24"/>
        <v>0</v>
      </c>
      <c r="AG49" s="31">
        <f t="shared" si="24"/>
        <v>0</v>
      </c>
      <c r="AH49" s="29">
        <f t="shared" si="25"/>
        <v>0</v>
      </c>
      <c r="AI49" s="30">
        <f t="shared" si="25"/>
        <v>0</v>
      </c>
      <c r="AJ49" s="30">
        <f t="shared" si="25"/>
        <v>0</v>
      </c>
      <c r="AK49" s="30">
        <f t="shared" si="25"/>
        <v>0</v>
      </c>
      <c r="AL49" s="30">
        <f t="shared" si="25"/>
        <v>0</v>
      </c>
      <c r="AM49" s="30">
        <f t="shared" si="25"/>
        <v>0</v>
      </c>
      <c r="AN49" s="31">
        <f t="shared" si="25"/>
        <v>0</v>
      </c>
      <c r="AO49" s="42"/>
      <c r="AP49" s="43"/>
      <c r="AQ49" s="43"/>
      <c r="AR49" s="43"/>
      <c r="AS49" s="43"/>
      <c r="AT49" s="43"/>
      <c r="AU49" s="90"/>
      <c r="AV49" t="str">
        <f t="shared" si="28"/>
        <v>C1 4-9T - Standard and Premium</v>
      </c>
      <c r="AW49" t="str">
        <f>AV49&amp;"_"&amp;C49</f>
        <v>C1 4-9T - Standard and Premium_SN</v>
      </c>
    </row>
    <row r="50" spans="1:49" ht="15" hidden="1" outlineLevel="1" x14ac:dyDescent="0.25">
      <c r="A50" s="85" t="s">
        <v>115</v>
      </c>
      <c r="B50" t="s">
        <v>116</v>
      </c>
      <c r="C50" t="s">
        <v>14</v>
      </c>
      <c r="D50" t="s">
        <v>18</v>
      </c>
      <c r="E50" t="str">
        <f>VLOOKUP(A50,[1]VLookup!G:I,3,0)</f>
        <v>C1 &gt;3.5T</v>
      </c>
      <c r="F50" s="22">
        <v>0</v>
      </c>
      <c r="G50" s="23">
        <f>IFERROR(VLOOKUP(A50,[1]Pacific_bookings_input!A:C,3,0),0)</f>
        <v>0</v>
      </c>
      <c r="H50" s="23">
        <f>IFERROR(VLOOKUP(A50,[1]Pacific_bookings_input!H:I,2,0),0)</f>
        <v>0</v>
      </c>
      <c r="I50" s="23">
        <f t="shared" si="27"/>
        <v>0</v>
      </c>
      <c r="J50" s="23">
        <f t="shared" si="27"/>
        <v>0</v>
      </c>
      <c r="K50" s="23">
        <f t="shared" si="27"/>
        <v>0</v>
      </c>
      <c r="L50" s="23">
        <f t="shared" si="27"/>
        <v>0</v>
      </c>
      <c r="M50" s="86" t="str">
        <f>IFERROR(VLOOKUP(A50,[1]Revenue_Margin_input_Pac!A:F,6,0),"")</f>
        <v/>
      </c>
      <c r="N50" s="25" t="str">
        <f t="shared" si="5"/>
        <v/>
      </c>
      <c r="O50" s="25" t="str">
        <f t="shared" si="6"/>
        <v/>
      </c>
      <c r="P50" s="25" t="str">
        <f t="shared" si="7"/>
        <v/>
      </c>
      <c r="Q50" s="25" t="str">
        <f t="shared" si="8"/>
        <v/>
      </c>
      <c r="R50" s="25" t="str">
        <f t="shared" si="8"/>
        <v/>
      </c>
      <c r="S50" s="26" t="str">
        <f t="shared" si="8"/>
        <v/>
      </c>
      <c r="T50" s="27" t="str">
        <f>IFERROR(VLOOKUP(A50,[1]Revenue_Margin_input_Pac!A:K,7,0),"")</f>
        <v/>
      </c>
      <c r="U50" s="28" t="str">
        <f>IFERROR(VLOOKUP(A50,[1]Revenue_Margin_input_Pac!A:K,8,0),"")</f>
        <v/>
      </c>
      <c r="V50" s="28" t="str">
        <f>IFERROR(VLOOKUP(A50,[1]Revenue_Margin_input_Pac!A:K,9,0),"")</f>
        <v/>
      </c>
      <c r="W50" s="28" t="str">
        <f>IFERROR(VLOOKUP(A50,[1]Revenue_Margin_input_Pac!A:K,10,0),"")</f>
        <v/>
      </c>
      <c r="X50" s="28" t="str">
        <f>IFERROR(VLOOKUP(A50,[1]Revenue_Margin_input_Pac!A:K,11,0),"")</f>
        <v/>
      </c>
      <c r="Y50" s="28" t="str">
        <f>IFERROR(VLOOKUP(A50,[1]Revenue_Margin_input_Pac!A:L,12,0),"")</f>
        <v/>
      </c>
      <c r="Z50" s="87" t="str">
        <f>IFERROR(VLOOKUP(A50,[1]Revenue_Margin_input_Pac!A:M,13,0),"")</f>
        <v/>
      </c>
      <c r="AA50" s="29">
        <f t="shared" si="24"/>
        <v>0</v>
      </c>
      <c r="AB50" s="30">
        <f t="shared" si="24"/>
        <v>0</v>
      </c>
      <c r="AC50" s="30">
        <f t="shared" si="24"/>
        <v>0</v>
      </c>
      <c r="AD50" s="30">
        <f t="shared" si="24"/>
        <v>0</v>
      </c>
      <c r="AE50" s="30">
        <f t="shared" si="24"/>
        <v>0</v>
      </c>
      <c r="AF50" s="30">
        <f t="shared" si="24"/>
        <v>0</v>
      </c>
      <c r="AG50" s="31">
        <f t="shared" si="24"/>
        <v>0</v>
      </c>
      <c r="AH50" s="29">
        <f t="shared" si="25"/>
        <v>0</v>
      </c>
      <c r="AI50" s="30">
        <f t="shared" si="25"/>
        <v>0</v>
      </c>
      <c r="AJ50" s="30">
        <f t="shared" si="25"/>
        <v>0</v>
      </c>
      <c r="AK50" s="30">
        <f t="shared" si="25"/>
        <v>0</v>
      </c>
      <c r="AL50" s="30">
        <f t="shared" si="25"/>
        <v>0</v>
      </c>
      <c r="AM50" s="30">
        <f t="shared" si="25"/>
        <v>0</v>
      </c>
      <c r="AN50" s="31">
        <f t="shared" si="25"/>
        <v>0</v>
      </c>
      <c r="AO50" s="42" t="str">
        <f t="shared" ref="AO50:AU53" si="29">IFERROR(AH50/AA50,"")</f>
        <v/>
      </c>
      <c r="AP50" s="43" t="str">
        <f t="shared" si="29"/>
        <v/>
      </c>
      <c r="AQ50" s="43" t="str">
        <f t="shared" si="29"/>
        <v/>
      </c>
      <c r="AR50" s="43" t="str">
        <f t="shared" si="29"/>
        <v/>
      </c>
      <c r="AS50" s="43" t="str">
        <f t="shared" si="29"/>
        <v/>
      </c>
      <c r="AT50" s="43" t="str">
        <f t="shared" si="29"/>
        <v/>
      </c>
      <c r="AU50" s="90" t="str">
        <f t="shared" si="29"/>
        <v/>
      </c>
      <c r="AV50" t="str">
        <f t="shared" si="28"/>
        <v>C1 4-9T - Standard and Premium</v>
      </c>
      <c r="AW50" t="str">
        <f>AV50&amp;"_"&amp;C50</f>
        <v>C1 4-9T - Standard and Premium_SN</v>
      </c>
    </row>
    <row r="51" spans="1:49" ht="15" x14ac:dyDescent="0.25">
      <c r="A51" s="89" t="s">
        <v>117</v>
      </c>
      <c r="F51" s="36">
        <v>20</v>
      </c>
      <c r="G51" s="37">
        <f>[1]Pacific!BD37</f>
        <v>15</v>
      </c>
      <c r="H51" s="37">
        <f>[1]Pacific!BE37</f>
        <v>12</v>
      </c>
      <c r="I51" s="37">
        <f>[1]Pacific!BF37</f>
        <v>21</v>
      </c>
      <c r="J51" s="37">
        <f>[1]Pacific!BG37</f>
        <v>22</v>
      </c>
      <c r="K51" s="37">
        <f>[1]Pacific!BH37</f>
        <v>21</v>
      </c>
      <c r="L51" s="38">
        <f>[1]Pacific!BI37</f>
        <v>22</v>
      </c>
      <c r="M51" s="86" t="str">
        <f>IFERROR(VLOOKUP(A51,[1]Revenue_Margin_input_Pac!A:F,6,0),"")</f>
        <v/>
      </c>
      <c r="N51" s="25" t="str">
        <f t="shared" si="5"/>
        <v/>
      </c>
      <c r="O51" s="25" t="str">
        <f t="shared" si="6"/>
        <v/>
      </c>
      <c r="P51" s="25" t="str">
        <f t="shared" si="7"/>
        <v/>
      </c>
      <c r="Q51" s="25" t="str">
        <f t="shared" si="8"/>
        <v/>
      </c>
      <c r="R51" s="25" t="str">
        <f t="shared" si="8"/>
        <v/>
      </c>
      <c r="S51" s="26" t="str">
        <f t="shared" si="8"/>
        <v/>
      </c>
      <c r="T51" s="27" t="str">
        <f>IFERROR(VLOOKUP(A51,[1]Revenue_Margin_input_Pac!A:K,7,0),"")</f>
        <v/>
      </c>
      <c r="U51" s="28" t="str">
        <f>IFERROR(VLOOKUP(A51,[1]Revenue_Margin_input_Pac!A:K,8,0),"")</f>
        <v/>
      </c>
      <c r="V51" s="28" t="str">
        <f>IFERROR(VLOOKUP(A51,[1]Revenue_Margin_input_Pac!A:K,9,0),"")</f>
        <v/>
      </c>
      <c r="W51" s="28" t="str">
        <f>IFERROR(VLOOKUP(A51,[1]Revenue_Margin_input_Pac!A:K,10,0),"")</f>
        <v/>
      </c>
      <c r="X51" s="28" t="str">
        <f>IFERROR(VLOOKUP(A51,[1]Revenue_Margin_input_Pac!A:K,11,0),"")</f>
        <v/>
      </c>
      <c r="Y51" s="28" t="str">
        <f>IFERROR(VLOOKUP(A51,[1]Revenue_Margin_input_Pac!A:L,12,0),"")</f>
        <v/>
      </c>
      <c r="Z51" s="87" t="str">
        <f>IFERROR(VLOOKUP(A51,[1]Revenue_Margin_input_Pac!A:M,13,0),"")</f>
        <v/>
      </c>
      <c r="AA51" s="39">
        <f>SUM(AA43:AA50)</f>
        <v>1004.8460366530843</v>
      </c>
      <c r="AB51" s="40">
        <f t="shared" ref="AB51:AN51" si="30">SUM(AB43:AB50)</f>
        <v>361.95794410047449</v>
      </c>
      <c r="AC51" s="40">
        <f t="shared" si="30"/>
        <v>952.30071615071188</v>
      </c>
      <c r="AD51" s="40">
        <f t="shared" si="30"/>
        <v>1679.1668602511863</v>
      </c>
      <c r="AE51" s="40">
        <f t="shared" si="30"/>
        <v>1720.6034323014237</v>
      </c>
      <c r="AF51" s="40">
        <f t="shared" si="30"/>
        <v>1628.6044323014237</v>
      </c>
      <c r="AG51" s="41">
        <f t="shared" si="30"/>
        <v>1720.6034323014237</v>
      </c>
      <c r="AH51" s="39">
        <f t="shared" si="30"/>
        <v>120.06092702696765</v>
      </c>
      <c r="AI51" s="40">
        <f t="shared" si="30"/>
        <v>69.074174035326081</v>
      </c>
      <c r="AJ51" s="40">
        <f t="shared" si="30"/>
        <v>128.96950190305674</v>
      </c>
      <c r="AK51" s="40">
        <f t="shared" si="30"/>
        <v>226.0088260337416</v>
      </c>
      <c r="AL51" s="40">
        <f t="shared" si="30"/>
        <v>279.66279229046677</v>
      </c>
      <c r="AM51" s="40">
        <f t="shared" si="30"/>
        <v>265.86294229046678</v>
      </c>
      <c r="AN51" s="41">
        <f t="shared" si="30"/>
        <v>279.66279229046677</v>
      </c>
      <c r="AO51" s="42">
        <f t="shared" si="29"/>
        <v>0.11948191329575578</v>
      </c>
      <c r="AP51" s="43">
        <f t="shared" si="29"/>
        <v>0.19083480597997884</v>
      </c>
      <c r="AQ51" s="43">
        <f t="shared" si="29"/>
        <v>0.13542938665883134</v>
      </c>
      <c r="AR51" s="43">
        <f t="shared" si="29"/>
        <v>0.13459581140133564</v>
      </c>
      <c r="AS51" s="43">
        <f t="shared" si="29"/>
        <v>0.16253762316189199</v>
      </c>
      <c r="AT51" s="43">
        <f t="shared" si="29"/>
        <v>0.16324586683997222</v>
      </c>
      <c r="AU51" s="90">
        <f t="shared" si="29"/>
        <v>0.16253762316189199</v>
      </c>
      <c r="AW51" t="str">
        <f>AV51&amp;"_"&amp;C51</f>
        <v>_</v>
      </c>
    </row>
    <row r="52" spans="1:49" ht="15" hidden="1" outlineLevel="1" x14ac:dyDescent="0.25">
      <c r="A52" s="85" t="s">
        <v>118</v>
      </c>
      <c r="B52" t="s">
        <v>119</v>
      </c>
      <c r="C52" t="s">
        <v>26</v>
      </c>
      <c r="D52" t="s">
        <v>18</v>
      </c>
      <c r="E52" t="str">
        <f>VLOOKUP(A52,[1]VLookup!G:I,3,0)</f>
        <v>C2 Reach</v>
      </c>
      <c r="F52" s="22">
        <v>0</v>
      </c>
      <c r="G52" s="23">
        <f>IFERROR(VLOOKUP(A52,[1]Pacific_bookings_input!A:C,3,0),0)</f>
        <v>0</v>
      </c>
      <c r="H52" s="23">
        <f>IFERROR(VLOOKUP(A52,[1]Pacific_bookings_input!H:I,2,0),0)</f>
        <v>0</v>
      </c>
      <c r="I52" s="23">
        <f t="shared" ref="I52:L65" si="31">ROUND((I$102-I$100)*$H52/$H$102,0)</f>
        <v>0</v>
      </c>
      <c r="J52" s="23">
        <f t="shared" si="31"/>
        <v>0</v>
      </c>
      <c r="K52" s="23">
        <f t="shared" si="31"/>
        <v>0</v>
      </c>
      <c r="L52" s="24">
        <f t="shared" si="31"/>
        <v>0</v>
      </c>
      <c r="M52" s="86" t="str">
        <f>IFERROR(VLOOKUP(A52,[1]Revenue_Margin_input_Pac!A:F,6,0),"")</f>
        <v/>
      </c>
      <c r="N52" s="25" t="str">
        <f t="shared" si="5"/>
        <v/>
      </c>
      <c r="O52" s="25" t="str">
        <f t="shared" si="6"/>
        <v/>
      </c>
      <c r="P52" s="25" t="str">
        <f t="shared" si="7"/>
        <v/>
      </c>
      <c r="Q52" s="25" t="str">
        <f t="shared" si="8"/>
        <v/>
      </c>
      <c r="R52" s="25" t="str">
        <f t="shared" si="8"/>
        <v/>
      </c>
      <c r="S52" s="26" t="str">
        <f t="shared" si="8"/>
        <v/>
      </c>
      <c r="T52" s="27" t="str">
        <f>IFERROR(VLOOKUP(A52,[1]Revenue_Margin_input_Pac!A:K,7,0),"")</f>
        <v/>
      </c>
      <c r="U52" s="28" t="str">
        <f>IFERROR(VLOOKUP(A52,[1]Revenue_Margin_input_Pac!A:K,8,0),"")</f>
        <v/>
      </c>
      <c r="V52" s="28" t="str">
        <f>IFERROR(VLOOKUP(A52,[1]Revenue_Margin_input_Pac!A:K,9,0),"")</f>
        <v/>
      </c>
      <c r="W52" s="28" t="str">
        <f>IFERROR(VLOOKUP(A52,[1]Revenue_Margin_input_Pac!A:K,10,0),"")</f>
        <v/>
      </c>
      <c r="X52" s="28" t="str">
        <f>IFERROR(VLOOKUP(A52,[1]Revenue_Margin_input_Pac!A:K,11,0),"")</f>
        <v/>
      </c>
      <c r="Y52" s="28" t="str">
        <f>IFERROR(VLOOKUP(A52,[1]Revenue_Margin_input_Pac!A:L,12,0),"")</f>
        <v/>
      </c>
      <c r="Z52" s="87" t="str">
        <f>IFERROR(VLOOKUP(A52,[1]Revenue_Margin_input_Pac!A:M,13,0),"")</f>
        <v/>
      </c>
      <c r="AA52" s="29">
        <f t="shared" ref="AA52:AG83" si="32">IFERROR(F52*M52,0)</f>
        <v>0</v>
      </c>
      <c r="AB52" s="30">
        <f t="shared" si="32"/>
        <v>0</v>
      </c>
      <c r="AC52" s="30">
        <f t="shared" si="32"/>
        <v>0</v>
      </c>
      <c r="AD52" s="30">
        <f t="shared" si="32"/>
        <v>0</v>
      </c>
      <c r="AE52" s="30">
        <f t="shared" si="32"/>
        <v>0</v>
      </c>
      <c r="AF52" s="30">
        <f t="shared" si="32"/>
        <v>0</v>
      </c>
      <c r="AG52" s="31">
        <f t="shared" si="32"/>
        <v>0</v>
      </c>
      <c r="AH52" s="29">
        <f t="shared" ref="AH52:AN88" si="33">IFERROR(AA52*T52,0)</f>
        <v>0</v>
      </c>
      <c r="AI52" s="30">
        <f t="shared" si="33"/>
        <v>0</v>
      </c>
      <c r="AJ52" s="30">
        <f t="shared" si="33"/>
        <v>0</v>
      </c>
      <c r="AK52" s="30">
        <f t="shared" si="33"/>
        <v>0</v>
      </c>
      <c r="AL52" s="30">
        <f t="shared" si="33"/>
        <v>0</v>
      </c>
      <c r="AM52" s="30">
        <f t="shared" si="33"/>
        <v>0</v>
      </c>
      <c r="AN52" s="31">
        <f t="shared" si="33"/>
        <v>0</v>
      </c>
      <c r="AO52" s="42" t="str">
        <f t="shared" si="29"/>
        <v/>
      </c>
      <c r="AP52" s="43" t="str">
        <f t="shared" si="29"/>
        <v/>
      </c>
      <c r="AQ52" s="43" t="str">
        <f t="shared" si="29"/>
        <v/>
      </c>
      <c r="AR52" s="43" t="str">
        <f t="shared" si="29"/>
        <v/>
      </c>
      <c r="AS52" s="43" t="str">
        <f t="shared" si="29"/>
        <v/>
      </c>
      <c r="AT52" s="43" t="str">
        <f t="shared" si="29"/>
        <v/>
      </c>
      <c r="AU52" s="90" t="str">
        <f t="shared" si="29"/>
        <v/>
      </c>
      <c r="AV52" t="str">
        <f t="shared" ref="AV52:AV101" si="34">$A$102</f>
        <v>C2 - Standard and Premium</v>
      </c>
      <c r="AW52" t="str">
        <f>AV52&amp;"_"&amp;"AM &amp; EMEA"</f>
        <v>C2 - Standard and Premium_AM &amp; EMEA</v>
      </c>
    </row>
    <row r="53" spans="1:49" ht="15" hidden="1" outlineLevel="1" x14ac:dyDescent="0.25">
      <c r="A53" s="85" t="s">
        <v>120</v>
      </c>
      <c r="B53" t="s">
        <v>121</v>
      </c>
      <c r="C53" t="s">
        <v>14</v>
      </c>
      <c r="D53" t="s">
        <v>15</v>
      </c>
      <c r="E53" t="str">
        <f>VLOOKUP(A53,[1]VLookup!G:I,3,0)</f>
        <v>C2 Reach</v>
      </c>
      <c r="F53" s="22">
        <v>0</v>
      </c>
      <c r="G53" s="23">
        <f>IFERROR(VLOOKUP(A53,[1]Pacific_bookings_input!A:C,3,0),0)</f>
        <v>0</v>
      </c>
      <c r="H53" s="23">
        <f>IFERROR(VLOOKUP(A53,[1]Pacific_bookings_input!H:I,2,0),0)</f>
        <v>0</v>
      </c>
      <c r="I53" s="23">
        <f t="shared" si="31"/>
        <v>0</v>
      </c>
      <c r="J53" s="23">
        <f t="shared" si="31"/>
        <v>0</v>
      </c>
      <c r="K53" s="23">
        <f t="shared" si="31"/>
        <v>0</v>
      </c>
      <c r="L53" s="24">
        <f t="shared" si="31"/>
        <v>0</v>
      </c>
      <c r="M53" s="86" t="str">
        <f>IFERROR(VLOOKUP(A53,[1]Revenue_Margin_input_Pac!A:F,6,0),"")</f>
        <v/>
      </c>
      <c r="N53" s="25" t="str">
        <f t="shared" si="5"/>
        <v/>
      </c>
      <c r="O53" s="25" t="str">
        <f t="shared" si="6"/>
        <v/>
      </c>
      <c r="P53" s="25" t="str">
        <f t="shared" si="7"/>
        <v/>
      </c>
      <c r="Q53" s="25" t="str">
        <f t="shared" si="8"/>
        <v/>
      </c>
      <c r="R53" s="25" t="str">
        <f t="shared" si="8"/>
        <v/>
      </c>
      <c r="S53" s="26" t="str">
        <f t="shared" si="8"/>
        <v/>
      </c>
      <c r="T53" s="27" t="str">
        <f>IFERROR(VLOOKUP(A53,[1]Revenue_Margin_input_Pac!A:K,7,0),"")</f>
        <v/>
      </c>
      <c r="U53" s="28" t="str">
        <f>IFERROR(VLOOKUP(A53,[1]Revenue_Margin_input_Pac!A:K,8,0),"")</f>
        <v/>
      </c>
      <c r="V53" s="28" t="str">
        <f>IFERROR(VLOOKUP(A53,[1]Revenue_Margin_input_Pac!A:K,9,0),"")</f>
        <v/>
      </c>
      <c r="W53" s="28" t="str">
        <f>IFERROR(VLOOKUP(A53,[1]Revenue_Margin_input_Pac!A:K,10,0),"")</f>
        <v/>
      </c>
      <c r="X53" s="28" t="str">
        <f>IFERROR(VLOOKUP(A53,[1]Revenue_Margin_input_Pac!A:K,11,0),"")</f>
        <v/>
      </c>
      <c r="Y53" s="28" t="str">
        <f>IFERROR(VLOOKUP(A53,[1]Revenue_Margin_input_Pac!A:L,12,0),"")</f>
        <v/>
      </c>
      <c r="Z53" s="87" t="str">
        <f>IFERROR(VLOOKUP(A53,[1]Revenue_Margin_input_Pac!A:M,13,0),"")</f>
        <v/>
      </c>
      <c r="AA53" s="29">
        <f t="shared" si="32"/>
        <v>0</v>
      </c>
      <c r="AB53" s="30">
        <f t="shared" si="32"/>
        <v>0</v>
      </c>
      <c r="AC53" s="30">
        <f t="shared" si="32"/>
        <v>0</v>
      </c>
      <c r="AD53" s="30">
        <f t="shared" si="32"/>
        <v>0</v>
      </c>
      <c r="AE53" s="30">
        <f t="shared" si="32"/>
        <v>0</v>
      </c>
      <c r="AF53" s="30">
        <f t="shared" si="32"/>
        <v>0</v>
      </c>
      <c r="AG53" s="31">
        <f t="shared" si="32"/>
        <v>0</v>
      </c>
      <c r="AH53" s="29">
        <f t="shared" si="33"/>
        <v>0</v>
      </c>
      <c r="AI53" s="30">
        <f t="shared" si="33"/>
        <v>0</v>
      </c>
      <c r="AJ53" s="30">
        <f t="shared" si="33"/>
        <v>0</v>
      </c>
      <c r="AK53" s="30">
        <f t="shared" si="33"/>
        <v>0</v>
      </c>
      <c r="AL53" s="30">
        <f t="shared" si="33"/>
        <v>0</v>
      </c>
      <c r="AM53" s="30">
        <f t="shared" si="33"/>
        <v>0</v>
      </c>
      <c r="AN53" s="31">
        <f t="shared" si="33"/>
        <v>0</v>
      </c>
      <c r="AO53" s="42" t="str">
        <f t="shared" si="29"/>
        <v/>
      </c>
      <c r="AP53" s="43" t="str">
        <f t="shared" si="29"/>
        <v/>
      </c>
      <c r="AQ53" s="43" t="str">
        <f t="shared" si="29"/>
        <v/>
      </c>
      <c r="AR53" s="43" t="str">
        <f t="shared" si="29"/>
        <v/>
      </c>
      <c r="AS53" s="43" t="str">
        <f t="shared" si="29"/>
        <v/>
      </c>
      <c r="AT53" s="43" t="str">
        <f t="shared" si="29"/>
        <v/>
      </c>
      <c r="AU53" s="90" t="str">
        <f t="shared" si="29"/>
        <v/>
      </c>
      <c r="AV53" t="str">
        <f t="shared" si="34"/>
        <v>C2 - Standard and Premium</v>
      </c>
      <c r="AW53" t="str">
        <f>AV53&amp;"_"&amp;C53</f>
        <v>C2 - Standard and Premium_SN</v>
      </c>
    </row>
    <row r="54" spans="1:49" ht="15" outlineLevel="1" x14ac:dyDescent="0.25">
      <c r="A54" s="85" t="s">
        <v>122</v>
      </c>
      <c r="B54" t="s">
        <v>123</v>
      </c>
      <c r="C54" t="s">
        <v>26</v>
      </c>
      <c r="D54" t="s">
        <v>18</v>
      </c>
      <c r="E54" t="str">
        <f>VLOOKUP(A54,[1]VLookup!G:I,3,0)</f>
        <v>C2 Reach</v>
      </c>
      <c r="F54" s="22">
        <v>23</v>
      </c>
      <c r="G54" s="23">
        <f>IFERROR(VLOOKUP(A54,[1]Pacific_bookings_input!A:C,3,0),0)</f>
        <v>27</v>
      </c>
      <c r="H54" s="23">
        <f>IFERROR(VLOOKUP(A54,[1]Pacific_bookings_input!H:I,2,0),0)</f>
        <v>29</v>
      </c>
      <c r="I54" s="23">
        <f t="shared" si="31"/>
        <v>35</v>
      </c>
      <c r="J54" s="23">
        <f t="shared" si="31"/>
        <v>42</v>
      </c>
      <c r="K54" s="23">
        <f>ROUND((K$102-K$100)*$H54/$H$102,0)-2</f>
        <v>36</v>
      </c>
      <c r="L54" s="24">
        <f t="shared" si="31"/>
        <v>38</v>
      </c>
      <c r="M54" s="86">
        <f>IFERROR(VLOOKUP(A54,[1]Revenue_Margin_input_Pac!A:F,6,0),"")</f>
        <v>43.896200000000007</v>
      </c>
      <c r="N54" s="25">
        <f t="shared" si="5"/>
        <v>43.896200000000007</v>
      </c>
      <c r="O54" s="25">
        <f t="shared" si="6"/>
        <v>43.896200000000007</v>
      </c>
      <c r="P54" s="25">
        <f t="shared" si="7"/>
        <v>43.896200000000007</v>
      </c>
      <c r="Q54" s="25">
        <f t="shared" si="8"/>
        <v>43.896200000000007</v>
      </c>
      <c r="R54" s="25">
        <f t="shared" si="8"/>
        <v>43.896200000000007</v>
      </c>
      <c r="S54" s="26">
        <f t="shared" si="8"/>
        <v>43.896200000000007</v>
      </c>
      <c r="T54" s="27">
        <f>IFERROR(VLOOKUP(A54,[1]Revenue_Margin_input_Pac!A:K,7,0),"")</f>
        <v>0.13969381297120234</v>
      </c>
      <c r="U54" s="28">
        <f>IFERROR(VLOOKUP(A54,[1]Revenue_Margin_input_Pac!A:K,8,0),"")</f>
        <v>0.1805263747956089</v>
      </c>
      <c r="V54" s="28">
        <f>IFERROR(VLOOKUP(A54,[1]Revenue_Margin_input_Pac!A:K,9,0),"")</f>
        <v>8.4295892278970427E-2</v>
      </c>
      <c r="W54" s="28">
        <f>IFERROR(VLOOKUP(A54,[1]Revenue_Margin_input_Pac!A:K,10,0),"")</f>
        <v>8.4295892278970427E-2</v>
      </c>
      <c r="X54" s="28">
        <f>IFERROR(VLOOKUP(A54,[1]Revenue_Margin_input_Pac!A:K,11,0),"")</f>
        <v>0.08</v>
      </c>
      <c r="Y54" s="28">
        <f>IFERROR(VLOOKUP(A54,[1]Revenue_Margin_input_Pac!A:L,12,0),"")</f>
        <v>0.08</v>
      </c>
      <c r="Z54" s="87">
        <f>IFERROR(VLOOKUP(A54,[1]Revenue_Margin_input_Pac!A:M,13,0),"")</f>
        <v>0.08</v>
      </c>
      <c r="AA54" s="29">
        <f t="shared" si="32"/>
        <v>1009.6126000000002</v>
      </c>
      <c r="AB54" s="30">
        <f t="shared" si="32"/>
        <v>1185.1974000000002</v>
      </c>
      <c r="AC54" s="30">
        <f t="shared" si="32"/>
        <v>1272.9898000000003</v>
      </c>
      <c r="AD54" s="30">
        <f t="shared" si="32"/>
        <v>1536.3670000000002</v>
      </c>
      <c r="AE54" s="30">
        <f t="shared" si="32"/>
        <v>1843.6404000000002</v>
      </c>
      <c r="AF54" s="30">
        <f t="shared" si="32"/>
        <v>1580.2632000000003</v>
      </c>
      <c r="AG54" s="31">
        <f t="shared" si="32"/>
        <v>1668.0556000000004</v>
      </c>
      <c r="AH54" s="29">
        <f t="shared" si="33"/>
        <v>141.03663371776935</v>
      </c>
      <c r="AI54" s="30">
        <f t="shared" si="33"/>
        <v>213.95939003918124</v>
      </c>
      <c r="AJ54" s="30">
        <f t="shared" si="33"/>
        <v>107.30781105302813</v>
      </c>
      <c r="AK54" s="30">
        <f t="shared" si="33"/>
        <v>129.50942713296499</v>
      </c>
      <c r="AL54" s="30">
        <f t="shared" si="33"/>
        <v>147.49123200000002</v>
      </c>
      <c r="AM54" s="30">
        <f t="shared" si="33"/>
        <v>126.42105600000004</v>
      </c>
      <c r="AN54" s="31">
        <f t="shared" si="33"/>
        <v>133.44444800000002</v>
      </c>
      <c r="AO54" s="42"/>
      <c r="AP54" s="43"/>
      <c r="AQ54" s="43"/>
      <c r="AR54" s="43"/>
      <c r="AS54" s="43"/>
      <c r="AT54" s="43"/>
      <c r="AU54" s="90"/>
      <c r="AV54" t="str">
        <f t="shared" si="34"/>
        <v>C2 - Standard and Premium</v>
      </c>
      <c r="AW54" t="str">
        <f t="shared" ref="AW54:AW57" si="35">AV54&amp;"_"&amp;"AM &amp; EMEA"</f>
        <v>C2 - Standard and Premium_AM &amp; EMEA</v>
      </c>
    </row>
    <row r="55" spans="1:49" ht="15" hidden="1" outlineLevel="1" x14ac:dyDescent="0.25">
      <c r="A55" s="85" t="s">
        <v>124</v>
      </c>
      <c r="B55" t="s">
        <v>125</v>
      </c>
      <c r="C55" t="s">
        <v>26</v>
      </c>
      <c r="D55" t="s">
        <v>34</v>
      </c>
      <c r="E55" t="str">
        <f>VLOOKUP(A55,[1]VLookup!G:I,3,0)</f>
        <v>C2 Reach</v>
      </c>
      <c r="F55" s="22">
        <v>0</v>
      </c>
      <c r="G55" s="23">
        <f>IFERROR(VLOOKUP(A55,[1]Pacific_bookings_input!A:C,3,0),0)</f>
        <v>0</v>
      </c>
      <c r="H55" s="23">
        <f>IFERROR(VLOOKUP(A55,[1]Pacific_bookings_input!H:I,2,0),0)</f>
        <v>0</v>
      </c>
      <c r="I55" s="23">
        <f t="shared" si="31"/>
        <v>0</v>
      </c>
      <c r="J55" s="23">
        <f t="shared" si="31"/>
        <v>0</v>
      </c>
      <c r="K55" s="23">
        <f t="shared" si="31"/>
        <v>0</v>
      </c>
      <c r="L55" s="24">
        <f t="shared" si="31"/>
        <v>0</v>
      </c>
      <c r="M55" s="86" t="str">
        <f>IFERROR(VLOOKUP(A55,[1]Revenue_Margin_input_Pac!A:F,6,0),"")</f>
        <v/>
      </c>
      <c r="N55" s="25" t="str">
        <f t="shared" si="5"/>
        <v/>
      </c>
      <c r="O55" s="25" t="str">
        <f t="shared" si="6"/>
        <v/>
      </c>
      <c r="P55" s="25" t="str">
        <f t="shared" si="7"/>
        <v/>
      </c>
      <c r="Q55" s="25" t="str">
        <f t="shared" si="8"/>
        <v/>
      </c>
      <c r="R55" s="25" t="str">
        <f t="shared" si="8"/>
        <v/>
      </c>
      <c r="S55" s="26" t="str">
        <f t="shared" si="8"/>
        <v/>
      </c>
      <c r="T55" s="27" t="str">
        <f>IFERROR(VLOOKUP(A55,[1]Revenue_Margin_input_Pac!A:K,7,0),"")</f>
        <v/>
      </c>
      <c r="U55" s="28" t="str">
        <f>IFERROR(VLOOKUP(A55,[1]Revenue_Margin_input_Pac!A:K,8,0),"")</f>
        <v/>
      </c>
      <c r="V55" s="28" t="str">
        <f>IFERROR(VLOOKUP(A55,[1]Revenue_Margin_input_Pac!A:K,9,0),"")</f>
        <v/>
      </c>
      <c r="W55" s="28" t="str">
        <f>IFERROR(VLOOKUP(A55,[1]Revenue_Margin_input_Pac!A:K,10,0),"")</f>
        <v/>
      </c>
      <c r="X55" s="28" t="str">
        <f>IFERROR(VLOOKUP(A55,[1]Revenue_Margin_input_Pac!A:K,11,0),"")</f>
        <v/>
      </c>
      <c r="Y55" s="28" t="str">
        <f>IFERROR(VLOOKUP(A55,[1]Revenue_Margin_input_Pac!A:L,12,0),"")</f>
        <v/>
      </c>
      <c r="Z55" s="87" t="str">
        <f>IFERROR(VLOOKUP(A55,[1]Revenue_Margin_input_Pac!A:M,13,0),"")</f>
        <v/>
      </c>
      <c r="AA55" s="29">
        <f t="shared" si="32"/>
        <v>0</v>
      </c>
      <c r="AB55" s="30">
        <f t="shared" si="32"/>
        <v>0</v>
      </c>
      <c r="AC55" s="30">
        <f t="shared" si="32"/>
        <v>0</v>
      </c>
      <c r="AD55" s="30">
        <f t="shared" si="32"/>
        <v>0</v>
      </c>
      <c r="AE55" s="30">
        <f t="shared" si="32"/>
        <v>0</v>
      </c>
      <c r="AF55" s="30">
        <f t="shared" si="32"/>
        <v>0</v>
      </c>
      <c r="AG55" s="31">
        <f t="shared" si="32"/>
        <v>0</v>
      </c>
      <c r="AH55" s="29">
        <f t="shared" si="33"/>
        <v>0</v>
      </c>
      <c r="AI55" s="30">
        <f t="shared" si="33"/>
        <v>0</v>
      </c>
      <c r="AJ55" s="30">
        <f t="shared" si="33"/>
        <v>0</v>
      </c>
      <c r="AK55" s="30">
        <f t="shared" si="33"/>
        <v>0</v>
      </c>
      <c r="AL55" s="30">
        <f t="shared" si="33"/>
        <v>0</v>
      </c>
      <c r="AM55" s="30">
        <f t="shared" si="33"/>
        <v>0</v>
      </c>
      <c r="AN55" s="31">
        <f t="shared" si="33"/>
        <v>0</v>
      </c>
      <c r="AO55" s="42"/>
      <c r="AP55" s="43"/>
      <c r="AQ55" s="43"/>
      <c r="AR55" s="43"/>
      <c r="AS55" s="43"/>
      <c r="AT55" s="43"/>
      <c r="AU55" s="90"/>
      <c r="AV55" t="str">
        <f t="shared" si="34"/>
        <v>C2 - Standard and Premium</v>
      </c>
      <c r="AW55" t="str">
        <f t="shared" si="35"/>
        <v>C2 - Standard and Premium_AM &amp; EMEA</v>
      </c>
    </row>
    <row r="56" spans="1:49" ht="15" hidden="1" outlineLevel="1" x14ac:dyDescent="0.25">
      <c r="A56" s="85" t="s">
        <v>126</v>
      </c>
      <c r="B56" t="s">
        <v>119</v>
      </c>
      <c r="C56" t="s">
        <v>26</v>
      </c>
      <c r="D56" t="s">
        <v>15</v>
      </c>
      <c r="E56" t="str">
        <f>VLOOKUP(A56,[1]VLookup!G:I,3,0)</f>
        <v>C2 Reach</v>
      </c>
      <c r="F56" s="22">
        <v>0</v>
      </c>
      <c r="G56" s="23">
        <f>IFERROR(VLOOKUP(A56,[1]Pacific_bookings_input!A:C,3,0),0)</f>
        <v>0</v>
      </c>
      <c r="H56" s="23">
        <f>IFERROR(VLOOKUP(A56,[1]Pacific_bookings_input!H:I,2,0),0)</f>
        <v>0</v>
      </c>
      <c r="I56" s="23">
        <f t="shared" si="31"/>
        <v>0</v>
      </c>
      <c r="J56" s="23">
        <f t="shared" si="31"/>
        <v>0</v>
      </c>
      <c r="K56" s="23">
        <f t="shared" si="31"/>
        <v>0</v>
      </c>
      <c r="L56" s="24">
        <f t="shared" si="31"/>
        <v>0</v>
      </c>
      <c r="M56" s="86" t="str">
        <f>IFERROR(VLOOKUP(A56,[1]Revenue_Margin_input_Pac!A:F,6,0),"")</f>
        <v/>
      </c>
      <c r="N56" s="25" t="str">
        <f t="shared" si="5"/>
        <v/>
      </c>
      <c r="O56" s="25" t="str">
        <f t="shared" si="6"/>
        <v/>
      </c>
      <c r="P56" s="25" t="str">
        <f t="shared" si="7"/>
        <v/>
      </c>
      <c r="Q56" s="25" t="str">
        <f t="shared" si="8"/>
        <v/>
      </c>
      <c r="R56" s="25" t="str">
        <f t="shared" si="8"/>
        <v/>
      </c>
      <c r="S56" s="26" t="str">
        <f t="shared" si="8"/>
        <v/>
      </c>
      <c r="T56" s="27" t="str">
        <f>IFERROR(VLOOKUP(A56,[1]Revenue_Margin_input_Pac!A:K,7,0),"")</f>
        <v/>
      </c>
      <c r="U56" s="28" t="str">
        <f>IFERROR(VLOOKUP(A56,[1]Revenue_Margin_input_Pac!A:K,8,0),"")</f>
        <v/>
      </c>
      <c r="V56" s="28" t="str">
        <f>IFERROR(VLOOKUP(A56,[1]Revenue_Margin_input_Pac!A:K,9,0),"")</f>
        <v/>
      </c>
      <c r="W56" s="28" t="str">
        <f>IFERROR(VLOOKUP(A56,[1]Revenue_Margin_input_Pac!A:K,10,0),"")</f>
        <v/>
      </c>
      <c r="X56" s="28" t="str">
        <f>IFERROR(VLOOKUP(A56,[1]Revenue_Margin_input_Pac!A:K,11,0),"")</f>
        <v/>
      </c>
      <c r="Y56" s="28" t="str">
        <f>IFERROR(VLOOKUP(A56,[1]Revenue_Margin_input_Pac!A:L,12,0),"")</f>
        <v/>
      </c>
      <c r="Z56" s="87" t="str">
        <f>IFERROR(VLOOKUP(A56,[1]Revenue_Margin_input_Pac!A:M,13,0),"")</f>
        <v/>
      </c>
      <c r="AA56" s="29">
        <f t="shared" si="32"/>
        <v>0</v>
      </c>
      <c r="AB56" s="30">
        <f t="shared" si="32"/>
        <v>0</v>
      </c>
      <c r="AC56" s="30">
        <f t="shared" si="32"/>
        <v>0</v>
      </c>
      <c r="AD56" s="30">
        <f t="shared" si="32"/>
        <v>0</v>
      </c>
      <c r="AE56" s="30">
        <f t="shared" si="32"/>
        <v>0</v>
      </c>
      <c r="AF56" s="30">
        <f t="shared" si="32"/>
        <v>0</v>
      </c>
      <c r="AG56" s="31">
        <f t="shared" si="32"/>
        <v>0</v>
      </c>
      <c r="AH56" s="29">
        <f t="shared" si="33"/>
        <v>0</v>
      </c>
      <c r="AI56" s="30">
        <f t="shared" si="33"/>
        <v>0</v>
      </c>
      <c r="AJ56" s="30">
        <f t="shared" si="33"/>
        <v>0</v>
      </c>
      <c r="AK56" s="30">
        <f t="shared" si="33"/>
        <v>0</v>
      </c>
      <c r="AL56" s="30">
        <f t="shared" si="33"/>
        <v>0</v>
      </c>
      <c r="AM56" s="30">
        <f t="shared" si="33"/>
        <v>0</v>
      </c>
      <c r="AN56" s="31">
        <f t="shared" si="33"/>
        <v>0</v>
      </c>
      <c r="AO56" s="42"/>
      <c r="AP56" s="43"/>
      <c r="AQ56" s="43"/>
      <c r="AR56" s="43"/>
      <c r="AS56" s="43"/>
      <c r="AT56" s="43"/>
      <c r="AU56" s="90"/>
      <c r="AV56" t="str">
        <f t="shared" si="34"/>
        <v>C2 - Standard and Premium</v>
      </c>
      <c r="AW56" t="str">
        <f t="shared" si="35"/>
        <v>C2 - Standard and Premium_AM &amp; EMEA</v>
      </c>
    </row>
    <row r="57" spans="1:49" ht="15" outlineLevel="1" x14ac:dyDescent="0.25">
      <c r="A57" s="85" t="s">
        <v>127</v>
      </c>
      <c r="B57" t="s">
        <v>128</v>
      </c>
      <c r="C57" t="s">
        <v>26</v>
      </c>
      <c r="D57" t="s">
        <v>15</v>
      </c>
      <c r="E57" t="str">
        <f>VLOOKUP(A57,[1]VLookup!G:I,3,0)</f>
        <v>C2 Reach</v>
      </c>
      <c r="F57" s="22">
        <v>10</v>
      </c>
      <c r="G57" s="23">
        <f>IFERROR(VLOOKUP(A57,[1]Pacific_bookings_input!A:C,3,0),0)</f>
        <v>18</v>
      </c>
      <c r="H57" s="23">
        <f>IFERROR(VLOOKUP(A57,[1]Pacific_bookings_input!H:I,2,0),0)</f>
        <v>4</v>
      </c>
      <c r="I57" s="23">
        <f t="shared" si="31"/>
        <v>5</v>
      </c>
      <c r="J57" s="23">
        <f t="shared" si="31"/>
        <v>6</v>
      </c>
      <c r="K57" s="23">
        <f t="shared" si="31"/>
        <v>5</v>
      </c>
      <c r="L57" s="24">
        <f t="shared" si="31"/>
        <v>5</v>
      </c>
      <c r="M57" s="86">
        <f>IFERROR(VLOOKUP(A57,[1]Revenue_Margin_input_Pac!A:F,6,0),"")</f>
        <v>43.03428104142619</v>
      </c>
      <c r="N57" s="25">
        <f t="shared" si="5"/>
        <v>43.03428104142619</v>
      </c>
      <c r="O57" s="25">
        <f t="shared" si="6"/>
        <v>43.03428104142619</v>
      </c>
      <c r="P57" s="25">
        <f t="shared" si="7"/>
        <v>43.03428104142619</v>
      </c>
      <c r="Q57" s="25">
        <f t="shared" si="8"/>
        <v>43.03428104142619</v>
      </c>
      <c r="R57" s="25">
        <f t="shared" si="8"/>
        <v>43.03428104142619</v>
      </c>
      <c r="S57" s="26">
        <f t="shared" si="8"/>
        <v>43.03428104142619</v>
      </c>
      <c r="T57" s="27">
        <f>IFERROR(VLOOKUP(A57,[1]Revenue_Margin_input_Pac!A:K,7,0),"")</f>
        <v>0.14675813778748184</v>
      </c>
      <c r="U57" s="28">
        <f>IFERROR(VLOOKUP(A57,[1]Revenue_Margin_input_Pac!A:K,8,0),"")</f>
        <v>0.10306389254098873</v>
      </c>
      <c r="V57" s="28">
        <f>IFERROR(VLOOKUP(A57,[1]Revenue_Margin_input_Pac!A:K,9,0),"")</f>
        <v>7.0645218191384543E-2</v>
      </c>
      <c r="W57" s="28">
        <f>IFERROR(VLOOKUP(A57,[1]Revenue_Margin_input_Pac!A:K,10,0),"")</f>
        <v>7.0645218191384543E-2</v>
      </c>
      <c r="X57" s="28">
        <f>IFERROR(VLOOKUP(A57,[1]Revenue_Margin_input_Pac!A:K,11,0),"")</f>
        <v>0.08</v>
      </c>
      <c r="Y57" s="28">
        <f>IFERROR(VLOOKUP(A57,[1]Revenue_Margin_input_Pac!A:L,12,0),"")</f>
        <v>0.08</v>
      </c>
      <c r="Z57" s="87">
        <f>IFERROR(VLOOKUP(A57,[1]Revenue_Margin_input_Pac!A:M,13,0),"")</f>
        <v>0.08</v>
      </c>
      <c r="AA57" s="29">
        <f t="shared" si="32"/>
        <v>430.34281041426192</v>
      </c>
      <c r="AB57" s="30">
        <f t="shared" si="32"/>
        <v>774.61705874567144</v>
      </c>
      <c r="AC57" s="30">
        <f t="shared" si="32"/>
        <v>172.13712416570476</v>
      </c>
      <c r="AD57" s="30">
        <f t="shared" si="32"/>
        <v>215.17140520713096</v>
      </c>
      <c r="AE57" s="30">
        <f t="shared" si="32"/>
        <v>258.20568624855713</v>
      </c>
      <c r="AF57" s="30">
        <f t="shared" si="32"/>
        <v>215.17140520713096</v>
      </c>
      <c r="AG57" s="31">
        <f t="shared" si="32"/>
        <v>215.17140520713096</v>
      </c>
      <c r="AH57" s="29">
        <f t="shared" si="33"/>
        <v>63.156309466628429</v>
      </c>
      <c r="AI57" s="30">
        <f t="shared" si="33"/>
        <v>79.835049302980636</v>
      </c>
      <c r="AJ57" s="30">
        <f t="shared" si="33"/>
        <v>12.160664695523666</v>
      </c>
      <c r="AK57" s="30">
        <f t="shared" si="33"/>
        <v>15.200830869404582</v>
      </c>
      <c r="AL57" s="30">
        <f t="shared" si="33"/>
        <v>20.656454899884572</v>
      </c>
      <c r="AM57" s="30">
        <f t="shared" si="33"/>
        <v>17.213712416570477</v>
      </c>
      <c r="AN57" s="31">
        <f t="shared" si="33"/>
        <v>17.213712416570477</v>
      </c>
      <c r="AO57" s="42"/>
      <c r="AP57" s="43"/>
      <c r="AQ57" s="43"/>
      <c r="AR57" s="43"/>
      <c r="AS57" s="43"/>
      <c r="AT57" s="43"/>
      <c r="AU57" s="90"/>
      <c r="AV57" t="str">
        <f t="shared" si="34"/>
        <v>C2 - Standard and Premium</v>
      </c>
      <c r="AW57" t="str">
        <f t="shared" si="35"/>
        <v>C2 - Standard and Premium_AM &amp; EMEA</v>
      </c>
    </row>
    <row r="58" spans="1:49" ht="15" hidden="1" outlineLevel="1" x14ac:dyDescent="0.25">
      <c r="A58" s="85" t="s">
        <v>129</v>
      </c>
      <c r="B58" t="s">
        <v>130</v>
      </c>
      <c r="C58" t="s">
        <v>14</v>
      </c>
      <c r="D58" t="s">
        <v>15</v>
      </c>
      <c r="E58" t="str">
        <f>VLOOKUP(A58,[1]VLookup!G:I,3,0)</f>
        <v>C2 Reach</v>
      </c>
      <c r="F58" s="22">
        <v>0</v>
      </c>
      <c r="G58" s="23">
        <f>IFERROR(VLOOKUP(A58,[1]Pacific_bookings_input!A:C,3,0),0)</f>
        <v>0</v>
      </c>
      <c r="H58" s="23">
        <f>IFERROR(VLOOKUP(A58,[1]Pacific_bookings_input!H:I,2,0),0)</f>
        <v>0</v>
      </c>
      <c r="I58" s="23">
        <f t="shared" si="31"/>
        <v>0</v>
      </c>
      <c r="J58" s="23">
        <f t="shared" si="31"/>
        <v>0</v>
      </c>
      <c r="K58" s="23">
        <f t="shared" si="31"/>
        <v>0</v>
      </c>
      <c r="L58" s="24">
        <f t="shared" si="31"/>
        <v>0</v>
      </c>
      <c r="M58" s="86" t="str">
        <f>IFERROR(VLOOKUP(A58,[1]Revenue_Margin_input_Pac!A:F,6,0),"")</f>
        <v/>
      </c>
      <c r="N58" s="25" t="str">
        <f t="shared" si="5"/>
        <v/>
      </c>
      <c r="O58" s="25" t="str">
        <f t="shared" si="6"/>
        <v/>
      </c>
      <c r="P58" s="25" t="str">
        <f t="shared" si="7"/>
        <v/>
      </c>
      <c r="Q58" s="25" t="str">
        <f t="shared" si="8"/>
        <v/>
      </c>
      <c r="R58" s="25" t="str">
        <f t="shared" si="8"/>
        <v/>
      </c>
      <c r="S58" s="26" t="str">
        <f t="shared" si="8"/>
        <v/>
      </c>
      <c r="T58" s="27" t="str">
        <f>IFERROR(VLOOKUP(A58,[1]Revenue_Margin_input_Pac!A:K,7,0),"")</f>
        <v/>
      </c>
      <c r="U58" s="28" t="str">
        <f>IFERROR(VLOOKUP(A58,[1]Revenue_Margin_input_Pac!A:K,8,0),"")</f>
        <v/>
      </c>
      <c r="V58" s="28" t="str">
        <f>IFERROR(VLOOKUP(A58,[1]Revenue_Margin_input_Pac!A:K,9,0),"")</f>
        <v/>
      </c>
      <c r="W58" s="28" t="str">
        <f>IFERROR(VLOOKUP(A58,[1]Revenue_Margin_input_Pac!A:K,10,0),"")</f>
        <v/>
      </c>
      <c r="X58" s="28" t="str">
        <f>IFERROR(VLOOKUP(A58,[1]Revenue_Margin_input_Pac!A:K,11,0),"")</f>
        <v/>
      </c>
      <c r="Y58" s="28" t="str">
        <f>IFERROR(VLOOKUP(A58,[1]Revenue_Margin_input_Pac!A:L,12,0),"")</f>
        <v/>
      </c>
      <c r="Z58" s="87" t="str">
        <f>IFERROR(VLOOKUP(A58,[1]Revenue_Margin_input_Pac!A:M,13,0),"")</f>
        <v/>
      </c>
      <c r="AA58" s="29">
        <f t="shared" si="32"/>
        <v>0</v>
      </c>
      <c r="AB58" s="30">
        <f t="shared" si="32"/>
        <v>0</v>
      </c>
      <c r="AC58" s="30">
        <f t="shared" si="32"/>
        <v>0</v>
      </c>
      <c r="AD58" s="30">
        <f t="shared" si="32"/>
        <v>0</v>
      </c>
      <c r="AE58" s="30">
        <f t="shared" si="32"/>
        <v>0</v>
      </c>
      <c r="AF58" s="30">
        <f t="shared" si="32"/>
        <v>0</v>
      </c>
      <c r="AG58" s="31">
        <f t="shared" si="32"/>
        <v>0</v>
      </c>
      <c r="AH58" s="29">
        <f t="shared" si="33"/>
        <v>0</v>
      </c>
      <c r="AI58" s="30">
        <f t="shared" si="33"/>
        <v>0</v>
      </c>
      <c r="AJ58" s="30">
        <f t="shared" si="33"/>
        <v>0</v>
      </c>
      <c r="AK58" s="30">
        <f t="shared" si="33"/>
        <v>0</v>
      </c>
      <c r="AL58" s="30">
        <f t="shared" si="33"/>
        <v>0</v>
      </c>
      <c r="AM58" s="30">
        <f t="shared" si="33"/>
        <v>0</v>
      </c>
      <c r="AN58" s="31">
        <f t="shared" si="33"/>
        <v>0</v>
      </c>
      <c r="AO58" s="42"/>
      <c r="AP58" s="43"/>
      <c r="AQ58" s="43"/>
      <c r="AR58" s="43"/>
      <c r="AS58" s="43"/>
      <c r="AT58" s="43"/>
      <c r="AU58" s="90"/>
      <c r="AV58" t="str">
        <f t="shared" si="34"/>
        <v>C2 - Standard and Premium</v>
      </c>
      <c r="AW58" t="str">
        <f>AV58&amp;"_"&amp;C58</f>
        <v>C2 - Standard and Premium_SN</v>
      </c>
    </row>
    <row r="59" spans="1:49" ht="15" hidden="1" outlineLevel="1" x14ac:dyDescent="0.25">
      <c r="A59" s="85" t="s">
        <v>131</v>
      </c>
      <c r="B59" t="s">
        <v>132</v>
      </c>
      <c r="C59" t="s">
        <v>14</v>
      </c>
      <c r="D59" t="s">
        <v>18</v>
      </c>
      <c r="E59" t="str">
        <f>VLOOKUP(A59,[1]VLookup!G:I,3,0)</f>
        <v>C2 Reach</v>
      </c>
      <c r="F59" s="22">
        <v>0</v>
      </c>
      <c r="G59" s="23">
        <f>IFERROR(VLOOKUP(A59,[1]Pacific_bookings_input!A:C,3,0),0)</f>
        <v>0</v>
      </c>
      <c r="H59" s="23">
        <f>IFERROR(VLOOKUP(A59,[1]Pacific_bookings_input!H:I,2,0),0)</f>
        <v>0</v>
      </c>
      <c r="I59" s="23">
        <f t="shared" si="31"/>
        <v>0</v>
      </c>
      <c r="J59" s="23">
        <f t="shared" si="31"/>
        <v>0</v>
      </c>
      <c r="K59" s="23">
        <f t="shared" si="31"/>
        <v>0</v>
      </c>
      <c r="L59" s="24">
        <f t="shared" si="31"/>
        <v>0</v>
      </c>
      <c r="M59" s="86" t="str">
        <f>IFERROR(VLOOKUP(A59,[1]Revenue_Margin_input_Pac!A:F,6,0),"")</f>
        <v/>
      </c>
      <c r="N59" s="25" t="str">
        <f t="shared" si="5"/>
        <v/>
      </c>
      <c r="O59" s="25" t="str">
        <f t="shared" si="6"/>
        <v/>
      </c>
      <c r="P59" s="25" t="str">
        <f t="shared" si="7"/>
        <v/>
      </c>
      <c r="Q59" s="25" t="str">
        <f t="shared" si="8"/>
        <v/>
      </c>
      <c r="R59" s="25" t="str">
        <f t="shared" si="8"/>
        <v/>
      </c>
      <c r="S59" s="26" t="str">
        <f t="shared" si="8"/>
        <v/>
      </c>
      <c r="T59" s="27" t="str">
        <f>IFERROR(VLOOKUP(A59,[1]Revenue_Margin_input_Pac!A:K,7,0),"")</f>
        <v/>
      </c>
      <c r="U59" s="28" t="str">
        <f>IFERROR(VLOOKUP(A59,[1]Revenue_Margin_input_Pac!A:K,8,0),"")</f>
        <v/>
      </c>
      <c r="V59" s="28" t="str">
        <f>IFERROR(VLOOKUP(A59,[1]Revenue_Margin_input_Pac!A:K,9,0),"")</f>
        <v/>
      </c>
      <c r="W59" s="28" t="str">
        <f>IFERROR(VLOOKUP(A59,[1]Revenue_Margin_input_Pac!A:K,10,0),"")</f>
        <v/>
      </c>
      <c r="X59" s="28" t="str">
        <f>IFERROR(VLOOKUP(A59,[1]Revenue_Margin_input_Pac!A:K,11,0),"")</f>
        <v/>
      </c>
      <c r="Y59" s="28" t="str">
        <f>IFERROR(VLOOKUP(A59,[1]Revenue_Margin_input_Pac!A:L,12,0),"")</f>
        <v/>
      </c>
      <c r="Z59" s="87" t="str">
        <f>IFERROR(VLOOKUP(A59,[1]Revenue_Margin_input_Pac!A:M,13,0),"")</f>
        <v/>
      </c>
      <c r="AA59" s="29">
        <f t="shared" si="32"/>
        <v>0</v>
      </c>
      <c r="AB59" s="30">
        <f t="shared" si="32"/>
        <v>0</v>
      </c>
      <c r="AC59" s="30">
        <f t="shared" si="32"/>
        <v>0</v>
      </c>
      <c r="AD59" s="30">
        <f t="shared" si="32"/>
        <v>0</v>
      </c>
      <c r="AE59" s="30">
        <f t="shared" si="32"/>
        <v>0</v>
      </c>
      <c r="AF59" s="30">
        <f t="shared" si="32"/>
        <v>0</v>
      </c>
      <c r="AG59" s="31">
        <f t="shared" si="32"/>
        <v>0</v>
      </c>
      <c r="AH59" s="29">
        <f t="shared" si="33"/>
        <v>0</v>
      </c>
      <c r="AI59" s="30">
        <f t="shared" si="33"/>
        <v>0</v>
      </c>
      <c r="AJ59" s="30">
        <f t="shared" si="33"/>
        <v>0</v>
      </c>
      <c r="AK59" s="30">
        <f t="shared" si="33"/>
        <v>0</v>
      </c>
      <c r="AL59" s="30">
        <f t="shared" si="33"/>
        <v>0</v>
      </c>
      <c r="AM59" s="30">
        <f t="shared" si="33"/>
        <v>0</v>
      </c>
      <c r="AN59" s="31">
        <f t="shared" si="33"/>
        <v>0</v>
      </c>
      <c r="AO59" s="42"/>
      <c r="AP59" s="43"/>
      <c r="AQ59" s="43"/>
      <c r="AR59" s="43"/>
      <c r="AS59" s="43"/>
      <c r="AT59" s="43"/>
      <c r="AU59" s="90"/>
      <c r="AV59" t="str">
        <f t="shared" si="34"/>
        <v>C2 - Standard and Premium</v>
      </c>
      <c r="AW59" t="str">
        <f>AV59&amp;"_"&amp;C59</f>
        <v>C2 - Standard and Premium_SN</v>
      </c>
    </row>
    <row r="60" spans="1:49" ht="15" outlineLevel="1" x14ac:dyDescent="0.25">
      <c r="A60" s="85" t="s">
        <v>133</v>
      </c>
      <c r="B60" t="s">
        <v>134</v>
      </c>
      <c r="C60" t="s">
        <v>26</v>
      </c>
      <c r="D60" t="s">
        <v>18</v>
      </c>
      <c r="E60" t="str">
        <f>VLOOKUP(A60,[1]VLookup!G:I,3,0)</f>
        <v>C2 Reach</v>
      </c>
      <c r="F60" s="22">
        <v>1</v>
      </c>
      <c r="G60" s="23">
        <f>IFERROR(VLOOKUP(A60,[1]Pacific_bookings_input!A:C,3,0),0)</f>
        <v>1</v>
      </c>
      <c r="H60" s="23">
        <f>IFERROR(VLOOKUP(A60,[1]Pacific_bookings_input!H:I,2,0),0)</f>
        <v>2</v>
      </c>
      <c r="I60" s="23">
        <f t="shared" si="31"/>
        <v>2</v>
      </c>
      <c r="J60" s="23">
        <f t="shared" si="31"/>
        <v>3</v>
      </c>
      <c r="K60" s="23">
        <f t="shared" si="31"/>
        <v>3</v>
      </c>
      <c r="L60" s="24">
        <f t="shared" si="31"/>
        <v>3</v>
      </c>
      <c r="M60" s="86">
        <f>IFERROR(VLOOKUP(A60,[1]Revenue_Margin_input_Pac!A:F,6,0),"")</f>
        <v>42.670824823105434</v>
      </c>
      <c r="N60" s="25">
        <f t="shared" si="5"/>
        <v>42.670824823105434</v>
      </c>
      <c r="O60" s="25">
        <f t="shared" si="6"/>
        <v>42.670824823105434</v>
      </c>
      <c r="P60" s="25">
        <f t="shared" si="7"/>
        <v>42.670824823105434</v>
      </c>
      <c r="Q60" s="25">
        <f t="shared" si="8"/>
        <v>42.670824823105434</v>
      </c>
      <c r="R60" s="25">
        <f t="shared" si="8"/>
        <v>42.670824823105434</v>
      </c>
      <c r="S60" s="26">
        <f t="shared" si="8"/>
        <v>42.670824823105434</v>
      </c>
      <c r="T60" s="27">
        <f>IFERROR(VLOOKUP(A60,[1]Revenue_Margin_input_Pac!A:K,7,0),"")</f>
        <v>0.22680313029581145</v>
      </c>
      <c r="U60" s="28">
        <f>IFERROR(VLOOKUP(A60,[1]Revenue_Margin_input_Pac!A:K,8,0),"")</f>
        <v>0.24755990340706877</v>
      </c>
      <c r="V60" s="28">
        <f>IFERROR(VLOOKUP(A60,[1]Revenue_Margin_input_Pac!A:K,9,0),"")</f>
        <v>0.24755990340706877</v>
      </c>
      <c r="W60" s="28">
        <f>IFERROR(VLOOKUP(A60,[1]Revenue_Margin_input_Pac!A:K,10,0),"")</f>
        <v>0.24755990340706877</v>
      </c>
      <c r="X60" s="28">
        <f>IFERROR(VLOOKUP(A60,[1]Revenue_Margin_input_Pac!A:K,11,0),"")</f>
        <v>0.24755990340706877</v>
      </c>
      <c r="Y60" s="28">
        <f>IFERROR(VLOOKUP(A60,[1]Revenue_Margin_input_Pac!A:L,12,0),"")</f>
        <v>0.24755990340706877</v>
      </c>
      <c r="Z60" s="87">
        <f>IFERROR(VLOOKUP(A60,[1]Revenue_Margin_input_Pac!A:M,13,0),"")</f>
        <v>0.24755990340706877</v>
      </c>
      <c r="AA60" s="29">
        <f t="shared" si="32"/>
        <v>42.670824823105434</v>
      </c>
      <c r="AB60" s="30">
        <f t="shared" si="32"/>
        <v>42.670824823105434</v>
      </c>
      <c r="AC60" s="30">
        <f t="shared" si="32"/>
        <v>85.341649646210868</v>
      </c>
      <c r="AD60" s="30">
        <f t="shared" si="32"/>
        <v>85.341649646210868</v>
      </c>
      <c r="AE60" s="30">
        <f t="shared" si="32"/>
        <v>128.01247446931632</v>
      </c>
      <c r="AF60" s="30">
        <f t="shared" si="32"/>
        <v>128.01247446931632</v>
      </c>
      <c r="AG60" s="31">
        <f t="shared" si="32"/>
        <v>128.01247446931632</v>
      </c>
      <c r="AH60" s="29">
        <f t="shared" si="33"/>
        <v>9.6778766421845273</v>
      </c>
      <c r="AI60" s="30">
        <f t="shared" si="33"/>
        <v>10.563585271507934</v>
      </c>
      <c r="AJ60" s="30">
        <f t="shared" si="33"/>
        <v>21.127170543015868</v>
      </c>
      <c r="AK60" s="30">
        <f t="shared" si="33"/>
        <v>21.127170543015868</v>
      </c>
      <c r="AL60" s="30">
        <f t="shared" si="33"/>
        <v>31.690755814523804</v>
      </c>
      <c r="AM60" s="30">
        <f t="shared" si="33"/>
        <v>31.690755814523804</v>
      </c>
      <c r="AN60" s="31">
        <f t="shared" si="33"/>
        <v>31.690755814523804</v>
      </c>
      <c r="AO60" s="42"/>
      <c r="AP60" s="43"/>
      <c r="AQ60" s="43"/>
      <c r="AR60" s="43"/>
      <c r="AS60" s="43"/>
      <c r="AT60" s="43"/>
      <c r="AU60" s="90"/>
      <c r="AV60" t="str">
        <f t="shared" si="34"/>
        <v>C2 - Standard and Premium</v>
      </c>
      <c r="AW60" t="str">
        <f t="shared" ref="AW60:AW66" si="36">AV60&amp;"_"&amp;"AM &amp; EMEA"</f>
        <v>C2 - Standard and Premium_AM &amp; EMEA</v>
      </c>
    </row>
    <row r="61" spans="1:49" ht="15" hidden="1" outlineLevel="1" x14ac:dyDescent="0.25">
      <c r="A61" s="85" t="s">
        <v>135</v>
      </c>
      <c r="B61" t="s">
        <v>136</v>
      </c>
      <c r="C61" t="s">
        <v>26</v>
      </c>
      <c r="D61" t="s">
        <v>15</v>
      </c>
      <c r="E61" t="str">
        <f>VLOOKUP(A61,[1]VLookup!G:I,3,0)</f>
        <v>C2 Reach</v>
      </c>
      <c r="F61" s="22">
        <v>0</v>
      </c>
      <c r="G61" s="23">
        <f>IFERROR(VLOOKUP(A61,[1]Pacific_bookings_input!A:C,3,0),0)</f>
        <v>0</v>
      </c>
      <c r="H61" s="23">
        <f>IFERROR(VLOOKUP(A61,[1]Pacific_bookings_input!H:I,2,0),0)</f>
        <v>0</v>
      </c>
      <c r="I61" s="23">
        <f t="shared" si="31"/>
        <v>0</v>
      </c>
      <c r="J61" s="23">
        <f t="shared" si="31"/>
        <v>0</v>
      </c>
      <c r="K61" s="23">
        <f t="shared" si="31"/>
        <v>0</v>
      </c>
      <c r="L61" s="24">
        <f t="shared" si="31"/>
        <v>0</v>
      </c>
      <c r="M61" s="86" t="str">
        <f>IFERROR(VLOOKUP(A61,[1]Revenue_Margin_input_Pac!A:F,6,0),"")</f>
        <v/>
      </c>
      <c r="N61" s="25" t="str">
        <f t="shared" si="5"/>
        <v/>
      </c>
      <c r="O61" s="25" t="str">
        <f t="shared" si="6"/>
        <v/>
      </c>
      <c r="P61" s="25" t="str">
        <f t="shared" si="7"/>
        <v/>
      </c>
      <c r="Q61" s="25" t="str">
        <f t="shared" si="8"/>
        <v/>
      </c>
      <c r="R61" s="25" t="str">
        <f t="shared" si="8"/>
        <v/>
      </c>
      <c r="S61" s="26" t="str">
        <f t="shared" si="8"/>
        <v/>
      </c>
      <c r="T61" s="27" t="str">
        <f>IFERROR(VLOOKUP(A61,[1]Revenue_Margin_input_Pac!A:K,7,0),"")</f>
        <v/>
      </c>
      <c r="U61" s="28" t="str">
        <f>IFERROR(VLOOKUP(A61,[1]Revenue_Margin_input_Pac!A:K,8,0),"")</f>
        <v/>
      </c>
      <c r="V61" s="28" t="str">
        <f>IFERROR(VLOOKUP(A61,[1]Revenue_Margin_input_Pac!A:K,9,0),"")</f>
        <v/>
      </c>
      <c r="W61" s="28" t="str">
        <f>IFERROR(VLOOKUP(A61,[1]Revenue_Margin_input_Pac!A:K,10,0),"")</f>
        <v/>
      </c>
      <c r="X61" s="28" t="str">
        <f>IFERROR(VLOOKUP(A61,[1]Revenue_Margin_input_Pac!A:K,11,0),"")</f>
        <v/>
      </c>
      <c r="Y61" s="28" t="str">
        <f>IFERROR(VLOOKUP(A61,[1]Revenue_Margin_input_Pac!A:L,12,0),"")</f>
        <v/>
      </c>
      <c r="Z61" s="87" t="str">
        <f>IFERROR(VLOOKUP(A61,[1]Revenue_Margin_input_Pac!A:M,13,0),"")</f>
        <v/>
      </c>
      <c r="AA61" s="29">
        <f t="shared" si="32"/>
        <v>0</v>
      </c>
      <c r="AB61" s="30">
        <f t="shared" si="32"/>
        <v>0</v>
      </c>
      <c r="AC61" s="30">
        <f t="shared" si="32"/>
        <v>0</v>
      </c>
      <c r="AD61" s="30">
        <f t="shared" si="32"/>
        <v>0</v>
      </c>
      <c r="AE61" s="30">
        <f t="shared" si="32"/>
        <v>0</v>
      </c>
      <c r="AF61" s="30">
        <f t="shared" si="32"/>
        <v>0</v>
      </c>
      <c r="AG61" s="31">
        <f t="shared" si="32"/>
        <v>0</v>
      </c>
      <c r="AH61" s="29">
        <f t="shared" si="33"/>
        <v>0</v>
      </c>
      <c r="AI61" s="30">
        <f t="shared" si="33"/>
        <v>0</v>
      </c>
      <c r="AJ61" s="30">
        <f t="shared" si="33"/>
        <v>0</v>
      </c>
      <c r="AK61" s="30">
        <f t="shared" si="33"/>
        <v>0</v>
      </c>
      <c r="AL61" s="30">
        <f t="shared" si="33"/>
        <v>0</v>
      </c>
      <c r="AM61" s="30">
        <f t="shared" si="33"/>
        <v>0</v>
      </c>
      <c r="AN61" s="31">
        <f t="shared" si="33"/>
        <v>0</v>
      </c>
      <c r="AO61" s="42"/>
      <c r="AP61" s="43"/>
      <c r="AQ61" s="43"/>
      <c r="AR61" s="43"/>
      <c r="AS61" s="43"/>
      <c r="AT61" s="43"/>
      <c r="AU61" s="90"/>
      <c r="AV61" t="str">
        <f t="shared" si="34"/>
        <v>C2 - Standard and Premium</v>
      </c>
      <c r="AW61" t="str">
        <f t="shared" si="36"/>
        <v>C2 - Standard and Premium_AM &amp; EMEA</v>
      </c>
    </row>
    <row r="62" spans="1:49" ht="15" outlineLevel="1" x14ac:dyDescent="0.25">
      <c r="A62" s="85" t="s">
        <v>137</v>
      </c>
      <c r="B62" t="s">
        <v>138</v>
      </c>
      <c r="C62" t="s">
        <v>60</v>
      </c>
      <c r="D62" t="s">
        <v>18</v>
      </c>
      <c r="E62" t="str">
        <f>VLOOKUP(A62,[1]VLookup!G:I,3,0)</f>
        <v>C2 Reach</v>
      </c>
      <c r="F62" s="22">
        <v>82</v>
      </c>
      <c r="G62" s="23">
        <f>IFERROR(VLOOKUP(A62,[1]Pacific_bookings_input!A:C,3,0),0)</f>
        <v>51</v>
      </c>
      <c r="H62" s="23">
        <f>IFERROR(VLOOKUP(A62,[1]Pacific_bookings_input!H:I,2,0),0)</f>
        <v>79</v>
      </c>
      <c r="I62" s="23">
        <f>ROUND((I$102-I$100)*$H62/$H$102,0)+2</f>
        <v>97</v>
      </c>
      <c r="J62" s="23">
        <f>ROUND((J$102-J$100)*$H62/$H$102,0)</f>
        <v>115</v>
      </c>
      <c r="K62" s="23">
        <f>ROUND((K$102-K$100)*$H62/$H$102,0)+1</f>
        <v>104</v>
      </c>
      <c r="L62" s="24">
        <f>ROUND((L$102-L$100)*$H62/$H$102,0)+1</f>
        <v>104</v>
      </c>
      <c r="M62" s="86">
        <f>IFERROR(VLOOKUP(A62,[1]Revenue_Margin_input_Pac!A:F,6,0),"")</f>
        <v>42.292300000000004</v>
      </c>
      <c r="N62" s="25">
        <f t="shared" si="5"/>
        <v>42.292300000000004</v>
      </c>
      <c r="O62" s="25">
        <f t="shared" si="6"/>
        <v>42.292300000000004</v>
      </c>
      <c r="P62" s="25">
        <f t="shared" si="7"/>
        <v>42.292300000000004</v>
      </c>
      <c r="Q62" s="25">
        <f t="shared" si="8"/>
        <v>42.292300000000004</v>
      </c>
      <c r="R62" s="25">
        <f t="shared" si="8"/>
        <v>42.292300000000004</v>
      </c>
      <c r="S62" s="26">
        <f t="shared" si="8"/>
        <v>42.292300000000004</v>
      </c>
      <c r="T62" s="27">
        <f>IFERROR(VLOOKUP(A62,[1]Revenue_Margin_input_Pac!A:K,7,0),"")</f>
        <v>3.4179220135705714E-2</v>
      </c>
      <c r="U62" s="28">
        <f>IFERROR(VLOOKUP(A62,[1]Revenue_Margin_input_Pac!A:K,8,0),"")</f>
        <v>9.8078207916603488E-2</v>
      </c>
      <c r="V62" s="28">
        <f>IFERROR(VLOOKUP(A62,[1]Revenue_Margin_input_Pac!A:K,9,0),"")</f>
        <v>0.1297283628373786</v>
      </c>
      <c r="W62" s="28">
        <f>IFERROR(VLOOKUP(A62,[1]Revenue_Margin_input_Pac!A:K,10,0),"")</f>
        <v>0.1297283628373786</v>
      </c>
      <c r="X62" s="28">
        <f>IFERROR(VLOOKUP(A62,[1]Revenue_Margin_input_Pac!A:K,11,0),"")</f>
        <v>0.1297283628373786</v>
      </c>
      <c r="Y62" s="28">
        <f>IFERROR(VLOOKUP(A62,[1]Revenue_Margin_input_Pac!A:L,12,0),"")</f>
        <v>0.1297283628373786</v>
      </c>
      <c r="Z62" s="87">
        <f>IFERROR(VLOOKUP(A62,[1]Revenue_Margin_input_Pac!A:M,13,0),"")</f>
        <v>0.1297283628373786</v>
      </c>
      <c r="AA62" s="29">
        <f t="shared" si="32"/>
        <v>3467.9686000000002</v>
      </c>
      <c r="AB62" s="30">
        <f t="shared" si="32"/>
        <v>2156.9073000000003</v>
      </c>
      <c r="AC62" s="30">
        <f t="shared" si="32"/>
        <v>3341.0917000000004</v>
      </c>
      <c r="AD62" s="30">
        <f t="shared" si="32"/>
        <v>4102.3531000000003</v>
      </c>
      <c r="AE62" s="30">
        <f t="shared" si="32"/>
        <v>4863.6145000000006</v>
      </c>
      <c r="AF62" s="30">
        <f t="shared" si="32"/>
        <v>4398.3992000000007</v>
      </c>
      <c r="AG62" s="31">
        <f t="shared" si="32"/>
        <v>4398.3992000000007</v>
      </c>
      <c r="AH62" s="29">
        <f t="shared" si="33"/>
        <v>118.53246220311516</v>
      </c>
      <c r="AI62" s="30">
        <f t="shared" si="33"/>
        <v>211.54560262623988</v>
      </c>
      <c r="AJ62" s="30">
        <f t="shared" si="33"/>
        <v>433.43435633055412</v>
      </c>
      <c r="AK62" s="30">
        <f t="shared" si="33"/>
        <v>532.1915514438449</v>
      </c>
      <c r="AL62" s="30">
        <f t="shared" si="33"/>
        <v>630.94874655713579</v>
      </c>
      <c r="AM62" s="30">
        <f t="shared" si="33"/>
        <v>570.5971273212358</v>
      </c>
      <c r="AN62" s="31">
        <f t="shared" si="33"/>
        <v>570.5971273212358</v>
      </c>
      <c r="AO62" s="42"/>
      <c r="AP62" s="43"/>
      <c r="AQ62" s="43"/>
      <c r="AR62" s="43"/>
      <c r="AS62" s="43"/>
      <c r="AT62" s="43"/>
      <c r="AU62" s="90"/>
      <c r="AV62" t="str">
        <f t="shared" si="34"/>
        <v>C2 - Standard and Premium</v>
      </c>
      <c r="AW62" t="str">
        <f t="shared" si="36"/>
        <v>C2 - Standard and Premium_AM &amp; EMEA</v>
      </c>
    </row>
    <row r="63" spans="1:49" ht="15" hidden="1" outlineLevel="1" x14ac:dyDescent="0.25">
      <c r="A63" s="85" t="s">
        <v>139</v>
      </c>
      <c r="B63" t="s">
        <v>140</v>
      </c>
      <c r="C63" t="s">
        <v>26</v>
      </c>
      <c r="D63" t="s">
        <v>18</v>
      </c>
      <c r="E63" t="str">
        <f>VLOOKUP(A63,[1]VLookup!G:I,3,0)</f>
        <v>C2 Reach</v>
      </c>
      <c r="F63" s="22">
        <v>0</v>
      </c>
      <c r="G63" s="23">
        <f>IFERROR(VLOOKUP(A63,[1]Pacific_bookings_input!A:C,3,0),0)</f>
        <v>0</v>
      </c>
      <c r="H63" s="23">
        <f>IFERROR(VLOOKUP(A63,[1]Pacific_bookings_input!H:I,2,0),0)</f>
        <v>0</v>
      </c>
      <c r="I63" s="23">
        <f>ROUND((I$102-I$100)*$H63/$H$102,0)</f>
        <v>0</v>
      </c>
      <c r="J63" s="23">
        <f>ROUND((J$102-J$100)*$H63/$H$102,0)</f>
        <v>0</v>
      </c>
      <c r="K63" s="23">
        <f t="shared" si="31"/>
        <v>0</v>
      </c>
      <c r="L63" s="24">
        <f t="shared" si="31"/>
        <v>0</v>
      </c>
      <c r="M63" s="86" t="str">
        <f>IFERROR(VLOOKUP(A63,[1]Revenue_Margin_input_Pac!A:F,6,0),"")</f>
        <v/>
      </c>
      <c r="N63" s="25" t="str">
        <f t="shared" si="5"/>
        <v/>
      </c>
      <c r="O63" s="25" t="str">
        <f t="shared" si="6"/>
        <v/>
      </c>
      <c r="P63" s="25" t="str">
        <f t="shared" si="7"/>
        <v/>
      </c>
      <c r="Q63" s="25" t="str">
        <f t="shared" si="8"/>
        <v/>
      </c>
      <c r="R63" s="25" t="str">
        <f t="shared" si="8"/>
        <v/>
      </c>
      <c r="S63" s="26" t="str">
        <f t="shared" si="8"/>
        <v/>
      </c>
      <c r="T63" s="27" t="str">
        <f>IFERROR(VLOOKUP(A63,[1]Revenue_Margin_input_Pac!A:K,7,0),"")</f>
        <v/>
      </c>
      <c r="U63" s="28" t="str">
        <f>IFERROR(VLOOKUP(A63,[1]Revenue_Margin_input_Pac!A:K,8,0),"")</f>
        <v/>
      </c>
      <c r="V63" s="28" t="str">
        <f>IFERROR(VLOOKUP(A63,[1]Revenue_Margin_input_Pac!A:K,9,0),"")</f>
        <v/>
      </c>
      <c r="W63" s="28" t="str">
        <f>IFERROR(VLOOKUP(A63,[1]Revenue_Margin_input_Pac!A:K,10,0),"")</f>
        <v/>
      </c>
      <c r="X63" s="28" t="str">
        <f>IFERROR(VLOOKUP(A63,[1]Revenue_Margin_input_Pac!A:K,11,0),"")</f>
        <v/>
      </c>
      <c r="Y63" s="28" t="str">
        <f>IFERROR(VLOOKUP(A63,[1]Revenue_Margin_input_Pac!A:L,12,0),"")</f>
        <v/>
      </c>
      <c r="Z63" s="87" t="str">
        <f>IFERROR(VLOOKUP(A63,[1]Revenue_Margin_input_Pac!A:M,13,0),"")</f>
        <v/>
      </c>
      <c r="AA63" s="29">
        <f t="shared" si="32"/>
        <v>0</v>
      </c>
      <c r="AB63" s="30">
        <f t="shared" si="32"/>
        <v>0</v>
      </c>
      <c r="AC63" s="30">
        <f t="shared" si="32"/>
        <v>0</v>
      </c>
      <c r="AD63" s="30">
        <f t="shared" si="32"/>
        <v>0</v>
      </c>
      <c r="AE63" s="30">
        <f t="shared" si="32"/>
        <v>0</v>
      </c>
      <c r="AF63" s="30">
        <f t="shared" si="32"/>
        <v>0</v>
      </c>
      <c r="AG63" s="31">
        <f t="shared" si="32"/>
        <v>0</v>
      </c>
      <c r="AH63" s="29">
        <f t="shared" si="33"/>
        <v>0</v>
      </c>
      <c r="AI63" s="30">
        <f t="shared" si="33"/>
        <v>0</v>
      </c>
      <c r="AJ63" s="30">
        <f t="shared" si="33"/>
        <v>0</v>
      </c>
      <c r="AK63" s="30">
        <f t="shared" si="33"/>
        <v>0</v>
      </c>
      <c r="AL63" s="30">
        <f t="shared" si="33"/>
        <v>0</v>
      </c>
      <c r="AM63" s="30">
        <f t="shared" si="33"/>
        <v>0</v>
      </c>
      <c r="AN63" s="31">
        <f t="shared" si="33"/>
        <v>0</v>
      </c>
      <c r="AO63" s="42" t="str">
        <f t="shared" ref="AO63:AU64" si="37">IFERROR(AH63/AA63,"")</f>
        <v/>
      </c>
      <c r="AP63" s="43" t="str">
        <f t="shared" si="37"/>
        <v/>
      </c>
      <c r="AQ63" s="43" t="str">
        <f t="shared" si="37"/>
        <v/>
      </c>
      <c r="AR63" s="43" t="str">
        <f t="shared" si="37"/>
        <v/>
      </c>
      <c r="AS63" s="43" t="str">
        <f t="shared" si="37"/>
        <v/>
      </c>
      <c r="AT63" s="43" t="str">
        <f t="shared" si="37"/>
        <v/>
      </c>
      <c r="AU63" s="90" t="str">
        <f t="shared" si="37"/>
        <v/>
      </c>
      <c r="AV63" t="str">
        <f t="shared" si="34"/>
        <v>C2 - Standard and Premium</v>
      </c>
      <c r="AW63" t="str">
        <f t="shared" si="36"/>
        <v>C2 - Standard and Premium_AM &amp; EMEA</v>
      </c>
    </row>
    <row r="64" spans="1:49" ht="15" hidden="1" outlineLevel="1" x14ac:dyDescent="0.25">
      <c r="A64" s="85" t="s">
        <v>141</v>
      </c>
      <c r="B64" t="s">
        <v>142</v>
      </c>
      <c r="C64" t="s">
        <v>26</v>
      </c>
      <c r="D64" t="s">
        <v>18</v>
      </c>
      <c r="E64" t="str">
        <f>VLOOKUP(A64,[1]VLookup!G:I,3,0)</f>
        <v>C2 Reach</v>
      </c>
      <c r="F64" s="22">
        <v>0</v>
      </c>
      <c r="G64" s="23">
        <f>IFERROR(VLOOKUP(A64,[1]Pacific_bookings_input!A:C,3,0),0)</f>
        <v>0</v>
      </c>
      <c r="H64" s="23">
        <f>IFERROR(VLOOKUP(A64,[1]Pacific_bookings_input!H:I,2,0),0)</f>
        <v>0</v>
      </c>
      <c r="I64" s="23">
        <f>ROUND((I$102-I$100)*$H64/$H$102,0)</f>
        <v>0</v>
      </c>
      <c r="J64" s="23">
        <f>ROUND((J$102-J$100)*$H64/$H$102,0)</f>
        <v>0</v>
      </c>
      <c r="K64" s="23">
        <f t="shared" si="31"/>
        <v>0</v>
      </c>
      <c r="L64" s="24">
        <f t="shared" si="31"/>
        <v>0</v>
      </c>
      <c r="M64" s="86" t="str">
        <f>IFERROR(VLOOKUP(A64,[1]Revenue_Margin_input_Pac!A:F,6,0),"")</f>
        <v/>
      </c>
      <c r="N64" s="25" t="str">
        <f t="shared" si="5"/>
        <v/>
      </c>
      <c r="O64" s="25" t="str">
        <f t="shared" si="6"/>
        <v/>
      </c>
      <c r="P64" s="25" t="str">
        <f t="shared" si="7"/>
        <v/>
      </c>
      <c r="Q64" s="25" t="str">
        <f t="shared" si="8"/>
        <v/>
      </c>
      <c r="R64" s="25" t="str">
        <f t="shared" si="8"/>
        <v/>
      </c>
      <c r="S64" s="26" t="str">
        <f t="shared" si="8"/>
        <v/>
      </c>
      <c r="T64" s="27" t="str">
        <f>IFERROR(VLOOKUP(A64,[1]Revenue_Margin_input_Pac!A:K,7,0),"")</f>
        <v/>
      </c>
      <c r="U64" s="28" t="str">
        <f>IFERROR(VLOOKUP(A64,[1]Revenue_Margin_input_Pac!A:K,8,0),"")</f>
        <v/>
      </c>
      <c r="V64" s="28" t="str">
        <f>IFERROR(VLOOKUP(A64,[1]Revenue_Margin_input_Pac!A:K,9,0),"")</f>
        <v/>
      </c>
      <c r="W64" s="28" t="str">
        <f>IFERROR(VLOOKUP(A64,[1]Revenue_Margin_input_Pac!A:K,10,0),"")</f>
        <v/>
      </c>
      <c r="X64" s="28" t="str">
        <f>IFERROR(VLOOKUP(A64,[1]Revenue_Margin_input_Pac!A:K,11,0),"")</f>
        <v/>
      </c>
      <c r="Y64" s="28" t="str">
        <f>IFERROR(VLOOKUP(A64,[1]Revenue_Margin_input_Pac!A:L,12,0),"")</f>
        <v/>
      </c>
      <c r="Z64" s="87" t="str">
        <f>IFERROR(VLOOKUP(A64,[1]Revenue_Margin_input_Pac!A:M,13,0),"")</f>
        <v/>
      </c>
      <c r="AA64" s="29">
        <f t="shared" si="32"/>
        <v>0</v>
      </c>
      <c r="AB64" s="30">
        <f t="shared" si="32"/>
        <v>0</v>
      </c>
      <c r="AC64" s="30">
        <f t="shared" si="32"/>
        <v>0</v>
      </c>
      <c r="AD64" s="30">
        <f t="shared" si="32"/>
        <v>0</v>
      </c>
      <c r="AE64" s="30">
        <f t="shared" si="32"/>
        <v>0</v>
      </c>
      <c r="AF64" s="30">
        <f t="shared" si="32"/>
        <v>0</v>
      </c>
      <c r="AG64" s="31">
        <f t="shared" si="32"/>
        <v>0</v>
      </c>
      <c r="AH64" s="29">
        <f t="shared" si="33"/>
        <v>0</v>
      </c>
      <c r="AI64" s="30">
        <f t="shared" si="33"/>
        <v>0</v>
      </c>
      <c r="AJ64" s="30">
        <f t="shared" si="33"/>
        <v>0</v>
      </c>
      <c r="AK64" s="30">
        <f t="shared" si="33"/>
        <v>0</v>
      </c>
      <c r="AL64" s="30">
        <f t="shared" si="33"/>
        <v>0</v>
      </c>
      <c r="AM64" s="30">
        <f t="shared" si="33"/>
        <v>0</v>
      </c>
      <c r="AN64" s="31">
        <f t="shared" si="33"/>
        <v>0</v>
      </c>
      <c r="AO64" s="42" t="str">
        <f t="shared" si="37"/>
        <v/>
      </c>
      <c r="AP64" s="43" t="str">
        <f t="shared" si="37"/>
        <v/>
      </c>
      <c r="AQ64" s="43" t="str">
        <f t="shared" si="37"/>
        <v/>
      </c>
      <c r="AR64" s="43" t="str">
        <f t="shared" si="37"/>
        <v/>
      </c>
      <c r="AS64" s="43" t="str">
        <f t="shared" si="37"/>
        <v/>
      </c>
      <c r="AT64" s="43" t="str">
        <f t="shared" si="37"/>
        <v/>
      </c>
      <c r="AU64" s="90" t="str">
        <f t="shared" si="37"/>
        <v/>
      </c>
      <c r="AV64" t="str">
        <f t="shared" si="34"/>
        <v>C2 - Standard and Premium</v>
      </c>
      <c r="AW64" t="str">
        <f t="shared" si="36"/>
        <v>C2 - Standard and Premium_AM &amp; EMEA</v>
      </c>
    </row>
    <row r="65" spans="1:49" ht="15" outlineLevel="1" x14ac:dyDescent="0.25">
      <c r="A65" s="85" t="s">
        <v>143</v>
      </c>
      <c r="B65" t="s">
        <v>144</v>
      </c>
      <c r="C65" t="s">
        <v>26</v>
      </c>
      <c r="D65" t="s">
        <v>15</v>
      </c>
      <c r="E65" t="str">
        <f>VLOOKUP(A65,[1]VLookup!G:I,3,0)</f>
        <v>C2 Reach</v>
      </c>
      <c r="F65" s="22">
        <v>0</v>
      </c>
      <c r="G65" s="23">
        <f>IFERROR(VLOOKUP(A65,[1]Pacific_bookings_input!A:C,3,0),0)</f>
        <v>0</v>
      </c>
      <c r="H65" s="23">
        <f>IFERROR(VLOOKUP(A65,[1]Pacific_bookings_input!H:I,2,0),0)</f>
        <v>1</v>
      </c>
      <c r="I65" s="23">
        <f>ROUND((I$102-I$100)*$H65/$H$102,0)</f>
        <v>1</v>
      </c>
      <c r="J65" s="23">
        <f>ROUND((J$102-J$100)*$H65/$H$102,0)</f>
        <v>1</v>
      </c>
      <c r="K65" s="23">
        <f t="shared" si="31"/>
        <v>1</v>
      </c>
      <c r="L65" s="24">
        <f t="shared" si="31"/>
        <v>1</v>
      </c>
      <c r="M65" s="86">
        <f>IFERROR(VLOOKUP(A65,[1]Revenue_Margin_input_Pac!A:F,6,0),"")</f>
        <v>39.617659823595247</v>
      </c>
      <c r="N65" s="25">
        <f t="shared" si="5"/>
        <v>39.617659823595247</v>
      </c>
      <c r="O65" s="25">
        <f t="shared" si="6"/>
        <v>39.617659823595247</v>
      </c>
      <c r="P65" s="25">
        <f t="shared" si="7"/>
        <v>39.617659823595247</v>
      </c>
      <c r="Q65" s="25">
        <f t="shared" si="8"/>
        <v>39.617659823595247</v>
      </c>
      <c r="R65" s="25">
        <f t="shared" si="8"/>
        <v>39.617659823595247</v>
      </c>
      <c r="S65" s="26">
        <f t="shared" si="8"/>
        <v>39.617659823595247</v>
      </c>
      <c r="T65" s="27">
        <f>IFERROR(VLOOKUP(A65,[1]Revenue_Margin_input_Pac!A:K,7,0),"")</f>
        <v>7.8691277305141083E-2</v>
      </c>
      <c r="U65" s="28">
        <f>IFERROR(VLOOKUP(A65,[1]Revenue_Margin_input_Pac!A:K,8,0),"")</f>
        <v>0.1034759565890537</v>
      </c>
      <c r="V65" s="28">
        <f>IFERROR(VLOOKUP(A65,[1]Revenue_Margin_input_Pac!A:K,9,0),"")</f>
        <v>0.1034759565890537</v>
      </c>
      <c r="W65" s="28">
        <f>IFERROR(VLOOKUP(A65,[1]Revenue_Margin_input_Pac!A:K,10,0),"")</f>
        <v>0.1034759565890537</v>
      </c>
      <c r="X65" s="28">
        <f>IFERROR(VLOOKUP(A65,[1]Revenue_Margin_input_Pac!A:K,11,0),"")</f>
        <v>0.1034759565890537</v>
      </c>
      <c r="Y65" s="28">
        <f>IFERROR(VLOOKUP(A65,[1]Revenue_Margin_input_Pac!A:L,12,0),"")</f>
        <v>0.1034759565890537</v>
      </c>
      <c r="Z65" s="87">
        <f>IFERROR(VLOOKUP(A65,[1]Revenue_Margin_input_Pac!A:M,13,0),"")</f>
        <v>0.1034759565890537</v>
      </c>
      <c r="AA65" s="29">
        <f t="shared" si="32"/>
        <v>0</v>
      </c>
      <c r="AB65" s="30">
        <f t="shared" si="32"/>
        <v>0</v>
      </c>
      <c r="AC65" s="30">
        <f t="shared" si="32"/>
        <v>39.617659823595247</v>
      </c>
      <c r="AD65" s="30">
        <f t="shared" si="32"/>
        <v>39.617659823595247</v>
      </c>
      <c r="AE65" s="30">
        <f t="shared" si="32"/>
        <v>39.617659823595247</v>
      </c>
      <c r="AF65" s="30">
        <f t="shared" si="32"/>
        <v>39.617659823595247</v>
      </c>
      <c r="AG65" s="31">
        <f t="shared" si="32"/>
        <v>39.617659823595247</v>
      </c>
      <c r="AH65" s="29">
        <f t="shared" si="33"/>
        <v>0</v>
      </c>
      <c r="AI65" s="30">
        <f t="shared" si="33"/>
        <v>0</v>
      </c>
      <c r="AJ65" s="30">
        <f t="shared" si="33"/>
        <v>4.0994752480662386</v>
      </c>
      <c r="AK65" s="30">
        <f t="shared" si="33"/>
        <v>4.0994752480662386</v>
      </c>
      <c r="AL65" s="30">
        <f t="shared" si="33"/>
        <v>4.0994752480662386</v>
      </c>
      <c r="AM65" s="30">
        <f t="shared" si="33"/>
        <v>4.0994752480662386</v>
      </c>
      <c r="AN65" s="31">
        <f t="shared" si="33"/>
        <v>4.0994752480662386</v>
      </c>
      <c r="AO65" s="42"/>
      <c r="AP65" s="43"/>
      <c r="AQ65" s="43"/>
      <c r="AR65" s="43"/>
      <c r="AS65" s="43"/>
      <c r="AT65" s="43"/>
      <c r="AU65" s="90"/>
      <c r="AV65" t="str">
        <f t="shared" si="34"/>
        <v>C2 - Standard and Premium</v>
      </c>
      <c r="AW65" t="str">
        <f t="shared" si="36"/>
        <v>C2 - Standard and Premium_AM &amp; EMEA</v>
      </c>
    </row>
    <row r="66" spans="1:49" ht="15" outlineLevel="1" x14ac:dyDescent="0.25">
      <c r="A66" s="85" t="s">
        <v>145</v>
      </c>
      <c r="B66" t="s">
        <v>146</v>
      </c>
      <c r="C66" t="s">
        <v>60</v>
      </c>
      <c r="D66" t="s">
        <v>15</v>
      </c>
      <c r="E66" t="str">
        <f>VLOOKUP(A66,[1]VLookup!G:I,3,0)</f>
        <v>C2 Reach</v>
      </c>
      <c r="F66" s="22">
        <v>34</v>
      </c>
      <c r="G66" s="23">
        <f>IFERROR(VLOOKUP(A66,[1]Pacific_bookings_input!A:C,3,0),0)</f>
        <v>28</v>
      </c>
      <c r="H66" s="23">
        <f>IFERROR(VLOOKUP(A66,[1]Pacific_bookings_input!H:I,2,0),0)</f>
        <v>8</v>
      </c>
      <c r="I66" s="23">
        <f>ROUND((I$102-I$100)*$H66/$H$102,0)-1</f>
        <v>9</v>
      </c>
      <c r="J66" s="23">
        <f>ROUND((J$102-J$100)*$H66/$H$102,0)+1</f>
        <v>13</v>
      </c>
      <c r="K66" s="23">
        <f>ROUND((K$102-K$100)*$H66/$H$102,0)+1</f>
        <v>11</v>
      </c>
      <c r="L66" s="24">
        <f>ROUND((L$102-L$100)*$H66/$H$102,0)+1</f>
        <v>11</v>
      </c>
      <c r="M66" s="86">
        <f>IFERROR(VLOOKUP(A66,[1]Revenue_Margin_input_Pac!A:F,6,0),"")</f>
        <v>41.48943663118294</v>
      </c>
      <c r="N66" s="25">
        <f t="shared" si="5"/>
        <v>41.48943663118294</v>
      </c>
      <c r="O66" s="25">
        <f t="shared" si="6"/>
        <v>41.48943663118294</v>
      </c>
      <c r="P66" s="25">
        <f t="shared" si="7"/>
        <v>41.48943663118294</v>
      </c>
      <c r="Q66" s="25">
        <f t="shared" si="8"/>
        <v>41.48943663118294</v>
      </c>
      <c r="R66" s="25">
        <f t="shared" si="8"/>
        <v>41.48943663118294</v>
      </c>
      <c r="S66" s="26">
        <f t="shared" si="8"/>
        <v>41.48943663118294</v>
      </c>
      <c r="T66" s="27">
        <f>IFERROR(VLOOKUP(A66,[1]Revenue_Margin_input_Pac!A:K,7,0),"")</f>
        <v>3.4953661390077932E-2</v>
      </c>
      <c r="U66" s="28">
        <f>IFERROR(VLOOKUP(A66,[1]Revenue_Margin_input_Pac!A:K,8,0),"")</f>
        <v>9.7204235898825E-2</v>
      </c>
      <c r="V66" s="28">
        <f>IFERROR(VLOOKUP(A66,[1]Revenue_Margin_input_Pac!A:K,9,0),"")</f>
        <v>0.16227438573399219</v>
      </c>
      <c r="W66" s="28">
        <f>IFERROR(VLOOKUP(A66,[1]Revenue_Margin_input_Pac!A:K,10,0),"")</f>
        <v>0.16227438573399219</v>
      </c>
      <c r="X66" s="28">
        <f>IFERROR(VLOOKUP(A66,[1]Revenue_Margin_input_Pac!A:K,11,0),"")</f>
        <v>0.16227438573399219</v>
      </c>
      <c r="Y66" s="28">
        <f>IFERROR(VLOOKUP(A66,[1]Revenue_Margin_input_Pac!A:L,12,0),"")</f>
        <v>0.16227438573399219</v>
      </c>
      <c r="Z66" s="87">
        <f>IFERROR(VLOOKUP(A66,[1]Revenue_Margin_input_Pac!A:M,13,0),"")</f>
        <v>0.16227438573399219</v>
      </c>
      <c r="AA66" s="29">
        <f t="shared" si="32"/>
        <v>1410.6408454602199</v>
      </c>
      <c r="AB66" s="30">
        <f t="shared" si="32"/>
        <v>1161.7042256731224</v>
      </c>
      <c r="AC66" s="30">
        <f t="shared" si="32"/>
        <v>331.91549304946352</v>
      </c>
      <c r="AD66" s="30">
        <f t="shared" si="32"/>
        <v>373.40492968064643</v>
      </c>
      <c r="AE66" s="30">
        <f t="shared" si="32"/>
        <v>539.36267620537819</v>
      </c>
      <c r="AF66" s="30">
        <f t="shared" si="32"/>
        <v>456.38380294301237</v>
      </c>
      <c r="AG66" s="31">
        <f t="shared" si="32"/>
        <v>456.38380294301237</v>
      </c>
      <c r="AH66" s="29">
        <f t="shared" si="33"/>
        <v>49.307062455229783</v>
      </c>
      <c r="AI66" s="30">
        <f t="shared" si="33"/>
        <v>112.92257159699203</v>
      </c>
      <c r="AJ66" s="30">
        <f t="shared" si="33"/>
        <v>53.861382750196846</v>
      </c>
      <c r="AK66" s="30">
        <f t="shared" si="33"/>
        <v>60.594055593971447</v>
      </c>
      <c r="AL66" s="30">
        <f t="shared" si="33"/>
        <v>87.524746969069881</v>
      </c>
      <c r="AM66" s="30">
        <f t="shared" si="33"/>
        <v>74.059401281520664</v>
      </c>
      <c r="AN66" s="31">
        <f t="shared" si="33"/>
        <v>74.059401281520664</v>
      </c>
      <c r="AO66" s="42"/>
      <c r="AP66" s="43"/>
      <c r="AQ66" s="43"/>
      <c r="AR66" s="43"/>
      <c r="AS66" s="43"/>
      <c r="AT66" s="43"/>
      <c r="AU66" s="90"/>
      <c r="AV66" t="str">
        <f t="shared" si="34"/>
        <v>C2 - Standard and Premium</v>
      </c>
      <c r="AW66" t="str">
        <f t="shared" si="36"/>
        <v>C2 - Standard and Premium_AM &amp; EMEA</v>
      </c>
    </row>
    <row r="67" spans="1:49" ht="15" hidden="1" outlineLevel="1" x14ac:dyDescent="0.25">
      <c r="A67" s="85" t="s">
        <v>147</v>
      </c>
      <c r="B67" t="s">
        <v>148</v>
      </c>
      <c r="C67" t="s">
        <v>14</v>
      </c>
      <c r="D67" t="s">
        <v>18</v>
      </c>
      <c r="E67" t="str">
        <f>VLOOKUP(A67,[1]VLookup!G:I,3,0)</f>
        <v>C2 Reach</v>
      </c>
      <c r="F67" s="22">
        <v>0</v>
      </c>
      <c r="G67" s="23">
        <f>IFERROR(VLOOKUP(A67,[1]Pacific_bookings_input!A:C,3,0),0)</f>
        <v>0</v>
      </c>
      <c r="H67" s="23">
        <f>IFERROR(VLOOKUP(A67,[1]Pacific_bookings_input!H:I,2,0),0)</f>
        <v>0</v>
      </c>
      <c r="I67" s="23">
        <f t="shared" ref="I67:L82" si="38">ROUND((I$102-I$100)*$H67/$H$102,0)</f>
        <v>0</v>
      </c>
      <c r="J67" s="23">
        <f t="shared" si="38"/>
        <v>0</v>
      </c>
      <c r="K67" s="23">
        <f t="shared" si="38"/>
        <v>0</v>
      </c>
      <c r="L67" s="24">
        <f t="shared" si="38"/>
        <v>0</v>
      </c>
      <c r="M67" s="86" t="str">
        <f>IFERROR(VLOOKUP(A67,[1]Revenue_Margin_input_Pac!A:F,6,0),"")</f>
        <v/>
      </c>
      <c r="N67" s="25" t="str">
        <f t="shared" si="5"/>
        <v/>
      </c>
      <c r="O67" s="25" t="str">
        <f t="shared" si="6"/>
        <v/>
      </c>
      <c r="P67" s="25" t="str">
        <f t="shared" si="7"/>
        <v/>
      </c>
      <c r="Q67" s="25" t="str">
        <f t="shared" si="8"/>
        <v/>
      </c>
      <c r="R67" s="25" t="str">
        <f t="shared" si="8"/>
        <v/>
      </c>
      <c r="S67" s="26" t="str">
        <f t="shared" si="8"/>
        <v/>
      </c>
      <c r="T67" s="27" t="str">
        <f>IFERROR(VLOOKUP(A67,[1]Revenue_Margin_input_Pac!A:K,7,0),"")</f>
        <v/>
      </c>
      <c r="U67" s="28" t="str">
        <f>IFERROR(VLOOKUP(A67,[1]Revenue_Margin_input_Pac!A:K,8,0),"")</f>
        <v/>
      </c>
      <c r="V67" s="28" t="str">
        <f>IFERROR(VLOOKUP(A67,[1]Revenue_Margin_input_Pac!A:K,9,0),"")</f>
        <v/>
      </c>
      <c r="W67" s="28" t="str">
        <f>IFERROR(VLOOKUP(A67,[1]Revenue_Margin_input_Pac!A:K,10,0),"")</f>
        <v/>
      </c>
      <c r="X67" s="28" t="str">
        <f>IFERROR(VLOOKUP(A67,[1]Revenue_Margin_input_Pac!A:K,11,0),"")</f>
        <v/>
      </c>
      <c r="Y67" s="28" t="str">
        <f>IFERROR(VLOOKUP(A67,[1]Revenue_Margin_input_Pac!A:L,12,0),"")</f>
        <v/>
      </c>
      <c r="Z67" s="87" t="str">
        <f>IFERROR(VLOOKUP(A67,[1]Revenue_Margin_input_Pac!A:M,13,0),"")</f>
        <v/>
      </c>
      <c r="AA67" s="29">
        <f t="shared" si="32"/>
        <v>0</v>
      </c>
      <c r="AB67" s="30">
        <f t="shared" si="32"/>
        <v>0</v>
      </c>
      <c r="AC67" s="30">
        <f t="shared" si="32"/>
        <v>0</v>
      </c>
      <c r="AD67" s="30">
        <f t="shared" si="32"/>
        <v>0</v>
      </c>
      <c r="AE67" s="30">
        <f t="shared" si="32"/>
        <v>0</v>
      </c>
      <c r="AF67" s="30">
        <f t="shared" si="32"/>
        <v>0</v>
      </c>
      <c r="AG67" s="31">
        <f t="shared" si="32"/>
        <v>0</v>
      </c>
      <c r="AH67" s="29">
        <f t="shared" si="33"/>
        <v>0</v>
      </c>
      <c r="AI67" s="30">
        <f t="shared" si="33"/>
        <v>0</v>
      </c>
      <c r="AJ67" s="30">
        <f t="shared" si="33"/>
        <v>0</v>
      </c>
      <c r="AK67" s="30">
        <f t="shared" si="33"/>
        <v>0</v>
      </c>
      <c r="AL67" s="30">
        <f t="shared" si="33"/>
        <v>0</v>
      </c>
      <c r="AM67" s="30">
        <f t="shared" si="33"/>
        <v>0</v>
      </c>
      <c r="AN67" s="31">
        <f t="shared" si="33"/>
        <v>0</v>
      </c>
      <c r="AO67" s="42"/>
      <c r="AP67" s="43"/>
      <c r="AQ67" s="43"/>
      <c r="AR67" s="43"/>
      <c r="AS67" s="43"/>
      <c r="AT67" s="43"/>
      <c r="AU67" s="90"/>
      <c r="AV67" t="str">
        <f t="shared" si="34"/>
        <v>C2 - Standard and Premium</v>
      </c>
      <c r="AW67" t="str">
        <f>AV67&amp;"_"&amp;C67</f>
        <v>C2 - Standard and Premium_SN</v>
      </c>
    </row>
    <row r="68" spans="1:49" ht="15" hidden="1" outlineLevel="1" x14ac:dyDescent="0.25">
      <c r="A68" s="85" t="s">
        <v>149</v>
      </c>
      <c r="B68" t="s">
        <v>150</v>
      </c>
      <c r="C68" t="s">
        <v>60</v>
      </c>
      <c r="D68" t="s">
        <v>18</v>
      </c>
      <c r="E68" t="str">
        <f>VLOOKUP(A68,[1]VLookup!G:I,3,0)</f>
        <v>C2 Reach</v>
      </c>
      <c r="F68" s="22">
        <v>0</v>
      </c>
      <c r="G68" s="23">
        <f>IFERROR(VLOOKUP(A68,[1]Pacific_bookings_input!A:C,3,0),0)</f>
        <v>0</v>
      </c>
      <c r="H68" s="23">
        <f>IFERROR(VLOOKUP(A68,[1]Pacific_bookings_input!H:I,2,0),0)</f>
        <v>0</v>
      </c>
      <c r="I68" s="23">
        <f t="shared" si="38"/>
        <v>0</v>
      </c>
      <c r="J68" s="23">
        <f t="shared" si="38"/>
        <v>0</v>
      </c>
      <c r="K68" s="23">
        <f t="shared" si="38"/>
        <v>0</v>
      </c>
      <c r="L68" s="24">
        <f t="shared" si="38"/>
        <v>0</v>
      </c>
      <c r="M68" s="86" t="str">
        <f>IFERROR(VLOOKUP(A68,[1]Revenue_Margin_input_Pac!A:F,6,0),"")</f>
        <v/>
      </c>
      <c r="N68" s="25" t="str">
        <f t="shared" ref="N68:N132" si="39">M68</f>
        <v/>
      </c>
      <c r="O68" s="25" t="str">
        <f t="shared" ref="O68:O132" si="40">M68</f>
        <v/>
      </c>
      <c r="P68" s="25" t="str">
        <f t="shared" ref="P68:P132" si="41">M68</f>
        <v/>
      </c>
      <c r="Q68" s="25" t="str">
        <f t="shared" ref="Q68:S132" si="42">M68</f>
        <v/>
      </c>
      <c r="R68" s="25" t="str">
        <f t="shared" si="42"/>
        <v/>
      </c>
      <c r="S68" s="26" t="str">
        <f t="shared" si="42"/>
        <v/>
      </c>
      <c r="T68" s="27" t="str">
        <f>IFERROR(VLOOKUP(A68,[1]Revenue_Margin_input_Pac!A:K,7,0),"")</f>
        <v/>
      </c>
      <c r="U68" s="28" t="str">
        <f>IFERROR(VLOOKUP(A68,[1]Revenue_Margin_input_Pac!A:K,8,0),"")</f>
        <v/>
      </c>
      <c r="V68" s="28" t="str">
        <f>IFERROR(VLOOKUP(A68,[1]Revenue_Margin_input_Pac!A:K,9,0),"")</f>
        <v/>
      </c>
      <c r="W68" s="28" t="str">
        <f>IFERROR(VLOOKUP(A68,[1]Revenue_Margin_input_Pac!A:K,10,0),"")</f>
        <v/>
      </c>
      <c r="X68" s="28" t="str">
        <f>IFERROR(VLOOKUP(A68,[1]Revenue_Margin_input_Pac!A:K,11,0),"")</f>
        <v/>
      </c>
      <c r="Y68" s="28" t="str">
        <f>IFERROR(VLOOKUP(A68,[1]Revenue_Margin_input_Pac!A:L,12,0),"")</f>
        <v/>
      </c>
      <c r="Z68" s="87" t="str">
        <f>IFERROR(VLOOKUP(A68,[1]Revenue_Margin_input_Pac!A:M,13,0),"")</f>
        <v/>
      </c>
      <c r="AA68" s="29">
        <f t="shared" si="32"/>
        <v>0</v>
      </c>
      <c r="AB68" s="30">
        <f t="shared" si="32"/>
        <v>0</v>
      </c>
      <c r="AC68" s="30">
        <f t="shared" si="32"/>
        <v>0</v>
      </c>
      <c r="AD68" s="30">
        <f t="shared" si="32"/>
        <v>0</v>
      </c>
      <c r="AE68" s="30">
        <f t="shared" si="32"/>
        <v>0</v>
      </c>
      <c r="AF68" s="30">
        <f t="shared" si="32"/>
        <v>0</v>
      </c>
      <c r="AG68" s="31">
        <f t="shared" si="32"/>
        <v>0</v>
      </c>
      <c r="AH68" s="29">
        <f t="shared" si="33"/>
        <v>0</v>
      </c>
      <c r="AI68" s="30">
        <f t="shared" si="33"/>
        <v>0</v>
      </c>
      <c r="AJ68" s="30">
        <f t="shared" si="33"/>
        <v>0</v>
      </c>
      <c r="AK68" s="30">
        <f t="shared" si="33"/>
        <v>0</v>
      </c>
      <c r="AL68" s="30">
        <f t="shared" si="33"/>
        <v>0</v>
      </c>
      <c r="AM68" s="30">
        <f t="shared" si="33"/>
        <v>0</v>
      </c>
      <c r="AN68" s="31">
        <f t="shared" si="33"/>
        <v>0</v>
      </c>
      <c r="AO68" s="42"/>
      <c r="AP68" s="43"/>
      <c r="AQ68" s="43"/>
      <c r="AR68" s="43"/>
      <c r="AS68" s="43"/>
      <c r="AT68" s="43"/>
      <c r="AU68" s="90"/>
      <c r="AV68" t="str">
        <f t="shared" si="34"/>
        <v>C2 - Standard and Premium</v>
      </c>
      <c r="AW68" t="str">
        <f t="shared" ref="AW68:AW101" si="43">AV68&amp;"_"&amp;"AM &amp; EMEA"</f>
        <v>C2 - Standard and Premium_AM &amp; EMEA</v>
      </c>
    </row>
    <row r="69" spans="1:49" ht="15" outlineLevel="1" x14ac:dyDescent="0.25">
      <c r="A69" s="85" t="s">
        <v>151</v>
      </c>
      <c r="B69" t="s">
        <v>152</v>
      </c>
      <c r="C69" t="s">
        <v>26</v>
      </c>
      <c r="D69" t="s">
        <v>18</v>
      </c>
      <c r="E69" t="str">
        <f>VLOOKUP(A69,[1]VLookup!G:I,3,0)</f>
        <v>C2 Order Picker</v>
      </c>
      <c r="F69" s="22">
        <v>1</v>
      </c>
      <c r="G69" s="23">
        <f>IFERROR(VLOOKUP(A69,[1]Pacific_bookings_input!A:C,3,0),0)</f>
        <v>1</v>
      </c>
      <c r="H69" s="23">
        <f>IFERROR(VLOOKUP(A69,[1]Pacific_bookings_input!H:I,2,0),0)</f>
        <v>1</v>
      </c>
      <c r="I69" s="23">
        <f t="shared" si="38"/>
        <v>1</v>
      </c>
      <c r="J69" s="23">
        <f t="shared" si="38"/>
        <v>1</v>
      </c>
      <c r="K69" s="23">
        <f t="shared" si="38"/>
        <v>1</v>
      </c>
      <c r="L69" s="24">
        <f t="shared" si="38"/>
        <v>1</v>
      </c>
      <c r="M69" s="86">
        <f>IFERROR(VLOOKUP(A69,[1]Revenue_Margin_input_Pac!A:F,6,0),"")</f>
        <v>24.659613623509049</v>
      </c>
      <c r="N69" s="25">
        <f t="shared" si="39"/>
        <v>24.659613623509049</v>
      </c>
      <c r="O69" s="25">
        <f t="shared" si="40"/>
        <v>24.659613623509049</v>
      </c>
      <c r="P69" s="25">
        <f t="shared" si="41"/>
        <v>24.659613623509049</v>
      </c>
      <c r="Q69" s="25">
        <f t="shared" si="42"/>
        <v>24.659613623509049</v>
      </c>
      <c r="R69" s="25">
        <f t="shared" si="42"/>
        <v>24.659613623509049</v>
      </c>
      <c r="S69" s="26">
        <f t="shared" si="42"/>
        <v>24.659613623509049</v>
      </c>
      <c r="T69" s="27">
        <f>IFERROR(VLOOKUP(A69,[1]Revenue_Margin_input_Pac!A:K,7,0),"")</f>
        <v>8.3080668736133803E-2</v>
      </c>
      <c r="U69" s="28">
        <f>IFERROR(VLOOKUP(A69,[1]Revenue_Margin_input_Pac!A:K,8,0),"")</f>
        <v>9.8586497447523791E-2</v>
      </c>
      <c r="V69" s="28">
        <f>IFERROR(VLOOKUP(A69,[1]Revenue_Margin_input_Pac!A:K,9,0),"")</f>
        <v>8.4822864162640801E-2</v>
      </c>
      <c r="W69" s="28">
        <f>IFERROR(VLOOKUP(A69,[1]Revenue_Margin_input_Pac!A:K,10,0),"")</f>
        <v>8.4822864162640801E-2</v>
      </c>
      <c r="X69" s="28">
        <f>IFERROR(VLOOKUP(A69,[1]Revenue_Margin_input_Pac!A:K,11,0),"")</f>
        <v>0.08</v>
      </c>
      <c r="Y69" s="28">
        <f>IFERROR(VLOOKUP(A69,[1]Revenue_Margin_input_Pac!A:L,12,0),"")</f>
        <v>0.08</v>
      </c>
      <c r="Z69" s="87">
        <f>IFERROR(VLOOKUP(A69,[1]Revenue_Margin_input_Pac!A:M,13,0),"")</f>
        <v>0.08</v>
      </c>
      <c r="AA69" s="29">
        <f t="shared" si="32"/>
        <v>24.659613623509049</v>
      </c>
      <c r="AB69" s="30">
        <f t="shared" si="32"/>
        <v>24.659613623509049</v>
      </c>
      <c r="AC69" s="30">
        <f t="shared" si="32"/>
        <v>24.659613623509049</v>
      </c>
      <c r="AD69" s="30">
        <f t="shared" si="32"/>
        <v>24.659613623509049</v>
      </c>
      <c r="AE69" s="30">
        <f t="shared" si="32"/>
        <v>24.659613623509049</v>
      </c>
      <c r="AF69" s="30">
        <f t="shared" si="32"/>
        <v>24.659613623509049</v>
      </c>
      <c r="AG69" s="31">
        <f t="shared" si="32"/>
        <v>24.659613623509049</v>
      </c>
      <c r="AH69" s="29">
        <f t="shared" si="33"/>
        <v>2.0487371906158076</v>
      </c>
      <c r="AI69" s="30">
        <f t="shared" si="33"/>
        <v>2.4311049355509979</v>
      </c>
      <c r="AJ69" s="30">
        <f t="shared" si="33"/>
        <v>2.0916990566901146</v>
      </c>
      <c r="AK69" s="30">
        <f t="shared" si="33"/>
        <v>2.0916990566901146</v>
      </c>
      <c r="AL69" s="30">
        <f t="shared" si="33"/>
        <v>1.972769089880724</v>
      </c>
      <c r="AM69" s="30">
        <f t="shared" si="33"/>
        <v>1.972769089880724</v>
      </c>
      <c r="AN69" s="31">
        <f t="shared" si="33"/>
        <v>1.972769089880724</v>
      </c>
      <c r="AO69" s="42"/>
      <c r="AP69" s="43"/>
      <c r="AQ69" s="43"/>
      <c r="AR69" s="43"/>
      <c r="AS69" s="43"/>
      <c r="AT69" s="43"/>
      <c r="AU69" s="90"/>
      <c r="AV69" t="str">
        <f t="shared" si="34"/>
        <v>C2 - Standard and Premium</v>
      </c>
      <c r="AW69" t="str">
        <f t="shared" si="43"/>
        <v>C2 - Standard and Premium_AM &amp; EMEA</v>
      </c>
    </row>
    <row r="70" spans="1:49" ht="15" outlineLevel="1" x14ac:dyDescent="0.25">
      <c r="A70" s="85" t="s">
        <v>153</v>
      </c>
      <c r="B70" t="s">
        <v>154</v>
      </c>
      <c r="C70" t="s">
        <v>60</v>
      </c>
      <c r="D70" t="s">
        <v>18</v>
      </c>
      <c r="E70" t="str">
        <f>VLOOKUP(A70,[1]VLookup!G:I,3,0)</f>
        <v>C2 Order Picker</v>
      </c>
      <c r="F70" s="22">
        <v>0</v>
      </c>
      <c r="G70" s="23">
        <f>IFERROR(VLOOKUP(A70,[1]Pacific_bookings_input!A:C,3,0),0)</f>
        <v>6</v>
      </c>
      <c r="H70" s="23">
        <f>IFERROR(VLOOKUP(A70,[1]Pacific_bookings_input!H:I,2,0),0)</f>
        <v>7</v>
      </c>
      <c r="I70" s="23">
        <f t="shared" si="38"/>
        <v>8</v>
      </c>
      <c r="J70" s="23">
        <f t="shared" si="38"/>
        <v>10</v>
      </c>
      <c r="K70" s="23">
        <f>ROUND((K$102-K$100)*$H70/$H$102,0)+1</f>
        <v>10</v>
      </c>
      <c r="L70" s="24">
        <f t="shared" si="38"/>
        <v>9</v>
      </c>
      <c r="M70" s="86">
        <f>IFERROR(VLOOKUP(A70,[1]Revenue_Margin_input_Pac!A:F,6,0),"")</f>
        <v>16.259692564167089</v>
      </c>
      <c r="N70" s="25">
        <f t="shared" si="39"/>
        <v>16.259692564167089</v>
      </c>
      <c r="O70" s="25">
        <f t="shared" si="40"/>
        <v>16.259692564167089</v>
      </c>
      <c r="P70" s="25">
        <f t="shared" si="41"/>
        <v>16.259692564167089</v>
      </c>
      <c r="Q70" s="25">
        <f t="shared" si="42"/>
        <v>16.259692564167089</v>
      </c>
      <c r="R70" s="25">
        <f t="shared" si="42"/>
        <v>16.259692564167089</v>
      </c>
      <c r="S70" s="26">
        <f t="shared" si="42"/>
        <v>16.259692564167089</v>
      </c>
      <c r="T70" s="27">
        <f>IFERROR(VLOOKUP(A70,[1]Revenue_Margin_input_Pac!A:K,7,0),"")</f>
        <v>8.5000000000000006E-2</v>
      </c>
      <c r="U70" s="28">
        <f>IFERROR(VLOOKUP(A70,[1]Revenue_Margin_input_Pac!A:K,8,0),"")</f>
        <v>0.12839627345842075</v>
      </c>
      <c r="V70" s="28">
        <f>IFERROR(VLOOKUP(A70,[1]Revenue_Margin_input_Pac!A:K,9,0),"")</f>
        <v>0.13400000000000001</v>
      </c>
      <c r="W70" s="28">
        <f>IFERROR(VLOOKUP(A70,[1]Revenue_Margin_input_Pac!A:K,10,0),"")</f>
        <v>0.13400000000000001</v>
      </c>
      <c r="X70" s="28">
        <f>IFERROR(VLOOKUP(A70,[1]Revenue_Margin_input_Pac!A:K,11,0),"")</f>
        <v>0.13400000000000001</v>
      </c>
      <c r="Y70" s="28">
        <f>IFERROR(VLOOKUP(A70,[1]Revenue_Margin_input_Pac!A:L,12,0),"")</f>
        <v>0.13400000000000001</v>
      </c>
      <c r="Z70" s="87">
        <f>IFERROR(VLOOKUP(A70,[1]Revenue_Margin_input_Pac!A:M,13,0),"")</f>
        <v>0.13400000000000001</v>
      </c>
      <c r="AA70" s="29">
        <f t="shared" si="32"/>
        <v>0</v>
      </c>
      <c r="AB70" s="30">
        <f t="shared" si="32"/>
        <v>97.558155385002536</v>
      </c>
      <c r="AC70" s="30">
        <f t="shared" si="32"/>
        <v>113.81784794916962</v>
      </c>
      <c r="AD70" s="30">
        <f t="shared" si="32"/>
        <v>130.07754051333671</v>
      </c>
      <c r="AE70" s="30">
        <f t="shared" si="32"/>
        <v>162.59692564167091</v>
      </c>
      <c r="AF70" s="30">
        <f t="shared" si="32"/>
        <v>162.59692564167091</v>
      </c>
      <c r="AG70" s="31">
        <f t="shared" si="32"/>
        <v>146.33723307750381</v>
      </c>
      <c r="AH70" s="29">
        <f t="shared" si="33"/>
        <v>0</v>
      </c>
      <c r="AI70" s="30">
        <f t="shared" si="33"/>
        <v>12.526103596911888</v>
      </c>
      <c r="AJ70" s="30">
        <f t="shared" si="33"/>
        <v>15.25159162518873</v>
      </c>
      <c r="AK70" s="30">
        <f t="shared" si="33"/>
        <v>17.430390428787121</v>
      </c>
      <c r="AL70" s="30">
        <f t="shared" si="33"/>
        <v>21.787988035983904</v>
      </c>
      <c r="AM70" s="30">
        <f t="shared" si="33"/>
        <v>21.787988035983904</v>
      </c>
      <c r="AN70" s="31">
        <f t="shared" si="33"/>
        <v>19.609189232385511</v>
      </c>
      <c r="AO70" s="42"/>
      <c r="AP70" s="43"/>
      <c r="AQ70" s="43"/>
      <c r="AR70" s="43"/>
      <c r="AS70" s="43"/>
      <c r="AT70" s="43"/>
      <c r="AU70" s="90"/>
      <c r="AV70" t="str">
        <f t="shared" si="34"/>
        <v>C2 - Standard and Premium</v>
      </c>
      <c r="AW70" t="str">
        <f t="shared" si="43"/>
        <v>C2 - Standard and Premium_AM &amp; EMEA</v>
      </c>
    </row>
    <row r="71" spans="1:49" ht="15" hidden="1" outlineLevel="1" x14ac:dyDescent="0.25">
      <c r="A71" s="85" t="s">
        <v>155</v>
      </c>
      <c r="B71" t="s">
        <v>156</v>
      </c>
      <c r="C71" t="s">
        <v>60</v>
      </c>
      <c r="D71" t="s">
        <v>18</v>
      </c>
      <c r="E71" t="str">
        <f>VLOOKUP(A71,[1]VLookup!G:I,3,0)</f>
        <v>C2 Order Picker</v>
      </c>
      <c r="F71" s="22">
        <v>0</v>
      </c>
      <c r="G71" s="23">
        <f>IFERROR(VLOOKUP(A71,[1]Pacific_bookings_input!A:C,3,0),0)</f>
        <v>0</v>
      </c>
      <c r="H71" s="23">
        <f>IFERROR(VLOOKUP(A71,[1]Pacific_bookings_input!H:I,2,0),0)</f>
        <v>0</v>
      </c>
      <c r="I71" s="23">
        <f t="shared" si="38"/>
        <v>0</v>
      </c>
      <c r="J71" s="23">
        <f t="shared" si="38"/>
        <v>0</v>
      </c>
      <c r="K71" s="23">
        <f t="shared" si="38"/>
        <v>0</v>
      </c>
      <c r="L71" s="24">
        <f t="shared" si="38"/>
        <v>0</v>
      </c>
      <c r="M71" s="86" t="str">
        <f>IFERROR(VLOOKUP(A71,[1]Revenue_Margin_input_Pac!A:F,6,0),"")</f>
        <v/>
      </c>
      <c r="N71" s="25" t="str">
        <f t="shared" si="39"/>
        <v/>
      </c>
      <c r="O71" s="25" t="str">
        <f t="shared" si="40"/>
        <v/>
      </c>
      <c r="P71" s="25" t="str">
        <f t="shared" si="41"/>
        <v/>
      </c>
      <c r="Q71" s="25" t="str">
        <f t="shared" si="42"/>
        <v/>
      </c>
      <c r="R71" s="25" t="str">
        <f t="shared" si="42"/>
        <v/>
      </c>
      <c r="S71" s="26" t="str">
        <f t="shared" si="42"/>
        <v/>
      </c>
      <c r="T71" s="27" t="str">
        <f>IFERROR(VLOOKUP(A71,[1]Revenue_Margin_input_Pac!A:K,7,0),"")</f>
        <v/>
      </c>
      <c r="U71" s="28" t="str">
        <f>IFERROR(VLOOKUP(A71,[1]Revenue_Margin_input_Pac!A:K,8,0),"")</f>
        <v/>
      </c>
      <c r="V71" s="28" t="str">
        <f>IFERROR(VLOOKUP(A71,[1]Revenue_Margin_input_Pac!A:K,9,0),"")</f>
        <v/>
      </c>
      <c r="W71" s="28" t="str">
        <f>IFERROR(VLOOKUP(A71,[1]Revenue_Margin_input_Pac!A:K,10,0),"")</f>
        <v/>
      </c>
      <c r="X71" s="28" t="str">
        <f>IFERROR(VLOOKUP(A71,[1]Revenue_Margin_input_Pac!A:K,11,0),"")</f>
        <v/>
      </c>
      <c r="Y71" s="28" t="str">
        <f>IFERROR(VLOOKUP(A71,[1]Revenue_Margin_input_Pac!A:L,12,0),"")</f>
        <v/>
      </c>
      <c r="Z71" s="87" t="str">
        <f>IFERROR(VLOOKUP(A71,[1]Revenue_Margin_input_Pac!A:M,13,0),"")</f>
        <v/>
      </c>
      <c r="AA71" s="29">
        <f t="shared" si="32"/>
        <v>0</v>
      </c>
      <c r="AB71" s="30">
        <f t="shared" si="32"/>
        <v>0</v>
      </c>
      <c r="AC71" s="30">
        <f t="shared" si="32"/>
        <v>0</v>
      </c>
      <c r="AD71" s="30">
        <f t="shared" si="32"/>
        <v>0</v>
      </c>
      <c r="AE71" s="30">
        <f t="shared" si="32"/>
        <v>0</v>
      </c>
      <c r="AF71" s="30">
        <f t="shared" si="32"/>
        <v>0</v>
      </c>
      <c r="AG71" s="31">
        <f t="shared" si="32"/>
        <v>0</v>
      </c>
      <c r="AH71" s="29">
        <f t="shared" si="33"/>
        <v>0</v>
      </c>
      <c r="AI71" s="30">
        <f t="shared" si="33"/>
        <v>0</v>
      </c>
      <c r="AJ71" s="30">
        <f t="shared" si="33"/>
        <v>0</v>
      </c>
      <c r="AK71" s="30">
        <f t="shared" si="33"/>
        <v>0</v>
      </c>
      <c r="AL71" s="30">
        <f t="shared" si="33"/>
        <v>0</v>
      </c>
      <c r="AM71" s="30">
        <f t="shared" si="33"/>
        <v>0</v>
      </c>
      <c r="AN71" s="31">
        <f t="shared" si="33"/>
        <v>0</v>
      </c>
      <c r="AO71" s="42"/>
      <c r="AP71" s="43"/>
      <c r="AQ71" s="43"/>
      <c r="AR71" s="43"/>
      <c r="AS71" s="43"/>
      <c r="AT71" s="43"/>
      <c r="AU71" s="90"/>
      <c r="AV71" t="str">
        <f t="shared" si="34"/>
        <v>C2 - Standard and Premium</v>
      </c>
      <c r="AW71" t="str">
        <f t="shared" si="43"/>
        <v>C2 - Standard and Premium_AM &amp; EMEA</v>
      </c>
    </row>
    <row r="72" spans="1:49" ht="15" outlineLevel="1" x14ac:dyDescent="0.25">
      <c r="A72" s="85" t="s">
        <v>157</v>
      </c>
      <c r="B72" t="s">
        <v>158</v>
      </c>
      <c r="C72" t="s">
        <v>26</v>
      </c>
      <c r="D72" t="s">
        <v>15</v>
      </c>
      <c r="E72" t="str">
        <f>VLOOKUP(A72,[1]VLookup!G:I,3,0)</f>
        <v>C2 Order Picker</v>
      </c>
      <c r="F72" s="22">
        <v>7</v>
      </c>
      <c r="G72" s="23">
        <f>IFERROR(VLOOKUP(A72,[1]Pacific_bookings_input!A:C,3,0),0)</f>
        <v>6</v>
      </c>
      <c r="H72" s="23">
        <f>IFERROR(VLOOKUP(A72,[1]Pacific_bookings_input!H:I,2,0),0)</f>
        <v>24</v>
      </c>
      <c r="I72" s="23">
        <f t="shared" si="38"/>
        <v>29</v>
      </c>
      <c r="J72" s="23">
        <f t="shared" si="38"/>
        <v>35</v>
      </c>
      <c r="K72" s="23">
        <f>ROUND((K$102-K$100)*$H72/$H$102,0)-1</f>
        <v>30</v>
      </c>
      <c r="L72" s="24">
        <f>ROUND((L$102-L$100)*$H72/$H$102,0)-2</f>
        <v>29</v>
      </c>
      <c r="M72" s="86">
        <f>IFERROR(VLOOKUP(A72,[1]Revenue_Margin_input_Pac!A:F,6,0),"")</f>
        <v>30.621699999999993</v>
      </c>
      <c r="N72" s="25">
        <f t="shared" si="39"/>
        <v>30.621699999999993</v>
      </c>
      <c r="O72" s="25">
        <f t="shared" si="40"/>
        <v>30.621699999999993</v>
      </c>
      <c r="P72" s="25">
        <f t="shared" si="41"/>
        <v>30.621699999999993</v>
      </c>
      <c r="Q72" s="25">
        <f t="shared" si="42"/>
        <v>30.621699999999993</v>
      </c>
      <c r="R72" s="25">
        <f t="shared" si="42"/>
        <v>30.621699999999993</v>
      </c>
      <c r="S72" s="26">
        <f t="shared" si="42"/>
        <v>30.621699999999993</v>
      </c>
      <c r="T72" s="27">
        <f>IFERROR(VLOOKUP(A72,[1]Revenue_Margin_input_Pac!A:K,7,0),"")</f>
        <v>0.19103599443708455</v>
      </c>
      <c r="U72" s="28">
        <f>IFERROR(VLOOKUP(A72,[1]Revenue_Margin_input_Pac!A:K,8,0),"")</f>
        <v>0.22049631602461608</v>
      </c>
      <c r="V72" s="28">
        <f>IFERROR(VLOOKUP(A72,[1]Revenue_Margin_input_Pac!A:K,9,0),"")</f>
        <v>2.0370691766385771E-2</v>
      </c>
      <c r="W72" s="28">
        <f>IFERROR(VLOOKUP(A72,[1]Revenue_Margin_input_Pac!A:K,10,0),"")</f>
        <v>2.0370691766385771E-2</v>
      </c>
      <c r="X72" s="28">
        <f>IFERROR(VLOOKUP(A72,[1]Revenue_Margin_input_Pac!A:K,11,0),"")</f>
        <v>0.08</v>
      </c>
      <c r="Y72" s="28">
        <f>IFERROR(VLOOKUP(A72,[1]Revenue_Margin_input_Pac!A:L,12,0),"")</f>
        <v>0.08</v>
      </c>
      <c r="Z72" s="87">
        <f>IFERROR(VLOOKUP(A72,[1]Revenue_Margin_input_Pac!A:M,13,0),"")</f>
        <v>0.08</v>
      </c>
      <c r="AA72" s="29">
        <f t="shared" si="32"/>
        <v>214.35189999999994</v>
      </c>
      <c r="AB72" s="30">
        <f t="shared" si="32"/>
        <v>183.73019999999997</v>
      </c>
      <c r="AC72" s="30">
        <f t="shared" si="32"/>
        <v>734.92079999999987</v>
      </c>
      <c r="AD72" s="30">
        <f t="shared" si="32"/>
        <v>888.02929999999981</v>
      </c>
      <c r="AE72" s="30">
        <f t="shared" si="32"/>
        <v>1071.7594999999997</v>
      </c>
      <c r="AF72" s="30">
        <f t="shared" si="32"/>
        <v>918.65099999999984</v>
      </c>
      <c r="AG72" s="31">
        <f t="shared" si="32"/>
        <v>888.02929999999981</v>
      </c>
      <c r="AH72" s="29">
        <f t="shared" si="33"/>
        <v>40.94892837597849</v>
      </c>
      <c r="AI72" s="30">
        <f t="shared" si="33"/>
        <v>40.511832242465914</v>
      </c>
      <c r="AJ72" s="30">
        <f t="shared" si="33"/>
        <v>14.970845089505641</v>
      </c>
      <c r="AK72" s="30">
        <f t="shared" si="33"/>
        <v>18.089771149819317</v>
      </c>
      <c r="AL72" s="30">
        <f t="shared" si="33"/>
        <v>85.74075999999998</v>
      </c>
      <c r="AM72" s="30">
        <f t="shared" si="33"/>
        <v>73.492079999999987</v>
      </c>
      <c r="AN72" s="31">
        <f t="shared" si="33"/>
        <v>71.042343999999986</v>
      </c>
      <c r="AO72" s="42"/>
      <c r="AP72" s="43"/>
      <c r="AQ72" s="43"/>
      <c r="AR72" s="43"/>
      <c r="AS72" s="43"/>
      <c r="AT72" s="43"/>
      <c r="AU72" s="90"/>
      <c r="AV72" t="str">
        <f t="shared" si="34"/>
        <v>C2 - Standard and Premium</v>
      </c>
      <c r="AW72" t="str">
        <f t="shared" si="43"/>
        <v>C2 - Standard and Premium_AM &amp; EMEA</v>
      </c>
    </row>
    <row r="73" spans="1:49" ht="15" hidden="1" outlineLevel="1" x14ac:dyDescent="0.25">
      <c r="A73" s="85" t="s">
        <v>159</v>
      </c>
      <c r="B73" t="s">
        <v>160</v>
      </c>
      <c r="C73" t="s">
        <v>60</v>
      </c>
      <c r="D73" t="s">
        <v>15</v>
      </c>
      <c r="E73" t="str">
        <f>VLOOKUP(A73,[1]VLookup!G:I,3,0)</f>
        <v>C2 Order Picker</v>
      </c>
      <c r="F73" s="22">
        <v>0</v>
      </c>
      <c r="G73" s="23">
        <f>IFERROR(VLOOKUP(A73,[1]Pacific_bookings_input!A:C,3,0),0)</f>
        <v>0</v>
      </c>
      <c r="H73" s="23">
        <f>IFERROR(VLOOKUP(A73,[1]Pacific_bookings_input!H:I,2,0),0)</f>
        <v>0</v>
      </c>
      <c r="I73" s="23">
        <f t="shared" si="38"/>
        <v>0</v>
      </c>
      <c r="J73" s="23">
        <f t="shared" si="38"/>
        <v>0</v>
      </c>
      <c r="K73" s="23">
        <f t="shared" si="38"/>
        <v>0</v>
      </c>
      <c r="L73" s="24">
        <f t="shared" si="38"/>
        <v>0</v>
      </c>
      <c r="M73" s="86" t="str">
        <f>IFERROR(VLOOKUP(A73,[1]Revenue_Margin_input_Pac!A:F,6,0),"")</f>
        <v/>
      </c>
      <c r="N73" s="25" t="str">
        <f t="shared" si="39"/>
        <v/>
      </c>
      <c r="O73" s="25" t="str">
        <f t="shared" si="40"/>
        <v/>
      </c>
      <c r="P73" s="25" t="str">
        <f t="shared" si="41"/>
        <v/>
      </c>
      <c r="Q73" s="25" t="str">
        <f t="shared" si="42"/>
        <v/>
      </c>
      <c r="R73" s="25" t="str">
        <f t="shared" si="42"/>
        <v/>
      </c>
      <c r="S73" s="26" t="str">
        <f t="shared" si="42"/>
        <v/>
      </c>
      <c r="T73" s="27" t="str">
        <f>IFERROR(VLOOKUP(A73,[1]Revenue_Margin_input_Pac!A:K,7,0),"")</f>
        <v/>
      </c>
      <c r="U73" s="28" t="str">
        <f>IFERROR(VLOOKUP(A73,[1]Revenue_Margin_input_Pac!A:K,8,0),"")</f>
        <v/>
      </c>
      <c r="V73" s="28" t="str">
        <f>IFERROR(VLOOKUP(A73,[1]Revenue_Margin_input_Pac!A:K,9,0),"")</f>
        <v/>
      </c>
      <c r="W73" s="28" t="str">
        <f>IFERROR(VLOOKUP(A73,[1]Revenue_Margin_input_Pac!A:K,10,0),"")</f>
        <v/>
      </c>
      <c r="X73" s="28" t="str">
        <f>IFERROR(VLOOKUP(A73,[1]Revenue_Margin_input_Pac!A:K,11,0),"")</f>
        <v/>
      </c>
      <c r="Y73" s="28" t="str">
        <f>IFERROR(VLOOKUP(A73,[1]Revenue_Margin_input_Pac!A:L,12,0),"")</f>
        <v/>
      </c>
      <c r="Z73" s="87" t="str">
        <f>IFERROR(VLOOKUP(A73,[1]Revenue_Margin_input_Pac!A:M,13,0),"")</f>
        <v/>
      </c>
      <c r="AA73" s="29">
        <f t="shared" si="32"/>
        <v>0</v>
      </c>
      <c r="AB73" s="30">
        <f t="shared" si="32"/>
        <v>0</v>
      </c>
      <c r="AC73" s="30">
        <f t="shared" si="32"/>
        <v>0</v>
      </c>
      <c r="AD73" s="30">
        <f t="shared" si="32"/>
        <v>0</v>
      </c>
      <c r="AE73" s="30">
        <f t="shared" si="32"/>
        <v>0</v>
      </c>
      <c r="AF73" s="30">
        <f t="shared" si="32"/>
        <v>0</v>
      </c>
      <c r="AG73" s="31">
        <f t="shared" si="32"/>
        <v>0</v>
      </c>
      <c r="AH73" s="29">
        <f t="shared" si="33"/>
        <v>0</v>
      </c>
      <c r="AI73" s="30">
        <f t="shared" si="33"/>
        <v>0</v>
      </c>
      <c r="AJ73" s="30">
        <f t="shared" si="33"/>
        <v>0</v>
      </c>
      <c r="AK73" s="30">
        <f t="shared" si="33"/>
        <v>0</v>
      </c>
      <c r="AL73" s="30">
        <f t="shared" si="33"/>
        <v>0</v>
      </c>
      <c r="AM73" s="30">
        <f t="shared" si="33"/>
        <v>0</v>
      </c>
      <c r="AN73" s="31">
        <f t="shared" si="33"/>
        <v>0</v>
      </c>
      <c r="AO73" s="42"/>
      <c r="AP73" s="43"/>
      <c r="AQ73" s="43"/>
      <c r="AR73" s="43"/>
      <c r="AS73" s="43"/>
      <c r="AT73" s="43"/>
      <c r="AU73" s="90"/>
      <c r="AV73" t="str">
        <f t="shared" si="34"/>
        <v>C2 - Standard and Premium</v>
      </c>
      <c r="AW73" t="str">
        <f t="shared" si="43"/>
        <v>C2 - Standard and Premium_AM &amp; EMEA</v>
      </c>
    </row>
    <row r="74" spans="1:49" ht="15" hidden="1" outlineLevel="1" x14ac:dyDescent="0.25">
      <c r="A74" s="85" t="s">
        <v>161</v>
      </c>
      <c r="B74" t="s">
        <v>162</v>
      </c>
      <c r="C74" t="s">
        <v>60</v>
      </c>
      <c r="D74" t="s">
        <v>15</v>
      </c>
      <c r="E74" t="str">
        <f>VLOOKUP(A74,[1]VLookup!G:I,3,0)</f>
        <v>C2 Order Picker</v>
      </c>
      <c r="F74" s="22">
        <v>0</v>
      </c>
      <c r="G74" s="23">
        <f>IFERROR(VLOOKUP(A74,[1]Pacific_bookings_input!A:C,3,0),0)</f>
        <v>0</v>
      </c>
      <c r="H74" s="23">
        <f>IFERROR(VLOOKUP(A74,[1]Pacific_bookings_input!H:I,2,0),0)</f>
        <v>0</v>
      </c>
      <c r="I74" s="23">
        <f t="shared" si="38"/>
        <v>0</v>
      </c>
      <c r="J74" s="23">
        <f t="shared" si="38"/>
        <v>0</v>
      </c>
      <c r="K74" s="23">
        <f t="shared" si="38"/>
        <v>0</v>
      </c>
      <c r="L74" s="24">
        <f t="shared" si="38"/>
        <v>0</v>
      </c>
      <c r="M74" s="86" t="str">
        <f>IFERROR(VLOOKUP(A74,[1]Revenue_Margin_input_Pac!A:F,6,0),"")</f>
        <v/>
      </c>
      <c r="N74" s="25" t="str">
        <f t="shared" si="39"/>
        <v/>
      </c>
      <c r="O74" s="25" t="str">
        <f t="shared" si="40"/>
        <v/>
      </c>
      <c r="P74" s="25" t="str">
        <f t="shared" si="41"/>
        <v/>
      </c>
      <c r="Q74" s="25" t="str">
        <f t="shared" si="42"/>
        <v/>
      </c>
      <c r="R74" s="25" t="str">
        <f t="shared" si="42"/>
        <v/>
      </c>
      <c r="S74" s="26" t="str">
        <f t="shared" si="42"/>
        <v/>
      </c>
      <c r="T74" s="27" t="str">
        <f>IFERROR(VLOOKUP(A74,[1]Revenue_Margin_input_Pac!A:K,7,0),"")</f>
        <v/>
      </c>
      <c r="U74" s="28" t="str">
        <f>IFERROR(VLOOKUP(A74,[1]Revenue_Margin_input_Pac!A:K,8,0),"")</f>
        <v/>
      </c>
      <c r="V74" s="28" t="str">
        <f>IFERROR(VLOOKUP(A74,[1]Revenue_Margin_input_Pac!A:K,9,0),"")</f>
        <v/>
      </c>
      <c r="W74" s="28" t="str">
        <f>IFERROR(VLOOKUP(A74,[1]Revenue_Margin_input_Pac!A:K,10,0),"")</f>
        <v/>
      </c>
      <c r="X74" s="28" t="str">
        <f>IFERROR(VLOOKUP(A74,[1]Revenue_Margin_input_Pac!A:K,11,0),"")</f>
        <v/>
      </c>
      <c r="Y74" s="28" t="str">
        <f>IFERROR(VLOOKUP(A74,[1]Revenue_Margin_input_Pac!A:L,12,0),"")</f>
        <v/>
      </c>
      <c r="Z74" s="87" t="str">
        <f>IFERROR(VLOOKUP(A74,[1]Revenue_Margin_input_Pac!A:M,13,0),"")</f>
        <v/>
      </c>
      <c r="AA74" s="29">
        <f t="shared" si="32"/>
        <v>0</v>
      </c>
      <c r="AB74" s="30">
        <f t="shared" si="32"/>
        <v>0</v>
      </c>
      <c r="AC74" s="30">
        <f t="shared" si="32"/>
        <v>0</v>
      </c>
      <c r="AD74" s="30">
        <f t="shared" si="32"/>
        <v>0</v>
      </c>
      <c r="AE74" s="30">
        <f t="shared" si="32"/>
        <v>0</v>
      </c>
      <c r="AF74" s="30">
        <f t="shared" si="32"/>
        <v>0</v>
      </c>
      <c r="AG74" s="31">
        <f t="shared" si="32"/>
        <v>0</v>
      </c>
      <c r="AH74" s="29">
        <f t="shared" si="33"/>
        <v>0</v>
      </c>
      <c r="AI74" s="30">
        <f t="shared" si="33"/>
        <v>0</v>
      </c>
      <c r="AJ74" s="30">
        <f t="shared" si="33"/>
        <v>0</v>
      </c>
      <c r="AK74" s="30">
        <f t="shared" si="33"/>
        <v>0</v>
      </c>
      <c r="AL74" s="30">
        <f t="shared" si="33"/>
        <v>0</v>
      </c>
      <c r="AM74" s="30">
        <f t="shared" si="33"/>
        <v>0</v>
      </c>
      <c r="AN74" s="31">
        <f t="shared" si="33"/>
        <v>0</v>
      </c>
      <c r="AO74" s="42"/>
      <c r="AP74" s="43"/>
      <c r="AQ74" s="43"/>
      <c r="AR74" s="43"/>
      <c r="AS74" s="43"/>
      <c r="AT74" s="43"/>
      <c r="AU74" s="90"/>
      <c r="AV74" t="str">
        <f t="shared" si="34"/>
        <v>C2 - Standard and Premium</v>
      </c>
      <c r="AW74" t="str">
        <f t="shared" si="43"/>
        <v>C2 - Standard and Premium_AM &amp; EMEA</v>
      </c>
    </row>
    <row r="75" spans="1:49" ht="15" outlineLevel="1" x14ac:dyDescent="0.25">
      <c r="A75" s="85" t="s">
        <v>163</v>
      </c>
      <c r="B75" t="s">
        <v>164</v>
      </c>
      <c r="C75" t="s">
        <v>26</v>
      </c>
      <c r="D75" t="s">
        <v>15</v>
      </c>
      <c r="E75" t="str">
        <f>VLOOKUP(A75,[1]VLookup!G:I,3,0)</f>
        <v>C2 Order Picker</v>
      </c>
      <c r="F75" s="22">
        <v>4</v>
      </c>
      <c r="G75" s="23">
        <f>IFERROR(VLOOKUP(A75,[1]Pacific_bookings_input!A:C,3,0),0)</f>
        <v>3</v>
      </c>
      <c r="H75" s="23">
        <f>IFERROR(VLOOKUP(A75,[1]Pacific_bookings_input!H:I,2,0),0)</f>
        <v>2</v>
      </c>
      <c r="I75" s="23">
        <f t="shared" si="38"/>
        <v>2</v>
      </c>
      <c r="J75" s="23">
        <f t="shared" si="38"/>
        <v>3</v>
      </c>
      <c r="K75" s="23">
        <f t="shared" si="38"/>
        <v>3</v>
      </c>
      <c r="L75" s="24">
        <f t="shared" si="38"/>
        <v>3</v>
      </c>
      <c r="M75" s="86">
        <f>IFERROR(VLOOKUP(A75,[1]Revenue_Margin_input_Pac!A:F,6,0),"")</f>
        <v>23.883699756542534</v>
      </c>
      <c r="N75" s="25">
        <f t="shared" si="39"/>
        <v>23.883699756542534</v>
      </c>
      <c r="O75" s="25">
        <f t="shared" si="40"/>
        <v>23.883699756542534</v>
      </c>
      <c r="P75" s="25">
        <f t="shared" si="41"/>
        <v>23.883699756542534</v>
      </c>
      <c r="Q75" s="25">
        <f t="shared" si="42"/>
        <v>23.883699756542534</v>
      </c>
      <c r="R75" s="25">
        <f t="shared" si="42"/>
        <v>23.883699756542534</v>
      </c>
      <c r="S75" s="26">
        <f t="shared" si="42"/>
        <v>23.883699756542534</v>
      </c>
      <c r="T75" s="27">
        <f>IFERROR(VLOOKUP(A75,[1]Revenue_Margin_input_Pac!A:K,7,0),"")</f>
        <v>0.14820392708292746</v>
      </c>
      <c r="U75" s="28">
        <f>IFERROR(VLOOKUP(A75,[1]Revenue_Margin_input_Pac!A:K,8,0),"")</f>
        <v>0.19070058705850873</v>
      </c>
      <c r="V75" s="28">
        <f>IFERROR(VLOOKUP(A75,[1]Revenue_Margin_input_Pac!A:K,9,0),"")</f>
        <v>7.8125285212876774E-2</v>
      </c>
      <c r="W75" s="28">
        <f>IFERROR(VLOOKUP(A75,[1]Revenue_Margin_input_Pac!A:K,10,0),"")</f>
        <v>7.8125285212876774E-2</v>
      </c>
      <c r="X75" s="28">
        <f>IFERROR(VLOOKUP(A75,[1]Revenue_Margin_input_Pac!A:K,11,0),"")</f>
        <v>0.1</v>
      </c>
      <c r="Y75" s="28">
        <f>IFERROR(VLOOKUP(A75,[1]Revenue_Margin_input_Pac!A:L,12,0),"")</f>
        <v>0.1</v>
      </c>
      <c r="Z75" s="87">
        <f>IFERROR(VLOOKUP(A75,[1]Revenue_Margin_input_Pac!A:M,13,0),"")</f>
        <v>0.1</v>
      </c>
      <c r="AA75" s="29">
        <f t="shared" si="32"/>
        <v>95.534799026170134</v>
      </c>
      <c r="AB75" s="30">
        <f t="shared" si="32"/>
        <v>71.651099269627593</v>
      </c>
      <c r="AC75" s="30">
        <f t="shared" si="32"/>
        <v>47.767399513085067</v>
      </c>
      <c r="AD75" s="30">
        <f t="shared" si="32"/>
        <v>47.767399513085067</v>
      </c>
      <c r="AE75" s="30">
        <f t="shared" si="32"/>
        <v>71.651099269627593</v>
      </c>
      <c r="AF75" s="30">
        <f t="shared" si="32"/>
        <v>71.651099269627593</v>
      </c>
      <c r="AG75" s="31">
        <f t="shared" si="32"/>
        <v>71.651099269627593</v>
      </c>
      <c r="AH75" s="29">
        <f t="shared" si="33"/>
        <v>14.158632388756647</v>
      </c>
      <c r="AI75" s="30">
        <f t="shared" si="33"/>
        <v>13.663906694105469</v>
      </c>
      <c r="AJ75" s="30">
        <f t="shared" si="33"/>
        <v>3.7318417108372022</v>
      </c>
      <c r="AK75" s="30">
        <f t="shared" si="33"/>
        <v>3.7318417108372022</v>
      </c>
      <c r="AL75" s="30">
        <f t="shared" si="33"/>
        <v>7.1651099269627601</v>
      </c>
      <c r="AM75" s="30">
        <f t="shared" si="33"/>
        <v>7.1651099269627601</v>
      </c>
      <c r="AN75" s="31">
        <f t="shared" si="33"/>
        <v>7.1651099269627601</v>
      </c>
      <c r="AO75" s="42"/>
      <c r="AP75" s="43"/>
      <c r="AQ75" s="43"/>
      <c r="AR75" s="43"/>
      <c r="AS75" s="43"/>
      <c r="AT75" s="43"/>
      <c r="AU75" s="90"/>
      <c r="AV75" t="str">
        <f t="shared" si="34"/>
        <v>C2 - Standard and Premium</v>
      </c>
      <c r="AW75" t="str">
        <f t="shared" si="43"/>
        <v>C2 - Standard and Premium_AM &amp; EMEA</v>
      </c>
    </row>
    <row r="76" spans="1:49" ht="15" hidden="1" outlineLevel="1" x14ac:dyDescent="0.25">
      <c r="A76" s="85" t="s">
        <v>165</v>
      </c>
      <c r="B76" t="s">
        <v>166</v>
      </c>
      <c r="C76" t="s">
        <v>26</v>
      </c>
      <c r="D76" t="s">
        <v>18</v>
      </c>
      <c r="E76" t="str">
        <f>VLOOKUP(A76,[1]VLookup!G:I,3,0)</f>
        <v>C2 Order Picker</v>
      </c>
      <c r="F76" s="22">
        <v>0</v>
      </c>
      <c r="G76" s="23">
        <f>IFERROR(VLOOKUP(A76,[1]Pacific_bookings_input!A:C,3,0),0)</f>
        <v>0</v>
      </c>
      <c r="H76" s="23">
        <f>IFERROR(VLOOKUP(A76,[1]Pacific_bookings_input!H:I,2,0),0)</f>
        <v>0</v>
      </c>
      <c r="I76" s="23">
        <f t="shared" si="38"/>
        <v>0</v>
      </c>
      <c r="J76" s="23">
        <f t="shared" si="38"/>
        <v>0</v>
      </c>
      <c r="K76" s="23">
        <f t="shared" si="38"/>
        <v>0</v>
      </c>
      <c r="L76" s="24">
        <f t="shared" si="38"/>
        <v>0</v>
      </c>
      <c r="M76" s="86" t="str">
        <f>IFERROR(VLOOKUP(A76,[1]Revenue_Margin_input_Pac!A:F,6,0),"")</f>
        <v/>
      </c>
      <c r="N76" s="25" t="str">
        <f t="shared" si="39"/>
        <v/>
      </c>
      <c r="O76" s="25" t="str">
        <f t="shared" si="40"/>
        <v/>
      </c>
      <c r="P76" s="25" t="str">
        <f t="shared" si="41"/>
        <v/>
      </c>
      <c r="Q76" s="25" t="str">
        <f t="shared" si="42"/>
        <v/>
      </c>
      <c r="R76" s="25" t="str">
        <f t="shared" si="42"/>
        <v/>
      </c>
      <c r="S76" s="26" t="str">
        <f t="shared" si="42"/>
        <v/>
      </c>
      <c r="T76" s="27" t="str">
        <f>IFERROR(VLOOKUP(A76,[1]Revenue_Margin_input_Pac!A:K,7,0),"")</f>
        <v/>
      </c>
      <c r="U76" s="28" t="str">
        <f>IFERROR(VLOOKUP(A76,[1]Revenue_Margin_input_Pac!A:K,8,0),"")</f>
        <v/>
      </c>
      <c r="V76" s="28" t="str">
        <f>IFERROR(VLOOKUP(A76,[1]Revenue_Margin_input_Pac!A:K,9,0),"")</f>
        <v/>
      </c>
      <c r="W76" s="28" t="str">
        <f>IFERROR(VLOOKUP(A76,[1]Revenue_Margin_input_Pac!A:K,10,0),"")</f>
        <v/>
      </c>
      <c r="X76" s="28" t="str">
        <f>IFERROR(VLOOKUP(A76,[1]Revenue_Margin_input_Pac!A:K,11,0),"")</f>
        <v/>
      </c>
      <c r="Y76" s="28" t="str">
        <f>IFERROR(VLOOKUP(A76,[1]Revenue_Margin_input_Pac!A:L,12,0),"")</f>
        <v/>
      </c>
      <c r="Z76" s="87" t="str">
        <f>IFERROR(VLOOKUP(A76,[1]Revenue_Margin_input_Pac!A:M,13,0),"")</f>
        <v/>
      </c>
      <c r="AA76" s="29">
        <f t="shared" si="32"/>
        <v>0</v>
      </c>
      <c r="AB76" s="30">
        <f t="shared" si="32"/>
        <v>0</v>
      </c>
      <c r="AC76" s="30">
        <f t="shared" si="32"/>
        <v>0</v>
      </c>
      <c r="AD76" s="30">
        <f t="shared" si="32"/>
        <v>0</v>
      </c>
      <c r="AE76" s="30">
        <f t="shared" si="32"/>
        <v>0</v>
      </c>
      <c r="AF76" s="30">
        <f t="shared" si="32"/>
        <v>0</v>
      </c>
      <c r="AG76" s="31">
        <f t="shared" si="32"/>
        <v>0</v>
      </c>
      <c r="AH76" s="29">
        <f t="shared" si="33"/>
        <v>0</v>
      </c>
      <c r="AI76" s="30">
        <f t="shared" si="33"/>
        <v>0</v>
      </c>
      <c r="AJ76" s="30">
        <f t="shared" si="33"/>
        <v>0</v>
      </c>
      <c r="AK76" s="30">
        <f t="shared" si="33"/>
        <v>0</v>
      </c>
      <c r="AL76" s="30">
        <f t="shared" si="33"/>
        <v>0</v>
      </c>
      <c r="AM76" s="30">
        <f t="shared" si="33"/>
        <v>0</v>
      </c>
      <c r="AN76" s="31">
        <f t="shared" si="33"/>
        <v>0</v>
      </c>
      <c r="AO76" s="42"/>
      <c r="AP76" s="43"/>
      <c r="AQ76" s="43"/>
      <c r="AR76" s="43"/>
      <c r="AS76" s="43"/>
      <c r="AT76" s="43"/>
      <c r="AU76" s="90"/>
      <c r="AV76" t="str">
        <f t="shared" si="34"/>
        <v>C2 - Standard and Premium</v>
      </c>
      <c r="AW76" t="str">
        <f t="shared" si="43"/>
        <v>C2 - Standard and Premium_AM &amp; EMEA</v>
      </c>
    </row>
    <row r="77" spans="1:49" ht="15" outlineLevel="1" x14ac:dyDescent="0.25">
      <c r="A77" s="85" t="s">
        <v>167</v>
      </c>
      <c r="B77" t="s">
        <v>166</v>
      </c>
      <c r="C77" t="s">
        <v>26</v>
      </c>
      <c r="D77" t="s">
        <v>18</v>
      </c>
      <c r="E77" t="str">
        <f>VLOOKUP(A77,[1]VLookup!G:I,3,0)</f>
        <v>C2 Order Picker</v>
      </c>
      <c r="F77" s="22">
        <v>1</v>
      </c>
      <c r="G77" s="23">
        <f>IFERROR(VLOOKUP(A77,[1]Pacific_bookings_input!A:C,3,0),0)</f>
        <v>1</v>
      </c>
      <c r="H77" s="23">
        <f>IFERROR(VLOOKUP(A77,[1]Pacific_bookings_input!H:I,2,0),0)</f>
        <v>1</v>
      </c>
      <c r="I77" s="23">
        <f t="shared" si="38"/>
        <v>1</v>
      </c>
      <c r="J77" s="23">
        <f t="shared" si="38"/>
        <v>1</v>
      </c>
      <c r="K77" s="23">
        <f t="shared" si="38"/>
        <v>1</v>
      </c>
      <c r="L77" s="24">
        <f t="shared" si="38"/>
        <v>1</v>
      </c>
      <c r="M77" s="86">
        <f>IFERROR(VLOOKUP(A77,[1]Revenue_Margin_input_Pac!A:F,6,0),"")</f>
        <v>27.441500000000001</v>
      </c>
      <c r="N77" s="25">
        <f t="shared" si="39"/>
        <v>27.441500000000001</v>
      </c>
      <c r="O77" s="25">
        <f t="shared" si="40"/>
        <v>27.441500000000001</v>
      </c>
      <c r="P77" s="25">
        <f t="shared" si="41"/>
        <v>27.441500000000001</v>
      </c>
      <c r="Q77" s="25">
        <f t="shared" si="42"/>
        <v>27.441500000000001</v>
      </c>
      <c r="R77" s="25">
        <f t="shared" si="42"/>
        <v>27.441500000000001</v>
      </c>
      <c r="S77" s="26">
        <f t="shared" si="42"/>
        <v>27.441500000000001</v>
      </c>
      <c r="T77" s="27">
        <f>IFERROR(VLOOKUP(A77,[1]Revenue_Margin_input_Pac!A:K,7,0),"")</f>
        <v>0.22798905682751699</v>
      </c>
      <c r="U77" s="28">
        <f>IFERROR(VLOOKUP(A77,[1]Revenue_Margin_input_Pac!A:K,8,0),"")</f>
        <v>0.22800000000000001</v>
      </c>
      <c r="V77" s="28">
        <f>IFERROR(VLOOKUP(A77,[1]Revenue_Margin_input_Pac!A:K,9,0),"")</f>
        <v>9.6371428784980992E-2</v>
      </c>
      <c r="W77" s="28">
        <f>IFERROR(VLOOKUP(A77,[1]Revenue_Margin_input_Pac!A:K,10,0),"")</f>
        <v>9.6371428784980992E-2</v>
      </c>
      <c r="X77" s="28">
        <f>IFERROR(VLOOKUP(A77,[1]Revenue_Margin_input_Pac!A:K,11,0),"")</f>
        <v>0.1</v>
      </c>
      <c r="Y77" s="28">
        <f>IFERROR(VLOOKUP(A77,[1]Revenue_Margin_input_Pac!A:L,12,0),"")</f>
        <v>0.1</v>
      </c>
      <c r="Z77" s="87">
        <f>IFERROR(VLOOKUP(A77,[1]Revenue_Margin_input_Pac!A:M,13,0),"")</f>
        <v>0.1</v>
      </c>
      <c r="AA77" s="29">
        <f t="shared" si="32"/>
        <v>27.441500000000001</v>
      </c>
      <c r="AB77" s="30">
        <f t="shared" si="32"/>
        <v>27.441500000000001</v>
      </c>
      <c r="AC77" s="30">
        <f t="shared" si="32"/>
        <v>27.441500000000001</v>
      </c>
      <c r="AD77" s="30">
        <f t="shared" si="32"/>
        <v>27.441500000000001</v>
      </c>
      <c r="AE77" s="30">
        <f t="shared" si="32"/>
        <v>27.441500000000001</v>
      </c>
      <c r="AF77" s="30">
        <f t="shared" si="32"/>
        <v>27.441500000000001</v>
      </c>
      <c r="AG77" s="31">
        <f t="shared" si="32"/>
        <v>27.441500000000001</v>
      </c>
      <c r="AH77" s="29">
        <f t="shared" si="33"/>
        <v>6.256361702932308</v>
      </c>
      <c r="AI77" s="30">
        <f t="shared" si="33"/>
        <v>6.2566620000000004</v>
      </c>
      <c r="AJ77" s="30">
        <f t="shared" si="33"/>
        <v>2.644576563003056</v>
      </c>
      <c r="AK77" s="30">
        <f t="shared" si="33"/>
        <v>2.644576563003056</v>
      </c>
      <c r="AL77" s="30">
        <f t="shared" si="33"/>
        <v>2.7441500000000003</v>
      </c>
      <c r="AM77" s="30">
        <f t="shared" si="33"/>
        <v>2.7441500000000003</v>
      </c>
      <c r="AN77" s="31">
        <f t="shared" si="33"/>
        <v>2.7441500000000003</v>
      </c>
      <c r="AO77" s="42"/>
      <c r="AP77" s="43"/>
      <c r="AQ77" s="43"/>
      <c r="AR77" s="43"/>
      <c r="AS77" s="43"/>
      <c r="AT77" s="43"/>
      <c r="AU77" s="90"/>
      <c r="AV77" t="str">
        <f t="shared" si="34"/>
        <v>C2 - Standard and Premium</v>
      </c>
      <c r="AW77" t="str">
        <f t="shared" si="43"/>
        <v>C2 - Standard and Premium_AM &amp; EMEA</v>
      </c>
    </row>
    <row r="78" spans="1:49" ht="15" hidden="1" outlineLevel="1" x14ac:dyDescent="0.25">
      <c r="A78" s="85" t="s">
        <v>168</v>
      </c>
      <c r="B78" t="s">
        <v>169</v>
      </c>
      <c r="C78" t="s">
        <v>26</v>
      </c>
      <c r="D78" t="s">
        <v>18</v>
      </c>
      <c r="E78" t="str">
        <f>VLOOKUP(A78,[1]VLookup!G:I,3,0)</f>
        <v>C2 Order Picker</v>
      </c>
      <c r="F78" s="22">
        <v>0</v>
      </c>
      <c r="G78" s="23">
        <f>IFERROR(VLOOKUP(A78,[1]Pacific_bookings_input!A:C,3,0),0)</f>
        <v>0</v>
      </c>
      <c r="H78" s="23">
        <f>IFERROR(VLOOKUP(A78,[1]Pacific_bookings_input!H:I,2,0),0)</f>
        <v>0</v>
      </c>
      <c r="I78" s="23">
        <f t="shared" si="38"/>
        <v>0</v>
      </c>
      <c r="J78" s="23">
        <f t="shared" si="38"/>
        <v>0</v>
      </c>
      <c r="K78" s="23">
        <f t="shared" si="38"/>
        <v>0</v>
      </c>
      <c r="L78" s="24">
        <f t="shared" si="38"/>
        <v>0</v>
      </c>
      <c r="M78" s="86" t="str">
        <f>IFERROR(VLOOKUP(A78,[1]Revenue_Margin_input_Pac!A:F,6,0),"")</f>
        <v/>
      </c>
      <c r="N78" s="25" t="str">
        <f t="shared" si="39"/>
        <v/>
      </c>
      <c r="O78" s="25" t="str">
        <f t="shared" si="40"/>
        <v/>
      </c>
      <c r="P78" s="25" t="str">
        <f t="shared" si="41"/>
        <v/>
      </c>
      <c r="Q78" s="25" t="str">
        <f t="shared" si="42"/>
        <v/>
      </c>
      <c r="R78" s="25" t="str">
        <f t="shared" si="42"/>
        <v/>
      </c>
      <c r="S78" s="26" t="str">
        <f t="shared" si="42"/>
        <v/>
      </c>
      <c r="T78" s="27" t="str">
        <f>IFERROR(VLOOKUP(A78,[1]Revenue_Margin_input_Pac!A:K,7,0),"")</f>
        <v/>
      </c>
      <c r="U78" s="28" t="str">
        <f>IFERROR(VLOOKUP(A78,[1]Revenue_Margin_input_Pac!A:K,8,0),"")</f>
        <v/>
      </c>
      <c r="V78" s="28" t="str">
        <f>IFERROR(VLOOKUP(A78,[1]Revenue_Margin_input_Pac!A:K,9,0),"")</f>
        <v/>
      </c>
      <c r="W78" s="28" t="str">
        <f>IFERROR(VLOOKUP(A78,[1]Revenue_Margin_input_Pac!A:K,10,0),"")</f>
        <v/>
      </c>
      <c r="X78" s="28" t="str">
        <f>IFERROR(VLOOKUP(A78,[1]Revenue_Margin_input_Pac!A:K,11,0),"")</f>
        <v/>
      </c>
      <c r="Y78" s="28" t="str">
        <f>IFERROR(VLOOKUP(A78,[1]Revenue_Margin_input_Pac!A:L,12,0),"")</f>
        <v/>
      </c>
      <c r="Z78" s="87" t="str">
        <f>IFERROR(VLOOKUP(A78,[1]Revenue_Margin_input_Pac!A:M,13,0),"")</f>
        <v/>
      </c>
      <c r="AA78" s="29">
        <f t="shared" si="32"/>
        <v>0</v>
      </c>
      <c r="AB78" s="30">
        <f t="shared" si="32"/>
        <v>0</v>
      </c>
      <c r="AC78" s="30">
        <f t="shared" si="32"/>
        <v>0</v>
      </c>
      <c r="AD78" s="30">
        <f t="shared" si="32"/>
        <v>0</v>
      </c>
      <c r="AE78" s="30">
        <f t="shared" si="32"/>
        <v>0</v>
      </c>
      <c r="AF78" s="30">
        <f t="shared" si="32"/>
        <v>0</v>
      </c>
      <c r="AG78" s="31">
        <f t="shared" si="32"/>
        <v>0</v>
      </c>
      <c r="AH78" s="29">
        <f t="shared" si="33"/>
        <v>0</v>
      </c>
      <c r="AI78" s="30">
        <f t="shared" si="33"/>
        <v>0</v>
      </c>
      <c r="AJ78" s="30">
        <f t="shared" si="33"/>
        <v>0</v>
      </c>
      <c r="AK78" s="30">
        <f t="shared" si="33"/>
        <v>0</v>
      </c>
      <c r="AL78" s="30">
        <f t="shared" si="33"/>
        <v>0</v>
      </c>
      <c r="AM78" s="30">
        <f t="shared" si="33"/>
        <v>0</v>
      </c>
      <c r="AN78" s="31">
        <f t="shared" si="33"/>
        <v>0</v>
      </c>
      <c r="AO78" s="42" t="str">
        <f t="shared" ref="AO78:AU95" si="44">IFERROR(AH78/AA78,"")</f>
        <v/>
      </c>
      <c r="AP78" s="43" t="str">
        <f t="shared" si="44"/>
        <v/>
      </c>
      <c r="AQ78" s="43" t="str">
        <f t="shared" si="44"/>
        <v/>
      </c>
      <c r="AR78" s="43" t="str">
        <f t="shared" si="44"/>
        <v/>
      </c>
      <c r="AS78" s="43" t="str">
        <f t="shared" si="44"/>
        <v/>
      </c>
      <c r="AT78" s="43" t="str">
        <f t="shared" si="44"/>
        <v/>
      </c>
      <c r="AU78" s="90" t="str">
        <f t="shared" si="44"/>
        <v/>
      </c>
      <c r="AV78" t="str">
        <f t="shared" si="34"/>
        <v>C2 - Standard and Premium</v>
      </c>
      <c r="AW78" t="str">
        <f t="shared" si="43"/>
        <v>C2 - Standard and Premium_AM &amp; EMEA</v>
      </c>
    </row>
    <row r="79" spans="1:49" ht="15" hidden="1" outlineLevel="1" x14ac:dyDescent="0.25">
      <c r="A79" s="85" t="s">
        <v>170</v>
      </c>
      <c r="B79" t="s">
        <v>171</v>
      </c>
      <c r="C79" t="s">
        <v>26</v>
      </c>
      <c r="D79" t="s">
        <v>15</v>
      </c>
      <c r="E79" t="str">
        <f>VLOOKUP(A79,[1]VLookup!G:I,3,0)</f>
        <v>C2 Order Picker</v>
      </c>
      <c r="F79" s="22">
        <v>0</v>
      </c>
      <c r="G79" s="23">
        <f>IFERROR(VLOOKUP(A79,[1]Pacific_bookings_input!A:C,3,0),0)</f>
        <v>0</v>
      </c>
      <c r="H79" s="23">
        <f>IFERROR(VLOOKUP(A79,[1]Pacific_bookings_input!H:I,2,0),0)</f>
        <v>0</v>
      </c>
      <c r="I79" s="23">
        <f t="shared" si="38"/>
        <v>0</v>
      </c>
      <c r="J79" s="23">
        <f t="shared" si="38"/>
        <v>0</v>
      </c>
      <c r="K79" s="23">
        <f t="shared" si="38"/>
        <v>0</v>
      </c>
      <c r="L79" s="24">
        <f t="shared" si="38"/>
        <v>0</v>
      </c>
      <c r="M79" s="86" t="str">
        <f>IFERROR(VLOOKUP(A79,[1]Revenue_Margin_input_Pac!A:F,6,0),"")</f>
        <v/>
      </c>
      <c r="N79" s="25" t="str">
        <f t="shared" si="39"/>
        <v/>
      </c>
      <c r="O79" s="25" t="str">
        <f t="shared" si="40"/>
        <v/>
      </c>
      <c r="P79" s="25" t="str">
        <f t="shared" si="41"/>
        <v/>
      </c>
      <c r="Q79" s="25" t="str">
        <f t="shared" si="42"/>
        <v/>
      </c>
      <c r="R79" s="25" t="str">
        <f t="shared" si="42"/>
        <v/>
      </c>
      <c r="S79" s="26" t="str">
        <f t="shared" si="42"/>
        <v/>
      </c>
      <c r="T79" s="27" t="str">
        <f>IFERROR(VLOOKUP(A79,[1]Revenue_Margin_input_Pac!A:K,7,0),"")</f>
        <v/>
      </c>
      <c r="U79" s="28" t="str">
        <f>IFERROR(VLOOKUP(A79,[1]Revenue_Margin_input_Pac!A:K,8,0),"")</f>
        <v/>
      </c>
      <c r="V79" s="28" t="str">
        <f>IFERROR(VLOOKUP(A79,[1]Revenue_Margin_input_Pac!A:K,9,0),"")</f>
        <v/>
      </c>
      <c r="W79" s="28" t="str">
        <f>IFERROR(VLOOKUP(A79,[1]Revenue_Margin_input_Pac!A:K,10,0),"")</f>
        <v/>
      </c>
      <c r="X79" s="28" t="str">
        <f>IFERROR(VLOOKUP(A79,[1]Revenue_Margin_input_Pac!A:K,11,0),"")</f>
        <v/>
      </c>
      <c r="Y79" s="28" t="str">
        <f>IFERROR(VLOOKUP(A79,[1]Revenue_Margin_input_Pac!A:L,12,0),"")</f>
        <v/>
      </c>
      <c r="Z79" s="87" t="str">
        <f>IFERROR(VLOOKUP(A79,[1]Revenue_Margin_input_Pac!A:M,13,0),"")</f>
        <v/>
      </c>
      <c r="AA79" s="29">
        <f t="shared" si="32"/>
        <v>0</v>
      </c>
      <c r="AB79" s="30">
        <f t="shared" si="32"/>
        <v>0</v>
      </c>
      <c r="AC79" s="30">
        <f t="shared" si="32"/>
        <v>0</v>
      </c>
      <c r="AD79" s="30">
        <f t="shared" si="32"/>
        <v>0</v>
      </c>
      <c r="AE79" s="30">
        <f t="shared" si="32"/>
        <v>0</v>
      </c>
      <c r="AF79" s="30">
        <f t="shared" si="32"/>
        <v>0</v>
      </c>
      <c r="AG79" s="31">
        <f t="shared" si="32"/>
        <v>0</v>
      </c>
      <c r="AH79" s="29">
        <f t="shared" si="33"/>
        <v>0</v>
      </c>
      <c r="AI79" s="30">
        <f t="shared" si="33"/>
        <v>0</v>
      </c>
      <c r="AJ79" s="30">
        <f t="shared" si="33"/>
        <v>0</v>
      </c>
      <c r="AK79" s="30">
        <f t="shared" si="33"/>
        <v>0</v>
      </c>
      <c r="AL79" s="30">
        <f t="shared" si="33"/>
        <v>0</v>
      </c>
      <c r="AM79" s="30">
        <f t="shared" si="33"/>
        <v>0</v>
      </c>
      <c r="AN79" s="31">
        <f t="shared" si="33"/>
        <v>0</v>
      </c>
      <c r="AO79" s="42" t="str">
        <f t="shared" si="44"/>
        <v/>
      </c>
      <c r="AP79" s="43" t="str">
        <f t="shared" si="44"/>
        <v/>
      </c>
      <c r="AQ79" s="43" t="str">
        <f t="shared" si="44"/>
        <v/>
      </c>
      <c r="AR79" s="43" t="str">
        <f t="shared" si="44"/>
        <v/>
      </c>
      <c r="AS79" s="43" t="str">
        <f t="shared" si="44"/>
        <v/>
      </c>
      <c r="AT79" s="43" t="str">
        <f t="shared" si="44"/>
        <v/>
      </c>
      <c r="AU79" s="90" t="str">
        <f t="shared" si="44"/>
        <v/>
      </c>
      <c r="AV79" t="str">
        <f t="shared" si="34"/>
        <v>C2 - Standard and Premium</v>
      </c>
      <c r="AW79" t="str">
        <f t="shared" si="43"/>
        <v>C2 - Standard and Premium_AM &amp; EMEA</v>
      </c>
    </row>
    <row r="80" spans="1:49" ht="15" hidden="1" outlineLevel="1" x14ac:dyDescent="0.25">
      <c r="A80" s="85" t="s">
        <v>172</v>
      </c>
      <c r="B80" t="s">
        <v>173</v>
      </c>
      <c r="C80" t="s">
        <v>26</v>
      </c>
      <c r="D80" t="s">
        <v>18</v>
      </c>
      <c r="E80" t="str">
        <f>VLOOKUP(A80,[1]VLookup!G:I,3,0)</f>
        <v>C2 Order Picker</v>
      </c>
      <c r="F80" s="22">
        <v>0</v>
      </c>
      <c r="G80" s="23">
        <f>IFERROR(VLOOKUP(A80,[1]Pacific_bookings_input!A:C,3,0),0)</f>
        <v>0</v>
      </c>
      <c r="H80" s="23">
        <f>IFERROR(VLOOKUP(A80,[1]Pacific_bookings_input!H:I,2,0),0)</f>
        <v>0</v>
      </c>
      <c r="I80" s="23">
        <f t="shared" si="38"/>
        <v>0</v>
      </c>
      <c r="J80" s="23">
        <f t="shared" si="38"/>
        <v>0</v>
      </c>
      <c r="K80" s="23">
        <f t="shared" si="38"/>
        <v>0</v>
      </c>
      <c r="L80" s="24">
        <f t="shared" si="38"/>
        <v>0</v>
      </c>
      <c r="M80" s="86" t="str">
        <f>IFERROR(VLOOKUP(A80,[1]Revenue_Margin_input_Pac!A:F,6,0),"")</f>
        <v/>
      </c>
      <c r="N80" s="25" t="str">
        <f t="shared" si="39"/>
        <v/>
      </c>
      <c r="O80" s="25" t="str">
        <f t="shared" si="40"/>
        <v/>
      </c>
      <c r="P80" s="25" t="str">
        <f t="shared" si="41"/>
        <v/>
      </c>
      <c r="Q80" s="25" t="str">
        <f t="shared" si="42"/>
        <v/>
      </c>
      <c r="R80" s="25" t="str">
        <f t="shared" si="42"/>
        <v/>
      </c>
      <c r="S80" s="26" t="str">
        <f t="shared" si="42"/>
        <v/>
      </c>
      <c r="T80" s="27" t="str">
        <f>IFERROR(VLOOKUP(A80,[1]Revenue_Margin_input_Pac!A:K,7,0),"")</f>
        <v/>
      </c>
      <c r="U80" s="28" t="str">
        <f>IFERROR(VLOOKUP(A80,[1]Revenue_Margin_input_Pac!A:K,8,0),"")</f>
        <v/>
      </c>
      <c r="V80" s="28" t="str">
        <f>IFERROR(VLOOKUP(A80,[1]Revenue_Margin_input_Pac!A:K,9,0),"")</f>
        <v/>
      </c>
      <c r="W80" s="28" t="str">
        <f>IFERROR(VLOOKUP(A80,[1]Revenue_Margin_input_Pac!A:K,10,0),"")</f>
        <v/>
      </c>
      <c r="X80" s="28" t="str">
        <f>IFERROR(VLOOKUP(A80,[1]Revenue_Margin_input_Pac!A:K,11,0),"")</f>
        <v/>
      </c>
      <c r="Y80" s="28" t="str">
        <f>IFERROR(VLOOKUP(A80,[1]Revenue_Margin_input_Pac!A:L,12,0),"")</f>
        <v/>
      </c>
      <c r="Z80" s="87" t="str">
        <f>IFERROR(VLOOKUP(A80,[1]Revenue_Margin_input_Pac!A:M,13,0),"")</f>
        <v/>
      </c>
      <c r="AA80" s="29">
        <f t="shared" si="32"/>
        <v>0</v>
      </c>
      <c r="AB80" s="30">
        <f t="shared" si="32"/>
        <v>0</v>
      </c>
      <c r="AC80" s="30">
        <f t="shared" si="32"/>
        <v>0</v>
      </c>
      <c r="AD80" s="30">
        <f t="shared" si="32"/>
        <v>0</v>
      </c>
      <c r="AE80" s="30">
        <f t="shared" si="32"/>
        <v>0</v>
      </c>
      <c r="AF80" s="30">
        <f t="shared" si="32"/>
        <v>0</v>
      </c>
      <c r="AG80" s="31">
        <f t="shared" si="32"/>
        <v>0</v>
      </c>
      <c r="AH80" s="29">
        <f t="shared" si="33"/>
        <v>0</v>
      </c>
      <c r="AI80" s="30">
        <f t="shared" si="33"/>
        <v>0</v>
      </c>
      <c r="AJ80" s="30">
        <f t="shared" si="33"/>
        <v>0</v>
      </c>
      <c r="AK80" s="30">
        <f t="shared" si="33"/>
        <v>0</v>
      </c>
      <c r="AL80" s="30">
        <f t="shared" si="33"/>
        <v>0</v>
      </c>
      <c r="AM80" s="30">
        <f t="shared" si="33"/>
        <v>0</v>
      </c>
      <c r="AN80" s="31">
        <f t="shared" si="33"/>
        <v>0</v>
      </c>
      <c r="AO80" s="42" t="str">
        <f t="shared" si="44"/>
        <v/>
      </c>
      <c r="AP80" s="43" t="str">
        <f t="shared" si="44"/>
        <v/>
      </c>
      <c r="AQ80" s="43" t="str">
        <f t="shared" si="44"/>
        <v/>
      </c>
      <c r="AR80" s="43" t="str">
        <f t="shared" si="44"/>
        <v/>
      </c>
      <c r="AS80" s="43" t="str">
        <f t="shared" si="44"/>
        <v/>
      </c>
      <c r="AT80" s="43" t="str">
        <f t="shared" si="44"/>
        <v/>
      </c>
      <c r="AU80" s="90" t="str">
        <f t="shared" si="44"/>
        <v/>
      </c>
      <c r="AV80" t="str">
        <f t="shared" si="34"/>
        <v>C2 - Standard and Premium</v>
      </c>
      <c r="AW80" t="str">
        <f t="shared" si="43"/>
        <v>C2 - Standard and Premium_AM &amp; EMEA</v>
      </c>
    </row>
    <row r="81" spans="1:49" ht="15" hidden="1" outlineLevel="1" x14ac:dyDescent="0.25">
      <c r="A81" s="85" t="s">
        <v>174</v>
      </c>
      <c r="B81" t="s">
        <v>175</v>
      </c>
      <c r="C81" t="s">
        <v>26</v>
      </c>
      <c r="D81" t="s">
        <v>15</v>
      </c>
      <c r="E81" t="str">
        <f>VLOOKUP(A81,[1]VLookup!G:I,3,0)</f>
        <v>C2 Order Picker</v>
      </c>
      <c r="F81" s="22">
        <v>0</v>
      </c>
      <c r="G81" s="23">
        <f>IFERROR(VLOOKUP(A81,[1]Pacific_bookings_input!A:C,3,0),0)</f>
        <v>0</v>
      </c>
      <c r="H81" s="23">
        <f>IFERROR(VLOOKUP(A81,[1]Pacific_bookings_input!H:I,2,0),0)</f>
        <v>0</v>
      </c>
      <c r="I81" s="23">
        <f t="shared" si="38"/>
        <v>0</v>
      </c>
      <c r="J81" s="23">
        <f t="shared" si="38"/>
        <v>0</v>
      </c>
      <c r="K81" s="23">
        <f t="shared" si="38"/>
        <v>0</v>
      </c>
      <c r="L81" s="24">
        <f t="shared" si="38"/>
        <v>0</v>
      </c>
      <c r="M81" s="86" t="str">
        <f>IFERROR(VLOOKUP(A81,[1]Revenue_Margin_input_Pac!A:F,6,0),"")</f>
        <v/>
      </c>
      <c r="N81" s="25" t="str">
        <f t="shared" si="39"/>
        <v/>
      </c>
      <c r="O81" s="25" t="str">
        <f t="shared" si="40"/>
        <v/>
      </c>
      <c r="P81" s="25" t="str">
        <f t="shared" si="41"/>
        <v/>
      </c>
      <c r="Q81" s="25" t="str">
        <f t="shared" si="42"/>
        <v/>
      </c>
      <c r="R81" s="25" t="str">
        <f t="shared" si="42"/>
        <v/>
      </c>
      <c r="S81" s="26" t="str">
        <f t="shared" si="42"/>
        <v/>
      </c>
      <c r="T81" s="27" t="str">
        <f>IFERROR(VLOOKUP(A81,[1]Revenue_Margin_input_Pac!A:K,7,0),"")</f>
        <v/>
      </c>
      <c r="U81" s="28" t="str">
        <f>IFERROR(VLOOKUP(A81,[1]Revenue_Margin_input_Pac!A:K,8,0),"")</f>
        <v/>
      </c>
      <c r="V81" s="28" t="str">
        <f>IFERROR(VLOOKUP(A81,[1]Revenue_Margin_input_Pac!A:K,9,0),"")</f>
        <v/>
      </c>
      <c r="W81" s="28" t="str">
        <f>IFERROR(VLOOKUP(A81,[1]Revenue_Margin_input_Pac!A:K,10,0),"")</f>
        <v/>
      </c>
      <c r="X81" s="28" t="str">
        <f>IFERROR(VLOOKUP(A81,[1]Revenue_Margin_input_Pac!A:K,11,0),"")</f>
        <v/>
      </c>
      <c r="Y81" s="28" t="str">
        <f>IFERROR(VLOOKUP(A81,[1]Revenue_Margin_input_Pac!A:L,12,0),"")</f>
        <v/>
      </c>
      <c r="Z81" s="87" t="str">
        <f>IFERROR(VLOOKUP(A81,[1]Revenue_Margin_input_Pac!A:M,13,0),"")</f>
        <v/>
      </c>
      <c r="AA81" s="29">
        <f t="shared" si="32"/>
        <v>0</v>
      </c>
      <c r="AB81" s="30">
        <f t="shared" si="32"/>
        <v>0</v>
      </c>
      <c r="AC81" s="30">
        <f t="shared" si="32"/>
        <v>0</v>
      </c>
      <c r="AD81" s="30">
        <f t="shared" si="32"/>
        <v>0</v>
      </c>
      <c r="AE81" s="30">
        <f t="shared" si="32"/>
        <v>0</v>
      </c>
      <c r="AF81" s="30">
        <f t="shared" si="32"/>
        <v>0</v>
      </c>
      <c r="AG81" s="31">
        <f t="shared" si="32"/>
        <v>0</v>
      </c>
      <c r="AH81" s="29">
        <f t="shared" si="33"/>
        <v>0</v>
      </c>
      <c r="AI81" s="30">
        <f t="shared" si="33"/>
        <v>0</v>
      </c>
      <c r="AJ81" s="30">
        <f t="shared" si="33"/>
        <v>0</v>
      </c>
      <c r="AK81" s="30">
        <f t="shared" si="33"/>
        <v>0</v>
      </c>
      <c r="AL81" s="30">
        <f t="shared" si="33"/>
        <v>0</v>
      </c>
      <c r="AM81" s="30">
        <f t="shared" si="33"/>
        <v>0</v>
      </c>
      <c r="AN81" s="31">
        <f t="shared" si="33"/>
        <v>0</v>
      </c>
      <c r="AO81" s="42" t="str">
        <f t="shared" si="44"/>
        <v/>
      </c>
      <c r="AP81" s="43" t="str">
        <f t="shared" si="44"/>
        <v/>
      </c>
      <c r="AQ81" s="43" t="str">
        <f t="shared" si="44"/>
        <v/>
      </c>
      <c r="AR81" s="43" t="str">
        <f t="shared" si="44"/>
        <v/>
      </c>
      <c r="AS81" s="43" t="str">
        <f t="shared" si="44"/>
        <v/>
      </c>
      <c r="AT81" s="43" t="str">
        <f t="shared" si="44"/>
        <v/>
      </c>
      <c r="AU81" s="90" t="str">
        <f t="shared" si="44"/>
        <v/>
      </c>
      <c r="AV81" t="str">
        <f t="shared" si="34"/>
        <v>C2 - Standard and Premium</v>
      </c>
      <c r="AW81" t="str">
        <f t="shared" si="43"/>
        <v>C2 - Standard and Premium_AM &amp; EMEA</v>
      </c>
    </row>
    <row r="82" spans="1:49" ht="15" hidden="1" outlineLevel="1" x14ac:dyDescent="0.25">
      <c r="A82" s="85" t="s">
        <v>176</v>
      </c>
      <c r="B82" t="s">
        <v>177</v>
      </c>
      <c r="C82" t="s">
        <v>60</v>
      </c>
      <c r="D82" t="s">
        <v>18</v>
      </c>
      <c r="E82" t="str">
        <f>VLOOKUP(A82,[1]VLookup!G:I,3,0)</f>
        <v>C2 Order Picker</v>
      </c>
      <c r="F82" s="22">
        <v>0</v>
      </c>
      <c r="G82" s="23">
        <f>IFERROR(VLOOKUP(A82,[1]Pacific_bookings_input!A:C,3,0),0)</f>
        <v>0</v>
      </c>
      <c r="H82" s="23">
        <f>IFERROR(VLOOKUP(A82,[1]Pacific_bookings_input!H:I,2,0),0)</f>
        <v>0</v>
      </c>
      <c r="I82" s="23">
        <f t="shared" si="38"/>
        <v>0</v>
      </c>
      <c r="J82" s="23">
        <f t="shared" si="38"/>
        <v>0</v>
      </c>
      <c r="K82" s="23">
        <f t="shared" si="38"/>
        <v>0</v>
      </c>
      <c r="L82" s="24">
        <f t="shared" si="38"/>
        <v>0</v>
      </c>
      <c r="M82" s="86" t="str">
        <f>IFERROR(VLOOKUP(A82,[1]Revenue_Margin_input_Pac!A:F,6,0),"")</f>
        <v/>
      </c>
      <c r="N82" s="25" t="str">
        <f t="shared" si="39"/>
        <v/>
      </c>
      <c r="O82" s="25" t="str">
        <f t="shared" si="40"/>
        <v/>
      </c>
      <c r="P82" s="25" t="str">
        <f t="shared" si="41"/>
        <v/>
      </c>
      <c r="Q82" s="25" t="str">
        <f t="shared" si="42"/>
        <v/>
      </c>
      <c r="R82" s="25" t="str">
        <f t="shared" si="42"/>
        <v/>
      </c>
      <c r="S82" s="26" t="str">
        <f t="shared" si="42"/>
        <v/>
      </c>
      <c r="T82" s="27" t="str">
        <f>IFERROR(VLOOKUP(A82,[1]Revenue_Margin_input_Pac!A:K,7,0),"")</f>
        <v/>
      </c>
      <c r="U82" s="28" t="str">
        <f>IFERROR(VLOOKUP(A82,[1]Revenue_Margin_input_Pac!A:K,8,0),"")</f>
        <v/>
      </c>
      <c r="V82" s="28" t="str">
        <f>IFERROR(VLOOKUP(A82,[1]Revenue_Margin_input_Pac!A:K,9,0),"")</f>
        <v/>
      </c>
      <c r="W82" s="28" t="str">
        <f>IFERROR(VLOOKUP(A82,[1]Revenue_Margin_input_Pac!A:K,10,0),"")</f>
        <v/>
      </c>
      <c r="X82" s="28" t="str">
        <f>IFERROR(VLOOKUP(A82,[1]Revenue_Margin_input_Pac!A:K,11,0),"")</f>
        <v/>
      </c>
      <c r="Y82" s="28" t="str">
        <f>IFERROR(VLOOKUP(A82,[1]Revenue_Margin_input_Pac!A:L,12,0),"")</f>
        <v/>
      </c>
      <c r="Z82" s="87" t="str">
        <f>IFERROR(VLOOKUP(A82,[1]Revenue_Margin_input_Pac!A:M,13,0),"")</f>
        <v/>
      </c>
      <c r="AA82" s="29">
        <f t="shared" si="32"/>
        <v>0</v>
      </c>
      <c r="AB82" s="30">
        <f t="shared" si="32"/>
        <v>0</v>
      </c>
      <c r="AC82" s="30">
        <f t="shared" si="32"/>
        <v>0</v>
      </c>
      <c r="AD82" s="30">
        <f t="shared" si="32"/>
        <v>0</v>
      </c>
      <c r="AE82" s="30">
        <f t="shared" si="32"/>
        <v>0</v>
      </c>
      <c r="AF82" s="30">
        <f t="shared" si="32"/>
        <v>0</v>
      </c>
      <c r="AG82" s="31">
        <f t="shared" si="32"/>
        <v>0</v>
      </c>
      <c r="AH82" s="29">
        <f t="shared" si="33"/>
        <v>0</v>
      </c>
      <c r="AI82" s="30">
        <f t="shared" si="33"/>
        <v>0</v>
      </c>
      <c r="AJ82" s="30">
        <f t="shared" si="33"/>
        <v>0</v>
      </c>
      <c r="AK82" s="30">
        <f t="shared" si="33"/>
        <v>0</v>
      </c>
      <c r="AL82" s="30">
        <f t="shared" si="33"/>
        <v>0</v>
      </c>
      <c r="AM82" s="30">
        <f t="shared" si="33"/>
        <v>0</v>
      </c>
      <c r="AN82" s="31">
        <f t="shared" si="33"/>
        <v>0</v>
      </c>
      <c r="AO82" s="42" t="str">
        <f t="shared" si="44"/>
        <v/>
      </c>
      <c r="AP82" s="43" t="str">
        <f t="shared" si="44"/>
        <v/>
      </c>
      <c r="AQ82" s="43" t="str">
        <f t="shared" si="44"/>
        <v/>
      </c>
      <c r="AR82" s="43" t="str">
        <f t="shared" si="44"/>
        <v/>
      </c>
      <c r="AS82" s="43" t="str">
        <f t="shared" si="44"/>
        <v/>
      </c>
      <c r="AT82" s="43" t="str">
        <f t="shared" si="44"/>
        <v/>
      </c>
      <c r="AU82" s="90" t="str">
        <f t="shared" si="44"/>
        <v/>
      </c>
      <c r="AV82" t="str">
        <f t="shared" si="34"/>
        <v>C2 - Standard and Premium</v>
      </c>
      <c r="AW82" t="str">
        <f t="shared" si="43"/>
        <v>C2 - Standard and Premium_AM &amp; EMEA</v>
      </c>
    </row>
    <row r="83" spans="1:49" ht="15" hidden="1" outlineLevel="1" x14ac:dyDescent="0.25">
      <c r="A83" s="85" t="s">
        <v>178</v>
      </c>
      <c r="B83" t="s">
        <v>179</v>
      </c>
      <c r="C83" t="s">
        <v>60</v>
      </c>
      <c r="D83" t="s">
        <v>18</v>
      </c>
      <c r="E83" t="str">
        <f>VLOOKUP(A83,[1]VLookup!G:I,3,0)</f>
        <v>C2 Order Picker</v>
      </c>
      <c r="F83" s="22">
        <v>0</v>
      </c>
      <c r="G83" s="23">
        <f>IFERROR(VLOOKUP(A83,[1]Pacific_bookings_input!A:C,3,0),0)</f>
        <v>0</v>
      </c>
      <c r="H83" s="23">
        <f>IFERROR(VLOOKUP(A83,[1]Pacific_bookings_input!H:I,2,0),0)</f>
        <v>0</v>
      </c>
      <c r="I83" s="23">
        <f t="shared" ref="I83:L110" si="45">ROUND((I$102-I$100)*$H83/$H$102,0)</f>
        <v>0</v>
      </c>
      <c r="J83" s="23">
        <f t="shared" si="45"/>
        <v>0</v>
      </c>
      <c r="K83" s="23">
        <f t="shared" si="45"/>
        <v>0</v>
      </c>
      <c r="L83" s="24">
        <f t="shared" si="45"/>
        <v>0</v>
      </c>
      <c r="M83" s="86" t="str">
        <f>IFERROR(VLOOKUP(A83,[1]Revenue_Margin_input_Pac!A:F,6,0),"")</f>
        <v/>
      </c>
      <c r="N83" s="25" t="str">
        <f t="shared" si="39"/>
        <v/>
      </c>
      <c r="O83" s="25" t="str">
        <f t="shared" si="40"/>
        <v/>
      </c>
      <c r="P83" s="25" t="str">
        <f t="shared" si="41"/>
        <v/>
      </c>
      <c r="Q83" s="25" t="str">
        <f t="shared" si="42"/>
        <v/>
      </c>
      <c r="R83" s="25" t="str">
        <f t="shared" si="42"/>
        <v/>
      </c>
      <c r="S83" s="26" t="str">
        <f t="shared" si="42"/>
        <v/>
      </c>
      <c r="T83" s="27" t="str">
        <f>IFERROR(VLOOKUP(A83,[1]Revenue_Margin_input_Pac!A:K,7,0),"")</f>
        <v/>
      </c>
      <c r="U83" s="28" t="str">
        <f>IFERROR(VLOOKUP(A83,[1]Revenue_Margin_input_Pac!A:K,8,0),"")</f>
        <v/>
      </c>
      <c r="V83" s="28" t="str">
        <f>IFERROR(VLOOKUP(A83,[1]Revenue_Margin_input_Pac!A:K,9,0),"")</f>
        <v/>
      </c>
      <c r="W83" s="28" t="str">
        <f>IFERROR(VLOOKUP(A83,[1]Revenue_Margin_input_Pac!A:K,10,0),"")</f>
        <v/>
      </c>
      <c r="X83" s="28" t="str">
        <f>IFERROR(VLOOKUP(A83,[1]Revenue_Margin_input_Pac!A:K,11,0),"")</f>
        <v/>
      </c>
      <c r="Y83" s="28" t="str">
        <f>IFERROR(VLOOKUP(A83,[1]Revenue_Margin_input_Pac!A:L,12,0),"")</f>
        <v/>
      </c>
      <c r="Z83" s="87" t="str">
        <f>IFERROR(VLOOKUP(A83,[1]Revenue_Margin_input_Pac!A:M,13,0),"")</f>
        <v/>
      </c>
      <c r="AA83" s="29">
        <f t="shared" si="32"/>
        <v>0</v>
      </c>
      <c r="AB83" s="30">
        <f t="shared" si="32"/>
        <v>0</v>
      </c>
      <c r="AC83" s="30">
        <f t="shared" si="32"/>
        <v>0</v>
      </c>
      <c r="AD83" s="30">
        <f t="shared" si="32"/>
        <v>0</v>
      </c>
      <c r="AE83" s="30">
        <f t="shared" si="32"/>
        <v>0</v>
      </c>
      <c r="AF83" s="30">
        <f t="shared" si="32"/>
        <v>0</v>
      </c>
      <c r="AG83" s="31">
        <f t="shared" si="32"/>
        <v>0</v>
      </c>
      <c r="AH83" s="29">
        <f t="shared" si="33"/>
        <v>0</v>
      </c>
      <c r="AI83" s="30">
        <f t="shared" si="33"/>
        <v>0</v>
      </c>
      <c r="AJ83" s="30">
        <f t="shared" si="33"/>
        <v>0</v>
      </c>
      <c r="AK83" s="30">
        <f t="shared" si="33"/>
        <v>0</v>
      </c>
      <c r="AL83" s="30">
        <f t="shared" si="33"/>
        <v>0</v>
      </c>
      <c r="AM83" s="30">
        <f t="shared" si="33"/>
        <v>0</v>
      </c>
      <c r="AN83" s="31">
        <f t="shared" si="33"/>
        <v>0</v>
      </c>
      <c r="AO83" s="42" t="str">
        <f t="shared" si="44"/>
        <v/>
      </c>
      <c r="AP83" s="43" t="str">
        <f t="shared" si="44"/>
        <v/>
      </c>
      <c r="AQ83" s="43" t="str">
        <f t="shared" si="44"/>
        <v/>
      </c>
      <c r="AR83" s="43" t="str">
        <f t="shared" si="44"/>
        <v/>
      </c>
      <c r="AS83" s="43" t="str">
        <f t="shared" si="44"/>
        <v/>
      </c>
      <c r="AT83" s="43" t="str">
        <f t="shared" si="44"/>
        <v/>
      </c>
      <c r="AU83" s="90" t="str">
        <f t="shared" si="44"/>
        <v/>
      </c>
      <c r="AV83" t="str">
        <f t="shared" si="34"/>
        <v>C2 - Standard and Premium</v>
      </c>
      <c r="AW83" t="str">
        <f t="shared" si="43"/>
        <v>C2 - Standard and Premium_AM &amp; EMEA</v>
      </c>
    </row>
    <row r="84" spans="1:49" ht="15" hidden="1" outlineLevel="1" x14ac:dyDescent="0.25">
      <c r="A84" s="85" t="s">
        <v>180</v>
      </c>
      <c r="B84" t="s">
        <v>181</v>
      </c>
      <c r="C84" t="s">
        <v>60</v>
      </c>
      <c r="D84" t="s">
        <v>29</v>
      </c>
      <c r="E84" t="str">
        <f>VLOOKUP(A84,[1]VLookup!G:I,3,0)</f>
        <v>C2 Order Picker</v>
      </c>
      <c r="F84" s="22">
        <v>0</v>
      </c>
      <c r="G84" s="23">
        <f>IFERROR(VLOOKUP(A84,[1]Pacific_bookings_input!A:C,3,0),0)</f>
        <v>0</v>
      </c>
      <c r="H84" s="23">
        <f>IFERROR(VLOOKUP(A84,[1]Pacific_bookings_input!H:I,2,0),0)</f>
        <v>0</v>
      </c>
      <c r="I84" s="23">
        <f t="shared" si="45"/>
        <v>0</v>
      </c>
      <c r="J84" s="23">
        <f t="shared" si="45"/>
        <v>0</v>
      </c>
      <c r="K84" s="23">
        <f t="shared" si="45"/>
        <v>0</v>
      </c>
      <c r="L84" s="24">
        <f t="shared" si="45"/>
        <v>0</v>
      </c>
      <c r="M84" s="86" t="str">
        <f>IFERROR(VLOOKUP(A84,[1]Revenue_Margin_input_Pac!A:F,6,0),"")</f>
        <v/>
      </c>
      <c r="N84" s="25" t="str">
        <f t="shared" si="39"/>
        <v/>
      </c>
      <c r="O84" s="25" t="str">
        <f t="shared" si="40"/>
        <v/>
      </c>
      <c r="P84" s="25" t="str">
        <f t="shared" si="41"/>
        <v/>
      </c>
      <c r="Q84" s="25" t="str">
        <f t="shared" si="42"/>
        <v/>
      </c>
      <c r="R84" s="25" t="str">
        <f t="shared" si="42"/>
        <v/>
      </c>
      <c r="S84" s="26" t="str">
        <f t="shared" si="42"/>
        <v/>
      </c>
      <c r="T84" s="27" t="str">
        <f>IFERROR(VLOOKUP(A84,[1]Revenue_Margin_input_Pac!A:K,7,0),"")</f>
        <v/>
      </c>
      <c r="U84" s="28" t="str">
        <f>IFERROR(VLOOKUP(A84,[1]Revenue_Margin_input_Pac!A:K,8,0),"")</f>
        <v/>
      </c>
      <c r="V84" s="28" t="str">
        <f>IFERROR(VLOOKUP(A84,[1]Revenue_Margin_input_Pac!A:K,9,0),"")</f>
        <v/>
      </c>
      <c r="W84" s="28" t="str">
        <f>IFERROR(VLOOKUP(A84,[1]Revenue_Margin_input_Pac!A:K,10,0),"")</f>
        <v/>
      </c>
      <c r="X84" s="28" t="str">
        <f>IFERROR(VLOOKUP(A84,[1]Revenue_Margin_input_Pac!A:K,11,0),"")</f>
        <v/>
      </c>
      <c r="Y84" s="28" t="str">
        <f>IFERROR(VLOOKUP(A84,[1]Revenue_Margin_input_Pac!A:L,12,0),"")</f>
        <v/>
      </c>
      <c r="Z84" s="87" t="str">
        <f>IFERROR(VLOOKUP(A84,[1]Revenue_Margin_input_Pac!A:M,13,0),"")</f>
        <v/>
      </c>
      <c r="AA84" s="29">
        <f t="shared" ref="AA84:AG101" si="46">IFERROR(F84*M84,0)</f>
        <v>0</v>
      </c>
      <c r="AB84" s="30">
        <f t="shared" si="46"/>
        <v>0</v>
      </c>
      <c r="AC84" s="30">
        <f t="shared" si="46"/>
        <v>0</v>
      </c>
      <c r="AD84" s="30">
        <f t="shared" si="46"/>
        <v>0</v>
      </c>
      <c r="AE84" s="30">
        <f t="shared" si="46"/>
        <v>0</v>
      </c>
      <c r="AF84" s="30">
        <f t="shared" si="46"/>
        <v>0</v>
      </c>
      <c r="AG84" s="31">
        <f t="shared" si="46"/>
        <v>0</v>
      </c>
      <c r="AH84" s="29">
        <f t="shared" si="33"/>
        <v>0</v>
      </c>
      <c r="AI84" s="30">
        <f t="shared" si="33"/>
        <v>0</v>
      </c>
      <c r="AJ84" s="30">
        <f t="shared" si="33"/>
        <v>0</v>
      </c>
      <c r="AK84" s="30">
        <f t="shared" si="33"/>
        <v>0</v>
      </c>
      <c r="AL84" s="30">
        <f t="shared" si="33"/>
        <v>0</v>
      </c>
      <c r="AM84" s="30">
        <f t="shared" si="33"/>
        <v>0</v>
      </c>
      <c r="AN84" s="31">
        <f t="shared" si="33"/>
        <v>0</v>
      </c>
      <c r="AO84" s="42" t="str">
        <f t="shared" si="44"/>
        <v/>
      </c>
      <c r="AP84" s="43" t="str">
        <f t="shared" si="44"/>
        <v/>
      </c>
      <c r="AQ84" s="43" t="str">
        <f t="shared" si="44"/>
        <v/>
      </c>
      <c r="AR84" s="43" t="str">
        <f t="shared" si="44"/>
        <v/>
      </c>
      <c r="AS84" s="43" t="str">
        <f t="shared" si="44"/>
        <v/>
      </c>
      <c r="AT84" s="43" t="str">
        <f t="shared" si="44"/>
        <v/>
      </c>
      <c r="AU84" s="90" t="str">
        <f t="shared" si="44"/>
        <v/>
      </c>
      <c r="AV84" t="str">
        <f t="shared" si="34"/>
        <v>C2 - Standard and Premium</v>
      </c>
      <c r="AW84" t="str">
        <f t="shared" si="43"/>
        <v>C2 - Standard and Premium_AM &amp; EMEA</v>
      </c>
    </row>
    <row r="85" spans="1:49" ht="15" hidden="1" outlineLevel="1" x14ac:dyDescent="0.25">
      <c r="A85" s="85" t="s">
        <v>182</v>
      </c>
      <c r="B85" t="s">
        <v>183</v>
      </c>
      <c r="C85" t="s">
        <v>60</v>
      </c>
      <c r="D85" t="s">
        <v>29</v>
      </c>
      <c r="E85" t="str">
        <f>VLOOKUP(A85,[1]VLookup!G:I,3,0)</f>
        <v>C2 Order Picker</v>
      </c>
      <c r="F85" s="22">
        <v>0</v>
      </c>
      <c r="G85" s="23">
        <f>IFERROR(VLOOKUP(A85,[1]Pacific_bookings_input!A:C,3,0),0)</f>
        <v>0</v>
      </c>
      <c r="H85" s="23">
        <f>IFERROR(VLOOKUP(A85,[1]Pacific_bookings_input!H:I,2,0),0)</f>
        <v>0</v>
      </c>
      <c r="I85" s="23">
        <f t="shared" si="45"/>
        <v>0</v>
      </c>
      <c r="J85" s="23">
        <f t="shared" si="45"/>
        <v>0</v>
      </c>
      <c r="K85" s="23">
        <f t="shared" si="45"/>
        <v>0</v>
      </c>
      <c r="L85" s="24">
        <f t="shared" si="45"/>
        <v>0</v>
      </c>
      <c r="M85" s="86" t="str">
        <f>IFERROR(VLOOKUP(A85,[1]Revenue_Margin_input_Pac!A:F,6,0),"")</f>
        <v/>
      </c>
      <c r="N85" s="25" t="str">
        <f t="shared" si="39"/>
        <v/>
      </c>
      <c r="O85" s="25" t="str">
        <f t="shared" si="40"/>
        <v/>
      </c>
      <c r="P85" s="25" t="str">
        <f t="shared" si="41"/>
        <v/>
      </c>
      <c r="Q85" s="25" t="str">
        <f t="shared" si="42"/>
        <v/>
      </c>
      <c r="R85" s="25" t="str">
        <f t="shared" si="42"/>
        <v/>
      </c>
      <c r="S85" s="26" t="str">
        <f t="shared" si="42"/>
        <v/>
      </c>
      <c r="T85" s="27" t="str">
        <f>IFERROR(VLOOKUP(A85,[1]Revenue_Margin_input_Pac!A:K,7,0),"")</f>
        <v/>
      </c>
      <c r="U85" s="28" t="str">
        <f>IFERROR(VLOOKUP(A85,[1]Revenue_Margin_input_Pac!A:K,8,0),"")</f>
        <v/>
      </c>
      <c r="V85" s="28" t="str">
        <f>IFERROR(VLOOKUP(A85,[1]Revenue_Margin_input_Pac!A:K,9,0),"")</f>
        <v/>
      </c>
      <c r="W85" s="28" t="str">
        <f>IFERROR(VLOOKUP(A85,[1]Revenue_Margin_input_Pac!A:K,10,0),"")</f>
        <v/>
      </c>
      <c r="X85" s="28" t="str">
        <f>IFERROR(VLOOKUP(A85,[1]Revenue_Margin_input_Pac!A:K,11,0),"")</f>
        <v/>
      </c>
      <c r="Y85" s="28" t="str">
        <f>IFERROR(VLOOKUP(A85,[1]Revenue_Margin_input_Pac!A:L,12,0),"")</f>
        <v/>
      </c>
      <c r="Z85" s="87" t="str">
        <f>IFERROR(VLOOKUP(A85,[1]Revenue_Margin_input_Pac!A:M,13,0),"")</f>
        <v/>
      </c>
      <c r="AA85" s="29">
        <f t="shared" si="46"/>
        <v>0</v>
      </c>
      <c r="AB85" s="30">
        <f t="shared" si="46"/>
        <v>0</v>
      </c>
      <c r="AC85" s="30">
        <f t="shared" si="46"/>
        <v>0</v>
      </c>
      <c r="AD85" s="30">
        <f t="shared" si="46"/>
        <v>0</v>
      </c>
      <c r="AE85" s="30">
        <f t="shared" si="46"/>
        <v>0</v>
      </c>
      <c r="AF85" s="30">
        <f t="shared" si="46"/>
        <v>0</v>
      </c>
      <c r="AG85" s="31">
        <f t="shared" si="46"/>
        <v>0</v>
      </c>
      <c r="AH85" s="29">
        <f t="shared" si="33"/>
        <v>0</v>
      </c>
      <c r="AI85" s="30">
        <f t="shared" si="33"/>
        <v>0</v>
      </c>
      <c r="AJ85" s="30">
        <f t="shared" si="33"/>
        <v>0</v>
      </c>
      <c r="AK85" s="30">
        <f t="shared" si="33"/>
        <v>0</v>
      </c>
      <c r="AL85" s="30">
        <f t="shared" si="33"/>
        <v>0</v>
      </c>
      <c r="AM85" s="30">
        <f t="shared" si="33"/>
        <v>0</v>
      </c>
      <c r="AN85" s="31">
        <f t="shared" si="33"/>
        <v>0</v>
      </c>
      <c r="AO85" s="42" t="str">
        <f t="shared" si="44"/>
        <v/>
      </c>
      <c r="AP85" s="43" t="str">
        <f t="shared" si="44"/>
        <v/>
      </c>
      <c r="AQ85" s="43" t="str">
        <f t="shared" si="44"/>
        <v/>
      </c>
      <c r="AR85" s="43" t="str">
        <f t="shared" si="44"/>
        <v/>
      </c>
      <c r="AS85" s="43" t="str">
        <f t="shared" si="44"/>
        <v/>
      </c>
      <c r="AT85" s="43" t="str">
        <f t="shared" si="44"/>
        <v/>
      </c>
      <c r="AU85" s="90" t="str">
        <f t="shared" si="44"/>
        <v/>
      </c>
      <c r="AV85" t="str">
        <f t="shared" si="34"/>
        <v>C2 - Standard and Premium</v>
      </c>
      <c r="AW85" t="str">
        <f t="shared" si="43"/>
        <v>C2 - Standard and Premium_AM &amp; EMEA</v>
      </c>
    </row>
    <row r="86" spans="1:49" ht="15" hidden="1" outlineLevel="1" x14ac:dyDescent="0.25">
      <c r="A86" s="85" t="s">
        <v>184</v>
      </c>
      <c r="B86" t="s">
        <v>185</v>
      </c>
      <c r="C86" t="s">
        <v>60</v>
      </c>
      <c r="D86" t="s">
        <v>29</v>
      </c>
      <c r="E86" t="str">
        <f>VLOOKUP(A86,[1]VLookup!G:I,3,0)</f>
        <v>C2 Order Picker</v>
      </c>
      <c r="F86" s="22">
        <v>0</v>
      </c>
      <c r="G86" s="23">
        <f>IFERROR(VLOOKUP(A86,[1]Pacific_bookings_input!A:C,3,0),0)</f>
        <v>0</v>
      </c>
      <c r="H86" s="23">
        <f>IFERROR(VLOOKUP(A86,[1]Pacific_bookings_input!H:I,2,0),0)</f>
        <v>0</v>
      </c>
      <c r="I86" s="23">
        <f t="shared" si="45"/>
        <v>0</v>
      </c>
      <c r="J86" s="23">
        <f t="shared" si="45"/>
        <v>0</v>
      </c>
      <c r="K86" s="23">
        <f t="shared" si="45"/>
        <v>0</v>
      </c>
      <c r="L86" s="24">
        <f t="shared" si="45"/>
        <v>0</v>
      </c>
      <c r="M86" s="86" t="str">
        <f>IFERROR(VLOOKUP(A86,[1]Revenue_Margin_input_Pac!A:F,6,0),"")</f>
        <v/>
      </c>
      <c r="N86" s="25" t="str">
        <f t="shared" si="39"/>
        <v/>
      </c>
      <c r="O86" s="25" t="str">
        <f t="shared" si="40"/>
        <v/>
      </c>
      <c r="P86" s="25" t="str">
        <f t="shared" si="41"/>
        <v/>
      </c>
      <c r="Q86" s="25" t="str">
        <f t="shared" si="42"/>
        <v/>
      </c>
      <c r="R86" s="25" t="str">
        <f t="shared" si="42"/>
        <v/>
      </c>
      <c r="S86" s="26" t="str">
        <f t="shared" si="42"/>
        <v/>
      </c>
      <c r="T86" s="27" t="str">
        <f>IFERROR(VLOOKUP(A86,[1]Revenue_Margin_input_Pac!A:K,7,0),"")</f>
        <v/>
      </c>
      <c r="U86" s="28" t="str">
        <f>IFERROR(VLOOKUP(A86,[1]Revenue_Margin_input_Pac!A:K,8,0),"")</f>
        <v/>
      </c>
      <c r="V86" s="28" t="str">
        <f>IFERROR(VLOOKUP(A86,[1]Revenue_Margin_input_Pac!A:K,9,0),"")</f>
        <v/>
      </c>
      <c r="W86" s="28" t="str">
        <f>IFERROR(VLOOKUP(A86,[1]Revenue_Margin_input_Pac!A:K,10,0),"")</f>
        <v/>
      </c>
      <c r="X86" s="28" t="str">
        <f>IFERROR(VLOOKUP(A86,[1]Revenue_Margin_input_Pac!A:K,11,0),"")</f>
        <v/>
      </c>
      <c r="Y86" s="28" t="str">
        <f>IFERROR(VLOOKUP(A86,[1]Revenue_Margin_input_Pac!A:L,12,0),"")</f>
        <v/>
      </c>
      <c r="Z86" s="87" t="str">
        <f>IFERROR(VLOOKUP(A86,[1]Revenue_Margin_input_Pac!A:M,13,0),"")</f>
        <v/>
      </c>
      <c r="AA86" s="29">
        <f t="shared" si="46"/>
        <v>0</v>
      </c>
      <c r="AB86" s="30">
        <f t="shared" si="46"/>
        <v>0</v>
      </c>
      <c r="AC86" s="30">
        <f t="shared" si="46"/>
        <v>0</v>
      </c>
      <c r="AD86" s="30">
        <f t="shared" si="46"/>
        <v>0</v>
      </c>
      <c r="AE86" s="30">
        <f t="shared" si="46"/>
        <v>0</v>
      </c>
      <c r="AF86" s="30">
        <f t="shared" si="46"/>
        <v>0</v>
      </c>
      <c r="AG86" s="31">
        <f t="shared" si="46"/>
        <v>0</v>
      </c>
      <c r="AH86" s="29">
        <f t="shared" si="33"/>
        <v>0</v>
      </c>
      <c r="AI86" s="30">
        <f t="shared" si="33"/>
        <v>0</v>
      </c>
      <c r="AJ86" s="30">
        <f t="shared" si="33"/>
        <v>0</v>
      </c>
      <c r="AK86" s="30">
        <f t="shared" si="33"/>
        <v>0</v>
      </c>
      <c r="AL86" s="30">
        <f t="shared" si="33"/>
        <v>0</v>
      </c>
      <c r="AM86" s="30">
        <f t="shared" si="33"/>
        <v>0</v>
      </c>
      <c r="AN86" s="31">
        <f t="shared" si="33"/>
        <v>0</v>
      </c>
      <c r="AO86" s="42" t="str">
        <f t="shared" si="44"/>
        <v/>
      </c>
      <c r="AP86" s="43" t="str">
        <f t="shared" si="44"/>
        <v/>
      </c>
      <c r="AQ86" s="43" t="str">
        <f t="shared" si="44"/>
        <v/>
      </c>
      <c r="AR86" s="43" t="str">
        <f t="shared" si="44"/>
        <v/>
      </c>
      <c r="AS86" s="43" t="str">
        <f t="shared" si="44"/>
        <v/>
      </c>
      <c r="AT86" s="43" t="str">
        <f t="shared" si="44"/>
        <v/>
      </c>
      <c r="AU86" s="90" t="str">
        <f t="shared" si="44"/>
        <v/>
      </c>
      <c r="AV86" t="str">
        <f t="shared" si="34"/>
        <v>C2 - Standard and Premium</v>
      </c>
      <c r="AW86" t="str">
        <f t="shared" si="43"/>
        <v>C2 - Standard and Premium_AM &amp; EMEA</v>
      </c>
    </row>
    <row r="87" spans="1:49" ht="15" hidden="1" outlineLevel="1" x14ac:dyDescent="0.25">
      <c r="A87" s="85" t="s">
        <v>186</v>
      </c>
      <c r="B87" t="s">
        <v>181</v>
      </c>
      <c r="C87" t="s">
        <v>60</v>
      </c>
      <c r="D87" t="s">
        <v>29</v>
      </c>
      <c r="E87" t="str">
        <f>VLOOKUP(A87,[1]VLookup!G:I,3,0)</f>
        <v>C2 Order Picker</v>
      </c>
      <c r="F87" s="22">
        <v>0</v>
      </c>
      <c r="G87" s="23">
        <f>IFERROR(VLOOKUP(A87,[1]Pacific_bookings_input!A:C,3,0),0)</f>
        <v>0</v>
      </c>
      <c r="H87" s="23">
        <f>IFERROR(VLOOKUP(A87,[1]Pacific_bookings_input!H:I,2,0),0)</f>
        <v>0</v>
      </c>
      <c r="I87" s="23">
        <f t="shared" si="45"/>
        <v>0</v>
      </c>
      <c r="J87" s="23">
        <f t="shared" si="45"/>
        <v>0</v>
      </c>
      <c r="K87" s="23">
        <f t="shared" si="45"/>
        <v>0</v>
      </c>
      <c r="L87" s="24">
        <f t="shared" si="45"/>
        <v>0</v>
      </c>
      <c r="M87" s="86" t="str">
        <f>IFERROR(VLOOKUP(A87,[1]Revenue_Margin_input_Pac!A:F,6,0),"")</f>
        <v/>
      </c>
      <c r="N87" s="25" t="str">
        <f t="shared" si="39"/>
        <v/>
      </c>
      <c r="O87" s="25" t="str">
        <f t="shared" si="40"/>
        <v/>
      </c>
      <c r="P87" s="25" t="str">
        <f t="shared" si="41"/>
        <v/>
      </c>
      <c r="Q87" s="25" t="str">
        <f t="shared" si="42"/>
        <v/>
      </c>
      <c r="R87" s="25" t="str">
        <f t="shared" si="42"/>
        <v/>
      </c>
      <c r="S87" s="26" t="str">
        <f t="shared" si="42"/>
        <v/>
      </c>
      <c r="T87" s="27" t="str">
        <f>IFERROR(VLOOKUP(A87,[1]Revenue_Margin_input_Pac!A:K,7,0),"")</f>
        <v/>
      </c>
      <c r="U87" s="28" t="str">
        <f>IFERROR(VLOOKUP(A87,[1]Revenue_Margin_input_Pac!A:K,8,0),"")</f>
        <v/>
      </c>
      <c r="V87" s="28" t="str">
        <f>IFERROR(VLOOKUP(A87,[1]Revenue_Margin_input_Pac!A:K,9,0),"")</f>
        <v/>
      </c>
      <c r="W87" s="28" t="str">
        <f>IFERROR(VLOOKUP(A87,[1]Revenue_Margin_input_Pac!A:K,10,0),"")</f>
        <v/>
      </c>
      <c r="X87" s="28" t="str">
        <f>IFERROR(VLOOKUP(A87,[1]Revenue_Margin_input_Pac!A:K,11,0),"")</f>
        <v/>
      </c>
      <c r="Y87" s="28" t="str">
        <f>IFERROR(VLOOKUP(A87,[1]Revenue_Margin_input_Pac!A:L,12,0),"")</f>
        <v/>
      </c>
      <c r="Z87" s="87" t="str">
        <f>IFERROR(VLOOKUP(A87,[1]Revenue_Margin_input_Pac!A:M,13,0),"")</f>
        <v/>
      </c>
      <c r="AA87" s="29">
        <f t="shared" si="46"/>
        <v>0</v>
      </c>
      <c r="AB87" s="30">
        <f t="shared" si="46"/>
        <v>0</v>
      </c>
      <c r="AC87" s="30">
        <f t="shared" si="46"/>
        <v>0</v>
      </c>
      <c r="AD87" s="30">
        <f t="shared" si="46"/>
        <v>0</v>
      </c>
      <c r="AE87" s="30">
        <f t="shared" si="46"/>
        <v>0</v>
      </c>
      <c r="AF87" s="30">
        <f t="shared" si="46"/>
        <v>0</v>
      </c>
      <c r="AG87" s="31">
        <f t="shared" si="46"/>
        <v>0</v>
      </c>
      <c r="AH87" s="29">
        <f t="shared" si="33"/>
        <v>0</v>
      </c>
      <c r="AI87" s="30">
        <f t="shared" si="33"/>
        <v>0</v>
      </c>
      <c r="AJ87" s="30">
        <f t="shared" si="33"/>
        <v>0</v>
      </c>
      <c r="AK87" s="30">
        <f t="shared" si="33"/>
        <v>0</v>
      </c>
      <c r="AL87" s="30">
        <f t="shared" si="33"/>
        <v>0</v>
      </c>
      <c r="AM87" s="30">
        <f t="shared" si="33"/>
        <v>0</v>
      </c>
      <c r="AN87" s="31">
        <f t="shared" si="33"/>
        <v>0</v>
      </c>
      <c r="AO87" s="42" t="str">
        <f t="shared" si="44"/>
        <v/>
      </c>
      <c r="AP87" s="43" t="str">
        <f t="shared" si="44"/>
        <v/>
      </c>
      <c r="AQ87" s="43" t="str">
        <f t="shared" si="44"/>
        <v/>
      </c>
      <c r="AR87" s="43" t="str">
        <f t="shared" si="44"/>
        <v/>
      </c>
      <c r="AS87" s="43" t="str">
        <f t="shared" si="44"/>
        <v/>
      </c>
      <c r="AT87" s="43" t="str">
        <f t="shared" si="44"/>
        <v/>
      </c>
      <c r="AU87" s="90" t="str">
        <f t="shared" si="44"/>
        <v/>
      </c>
      <c r="AV87" t="str">
        <f t="shared" si="34"/>
        <v>C2 - Standard and Premium</v>
      </c>
      <c r="AW87" t="str">
        <f t="shared" si="43"/>
        <v>C2 - Standard and Premium_AM &amp; EMEA</v>
      </c>
    </row>
    <row r="88" spans="1:49" ht="15" hidden="1" outlineLevel="1" x14ac:dyDescent="0.25">
      <c r="A88" s="85" t="s">
        <v>187</v>
      </c>
      <c r="B88" t="s">
        <v>188</v>
      </c>
      <c r="C88" t="s">
        <v>60</v>
      </c>
      <c r="D88" t="s">
        <v>15</v>
      </c>
      <c r="E88" t="str">
        <f>VLOOKUP(A88,[1]VLookup!G:I,3,0)</f>
        <v>C2 Order Picker</v>
      </c>
      <c r="F88" s="22">
        <v>0</v>
      </c>
      <c r="G88" s="23">
        <f>IFERROR(VLOOKUP(A88,[1]Pacific_bookings_input!A:C,3,0),0)</f>
        <v>0</v>
      </c>
      <c r="H88" s="23">
        <f>IFERROR(VLOOKUP(A88,[1]Pacific_bookings_input!H:I,2,0),0)</f>
        <v>0</v>
      </c>
      <c r="I88" s="23">
        <f t="shared" si="45"/>
        <v>0</v>
      </c>
      <c r="J88" s="23">
        <f t="shared" si="45"/>
        <v>0</v>
      </c>
      <c r="K88" s="23">
        <f t="shared" si="45"/>
        <v>0</v>
      </c>
      <c r="L88" s="24">
        <f t="shared" si="45"/>
        <v>0</v>
      </c>
      <c r="M88" s="86" t="str">
        <f>IFERROR(VLOOKUP(A88,[1]Revenue_Margin_input_Pac!A:F,6,0),"")</f>
        <v/>
      </c>
      <c r="N88" s="25" t="str">
        <f t="shared" si="39"/>
        <v/>
      </c>
      <c r="O88" s="25" t="str">
        <f t="shared" si="40"/>
        <v/>
      </c>
      <c r="P88" s="25" t="str">
        <f t="shared" si="41"/>
        <v/>
      </c>
      <c r="Q88" s="25" t="str">
        <f t="shared" si="42"/>
        <v/>
      </c>
      <c r="R88" s="25" t="str">
        <f t="shared" si="42"/>
        <v/>
      </c>
      <c r="S88" s="26" t="str">
        <f t="shared" si="42"/>
        <v/>
      </c>
      <c r="T88" s="27" t="str">
        <f>IFERROR(VLOOKUP(A88,[1]Revenue_Margin_input_Pac!A:K,7,0),"")</f>
        <v/>
      </c>
      <c r="U88" s="28" t="str">
        <f>IFERROR(VLOOKUP(A88,[1]Revenue_Margin_input_Pac!A:K,8,0),"")</f>
        <v/>
      </c>
      <c r="V88" s="28" t="str">
        <f>IFERROR(VLOOKUP(A88,[1]Revenue_Margin_input_Pac!A:K,9,0),"")</f>
        <v/>
      </c>
      <c r="W88" s="28" t="str">
        <f>IFERROR(VLOOKUP(A88,[1]Revenue_Margin_input_Pac!A:K,10,0),"")</f>
        <v/>
      </c>
      <c r="X88" s="28" t="str">
        <f>IFERROR(VLOOKUP(A88,[1]Revenue_Margin_input_Pac!A:K,11,0),"")</f>
        <v/>
      </c>
      <c r="Y88" s="28" t="str">
        <f>IFERROR(VLOOKUP(A88,[1]Revenue_Margin_input_Pac!A:L,12,0),"")</f>
        <v/>
      </c>
      <c r="Z88" s="87" t="str">
        <f>IFERROR(VLOOKUP(A88,[1]Revenue_Margin_input_Pac!A:M,13,0),"")</f>
        <v/>
      </c>
      <c r="AA88" s="29">
        <f t="shared" si="46"/>
        <v>0</v>
      </c>
      <c r="AB88" s="30">
        <f t="shared" si="46"/>
        <v>0</v>
      </c>
      <c r="AC88" s="30">
        <f t="shared" si="46"/>
        <v>0</v>
      </c>
      <c r="AD88" s="30">
        <f t="shared" si="46"/>
        <v>0</v>
      </c>
      <c r="AE88" s="30">
        <f t="shared" si="46"/>
        <v>0</v>
      </c>
      <c r="AF88" s="30">
        <f t="shared" si="46"/>
        <v>0</v>
      </c>
      <c r="AG88" s="31">
        <f t="shared" si="46"/>
        <v>0</v>
      </c>
      <c r="AH88" s="29">
        <f t="shared" si="33"/>
        <v>0</v>
      </c>
      <c r="AI88" s="30">
        <f t="shared" si="33"/>
        <v>0</v>
      </c>
      <c r="AJ88" s="30">
        <f t="shared" si="33"/>
        <v>0</v>
      </c>
      <c r="AK88" s="30">
        <f t="shared" ref="AK88:AN101" si="47">IFERROR(AD88*W88,0)</f>
        <v>0</v>
      </c>
      <c r="AL88" s="30">
        <f t="shared" si="47"/>
        <v>0</v>
      </c>
      <c r="AM88" s="30">
        <f t="shared" si="47"/>
        <v>0</v>
      </c>
      <c r="AN88" s="31">
        <f t="shared" si="47"/>
        <v>0</v>
      </c>
      <c r="AO88" s="42" t="str">
        <f t="shared" si="44"/>
        <v/>
      </c>
      <c r="AP88" s="43" t="str">
        <f t="shared" si="44"/>
        <v/>
      </c>
      <c r="AQ88" s="43" t="str">
        <f t="shared" si="44"/>
        <v/>
      </c>
      <c r="AR88" s="43" t="str">
        <f t="shared" si="44"/>
        <v/>
      </c>
      <c r="AS88" s="43" t="str">
        <f t="shared" si="44"/>
        <v/>
      </c>
      <c r="AT88" s="43" t="str">
        <f t="shared" si="44"/>
        <v/>
      </c>
      <c r="AU88" s="90" t="str">
        <f t="shared" si="44"/>
        <v/>
      </c>
      <c r="AV88" t="str">
        <f t="shared" si="34"/>
        <v>C2 - Standard and Premium</v>
      </c>
      <c r="AW88" t="str">
        <f t="shared" si="43"/>
        <v>C2 - Standard and Premium_AM &amp; EMEA</v>
      </c>
    </row>
    <row r="89" spans="1:49" ht="15" hidden="1" outlineLevel="1" x14ac:dyDescent="0.25">
      <c r="A89" s="85" t="s">
        <v>189</v>
      </c>
      <c r="B89" t="s">
        <v>190</v>
      </c>
      <c r="C89" t="s">
        <v>60</v>
      </c>
      <c r="D89" t="s">
        <v>15</v>
      </c>
      <c r="E89" t="str">
        <f>VLOOKUP(A89,[1]VLookup!G:I,3,0)</f>
        <v>C2 Order Picker</v>
      </c>
      <c r="F89" s="22">
        <v>0</v>
      </c>
      <c r="G89" s="23">
        <f>IFERROR(VLOOKUP(A89,[1]Pacific_bookings_input!A:C,3,0),0)</f>
        <v>0</v>
      </c>
      <c r="H89" s="23">
        <f>IFERROR(VLOOKUP(A89,[1]Pacific_bookings_input!H:I,2,0),0)</f>
        <v>0</v>
      </c>
      <c r="I89" s="23">
        <f t="shared" si="45"/>
        <v>0</v>
      </c>
      <c r="J89" s="23">
        <f t="shared" si="45"/>
        <v>0</v>
      </c>
      <c r="K89" s="23">
        <f t="shared" si="45"/>
        <v>0</v>
      </c>
      <c r="L89" s="24">
        <f t="shared" si="45"/>
        <v>0</v>
      </c>
      <c r="M89" s="86" t="str">
        <f>IFERROR(VLOOKUP(A89,[1]Revenue_Margin_input_Pac!A:F,6,0),"")</f>
        <v/>
      </c>
      <c r="N89" s="25" t="str">
        <f t="shared" si="39"/>
        <v/>
      </c>
      <c r="O89" s="25" t="str">
        <f t="shared" si="40"/>
        <v/>
      </c>
      <c r="P89" s="25" t="str">
        <f t="shared" si="41"/>
        <v/>
      </c>
      <c r="Q89" s="25" t="str">
        <f t="shared" si="42"/>
        <v/>
      </c>
      <c r="R89" s="25" t="str">
        <f t="shared" si="42"/>
        <v/>
      </c>
      <c r="S89" s="26" t="str">
        <f t="shared" si="42"/>
        <v/>
      </c>
      <c r="T89" s="27" t="str">
        <f>IFERROR(VLOOKUP(A89,[1]Revenue_Margin_input_Pac!A:K,7,0),"")</f>
        <v/>
      </c>
      <c r="U89" s="28" t="str">
        <f>IFERROR(VLOOKUP(A89,[1]Revenue_Margin_input_Pac!A:K,8,0),"")</f>
        <v/>
      </c>
      <c r="V89" s="28" t="str">
        <f>IFERROR(VLOOKUP(A89,[1]Revenue_Margin_input_Pac!A:K,9,0),"")</f>
        <v/>
      </c>
      <c r="W89" s="28" t="str">
        <f>IFERROR(VLOOKUP(A89,[1]Revenue_Margin_input_Pac!A:K,10,0),"")</f>
        <v/>
      </c>
      <c r="X89" s="28" t="str">
        <f>IFERROR(VLOOKUP(A89,[1]Revenue_Margin_input_Pac!A:K,11,0),"")</f>
        <v/>
      </c>
      <c r="Y89" s="28" t="str">
        <f>IFERROR(VLOOKUP(A89,[1]Revenue_Margin_input_Pac!A:L,12,0),"")</f>
        <v/>
      </c>
      <c r="Z89" s="87" t="str">
        <f>IFERROR(VLOOKUP(A89,[1]Revenue_Margin_input_Pac!A:M,13,0),"")</f>
        <v/>
      </c>
      <c r="AA89" s="29">
        <f t="shared" si="46"/>
        <v>0</v>
      </c>
      <c r="AB89" s="30">
        <f t="shared" si="46"/>
        <v>0</v>
      </c>
      <c r="AC89" s="30">
        <f t="shared" si="46"/>
        <v>0</v>
      </c>
      <c r="AD89" s="30">
        <f t="shared" si="46"/>
        <v>0</v>
      </c>
      <c r="AE89" s="30">
        <f t="shared" si="46"/>
        <v>0</v>
      </c>
      <c r="AF89" s="30">
        <f t="shared" si="46"/>
        <v>0</v>
      </c>
      <c r="AG89" s="31">
        <f t="shared" si="46"/>
        <v>0</v>
      </c>
      <c r="AH89" s="29">
        <f t="shared" ref="AH89:AJ101" si="48">IFERROR(AA89*T89,0)</f>
        <v>0</v>
      </c>
      <c r="AI89" s="30">
        <f t="shared" si="48"/>
        <v>0</v>
      </c>
      <c r="AJ89" s="30">
        <f t="shared" si="48"/>
        <v>0</v>
      </c>
      <c r="AK89" s="30">
        <f t="shared" si="47"/>
        <v>0</v>
      </c>
      <c r="AL89" s="30">
        <f t="shared" si="47"/>
        <v>0</v>
      </c>
      <c r="AM89" s="30">
        <f t="shared" si="47"/>
        <v>0</v>
      </c>
      <c r="AN89" s="31">
        <f t="shared" si="47"/>
        <v>0</v>
      </c>
      <c r="AO89" s="42" t="str">
        <f t="shared" si="44"/>
        <v/>
      </c>
      <c r="AP89" s="43" t="str">
        <f t="shared" si="44"/>
        <v/>
      </c>
      <c r="AQ89" s="43" t="str">
        <f t="shared" si="44"/>
        <v/>
      </c>
      <c r="AR89" s="43" t="str">
        <f t="shared" si="44"/>
        <v/>
      </c>
      <c r="AS89" s="43" t="str">
        <f t="shared" si="44"/>
        <v/>
      </c>
      <c r="AT89" s="43" t="str">
        <f t="shared" si="44"/>
        <v/>
      </c>
      <c r="AU89" s="90" t="str">
        <f t="shared" si="44"/>
        <v/>
      </c>
      <c r="AV89" t="str">
        <f t="shared" si="34"/>
        <v>C2 - Standard and Premium</v>
      </c>
      <c r="AW89" t="str">
        <f t="shared" si="43"/>
        <v>C2 - Standard and Premium_AM &amp; EMEA</v>
      </c>
    </row>
    <row r="90" spans="1:49" ht="15" hidden="1" outlineLevel="1" x14ac:dyDescent="0.25">
      <c r="A90" s="85" t="s">
        <v>191</v>
      </c>
      <c r="B90" t="s">
        <v>192</v>
      </c>
      <c r="C90" t="s">
        <v>26</v>
      </c>
      <c r="D90" t="s">
        <v>18</v>
      </c>
      <c r="E90" t="str">
        <f>VLOOKUP(A90,[1]VLookup!G:I,3,0)</f>
        <v>C2 Order Picker</v>
      </c>
      <c r="F90" s="22">
        <v>0</v>
      </c>
      <c r="G90" s="23">
        <f>IFERROR(VLOOKUP(A90,[1]Pacific_bookings_input!A:C,3,0),0)</f>
        <v>0</v>
      </c>
      <c r="H90" s="23">
        <f>IFERROR(VLOOKUP(A90,[1]Pacific_bookings_input!H:I,2,0),0)</f>
        <v>0</v>
      </c>
      <c r="I90" s="23">
        <f t="shared" si="45"/>
        <v>0</v>
      </c>
      <c r="J90" s="23">
        <f t="shared" si="45"/>
        <v>0</v>
      </c>
      <c r="K90" s="23">
        <f t="shared" si="45"/>
        <v>0</v>
      </c>
      <c r="L90" s="24">
        <f t="shared" si="45"/>
        <v>0</v>
      </c>
      <c r="M90" s="86" t="str">
        <f>IFERROR(VLOOKUP(A90,[1]Revenue_Margin_input_Pac!A:F,6,0),"")</f>
        <v/>
      </c>
      <c r="N90" s="25" t="str">
        <f t="shared" si="39"/>
        <v/>
      </c>
      <c r="O90" s="25" t="str">
        <f t="shared" si="40"/>
        <v/>
      </c>
      <c r="P90" s="25" t="str">
        <f t="shared" si="41"/>
        <v/>
      </c>
      <c r="Q90" s="25" t="str">
        <f t="shared" si="42"/>
        <v/>
      </c>
      <c r="R90" s="25" t="str">
        <f t="shared" si="42"/>
        <v/>
      </c>
      <c r="S90" s="26" t="str">
        <f t="shared" si="42"/>
        <v/>
      </c>
      <c r="T90" s="27" t="str">
        <f>IFERROR(VLOOKUP(A90,[1]Revenue_Margin_input_Pac!A:K,7,0),"")</f>
        <v/>
      </c>
      <c r="U90" s="28" t="str">
        <f>IFERROR(VLOOKUP(A90,[1]Revenue_Margin_input_Pac!A:K,8,0),"")</f>
        <v/>
      </c>
      <c r="V90" s="28" t="str">
        <f>IFERROR(VLOOKUP(A90,[1]Revenue_Margin_input_Pac!A:K,9,0),"")</f>
        <v/>
      </c>
      <c r="W90" s="28" t="str">
        <f>IFERROR(VLOOKUP(A90,[1]Revenue_Margin_input_Pac!A:K,10,0),"")</f>
        <v/>
      </c>
      <c r="X90" s="28" t="str">
        <f>IFERROR(VLOOKUP(A90,[1]Revenue_Margin_input_Pac!A:K,11,0),"")</f>
        <v/>
      </c>
      <c r="Y90" s="28" t="str">
        <f>IFERROR(VLOOKUP(A90,[1]Revenue_Margin_input_Pac!A:L,12,0),"")</f>
        <v/>
      </c>
      <c r="Z90" s="87" t="str">
        <f>IFERROR(VLOOKUP(A90,[1]Revenue_Margin_input_Pac!A:M,13,0),"")</f>
        <v/>
      </c>
      <c r="AA90" s="29">
        <f t="shared" si="46"/>
        <v>0</v>
      </c>
      <c r="AB90" s="30">
        <f t="shared" si="46"/>
        <v>0</v>
      </c>
      <c r="AC90" s="30">
        <f t="shared" si="46"/>
        <v>0</v>
      </c>
      <c r="AD90" s="30">
        <f t="shared" si="46"/>
        <v>0</v>
      </c>
      <c r="AE90" s="30">
        <f t="shared" si="46"/>
        <v>0</v>
      </c>
      <c r="AF90" s="30">
        <f t="shared" si="46"/>
        <v>0</v>
      </c>
      <c r="AG90" s="31">
        <f t="shared" si="46"/>
        <v>0</v>
      </c>
      <c r="AH90" s="29">
        <f t="shared" si="48"/>
        <v>0</v>
      </c>
      <c r="AI90" s="30">
        <f t="shared" si="48"/>
        <v>0</v>
      </c>
      <c r="AJ90" s="30">
        <f t="shared" si="48"/>
        <v>0</v>
      </c>
      <c r="AK90" s="30">
        <f t="shared" si="47"/>
        <v>0</v>
      </c>
      <c r="AL90" s="30">
        <f t="shared" si="47"/>
        <v>0</v>
      </c>
      <c r="AM90" s="30">
        <f t="shared" si="47"/>
        <v>0</v>
      </c>
      <c r="AN90" s="31">
        <f t="shared" si="47"/>
        <v>0</v>
      </c>
      <c r="AO90" s="42" t="str">
        <f t="shared" si="44"/>
        <v/>
      </c>
      <c r="AP90" s="43" t="str">
        <f t="shared" si="44"/>
        <v/>
      </c>
      <c r="AQ90" s="43" t="str">
        <f t="shared" si="44"/>
        <v/>
      </c>
      <c r="AR90" s="43" t="str">
        <f t="shared" si="44"/>
        <v/>
      </c>
      <c r="AS90" s="43" t="str">
        <f t="shared" si="44"/>
        <v/>
      </c>
      <c r="AT90" s="43" t="str">
        <f t="shared" si="44"/>
        <v/>
      </c>
      <c r="AU90" s="90" t="str">
        <f t="shared" si="44"/>
        <v/>
      </c>
      <c r="AV90" t="str">
        <f t="shared" si="34"/>
        <v>C2 - Standard and Premium</v>
      </c>
      <c r="AW90" t="str">
        <f t="shared" si="43"/>
        <v>C2 - Standard and Premium_AM &amp; EMEA</v>
      </c>
    </row>
    <row r="91" spans="1:49" ht="15" hidden="1" outlineLevel="1" x14ac:dyDescent="0.25">
      <c r="A91" s="85" t="s">
        <v>193</v>
      </c>
      <c r="B91" t="s">
        <v>194</v>
      </c>
      <c r="C91" t="s">
        <v>60</v>
      </c>
      <c r="D91" t="s">
        <v>18</v>
      </c>
      <c r="E91" t="str">
        <f>VLOOKUP(A91,[1]VLookup!G:I,3,0)</f>
        <v>C2 Order Picker</v>
      </c>
      <c r="F91" s="22">
        <v>0</v>
      </c>
      <c r="G91" s="23">
        <f>IFERROR(VLOOKUP(A91,[1]Pacific_bookings_input!A:C,3,0),0)</f>
        <v>0</v>
      </c>
      <c r="H91" s="23">
        <f>IFERROR(VLOOKUP(A91,[1]Pacific_bookings_input!H:I,2,0),0)</f>
        <v>0</v>
      </c>
      <c r="I91" s="23">
        <f t="shared" si="45"/>
        <v>0</v>
      </c>
      <c r="J91" s="23">
        <f t="shared" si="45"/>
        <v>0</v>
      </c>
      <c r="K91" s="23">
        <f t="shared" si="45"/>
        <v>0</v>
      </c>
      <c r="L91" s="24">
        <f t="shared" si="45"/>
        <v>0</v>
      </c>
      <c r="M91" s="86" t="str">
        <f>IFERROR(VLOOKUP(A91,[1]Revenue_Margin_input_Pac!A:F,6,0),"")</f>
        <v/>
      </c>
      <c r="N91" s="25" t="str">
        <f t="shared" si="39"/>
        <v/>
      </c>
      <c r="O91" s="25" t="str">
        <f t="shared" si="40"/>
        <v/>
      </c>
      <c r="P91" s="25" t="str">
        <f t="shared" si="41"/>
        <v/>
      </c>
      <c r="Q91" s="25" t="str">
        <f t="shared" si="42"/>
        <v/>
      </c>
      <c r="R91" s="25" t="str">
        <f t="shared" si="42"/>
        <v/>
      </c>
      <c r="S91" s="26" t="str">
        <f t="shared" si="42"/>
        <v/>
      </c>
      <c r="T91" s="27" t="str">
        <f>IFERROR(VLOOKUP(A91,[1]Revenue_Margin_input_Pac!A:K,7,0),"")</f>
        <v/>
      </c>
      <c r="U91" s="28" t="str">
        <f>IFERROR(VLOOKUP(A91,[1]Revenue_Margin_input_Pac!A:K,8,0),"")</f>
        <v/>
      </c>
      <c r="V91" s="28" t="str">
        <f>IFERROR(VLOOKUP(A91,[1]Revenue_Margin_input_Pac!A:K,9,0),"")</f>
        <v/>
      </c>
      <c r="W91" s="28" t="str">
        <f>IFERROR(VLOOKUP(A91,[1]Revenue_Margin_input_Pac!A:K,10,0),"")</f>
        <v/>
      </c>
      <c r="X91" s="28" t="str">
        <f>IFERROR(VLOOKUP(A91,[1]Revenue_Margin_input_Pac!A:K,11,0),"")</f>
        <v/>
      </c>
      <c r="Y91" s="28" t="str">
        <f>IFERROR(VLOOKUP(A91,[1]Revenue_Margin_input_Pac!A:L,12,0),"")</f>
        <v/>
      </c>
      <c r="Z91" s="87" t="str">
        <f>IFERROR(VLOOKUP(A91,[1]Revenue_Margin_input_Pac!A:M,13,0),"")</f>
        <v/>
      </c>
      <c r="AA91" s="29">
        <f t="shared" si="46"/>
        <v>0</v>
      </c>
      <c r="AB91" s="30">
        <f t="shared" si="46"/>
        <v>0</v>
      </c>
      <c r="AC91" s="30">
        <f t="shared" si="46"/>
        <v>0</v>
      </c>
      <c r="AD91" s="30">
        <f t="shared" si="46"/>
        <v>0</v>
      </c>
      <c r="AE91" s="30">
        <f t="shared" si="46"/>
        <v>0</v>
      </c>
      <c r="AF91" s="30">
        <f t="shared" si="46"/>
        <v>0</v>
      </c>
      <c r="AG91" s="31">
        <f t="shared" si="46"/>
        <v>0</v>
      </c>
      <c r="AH91" s="29">
        <f t="shared" si="48"/>
        <v>0</v>
      </c>
      <c r="AI91" s="30">
        <f t="shared" si="48"/>
        <v>0</v>
      </c>
      <c r="AJ91" s="30">
        <f t="shared" si="48"/>
        <v>0</v>
      </c>
      <c r="AK91" s="30">
        <f t="shared" si="47"/>
        <v>0</v>
      </c>
      <c r="AL91" s="30">
        <f t="shared" si="47"/>
        <v>0</v>
      </c>
      <c r="AM91" s="30">
        <f t="shared" si="47"/>
        <v>0</v>
      </c>
      <c r="AN91" s="31">
        <f t="shared" si="47"/>
        <v>0</v>
      </c>
      <c r="AO91" s="42" t="str">
        <f t="shared" si="44"/>
        <v/>
      </c>
      <c r="AP91" s="43" t="str">
        <f t="shared" si="44"/>
        <v/>
      </c>
      <c r="AQ91" s="43" t="str">
        <f t="shared" si="44"/>
        <v/>
      </c>
      <c r="AR91" s="43" t="str">
        <f t="shared" si="44"/>
        <v/>
      </c>
      <c r="AS91" s="43" t="str">
        <f t="shared" si="44"/>
        <v/>
      </c>
      <c r="AT91" s="43" t="str">
        <f t="shared" si="44"/>
        <v/>
      </c>
      <c r="AU91" s="90" t="str">
        <f t="shared" si="44"/>
        <v/>
      </c>
      <c r="AV91" t="str">
        <f t="shared" si="34"/>
        <v>C2 - Standard and Premium</v>
      </c>
      <c r="AW91" t="str">
        <f t="shared" si="43"/>
        <v>C2 - Standard and Premium_AM &amp; EMEA</v>
      </c>
    </row>
    <row r="92" spans="1:49" ht="15" hidden="1" outlineLevel="1" x14ac:dyDescent="0.25">
      <c r="A92" s="85" t="s">
        <v>195</v>
      </c>
      <c r="B92" t="s">
        <v>196</v>
      </c>
      <c r="C92" t="s">
        <v>60</v>
      </c>
      <c r="D92" t="s">
        <v>18</v>
      </c>
      <c r="E92" t="str">
        <f>VLOOKUP(A92,[1]VLookup!G:I,3,0)</f>
        <v>C2 Order Picker</v>
      </c>
      <c r="F92" s="22">
        <v>0</v>
      </c>
      <c r="G92" s="23">
        <f>IFERROR(VLOOKUP(A92,[1]Pacific_bookings_input!A:C,3,0),0)</f>
        <v>0</v>
      </c>
      <c r="H92" s="23">
        <f>IFERROR(VLOOKUP(A92,[1]Pacific_bookings_input!H:I,2,0),0)</f>
        <v>0</v>
      </c>
      <c r="I92" s="23">
        <f t="shared" si="45"/>
        <v>0</v>
      </c>
      <c r="J92" s="23">
        <f t="shared" si="45"/>
        <v>0</v>
      </c>
      <c r="K92" s="23">
        <f t="shared" si="45"/>
        <v>0</v>
      </c>
      <c r="L92" s="24">
        <f t="shared" si="45"/>
        <v>0</v>
      </c>
      <c r="M92" s="86" t="str">
        <f>IFERROR(VLOOKUP(A92,[1]Revenue_Margin_input_Pac!A:F,6,0),"")</f>
        <v/>
      </c>
      <c r="N92" s="25" t="str">
        <f t="shared" si="39"/>
        <v/>
      </c>
      <c r="O92" s="25" t="str">
        <f t="shared" si="40"/>
        <v/>
      </c>
      <c r="P92" s="25" t="str">
        <f t="shared" si="41"/>
        <v/>
      </c>
      <c r="Q92" s="25" t="str">
        <f t="shared" si="42"/>
        <v/>
      </c>
      <c r="R92" s="25" t="str">
        <f t="shared" si="42"/>
        <v/>
      </c>
      <c r="S92" s="26" t="str">
        <f t="shared" si="42"/>
        <v/>
      </c>
      <c r="T92" s="27" t="str">
        <f>IFERROR(VLOOKUP(A92,[1]Revenue_Margin_input_Pac!A:K,7,0),"")</f>
        <v/>
      </c>
      <c r="U92" s="28" t="str">
        <f>IFERROR(VLOOKUP(A92,[1]Revenue_Margin_input_Pac!A:K,8,0),"")</f>
        <v/>
      </c>
      <c r="V92" s="28" t="str">
        <f>IFERROR(VLOOKUP(A92,[1]Revenue_Margin_input_Pac!A:K,9,0),"")</f>
        <v/>
      </c>
      <c r="W92" s="28" t="str">
        <f>IFERROR(VLOOKUP(A92,[1]Revenue_Margin_input_Pac!A:K,10,0),"")</f>
        <v/>
      </c>
      <c r="X92" s="28" t="str">
        <f>IFERROR(VLOOKUP(A92,[1]Revenue_Margin_input_Pac!A:K,11,0),"")</f>
        <v/>
      </c>
      <c r="Y92" s="28" t="str">
        <f>IFERROR(VLOOKUP(A92,[1]Revenue_Margin_input_Pac!A:L,12,0),"")</f>
        <v/>
      </c>
      <c r="Z92" s="87" t="str">
        <f>IFERROR(VLOOKUP(A92,[1]Revenue_Margin_input_Pac!A:M,13,0),"")</f>
        <v/>
      </c>
      <c r="AA92" s="29">
        <f t="shared" si="46"/>
        <v>0</v>
      </c>
      <c r="AB92" s="30">
        <f t="shared" si="46"/>
        <v>0</v>
      </c>
      <c r="AC92" s="30">
        <f t="shared" si="46"/>
        <v>0</v>
      </c>
      <c r="AD92" s="30">
        <f t="shared" si="46"/>
        <v>0</v>
      </c>
      <c r="AE92" s="30">
        <f t="shared" si="46"/>
        <v>0</v>
      </c>
      <c r="AF92" s="30">
        <f t="shared" si="46"/>
        <v>0</v>
      </c>
      <c r="AG92" s="31">
        <f t="shared" si="46"/>
        <v>0</v>
      </c>
      <c r="AH92" s="29">
        <f t="shared" si="48"/>
        <v>0</v>
      </c>
      <c r="AI92" s="30">
        <f t="shared" si="48"/>
        <v>0</v>
      </c>
      <c r="AJ92" s="30">
        <f t="shared" si="48"/>
        <v>0</v>
      </c>
      <c r="AK92" s="30">
        <f t="shared" si="47"/>
        <v>0</v>
      </c>
      <c r="AL92" s="30">
        <f t="shared" si="47"/>
        <v>0</v>
      </c>
      <c r="AM92" s="30">
        <f t="shared" si="47"/>
        <v>0</v>
      </c>
      <c r="AN92" s="31">
        <f t="shared" si="47"/>
        <v>0</v>
      </c>
      <c r="AO92" s="42" t="str">
        <f t="shared" si="44"/>
        <v/>
      </c>
      <c r="AP92" s="43" t="str">
        <f t="shared" si="44"/>
        <v/>
      </c>
      <c r="AQ92" s="43" t="str">
        <f t="shared" si="44"/>
        <v/>
      </c>
      <c r="AR92" s="43" t="str">
        <f t="shared" si="44"/>
        <v/>
      </c>
      <c r="AS92" s="43" t="str">
        <f t="shared" si="44"/>
        <v/>
      </c>
      <c r="AT92" s="43" t="str">
        <f t="shared" si="44"/>
        <v/>
      </c>
      <c r="AU92" s="90" t="str">
        <f t="shared" si="44"/>
        <v/>
      </c>
      <c r="AV92" t="str">
        <f t="shared" si="34"/>
        <v>C2 - Standard and Premium</v>
      </c>
      <c r="AW92" t="str">
        <f t="shared" si="43"/>
        <v>C2 - Standard and Premium_AM &amp; EMEA</v>
      </c>
    </row>
    <row r="93" spans="1:49" ht="15" hidden="1" outlineLevel="1" x14ac:dyDescent="0.25">
      <c r="A93" s="85" t="s">
        <v>197</v>
      </c>
      <c r="B93" t="s">
        <v>198</v>
      </c>
      <c r="C93" t="s">
        <v>60</v>
      </c>
      <c r="D93" t="s">
        <v>18</v>
      </c>
      <c r="E93" t="str">
        <f>VLOOKUP(A93,[1]VLookup!G:I,3,0)</f>
        <v>C2 Order Picker</v>
      </c>
      <c r="F93" s="22">
        <v>0</v>
      </c>
      <c r="G93" s="23">
        <f>IFERROR(VLOOKUP(A93,[1]Pacific_bookings_input!A:C,3,0),0)</f>
        <v>0</v>
      </c>
      <c r="H93" s="23">
        <f>IFERROR(VLOOKUP(A93,[1]Pacific_bookings_input!H:I,2,0),0)</f>
        <v>0</v>
      </c>
      <c r="I93" s="23">
        <f t="shared" si="45"/>
        <v>0</v>
      </c>
      <c r="J93" s="23">
        <f t="shared" si="45"/>
        <v>0</v>
      </c>
      <c r="K93" s="23">
        <f t="shared" si="45"/>
        <v>0</v>
      </c>
      <c r="L93" s="24">
        <f t="shared" si="45"/>
        <v>0</v>
      </c>
      <c r="M93" s="86" t="str">
        <f>IFERROR(VLOOKUP(A93,[1]Revenue_Margin_input_Pac!A:F,6,0),"")</f>
        <v/>
      </c>
      <c r="N93" s="25" t="str">
        <f t="shared" si="39"/>
        <v/>
      </c>
      <c r="O93" s="25" t="str">
        <f t="shared" si="40"/>
        <v/>
      </c>
      <c r="P93" s="25" t="str">
        <f t="shared" si="41"/>
        <v/>
      </c>
      <c r="Q93" s="25" t="str">
        <f t="shared" si="42"/>
        <v/>
      </c>
      <c r="R93" s="25" t="str">
        <f t="shared" si="42"/>
        <v/>
      </c>
      <c r="S93" s="26" t="str">
        <f t="shared" si="42"/>
        <v/>
      </c>
      <c r="T93" s="27" t="str">
        <f>IFERROR(VLOOKUP(A93,[1]Revenue_Margin_input_Pac!A:K,7,0),"")</f>
        <v/>
      </c>
      <c r="U93" s="28" t="str">
        <f>IFERROR(VLOOKUP(A93,[1]Revenue_Margin_input_Pac!A:K,8,0),"")</f>
        <v/>
      </c>
      <c r="V93" s="28" t="str">
        <f>IFERROR(VLOOKUP(A93,[1]Revenue_Margin_input_Pac!A:K,9,0),"")</f>
        <v/>
      </c>
      <c r="W93" s="28" t="str">
        <f>IFERROR(VLOOKUP(A93,[1]Revenue_Margin_input_Pac!A:K,10,0),"")</f>
        <v/>
      </c>
      <c r="X93" s="28" t="str">
        <f>IFERROR(VLOOKUP(A93,[1]Revenue_Margin_input_Pac!A:K,11,0),"")</f>
        <v/>
      </c>
      <c r="Y93" s="28" t="str">
        <f>IFERROR(VLOOKUP(A93,[1]Revenue_Margin_input_Pac!A:L,12,0),"")</f>
        <v/>
      </c>
      <c r="Z93" s="87" t="str">
        <f>IFERROR(VLOOKUP(A93,[1]Revenue_Margin_input_Pac!A:M,13,0),"")</f>
        <v/>
      </c>
      <c r="AA93" s="29">
        <f t="shared" si="46"/>
        <v>0</v>
      </c>
      <c r="AB93" s="30">
        <f t="shared" si="46"/>
        <v>0</v>
      </c>
      <c r="AC93" s="30">
        <f t="shared" si="46"/>
        <v>0</v>
      </c>
      <c r="AD93" s="30">
        <f t="shared" si="46"/>
        <v>0</v>
      </c>
      <c r="AE93" s="30">
        <f t="shared" si="46"/>
        <v>0</v>
      </c>
      <c r="AF93" s="30">
        <f t="shared" si="46"/>
        <v>0</v>
      </c>
      <c r="AG93" s="31">
        <f t="shared" si="46"/>
        <v>0</v>
      </c>
      <c r="AH93" s="29">
        <f t="shared" si="48"/>
        <v>0</v>
      </c>
      <c r="AI93" s="30">
        <f t="shared" si="48"/>
        <v>0</v>
      </c>
      <c r="AJ93" s="30">
        <f t="shared" si="48"/>
        <v>0</v>
      </c>
      <c r="AK93" s="30">
        <f t="shared" si="47"/>
        <v>0</v>
      </c>
      <c r="AL93" s="30">
        <f t="shared" si="47"/>
        <v>0</v>
      </c>
      <c r="AM93" s="30">
        <f t="shared" si="47"/>
        <v>0</v>
      </c>
      <c r="AN93" s="31">
        <f t="shared" si="47"/>
        <v>0</v>
      </c>
      <c r="AO93" s="42" t="str">
        <f t="shared" si="44"/>
        <v/>
      </c>
      <c r="AP93" s="43" t="str">
        <f t="shared" si="44"/>
        <v/>
      </c>
      <c r="AQ93" s="43" t="str">
        <f t="shared" si="44"/>
        <v/>
      </c>
      <c r="AR93" s="43" t="str">
        <f t="shared" si="44"/>
        <v/>
      </c>
      <c r="AS93" s="43" t="str">
        <f t="shared" si="44"/>
        <v/>
      </c>
      <c r="AT93" s="43" t="str">
        <f t="shared" si="44"/>
        <v/>
      </c>
      <c r="AU93" s="90" t="str">
        <f t="shared" si="44"/>
        <v/>
      </c>
      <c r="AV93" t="str">
        <f t="shared" si="34"/>
        <v>C2 - Standard and Premium</v>
      </c>
      <c r="AW93" t="str">
        <f t="shared" si="43"/>
        <v>C2 - Standard and Premium_AM &amp; EMEA</v>
      </c>
    </row>
    <row r="94" spans="1:49" ht="15" hidden="1" outlineLevel="1" x14ac:dyDescent="0.25">
      <c r="A94" s="85" t="s">
        <v>199</v>
      </c>
      <c r="B94" t="s">
        <v>200</v>
      </c>
      <c r="C94" t="s">
        <v>60</v>
      </c>
      <c r="D94" t="s">
        <v>34</v>
      </c>
      <c r="E94" t="str">
        <f>VLOOKUP(A94,[1]VLookup!G:I,3,0)</f>
        <v>C2 Order Picker</v>
      </c>
      <c r="F94" s="22">
        <v>0</v>
      </c>
      <c r="G94" s="23">
        <f>IFERROR(VLOOKUP(A94,[1]Pacific_bookings_input!A:C,3,0),0)</f>
        <v>0</v>
      </c>
      <c r="H94" s="23">
        <f>IFERROR(VLOOKUP(A94,[1]Pacific_bookings_input!H:I,2,0),0)</f>
        <v>0</v>
      </c>
      <c r="I94" s="23">
        <f t="shared" si="45"/>
        <v>0</v>
      </c>
      <c r="J94" s="23">
        <f t="shared" si="45"/>
        <v>0</v>
      </c>
      <c r="K94" s="23">
        <f t="shared" si="45"/>
        <v>0</v>
      </c>
      <c r="L94" s="24">
        <f t="shared" si="45"/>
        <v>0</v>
      </c>
      <c r="M94" s="86" t="str">
        <f>IFERROR(VLOOKUP(A94,[1]Revenue_Margin_input_Pac!A:F,6,0),"")</f>
        <v/>
      </c>
      <c r="N94" s="25" t="str">
        <f t="shared" si="39"/>
        <v/>
      </c>
      <c r="O94" s="25" t="str">
        <f t="shared" si="40"/>
        <v/>
      </c>
      <c r="P94" s="25" t="str">
        <f t="shared" si="41"/>
        <v/>
      </c>
      <c r="Q94" s="25" t="str">
        <f t="shared" si="42"/>
        <v/>
      </c>
      <c r="R94" s="25" t="str">
        <f t="shared" si="42"/>
        <v/>
      </c>
      <c r="S94" s="26" t="str">
        <f t="shared" si="42"/>
        <v/>
      </c>
      <c r="T94" s="27" t="str">
        <f>IFERROR(VLOOKUP(A94,[1]Revenue_Margin_input_Pac!A:K,7,0),"")</f>
        <v/>
      </c>
      <c r="U94" s="28" t="str">
        <f>IFERROR(VLOOKUP(A94,[1]Revenue_Margin_input_Pac!A:K,8,0),"")</f>
        <v/>
      </c>
      <c r="V94" s="28" t="str">
        <f>IFERROR(VLOOKUP(A94,[1]Revenue_Margin_input_Pac!A:K,9,0),"")</f>
        <v/>
      </c>
      <c r="W94" s="28" t="str">
        <f>IFERROR(VLOOKUP(A94,[1]Revenue_Margin_input_Pac!A:K,10,0),"")</f>
        <v/>
      </c>
      <c r="X94" s="28" t="str">
        <f>IFERROR(VLOOKUP(A94,[1]Revenue_Margin_input_Pac!A:K,11,0),"")</f>
        <v/>
      </c>
      <c r="Y94" s="28" t="str">
        <f>IFERROR(VLOOKUP(A94,[1]Revenue_Margin_input_Pac!A:L,12,0),"")</f>
        <v/>
      </c>
      <c r="Z94" s="87" t="str">
        <f>IFERROR(VLOOKUP(A94,[1]Revenue_Margin_input_Pac!A:M,13,0),"")</f>
        <v/>
      </c>
      <c r="AA94" s="29">
        <f t="shared" si="46"/>
        <v>0</v>
      </c>
      <c r="AB94" s="30">
        <f t="shared" si="46"/>
        <v>0</v>
      </c>
      <c r="AC94" s="30">
        <f t="shared" si="46"/>
        <v>0</v>
      </c>
      <c r="AD94" s="30">
        <f t="shared" si="46"/>
        <v>0</v>
      </c>
      <c r="AE94" s="30">
        <f t="shared" si="46"/>
        <v>0</v>
      </c>
      <c r="AF94" s="30">
        <f t="shared" si="46"/>
        <v>0</v>
      </c>
      <c r="AG94" s="31">
        <f t="shared" si="46"/>
        <v>0</v>
      </c>
      <c r="AH94" s="29">
        <f t="shared" si="48"/>
        <v>0</v>
      </c>
      <c r="AI94" s="30">
        <f t="shared" si="48"/>
        <v>0</v>
      </c>
      <c r="AJ94" s="30">
        <f t="shared" si="48"/>
        <v>0</v>
      </c>
      <c r="AK94" s="30">
        <f t="shared" si="47"/>
        <v>0</v>
      </c>
      <c r="AL94" s="30">
        <f t="shared" si="47"/>
        <v>0</v>
      </c>
      <c r="AM94" s="30">
        <f t="shared" si="47"/>
        <v>0</v>
      </c>
      <c r="AN94" s="31">
        <f t="shared" si="47"/>
        <v>0</v>
      </c>
      <c r="AO94" s="42" t="str">
        <f t="shared" si="44"/>
        <v/>
      </c>
      <c r="AP94" s="43" t="str">
        <f t="shared" si="44"/>
        <v/>
      </c>
      <c r="AQ94" s="43" t="str">
        <f t="shared" si="44"/>
        <v/>
      </c>
      <c r="AR94" s="43" t="str">
        <f t="shared" si="44"/>
        <v/>
      </c>
      <c r="AS94" s="43" t="str">
        <f t="shared" si="44"/>
        <v/>
      </c>
      <c r="AT94" s="43" t="str">
        <f t="shared" si="44"/>
        <v/>
      </c>
      <c r="AU94" s="90" t="str">
        <f t="shared" si="44"/>
        <v/>
      </c>
      <c r="AV94" t="str">
        <f t="shared" si="34"/>
        <v>C2 - Standard and Premium</v>
      </c>
      <c r="AW94" t="str">
        <f t="shared" si="43"/>
        <v>C2 - Standard and Premium_AM &amp; EMEA</v>
      </c>
    </row>
    <row r="95" spans="1:49" ht="15" hidden="1" outlineLevel="1" x14ac:dyDescent="0.25">
      <c r="A95" s="85" t="s">
        <v>201</v>
      </c>
      <c r="B95" t="s">
        <v>202</v>
      </c>
      <c r="C95" t="s">
        <v>60</v>
      </c>
      <c r="D95" t="s">
        <v>15</v>
      </c>
      <c r="E95" t="str">
        <f>VLOOKUP(A95,[1]VLookup!G:I,3,0)</f>
        <v>C2 Order Picker</v>
      </c>
      <c r="F95" s="22">
        <v>0</v>
      </c>
      <c r="G95" s="23">
        <f>IFERROR(VLOOKUP(A95,[1]Pacific_bookings_input!A:C,3,0),0)</f>
        <v>0</v>
      </c>
      <c r="H95" s="23">
        <f>IFERROR(VLOOKUP(A95,[1]Pacific_bookings_input!H:I,2,0),0)</f>
        <v>0</v>
      </c>
      <c r="I95" s="23">
        <f t="shared" si="45"/>
        <v>0</v>
      </c>
      <c r="J95" s="23">
        <f t="shared" si="45"/>
        <v>0</v>
      </c>
      <c r="K95" s="23">
        <f t="shared" si="45"/>
        <v>0</v>
      </c>
      <c r="L95" s="24">
        <f t="shared" si="45"/>
        <v>0</v>
      </c>
      <c r="M95" s="86" t="str">
        <f>IFERROR(VLOOKUP(A95,[1]Revenue_Margin_input_Pac!A:F,6,0),"")</f>
        <v/>
      </c>
      <c r="N95" s="25" t="str">
        <f t="shared" si="39"/>
        <v/>
      </c>
      <c r="O95" s="25" t="str">
        <f t="shared" si="40"/>
        <v/>
      </c>
      <c r="P95" s="25" t="str">
        <f t="shared" si="41"/>
        <v/>
      </c>
      <c r="Q95" s="25" t="str">
        <f t="shared" si="42"/>
        <v/>
      </c>
      <c r="R95" s="25" t="str">
        <f t="shared" si="42"/>
        <v/>
      </c>
      <c r="S95" s="26" t="str">
        <f t="shared" si="42"/>
        <v/>
      </c>
      <c r="T95" s="27" t="str">
        <f>IFERROR(VLOOKUP(A95,[1]Revenue_Margin_input_Pac!A:K,7,0),"")</f>
        <v/>
      </c>
      <c r="U95" s="28" t="str">
        <f>IFERROR(VLOOKUP(A95,[1]Revenue_Margin_input_Pac!A:K,8,0),"")</f>
        <v/>
      </c>
      <c r="V95" s="28" t="str">
        <f>IFERROR(VLOOKUP(A95,[1]Revenue_Margin_input_Pac!A:K,9,0),"")</f>
        <v/>
      </c>
      <c r="W95" s="28" t="str">
        <f>IFERROR(VLOOKUP(A95,[1]Revenue_Margin_input_Pac!A:K,10,0),"")</f>
        <v/>
      </c>
      <c r="X95" s="28" t="str">
        <f>IFERROR(VLOOKUP(A95,[1]Revenue_Margin_input_Pac!A:K,11,0),"")</f>
        <v/>
      </c>
      <c r="Y95" s="28" t="str">
        <f>IFERROR(VLOOKUP(A95,[1]Revenue_Margin_input_Pac!A:L,12,0),"")</f>
        <v/>
      </c>
      <c r="Z95" s="87" t="str">
        <f>IFERROR(VLOOKUP(A95,[1]Revenue_Margin_input_Pac!A:M,13,0),"")</f>
        <v/>
      </c>
      <c r="AA95" s="29">
        <f t="shared" si="46"/>
        <v>0</v>
      </c>
      <c r="AB95" s="30">
        <f t="shared" si="46"/>
        <v>0</v>
      </c>
      <c r="AC95" s="30">
        <f t="shared" si="46"/>
        <v>0</v>
      </c>
      <c r="AD95" s="30">
        <f t="shared" si="46"/>
        <v>0</v>
      </c>
      <c r="AE95" s="30">
        <f t="shared" si="46"/>
        <v>0</v>
      </c>
      <c r="AF95" s="30">
        <f t="shared" si="46"/>
        <v>0</v>
      </c>
      <c r="AG95" s="31">
        <f t="shared" si="46"/>
        <v>0</v>
      </c>
      <c r="AH95" s="29">
        <f t="shared" si="48"/>
        <v>0</v>
      </c>
      <c r="AI95" s="30">
        <f t="shared" si="48"/>
        <v>0</v>
      </c>
      <c r="AJ95" s="30">
        <f t="shared" si="48"/>
        <v>0</v>
      </c>
      <c r="AK95" s="30">
        <f t="shared" si="47"/>
        <v>0</v>
      </c>
      <c r="AL95" s="30">
        <f t="shared" si="47"/>
        <v>0</v>
      </c>
      <c r="AM95" s="30">
        <f t="shared" si="47"/>
        <v>0</v>
      </c>
      <c r="AN95" s="31">
        <f t="shared" si="47"/>
        <v>0</v>
      </c>
      <c r="AO95" s="42" t="str">
        <f t="shared" si="44"/>
        <v/>
      </c>
      <c r="AP95" s="43" t="str">
        <f t="shared" si="44"/>
        <v/>
      </c>
      <c r="AQ95" s="43" t="str">
        <f t="shared" si="44"/>
        <v/>
      </c>
      <c r="AR95" s="43" t="str">
        <f t="shared" si="44"/>
        <v/>
      </c>
      <c r="AS95" s="43" t="str">
        <f t="shared" si="44"/>
        <v/>
      </c>
      <c r="AT95" s="43" t="str">
        <f t="shared" si="44"/>
        <v/>
      </c>
      <c r="AU95" s="90" t="str">
        <f t="shared" si="44"/>
        <v/>
      </c>
      <c r="AV95" t="str">
        <f t="shared" si="34"/>
        <v>C2 - Standard and Premium</v>
      </c>
      <c r="AW95" t="str">
        <f t="shared" si="43"/>
        <v>C2 - Standard and Premium_AM &amp; EMEA</v>
      </c>
    </row>
    <row r="96" spans="1:49" ht="15" hidden="1" outlineLevel="1" x14ac:dyDescent="0.25">
      <c r="A96" s="85" t="s">
        <v>203</v>
      </c>
      <c r="B96" t="s">
        <v>204</v>
      </c>
      <c r="C96" t="s">
        <v>60</v>
      </c>
      <c r="D96" t="s">
        <v>34</v>
      </c>
      <c r="E96" t="str">
        <f>VLOOKUP(A96,[1]VLookup!G:I,3,0)</f>
        <v>C2 Order Picker</v>
      </c>
      <c r="F96" s="22">
        <v>0</v>
      </c>
      <c r="G96" s="23">
        <f>IFERROR(VLOOKUP(A96,[1]Pacific_bookings_input!A:C,3,0),0)</f>
        <v>0</v>
      </c>
      <c r="H96" s="23">
        <f>IFERROR(VLOOKUP(A96,[1]Pacific_bookings_input!H:I,2,0),0)</f>
        <v>0</v>
      </c>
      <c r="I96" s="23">
        <f t="shared" si="45"/>
        <v>0</v>
      </c>
      <c r="J96" s="23">
        <f t="shared" si="45"/>
        <v>0</v>
      </c>
      <c r="K96" s="23">
        <f t="shared" si="45"/>
        <v>0</v>
      </c>
      <c r="L96" s="24">
        <f t="shared" si="45"/>
        <v>0</v>
      </c>
      <c r="M96" s="86" t="str">
        <f>IFERROR(VLOOKUP(A96,[1]Revenue_Margin_input_Pac!A:F,6,0),"")</f>
        <v/>
      </c>
      <c r="N96" s="25" t="str">
        <f t="shared" si="39"/>
        <v/>
      </c>
      <c r="O96" s="25" t="str">
        <f t="shared" si="40"/>
        <v/>
      </c>
      <c r="P96" s="25" t="str">
        <f t="shared" si="41"/>
        <v/>
      </c>
      <c r="Q96" s="25" t="str">
        <f t="shared" si="42"/>
        <v/>
      </c>
      <c r="R96" s="25" t="str">
        <f t="shared" si="42"/>
        <v/>
      </c>
      <c r="S96" s="26" t="str">
        <f t="shared" si="42"/>
        <v/>
      </c>
      <c r="T96" s="27" t="str">
        <f>IFERROR(VLOOKUP(A96,[1]Revenue_Margin_input_Pac!A:K,7,0),"")</f>
        <v/>
      </c>
      <c r="U96" s="28" t="str">
        <f>IFERROR(VLOOKUP(A96,[1]Revenue_Margin_input_Pac!A:K,8,0),"")</f>
        <v/>
      </c>
      <c r="V96" s="28" t="str">
        <f>IFERROR(VLOOKUP(A96,[1]Revenue_Margin_input_Pac!A:K,9,0),"")</f>
        <v/>
      </c>
      <c r="W96" s="28" t="str">
        <f>IFERROR(VLOOKUP(A96,[1]Revenue_Margin_input_Pac!A:K,10,0),"")</f>
        <v/>
      </c>
      <c r="X96" s="28" t="str">
        <f>IFERROR(VLOOKUP(A96,[1]Revenue_Margin_input_Pac!A:K,11,0),"")</f>
        <v/>
      </c>
      <c r="Y96" s="28" t="str">
        <f>IFERROR(VLOOKUP(A96,[1]Revenue_Margin_input_Pac!A:L,12,0),"")</f>
        <v/>
      </c>
      <c r="Z96" s="87" t="str">
        <f>IFERROR(VLOOKUP(A96,[1]Revenue_Margin_input_Pac!A:M,13,0),"")</f>
        <v/>
      </c>
      <c r="AA96" s="29">
        <f t="shared" si="46"/>
        <v>0</v>
      </c>
      <c r="AB96" s="30">
        <f t="shared" si="46"/>
        <v>0</v>
      </c>
      <c r="AC96" s="30">
        <f t="shared" si="46"/>
        <v>0</v>
      </c>
      <c r="AD96" s="30">
        <f t="shared" si="46"/>
        <v>0</v>
      </c>
      <c r="AE96" s="30">
        <f t="shared" si="46"/>
        <v>0</v>
      </c>
      <c r="AF96" s="30">
        <f t="shared" si="46"/>
        <v>0</v>
      </c>
      <c r="AG96" s="31">
        <f t="shared" si="46"/>
        <v>0</v>
      </c>
      <c r="AH96" s="29">
        <f t="shared" si="48"/>
        <v>0</v>
      </c>
      <c r="AI96" s="30">
        <f t="shared" si="48"/>
        <v>0</v>
      </c>
      <c r="AJ96" s="30">
        <f t="shared" si="48"/>
        <v>0</v>
      </c>
      <c r="AK96" s="30">
        <f t="shared" si="47"/>
        <v>0</v>
      </c>
      <c r="AL96" s="30">
        <f t="shared" si="47"/>
        <v>0</v>
      </c>
      <c r="AM96" s="30">
        <f t="shared" si="47"/>
        <v>0</v>
      </c>
      <c r="AN96" s="31">
        <f t="shared" si="47"/>
        <v>0</v>
      </c>
      <c r="AO96" s="42" t="str">
        <f t="shared" ref="AO96:AU120" si="49">IFERROR(AH96/AA96,"")</f>
        <v/>
      </c>
      <c r="AP96" s="43" t="str">
        <f t="shared" si="49"/>
        <v/>
      </c>
      <c r="AQ96" s="43" t="str">
        <f t="shared" si="49"/>
        <v/>
      </c>
      <c r="AR96" s="43" t="str">
        <f t="shared" si="49"/>
        <v/>
      </c>
      <c r="AS96" s="43" t="str">
        <f t="shared" si="49"/>
        <v/>
      </c>
      <c r="AT96" s="43" t="str">
        <f t="shared" si="49"/>
        <v/>
      </c>
      <c r="AU96" s="90" t="str">
        <f t="shared" si="49"/>
        <v/>
      </c>
      <c r="AV96" t="str">
        <f t="shared" si="34"/>
        <v>C2 - Standard and Premium</v>
      </c>
      <c r="AW96" t="str">
        <f t="shared" si="43"/>
        <v>C2 - Standard and Premium_AM &amp; EMEA</v>
      </c>
    </row>
    <row r="97" spans="1:49" ht="15" hidden="1" outlineLevel="1" x14ac:dyDescent="0.25">
      <c r="A97" s="85" t="s">
        <v>205</v>
      </c>
      <c r="B97" t="s">
        <v>206</v>
      </c>
      <c r="C97" t="s">
        <v>26</v>
      </c>
      <c r="D97" t="s">
        <v>15</v>
      </c>
      <c r="E97" t="str">
        <f>VLOOKUP(A97,[1]VLookup!G:I,3,0)</f>
        <v>C2 Order Picker</v>
      </c>
      <c r="F97" s="22">
        <v>0</v>
      </c>
      <c r="G97" s="23">
        <f>IFERROR(VLOOKUP(A97,[1]Pacific_bookings_input!A:C,3,0),0)</f>
        <v>0</v>
      </c>
      <c r="H97" s="23">
        <f>IFERROR(VLOOKUP(A97,[1]Pacific_bookings_input!H:I,2,0),0)</f>
        <v>0</v>
      </c>
      <c r="I97" s="23">
        <f t="shared" si="45"/>
        <v>0</v>
      </c>
      <c r="J97" s="23">
        <f t="shared" si="45"/>
        <v>0</v>
      </c>
      <c r="K97" s="23">
        <f t="shared" si="45"/>
        <v>0</v>
      </c>
      <c r="L97" s="24">
        <f t="shared" si="45"/>
        <v>0</v>
      </c>
      <c r="M97" s="86" t="str">
        <f>IFERROR(VLOOKUP(A97,[1]Revenue_Margin_input_Pac!A:F,6,0),"")</f>
        <v/>
      </c>
      <c r="N97" s="25" t="str">
        <f t="shared" si="39"/>
        <v/>
      </c>
      <c r="O97" s="25" t="str">
        <f t="shared" si="40"/>
        <v/>
      </c>
      <c r="P97" s="25" t="str">
        <f t="shared" si="41"/>
        <v/>
      </c>
      <c r="Q97" s="25" t="str">
        <f t="shared" si="42"/>
        <v/>
      </c>
      <c r="R97" s="25" t="str">
        <f t="shared" si="42"/>
        <v/>
      </c>
      <c r="S97" s="26" t="str">
        <f t="shared" si="42"/>
        <v/>
      </c>
      <c r="T97" s="27" t="str">
        <f>IFERROR(VLOOKUP(A97,[1]Revenue_Margin_input_Pac!A:K,7,0),"")</f>
        <v/>
      </c>
      <c r="U97" s="28" t="str">
        <f>IFERROR(VLOOKUP(A97,[1]Revenue_Margin_input_Pac!A:K,8,0),"")</f>
        <v/>
      </c>
      <c r="V97" s="28" t="str">
        <f>IFERROR(VLOOKUP(A97,[1]Revenue_Margin_input_Pac!A:K,9,0),"")</f>
        <v/>
      </c>
      <c r="W97" s="28" t="str">
        <f>IFERROR(VLOOKUP(A97,[1]Revenue_Margin_input_Pac!A:K,10,0),"")</f>
        <v/>
      </c>
      <c r="X97" s="28" t="str">
        <f>IFERROR(VLOOKUP(A97,[1]Revenue_Margin_input_Pac!A:K,11,0),"")</f>
        <v/>
      </c>
      <c r="Y97" s="28" t="str">
        <f>IFERROR(VLOOKUP(A97,[1]Revenue_Margin_input_Pac!A:L,12,0),"")</f>
        <v/>
      </c>
      <c r="Z97" s="87" t="str">
        <f>IFERROR(VLOOKUP(A97,[1]Revenue_Margin_input_Pac!A:M,13,0),"")</f>
        <v/>
      </c>
      <c r="AA97" s="29">
        <f t="shared" si="46"/>
        <v>0</v>
      </c>
      <c r="AB97" s="30">
        <f t="shared" si="46"/>
        <v>0</v>
      </c>
      <c r="AC97" s="30">
        <f t="shared" si="46"/>
        <v>0</v>
      </c>
      <c r="AD97" s="30">
        <f t="shared" si="46"/>
        <v>0</v>
      </c>
      <c r="AE97" s="30">
        <f t="shared" si="46"/>
        <v>0</v>
      </c>
      <c r="AF97" s="30">
        <f t="shared" si="46"/>
        <v>0</v>
      </c>
      <c r="AG97" s="31">
        <f t="shared" si="46"/>
        <v>0</v>
      </c>
      <c r="AH97" s="29">
        <f t="shared" si="48"/>
        <v>0</v>
      </c>
      <c r="AI97" s="30">
        <f t="shared" si="48"/>
        <v>0</v>
      </c>
      <c r="AJ97" s="30">
        <f t="shared" si="48"/>
        <v>0</v>
      </c>
      <c r="AK97" s="30">
        <f t="shared" si="47"/>
        <v>0</v>
      </c>
      <c r="AL97" s="30">
        <f t="shared" si="47"/>
        <v>0</v>
      </c>
      <c r="AM97" s="30">
        <f t="shared" si="47"/>
        <v>0</v>
      </c>
      <c r="AN97" s="31">
        <f t="shared" si="47"/>
        <v>0</v>
      </c>
      <c r="AO97" s="42" t="str">
        <f t="shared" si="49"/>
        <v/>
      </c>
      <c r="AP97" s="43" t="str">
        <f t="shared" si="49"/>
        <v/>
      </c>
      <c r="AQ97" s="43" t="str">
        <f t="shared" si="49"/>
        <v/>
      </c>
      <c r="AR97" s="43" t="str">
        <f t="shared" si="49"/>
        <v/>
      </c>
      <c r="AS97" s="43" t="str">
        <f t="shared" si="49"/>
        <v/>
      </c>
      <c r="AT97" s="43" t="str">
        <f t="shared" si="49"/>
        <v/>
      </c>
      <c r="AU97" s="90" t="str">
        <f t="shared" si="49"/>
        <v/>
      </c>
      <c r="AV97" t="str">
        <f t="shared" si="34"/>
        <v>C2 - Standard and Premium</v>
      </c>
      <c r="AW97" t="str">
        <f t="shared" si="43"/>
        <v>C2 - Standard and Premium_AM &amp; EMEA</v>
      </c>
    </row>
    <row r="98" spans="1:49" ht="15" hidden="1" outlineLevel="1" x14ac:dyDescent="0.25">
      <c r="A98" s="85" t="s">
        <v>207</v>
      </c>
      <c r="B98" t="s">
        <v>208</v>
      </c>
      <c r="C98" t="s">
        <v>26</v>
      </c>
      <c r="D98" t="s">
        <v>18</v>
      </c>
      <c r="E98" t="str">
        <f>VLOOKUP(A98,[1]VLookup!G:I,3,0)</f>
        <v>C2 Order Picker</v>
      </c>
      <c r="F98" s="22">
        <v>0</v>
      </c>
      <c r="G98" s="23">
        <f>IFERROR(VLOOKUP(A98,[1]Pacific_bookings_input!A:C,3,0),0)</f>
        <v>0</v>
      </c>
      <c r="H98" s="23">
        <f>IFERROR(VLOOKUP(A98,[1]Pacific_bookings_input!H:I,2,0),0)</f>
        <v>0</v>
      </c>
      <c r="I98" s="23">
        <f t="shared" si="45"/>
        <v>0</v>
      </c>
      <c r="J98" s="23">
        <f t="shared" si="45"/>
        <v>0</v>
      </c>
      <c r="K98" s="23">
        <f t="shared" si="45"/>
        <v>0</v>
      </c>
      <c r="L98" s="24">
        <f t="shared" si="45"/>
        <v>0</v>
      </c>
      <c r="M98" s="86" t="str">
        <f>IFERROR(VLOOKUP(A98,[1]Revenue_Margin_input_Pac!A:F,6,0),"")</f>
        <v/>
      </c>
      <c r="N98" s="25" t="str">
        <f t="shared" si="39"/>
        <v/>
      </c>
      <c r="O98" s="25" t="str">
        <f t="shared" si="40"/>
        <v/>
      </c>
      <c r="P98" s="25" t="str">
        <f t="shared" si="41"/>
        <v/>
      </c>
      <c r="Q98" s="25" t="str">
        <f t="shared" si="42"/>
        <v/>
      </c>
      <c r="R98" s="25" t="str">
        <f t="shared" si="42"/>
        <v/>
      </c>
      <c r="S98" s="26" t="str">
        <f t="shared" si="42"/>
        <v/>
      </c>
      <c r="T98" s="27" t="str">
        <f>IFERROR(VLOOKUP(A98,[1]Revenue_Margin_input_Pac!A:K,7,0),"")</f>
        <v/>
      </c>
      <c r="U98" s="28" t="str">
        <f>IFERROR(VLOOKUP(A98,[1]Revenue_Margin_input_Pac!A:K,8,0),"")</f>
        <v/>
      </c>
      <c r="V98" s="28" t="str">
        <f>IFERROR(VLOOKUP(A98,[1]Revenue_Margin_input_Pac!A:K,9,0),"")</f>
        <v/>
      </c>
      <c r="W98" s="28" t="str">
        <f>IFERROR(VLOOKUP(A98,[1]Revenue_Margin_input_Pac!A:K,10,0),"")</f>
        <v/>
      </c>
      <c r="X98" s="28" t="str">
        <f>IFERROR(VLOOKUP(A98,[1]Revenue_Margin_input_Pac!A:K,11,0),"")</f>
        <v/>
      </c>
      <c r="Y98" s="28" t="str">
        <f>IFERROR(VLOOKUP(A98,[1]Revenue_Margin_input_Pac!A:L,12,0),"")</f>
        <v/>
      </c>
      <c r="Z98" s="87" t="str">
        <f>IFERROR(VLOOKUP(A98,[1]Revenue_Margin_input_Pac!A:M,13,0),"")</f>
        <v/>
      </c>
      <c r="AA98" s="29">
        <f t="shared" si="46"/>
        <v>0</v>
      </c>
      <c r="AB98" s="30">
        <f t="shared" si="46"/>
        <v>0</v>
      </c>
      <c r="AC98" s="30">
        <f t="shared" si="46"/>
        <v>0</v>
      </c>
      <c r="AD98" s="30">
        <f t="shared" si="46"/>
        <v>0</v>
      </c>
      <c r="AE98" s="30">
        <f t="shared" si="46"/>
        <v>0</v>
      </c>
      <c r="AF98" s="30">
        <f t="shared" si="46"/>
        <v>0</v>
      </c>
      <c r="AG98" s="31">
        <f t="shared" si="46"/>
        <v>0</v>
      </c>
      <c r="AH98" s="29">
        <f t="shared" si="48"/>
        <v>0</v>
      </c>
      <c r="AI98" s="30">
        <f t="shared" si="48"/>
        <v>0</v>
      </c>
      <c r="AJ98" s="30">
        <f t="shared" si="48"/>
        <v>0</v>
      </c>
      <c r="AK98" s="30">
        <f t="shared" si="47"/>
        <v>0</v>
      </c>
      <c r="AL98" s="30">
        <f t="shared" si="47"/>
        <v>0</v>
      </c>
      <c r="AM98" s="30">
        <f t="shared" si="47"/>
        <v>0</v>
      </c>
      <c r="AN98" s="31">
        <f t="shared" si="47"/>
        <v>0</v>
      </c>
      <c r="AO98" s="42" t="str">
        <f t="shared" si="49"/>
        <v/>
      </c>
      <c r="AP98" s="43" t="str">
        <f t="shared" si="49"/>
        <v/>
      </c>
      <c r="AQ98" s="43" t="str">
        <f t="shared" si="49"/>
        <v/>
      </c>
      <c r="AR98" s="43" t="str">
        <f t="shared" si="49"/>
        <v/>
      </c>
      <c r="AS98" s="43" t="str">
        <f t="shared" si="49"/>
        <v/>
      </c>
      <c r="AT98" s="43" t="str">
        <f t="shared" si="49"/>
        <v/>
      </c>
      <c r="AU98" s="90" t="str">
        <f t="shared" si="49"/>
        <v/>
      </c>
      <c r="AV98" t="str">
        <f t="shared" si="34"/>
        <v>C2 - Standard and Premium</v>
      </c>
      <c r="AW98" t="str">
        <f t="shared" si="43"/>
        <v>C2 - Standard and Premium_AM &amp; EMEA</v>
      </c>
    </row>
    <row r="99" spans="1:49" ht="15" hidden="1" outlineLevel="1" x14ac:dyDescent="0.25">
      <c r="A99" s="85" t="s">
        <v>209</v>
      </c>
      <c r="B99" t="s">
        <v>210</v>
      </c>
      <c r="C99" t="s">
        <v>211</v>
      </c>
      <c r="D99" t="s">
        <v>18</v>
      </c>
      <c r="E99" t="str">
        <f>VLOOKUP(A99,[1]VLookup!G:I,3,0)</f>
        <v>C2 Order Picker</v>
      </c>
      <c r="F99" s="22">
        <v>0</v>
      </c>
      <c r="G99" s="23">
        <f>IFERROR(VLOOKUP(A99,[1]Pacific_bookings_input!A:C,3,0),0)</f>
        <v>0</v>
      </c>
      <c r="H99" s="23">
        <f>IFERROR(VLOOKUP(A99,[1]Pacific_bookings_input!H:I,2,0),0)</f>
        <v>0</v>
      </c>
      <c r="I99" s="23">
        <f t="shared" si="45"/>
        <v>0</v>
      </c>
      <c r="J99" s="23">
        <f t="shared" si="45"/>
        <v>0</v>
      </c>
      <c r="K99" s="23">
        <f t="shared" si="45"/>
        <v>0</v>
      </c>
      <c r="L99" s="24">
        <f t="shared" si="45"/>
        <v>0</v>
      </c>
      <c r="M99" s="86" t="str">
        <f>IFERROR(VLOOKUP(A99,[1]Revenue_Margin_input_Pac!A:F,6,0),"")</f>
        <v/>
      </c>
      <c r="N99" s="25" t="str">
        <f t="shared" si="39"/>
        <v/>
      </c>
      <c r="O99" s="25" t="str">
        <f t="shared" si="40"/>
        <v/>
      </c>
      <c r="P99" s="25" t="str">
        <f t="shared" si="41"/>
        <v/>
      </c>
      <c r="Q99" s="25" t="str">
        <f t="shared" si="42"/>
        <v/>
      </c>
      <c r="R99" s="25" t="str">
        <f t="shared" si="42"/>
        <v/>
      </c>
      <c r="S99" s="26" t="str">
        <f t="shared" si="42"/>
        <v/>
      </c>
      <c r="T99" s="27" t="str">
        <f>IFERROR(VLOOKUP(A99,[1]Revenue_Margin_input_Pac!A:K,7,0),"")</f>
        <v/>
      </c>
      <c r="U99" s="28" t="str">
        <f>IFERROR(VLOOKUP(A99,[1]Revenue_Margin_input_Pac!A:K,8,0),"")</f>
        <v/>
      </c>
      <c r="V99" s="28" t="str">
        <f>IFERROR(VLOOKUP(A99,[1]Revenue_Margin_input_Pac!A:K,9,0),"")</f>
        <v/>
      </c>
      <c r="W99" s="28" t="str">
        <f>IFERROR(VLOOKUP(A99,[1]Revenue_Margin_input_Pac!A:K,10,0),"")</f>
        <v/>
      </c>
      <c r="X99" s="28" t="str">
        <f>IFERROR(VLOOKUP(A99,[1]Revenue_Margin_input_Pac!A:K,11,0),"")</f>
        <v/>
      </c>
      <c r="Y99" s="28" t="str">
        <f>IFERROR(VLOOKUP(A99,[1]Revenue_Margin_input_Pac!A:L,12,0),"")</f>
        <v/>
      </c>
      <c r="Z99" s="87" t="str">
        <f>IFERROR(VLOOKUP(A99,[1]Revenue_Margin_input_Pac!A:M,13,0),"")</f>
        <v/>
      </c>
      <c r="AA99" s="29">
        <f t="shared" si="46"/>
        <v>0</v>
      </c>
      <c r="AB99" s="30">
        <f t="shared" si="46"/>
        <v>0</v>
      </c>
      <c r="AC99" s="30">
        <f t="shared" si="46"/>
        <v>0</v>
      </c>
      <c r="AD99" s="30">
        <f t="shared" si="46"/>
        <v>0</v>
      </c>
      <c r="AE99" s="30">
        <f t="shared" si="46"/>
        <v>0</v>
      </c>
      <c r="AF99" s="30">
        <f t="shared" si="46"/>
        <v>0</v>
      </c>
      <c r="AG99" s="31">
        <f t="shared" si="46"/>
        <v>0</v>
      </c>
      <c r="AH99" s="29">
        <f t="shared" si="48"/>
        <v>0</v>
      </c>
      <c r="AI99" s="30">
        <f t="shared" si="48"/>
        <v>0</v>
      </c>
      <c r="AJ99" s="30">
        <f t="shared" si="48"/>
        <v>0</v>
      </c>
      <c r="AK99" s="30">
        <f t="shared" si="47"/>
        <v>0</v>
      </c>
      <c r="AL99" s="30">
        <f t="shared" si="47"/>
        <v>0</v>
      </c>
      <c r="AM99" s="30">
        <f t="shared" si="47"/>
        <v>0</v>
      </c>
      <c r="AN99" s="31">
        <f t="shared" si="47"/>
        <v>0</v>
      </c>
      <c r="AO99" s="42" t="str">
        <f t="shared" si="49"/>
        <v/>
      </c>
      <c r="AP99" s="43" t="str">
        <f t="shared" si="49"/>
        <v/>
      </c>
      <c r="AQ99" s="43" t="str">
        <f t="shared" si="49"/>
        <v/>
      </c>
      <c r="AR99" s="43" t="str">
        <f t="shared" si="49"/>
        <v/>
      </c>
      <c r="AS99" s="43" t="str">
        <f t="shared" si="49"/>
        <v/>
      </c>
      <c r="AT99" s="43" t="str">
        <f t="shared" si="49"/>
        <v/>
      </c>
      <c r="AU99" s="90" t="str">
        <f t="shared" si="49"/>
        <v/>
      </c>
      <c r="AV99" t="str">
        <f t="shared" si="34"/>
        <v>C2 - Standard and Premium</v>
      </c>
      <c r="AW99" t="str">
        <f t="shared" si="43"/>
        <v>C2 - Standard and Premium_AM &amp; EMEA</v>
      </c>
    </row>
    <row r="100" spans="1:49" ht="15" outlineLevel="1" x14ac:dyDescent="0.25">
      <c r="A100" s="92" t="s">
        <v>212</v>
      </c>
      <c r="B100" t="s">
        <v>213</v>
      </c>
      <c r="C100" t="s">
        <v>93</v>
      </c>
      <c r="D100" t="s">
        <v>15</v>
      </c>
      <c r="E100" t="str">
        <f>VLOOKUP(A100,[1]VLookup!G:I,3,0)</f>
        <v>C2 Reach</v>
      </c>
      <c r="F100" s="22">
        <v>0</v>
      </c>
      <c r="G100" s="23">
        <f>IFERROR(VLOOKUP(A100,[1]Pacific_bookings_input!A:C,3,0),0)</f>
        <v>0</v>
      </c>
      <c r="H100" s="23">
        <f>IFERROR(VLOOKUP(A100,[1]Pacific_bookings_input!H:I,2,0),0)</f>
        <v>0</v>
      </c>
      <c r="I100" s="23">
        <v>150</v>
      </c>
      <c r="J100" s="23">
        <v>175</v>
      </c>
      <c r="K100" s="91">
        <v>201</v>
      </c>
      <c r="L100" s="24">
        <v>200</v>
      </c>
      <c r="M100" s="86">
        <f>IFERROR(VLOOKUP(A100,[1]Revenue_Margin_input_Pac!A:F,6,0),"")</f>
        <v>19</v>
      </c>
      <c r="N100" s="25">
        <f t="shared" si="39"/>
        <v>19</v>
      </c>
      <c r="O100" s="25">
        <f t="shared" si="40"/>
        <v>19</v>
      </c>
      <c r="P100" s="25">
        <f t="shared" si="41"/>
        <v>19</v>
      </c>
      <c r="Q100" s="25">
        <f t="shared" si="42"/>
        <v>19</v>
      </c>
      <c r="R100" s="25">
        <f t="shared" si="42"/>
        <v>19</v>
      </c>
      <c r="S100" s="26">
        <f t="shared" si="42"/>
        <v>19</v>
      </c>
      <c r="T100" s="27">
        <f>IFERROR(VLOOKUP(A100,[1]Revenue_Margin_input_Pac!A:K,7,0),"")</f>
        <v>0</v>
      </c>
      <c r="U100" s="28">
        <f>IFERROR(VLOOKUP(A100,[1]Revenue_Margin_input_Pac!A:K,8,0),"")</f>
        <v>0</v>
      </c>
      <c r="V100" s="28">
        <f>IFERROR(VLOOKUP(A100,[1]Revenue_Margin_input_Pac!A:K,9,0),"")</f>
        <v>0</v>
      </c>
      <c r="W100" s="28">
        <f>IFERROR(VLOOKUP(A100,[1]Revenue_Margin_input_Pac!A:K,10,0),"")</f>
        <v>0.15</v>
      </c>
      <c r="X100" s="28">
        <f>IFERROR(VLOOKUP(A100,[1]Revenue_Margin_input_Pac!A:K,11,0),"")</f>
        <v>0.18</v>
      </c>
      <c r="Y100" s="28">
        <f>IFERROR(VLOOKUP(A100,[1]Revenue_Margin_input_Pac!A:L,12,0),"")</f>
        <v>0.2</v>
      </c>
      <c r="Z100" s="87">
        <f>IFERROR(VLOOKUP(A100,[1]Revenue_Margin_input_Pac!A:M,13,0),"")</f>
        <v>0.2</v>
      </c>
      <c r="AA100" s="29">
        <f t="shared" si="46"/>
        <v>0</v>
      </c>
      <c r="AB100" s="30">
        <f t="shared" si="46"/>
        <v>0</v>
      </c>
      <c r="AC100" s="30">
        <f t="shared" si="46"/>
        <v>0</v>
      </c>
      <c r="AD100" s="30">
        <f t="shared" si="46"/>
        <v>2850</v>
      </c>
      <c r="AE100" s="30">
        <f t="shared" si="46"/>
        <v>3325</v>
      </c>
      <c r="AF100" s="30">
        <f t="shared" si="46"/>
        <v>3819</v>
      </c>
      <c r="AG100" s="31">
        <f t="shared" si="46"/>
        <v>3800</v>
      </c>
      <c r="AH100" s="29">
        <f t="shared" si="48"/>
        <v>0</v>
      </c>
      <c r="AI100" s="30">
        <f t="shared" si="48"/>
        <v>0</v>
      </c>
      <c r="AJ100" s="30">
        <f t="shared" si="48"/>
        <v>0</v>
      </c>
      <c r="AK100" s="30">
        <f t="shared" si="47"/>
        <v>427.5</v>
      </c>
      <c r="AL100" s="30">
        <f t="shared" si="47"/>
        <v>598.5</v>
      </c>
      <c r="AM100" s="30">
        <f t="shared" si="47"/>
        <v>763.80000000000007</v>
      </c>
      <c r="AN100" s="31">
        <f t="shared" si="47"/>
        <v>760</v>
      </c>
      <c r="AO100" s="42" t="str">
        <f t="shared" si="49"/>
        <v/>
      </c>
      <c r="AP100" s="43" t="str">
        <f t="shared" si="49"/>
        <v/>
      </c>
      <c r="AQ100" s="43" t="str">
        <f t="shared" si="49"/>
        <v/>
      </c>
      <c r="AR100" s="43">
        <f t="shared" si="49"/>
        <v>0.15</v>
      </c>
      <c r="AS100" s="43">
        <f t="shared" si="49"/>
        <v>0.18</v>
      </c>
      <c r="AT100" s="43">
        <f t="shared" si="49"/>
        <v>0.2</v>
      </c>
      <c r="AU100" s="90">
        <f t="shared" si="49"/>
        <v>0.2</v>
      </c>
      <c r="AV100" t="str">
        <f t="shared" si="34"/>
        <v>C2 - Standard and Premium</v>
      </c>
      <c r="AW100" t="str">
        <f t="shared" si="43"/>
        <v>C2 - Standard and Premium_AM &amp; EMEA</v>
      </c>
    </row>
    <row r="101" spans="1:49" ht="15" hidden="1" outlineLevel="1" x14ac:dyDescent="0.25">
      <c r="A101" s="85" t="s">
        <v>214</v>
      </c>
      <c r="B101" t="s">
        <v>210</v>
      </c>
      <c r="C101" t="s">
        <v>211</v>
      </c>
      <c r="D101" t="s">
        <v>15</v>
      </c>
      <c r="E101" t="str">
        <f>VLOOKUP(A101,[1]VLookup!G:I,3,0)</f>
        <v>C2 Order Picker</v>
      </c>
      <c r="F101" s="22">
        <v>0</v>
      </c>
      <c r="G101" s="23">
        <f>IFERROR(VLOOKUP(A101,[1]Pacific_bookings_input!A:C,3,0),0)</f>
        <v>0</v>
      </c>
      <c r="H101" s="23">
        <f>IFERROR(VLOOKUP(A101,[1]Pacific_bookings_input!H:I,2,0),0)</f>
        <v>0</v>
      </c>
      <c r="I101" s="23">
        <f>ROUND((I$102-I$100)*$H101/$H$102,0)</f>
        <v>0</v>
      </c>
      <c r="J101" s="23">
        <f>ROUND((J$102-J$100)*$H101/$H$102,0)</f>
        <v>0</v>
      </c>
      <c r="K101" s="23">
        <f>ROUND((K$102-K$100)*$H101/$H$102,0)</f>
        <v>0</v>
      </c>
      <c r="L101" s="24">
        <f>ROUND((L$102-L$100)*$H101/$H$102,0)</f>
        <v>0</v>
      </c>
      <c r="M101" s="86" t="str">
        <f>IFERROR(VLOOKUP(A101,[1]Revenue_Margin_input_Pac!A:F,6,0),"")</f>
        <v/>
      </c>
      <c r="N101" s="25" t="str">
        <f t="shared" si="39"/>
        <v/>
      </c>
      <c r="O101" s="25" t="str">
        <f t="shared" si="40"/>
        <v/>
      </c>
      <c r="P101" s="25" t="str">
        <f t="shared" si="41"/>
        <v/>
      </c>
      <c r="Q101" s="25" t="str">
        <f t="shared" si="42"/>
        <v/>
      </c>
      <c r="R101" s="25" t="str">
        <f t="shared" si="42"/>
        <v/>
      </c>
      <c r="S101" s="26" t="str">
        <f t="shared" si="42"/>
        <v/>
      </c>
      <c r="T101" s="27" t="str">
        <f>IFERROR(VLOOKUP(A101,[1]Revenue_Margin_input_Pac!A:K,7,0),"")</f>
        <v/>
      </c>
      <c r="U101" s="28" t="str">
        <f>IFERROR(VLOOKUP(A101,[1]Revenue_Margin_input_Pac!A:K,8,0),"")</f>
        <v/>
      </c>
      <c r="V101" s="28" t="str">
        <f>IFERROR(VLOOKUP(A101,[1]Revenue_Margin_input_Pac!A:K,9,0),"")</f>
        <v/>
      </c>
      <c r="W101" s="28" t="str">
        <f>IFERROR(VLOOKUP(A101,[1]Revenue_Margin_input_Pac!A:K,10,0),"")</f>
        <v/>
      </c>
      <c r="X101" s="28" t="str">
        <f>IFERROR(VLOOKUP(A101,[1]Revenue_Margin_input_Pac!A:K,11,0),"")</f>
        <v/>
      </c>
      <c r="Y101" s="28" t="str">
        <f>IFERROR(VLOOKUP(A101,[1]Revenue_Margin_input_Pac!A:L,12,0),"")</f>
        <v/>
      </c>
      <c r="Z101" s="87" t="str">
        <f>IFERROR(VLOOKUP(A101,[1]Revenue_Margin_input_Pac!A:M,13,0),"")</f>
        <v/>
      </c>
      <c r="AA101" s="29">
        <f t="shared" si="46"/>
        <v>0</v>
      </c>
      <c r="AB101" s="30">
        <f t="shared" si="46"/>
        <v>0</v>
      </c>
      <c r="AC101" s="30">
        <f t="shared" si="46"/>
        <v>0</v>
      </c>
      <c r="AD101" s="30">
        <f t="shared" si="46"/>
        <v>0</v>
      </c>
      <c r="AE101" s="30">
        <f t="shared" si="46"/>
        <v>0</v>
      </c>
      <c r="AF101" s="30">
        <f t="shared" si="46"/>
        <v>0</v>
      </c>
      <c r="AG101" s="31">
        <f t="shared" si="46"/>
        <v>0</v>
      </c>
      <c r="AH101" s="29">
        <f t="shared" si="48"/>
        <v>0</v>
      </c>
      <c r="AI101" s="30">
        <f t="shared" si="48"/>
        <v>0</v>
      </c>
      <c r="AJ101" s="30">
        <f t="shared" si="48"/>
        <v>0</v>
      </c>
      <c r="AK101" s="30">
        <f t="shared" si="47"/>
        <v>0</v>
      </c>
      <c r="AL101" s="30">
        <f>IFERROR(AE101*X101,0)</f>
        <v>0</v>
      </c>
      <c r="AM101" s="30">
        <f>IFERROR(AF101*Y101,0)</f>
        <v>0</v>
      </c>
      <c r="AN101" s="31">
        <f>IFERROR(AG101*Z101,0)</f>
        <v>0</v>
      </c>
      <c r="AO101" s="42" t="str">
        <f t="shared" si="49"/>
        <v/>
      </c>
      <c r="AP101" s="43" t="str">
        <f t="shared" si="49"/>
        <v/>
      </c>
      <c r="AQ101" s="43" t="str">
        <f t="shared" si="49"/>
        <v/>
      </c>
      <c r="AR101" s="43" t="str">
        <f t="shared" si="49"/>
        <v/>
      </c>
      <c r="AS101" s="43" t="str">
        <f t="shared" si="49"/>
        <v/>
      </c>
      <c r="AT101" s="43" t="str">
        <f t="shared" si="49"/>
        <v/>
      </c>
      <c r="AU101" s="90" t="str">
        <f t="shared" si="49"/>
        <v/>
      </c>
      <c r="AV101" t="str">
        <f t="shared" si="34"/>
        <v>C2 - Standard and Premium</v>
      </c>
      <c r="AW101" t="str">
        <f t="shared" si="43"/>
        <v>C2 - Standard and Premium_AM &amp; EMEA</v>
      </c>
    </row>
    <row r="102" spans="1:49" ht="15" x14ac:dyDescent="0.25">
      <c r="A102" s="89" t="s">
        <v>215</v>
      </c>
      <c r="F102" s="36">
        <v>163</v>
      </c>
      <c r="G102" s="37">
        <f>[1]Pacific!BD40</f>
        <v>156</v>
      </c>
      <c r="H102" s="37">
        <f>[1]Pacific!BE40</f>
        <v>158</v>
      </c>
      <c r="I102" s="37">
        <f>[1]Pacific!BF40</f>
        <v>340</v>
      </c>
      <c r="J102" s="37">
        <f>[1]Pacific!BG40</f>
        <v>405</v>
      </c>
      <c r="K102" s="37">
        <f>[1]Pacific!BH40</f>
        <v>406</v>
      </c>
      <c r="L102" s="38">
        <f>[1]Pacific!BI40</f>
        <v>405</v>
      </c>
      <c r="M102" s="86" t="str">
        <f>IFERROR(VLOOKUP(A102,[1]Revenue_Margin_input_Pac!A:F,6,0),"")</f>
        <v/>
      </c>
      <c r="N102" s="25" t="str">
        <f t="shared" si="39"/>
        <v/>
      </c>
      <c r="O102" s="25" t="str">
        <f t="shared" si="40"/>
        <v/>
      </c>
      <c r="P102" s="25" t="str">
        <f t="shared" si="41"/>
        <v/>
      </c>
      <c r="Q102" s="25" t="str">
        <f t="shared" si="42"/>
        <v/>
      </c>
      <c r="R102" s="25" t="str">
        <f t="shared" si="42"/>
        <v/>
      </c>
      <c r="S102" s="26" t="str">
        <f t="shared" si="42"/>
        <v/>
      </c>
      <c r="T102" s="27" t="str">
        <f>IFERROR(VLOOKUP(A102,[1]Revenue_Margin_input_Pac!A:K,7,0),"")</f>
        <v/>
      </c>
      <c r="U102" s="28" t="str">
        <f>IFERROR(VLOOKUP(A102,[1]Revenue_Margin_input_Pac!A:K,8,0),"")</f>
        <v/>
      </c>
      <c r="V102" s="28" t="str">
        <f>IFERROR(VLOOKUP(A102,[1]Revenue_Margin_input_Pac!A:K,9,0),"")</f>
        <v/>
      </c>
      <c r="W102" s="28" t="str">
        <f>IFERROR(VLOOKUP(A102,[1]Revenue_Margin_input_Pac!A:K,10,0),"")</f>
        <v/>
      </c>
      <c r="X102" s="28" t="str">
        <f>IFERROR(VLOOKUP(A102,[1]Revenue_Margin_input_Pac!A:K,11,0),"")</f>
        <v/>
      </c>
      <c r="Y102" s="28" t="str">
        <f>IFERROR(VLOOKUP(A102,[1]Revenue_Margin_input_Pac!A:L,12,0),"")</f>
        <v/>
      </c>
      <c r="Z102" s="87" t="str">
        <f>IFERROR(VLOOKUP(A102,[1]Revenue_Margin_input_Pac!A:M,13,0),"")</f>
        <v/>
      </c>
      <c r="AA102" s="39">
        <f>SUM(AA52:AA101)</f>
        <v>6723.2234933472664</v>
      </c>
      <c r="AB102" s="40">
        <f t="shared" ref="AB102:AN102" si="50">SUM(AB52:AB101)</f>
        <v>5726.13737752004</v>
      </c>
      <c r="AC102" s="40">
        <f t="shared" si="50"/>
        <v>6191.7005877707388</v>
      </c>
      <c r="AD102" s="40">
        <f t="shared" si="50"/>
        <v>10320.231098007514</v>
      </c>
      <c r="AE102" s="40">
        <f t="shared" si="50"/>
        <v>12355.562035281655</v>
      </c>
      <c r="AF102" s="40">
        <f t="shared" si="50"/>
        <v>11841.847880977864</v>
      </c>
      <c r="AG102" s="41">
        <f t="shared" si="50"/>
        <v>11863.758888413697</v>
      </c>
      <c r="AH102" s="39">
        <f t="shared" si="50"/>
        <v>445.12300414321049</v>
      </c>
      <c r="AI102" s="40">
        <f t="shared" si="50"/>
        <v>704.21580830593598</v>
      </c>
      <c r="AJ102" s="40">
        <f t="shared" si="50"/>
        <v>670.68141466560974</v>
      </c>
      <c r="AK102" s="40">
        <f t="shared" si="50"/>
        <v>1234.2107897404048</v>
      </c>
      <c r="AL102" s="40">
        <f t="shared" si="50"/>
        <v>1640.3221885415076</v>
      </c>
      <c r="AM102" s="40">
        <f t="shared" si="50"/>
        <v>1695.0436251347442</v>
      </c>
      <c r="AN102" s="41">
        <f t="shared" si="50"/>
        <v>1693.638482331146</v>
      </c>
      <c r="AO102" s="42">
        <f t="shared" si="49"/>
        <v>6.6206783782164408E-2</v>
      </c>
      <c r="AP102" s="43">
        <f t="shared" si="49"/>
        <v>0.12298269529309269</v>
      </c>
      <c r="AQ102" s="43">
        <f t="shared" si="49"/>
        <v>0.10831941970680498</v>
      </c>
      <c r="AR102" s="43">
        <f t="shared" si="49"/>
        <v>0.11959139073723736</v>
      </c>
      <c r="AS102" s="43">
        <f t="shared" si="49"/>
        <v>0.1327598197360445</v>
      </c>
      <c r="AT102" s="43">
        <f t="shared" si="49"/>
        <v>0.14314012831203271</v>
      </c>
      <c r="AU102" s="90">
        <f t="shared" si="49"/>
        <v>0.14275732491370635</v>
      </c>
      <c r="AW102" t="str">
        <f>AV102&amp;"_"&amp;C102</f>
        <v>_</v>
      </c>
    </row>
    <row r="103" spans="1:49" ht="15" hidden="1" outlineLevel="1" x14ac:dyDescent="0.25">
      <c r="A103" s="85" t="s">
        <v>216</v>
      </c>
      <c r="B103" t="s">
        <v>217</v>
      </c>
      <c r="C103" t="s">
        <v>88</v>
      </c>
      <c r="D103" t="s">
        <v>18</v>
      </c>
      <c r="E103" t="str">
        <f>VLOOKUP(A103,[1]VLookup!G:I,3,0)</f>
        <v>C2 Reach</v>
      </c>
      <c r="F103" s="22">
        <v>0</v>
      </c>
      <c r="G103" s="23">
        <f>IFERROR(VLOOKUP(A103,[1]Pacific_bookings_input!A:C,3,0),0)</f>
        <v>0</v>
      </c>
      <c r="H103" s="23">
        <f>IFERROR(VLOOKUP(A103,[1]Pacific_bookings_input!H:I,2,0),0)</f>
        <v>0</v>
      </c>
      <c r="I103" s="23">
        <f t="shared" ref="I103:L105" si="51">IFERROR(ROUND(I$106*$H103/$H$106,0),0)</f>
        <v>0</v>
      </c>
      <c r="J103" s="23">
        <f t="shared" si="51"/>
        <v>0</v>
      </c>
      <c r="K103" s="23">
        <f t="shared" si="51"/>
        <v>0</v>
      </c>
      <c r="L103" s="24">
        <f t="shared" si="51"/>
        <v>0</v>
      </c>
      <c r="M103" s="86" t="str">
        <f>IFERROR(VLOOKUP(A103,[1]Revenue_Margin_input_Pac!A:F,6,0),"")</f>
        <v/>
      </c>
      <c r="N103" s="25" t="str">
        <f t="shared" si="39"/>
        <v/>
      </c>
      <c r="O103" s="25" t="str">
        <f t="shared" si="40"/>
        <v/>
      </c>
      <c r="P103" s="25" t="str">
        <f t="shared" si="41"/>
        <v/>
      </c>
      <c r="Q103" s="25" t="str">
        <f t="shared" si="42"/>
        <v/>
      </c>
      <c r="R103" s="25" t="str">
        <f t="shared" si="42"/>
        <v/>
      </c>
      <c r="S103" s="26" t="str">
        <f t="shared" si="42"/>
        <v/>
      </c>
      <c r="T103" s="27" t="str">
        <f>IFERROR(VLOOKUP(A103,[1]Revenue_Margin_input_Pac!A:K,7,0),"")</f>
        <v/>
      </c>
      <c r="U103" s="28" t="str">
        <f>IFERROR(VLOOKUP(A103,[1]Revenue_Margin_input_Pac!A:K,8,0),"")</f>
        <v/>
      </c>
      <c r="V103" s="28" t="str">
        <f>IFERROR(VLOOKUP(A103,[1]Revenue_Margin_input_Pac!A:K,9,0),"")</f>
        <v/>
      </c>
      <c r="W103" s="28" t="str">
        <f>IFERROR(VLOOKUP(A103,[1]Revenue_Margin_input_Pac!A:K,10,0),"")</f>
        <v/>
      </c>
      <c r="X103" s="28" t="str">
        <f>IFERROR(VLOOKUP(A103,[1]Revenue_Margin_input_Pac!A:K,11,0),"")</f>
        <v/>
      </c>
      <c r="Y103" s="28" t="str">
        <f>IFERROR(VLOOKUP(A103,[1]Revenue_Margin_input_Pac!A:L,12,0),"")</f>
        <v/>
      </c>
      <c r="Z103" s="87" t="str">
        <f>IFERROR(VLOOKUP(A103,[1]Revenue_Margin_input_Pac!A:M,13,0),"")</f>
        <v/>
      </c>
      <c r="AA103" s="29">
        <f t="shared" ref="AA103:AG105" si="52">IFERROR(F103*M103,0)</f>
        <v>0</v>
      </c>
      <c r="AB103" s="30">
        <f t="shared" si="52"/>
        <v>0</v>
      </c>
      <c r="AC103" s="30">
        <f t="shared" si="52"/>
        <v>0</v>
      </c>
      <c r="AD103" s="30">
        <f t="shared" si="52"/>
        <v>0</v>
      </c>
      <c r="AE103" s="30">
        <f t="shared" si="52"/>
        <v>0</v>
      </c>
      <c r="AF103" s="30">
        <f t="shared" si="52"/>
        <v>0</v>
      </c>
      <c r="AG103" s="31">
        <f t="shared" si="52"/>
        <v>0</v>
      </c>
      <c r="AH103" s="29">
        <f t="shared" ref="AH103:AN105" si="53">IFERROR(AA103*T103,0)</f>
        <v>0</v>
      </c>
      <c r="AI103" s="30">
        <f t="shared" si="53"/>
        <v>0</v>
      </c>
      <c r="AJ103" s="30">
        <f t="shared" si="53"/>
        <v>0</v>
      </c>
      <c r="AK103" s="30">
        <f t="shared" si="53"/>
        <v>0</v>
      </c>
      <c r="AL103" s="30">
        <f t="shared" si="53"/>
        <v>0</v>
      </c>
      <c r="AM103" s="30">
        <f t="shared" si="53"/>
        <v>0</v>
      </c>
      <c r="AN103" s="31">
        <f t="shared" si="53"/>
        <v>0</v>
      </c>
      <c r="AO103" s="42" t="str">
        <f t="shared" si="49"/>
        <v/>
      </c>
      <c r="AP103" s="43" t="str">
        <f t="shared" si="49"/>
        <v/>
      </c>
      <c r="AQ103" s="43" t="str">
        <f t="shared" si="49"/>
        <v/>
      </c>
      <c r="AR103" s="43" t="str">
        <f t="shared" si="49"/>
        <v/>
      </c>
      <c r="AS103" s="43" t="str">
        <f t="shared" si="49"/>
        <v/>
      </c>
      <c r="AT103" s="43" t="str">
        <f t="shared" si="49"/>
        <v/>
      </c>
      <c r="AU103" s="90" t="str">
        <f t="shared" si="49"/>
        <v/>
      </c>
      <c r="AV103" t="str">
        <f>A106</f>
        <v>C2 - Low Intensity</v>
      </c>
      <c r="AW103" t="str">
        <f>AV103&amp;"_"&amp;C103</f>
        <v>C2 - Low Intensity_Shanghai</v>
      </c>
    </row>
    <row r="104" spans="1:49" ht="15" hidden="1" outlineLevel="1" x14ac:dyDescent="0.25">
      <c r="A104" s="85" t="s">
        <v>581</v>
      </c>
      <c r="B104" t="s">
        <v>582</v>
      </c>
      <c r="C104" t="s">
        <v>376</v>
      </c>
      <c r="D104" t="s">
        <v>18</v>
      </c>
      <c r="E104" t="str">
        <f>VLOOKUP(A104,[1]VLookup!G:I,3,0)</f>
        <v>C2 Order Picker</v>
      </c>
      <c r="F104" s="22">
        <v>0</v>
      </c>
      <c r="G104" s="23">
        <f>IFERROR(VLOOKUP(A104,[1]Pacific_bookings_input!A:C,3,0),0)</f>
        <v>0</v>
      </c>
      <c r="H104" s="23">
        <f>IFERROR(VLOOKUP(A104,[1]Pacific_bookings_input!H:I,2,0),0)</f>
        <v>0</v>
      </c>
      <c r="I104" s="23">
        <f t="shared" si="51"/>
        <v>0</v>
      </c>
      <c r="J104" s="23">
        <f t="shared" si="51"/>
        <v>0</v>
      </c>
      <c r="K104" s="23">
        <f t="shared" si="51"/>
        <v>0</v>
      </c>
      <c r="L104" s="24">
        <f t="shared" si="51"/>
        <v>0</v>
      </c>
      <c r="M104" s="86" t="str">
        <f>IFERROR(VLOOKUP(A104,[1]Revenue_Margin_input_Pac!A:F,6,0),"")</f>
        <v/>
      </c>
      <c r="N104" s="25" t="str">
        <f t="shared" si="39"/>
        <v/>
      </c>
      <c r="O104" s="25" t="str">
        <f t="shared" si="40"/>
        <v/>
      </c>
      <c r="P104" s="25" t="str">
        <f t="shared" si="41"/>
        <v/>
      </c>
      <c r="Q104" s="25" t="str">
        <f t="shared" si="42"/>
        <v/>
      </c>
      <c r="R104" s="25" t="str">
        <f t="shared" si="42"/>
        <v/>
      </c>
      <c r="S104" s="26" t="str">
        <f t="shared" si="42"/>
        <v/>
      </c>
      <c r="T104" s="27" t="str">
        <f>IFERROR(VLOOKUP(A104,[1]Revenue_Margin_input_Pac!A:K,7,0),"")</f>
        <v/>
      </c>
      <c r="U104" s="28" t="str">
        <f>IFERROR(VLOOKUP(A104,[1]Revenue_Margin_input_Pac!A:K,8,0),"")</f>
        <v/>
      </c>
      <c r="V104" s="28" t="str">
        <f>IFERROR(VLOOKUP(A104,[1]Revenue_Margin_input_Pac!A:K,9,0),"")</f>
        <v/>
      </c>
      <c r="W104" s="28" t="str">
        <f>IFERROR(VLOOKUP(A104,[1]Revenue_Margin_input_Pac!A:K,10,0),"")</f>
        <v/>
      </c>
      <c r="X104" s="28" t="str">
        <f>IFERROR(VLOOKUP(A104,[1]Revenue_Margin_input_Pac!A:K,11,0),"")</f>
        <v/>
      </c>
      <c r="Y104" s="28" t="str">
        <f>IFERROR(VLOOKUP(A104,[1]Revenue_Margin_input_Pac!A:L,12,0),"")</f>
        <v/>
      </c>
      <c r="Z104" s="87" t="str">
        <f>IFERROR(VLOOKUP(A104,[1]Revenue_Margin_input_Pac!A:M,13,0),"")</f>
        <v/>
      </c>
      <c r="AA104" s="29">
        <f t="shared" si="52"/>
        <v>0</v>
      </c>
      <c r="AB104" s="30">
        <f t="shared" si="52"/>
        <v>0</v>
      </c>
      <c r="AC104" s="30">
        <f t="shared" si="52"/>
        <v>0</v>
      </c>
      <c r="AD104" s="30">
        <f t="shared" si="52"/>
        <v>0</v>
      </c>
      <c r="AE104" s="30">
        <f t="shared" si="52"/>
        <v>0</v>
      </c>
      <c r="AF104" s="30">
        <f t="shared" si="52"/>
        <v>0</v>
      </c>
      <c r="AG104" s="31">
        <f t="shared" si="52"/>
        <v>0</v>
      </c>
      <c r="AH104" s="29">
        <f t="shared" si="53"/>
        <v>0</v>
      </c>
      <c r="AI104" s="30">
        <f t="shared" si="53"/>
        <v>0</v>
      </c>
      <c r="AJ104" s="30">
        <f t="shared" si="53"/>
        <v>0</v>
      </c>
      <c r="AK104" s="30">
        <f t="shared" si="53"/>
        <v>0</v>
      </c>
      <c r="AL104" s="30">
        <f t="shared" si="53"/>
        <v>0</v>
      </c>
      <c r="AM104" s="30">
        <f t="shared" si="53"/>
        <v>0</v>
      </c>
      <c r="AN104" s="31">
        <f t="shared" si="53"/>
        <v>0</v>
      </c>
      <c r="AO104" s="42" t="str">
        <f t="shared" si="49"/>
        <v/>
      </c>
      <c r="AP104" s="43" t="str">
        <f t="shared" si="49"/>
        <v/>
      </c>
      <c r="AQ104" s="43" t="str">
        <f t="shared" si="49"/>
        <v/>
      </c>
      <c r="AR104" s="43" t="str">
        <f t="shared" si="49"/>
        <v/>
      </c>
      <c r="AS104" s="43" t="str">
        <f t="shared" si="49"/>
        <v/>
      </c>
      <c r="AT104" s="43" t="str">
        <f t="shared" si="49"/>
        <v/>
      </c>
      <c r="AU104" s="90" t="str">
        <f t="shared" si="49"/>
        <v/>
      </c>
      <c r="AV104" t="str">
        <f>A107</f>
        <v>218</v>
      </c>
      <c r="AW104" t="str">
        <f>AV104&amp;"_"&amp;C104</f>
        <v>218_Ruyi</v>
      </c>
    </row>
    <row r="105" spans="1:49" ht="15" hidden="1" outlineLevel="1" x14ac:dyDescent="0.25">
      <c r="A105" s="85" t="s">
        <v>583</v>
      </c>
      <c r="B105" t="s">
        <v>584</v>
      </c>
      <c r="C105" t="s">
        <v>376</v>
      </c>
      <c r="D105" t="s">
        <v>15</v>
      </c>
      <c r="E105" t="str">
        <f>VLOOKUP(A105,[1]VLookup!G:I,3,0)</f>
        <v>C2 Order Picker</v>
      </c>
      <c r="F105" s="22">
        <v>0</v>
      </c>
      <c r="G105" s="23">
        <f>IFERROR(VLOOKUP(A105,[1]Pacific_bookings_input!A:C,3,0),0)</f>
        <v>0</v>
      </c>
      <c r="H105" s="23">
        <f>IFERROR(VLOOKUP(A105,[1]Pacific_bookings_input!H:I,2,0),0)</f>
        <v>0</v>
      </c>
      <c r="I105" s="23">
        <f t="shared" si="51"/>
        <v>0</v>
      </c>
      <c r="J105" s="23">
        <f t="shared" si="51"/>
        <v>0</v>
      </c>
      <c r="K105" s="23">
        <f t="shared" si="51"/>
        <v>0</v>
      </c>
      <c r="L105" s="24">
        <f t="shared" si="51"/>
        <v>0</v>
      </c>
      <c r="M105" s="86" t="str">
        <f>IFERROR(VLOOKUP(A105,[1]Revenue_Margin_input_Pac!A:F,6,0),"")</f>
        <v/>
      </c>
      <c r="N105" s="25" t="str">
        <f t="shared" si="39"/>
        <v/>
      </c>
      <c r="O105" s="25" t="str">
        <f t="shared" si="40"/>
        <v/>
      </c>
      <c r="P105" s="25" t="str">
        <f t="shared" si="41"/>
        <v/>
      </c>
      <c r="Q105" s="25" t="str">
        <f t="shared" si="42"/>
        <v/>
      </c>
      <c r="R105" s="25" t="str">
        <f t="shared" si="42"/>
        <v/>
      </c>
      <c r="S105" s="26" t="str">
        <f t="shared" si="42"/>
        <v/>
      </c>
      <c r="T105" s="27" t="str">
        <f>IFERROR(VLOOKUP(A105,[1]Revenue_Margin_input_Pac!A:K,7,0),"")</f>
        <v/>
      </c>
      <c r="U105" s="28" t="str">
        <f>IFERROR(VLOOKUP(A105,[1]Revenue_Margin_input_Pac!A:K,8,0),"")</f>
        <v/>
      </c>
      <c r="V105" s="28" t="str">
        <f>IFERROR(VLOOKUP(A105,[1]Revenue_Margin_input_Pac!A:K,9,0),"")</f>
        <v/>
      </c>
      <c r="W105" s="28" t="str">
        <f>IFERROR(VLOOKUP(A105,[1]Revenue_Margin_input_Pac!A:K,10,0),"")</f>
        <v/>
      </c>
      <c r="X105" s="28" t="str">
        <f>IFERROR(VLOOKUP(A105,[1]Revenue_Margin_input_Pac!A:K,11,0),"")</f>
        <v/>
      </c>
      <c r="Y105" s="28" t="str">
        <f>IFERROR(VLOOKUP(A105,[1]Revenue_Margin_input_Pac!A:L,12,0),"")</f>
        <v/>
      </c>
      <c r="Z105" s="87" t="str">
        <f>IFERROR(VLOOKUP(A105,[1]Revenue_Margin_input_Pac!A:M,13,0),"")</f>
        <v/>
      </c>
      <c r="AA105" s="29">
        <f t="shared" si="52"/>
        <v>0</v>
      </c>
      <c r="AB105" s="30">
        <f t="shared" si="52"/>
        <v>0</v>
      </c>
      <c r="AC105" s="30">
        <f t="shared" si="52"/>
        <v>0</v>
      </c>
      <c r="AD105" s="30">
        <f t="shared" si="52"/>
        <v>0</v>
      </c>
      <c r="AE105" s="30">
        <f t="shared" si="52"/>
        <v>0</v>
      </c>
      <c r="AF105" s="30">
        <f t="shared" si="52"/>
        <v>0</v>
      </c>
      <c r="AG105" s="31">
        <f t="shared" si="52"/>
        <v>0</v>
      </c>
      <c r="AH105" s="29">
        <f t="shared" si="53"/>
        <v>0</v>
      </c>
      <c r="AI105" s="30">
        <f t="shared" si="53"/>
        <v>0</v>
      </c>
      <c r="AJ105" s="30">
        <f t="shared" si="53"/>
        <v>0</v>
      </c>
      <c r="AK105" s="30">
        <f t="shared" si="53"/>
        <v>0</v>
      </c>
      <c r="AL105" s="30">
        <f t="shared" si="53"/>
        <v>0</v>
      </c>
      <c r="AM105" s="30">
        <f t="shared" si="53"/>
        <v>0</v>
      </c>
      <c r="AN105" s="31">
        <f t="shared" si="53"/>
        <v>0</v>
      </c>
      <c r="AO105" s="42" t="str">
        <f t="shared" si="49"/>
        <v/>
      </c>
      <c r="AP105" s="43" t="str">
        <f t="shared" si="49"/>
        <v/>
      </c>
      <c r="AQ105" s="43" t="str">
        <f t="shared" si="49"/>
        <v/>
      </c>
      <c r="AR105" s="43" t="str">
        <f t="shared" si="49"/>
        <v/>
      </c>
      <c r="AS105" s="43" t="str">
        <f t="shared" si="49"/>
        <v/>
      </c>
      <c r="AT105" s="43" t="str">
        <f t="shared" si="49"/>
        <v/>
      </c>
      <c r="AU105" s="90" t="str">
        <f t="shared" si="49"/>
        <v/>
      </c>
      <c r="AV105" t="str">
        <f>A108</f>
        <v>437</v>
      </c>
      <c r="AW105" t="str">
        <f>AV105&amp;"_"&amp;C105</f>
        <v>437_Ruyi</v>
      </c>
    </row>
    <row r="106" spans="1:49" ht="15" hidden="1" collapsed="1" x14ac:dyDescent="0.25">
      <c r="A106" s="89" t="s">
        <v>218</v>
      </c>
      <c r="F106" s="36">
        <v>0</v>
      </c>
      <c r="G106" s="37">
        <f>[1]Pacific!BD41</f>
        <v>7</v>
      </c>
      <c r="H106" s="37">
        <f>[1]Pacific!BE41</f>
        <v>0</v>
      </c>
      <c r="I106" s="37">
        <f>[1]Pacific!BF41</f>
        <v>0</v>
      </c>
      <c r="J106" s="37">
        <f>[1]Pacific!BG41</f>
        <v>0</v>
      </c>
      <c r="K106" s="37">
        <f>[1]Pacific!BH41</f>
        <v>0</v>
      </c>
      <c r="L106" s="38">
        <f>[1]Pacific!BI41</f>
        <v>0</v>
      </c>
      <c r="M106" s="86" t="str">
        <f>IFERROR(VLOOKUP(A106,[1]Revenue_Margin_input_Pac!A:F,6,0),"")</f>
        <v/>
      </c>
      <c r="N106" s="25" t="str">
        <f t="shared" si="39"/>
        <v/>
      </c>
      <c r="O106" s="25" t="str">
        <f t="shared" si="40"/>
        <v/>
      </c>
      <c r="P106" s="25" t="str">
        <f t="shared" si="41"/>
        <v/>
      </c>
      <c r="Q106" s="25" t="str">
        <f t="shared" si="42"/>
        <v/>
      </c>
      <c r="R106" s="25" t="str">
        <f t="shared" si="42"/>
        <v/>
      </c>
      <c r="S106" s="26" t="str">
        <f t="shared" si="42"/>
        <v/>
      </c>
      <c r="T106" s="27" t="str">
        <f>IFERROR(VLOOKUP(A106,[1]Revenue_Margin_input_Pac!A:K,7,0),"")</f>
        <v/>
      </c>
      <c r="U106" s="28" t="str">
        <f>IFERROR(VLOOKUP(A106,[1]Revenue_Margin_input_Pac!A:K,8,0),"")</f>
        <v/>
      </c>
      <c r="V106" s="28" t="str">
        <f>IFERROR(VLOOKUP(A106,[1]Revenue_Margin_input_Pac!A:K,9,0),"")</f>
        <v/>
      </c>
      <c r="W106" s="28" t="str">
        <f>IFERROR(VLOOKUP(A106,[1]Revenue_Margin_input_Pac!A:K,10,0),"")</f>
        <v/>
      </c>
      <c r="X106" s="28" t="str">
        <f>IFERROR(VLOOKUP(A106,[1]Revenue_Margin_input_Pac!A:K,11,0),"")</f>
        <v/>
      </c>
      <c r="Y106" s="28" t="str">
        <f>IFERROR(VLOOKUP(A106,[1]Revenue_Margin_input_Pac!A:L,12,0),"")</f>
        <v/>
      </c>
      <c r="Z106" s="87" t="str">
        <f>IFERROR(VLOOKUP(A106,[1]Revenue_Margin_input_Pac!A:M,13,0),"")</f>
        <v/>
      </c>
      <c r="AA106" s="39">
        <f>SUM(AA103)</f>
        <v>0</v>
      </c>
      <c r="AB106" s="40">
        <f t="shared" ref="AB106:AN106" si="54">SUM(AB103)</f>
        <v>0</v>
      </c>
      <c r="AC106" s="40">
        <f t="shared" si="54"/>
        <v>0</v>
      </c>
      <c r="AD106" s="40">
        <f t="shared" si="54"/>
        <v>0</v>
      </c>
      <c r="AE106" s="40">
        <f t="shared" si="54"/>
        <v>0</v>
      </c>
      <c r="AF106" s="40">
        <f t="shared" si="54"/>
        <v>0</v>
      </c>
      <c r="AG106" s="41">
        <f t="shared" si="54"/>
        <v>0</v>
      </c>
      <c r="AH106" s="39">
        <f t="shared" si="54"/>
        <v>0</v>
      </c>
      <c r="AI106" s="40">
        <f t="shared" si="54"/>
        <v>0</v>
      </c>
      <c r="AJ106" s="40">
        <f t="shared" si="54"/>
        <v>0</v>
      </c>
      <c r="AK106" s="40">
        <f t="shared" si="54"/>
        <v>0</v>
      </c>
      <c r="AL106" s="40">
        <f t="shared" si="54"/>
        <v>0</v>
      </c>
      <c r="AM106" s="40">
        <f t="shared" si="54"/>
        <v>0</v>
      </c>
      <c r="AN106" s="41">
        <f t="shared" si="54"/>
        <v>0</v>
      </c>
      <c r="AO106" s="42" t="str">
        <f t="shared" si="49"/>
        <v/>
      </c>
      <c r="AP106" s="43" t="str">
        <f t="shared" si="49"/>
        <v/>
      </c>
      <c r="AQ106" s="43" t="str">
        <f t="shared" si="49"/>
        <v/>
      </c>
      <c r="AR106" s="43" t="str">
        <f t="shared" si="49"/>
        <v/>
      </c>
      <c r="AS106" s="43" t="str">
        <f t="shared" si="49"/>
        <v/>
      </c>
      <c r="AT106" s="43" t="str">
        <f t="shared" si="49"/>
        <v/>
      </c>
      <c r="AU106" s="90" t="str">
        <f t="shared" si="49"/>
        <v/>
      </c>
      <c r="AW106" t="str">
        <f>AV106&amp;"_"&amp;C106</f>
        <v>_</v>
      </c>
    </row>
    <row r="107" spans="1:49" ht="15" hidden="1" outlineLevel="1" x14ac:dyDescent="0.25">
      <c r="A107" s="85" t="s">
        <v>219</v>
      </c>
      <c r="B107" t="s">
        <v>220</v>
      </c>
      <c r="C107" t="s">
        <v>26</v>
      </c>
      <c r="D107" t="s">
        <v>18</v>
      </c>
      <c r="E107" t="str">
        <f>VLOOKUP(A107,[1]VLookup!G:I,3,0)</f>
        <v>C3 Walkies</v>
      </c>
      <c r="F107" s="22">
        <v>0</v>
      </c>
      <c r="G107" s="23">
        <f>IFERROR(VLOOKUP(A107,[1]Pacific_bookings_input!A:C,3,0),0)</f>
        <v>0</v>
      </c>
      <c r="H107" s="23">
        <f>IFERROR(VLOOKUP(A107,[1]Pacific_bookings_input!H:I,2,0),0)</f>
        <v>0</v>
      </c>
      <c r="I107" s="23">
        <f>ROUND(I$181*$H107/$H$181,0)</f>
        <v>0</v>
      </c>
      <c r="J107" s="23">
        <f t="shared" ref="J107:L107" si="55">ROUND(J$181*$H107/$H$181,0)</f>
        <v>0</v>
      </c>
      <c r="K107" s="23">
        <f t="shared" si="55"/>
        <v>0</v>
      </c>
      <c r="L107" s="23">
        <f t="shared" si="55"/>
        <v>0</v>
      </c>
      <c r="M107" s="86" t="str">
        <f>IFERROR(VLOOKUP(A107,[1]Revenue_Margin_input_Pac!A:F,6,0),"")</f>
        <v/>
      </c>
      <c r="N107" s="25" t="str">
        <f t="shared" si="39"/>
        <v/>
      </c>
      <c r="O107" s="25" t="str">
        <f t="shared" si="40"/>
        <v/>
      </c>
      <c r="P107" s="25" t="str">
        <f t="shared" si="41"/>
        <v/>
      </c>
      <c r="Q107" s="25" t="str">
        <f t="shared" si="42"/>
        <v/>
      </c>
      <c r="R107" s="25" t="str">
        <f t="shared" si="42"/>
        <v/>
      </c>
      <c r="S107" s="26" t="str">
        <f t="shared" si="42"/>
        <v/>
      </c>
      <c r="T107" s="27" t="str">
        <f>IFERROR(VLOOKUP(A107,[1]Revenue_Margin_input_Pac!A:K,7,0),"")</f>
        <v/>
      </c>
      <c r="U107" s="28" t="str">
        <f>IFERROR(VLOOKUP(A107,[1]Revenue_Margin_input_Pac!A:K,8,0),"")</f>
        <v/>
      </c>
      <c r="V107" s="28" t="str">
        <f>IFERROR(VLOOKUP(A107,[1]Revenue_Margin_input_Pac!A:K,9,0),"")</f>
        <v/>
      </c>
      <c r="W107" s="28" t="str">
        <f>IFERROR(VLOOKUP(A107,[1]Revenue_Margin_input_Pac!A:K,10,0),"")</f>
        <v/>
      </c>
      <c r="X107" s="28" t="str">
        <f>IFERROR(VLOOKUP(A107,[1]Revenue_Margin_input_Pac!A:K,11,0),"")</f>
        <v/>
      </c>
      <c r="Y107" s="28" t="str">
        <f>IFERROR(VLOOKUP(A107,[1]Revenue_Margin_input_Pac!A:L,12,0),"")</f>
        <v/>
      </c>
      <c r="Z107" s="87" t="str">
        <f>IFERROR(VLOOKUP(A107,[1]Revenue_Margin_input_Pac!A:M,13,0),"")</f>
        <v/>
      </c>
      <c r="AA107" s="29">
        <f t="shared" ref="AA107:AG138" si="56">IFERROR(F107*M107,0)</f>
        <v>0</v>
      </c>
      <c r="AB107" s="30">
        <f t="shared" si="56"/>
        <v>0</v>
      </c>
      <c r="AC107" s="30">
        <f t="shared" si="56"/>
        <v>0</v>
      </c>
      <c r="AD107" s="30">
        <f t="shared" si="56"/>
        <v>0</v>
      </c>
      <c r="AE107" s="30">
        <f t="shared" si="56"/>
        <v>0</v>
      </c>
      <c r="AF107" s="30">
        <f t="shared" si="56"/>
        <v>0</v>
      </c>
      <c r="AG107" s="31">
        <f t="shared" si="56"/>
        <v>0</v>
      </c>
      <c r="AH107" s="29">
        <f t="shared" ref="AH107:AN143" si="57">IFERROR(AA107*T107,0)</f>
        <v>0</v>
      </c>
      <c r="AI107" s="30">
        <f t="shared" si="57"/>
        <v>0</v>
      </c>
      <c r="AJ107" s="30">
        <f t="shared" si="57"/>
        <v>0</v>
      </c>
      <c r="AK107" s="30">
        <f t="shared" si="57"/>
        <v>0</v>
      </c>
      <c r="AL107" s="30">
        <f t="shared" si="57"/>
        <v>0</v>
      </c>
      <c r="AM107" s="30">
        <f t="shared" si="57"/>
        <v>0</v>
      </c>
      <c r="AN107" s="31">
        <f t="shared" si="57"/>
        <v>0</v>
      </c>
      <c r="AO107" s="42" t="str">
        <f t="shared" si="49"/>
        <v/>
      </c>
      <c r="AP107" s="43" t="str">
        <f t="shared" si="49"/>
        <v/>
      </c>
      <c r="AQ107" s="43" t="str">
        <f t="shared" si="49"/>
        <v/>
      </c>
      <c r="AR107" s="43" t="str">
        <f t="shared" si="49"/>
        <v/>
      </c>
      <c r="AS107" s="43" t="str">
        <f t="shared" si="49"/>
        <v/>
      </c>
      <c r="AT107" s="43" t="str">
        <f t="shared" si="49"/>
        <v/>
      </c>
      <c r="AU107" s="90" t="str">
        <f t="shared" si="49"/>
        <v/>
      </c>
      <c r="AV107" t="str">
        <f>$A$181</f>
        <v>C3 - Standard and Premium</v>
      </c>
      <c r="AW107" t="str">
        <f t="shared" ref="AW107:AW170" si="58">AV107&amp;"_"&amp;"AM &amp; EMEA"</f>
        <v>C3 - Standard and Premium_AM &amp; EMEA</v>
      </c>
    </row>
    <row r="108" spans="1:49" ht="15" hidden="1" outlineLevel="1" x14ac:dyDescent="0.25">
      <c r="A108" s="85" t="s">
        <v>221</v>
      </c>
      <c r="B108" t="s">
        <v>222</v>
      </c>
      <c r="C108" t="s">
        <v>60</v>
      </c>
      <c r="D108" t="s">
        <v>29</v>
      </c>
      <c r="E108" t="str">
        <f>VLOOKUP(A108,[1]VLookup!G:I,3,0)</f>
        <v>C3 Walkies</v>
      </c>
      <c r="F108" s="22">
        <v>0</v>
      </c>
      <c r="G108" s="23">
        <f>IFERROR(VLOOKUP(A108,[1]Pacific_bookings_input!A:C,3,0),0)</f>
        <v>0</v>
      </c>
      <c r="H108" s="23">
        <f>IFERROR(VLOOKUP(A108,[1]Pacific_bookings_input!H:I,2,0),0)</f>
        <v>0</v>
      </c>
      <c r="I108" s="23">
        <f t="shared" ref="I108:L171" si="59">ROUND(I$181*$H108/$H$181,0)</f>
        <v>0</v>
      </c>
      <c r="J108" s="23">
        <f t="shared" si="59"/>
        <v>0</v>
      </c>
      <c r="K108" s="23">
        <f t="shared" si="59"/>
        <v>0</v>
      </c>
      <c r="L108" s="23">
        <f t="shared" si="59"/>
        <v>0</v>
      </c>
      <c r="M108" s="86" t="str">
        <f>IFERROR(VLOOKUP(A108,[1]Revenue_Margin_input_Pac!A:F,6,0),"")</f>
        <v/>
      </c>
      <c r="N108" s="25" t="str">
        <f t="shared" si="39"/>
        <v/>
      </c>
      <c r="O108" s="25" t="str">
        <f t="shared" si="40"/>
        <v/>
      </c>
      <c r="P108" s="25" t="str">
        <f t="shared" si="41"/>
        <v/>
      </c>
      <c r="Q108" s="25" t="str">
        <f t="shared" si="42"/>
        <v/>
      </c>
      <c r="R108" s="25" t="str">
        <f t="shared" si="42"/>
        <v/>
      </c>
      <c r="S108" s="26" t="str">
        <f t="shared" si="42"/>
        <v/>
      </c>
      <c r="T108" s="27" t="str">
        <f>IFERROR(VLOOKUP(A108,[1]Revenue_Margin_input_Pac!A:K,7,0),"")</f>
        <v/>
      </c>
      <c r="U108" s="28" t="str">
        <f>IFERROR(VLOOKUP(A108,[1]Revenue_Margin_input_Pac!A:K,8,0),"")</f>
        <v/>
      </c>
      <c r="V108" s="28" t="str">
        <f>IFERROR(VLOOKUP(A108,[1]Revenue_Margin_input_Pac!A:K,9,0),"")</f>
        <v/>
      </c>
      <c r="W108" s="28" t="str">
        <f>IFERROR(VLOOKUP(A108,[1]Revenue_Margin_input_Pac!A:K,10,0),"")</f>
        <v/>
      </c>
      <c r="X108" s="28" t="str">
        <f>IFERROR(VLOOKUP(A108,[1]Revenue_Margin_input_Pac!A:K,11,0),"")</f>
        <v/>
      </c>
      <c r="Y108" s="28" t="str">
        <f>IFERROR(VLOOKUP(A108,[1]Revenue_Margin_input_Pac!A:L,12,0),"")</f>
        <v/>
      </c>
      <c r="Z108" s="87" t="str">
        <f>IFERROR(VLOOKUP(A108,[1]Revenue_Margin_input_Pac!A:M,13,0),"")</f>
        <v/>
      </c>
      <c r="AA108" s="29">
        <f t="shared" si="56"/>
        <v>0</v>
      </c>
      <c r="AB108" s="30">
        <f t="shared" si="56"/>
        <v>0</v>
      </c>
      <c r="AC108" s="30">
        <f t="shared" si="56"/>
        <v>0</v>
      </c>
      <c r="AD108" s="30">
        <f t="shared" si="56"/>
        <v>0</v>
      </c>
      <c r="AE108" s="30">
        <f t="shared" si="56"/>
        <v>0</v>
      </c>
      <c r="AF108" s="30">
        <f t="shared" si="56"/>
        <v>0</v>
      </c>
      <c r="AG108" s="31">
        <f t="shared" si="56"/>
        <v>0</v>
      </c>
      <c r="AH108" s="29">
        <f t="shared" si="57"/>
        <v>0</v>
      </c>
      <c r="AI108" s="30">
        <f t="shared" si="57"/>
        <v>0</v>
      </c>
      <c r="AJ108" s="30">
        <f t="shared" si="57"/>
        <v>0</v>
      </c>
      <c r="AK108" s="30">
        <f t="shared" si="57"/>
        <v>0</v>
      </c>
      <c r="AL108" s="30">
        <f t="shared" si="57"/>
        <v>0</v>
      </c>
      <c r="AM108" s="30">
        <f t="shared" si="57"/>
        <v>0</v>
      </c>
      <c r="AN108" s="31">
        <f t="shared" si="57"/>
        <v>0</v>
      </c>
      <c r="AO108" s="42" t="str">
        <f t="shared" si="49"/>
        <v/>
      </c>
      <c r="AP108" s="43" t="str">
        <f t="shared" si="49"/>
        <v/>
      </c>
      <c r="AQ108" s="43" t="str">
        <f t="shared" si="49"/>
        <v/>
      </c>
      <c r="AR108" s="43" t="str">
        <f t="shared" si="49"/>
        <v/>
      </c>
      <c r="AS108" s="43" t="str">
        <f t="shared" si="49"/>
        <v/>
      </c>
      <c r="AT108" s="43" t="str">
        <f t="shared" si="49"/>
        <v/>
      </c>
      <c r="AU108" s="90" t="str">
        <f t="shared" si="49"/>
        <v/>
      </c>
      <c r="AV108" t="str">
        <f t="shared" ref="AV108:AV171" si="60">$A$181</f>
        <v>C3 - Standard and Premium</v>
      </c>
      <c r="AW108" t="str">
        <f t="shared" si="58"/>
        <v>C3 - Standard and Premium_AM &amp; EMEA</v>
      </c>
    </row>
    <row r="109" spans="1:49" ht="15" hidden="1" outlineLevel="1" x14ac:dyDescent="0.25">
      <c r="A109" s="85" t="s">
        <v>223</v>
      </c>
      <c r="B109" t="s">
        <v>224</v>
      </c>
      <c r="C109" t="s">
        <v>26</v>
      </c>
      <c r="D109" t="s">
        <v>15</v>
      </c>
      <c r="E109" t="str">
        <f>VLOOKUP(A109,[1]VLookup!G:I,3,0)</f>
        <v>C3 Walkies</v>
      </c>
      <c r="F109" s="22">
        <v>0</v>
      </c>
      <c r="G109" s="23">
        <f>IFERROR(VLOOKUP(A109,[1]Pacific_bookings_input!A:C,3,0),0)</f>
        <v>0</v>
      </c>
      <c r="H109" s="23">
        <f>IFERROR(VLOOKUP(A109,[1]Pacific_bookings_input!H:I,2,0),0)</f>
        <v>0</v>
      </c>
      <c r="I109" s="23">
        <f t="shared" si="59"/>
        <v>0</v>
      </c>
      <c r="J109" s="23">
        <f t="shared" si="59"/>
        <v>0</v>
      </c>
      <c r="K109" s="23">
        <f t="shared" si="59"/>
        <v>0</v>
      </c>
      <c r="L109" s="23">
        <f t="shared" si="59"/>
        <v>0</v>
      </c>
      <c r="M109" s="86" t="str">
        <f>IFERROR(VLOOKUP(A109,[1]Revenue_Margin_input_Pac!A:F,6,0),"")</f>
        <v/>
      </c>
      <c r="N109" s="25" t="str">
        <f t="shared" si="39"/>
        <v/>
      </c>
      <c r="O109" s="25" t="str">
        <f t="shared" si="40"/>
        <v/>
      </c>
      <c r="P109" s="25" t="str">
        <f t="shared" si="41"/>
        <v/>
      </c>
      <c r="Q109" s="25" t="str">
        <f t="shared" si="42"/>
        <v/>
      </c>
      <c r="R109" s="25" t="str">
        <f t="shared" si="42"/>
        <v/>
      </c>
      <c r="S109" s="26" t="str">
        <f t="shared" si="42"/>
        <v/>
      </c>
      <c r="T109" s="27" t="str">
        <f>IFERROR(VLOOKUP(A109,[1]Revenue_Margin_input_Pac!A:K,7,0),"")</f>
        <v/>
      </c>
      <c r="U109" s="28" t="str">
        <f>IFERROR(VLOOKUP(A109,[1]Revenue_Margin_input_Pac!A:K,8,0),"")</f>
        <v/>
      </c>
      <c r="V109" s="28" t="str">
        <f>IFERROR(VLOOKUP(A109,[1]Revenue_Margin_input_Pac!A:K,9,0),"")</f>
        <v/>
      </c>
      <c r="W109" s="28" t="str">
        <f>IFERROR(VLOOKUP(A109,[1]Revenue_Margin_input_Pac!A:K,10,0),"")</f>
        <v/>
      </c>
      <c r="X109" s="28" t="str">
        <f>IFERROR(VLOOKUP(A109,[1]Revenue_Margin_input_Pac!A:K,11,0),"")</f>
        <v/>
      </c>
      <c r="Y109" s="28" t="str">
        <f>IFERROR(VLOOKUP(A109,[1]Revenue_Margin_input_Pac!A:L,12,0),"")</f>
        <v/>
      </c>
      <c r="Z109" s="87" t="str">
        <f>IFERROR(VLOOKUP(A109,[1]Revenue_Margin_input_Pac!A:M,13,0),"")</f>
        <v/>
      </c>
      <c r="AA109" s="29">
        <f t="shared" si="56"/>
        <v>0</v>
      </c>
      <c r="AB109" s="30">
        <f t="shared" si="56"/>
        <v>0</v>
      </c>
      <c r="AC109" s="30">
        <f t="shared" si="56"/>
        <v>0</v>
      </c>
      <c r="AD109" s="30">
        <f t="shared" si="56"/>
        <v>0</v>
      </c>
      <c r="AE109" s="30">
        <f t="shared" si="56"/>
        <v>0</v>
      </c>
      <c r="AF109" s="30">
        <f t="shared" si="56"/>
        <v>0</v>
      </c>
      <c r="AG109" s="31">
        <f t="shared" si="56"/>
        <v>0</v>
      </c>
      <c r="AH109" s="29">
        <f t="shared" si="57"/>
        <v>0</v>
      </c>
      <c r="AI109" s="30">
        <f t="shared" si="57"/>
        <v>0</v>
      </c>
      <c r="AJ109" s="30">
        <f t="shared" si="57"/>
        <v>0</v>
      </c>
      <c r="AK109" s="30">
        <f t="shared" si="57"/>
        <v>0</v>
      </c>
      <c r="AL109" s="30">
        <f t="shared" si="57"/>
        <v>0</v>
      </c>
      <c r="AM109" s="30">
        <f t="shared" si="57"/>
        <v>0</v>
      </c>
      <c r="AN109" s="31">
        <f t="shared" si="57"/>
        <v>0</v>
      </c>
      <c r="AO109" s="42" t="str">
        <f t="shared" si="49"/>
        <v/>
      </c>
      <c r="AP109" s="43" t="str">
        <f t="shared" si="49"/>
        <v/>
      </c>
      <c r="AQ109" s="43" t="str">
        <f t="shared" si="49"/>
        <v/>
      </c>
      <c r="AR109" s="43" t="str">
        <f t="shared" si="49"/>
        <v/>
      </c>
      <c r="AS109" s="43" t="str">
        <f t="shared" si="49"/>
        <v/>
      </c>
      <c r="AT109" s="43" t="str">
        <f t="shared" si="49"/>
        <v/>
      </c>
      <c r="AU109" s="90" t="str">
        <f t="shared" si="49"/>
        <v/>
      </c>
      <c r="AV109" t="str">
        <f t="shared" si="60"/>
        <v>C3 - Standard and Premium</v>
      </c>
      <c r="AW109" t="str">
        <f t="shared" si="58"/>
        <v>C3 - Standard and Premium_AM &amp; EMEA</v>
      </c>
    </row>
    <row r="110" spans="1:49" ht="15" hidden="1" outlineLevel="1" x14ac:dyDescent="0.25">
      <c r="A110" s="85" t="s">
        <v>225</v>
      </c>
      <c r="B110" t="s">
        <v>226</v>
      </c>
      <c r="C110" t="s">
        <v>60</v>
      </c>
      <c r="D110" t="s">
        <v>34</v>
      </c>
      <c r="E110" t="str">
        <f>VLOOKUP(A110,[1]VLookup!G:I,3,0)</f>
        <v>C3 Walkies</v>
      </c>
      <c r="F110" s="22">
        <v>0</v>
      </c>
      <c r="G110" s="23">
        <f>IFERROR(VLOOKUP(A110,[1]Pacific_bookings_input!A:C,3,0),0)</f>
        <v>0</v>
      </c>
      <c r="H110" s="23">
        <f>IFERROR(VLOOKUP(A110,[1]Pacific_bookings_input!H:I,2,0),0)</f>
        <v>0</v>
      </c>
      <c r="I110" s="23">
        <f t="shared" si="59"/>
        <v>0</v>
      </c>
      <c r="J110" s="23">
        <f t="shared" si="59"/>
        <v>0</v>
      </c>
      <c r="K110" s="23">
        <f t="shared" si="59"/>
        <v>0</v>
      </c>
      <c r="L110" s="23">
        <f t="shared" si="59"/>
        <v>0</v>
      </c>
      <c r="M110" s="86" t="str">
        <f>IFERROR(VLOOKUP(A110,[1]Revenue_Margin_input_Pac!A:F,6,0),"")</f>
        <v/>
      </c>
      <c r="N110" s="25" t="str">
        <f t="shared" si="39"/>
        <v/>
      </c>
      <c r="O110" s="25" t="str">
        <f t="shared" si="40"/>
        <v/>
      </c>
      <c r="P110" s="25" t="str">
        <f t="shared" si="41"/>
        <v/>
      </c>
      <c r="Q110" s="25" t="str">
        <f t="shared" si="42"/>
        <v/>
      </c>
      <c r="R110" s="25" t="str">
        <f t="shared" si="42"/>
        <v/>
      </c>
      <c r="S110" s="26" t="str">
        <f t="shared" si="42"/>
        <v/>
      </c>
      <c r="T110" s="27" t="str">
        <f>IFERROR(VLOOKUP(A110,[1]Revenue_Margin_input_Pac!A:K,7,0),"")</f>
        <v/>
      </c>
      <c r="U110" s="28" t="str">
        <f>IFERROR(VLOOKUP(A110,[1]Revenue_Margin_input_Pac!A:K,8,0),"")</f>
        <v/>
      </c>
      <c r="V110" s="28" t="str">
        <f>IFERROR(VLOOKUP(A110,[1]Revenue_Margin_input_Pac!A:K,9,0),"")</f>
        <v/>
      </c>
      <c r="W110" s="28" t="str">
        <f>IFERROR(VLOOKUP(A110,[1]Revenue_Margin_input_Pac!A:K,10,0),"")</f>
        <v/>
      </c>
      <c r="X110" s="28" t="str">
        <f>IFERROR(VLOOKUP(A110,[1]Revenue_Margin_input_Pac!A:K,11,0),"")</f>
        <v/>
      </c>
      <c r="Y110" s="28" t="str">
        <f>IFERROR(VLOOKUP(A110,[1]Revenue_Margin_input_Pac!A:L,12,0),"")</f>
        <v/>
      </c>
      <c r="Z110" s="87" t="str">
        <f>IFERROR(VLOOKUP(A110,[1]Revenue_Margin_input_Pac!A:M,13,0),"")</f>
        <v/>
      </c>
      <c r="AA110" s="29">
        <f t="shared" si="56"/>
        <v>0</v>
      </c>
      <c r="AB110" s="30">
        <f t="shared" si="56"/>
        <v>0</v>
      </c>
      <c r="AC110" s="30">
        <f t="shared" si="56"/>
        <v>0</v>
      </c>
      <c r="AD110" s="30">
        <f t="shared" si="56"/>
        <v>0</v>
      </c>
      <c r="AE110" s="30">
        <f t="shared" si="56"/>
        <v>0</v>
      </c>
      <c r="AF110" s="30">
        <f t="shared" si="56"/>
        <v>0</v>
      </c>
      <c r="AG110" s="31">
        <f t="shared" si="56"/>
        <v>0</v>
      </c>
      <c r="AH110" s="29">
        <f t="shared" si="57"/>
        <v>0</v>
      </c>
      <c r="AI110" s="30">
        <f t="shared" si="57"/>
        <v>0</v>
      </c>
      <c r="AJ110" s="30">
        <f t="shared" si="57"/>
        <v>0</v>
      </c>
      <c r="AK110" s="30">
        <f t="shared" si="57"/>
        <v>0</v>
      </c>
      <c r="AL110" s="30">
        <f t="shared" si="57"/>
        <v>0</v>
      </c>
      <c r="AM110" s="30">
        <f t="shared" si="57"/>
        <v>0</v>
      </c>
      <c r="AN110" s="31">
        <f t="shared" si="57"/>
        <v>0</v>
      </c>
      <c r="AO110" s="42" t="str">
        <f t="shared" si="49"/>
        <v/>
      </c>
      <c r="AP110" s="43" t="str">
        <f t="shared" si="49"/>
        <v/>
      </c>
      <c r="AQ110" s="43" t="str">
        <f t="shared" si="49"/>
        <v/>
      </c>
      <c r="AR110" s="43" t="str">
        <f t="shared" si="49"/>
        <v/>
      </c>
      <c r="AS110" s="43" t="str">
        <f t="shared" si="49"/>
        <v/>
      </c>
      <c r="AT110" s="43" t="str">
        <f t="shared" si="49"/>
        <v/>
      </c>
      <c r="AU110" s="90" t="str">
        <f t="shared" si="49"/>
        <v/>
      </c>
      <c r="AV110" t="str">
        <f t="shared" si="60"/>
        <v>C3 - Standard and Premium</v>
      </c>
      <c r="AW110" t="str">
        <f t="shared" si="58"/>
        <v>C3 - Standard and Premium_AM &amp; EMEA</v>
      </c>
    </row>
    <row r="111" spans="1:49" ht="15" hidden="1" outlineLevel="1" x14ac:dyDescent="0.25">
      <c r="A111" s="85" t="s">
        <v>227</v>
      </c>
      <c r="B111" t="s">
        <v>228</v>
      </c>
      <c r="C111" t="s">
        <v>60</v>
      </c>
      <c r="D111" t="s">
        <v>15</v>
      </c>
      <c r="E111" t="str">
        <f>VLOOKUP(A111,[1]VLookup!G:I,3,0)</f>
        <v>C3 Walkies</v>
      </c>
      <c r="F111" s="22">
        <v>0</v>
      </c>
      <c r="G111" s="23">
        <f>IFERROR(VLOOKUP(A111,[1]Pacific_bookings_input!A:C,3,0),0)</f>
        <v>0</v>
      </c>
      <c r="H111" s="23">
        <f>IFERROR(VLOOKUP(A111,[1]Pacific_bookings_input!H:I,2,0),0)</f>
        <v>0</v>
      </c>
      <c r="I111" s="23">
        <f t="shared" si="59"/>
        <v>0</v>
      </c>
      <c r="J111" s="23">
        <f t="shared" si="59"/>
        <v>0</v>
      </c>
      <c r="K111" s="23">
        <f t="shared" si="59"/>
        <v>0</v>
      </c>
      <c r="L111" s="23">
        <f t="shared" si="59"/>
        <v>0</v>
      </c>
      <c r="M111" s="86" t="str">
        <f>IFERROR(VLOOKUP(A111,[1]Revenue_Margin_input_Pac!A:F,6,0),"")</f>
        <v/>
      </c>
      <c r="N111" s="25" t="str">
        <f t="shared" si="39"/>
        <v/>
      </c>
      <c r="O111" s="25" t="str">
        <f t="shared" si="40"/>
        <v/>
      </c>
      <c r="P111" s="25" t="str">
        <f t="shared" si="41"/>
        <v/>
      </c>
      <c r="Q111" s="25" t="str">
        <f t="shared" si="42"/>
        <v/>
      </c>
      <c r="R111" s="25" t="str">
        <f t="shared" si="42"/>
        <v/>
      </c>
      <c r="S111" s="26" t="str">
        <f t="shared" si="42"/>
        <v/>
      </c>
      <c r="T111" s="27" t="str">
        <f>IFERROR(VLOOKUP(A111,[1]Revenue_Margin_input_Pac!A:K,7,0),"")</f>
        <v/>
      </c>
      <c r="U111" s="28" t="str">
        <f>IFERROR(VLOOKUP(A111,[1]Revenue_Margin_input_Pac!A:K,8,0),"")</f>
        <v/>
      </c>
      <c r="V111" s="28" t="str">
        <f>IFERROR(VLOOKUP(A111,[1]Revenue_Margin_input_Pac!A:K,9,0),"")</f>
        <v/>
      </c>
      <c r="W111" s="28" t="str">
        <f>IFERROR(VLOOKUP(A111,[1]Revenue_Margin_input_Pac!A:K,10,0),"")</f>
        <v/>
      </c>
      <c r="X111" s="28" t="str">
        <f>IFERROR(VLOOKUP(A111,[1]Revenue_Margin_input_Pac!A:K,11,0),"")</f>
        <v/>
      </c>
      <c r="Y111" s="28">
        <f>IFERROR(VLOOKUP(A121,[1]Revenue_Margin_input_Pac!A:L,12,0),"")</f>
        <v>0.20402306770526507</v>
      </c>
      <c r="Z111" s="87" t="str">
        <f>IFERROR(VLOOKUP(A111,[1]Revenue_Margin_input_Pac!A:M,13,0),"")</f>
        <v/>
      </c>
      <c r="AA111" s="29">
        <f t="shared" si="56"/>
        <v>0</v>
      </c>
      <c r="AB111" s="30">
        <f t="shared" si="56"/>
        <v>0</v>
      </c>
      <c r="AC111" s="30">
        <f t="shared" si="56"/>
        <v>0</v>
      </c>
      <c r="AD111" s="30">
        <f t="shared" si="56"/>
        <v>0</v>
      </c>
      <c r="AE111" s="30">
        <f t="shared" si="56"/>
        <v>0</v>
      </c>
      <c r="AF111" s="30">
        <f t="shared" si="56"/>
        <v>0</v>
      </c>
      <c r="AG111" s="31">
        <f t="shared" si="56"/>
        <v>0</v>
      </c>
      <c r="AH111" s="29">
        <f t="shared" si="57"/>
        <v>0</v>
      </c>
      <c r="AI111" s="30">
        <f t="shared" si="57"/>
        <v>0</v>
      </c>
      <c r="AJ111" s="30">
        <f t="shared" si="57"/>
        <v>0</v>
      </c>
      <c r="AK111" s="30">
        <f t="shared" si="57"/>
        <v>0</v>
      </c>
      <c r="AL111" s="30">
        <f t="shared" si="57"/>
        <v>0</v>
      </c>
      <c r="AM111" s="30">
        <f t="shared" si="57"/>
        <v>0</v>
      </c>
      <c r="AN111" s="31">
        <f t="shared" si="57"/>
        <v>0</v>
      </c>
      <c r="AO111" s="42" t="str">
        <f t="shared" si="49"/>
        <v/>
      </c>
      <c r="AP111" s="43" t="str">
        <f t="shared" si="49"/>
        <v/>
      </c>
      <c r="AQ111" s="43" t="str">
        <f t="shared" si="49"/>
        <v/>
      </c>
      <c r="AR111" s="43" t="str">
        <f t="shared" si="49"/>
        <v/>
      </c>
      <c r="AS111" s="43" t="str">
        <f t="shared" si="49"/>
        <v/>
      </c>
      <c r="AT111" s="43" t="str">
        <f t="shared" si="49"/>
        <v/>
      </c>
      <c r="AU111" s="90" t="str">
        <f t="shared" si="49"/>
        <v/>
      </c>
      <c r="AV111" t="str">
        <f t="shared" si="60"/>
        <v>C3 - Standard and Premium</v>
      </c>
      <c r="AW111" t="str">
        <f t="shared" si="58"/>
        <v>C3 - Standard and Premium_AM &amp; EMEA</v>
      </c>
    </row>
    <row r="112" spans="1:49" ht="15" hidden="1" outlineLevel="1" x14ac:dyDescent="0.25">
      <c r="A112" s="85" t="s">
        <v>229</v>
      </c>
      <c r="B112" t="s">
        <v>230</v>
      </c>
      <c r="C112" t="s">
        <v>60</v>
      </c>
      <c r="D112" t="s">
        <v>29</v>
      </c>
      <c r="E112" t="str">
        <f>VLOOKUP(A112,[1]VLookup!G:I,3,0)</f>
        <v>C3 Walkies</v>
      </c>
      <c r="F112" s="22">
        <v>0</v>
      </c>
      <c r="G112" s="23">
        <f>IFERROR(VLOOKUP(A112,[1]Pacific_bookings_input!A:C,3,0),0)</f>
        <v>0</v>
      </c>
      <c r="H112" s="23">
        <f>IFERROR(VLOOKUP(A112,[1]Pacific_bookings_input!H:I,2,0),0)</f>
        <v>0</v>
      </c>
      <c r="I112" s="23">
        <f t="shared" si="59"/>
        <v>0</v>
      </c>
      <c r="J112" s="23">
        <f t="shared" si="59"/>
        <v>0</v>
      </c>
      <c r="K112" s="23">
        <f t="shared" si="59"/>
        <v>0</v>
      </c>
      <c r="L112" s="23">
        <f t="shared" si="59"/>
        <v>0</v>
      </c>
      <c r="M112" s="86" t="str">
        <f>IFERROR(VLOOKUP(A112,[1]Revenue_Margin_input_Pac!A:F,6,0),"")</f>
        <v/>
      </c>
      <c r="N112" s="25" t="str">
        <f t="shared" si="39"/>
        <v/>
      </c>
      <c r="O112" s="25" t="str">
        <f t="shared" si="40"/>
        <v/>
      </c>
      <c r="P112" s="25" t="str">
        <f t="shared" si="41"/>
        <v/>
      </c>
      <c r="Q112" s="25" t="str">
        <f t="shared" si="42"/>
        <v/>
      </c>
      <c r="R112" s="25" t="str">
        <f t="shared" si="42"/>
        <v/>
      </c>
      <c r="S112" s="26" t="str">
        <f t="shared" si="42"/>
        <v/>
      </c>
      <c r="T112" s="27" t="str">
        <f>IFERROR(VLOOKUP(A112,[1]Revenue_Margin_input_Pac!A:K,7,0),"")</f>
        <v/>
      </c>
      <c r="U112" s="28" t="str">
        <f>IFERROR(VLOOKUP(A112,[1]Revenue_Margin_input_Pac!A:K,8,0),"")</f>
        <v/>
      </c>
      <c r="V112" s="28" t="str">
        <f>IFERROR(VLOOKUP(A112,[1]Revenue_Margin_input_Pac!A:K,9,0),"")</f>
        <v/>
      </c>
      <c r="W112" s="28" t="str">
        <f>IFERROR(VLOOKUP(A112,[1]Revenue_Margin_input_Pac!A:K,10,0),"")</f>
        <v/>
      </c>
      <c r="X112" s="28" t="str">
        <f>IFERROR(VLOOKUP(A112,[1]Revenue_Margin_input_Pac!A:K,11,0),"")</f>
        <v/>
      </c>
      <c r="Y112" s="28" t="str">
        <f>IFERROR(VLOOKUP(A122,[1]Revenue_Margin_input_Pac!A:L,12,0),"")</f>
        <v/>
      </c>
      <c r="Z112" s="87" t="str">
        <f>IFERROR(VLOOKUP(A112,[1]Revenue_Margin_input_Pac!A:M,13,0),"")</f>
        <v/>
      </c>
      <c r="AA112" s="29">
        <f t="shared" si="56"/>
        <v>0</v>
      </c>
      <c r="AB112" s="30">
        <f t="shared" si="56"/>
        <v>0</v>
      </c>
      <c r="AC112" s="30">
        <f t="shared" si="56"/>
        <v>0</v>
      </c>
      <c r="AD112" s="30">
        <f t="shared" si="56"/>
        <v>0</v>
      </c>
      <c r="AE112" s="30">
        <f t="shared" si="56"/>
        <v>0</v>
      </c>
      <c r="AF112" s="30">
        <f t="shared" si="56"/>
        <v>0</v>
      </c>
      <c r="AG112" s="31">
        <f t="shared" si="56"/>
        <v>0</v>
      </c>
      <c r="AH112" s="29">
        <f t="shared" si="57"/>
        <v>0</v>
      </c>
      <c r="AI112" s="30">
        <f t="shared" si="57"/>
        <v>0</v>
      </c>
      <c r="AJ112" s="30">
        <f t="shared" si="57"/>
        <v>0</v>
      </c>
      <c r="AK112" s="30">
        <f t="shared" si="57"/>
        <v>0</v>
      </c>
      <c r="AL112" s="30">
        <f t="shared" si="57"/>
        <v>0</v>
      </c>
      <c r="AM112" s="30">
        <f t="shared" si="57"/>
        <v>0</v>
      </c>
      <c r="AN112" s="31">
        <f t="shared" si="57"/>
        <v>0</v>
      </c>
      <c r="AO112" s="42" t="str">
        <f t="shared" si="49"/>
        <v/>
      </c>
      <c r="AP112" s="43" t="str">
        <f t="shared" si="49"/>
        <v/>
      </c>
      <c r="AQ112" s="43" t="str">
        <f t="shared" si="49"/>
        <v/>
      </c>
      <c r="AR112" s="43" t="str">
        <f t="shared" si="49"/>
        <v/>
      </c>
      <c r="AS112" s="43" t="str">
        <f t="shared" si="49"/>
        <v/>
      </c>
      <c r="AT112" s="43" t="str">
        <f t="shared" si="49"/>
        <v/>
      </c>
      <c r="AU112" s="90" t="str">
        <f t="shared" si="49"/>
        <v/>
      </c>
      <c r="AV112" t="str">
        <f t="shared" si="60"/>
        <v>C3 - Standard and Premium</v>
      </c>
      <c r="AW112" t="str">
        <f t="shared" si="58"/>
        <v>C3 - Standard and Premium_AM &amp; EMEA</v>
      </c>
    </row>
    <row r="113" spans="1:49" ht="15" hidden="1" outlineLevel="1" x14ac:dyDescent="0.25">
      <c r="A113" s="85" t="s">
        <v>231</v>
      </c>
      <c r="B113" t="s">
        <v>232</v>
      </c>
      <c r="C113" t="s">
        <v>60</v>
      </c>
      <c r="D113" t="s">
        <v>15</v>
      </c>
      <c r="E113" t="str">
        <f>VLOOKUP(A113,[1]VLookup!G:I,3,0)</f>
        <v>C3 Walkies</v>
      </c>
      <c r="F113" s="22">
        <v>0</v>
      </c>
      <c r="G113" s="23">
        <f>IFERROR(VLOOKUP(A113,[1]Pacific_bookings_input!A:C,3,0),0)</f>
        <v>0</v>
      </c>
      <c r="H113" s="23">
        <f>IFERROR(VLOOKUP(A113,[1]Pacific_bookings_input!H:I,2,0),0)</f>
        <v>0</v>
      </c>
      <c r="I113" s="23">
        <f t="shared" si="59"/>
        <v>0</v>
      </c>
      <c r="J113" s="23">
        <f t="shared" si="59"/>
        <v>0</v>
      </c>
      <c r="K113" s="23">
        <f t="shared" si="59"/>
        <v>0</v>
      </c>
      <c r="L113" s="23">
        <f t="shared" si="59"/>
        <v>0</v>
      </c>
      <c r="M113" s="86" t="str">
        <f>IFERROR(VLOOKUP(A113,[1]Revenue_Margin_input_Pac!A:F,6,0),"")</f>
        <v/>
      </c>
      <c r="N113" s="25" t="str">
        <f t="shared" si="39"/>
        <v/>
      </c>
      <c r="O113" s="25" t="str">
        <f t="shared" si="40"/>
        <v/>
      </c>
      <c r="P113" s="25" t="str">
        <f t="shared" si="41"/>
        <v/>
      </c>
      <c r="Q113" s="25" t="str">
        <f t="shared" si="42"/>
        <v/>
      </c>
      <c r="R113" s="25" t="str">
        <f t="shared" si="42"/>
        <v/>
      </c>
      <c r="S113" s="26" t="str">
        <f t="shared" si="42"/>
        <v/>
      </c>
      <c r="T113" s="27" t="str">
        <f>IFERROR(VLOOKUP(A113,[1]Revenue_Margin_input_Pac!A:K,7,0),"")</f>
        <v/>
      </c>
      <c r="U113" s="28" t="str">
        <f>IFERROR(VLOOKUP(A113,[1]Revenue_Margin_input_Pac!A:K,8,0),"")</f>
        <v/>
      </c>
      <c r="V113" s="28" t="str">
        <f>IFERROR(VLOOKUP(A113,[1]Revenue_Margin_input_Pac!A:K,9,0),"")</f>
        <v/>
      </c>
      <c r="W113" s="28" t="str">
        <f>IFERROR(VLOOKUP(A113,[1]Revenue_Margin_input_Pac!A:K,10,0),"")</f>
        <v/>
      </c>
      <c r="X113" s="28" t="str">
        <f>IFERROR(VLOOKUP(A113,[1]Revenue_Margin_input_Pac!A:K,11,0),"")</f>
        <v/>
      </c>
      <c r="Y113" s="28" t="str">
        <f>IFERROR(VLOOKUP(A123,[1]Revenue_Margin_input_Pac!A:L,12,0),"")</f>
        <v/>
      </c>
      <c r="Z113" s="87" t="str">
        <f>IFERROR(VLOOKUP(A113,[1]Revenue_Margin_input_Pac!A:M,13,0),"")</f>
        <v/>
      </c>
      <c r="AA113" s="29">
        <f t="shared" si="56"/>
        <v>0</v>
      </c>
      <c r="AB113" s="30">
        <f t="shared" si="56"/>
        <v>0</v>
      </c>
      <c r="AC113" s="30">
        <f t="shared" si="56"/>
        <v>0</v>
      </c>
      <c r="AD113" s="30">
        <f t="shared" si="56"/>
        <v>0</v>
      </c>
      <c r="AE113" s="30">
        <f t="shared" si="56"/>
        <v>0</v>
      </c>
      <c r="AF113" s="30">
        <f t="shared" si="56"/>
        <v>0</v>
      </c>
      <c r="AG113" s="31">
        <f t="shared" si="56"/>
        <v>0</v>
      </c>
      <c r="AH113" s="29">
        <f t="shared" si="57"/>
        <v>0</v>
      </c>
      <c r="AI113" s="30">
        <f t="shared" si="57"/>
        <v>0</v>
      </c>
      <c r="AJ113" s="30">
        <f t="shared" si="57"/>
        <v>0</v>
      </c>
      <c r="AK113" s="30">
        <f t="shared" si="57"/>
        <v>0</v>
      </c>
      <c r="AL113" s="30">
        <f t="shared" si="57"/>
        <v>0</v>
      </c>
      <c r="AM113" s="30">
        <f t="shared" si="57"/>
        <v>0</v>
      </c>
      <c r="AN113" s="31">
        <f t="shared" si="57"/>
        <v>0</v>
      </c>
      <c r="AO113" s="42" t="str">
        <f t="shared" si="49"/>
        <v/>
      </c>
      <c r="AP113" s="43" t="str">
        <f t="shared" si="49"/>
        <v/>
      </c>
      <c r="AQ113" s="43" t="str">
        <f t="shared" si="49"/>
        <v/>
      </c>
      <c r="AR113" s="43" t="str">
        <f t="shared" si="49"/>
        <v/>
      </c>
      <c r="AS113" s="43" t="str">
        <f t="shared" si="49"/>
        <v/>
      </c>
      <c r="AT113" s="43" t="str">
        <f t="shared" si="49"/>
        <v/>
      </c>
      <c r="AU113" s="90" t="str">
        <f t="shared" si="49"/>
        <v/>
      </c>
      <c r="AV113" t="str">
        <f t="shared" si="60"/>
        <v>C3 - Standard and Premium</v>
      </c>
      <c r="AW113" t="str">
        <f t="shared" si="58"/>
        <v>C3 - Standard and Premium_AM &amp; EMEA</v>
      </c>
    </row>
    <row r="114" spans="1:49" ht="15" hidden="1" outlineLevel="1" x14ac:dyDescent="0.25">
      <c r="A114" s="85" t="s">
        <v>233</v>
      </c>
      <c r="B114" t="s">
        <v>234</v>
      </c>
      <c r="C114" t="s">
        <v>26</v>
      </c>
      <c r="D114" t="s">
        <v>18</v>
      </c>
      <c r="E114" t="str">
        <f>VLOOKUP(A114,[1]VLookup!G:I,3,0)</f>
        <v>C3 Walkies</v>
      </c>
      <c r="F114" s="22">
        <v>0</v>
      </c>
      <c r="G114" s="23">
        <f>IFERROR(VLOOKUP(A114,[1]Pacific_bookings_input!A:C,3,0),0)</f>
        <v>0</v>
      </c>
      <c r="H114" s="23">
        <f>IFERROR(VLOOKUP(A114,[1]Pacific_bookings_input!H:I,2,0),0)</f>
        <v>0</v>
      </c>
      <c r="I114" s="23">
        <f t="shared" si="59"/>
        <v>0</v>
      </c>
      <c r="J114" s="23">
        <f t="shared" si="59"/>
        <v>0</v>
      </c>
      <c r="K114" s="23">
        <f t="shared" si="59"/>
        <v>0</v>
      </c>
      <c r="L114" s="23">
        <f t="shared" si="59"/>
        <v>0</v>
      </c>
      <c r="M114" s="86" t="str">
        <f>IFERROR(VLOOKUP(A114,[1]Revenue_Margin_input_Pac!A:F,6,0),"")</f>
        <v/>
      </c>
      <c r="N114" s="25" t="str">
        <f t="shared" si="39"/>
        <v/>
      </c>
      <c r="O114" s="25" t="str">
        <f t="shared" si="40"/>
        <v/>
      </c>
      <c r="P114" s="25" t="str">
        <f t="shared" si="41"/>
        <v/>
      </c>
      <c r="Q114" s="25" t="str">
        <f t="shared" si="42"/>
        <v/>
      </c>
      <c r="R114" s="25" t="str">
        <f t="shared" si="42"/>
        <v/>
      </c>
      <c r="S114" s="26" t="str">
        <f t="shared" si="42"/>
        <v/>
      </c>
      <c r="T114" s="27" t="str">
        <f>IFERROR(VLOOKUP(A114,[1]Revenue_Margin_input_Pac!A:K,7,0),"")</f>
        <v/>
      </c>
      <c r="U114" s="28" t="str">
        <f>IFERROR(VLOOKUP(A114,[1]Revenue_Margin_input_Pac!A:K,8,0),"")</f>
        <v/>
      </c>
      <c r="V114" s="28" t="str">
        <f>IFERROR(VLOOKUP(A114,[1]Revenue_Margin_input_Pac!A:K,9,0),"")</f>
        <v/>
      </c>
      <c r="W114" s="28" t="str">
        <f>IFERROR(VLOOKUP(A114,[1]Revenue_Margin_input_Pac!A:K,10,0),"")</f>
        <v/>
      </c>
      <c r="X114" s="28" t="str">
        <f>IFERROR(VLOOKUP(A114,[1]Revenue_Margin_input_Pac!A:K,11,0),"")</f>
        <v/>
      </c>
      <c r="Y114" s="28" t="str">
        <f>IFERROR(VLOOKUP(A124,[1]Revenue_Margin_input_Pac!A:L,12,0),"")</f>
        <v/>
      </c>
      <c r="Z114" s="87" t="str">
        <f>IFERROR(VLOOKUP(A114,[1]Revenue_Margin_input_Pac!A:M,13,0),"")</f>
        <v/>
      </c>
      <c r="AA114" s="29">
        <f t="shared" si="56"/>
        <v>0</v>
      </c>
      <c r="AB114" s="30">
        <f t="shared" si="56"/>
        <v>0</v>
      </c>
      <c r="AC114" s="30">
        <f t="shared" si="56"/>
        <v>0</v>
      </c>
      <c r="AD114" s="30">
        <f t="shared" si="56"/>
        <v>0</v>
      </c>
      <c r="AE114" s="30">
        <f t="shared" si="56"/>
        <v>0</v>
      </c>
      <c r="AF114" s="30">
        <f t="shared" si="56"/>
        <v>0</v>
      </c>
      <c r="AG114" s="31">
        <f t="shared" si="56"/>
        <v>0</v>
      </c>
      <c r="AH114" s="29">
        <f t="shared" si="57"/>
        <v>0</v>
      </c>
      <c r="AI114" s="30">
        <f t="shared" si="57"/>
        <v>0</v>
      </c>
      <c r="AJ114" s="30">
        <f t="shared" si="57"/>
        <v>0</v>
      </c>
      <c r="AK114" s="30">
        <f t="shared" si="57"/>
        <v>0</v>
      </c>
      <c r="AL114" s="30">
        <f t="shared" si="57"/>
        <v>0</v>
      </c>
      <c r="AM114" s="30">
        <f t="shared" si="57"/>
        <v>0</v>
      </c>
      <c r="AN114" s="31">
        <f t="shared" si="57"/>
        <v>0</v>
      </c>
      <c r="AO114" s="42" t="str">
        <f t="shared" si="49"/>
        <v/>
      </c>
      <c r="AP114" s="43" t="str">
        <f t="shared" si="49"/>
        <v/>
      </c>
      <c r="AQ114" s="43" t="str">
        <f t="shared" si="49"/>
        <v/>
      </c>
      <c r="AR114" s="43" t="str">
        <f t="shared" si="49"/>
        <v/>
      </c>
      <c r="AS114" s="43" t="str">
        <f t="shared" si="49"/>
        <v/>
      </c>
      <c r="AT114" s="43" t="str">
        <f t="shared" si="49"/>
        <v/>
      </c>
      <c r="AU114" s="90" t="str">
        <f t="shared" si="49"/>
        <v/>
      </c>
      <c r="AV114" t="str">
        <f t="shared" si="60"/>
        <v>C3 - Standard and Premium</v>
      </c>
      <c r="AW114" t="str">
        <f t="shared" si="58"/>
        <v>C3 - Standard and Premium_AM &amp; EMEA</v>
      </c>
    </row>
    <row r="115" spans="1:49" ht="15" hidden="1" outlineLevel="1" x14ac:dyDescent="0.25">
      <c r="A115" s="85" t="s">
        <v>235</v>
      </c>
      <c r="B115" t="s">
        <v>236</v>
      </c>
      <c r="C115" t="s">
        <v>60</v>
      </c>
      <c r="D115" t="s">
        <v>18</v>
      </c>
      <c r="E115" t="str">
        <f>VLOOKUP(A115,[1]VLookup!G:I,3,0)</f>
        <v>C3 Walkies</v>
      </c>
      <c r="F115" s="22">
        <v>0</v>
      </c>
      <c r="G115" s="23">
        <f>IFERROR(VLOOKUP(A115,[1]Pacific_bookings_input!A:C,3,0),0)</f>
        <v>0</v>
      </c>
      <c r="H115" s="23">
        <f>IFERROR(VLOOKUP(A115,[1]Pacific_bookings_input!H:I,2,0),0)</f>
        <v>0</v>
      </c>
      <c r="I115" s="23">
        <f t="shared" si="59"/>
        <v>0</v>
      </c>
      <c r="J115" s="23">
        <f t="shared" si="59"/>
        <v>0</v>
      </c>
      <c r="K115" s="23">
        <f t="shared" si="59"/>
        <v>0</v>
      </c>
      <c r="L115" s="23">
        <f t="shared" si="59"/>
        <v>0</v>
      </c>
      <c r="M115" s="86" t="str">
        <f>IFERROR(VLOOKUP(A115,[1]Revenue_Margin_input_Pac!A:F,6,0),"")</f>
        <v/>
      </c>
      <c r="N115" s="25" t="str">
        <f t="shared" si="39"/>
        <v/>
      </c>
      <c r="O115" s="25" t="str">
        <f t="shared" si="40"/>
        <v/>
      </c>
      <c r="P115" s="25" t="str">
        <f t="shared" si="41"/>
        <v/>
      </c>
      <c r="Q115" s="25" t="str">
        <f t="shared" si="42"/>
        <v/>
      </c>
      <c r="R115" s="25" t="str">
        <f t="shared" si="42"/>
        <v/>
      </c>
      <c r="S115" s="26" t="str">
        <f t="shared" si="42"/>
        <v/>
      </c>
      <c r="T115" s="27" t="str">
        <f>IFERROR(VLOOKUP(A115,[1]Revenue_Margin_input_Pac!A:K,7,0),"")</f>
        <v/>
      </c>
      <c r="U115" s="28" t="str">
        <f>IFERROR(VLOOKUP(A115,[1]Revenue_Margin_input_Pac!A:K,8,0),"")</f>
        <v/>
      </c>
      <c r="V115" s="28" t="str">
        <f>IFERROR(VLOOKUP(A115,[1]Revenue_Margin_input_Pac!A:K,9,0),"")</f>
        <v/>
      </c>
      <c r="W115" s="28" t="str">
        <f>IFERROR(VLOOKUP(A115,[1]Revenue_Margin_input_Pac!A:K,10,0),"")</f>
        <v/>
      </c>
      <c r="X115" s="28" t="str">
        <f>IFERROR(VLOOKUP(A115,[1]Revenue_Margin_input_Pac!A:K,11,0),"")</f>
        <v/>
      </c>
      <c r="Y115" s="28" t="str">
        <f>IFERROR(VLOOKUP(A125,[1]Revenue_Margin_input_Pac!A:L,12,0),"")</f>
        <v/>
      </c>
      <c r="Z115" s="87" t="str">
        <f>IFERROR(VLOOKUP(A115,[1]Revenue_Margin_input_Pac!A:M,13,0),"")</f>
        <v/>
      </c>
      <c r="AA115" s="29">
        <f t="shared" si="56"/>
        <v>0</v>
      </c>
      <c r="AB115" s="30">
        <f t="shared" si="56"/>
        <v>0</v>
      </c>
      <c r="AC115" s="30">
        <f t="shared" si="56"/>
        <v>0</v>
      </c>
      <c r="AD115" s="30">
        <f t="shared" si="56"/>
        <v>0</v>
      </c>
      <c r="AE115" s="30">
        <f t="shared" si="56"/>
        <v>0</v>
      </c>
      <c r="AF115" s="30">
        <f t="shared" si="56"/>
        <v>0</v>
      </c>
      <c r="AG115" s="31">
        <f t="shared" si="56"/>
        <v>0</v>
      </c>
      <c r="AH115" s="29">
        <f t="shared" si="57"/>
        <v>0</v>
      </c>
      <c r="AI115" s="30">
        <f t="shared" si="57"/>
        <v>0</v>
      </c>
      <c r="AJ115" s="30">
        <f t="shared" si="57"/>
        <v>0</v>
      </c>
      <c r="AK115" s="30">
        <f t="shared" si="57"/>
        <v>0</v>
      </c>
      <c r="AL115" s="30">
        <f t="shared" si="57"/>
        <v>0</v>
      </c>
      <c r="AM115" s="30">
        <f t="shared" si="57"/>
        <v>0</v>
      </c>
      <c r="AN115" s="31">
        <f t="shared" si="57"/>
        <v>0</v>
      </c>
      <c r="AO115" s="42" t="str">
        <f t="shared" si="49"/>
        <v/>
      </c>
      <c r="AP115" s="43" t="str">
        <f t="shared" si="49"/>
        <v/>
      </c>
      <c r="AQ115" s="43" t="str">
        <f t="shared" si="49"/>
        <v/>
      </c>
      <c r="AR115" s="43" t="str">
        <f t="shared" si="49"/>
        <v/>
      </c>
      <c r="AS115" s="43" t="str">
        <f t="shared" si="49"/>
        <v/>
      </c>
      <c r="AT115" s="43" t="str">
        <f t="shared" si="49"/>
        <v/>
      </c>
      <c r="AU115" s="90" t="str">
        <f t="shared" si="49"/>
        <v/>
      </c>
      <c r="AV115" t="str">
        <f t="shared" si="60"/>
        <v>C3 - Standard and Premium</v>
      </c>
      <c r="AW115" t="str">
        <f t="shared" si="58"/>
        <v>C3 - Standard and Premium_AM &amp; EMEA</v>
      </c>
    </row>
    <row r="116" spans="1:49" ht="15" hidden="1" outlineLevel="1" x14ac:dyDescent="0.25">
      <c r="A116" s="85" t="s">
        <v>237</v>
      </c>
      <c r="B116" t="s">
        <v>238</v>
      </c>
      <c r="C116" t="s">
        <v>60</v>
      </c>
      <c r="D116" t="s">
        <v>29</v>
      </c>
      <c r="E116" t="str">
        <f>VLOOKUP(A116,[1]VLookup!G:I,3,0)</f>
        <v>C3 Walkies</v>
      </c>
      <c r="F116" s="22">
        <v>0</v>
      </c>
      <c r="G116" s="23">
        <f>IFERROR(VLOOKUP(A116,[1]Pacific_bookings_input!A:C,3,0),0)</f>
        <v>0</v>
      </c>
      <c r="H116" s="23">
        <f>IFERROR(VLOOKUP(A116,[1]Pacific_bookings_input!H:I,2,0),0)</f>
        <v>0</v>
      </c>
      <c r="I116" s="23">
        <f t="shared" si="59"/>
        <v>0</v>
      </c>
      <c r="J116" s="23">
        <f t="shared" si="59"/>
        <v>0</v>
      </c>
      <c r="K116" s="23">
        <f t="shared" si="59"/>
        <v>0</v>
      </c>
      <c r="L116" s="23">
        <f t="shared" si="59"/>
        <v>0</v>
      </c>
      <c r="M116" s="86" t="str">
        <f>IFERROR(VLOOKUP(A116,[1]Revenue_Margin_input_Pac!A:F,6,0),"")</f>
        <v/>
      </c>
      <c r="N116" s="25" t="str">
        <f t="shared" si="39"/>
        <v/>
      </c>
      <c r="O116" s="25" t="str">
        <f t="shared" si="40"/>
        <v/>
      </c>
      <c r="P116" s="25" t="str">
        <f t="shared" si="41"/>
        <v/>
      </c>
      <c r="Q116" s="25" t="str">
        <f t="shared" si="42"/>
        <v/>
      </c>
      <c r="R116" s="25" t="str">
        <f t="shared" si="42"/>
        <v/>
      </c>
      <c r="S116" s="26" t="str">
        <f t="shared" si="42"/>
        <v/>
      </c>
      <c r="T116" s="27" t="str">
        <f>IFERROR(VLOOKUP(A116,[1]Revenue_Margin_input_Pac!A:K,7,0),"")</f>
        <v/>
      </c>
      <c r="U116" s="28" t="str">
        <f>IFERROR(VLOOKUP(A116,[1]Revenue_Margin_input_Pac!A:K,8,0),"")</f>
        <v/>
      </c>
      <c r="V116" s="28" t="str">
        <f>IFERROR(VLOOKUP(A116,[1]Revenue_Margin_input_Pac!A:K,9,0),"")</f>
        <v/>
      </c>
      <c r="W116" s="28" t="str">
        <f>IFERROR(VLOOKUP(A116,[1]Revenue_Margin_input_Pac!A:K,10,0),"")</f>
        <v/>
      </c>
      <c r="X116" s="28" t="str">
        <f>IFERROR(VLOOKUP(A116,[1]Revenue_Margin_input_Pac!A:K,11,0),"")</f>
        <v/>
      </c>
      <c r="Y116" s="28" t="str">
        <f>IFERROR(VLOOKUP(A126,[1]Revenue_Margin_input_Pac!A:L,12,0),"")</f>
        <v/>
      </c>
      <c r="Z116" s="87" t="str">
        <f>IFERROR(VLOOKUP(A116,[1]Revenue_Margin_input_Pac!A:M,13,0),"")</f>
        <v/>
      </c>
      <c r="AA116" s="29">
        <f t="shared" si="56"/>
        <v>0</v>
      </c>
      <c r="AB116" s="30">
        <f t="shared" si="56"/>
        <v>0</v>
      </c>
      <c r="AC116" s="30">
        <f t="shared" si="56"/>
        <v>0</v>
      </c>
      <c r="AD116" s="30">
        <f t="shared" si="56"/>
        <v>0</v>
      </c>
      <c r="AE116" s="30">
        <f t="shared" si="56"/>
        <v>0</v>
      </c>
      <c r="AF116" s="30">
        <f t="shared" si="56"/>
        <v>0</v>
      </c>
      <c r="AG116" s="31">
        <f t="shared" si="56"/>
        <v>0</v>
      </c>
      <c r="AH116" s="29">
        <f t="shared" si="57"/>
        <v>0</v>
      </c>
      <c r="AI116" s="30">
        <f t="shared" si="57"/>
        <v>0</v>
      </c>
      <c r="AJ116" s="30">
        <f t="shared" si="57"/>
        <v>0</v>
      </c>
      <c r="AK116" s="30">
        <f t="shared" si="57"/>
        <v>0</v>
      </c>
      <c r="AL116" s="30">
        <f t="shared" si="57"/>
        <v>0</v>
      </c>
      <c r="AM116" s="30">
        <f t="shared" si="57"/>
        <v>0</v>
      </c>
      <c r="AN116" s="31">
        <f t="shared" si="57"/>
        <v>0</v>
      </c>
      <c r="AO116" s="42" t="str">
        <f t="shared" si="49"/>
        <v/>
      </c>
      <c r="AP116" s="43" t="str">
        <f t="shared" si="49"/>
        <v/>
      </c>
      <c r="AQ116" s="43" t="str">
        <f t="shared" si="49"/>
        <v/>
      </c>
      <c r="AR116" s="43" t="str">
        <f t="shared" si="49"/>
        <v/>
      </c>
      <c r="AS116" s="43" t="str">
        <f t="shared" si="49"/>
        <v/>
      </c>
      <c r="AT116" s="43" t="str">
        <f t="shared" si="49"/>
        <v/>
      </c>
      <c r="AU116" s="90" t="str">
        <f t="shared" si="49"/>
        <v/>
      </c>
      <c r="AV116" t="str">
        <f t="shared" si="60"/>
        <v>C3 - Standard and Premium</v>
      </c>
      <c r="AW116" t="str">
        <f t="shared" si="58"/>
        <v>C3 - Standard and Premium_AM &amp; EMEA</v>
      </c>
    </row>
    <row r="117" spans="1:49" ht="15" hidden="1" outlineLevel="1" x14ac:dyDescent="0.25">
      <c r="A117" s="85" t="s">
        <v>239</v>
      </c>
      <c r="B117" t="s">
        <v>240</v>
      </c>
      <c r="C117" t="s">
        <v>26</v>
      </c>
      <c r="D117" t="s">
        <v>15</v>
      </c>
      <c r="E117" t="str">
        <f>VLOOKUP(A117,[1]VLookup!G:I,3,0)</f>
        <v>C3 Walkies</v>
      </c>
      <c r="F117" s="22">
        <v>0</v>
      </c>
      <c r="G117" s="23">
        <f>IFERROR(VLOOKUP(A117,[1]Pacific_bookings_input!A:C,3,0),0)</f>
        <v>0</v>
      </c>
      <c r="H117" s="23">
        <f>IFERROR(VLOOKUP(A117,[1]Pacific_bookings_input!H:I,2,0),0)</f>
        <v>0</v>
      </c>
      <c r="I117" s="23">
        <f t="shared" si="59"/>
        <v>0</v>
      </c>
      <c r="J117" s="23">
        <f t="shared" si="59"/>
        <v>0</v>
      </c>
      <c r="K117" s="23">
        <f t="shared" si="59"/>
        <v>0</v>
      </c>
      <c r="L117" s="23">
        <f t="shared" si="59"/>
        <v>0</v>
      </c>
      <c r="M117" s="86" t="str">
        <f>IFERROR(VLOOKUP(A117,[1]Revenue_Margin_input_Pac!A:F,6,0),"")</f>
        <v/>
      </c>
      <c r="N117" s="25" t="str">
        <f t="shared" si="39"/>
        <v/>
      </c>
      <c r="O117" s="25" t="str">
        <f t="shared" si="40"/>
        <v/>
      </c>
      <c r="P117" s="25" t="str">
        <f t="shared" si="41"/>
        <v/>
      </c>
      <c r="Q117" s="25" t="str">
        <f t="shared" si="42"/>
        <v/>
      </c>
      <c r="R117" s="25" t="str">
        <f t="shared" si="42"/>
        <v/>
      </c>
      <c r="S117" s="26" t="str">
        <f t="shared" si="42"/>
        <v/>
      </c>
      <c r="T117" s="27" t="str">
        <f>IFERROR(VLOOKUP(A117,[1]Revenue_Margin_input_Pac!A:K,7,0),"")</f>
        <v/>
      </c>
      <c r="U117" s="28" t="str">
        <f>IFERROR(VLOOKUP(A117,[1]Revenue_Margin_input_Pac!A:K,8,0),"")</f>
        <v/>
      </c>
      <c r="V117" s="28" t="str">
        <f>IFERROR(VLOOKUP(A117,[1]Revenue_Margin_input_Pac!A:K,9,0),"")</f>
        <v/>
      </c>
      <c r="W117" s="28" t="str">
        <f>IFERROR(VLOOKUP(A117,[1]Revenue_Margin_input_Pac!A:K,10,0),"")</f>
        <v/>
      </c>
      <c r="X117" s="28" t="str">
        <f>IFERROR(VLOOKUP(A117,[1]Revenue_Margin_input_Pac!A:K,11,0),"")</f>
        <v/>
      </c>
      <c r="Y117" s="28" t="str">
        <f>IFERROR(VLOOKUP(A127,[1]Revenue_Margin_input_Pac!A:L,12,0),"")</f>
        <v/>
      </c>
      <c r="Z117" s="87" t="str">
        <f>IFERROR(VLOOKUP(A117,[1]Revenue_Margin_input_Pac!A:M,13,0),"")</f>
        <v/>
      </c>
      <c r="AA117" s="29">
        <f t="shared" si="56"/>
        <v>0</v>
      </c>
      <c r="AB117" s="30">
        <f t="shared" si="56"/>
        <v>0</v>
      </c>
      <c r="AC117" s="30">
        <f t="shared" si="56"/>
        <v>0</v>
      </c>
      <c r="AD117" s="30">
        <f t="shared" si="56"/>
        <v>0</v>
      </c>
      <c r="AE117" s="30">
        <f t="shared" si="56"/>
        <v>0</v>
      </c>
      <c r="AF117" s="30">
        <f t="shared" si="56"/>
        <v>0</v>
      </c>
      <c r="AG117" s="31">
        <f t="shared" si="56"/>
        <v>0</v>
      </c>
      <c r="AH117" s="29">
        <f t="shared" si="57"/>
        <v>0</v>
      </c>
      <c r="AI117" s="30">
        <f t="shared" si="57"/>
        <v>0</v>
      </c>
      <c r="AJ117" s="30">
        <f t="shared" si="57"/>
        <v>0</v>
      </c>
      <c r="AK117" s="30">
        <f t="shared" si="57"/>
        <v>0</v>
      </c>
      <c r="AL117" s="30">
        <f t="shared" si="57"/>
        <v>0</v>
      </c>
      <c r="AM117" s="30">
        <f t="shared" si="57"/>
        <v>0</v>
      </c>
      <c r="AN117" s="31">
        <f t="shared" si="57"/>
        <v>0</v>
      </c>
      <c r="AO117" s="42" t="str">
        <f t="shared" si="49"/>
        <v/>
      </c>
      <c r="AP117" s="43" t="str">
        <f t="shared" si="49"/>
        <v/>
      </c>
      <c r="AQ117" s="43" t="str">
        <f t="shared" si="49"/>
        <v/>
      </c>
      <c r="AR117" s="43" t="str">
        <f t="shared" si="49"/>
        <v/>
      </c>
      <c r="AS117" s="43" t="str">
        <f t="shared" si="49"/>
        <v/>
      </c>
      <c r="AT117" s="43" t="str">
        <f t="shared" si="49"/>
        <v/>
      </c>
      <c r="AU117" s="90" t="str">
        <f t="shared" si="49"/>
        <v/>
      </c>
      <c r="AV117" t="str">
        <f t="shared" si="60"/>
        <v>C3 - Standard and Premium</v>
      </c>
      <c r="AW117" t="str">
        <f t="shared" si="58"/>
        <v>C3 - Standard and Premium_AM &amp; EMEA</v>
      </c>
    </row>
    <row r="118" spans="1:49" ht="15" hidden="1" outlineLevel="1" x14ac:dyDescent="0.25">
      <c r="A118" s="85" t="s">
        <v>241</v>
      </c>
      <c r="B118" t="s">
        <v>242</v>
      </c>
      <c r="C118" t="s">
        <v>60</v>
      </c>
      <c r="D118" t="s">
        <v>34</v>
      </c>
      <c r="E118" t="str">
        <f>VLOOKUP(A118,[1]VLookup!G:I,3,0)</f>
        <v>C3 Walkies</v>
      </c>
      <c r="F118" s="22">
        <v>0</v>
      </c>
      <c r="G118" s="23">
        <f>IFERROR(VLOOKUP(A118,[1]Pacific_bookings_input!A:C,3,0),0)</f>
        <v>0</v>
      </c>
      <c r="H118" s="23">
        <f>IFERROR(VLOOKUP(A118,[1]Pacific_bookings_input!H:I,2,0),0)</f>
        <v>0</v>
      </c>
      <c r="I118" s="23">
        <f t="shared" si="59"/>
        <v>0</v>
      </c>
      <c r="J118" s="23">
        <f t="shared" si="59"/>
        <v>0</v>
      </c>
      <c r="K118" s="23">
        <f t="shared" si="59"/>
        <v>0</v>
      </c>
      <c r="L118" s="23">
        <f t="shared" si="59"/>
        <v>0</v>
      </c>
      <c r="M118" s="86" t="str">
        <f>IFERROR(VLOOKUP(A118,[1]Revenue_Margin_input_Pac!A:F,6,0),"")</f>
        <v/>
      </c>
      <c r="N118" s="25" t="str">
        <f t="shared" si="39"/>
        <v/>
      </c>
      <c r="O118" s="25" t="str">
        <f t="shared" si="40"/>
        <v/>
      </c>
      <c r="P118" s="25" t="str">
        <f t="shared" si="41"/>
        <v/>
      </c>
      <c r="Q118" s="25" t="str">
        <f t="shared" si="42"/>
        <v/>
      </c>
      <c r="R118" s="25" t="str">
        <f t="shared" si="42"/>
        <v/>
      </c>
      <c r="S118" s="26" t="str">
        <f t="shared" si="42"/>
        <v/>
      </c>
      <c r="T118" s="27" t="str">
        <f>IFERROR(VLOOKUP(A118,[1]Revenue_Margin_input_Pac!A:K,7,0),"")</f>
        <v/>
      </c>
      <c r="U118" s="28" t="str">
        <f>IFERROR(VLOOKUP(A118,[1]Revenue_Margin_input_Pac!A:K,8,0),"")</f>
        <v/>
      </c>
      <c r="V118" s="28" t="str">
        <f>IFERROR(VLOOKUP(A118,[1]Revenue_Margin_input_Pac!A:K,9,0),"")</f>
        <v/>
      </c>
      <c r="W118" s="28" t="str">
        <f>IFERROR(VLOOKUP(A118,[1]Revenue_Margin_input_Pac!A:K,10,0),"")</f>
        <v/>
      </c>
      <c r="X118" s="28" t="str">
        <f>IFERROR(VLOOKUP(A118,[1]Revenue_Margin_input_Pac!A:K,11,0),"")</f>
        <v/>
      </c>
      <c r="Y118" s="28" t="str">
        <f>IFERROR(VLOOKUP(A128,[1]Revenue_Margin_input_Pac!A:L,12,0),"")</f>
        <v/>
      </c>
      <c r="Z118" s="87" t="str">
        <f>IFERROR(VLOOKUP(A118,[1]Revenue_Margin_input_Pac!A:M,13,0),"")</f>
        <v/>
      </c>
      <c r="AA118" s="29">
        <f t="shared" si="56"/>
        <v>0</v>
      </c>
      <c r="AB118" s="30">
        <f t="shared" si="56"/>
        <v>0</v>
      </c>
      <c r="AC118" s="30">
        <f t="shared" si="56"/>
        <v>0</v>
      </c>
      <c r="AD118" s="30">
        <f t="shared" si="56"/>
        <v>0</v>
      </c>
      <c r="AE118" s="30">
        <f t="shared" si="56"/>
        <v>0</v>
      </c>
      <c r="AF118" s="30">
        <f t="shared" si="56"/>
        <v>0</v>
      </c>
      <c r="AG118" s="31">
        <f t="shared" si="56"/>
        <v>0</v>
      </c>
      <c r="AH118" s="29">
        <f t="shared" si="57"/>
        <v>0</v>
      </c>
      <c r="AI118" s="30">
        <f t="shared" si="57"/>
        <v>0</v>
      </c>
      <c r="AJ118" s="30">
        <f t="shared" si="57"/>
        <v>0</v>
      </c>
      <c r="AK118" s="30">
        <f t="shared" si="57"/>
        <v>0</v>
      </c>
      <c r="AL118" s="30">
        <f t="shared" si="57"/>
        <v>0</v>
      </c>
      <c r="AM118" s="30">
        <f t="shared" si="57"/>
        <v>0</v>
      </c>
      <c r="AN118" s="31">
        <f t="shared" si="57"/>
        <v>0</v>
      </c>
      <c r="AO118" s="42" t="str">
        <f t="shared" si="49"/>
        <v/>
      </c>
      <c r="AP118" s="43" t="str">
        <f t="shared" si="49"/>
        <v/>
      </c>
      <c r="AQ118" s="43" t="str">
        <f t="shared" si="49"/>
        <v/>
      </c>
      <c r="AR118" s="43" t="str">
        <f t="shared" si="49"/>
        <v/>
      </c>
      <c r="AS118" s="43" t="str">
        <f t="shared" si="49"/>
        <v/>
      </c>
      <c r="AT118" s="43" t="str">
        <f t="shared" si="49"/>
        <v/>
      </c>
      <c r="AU118" s="90" t="str">
        <f t="shared" si="49"/>
        <v/>
      </c>
      <c r="AV118" t="str">
        <f t="shared" si="60"/>
        <v>C3 - Standard and Premium</v>
      </c>
      <c r="AW118" t="str">
        <f t="shared" si="58"/>
        <v>C3 - Standard and Premium_AM &amp; EMEA</v>
      </c>
    </row>
    <row r="119" spans="1:49" ht="15" hidden="1" outlineLevel="1" x14ac:dyDescent="0.25">
      <c r="A119" s="85" t="s">
        <v>243</v>
      </c>
      <c r="B119" t="s">
        <v>238</v>
      </c>
      <c r="C119" t="s">
        <v>60</v>
      </c>
      <c r="D119" t="s">
        <v>34</v>
      </c>
      <c r="E119" t="str">
        <f>VLOOKUP(A119,[1]VLookup!G:I,3,0)</f>
        <v>C3 Walkies</v>
      </c>
      <c r="F119" s="22">
        <v>0</v>
      </c>
      <c r="G119" s="23">
        <f>IFERROR(VLOOKUP(A119,[1]Pacific_bookings_input!A:C,3,0),0)</f>
        <v>0</v>
      </c>
      <c r="H119" s="23">
        <f>IFERROR(VLOOKUP(A119,[1]Pacific_bookings_input!H:I,2,0),0)</f>
        <v>0</v>
      </c>
      <c r="I119" s="23">
        <f t="shared" si="59"/>
        <v>0</v>
      </c>
      <c r="J119" s="23">
        <f t="shared" si="59"/>
        <v>0</v>
      </c>
      <c r="K119" s="23">
        <f t="shared" si="59"/>
        <v>0</v>
      </c>
      <c r="L119" s="23">
        <f t="shared" si="59"/>
        <v>0</v>
      </c>
      <c r="M119" s="86" t="str">
        <f>IFERROR(VLOOKUP(A119,[1]Revenue_Margin_input_Pac!A:F,6,0),"")</f>
        <v/>
      </c>
      <c r="N119" s="25" t="str">
        <f t="shared" si="39"/>
        <v/>
      </c>
      <c r="O119" s="25" t="str">
        <f t="shared" si="40"/>
        <v/>
      </c>
      <c r="P119" s="25" t="str">
        <f t="shared" si="41"/>
        <v/>
      </c>
      <c r="Q119" s="25" t="str">
        <f t="shared" si="42"/>
        <v/>
      </c>
      <c r="R119" s="25" t="str">
        <f t="shared" si="42"/>
        <v/>
      </c>
      <c r="S119" s="26" t="str">
        <f t="shared" si="42"/>
        <v/>
      </c>
      <c r="T119" s="27" t="str">
        <f>IFERROR(VLOOKUP(A119,[1]Revenue_Margin_input_Pac!A:K,7,0),"")</f>
        <v/>
      </c>
      <c r="U119" s="28" t="str">
        <f>IFERROR(VLOOKUP(A119,[1]Revenue_Margin_input_Pac!A:K,8,0),"")</f>
        <v/>
      </c>
      <c r="V119" s="28" t="str">
        <f>IFERROR(VLOOKUP(A119,[1]Revenue_Margin_input_Pac!A:K,9,0),"")</f>
        <v/>
      </c>
      <c r="W119" s="28" t="str">
        <f>IFERROR(VLOOKUP(A119,[1]Revenue_Margin_input_Pac!A:K,10,0),"")</f>
        <v/>
      </c>
      <c r="X119" s="28" t="str">
        <f>IFERROR(VLOOKUP(A119,[1]Revenue_Margin_input_Pac!A:K,11,0),"")</f>
        <v/>
      </c>
      <c r="Y119" s="28" t="str">
        <f>IFERROR(VLOOKUP(A129,[1]Revenue_Margin_input_Pac!A:L,12,0),"")</f>
        <v/>
      </c>
      <c r="Z119" s="87" t="str">
        <f>IFERROR(VLOOKUP(A119,[1]Revenue_Margin_input_Pac!A:M,13,0),"")</f>
        <v/>
      </c>
      <c r="AA119" s="29">
        <f t="shared" si="56"/>
        <v>0</v>
      </c>
      <c r="AB119" s="30">
        <f t="shared" si="56"/>
        <v>0</v>
      </c>
      <c r="AC119" s="30">
        <f t="shared" si="56"/>
        <v>0</v>
      </c>
      <c r="AD119" s="30">
        <f t="shared" si="56"/>
        <v>0</v>
      </c>
      <c r="AE119" s="30">
        <f t="shared" si="56"/>
        <v>0</v>
      </c>
      <c r="AF119" s="30">
        <f t="shared" si="56"/>
        <v>0</v>
      </c>
      <c r="AG119" s="31">
        <f t="shared" si="56"/>
        <v>0</v>
      </c>
      <c r="AH119" s="29">
        <f t="shared" si="57"/>
        <v>0</v>
      </c>
      <c r="AI119" s="30">
        <f t="shared" si="57"/>
        <v>0</v>
      </c>
      <c r="AJ119" s="30">
        <f t="shared" si="57"/>
        <v>0</v>
      </c>
      <c r="AK119" s="30">
        <f t="shared" si="57"/>
        <v>0</v>
      </c>
      <c r="AL119" s="30">
        <f t="shared" si="57"/>
        <v>0</v>
      </c>
      <c r="AM119" s="30">
        <f t="shared" si="57"/>
        <v>0</v>
      </c>
      <c r="AN119" s="31">
        <f t="shared" si="57"/>
        <v>0</v>
      </c>
      <c r="AO119" s="42" t="str">
        <f t="shared" si="49"/>
        <v/>
      </c>
      <c r="AP119" s="43" t="str">
        <f t="shared" si="49"/>
        <v/>
      </c>
      <c r="AQ119" s="43" t="str">
        <f t="shared" si="49"/>
        <v/>
      </c>
      <c r="AR119" s="43" t="str">
        <f t="shared" si="49"/>
        <v/>
      </c>
      <c r="AS119" s="43" t="str">
        <f t="shared" si="49"/>
        <v/>
      </c>
      <c r="AT119" s="43" t="str">
        <f t="shared" si="49"/>
        <v/>
      </c>
      <c r="AU119" s="90" t="str">
        <f t="shared" si="49"/>
        <v/>
      </c>
      <c r="AV119" t="str">
        <f t="shared" si="60"/>
        <v>C3 - Standard and Premium</v>
      </c>
      <c r="AW119" t="str">
        <f t="shared" si="58"/>
        <v>C3 - Standard and Premium_AM &amp; EMEA</v>
      </c>
    </row>
    <row r="120" spans="1:49" ht="15" hidden="1" outlineLevel="1" x14ac:dyDescent="0.25">
      <c r="A120" s="85" t="s">
        <v>244</v>
      </c>
      <c r="B120" t="s">
        <v>245</v>
      </c>
      <c r="C120" t="s">
        <v>26</v>
      </c>
      <c r="D120" t="s">
        <v>15</v>
      </c>
      <c r="E120" t="str">
        <f>VLOOKUP(A120,[1]VLookup!G:I,3,0)</f>
        <v>C3 Walkies</v>
      </c>
      <c r="F120" s="22">
        <v>0</v>
      </c>
      <c r="G120" s="23">
        <f>IFERROR(VLOOKUP(A120,[1]Pacific_bookings_input!A:C,3,0),0)</f>
        <v>0</v>
      </c>
      <c r="H120" s="23">
        <f>IFERROR(VLOOKUP(A120,[1]Pacific_bookings_input!H:I,2,0),0)</f>
        <v>0</v>
      </c>
      <c r="I120" s="23">
        <f t="shared" si="59"/>
        <v>0</v>
      </c>
      <c r="J120" s="23">
        <f t="shared" si="59"/>
        <v>0</v>
      </c>
      <c r="K120" s="23">
        <f t="shared" si="59"/>
        <v>0</v>
      </c>
      <c r="L120" s="23">
        <f t="shared" si="59"/>
        <v>0</v>
      </c>
      <c r="M120" s="86" t="str">
        <f>IFERROR(VLOOKUP(A120,[1]Revenue_Margin_input_Pac!A:F,6,0),"")</f>
        <v/>
      </c>
      <c r="N120" s="25" t="str">
        <f t="shared" si="39"/>
        <v/>
      </c>
      <c r="O120" s="25" t="str">
        <f t="shared" si="40"/>
        <v/>
      </c>
      <c r="P120" s="25" t="str">
        <f t="shared" si="41"/>
        <v/>
      </c>
      <c r="Q120" s="25" t="str">
        <f t="shared" si="42"/>
        <v/>
      </c>
      <c r="R120" s="25" t="str">
        <f t="shared" si="42"/>
        <v/>
      </c>
      <c r="S120" s="26" t="str">
        <f t="shared" si="42"/>
        <v/>
      </c>
      <c r="T120" s="27" t="str">
        <f>IFERROR(VLOOKUP(A120,[1]Revenue_Margin_input_Pac!A:K,7,0),"")</f>
        <v/>
      </c>
      <c r="U120" s="28" t="str">
        <f>IFERROR(VLOOKUP(A120,[1]Revenue_Margin_input_Pac!A:K,8,0),"")</f>
        <v/>
      </c>
      <c r="V120" s="28" t="str">
        <f>IFERROR(VLOOKUP(A120,[1]Revenue_Margin_input_Pac!A:K,9,0),"")</f>
        <v/>
      </c>
      <c r="W120" s="28" t="str">
        <f>IFERROR(VLOOKUP(A120,[1]Revenue_Margin_input_Pac!A:K,10,0),"")</f>
        <v/>
      </c>
      <c r="X120" s="28" t="str">
        <f>IFERROR(VLOOKUP(A120,[1]Revenue_Margin_input_Pac!A:K,11,0),"")</f>
        <v/>
      </c>
      <c r="Y120" s="28" t="str">
        <f>IFERROR(VLOOKUP(A130,[1]Revenue_Margin_input_Pac!A:L,12,0),"")</f>
        <v/>
      </c>
      <c r="Z120" s="87" t="str">
        <f>IFERROR(VLOOKUP(A120,[1]Revenue_Margin_input_Pac!A:M,13,0),"")</f>
        <v/>
      </c>
      <c r="AA120" s="29">
        <f t="shared" si="56"/>
        <v>0</v>
      </c>
      <c r="AB120" s="30">
        <f t="shared" si="56"/>
        <v>0</v>
      </c>
      <c r="AC120" s="30">
        <f t="shared" si="56"/>
        <v>0</v>
      </c>
      <c r="AD120" s="30">
        <f t="shared" si="56"/>
        <v>0</v>
      </c>
      <c r="AE120" s="30">
        <f t="shared" si="56"/>
        <v>0</v>
      </c>
      <c r="AF120" s="30">
        <f t="shared" si="56"/>
        <v>0</v>
      </c>
      <c r="AG120" s="31">
        <f t="shared" si="56"/>
        <v>0</v>
      </c>
      <c r="AH120" s="29">
        <f t="shared" si="57"/>
        <v>0</v>
      </c>
      <c r="AI120" s="30">
        <f t="shared" si="57"/>
        <v>0</v>
      </c>
      <c r="AJ120" s="30">
        <f t="shared" si="57"/>
        <v>0</v>
      </c>
      <c r="AK120" s="30">
        <f t="shared" si="57"/>
        <v>0</v>
      </c>
      <c r="AL120" s="30">
        <f t="shared" si="57"/>
        <v>0</v>
      </c>
      <c r="AM120" s="30">
        <f t="shared" si="57"/>
        <v>0</v>
      </c>
      <c r="AN120" s="31">
        <f t="shared" si="57"/>
        <v>0</v>
      </c>
      <c r="AO120" s="42" t="str">
        <f t="shared" si="49"/>
        <v/>
      </c>
      <c r="AP120" s="43" t="str">
        <f t="shared" si="49"/>
        <v/>
      </c>
      <c r="AQ120" s="43" t="str">
        <f t="shared" si="49"/>
        <v/>
      </c>
      <c r="AR120" s="43" t="str">
        <f t="shared" si="49"/>
        <v/>
      </c>
      <c r="AS120" s="43" t="str">
        <f t="shared" si="49"/>
        <v/>
      </c>
      <c r="AT120" s="43" t="str">
        <f t="shared" si="49"/>
        <v/>
      </c>
      <c r="AU120" s="90" t="str">
        <f t="shared" si="49"/>
        <v/>
      </c>
      <c r="AV120" t="str">
        <f t="shared" si="60"/>
        <v>C3 - Standard and Premium</v>
      </c>
      <c r="AW120" t="str">
        <f t="shared" si="58"/>
        <v>C3 - Standard and Premium_AM &amp; EMEA</v>
      </c>
    </row>
    <row r="121" spans="1:49" ht="15" outlineLevel="1" x14ac:dyDescent="0.25">
      <c r="A121" s="85" t="s">
        <v>246</v>
      </c>
      <c r="B121" t="s">
        <v>247</v>
      </c>
      <c r="C121" t="s">
        <v>26</v>
      </c>
      <c r="D121" t="s">
        <v>18</v>
      </c>
      <c r="E121" t="str">
        <f>VLOOKUP(A121,[1]VLookup!G:I,3,0)</f>
        <v>C3 Walkies</v>
      </c>
      <c r="F121" s="22">
        <v>2</v>
      </c>
      <c r="G121" s="23">
        <f>IFERROR(VLOOKUP(A121,[1]Pacific_bookings_input!A:C,3,0),0)</f>
        <v>3</v>
      </c>
      <c r="H121" s="23">
        <f>IFERROR(VLOOKUP(A121,[1]Pacific_bookings_input!H:I,2,0),0)</f>
        <v>3</v>
      </c>
      <c r="I121" s="23">
        <f t="shared" si="59"/>
        <v>3</v>
      </c>
      <c r="J121" s="23">
        <f t="shared" si="59"/>
        <v>4</v>
      </c>
      <c r="K121" s="23">
        <f>ROUND(K$181*$H121/$H$181,0)-1</f>
        <v>3</v>
      </c>
      <c r="L121" s="23">
        <f t="shared" si="59"/>
        <v>4</v>
      </c>
      <c r="M121" s="86">
        <f>IFERROR(VLOOKUP(A121,[1]Revenue_Margin_input_Pac!A:F,6,0),"")</f>
        <v>8.3029669161990984</v>
      </c>
      <c r="N121" s="25">
        <f t="shared" si="39"/>
        <v>8.3029669161990984</v>
      </c>
      <c r="O121" s="25">
        <f t="shared" si="40"/>
        <v>8.3029669161990984</v>
      </c>
      <c r="P121" s="25">
        <f t="shared" si="41"/>
        <v>8.3029669161990984</v>
      </c>
      <c r="Q121" s="25">
        <f t="shared" si="42"/>
        <v>8.3029669161990984</v>
      </c>
      <c r="R121" s="25">
        <f t="shared" si="42"/>
        <v>8.3029669161990984</v>
      </c>
      <c r="S121" s="26">
        <f t="shared" si="42"/>
        <v>8.3029669161990984</v>
      </c>
      <c r="T121" s="27">
        <f>IFERROR(VLOOKUP(A121,[1]Revenue_Margin_input_Pac!A:K,7,0),"")</f>
        <v>0.20399284402874249</v>
      </c>
      <c r="U121" s="28">
        <f>IFERROR(VLOOKUP(A121,[1]Revenue_Margin_input_Pac!A:K,8,0),"")</f>
        <v>0.20402306770526507</v>
      </c>
      <c r="V121" s="28">
        <f>IFERROR(VLOOKUP(A121,[1]Revenue_Margin_input_Pac!A:K,9,0),"")</f>
        <v>0.20402306770526507</v>
      </c>
      <c r="W121" s="28">
        <f>IFERROR(VLOOKUP(A121,[1]Revenue_Margin_input_Pac!A:K,10,0),"")</f>
        <v>0.20402306770526507</v>
      </c>
      <c r="X121" s="28">
        <f>IFERROR(VLOOKUP(A121,[1]Revenue_Margin_input_Pac!A:K,11,0),"")</f>
        <v>0.20402306770526507</v>
      </c>
      <c r="Y121" s="28">
        <f>IFERROR(VLOOKUP(A121,[1]Revenue_Margin_input_Pac!A:L,12,0),"")</f>
        <v>0.20402306770526507</v>
      </c>
      <c r="Z121" s="87">
        <f>IFERROR(VLOOKUP(A121,[1]Revenue_Margin_input_Pac!A:M,13,0),"")</f>
        <v>0.20402306770526507</v>
      </c>
      <c r="AA121" s="29">
        <f t="shared" si="56"/>
        <v>16.605933832398197</v>
      </c>
      <c r="AB121" s="30">
        <f t="shared" si="56"/>
        <v>24.908900748597297</v>
      </c>
      <c r="AC121" s="30">
        <f t="shared" si="56"/>
        <v>24.908900748597297</v>
      </c>
      <c r="AD121" s="30">
        <f t="shared" si="56"/>
        <v>24.908900748597297</v>
      </c>
      <c r="AE121" s="30">
        <f t="shared" si="56"/>
        <v>33.211867664796394</v>
      </c>
      <c r="AF121" s="30">
        <f t="shared" si="56"/>
        <v>24.908900748597297</v>
      </c>
      <c r="AG121" s="31">
        <f t="shared" si="56"/>
        <v>33.211867664796394</v>
      </c>
      <c r="AH121" s="29">
        <f t="shared" si="57"/>
        <v>3.3874916702240232</v>
      </c>
      <c r="AI121" s="30">
        <f t="shared" si="57"/>
        <v>5.0819903438947938</v>
      </c>
      <c r="AJ121" s="30">
        <f t="shared" si="57"/>
        <v>5.0819903438947938</v>
      </c>
      <c r="AK121" s="30">
        <f t="shared" si="57"/>
        <v>5.0819903438947938</v>
      </c>
      <c r="AL121" s="30">
        <f t="shared" si="57"/>
        <v>6.7759871251930583</v>
      </c>
      <c r="AM121" s="30">
        <f t="shared" si="57"/>
        <v>5.0819903438947938</v>
      </c>
      <c r="AN121" s="31">
        <f t="shared" si="57"/>
        <v>6.7759871251930583</v>
      </c>
      <c r="AO121" s="42"/>
      <c r="AP121" s="43"/>
      <c r="AQ121" s="43"/>
      <c r="AR121" s="43"/>
      <c r="AS121" s="43"/>
      <c r="AT121" s="43"/>
      <c r="AU121" s="90"/>
      <c r="AV121" t="str">
        <f t="shared" si="60"/>
        <v>C3 - Standard and Premium</v>
      </c>
      <c r="AW121" t="str">
        <f t="shared" si="58"/>
        <v>C3 - Standard and Premium_AM &amp; EMEA</v>
      </c>
    </row>
    <row r="122" spans="1:49" ht="15" hidden="1" outlineLevel="1" x14ac:dyDescent="0.25">
      <c r="A122" s="85" t="s">
        <v>248</v>
      </c>
      <c r="B122" t="s">
        <v>249</v>
      </c>
      <c r="C122" t="s">
        <v>60</v>
      </c>
      <c r="D122" t="s">
        <v>18</v>
      </c>
      <c r="E122" t="str">
        <f>VLOOKUP(A122,[1]VLookup!G:I,3,0)</f>
        <v>C3 Ride-On</v>
      </c>
      <c r="F122" s="22">
        <v>0</v>
      </c>
      <c r="G122" s="23">
        <f>IFERROR(VLOOKUP(A122,[1]Pacific_bookings_input!A:C,3,0),0)</f>
        <v>0</v>
      </c>
      <c r="H122" s="23">
        <f>IFERROR(VLOOKUP(A122,[1]Pacific_bookings_input!H:I,2,0),0)</f>
        <v>0</v>
      </c>
      <c r="I122" s="23">
        <f t="shared" si="59"/>
        <v>0</v>
      </c>
      <c r="J122" s="23">
        <f t="shared" si="59"/>
        <v>0</v>
      </c>
      <c r="K122" s="23">
        <f t="shared" si="59"/>
        <v>0</v>
      </c>
      <c r="L122" s="23">
        <f t="shared" si="59"/>
        <v>0</v>
      </c>
      <c r="M122" s="86" t="str">
        <f>IFERROR(VLOOKUP(A122,[1]Revenue_Margin_input_Pac!A:F,6,0),"")</f>
        <v/>
      </c>
      <c r="N122" s="25" t="str">
        <f t="shared" si="39"/>
        <v/>
      </c>
      <c r="O122" s="25" t="str">
        <f t="shared" si="40"/>
        <v/>
      </c>
      <c r="P122" s="25" t="str">
        <f t="shared" si="41"/>
        <v/>
      </c>
      <c r="Q122" s="25" t="str">
        <f t="shared" si="42"/>
        <v/>
      </c>
      <c r="R122" s="25" t="str">
        <f t="shared" si="42"/>
        <v/>
      </c>
      <c r="S122" s="26" t="str">
        <f t="shared" si="42"/>
        <v/>
      </c>
      <c r="T122" s="27" t="str">
        <f>IFERROR(VLOOKUP(A122,[1]Revenue_Margin_input_Pac!A:K,7,0),"")</f>
        <v/>
      </c>
      <c r="U122" s="28" t="str">
        <f>IFERROR(VLOOKUP(A122,[1]Revenue_Margin_input_Pac!A:K,8,0),"")</f>
        <v/>
      </c>
      <c r="V122" s="28" t="str">
        <f>IFERROR(VLOOKUP(A122,[1]Revenue_Margin_input_Pac!A:K,9,0),"")</f>
        <v/>
      </c>
      <c r="W122" s="28" t="str">
        <f>IFERROR(VLOOKUP(A122,[1]Revenue_Margin_input_Pac!A:K,10,0),"")</f>
        <v/>
      </c>
      <c r="X122" s="28" t="str">
        <f>IFERROR(VLOOKUP(A122,[1]Revenue_Margin_input_Pac!A:K,11,0),"")</f>
        <v/>
      </c>
      <c r="Y122" s="28" t="str">
        <f>IFERROR(VLOOKUP(A122,[1]Revenue_Margin_input_Pac!A:L,12,0),"")</f>
        <v/>
      </c>
      <c r="Z122" s="87" t="str">
        <f>IFERROR(VLOOKUP(A122,[1]Revenue_Margin_input_Pac!A:M,13,0),"")</f>
        <v/>
      </c>
      <c r="AA122" s="29">
        <f t="shared" si="56"/>
        <v>0</v>
      </c>
      <c r="AB122" s="30">
        <f t="shared" si="56"/>
        <v>0</v>
      </c>
      <c r="AC122" s="30">
        <f t="shared" si="56"/>
        <v>0</v>
      </c>
      <c r="AD122" s="30">
        <f t="shared" si="56"/>
        <v>0</v>
      </c>
      <c r="AE122" s="30">
        <f t="shared" si="56"/>
        <v>0</v>
      </c>
      <c r="AF122" s="30">
        <f t="shared" si="56"/>
        <v>0</v>
      </c>
      <c r="AG122" s="31">
        <f t="shared" si="56"/>
        <v>0</v>
      </c>
      <c r="AH122" s="29">
        <f t="shared" si="57"/>
        <v>0</v>
      </c>
      <c r="AI122" s="30">
        <f t="shared" si="57"/>
        <v>0</v>
      </c>
      <c r="AJ122" s="30">
        <f t="shared" si="57"/>
        <v>0</v>
      </c>
      <c r="AK122" s="30">
        <f t="shared" si="57"/>
        <v>0</v>
      </c>
      <c r="AL122" s="30">
        <f t="shared" si="57"/>
        <v>0</v>
      </c>
      <c r="AM122" s="30">
        <f t="shared" si="57"/>
        <v>0</v>
      </c>
      <c r="AN122" s="31">
        <f t="shared" si="57"/>
        <v>0</v>
      </c>
      <c r="AO122" s="42" t="str">
        <f t="shared" ref="AO122:AU130" si="61">IFERROR(AH122/AA122,"")</f>
        <v/>
      </c>
      <c r="AP122" s="43" t="str">
        <f t="shared" si="61"/>
        <v/>
      </c>
      <c r="AQ122" s="43" t="str">
        <f t="shared" si="61"/>
        <v/>
      </c>
      <c r="AR122" s="43" t="str">
        <f t="shared" si="61"/>
        <v/>
      </c>
      <c r="AS122" s="43" t="str">
        <f t="shared" si="61"/>
        <v/>
      </c>
      <c r="AT122" s="43" t="str">
        <f t="shared" si="61"/>
        <v/>
      </c>
      <c r="AU122" s="90" t="str">
        <f t="shared" si="61"/>
        <v/>
      </c>
      <c r="AV122" t="str">
        <f t="shared" si="60"/>
        <v>C3 - Standard and Premium</v>
      </c>
      <c r="AW122" t="str">
        <f t="shared" si="58"/>
        <v>C3 - Standard and Premium_AM &amp; EMEA</v>
      </c>
    </row>
    <row r="123" spans="1:49" ht="15" hidden="1" outlineLevel="1" x14ac:dyDescent="0.25">
      <c r="A123" s="85" t="s">
        <v>250</v>
      </c>
      <c r="B123" t="s">
        <v>251</v>
      </c>
      <c r="C123" t="s">
        <v>26</v>
      </c>
      <c r="D123" t="s">
        <v>18</v>
      </c>
      <c r="E123" t="str">
        <f>VLOOKUP(A123,[1]VLookup!G:I,3,0)</f>
        <v>C3 Ride-On</v>
      </c>
      <c r="F123" s="22">
        <v>0</v>
      </c>
      <c r="G123" s="23">
        <f>IFERROR(VLOOKUP(A123,[1]Pacific_bookings_input!A:C,3,0),0)</f>
        <v>0</v>
      </c>
      <c r="H123" s="23">
        <f>IFERROR(VLOOKUP(A123,[1]Pacific_bookings_input!H:I,2,0),0)</f>
        <v>0</v>
      </c>
      <c r="I123" s="23">
        <f t="shared" si="59"/>
        <v>0</v>
      </c>
      <c r="J123" s="23">
        <f t="shared" si="59"/>
        <v>0</v>
      </c>
      <c r="K123" s="23">
        <f t="shared" si="59"/>
        <v>0</v>
      </c>
      <c r="L123" s="23">
        <f t="shared" si="59"/>
        <v>0</v>
      </c>
      <c r="M123" s="86" t="str">
        <f>IFERROR(VLOOKUP(A123,[1]Revenue_Margin_input_Pac!A:F,6,0),"")</f>
        <v/>
      </c>
      <c r="N123" s="25" t="str">
        <f t="shared" si="39"/>
        <v/>
      </c>
      <c r="O123" s="25" t="str">
        <f t="shared" si="40"/>
        <v/>
      </c>
      <c r="P123" s="25" t="str">
        <f t="shared" si="41"/>
        <v/>
      </c>
      <c r="Q123" s="25" t="str">
        <f t="shared" si="42"/>
        <v/>
      </c>
      <c r="R123" s="25" t="str">
        <f t="shared" si="42"/>
        <v/>
      </c>
      <c r="S123" s="26" t="str">
        <f t="shared" si="42"/>
        <v/>
      </c>
      <c r="T123" s="27" t="str">
        <f>IFERROR(VLOOKUP(A123,[1]Revenue_Margin_input_Pac!A:K,7,0),"")</f>
        <v/>
      </c>
      <c r="U123" s="28" t="str">
        <f>IFERROR(VLOOKUP(A123,[1]Revenue_Margin_input_Pac!A:K,8,0),"")</f>
        <v/>
      </c>
      <c r="V123" s="28" t="str">
        <f>IFERROR(VLOOKUP(A123,[1]Revenue_Margin_input_Pac!A:K,9,0),"")</f>
        <v/>
      </c>
      <c r="W123" s="28" t="str">
        <f>IFERROR(VLOOKUP(A123,[1]Revenue_Margin_input_Pac!A:K,10,0),"")</f>
        <v/>
      </c>
      <c r="X123" s="28" t="str">
        <f>IFERROR(VLOOKUP(A123,[1]Revenue_Margin_input_Pac!A:K,11,0),"")</f>
        <v/>
      </c>
      <c r="Y123" s="28" t="str">
        <f>IFERROR(VLOOKUP(A123,[1]Revenue_Margin_input_Pac!A:L,12,0),"")</f>
        <v/>
      </c>
      <c r="Z123" s="87" t="str">
        <f>IFERROR(VLOOKUP(A123,[1]Revenue_Margin_input_Pac!A:M,13,0),"")</f>
        <v/>
      </c>
      <c r="AA123" s="29">
        <f t="shared" si="56"/>
        <v>0</v>
      </c>
      <c r="AB123" s="30">
        <f t="shared" si="56"/>
        <v>0</v>
      </c>
      <c r="AC123" s="30">
        <f t="shared" si="56"/>
        <v>0</v>
      </c>
      <c r="AD123" s="30">
        <f t="shared" si="56"/>
        <v>0</v>
      </c>
      <c r="AE123" s="30">
        <f t="shared" si="56"/>
        <v>0</v>
      </c>
      <c r="AF123" s="30">
        <f t="shared" si="56"/>
        <v>0</v>
      </c>
      <c r="AG123" s="31">
        <f t="shared" si="56"/>
        <v>0</v>
      </c>
      <c r="AH123" s="29">
        <f t="shared" si="57"/>
        <v>0</v>
      </c>
      <c r="AI123" s="30">
        <f t="shared" si="57"/>
        <v>0</v>
      </c>
      <c r="AJ123" s="30">
        <f t="shared" si="57"/>
        <v>0</v>
      </c>
      <c r="AK123" s="30">
        <f t="shared" si="57"/>
        <v>0</v>
      </c>
      <c r="AL123" s="30">
        <f t="shared" si="57"/>
        <v>0</v>
      </c>
      <c r="AM123" s="30">
        <f t="shared" si="57"/>
        <v>0</v>
      </c>
      <c r="AN123" s="31">
        <f t="shared" si="57"/>
        <v>0</v>
      </c>
      <c r="AO123" s="42" t="str">
        <f t="shared" si="61"/>
        <v/>
      </c>
      <c r="AP123" s="43" t="str">
        <f t="shared" si="61"/>
        <v/>
      </c>
      <c r="AQ123" s="43" t="str">
        <f t="shared" si="61"/>
        <v/>
      </c>
      <c r="AR123" s="43" t="str">
        <f t="shared" si="61"/>
        <v/>
      </c>
      <c r="AS123" s="43" t="str">
        <f t="shared" si="61"/>
        <v/>
      </c>
      <c r="AT123" s="43" t="str">
        <f t="shared" si="61"/>
        <v/>
      </c>
      <c r="AU123" s="90" t="str">
        <f t="shared" si="61"/>
        <v/>
      </c>
      <c r="AV123" t="str">
        <f t="shared" si="60"/>
        <v>C3 - Standard and Premium</v>
      </c>
      <c r="AW123" t="str">
        <f t="shared" si="58"/>
        <v>C3 - Standard and Premium_AM &amp; EMEA</v>
      </c>
    </row>
    <row r="124" spans="1:49" ht="15" hidden="1" outlineLevel="1" x14ac:dyDescent="0.25">
      <c r="A124" s="85" t="s">
        <v>252</v>
      </c>
      <c r="B124" t="s">
        <v>253</v>
      </c>
      <c r="C124" t="s">
        <v>26</v>
      </c>
      <c r="D124" t="s">
        <v>15</v>
      </c>
      <c r="E124" t="str">
        <f>VLOOKUP(A124,[1]VLookup!G:I,3,0)</f>
        <v>C3 Ride-On</v>
      </c>
      <c r="F124" s="22">
        <v>0</v>
      </c>
      <c r="G124" s="23">
        <f>IFERROR(VLOOKUP(A124,[1]Pacific_bookings_input!A:C,3,0),0)</f>
        <v>0</v>
      </c>
      <c r="H124" s="23">
        <f>IFERROR(VLOOKUP(A124,[1]Pacific_bookings_input!H:I,2,0),0)</f>
        <v>0</v>
      </c>
      <c r="I124" s="23">
        <f t="shared" si="59"/>
        <v>0</v>
      </c>
      <c r="J124" s="23">
        <f t="shared" si="59"/>
        <v>0</v>
      </c>
      <c r="K124" s="23">
        <f t="shared" si="59"/>
        <v>0</v>
      </c>
      <c r="L124" s="23">
        <f t="shared" si="59"/>
        <v>0</v>
      </c>
      <c r="M124" s="86" t="str">
        <f>IFERROR(VLOOKUP(A124,[1]Revenue_Margin_input_Pac!A:F,6,0),"")</f>
        <v/>
      </c>
      <c r="N124" s="25" t="str">
        <f t="shared" si="39"/>
        <v/>
      </c>
      <c r="O124" s="25" t="str">
        <f t="shared" si="40"/>
        <v/>
      </c>
      <c r="P124" s="25" t="str">
        <f t="shared" si="41"/>
        <v/>
      </c>
      <c r="Q124" s="25" t="str">
        <f t="shared" si="42"/>
        <v/>
      </c>
      <c r="R124" s="25" t="str">
        <f t="shared" si="42"/>
        <v/>
      </c>
      <c r="S124" s="26" t="str">
        <f t="shared" si="42"/>
        <v/>
      </c>
      <c r="T124" s="27" t="str">
        <f>IFERROR(VLOOKUP(A124,[1]Revenue_Margin_input_Pac!A:K,7,0),"")</f>
        <v/>
      </c>
      <c r="U124" s="28" t="str">
        <f>IFERROR(VLOOKUP(A124,[1]Revenue_Margin_input_Pac!A:K,8,0),"")</f>
        <v/>
      </c>
      <c r="V124" s="28" t="str">
        <f>IFERROR(VLOOKUP(A124,[1]Revenue_Margin_input_Pac!A:K,9,0),"")</f>
        <v/>
      </c>
      <c r="W124" s="28" t="str">
        <f>IFERROR(VLOOKUP(A124,[1]Revenue_Margin_input_Pac!A:K,10,0),"")</f>
        <v/>
      </c>
      <c r="X124" s="28" t="str">
        <f>IFERROR(VLOOKUP(A124,[1]Revenue_Margin_input_Pac!A:K,11,0),"")</f>
        <v/>
      </c>
      <c r="Y124" s="28" t="str">
        <f>IFERROR(VLOOKUP(A124,[1]Revenue_Margin_input_Pac!A:L,12,0),"")</f>
        <v/>
      </c>
      <c r="Z124" s="87" t="str">
        <f>IFERROR(VLOOKUP(A124,[1]Revenue_Margin_input_Pac!A:M,13,0),"")</f>
        <v/>
      </c>
      <c r="AA124" s="29">
        <f t="shared" si="56"/>
        <v>0</v>
      </c>
      <c r="AB124" s="30">
        <f t="shared" si="56"/>
        <v>0</v>
      </c>
      <c r="AC124" s="30">
        <f t="shared" si="56"/>
        <v>0</v>
      </c>
      <c r="AD124" s="30">
        <f t="shared" si="56"/>
        <v>0</v>
      </c>
      <c r="AE124" s="30">
        <f t="shared" si="56"/>
        <v>0</v>
      </c>
      <c r="AF124" s="30">
        <f t="shared" si="56"/>
        <v>0</v>
      </c>
      <c r="AG124" s="31">
        <f t="shared" si="56"/>
        <v>0</v>
      </c>
      <c r="AH124" s="29">
        <f t="shared" si="57"/>
        <v>0</v>
      </c>
      <c r="AI124" s="30">
        <f t="shared" si="57"/>
        <v>0</v>
      </c>
      <c r="AJ124" s="30">
        <f t="shared" si="57"/>
        <v>0</v>
      </c>
      <c r="AK124" s="30">
        <f t="shared" si="57"/>
        <v>0</v>
      </c>
      <c r="AL124" s="30">
        <f t="shared" si="57"/>
        <v>0</v>
      </c>
      <c r="AM124" s="30">
        <f t="shared" si="57"/>
        <v>0</v>
      </c>
      <c r="AN124" s="31">
        <f t="shared" si="57"/>
        <v>0</v>
      </c>
      <c r="AO124" s="42" t="str">
        <f t="shared" si="61"/>
        <v/>
      </c>
      <c r="AP124" s="43" t="str">
        <f t="shared" si="61"/>
        <v/>
      </c>
      <c r="AQ124" s="43" t="str">
        <f t="shared" si="61"/>
        <v/>
      </c>
      <c r="AR124" s="43" t="str">
        <f t="shared" si="61"/>
        <v/>
      </c>
      <c r="AS124" s="43" t="str">
        <f t="shared" si="61"/>
        <v/>
      </c>
      <c r="AT124" s="43" t="str">
        <f t="shared" si="61"/>
        <v/>
      </c>
      <c r="AU124" s="90" t="str">
        <f t="shared" si="61"/>
        <v/>
      </c>
      <c r="AV124" t="str">
        <f t="shared" si="60"/>
        <v>C3 - Standard and Premium</v>
      </c>
      <c r="AW124" t="str">
        <f t="shared" si="58"/>
        <v>C3 - Standard and Premium_AM &amp; EMEA</v>
      </c>
    </row>
    <row r="125" spans="1:49" ht="15" hidden="1" outlineLevel="1" x14ac:dyDescent="0.25">
      <c r="A125" s="85" t="s">
        <v>254</v>
      </c>
      <c r="B125" t="s">
        <v>255</v>
      </c>
      <c r="C125" t="s">
        <v>60</v>
      </c>
      <c r="D125" t="s">
        <v>15</v>
      </c>
      <c r="E125" t="str">
        <f>VLOOKUP(A125,[1]VLookup!G:I,3,0)</f>
        <v>C3 Ride-On</v>
      </c>
      <c r="F125" s="22">
        <v>0</v>
      </c>
      <c r="G125" s="23">
        <f>IFERROR(VLOOKUP(A125,[1]Pacific_bookings_input!A:C,3,0),0)</f>
        <v>0</v>
      </c>
      <c r="H125" s="23">
        <f>IFERROR(VLOOKUP(A125,[1]Pacific_bookings_input!H:I,2,0),0)</f>
        <v>0</v>
      </c>
      <c r="I125" s="23">
        <f t="shared" si="59"/>
        <v>0</v>
      </c>
      <c r="J125" s="23">
        <f t="shared" si="59"/>
        <v>0</v>
      </c>
      <c r="K125" s="23">
        <f t="shared" si="59"/>
        <v>0</v>
      </c>
      <c r="L125" s="23">
        <f t="shared" si="59"/>
        <v>0</v>
      </c>
      <c r="M125" s="86" t="str">
        <f>IFERROR(VLOOKUP(A125,[1]Revenue_Margin_input_Pac!A:F,6,0),"")</f>
        <v/>
      </c>
      <c r="N125" s="25" t="str">
        <f t="shared" si="39"/>
        <v/>
      </c>
      <c r="O125" s="25" t="str">
        <f t="shared" si="40"/>
        <v/>
      </c>
      <c r="P125" s="25" t="str">
        <f t="shared" si="41"/>
        <v/>
      </c>
      <c r="Q125" s="25" t="str">
        <f t="shared" si="42"/>
        <v/>
      </c>
      <c r="R125" s="25" t="str">
        <f t="shared" si="42"/>
        <v/>
      </c>
      <c r="S125" s="26" t="str">
        <f t="shared" si="42"/>
        <v/>
      </c>
      <c r="T125" s="27" t="str">
        <f>IFERROR(VLOOKUP(A125,[1]Revenue_Margin_input_Pac!A:K,7,0),"")</f>
        <v/>
      </c>
      <c r="U125" s="28" t="str">
        <f>IFERROR(VLOOKUP(A125,[1]Revenue_Margin_input_Pac!A:K,8,0),"")</f>
        <v/>
      </c>
      <c r="V125" s="28" t="str">
        <f>IFERROR(VLOOKUP(A125,[1]Revenue_Margin_input_Pac!A:K,9,0),"")</f>
        <v/>
      </c>
      <c r="W125" s="28" t="str">
        <f>IFERROR(VLOOKUP(A125,[1]Revenue_Margin_input_Pac!A:K,10,0),"")</f>
        <v/>
      </c>
      <c r="X125" s="28" t="str">
        <f>IFERROR(VLOOKUP(A125,[1]Revenue_Margin_input_Pac!A:K,11,0),"")</f>
        <v/>
      </c>
      <c r="Y125" s="28" t="str">
        <f>IFERROR(VLOOKUP(A125,[1]Revenue_Margin_input_Pac!A:L,12,0),"")</f>
        <v/>
      </c>
      <c r="Z125" s="87" t="str">
        <f>IFERROR(VLOOKUP(A125,[1]Revenue_Margin_input_Pac!A:M,13,0),"")</f>
        <v/>
      </c>
      <c r="AA125" s="29">
        <f t="shared" si="56"/>
        <v>0</v>
      </c>
      <c r="AB125" s="30">
        <f t="shared" si="56"/>
        <v>0</v>
      </c>
      <c r="AC125" s="30">
        <f t="shared" si="56"/>
        <v>0</v>
      </c>
      <c r="AD125" s="30">
        <f t="shared" si="56"/>
        <v>0</v>
      </c>
      <c r="AE125" s="30">
        <f t="shared" si="56"/>
        <v>0</v>
      </c>
      <c r="AF125" s="30">
        <f t="shared" si="56"/>
        <v>0</v>
      </c>
      <c r="AG125" s="31">
        <f t="shared" si="56"/>
        <v>0</v>
      </c>
      <c r="AH125" s="29">
        <f t="shared" si="57"/>
        <v>0</v>
      </c>
      <c r="AI125" s="30">
        <f t="shared" si="57"/>
        <v>0</v>
      </c>
      <c r="AJ125" s="30">
        <f t="shared" si="57"/>
        <v>0</v>
      </c>
      <c r="AK125" s="30">
        <f t="shared" si="57"/>
        <v>0</v>
      </c>
      <c r="AL125" s="30">
        <f t="shared" si="57"/>
        <v>0</v>
      </c>
      <c r="AM125" s="30">
        <f t="shared" si="57"/>
        <v>0</v>
      </c>
      <c r="AN125" s="31">
        <f t="shared" si="57"/>
        <v>0</v>
      </c>
      <c r="AO125" s="42" t="str">
        <f t="shared" si="61"/>
        <v/>
      </c>
      <c r="AP125" s="43" t="str">
        <f t="shared" si="61"/>
        <v/>
      </c>
      <c r="AQ125" s="43" t="str">
        <f t="shared" si="61"/>
        <v/>
      </c>
      <c r="AR125" s="43" t="str">
        <f t="shared" si="61"/>
        <v/>
      </c>
      <c r="AS125" s="43" t="str">
        <f t="shared" si="61"/>
        <v/>
      </c>
      <c r="AT125" s="43" t="str">
        <f t="shared" si="61"/>
        <v/>
      </c>
      <c r="AU125" s="90" t="str">
        <f t="shared" si="61"/>
        <v/>
      </c>
      <c r="AV125" t="str">
        <f t="shared" si="60"/>
        <v>C3 - Standard and Premium</v>
      </c>
      <c r="AW125" t="str">
        <f t="shared" si="58"/>
        <v>C3 - Standard and Premium_AM &amp; EMEA</v>
      </c>
    </row>
    <row r="126" spans="1:49" ht="15" hidden="1" outlineLevel="1" x14ac:dyDescent="0.25">
      <c r="A126" s="85" t="s">
        <v>256</v>
      </c>
      <c r="B126" t="s">
        <v>257</v>
      </c>
      <c r="C126" t="s">
        <v>60</v>
      </c>
      <c r="D126" t="s">
        <v>18</v>
      </c>
      <c r="E126" t="str">
        <f>VLOOKUP(A126,[1]VLookup!G:I,3,0)</f>
        <v>C3 Ride-On</v>
      </c>
      <c r="F126" s="22">
        <v>0</v>
      </c>
      <c r="G126" s="23">
        <f>IFERROR(VLOOKUP(A126,[1]Pacific_bookings_input!A:C,3,0),0)</f>
        <v>0</v>
      </c>
      <c r="H126" s="23">
        <f>IFERROR(VLOOKUP(A126,[1]Pacific_bookings_input!H:I,2,0),0)</f>
        <v>0</v>
      </c>
      <c r="I126" s="23">
        <f t="shared" si="59"/>
        <v>0</v>
      </c>
      <c r="J126" s="23">
        <f t="shared" si="59"/>
        <v>0</v>
      </c>
      <c r="K126" s="23">
        <f t="shared" si="59"/>
        <v>0</v>
      </c>
      <c r="L126" s="23">
        <f t="shared" si="59"/>
        <v>0</v>
      </c>
      <c r="M126" s="86" t="str">
        <f>IFERROR(VLOOKUP(A126,[1]Revenue_Margin_input_Pac!A:F,6,0),"")</f>
        <v/>
      </c>
      <c r="N126" s="25" t="str">
        <f t="shared" si="39"/>
        <v/>
      </c>
      <c r="O126" s="25" t="str">
        <f t="shared" si="40"/>
        <v/>
      </c>
      <c r="P126" s="25" t="str">
        <f t="shared" si="41"/>
        <v/>
      </c>
      <c r="Q126" s="25" t="str">
        <f t="shared" si="42"/>
        <v/>
      </c>
      <c r="R126" s="25" t="str">
        <f t="shared" si="42"/>
        <v/>
      </c>
      <c r="S126" s="26" t="str">
        <f t="shared" si="42"/>
        <v/>
      </c>
      <c r="T126" s="27" t="str">
        <f>IFERROR(VLOOKUP(A126,[1]Revenue_Margin_input_Pac!A:K,7,0),"")</f>
        <v/>
      </c>
      <c r="U126" s="28" t="str">
        <f>IFERROR(VLOOKUP(A126,[1]Revenue_Margin_input_Pac!A:K,8,0),"")</f>
        <v/>
      </c>
      <c r="V126" s="28" t="str">
        <f>IFERROR(VLOOKUP(A126,[1]Revenue_Margin_input_Pac!A:K,9,0),"")</f>
        <v/>
      </c>
      <c r="W126" s="28" t="str">
        <f>IFERROR(VLOOKUP(A126,[1]Revenue_Margin_input_Pac!A:K,10,0),"")</f>
        <v/>
      </c>
      <c r="X126" s="28" t="str">
        <f>IFERROR(VLOOKUP(A126,[1]Revenue_Margin_input_Pac!A:K,11,0),"")</f>
        <v/>
      </c>
      <c r="Y126" s="28" t="str">
        <f>IFERROR(VLOOKUP(A126,[1]Revenue_Margin_input_Pac!A:L,12,0),"")</f>
        <v/>
      </c>
      <c r="Z126" s="87" t="str">
        <f>IFERROR(VLOOKUP(A126,[1]Revenue_Margin_input_Pac!A:M,13,0),"")</f>
        <v/>
      </c>
      <c r="AA126" s="29">
        <f t="shared" si="56"/>
        <v>0</v>
      </c>
      <c r="AB126" s="30">
        <f t="shared" si="56"/>
        <v>0</v>
      </c>
      <c r="AC126" s="30">
        <f t="shared" si="56"/>
        <v>0</v>
      </c>
      <c r="AD126" s="30">
        <f t="shared" si="56"/>
        <v>0</v>
      </c>
      <c r="AE126" s="30">
        <f t="shared" si="56"/>
        <v>0</v>
      </c>
      <c r="AF126" s="30">
        <f t="shared" si="56"/>
        <v>0</v>
      </c>
      <c r="AG126" s="31">
        <f t="shared" si="56"/>
        <v>0</v>
      </c>
      <c r="AH126" s="29">
        <f t="shared" si="57"/>
        <v>0</v>
      </c>
      <c r="AI126" s="30">
        <f t="shared" si="57"/>
        <v>0</v>
      </c>
      <c r="AJ126" s="30">
        <f t="shared" si="57"/>
        <v>0</v>
      </c>
      <c r="AK126" s="30">
        <f t="shared" si="57"/>
        <v>0</v>
      </c>
      <c r="AL126" s="30">
        <f t="shared" si="57"/>
        <v>0</v>
      </c>
      <c r="AM126" s="30">
        <f t="shared" si="57"/>
        <v>0</v>
      </c>
      <c r="AN126" s="31">
        <f t="shared" si="57"/>
        <v>0</v>
      </c>
      <c r="AO126" s="42" t="str">
        <f t="shared" si="61"/>
        <v/>
      </c>
      <c r="AP126" s="43" t="str">
        <f t="shared" si="61"/>
        <v/>
      </c>
      <c r="AQ126" s="43" t="str">
        <f t="shared" si="61"/>
        <v/>
      </c>
      <c r="AR126" s="43" t="str">
        <f t="shared" si="61"/>
        <v/>
      </c>
      <c r="AS126" s="43" t="str">
        <f t="shared" si="61"/>
        <v/>
      </c>
      <c r="AT126" s="43" t="str">
        <f t="shared" si="61"/>
        <v/>
      </c>
      <c r="AU126" s="90" t="str">
        <f t="shared" si="61"/>
        <v/>
      </c>
      <c r="AV126" t="str">
        <f t="shared" si="60"/>
        <v>C3 - Standard and Premium</v>
      </c>
      <c r="AW126" t="str">
        <f t="shared" si="58"/>
        <v>C3 - Standard and Premium_AM &amp; EMEA</v>
      </c>
    </row>
    <row r="127" spans="1:49" ht="15" hidden="1" outlineLevel="1" x14ac:dyDescent="0.25">
      <c r="A127" s="85" t="s">
        <v>258</v>
      </c>
      <c r="B127" t="s">
        <v>259</v>
      </c>
      <c r="C127" t="s">
        <v>60</v>
      </c>
      <c r="D127" t="s">
        <v>18</v>
      </c>
      <c r="E127" t="str">
        <f>VLOOKUP(A127,[1]VLookup!G:I,3,0)</f>
        <v>C3 Ride-On</v>
      </c>
      <c r="F127" s="22">
        <v>0</v>
      </c>
      <c r="G127" s="23">
        <f>IFERROR(VLOOKUP(A127,[1]Pacific_bookings_input!A:C,3,0),0)</f>
        <v>0</v>
      </c>
      <c r="H127" s="23">
        <f>IFERROR(VLOOKUP(A127,[1]Pacific_bookings_input!H:I,2,0),0)</f>
        <v>0</v>
      </c>
      <c r="I127" s="23">
        <f t="shared" si="59"/>
        <v>0</v>
      </c>
      <c r="J127" s="23">
        <f t="shared" si="59"/>
        <v>0</v>
      </c>
      <c r="K127" s="23">
        <f t="shared" si="59"/>
        <v>0</v>
      </c>
      <c r="L127" s="23">
        <f t="shared" si="59"/>
        <v>0</v>
      </c>
      <c r="M127" s="86" t="str">
        <f>IFERROR(VLOOKUP(A127,[1]Revenue_Margin_input_Pac!A:F,6,0),"")</f>
        <v/>
      </c>
      <c r="N127" s="25" t="str">
        <f t="shared" si="39"/>
        <v/>
      </c>
      <c r="O127" s="25" t="str">
        <f t="shared" si="40"/>
        <v/>
      </c>
      <c r="P127" s="25" t="str">
        <f t="shared" si="41"/>
        <v/>
      </c>
      <c r="Q127" s="25" t="str">
        <f t="shared" si="42"/>
        <v/>
      </c>
      <c r="R127" s="25" t="str">
        <f t="shared" si="42"/>
        <v/>
      </c>
      <c r="S127" s="26" t="str">
        <f t="shared" si="42"/>
        <v/>
      </c>
      <c r="T127" s="27" t="str">
        <f>IFERROR(VLOOKUP(A127,[1]Revenue_Margin_input_Pac!A:K,7,0),"")</f>
        <v/>
      </c>
      <c r="U127" s="28" t="str">
        <f>IFERROR(VLOOKUP(A127,[1]Revenue_Margin_input_Pac!A:K,8,0),"")</f>
        <v/>
      </c>
      <c r="V127" s="28" t="str">
        <f>IFERROR(VLOOKUP(A127,[1]Revenue_Margin_input_Pac!A:K,9,0),"")</f>
        <v/>
      </c>
      <c r="W127" s="28" t="str">
        <f>IFERROR(VLOOKUP(A127,[1]Revenue_Margin_input_Pac!A:K,10,0),"")</f>
        <v/>
      </c>
      <c r="X127" s="28" t="str">
        <f>IFERROR(VLOOKUP(A127,[1]Revenue_Margin_input_Pac!A:K,11,0),"")</f>
        <v/>
      </c>
      <c r="Y127" s="28" t="str">
        <f>IFERROR(VLOOKUP(A127,[1]Revenue_Margin_input_Pac!A:L,12,0),"")</f>
        <v/>
      </c>
      <c r="Z127" s="87" t="str">
        <f>IFERROR(VLOOKUP(A127,[1]Revenue_Margin_input_Pac!A:M,13,0),"")</f>
        <v/>
      </c>
      <c r="AA127" s="29">
        <f t="shared" si="56"/>
        <v>0</v>
      </c>
      <c r="AB127" s="30">
        <f t="shared" si="56"/>
        <v>0</v>
      </c>
      <c r="AC127" s="30">
        <f t="shared" si="56"/>
        <v>0</v>
      </c>
      <c r="AD127" s="30">
        <f t="shared" si="56"/>
        <v>0</v>
      </c>
      <c r="AE127" s="30">
        <f t="shared" si="56"/>
        <v>0</v>
      </c>
      <c r="AF127" s="30">
        <f t="shared" si="56"/>
        <v>0</v>
      </c>
      <c r="AG127" s="31">
        <f t="shared" si="56"/>
        <v>0</v>
      </c>
      <c r="AH127" s="29">
        <f t="shared" si="57"/>
        <v>0</v>
      </c>
      <c r="AI127" s="30">
        <f t="shared" si="57"/>
        <v>0</v>
      </c>
      <c r="AJ127" s="30">
        <f t="shared" si="57"/>
        <v>0</v>
      </c>
      <c r="AK127" s="30">
        <f t="shared" si="57"/>
        <v>0</v>
      </c>
      <c r="AL127" s="30">
        <f t="shared" si="57"/>
        <v>0</v>
      </c>
      <c r="AM127" s="30">
        <f t="shared" si="57"/>
        <v>0</v>
      </c>
      <c r="AN127" s="31">
        <f t="shared" si="57"/>
        <v>0</v>
      </c>
      <c r="AO127" s="42" t="str">
        <f t="shared" si="61"/>
        <v/>
      </c>
      <c r="AP127" s="43" t="str">
        <f t="shared" si="61"/>
        <v/>
      </c>
      <c r="AQ127" s="43" t="str">
        <f t="shared" si="61"/>
        <v/>
      </c>
      <c r="AR127" s="43" t="str">
        <f t="shared" si="61"/>
        <v/>
      </c>
      <c r="AS127" s="43" t="str">
        <f t="shared" si="61"/>
        <v/>
      </c>
      <c r="AT127" s="43" t="str">
        <f t="shared" si="61"/>
        <v/>
      </c>
      <c r="AU127" s="90" t="str">
        <f t="shared" si="61"/>
        <v/>
      </c>
      <c r="AV127" t="str">
        <f t="shared" si="60"/>
        <v>C3 - Standard and Premium</v>
      </c>
      <c r="AW127" t="str">
        <f t="shared" si="58"/>
        <v>C3 - Standard and Premium_AM &amp; EMEA</v>
      </c>
    </row>
    <row r="128" spans="1:49" ht="15" hidden="1" outlineLevel="1" x14ac:dyDescent="0.25">
      <c r="A128" s="85" t="s">
        <v>260</v>
      </c>
      <c r="B128" t="s">
        <v>261</v>
      </c>
      <c r="C128" t="s">
        <v>60</v>
      </c>
      <c r="D128" t="s">
        <v>18</v>
      </c>
      <c r="E128" t="str">
        <f>VLOOKUP(A128,[1]VLookup!G:I,3,0)</f>
        <v>C3 Ride-On</v>
      </c>
      <c r="F128" s="22">
        <v>0</v>
      </c>
      <c r="G128" s="23">
        <f>IFERROR(VLOOKUP(A128,[1]Pacific_bookings_input!A:C,3,0),0)</f>
        <v>0</v>
      </c>
      <c r="H128" s="23">
        <f>IFERROR(VLOOKUP(A128,[1]Pacific_bookings_input!H:I,2,0),0)</f>
        <v>0</v>
      </c>
      <c r="I128" s="23">
        <f t="shared" si="59"/>
        <v>0</v>
      </c>
      <c r="J128" s="23">
        <f t="shared" si="59"/>
        <v>0</v>
      </c>
      <c r="K128" s="23">
        <f t="shared" si="59"/>
        <v>0</v>
      </c>
      <c r="L128" s="23">
        <f t="shared" si="59"/>
        <v>0</v>
      </c>
      <c r="M128" s="86" t="str">
        <f>IFERROR(VLOOKUP(A128,[1]Revenue_Margin_input_Pac!A:F,6,0),"")</f>
        <v/>
      </c>
      <c r="N128" s="25" t="str">
        <f t="shared" si="39"/>
        <v/>
      </c>
      <c r="O128" s="25" t="str">
        <f t="shared" si="40"/>
        <v/>
      </c>
      <c r="P128" s="25" t="str">
        <f t="shared" si="41"/>
        <v/>
      </c>
      <c r="Q128" s="25" t="str">
        <f t="shared" si="42"/>
        <v/>
      </c>
      <c r="R128" s="25" t="str">
        <f t="shared" si="42"/>
        <v/>
      </c>
      <c r="S128" s="26" t="str">
        <f t="shared" si="42"/>
        <v/>
      </c>
      <c r="T128" s="27" t="str">
        <f>IFERROR(VLOOKUP(A128,[1]Revenue_Margin_input_Pac!A:K,7,0),"")</f>
        <v/>
      </c>
      <c r="U128" s="28" t="str">
        <f>IFERROR(VLOOKUP(A128,[1]Revenue_Margin_input_Pac!A:K,8,0),"")</f>
        <v/>
      </c>
      <c r="V128" s="28" t="str">
        <f>IFERROR(VLOOKUP(A128,[1]Revenue_Margin_input_Pac!A:K,9,0),"")</f>
        <v/>
      </c>
      <c r="W128" s="28" t="str">
        <f>IFERROR(VLOOKUP(A128,[1]Revenue_Margin_input_Pac!A:K,10,0),"")</f>
        <v/>
      </c>
      <c r="X128" s="28" t="str">
        <f>IFERROR(VLOOKUP(A128,[1]Revenue_Margin_input_Pac!A:K,11,0),"")</f>
        <v/>
      </c>
      <c r="Y128" s="28" t="str">
        <f>IFERROR(VLOOKUP(A128,[1]Revenue_Margin_input_Pac!A:L,12,0),"")</f>
        <v/>
      </c>
      <c r="Z128" s="87" t="str">
        <f>IFERROR(VLOOKUP(A128,[1]Revenue_Margin_input_Pac!A:M,13,0),"")</f>
        <v/>
      </c>
      <c r="AA128" s="29">
        <f t="shared" si="56"/>
        <v>0</v>
      </c>
      <c r="AB128" s="30">
        <f t="shared" si="56"/>
        <v>0</v>
      </c>
      <c r="AC128" s="30">
        <f t="shared" si="56"/>
        <v>0</v>
      </c>
      <c r="AD128" s="30">
        <f t="shared" si="56"/>
        <v>0</v>
      </c>
      <c r="AE128" s="30">
        <f t="shared" si="56"/>
        <v>0</v>
      </c>
      <c r="AF128" s="30">
        <f t="shared" si="56"/>
        <v>0</v>
      </c>
      <c r="AG128" s="31">
        <f t="shared" si="56"/>
        <v>0</v>
      </c>
      <c r="AH128" s="29">
        <f t="shared" si="57"/>
        <v>0</v>
      </c>
      <c r="AI128" s="30">
        <f t="shared" si="57"/>
        <v>0</v>
      </c>
      <c r="AJ128" s="30">
        <f t="shared" si="57"/>
        <v>0</v>
      </c>
      <c r="AK128" s="30">
        <f t="shared" si="57"/>
        <v>0</v>
      </c>
      <c r="AL128" s="30">
        <f t="shared" si="57"/>
        <v>0</v>
      </c>
      <c r="AM128" s="30">
        <f t="shared" si="57"/>
        <v>0</v>
      </c>
      <c r="AN128" s="31">
        <f t="shared" si="57"/>
        <v>0</v>
      </c>
      <c r="AO128" s="42" t="str">
        <f t="shared" si="61"/>
        <v/>
      </c>
      <c r="AP128" s="43" t="str">
        <f t="shared" si="61"/>
        <v/>
      </c>
      <c r="AQ128" s="43" t="str">
        <f t="shared" si="61"/>
        <v/>
      </c>
      <c r="AR128" s="43" t="str">
        <f t="shared" si="61"/>
        <v/>
      </c>
      <c r="AS128" s="43" t="str">
        <f t="shared" si="61"/>
        <v/>
      </c>
      <c r="AT128" s="43" t="str">
        <f t="shared" si="61"/>
        <v/>
      </c>
      <c r="AU128" s="90" t="str">
        <f t="shared" si="61"/>
        <v/>
      </c>
      <c r="AV128" t="str">
        <f t="shared" si="60"/>
        <v>C3 - Standard and Premium</v>
      </c>
      <c r="AW128" t="str">
        <f t="shared" si="58"/>
        <v>C3 - Standard and Premium_AM &amp; EMEA</v>
      </c>
    </row>
    <row r="129" spans="1:49" ht="15" hidden="1" outlineLevel="1" x14ac:dyDescent="0.25">
      <c r="A129" s="85" t="s">
        <v>262</v>
      </c>
      <c r="B129" t="s">
        <v>263</v>
      </c>
      <c r="C129" t="s">
        <v>26</v>
      </c>
      <c r="D129" t="s">
        <v>18</v>
      </c>
      <c r="E129" t="str">
        <f>VLOOKUP(A129,[1]VLookup!G:I,3,0)</f>
        <v>C3 Ride-On</v>
      </c>
      <c r="F129" s="22">
        <v>0</v>
      </c>
      <c r="G129" s="23">
        <f>IFERROR(VLOOKUP(A129,[1]Pacific_bookings_input!A:C,3,0),0)</f>
        <v>0</v>
      </c>
      <c r="H129" s="23">
        <f>IFERROR(VLOOKUP(A129,[1]Pacific_bookings_input!H:I,2,0),0)</f>
        <v>0</v>
      </c>
      <c r="I129" s="23">
        <f t="shared" si="59"/>
        <v>0</v>
      </c>
      <c r="J129" s="23">
        <f t="shared" si="59"/>
        <v>0</v>
      </c>
      <c r="K129" s="23">
        <f t="shared" si="59"/>
        <v>0</v>
      </c>
      <c r="L129" s="23">
        <f t="shared" si="59"/>
        <v>0</v>
      </c>
      <c r="M129" s="86" t="str">
        <f>IFERROR(VLOOKUP(A129,[1]Revenue_Margin_input_Pac!A:F,6,0),"")</f>
        <v/>
      </c>
      <c r="N129" s="25" t="str">
        <f t="shared" si="39"/>
        <v/>
      </c>
      <c r="O129" s="25" t="str">
        <f t="shared" si="40"/>
        <v/>
      </c>
      <c r="P129" s="25" t="str">
        <f t="shared" si="41"/>
        <v/>
      </c>
      <c r="Q129" s="25" t="str">
        <f t="shared" si="42"/>
        <v/>
      </c>
      <c r="R129" s="25" t="str">
        <f t="shared" si="42"/>
        <v/>
      </c>
      <c r="S129" s="26" t="str">
        <f t="shared" si="42"/>
        <v/>
      </c>
      <c r="T129" s="27" t="str">
        <f>IFERROR(VLOOKUP(A129,[1]Revenue_Margin_input_Pac!A:K,7,0),"")</f>
        <v/>
      </c>
      <c r="U129" s="28" t="str">
        <f>IFERROR(VLOOKUP(A129,[1]Revenue_Margin_input_Pac!A:K,8,0),"")</f>
        <v/>
      </c>
      <c r="V129" s="28" t="str">
        <f>IFERROR(VLOOKUP(A129,[1]Revenue_Margin_input_Pac!A:K,9,0),"")</f>
        <v/>
      </c>
      <c r="W129" s="28" t="str">
        <f>IFERROR(VLOOKUP(A129,[1]Revenue_Margin_input_Pac!A:K,10,0),"")</f>
        <v/>
      </c>
      <c r="X129" s="28" t="str">
        <f>IFERROR(VLOOKUP(A129,[1]Revenue_Margin_input_Pac!A:K,11,0),"")</f>
        <v/>
      </c>
      <c r="Y129" s="28" t="str">
        <f>IFERROR(VLOOKUP(A129,[1]Revenue_Margin_input_Pac!A:L,12,0),"")</f>
        <v/>
      </c>
      <c r="Z129" s="87" t="str">
        <f>IFERROR(VLOOKUP(A129,[1]Revenue_Margin_input_Pac!A:M,13,0),"")</f>
        <v/>
      </c>
      <c r="AA129" s="29">
        <f t="shared" si="56"/>
        <v>0</v>
      </c>
      <c r="AB129" s="30">
        <f t="shared" si="56"/>
        <v>0</v>
      </c>
      <c r="AC129" s="30">
        <f t="shared" si="56"/>
        <v>0</v>
      </c>
      <c r="AD129" s="30">
        <f t="shared" si="56"/>
        <v>0</v>
      </c>
      <c r="AE129" s="30">
        <f t="shared" si="56"/>
        <v>0</v>
      </c>
      <c r="AF129" s="30">
        <f t="shared" si="56"/>
        <v>0</v>
      </c>
      <c r="AG129" s="31">
        <f t="shared" si="56"/>
        <v>0</v>
      </c>
      <c r="AH129" s="29">
        <f t="shared" si="57"/>
        <v>0</v>
      </c>
      <c r="AI129" s="30">
        <f t="shared" si="57"/>
        <v>0</v>
      </c>
      <c r="AJ129" s="30">
        <f t="shared" si="57"/>
        <v>0</v>
      </c>
      <c r="AK129" s="30">
        <f t="shared" si="57"/>
        <v>0</v>
      </c>
      <c r="AL129" s="30">
        <f t="shared" si="57"/>
        <v>0</v>
      </c>
      <c r="AM129" s="30">
        <f t="shared" si="57"/>
        <v>0</v>
      </c>
      <c r="AN129" s="31">
        <f t="shared" si="57"/>
        <v>0</v>
      </c>
      <c r="AO129" s="42" t="str">
        <f t="shared" si="61"/>
        <v/>
      </c>
      <c r="AP129" s="43" t="str">
        <f t="shared" si="61"/>
        <v/>
      </c>
      <c r="AQ129" s="43" t="str">
        <f t="shared" si="61"/>
        <v/>
      </c>
      <c r="AR129" s="43" t="str">
        <f t="shared" si="61"/>
        <v/>
      </c>
      <c r="AS129" s="43" t="str">
        <f t="shared" si="61"/>
        <v/>
      </c>
      <c r="AT129" s="43" t="str">
        <f t="shared" si="61"/>
        <v/>
      </c>
      <c r="AU129" s="90" t="str">
        <f t="shared" si="61"/>
        <v/>
      </c>
      <c r="AV129" t="str">
        <f t="shared" si="60"/>
        <v>C3 - Standard and Premium</v>
      </c>
      <c r="AW129" t="str">
        <f t="shared" si="58"/>
        <v>C3 - Standard and Premium_AM &amp; EMEA</v>
      </c>
    </row>
    <row r="130" spans="1:49" ht="15" hidden="1" outlineLevel="1" x14ac:dyDescent="0.25">
      <c r="A130" s="85" t="s">
        <v>264</v>
      </c>
      <c r="B130" t="s">
        <v>265</v>
      </c>
      <c r="C130" t="s">
        <v>60</v>
      </c>
      <c r="D130" t="s">
        <v>18</v>
      </c>
      <c r="E130" t="str">
        <f>VLOOKUP(A130,[1]VLookup!G:I,3,0)</f>
        <v>C3 Ride-On</v>
      </c>
      <c r="F130" s="22">
        <v>0</v>
      </c>
      <c r="G130" s="23">
        <f>IFERROR(VLOOKUP(A130,[1]Pacific_bookings_input!A:C,3,0),0)</f>
        <v>0</v>
      </c>
      <c r="H130" s="23">
        <f>IFERROR(VLOOKUP(A130,[1]Pacific_bookings_input!H:I,2,0),0)</f>
        <v>0</v>
      </c>
      <c r="I130" s="23">
        <f t="shared" si="59"/>
        <v>0</v>
      </c>
      <c r="J130" s="23">
        <f t="shared" si="59"/>
        <v>0</v>
      </c>
      <c r="K130" s="23">
        <f t="shared" si="59"/>
        <v>0</v>
      </c>
      <c r="L130" s="23">
        <f t="shared" si="59"/>
        <v>0</v>
      </c>
      <c r="M130" s="86" t="str">
        <f>IFERROR(VLOOKUP(A130,[1]Revenue_Margin_input_Pac!A:F,6,0),"")</f>
        <v/>
      </c>
      <c r="N130" s="25" t="str">
        <f t="shared" si="39"/>
        <v/>
      </c>
      <c r="O130" s="25" t="str">
        <f t="shared" si="40"/>
        <v/>
      </c>
      <c r="P130" s="25" t="str">
        <f t="shared" si="41"/>
        <v/>
      </c>
      <c r="Q130" s="25" t="str">
        <f t="shared" si="42"/>
        <v/>
      </c>
      <c r="R130" s="25" t="str">
        <f t="shared" si="42"/>
        <v/>
      </c>
      <c r="S130" s="26" t="str">
        <f t="shared" si="42"/>
        <v/>
      </c>
      <c r="T130" s="27" t="str">
        <f>IFERROR(VLOOKUP(A130,[1]Revenue_Margin_input_Pac!A:K,7,0),"")</f>
        <v/>
      </c>
      <c r="U130" s="28" t="str">
        <f>IFERROR(VLOOKUP(A130,[1]Revenue_Margin_input_Pac!A:K,8,0),"")</f>
        <v/>
      </c>
      <c r="V130" s="28" t="str">
        <f>IFERROR(VLOOKUP(A130,[1]Revenue_Margin_input_Pac!A:K,9,0),"")</f>
        <v/>
      </c>
      <c r="W130" s="28" t="str">
        <f>IFERROR(VLOOKUP(A130,[1]Revenue_Margin_input_Pac!A:K,10,0),"")</f>
        <v/>
      </c>
      <c r="X130" s="28" t="str">
        <f>IFERROR(VLOOKUP(A130,[1]Revenue_Margin_input_Pac!A:K,11,0),"")</f>
        <v/>
      </c>
      <c r="Y130" s="28" t="str">
        <f>IFERROR(VLOOKUP(A130,[1]Revenue_Margin_input_Pac!A:L,12,0),"")</f>
        <v/>
      </c>
      <c r="Z130" s="87" t="str">
        <f>IFERROR(VLOOKUP(A130,[1]Revenue_Margin_input_Pac!A:M,13,0),"")</f>
        <v/>
      </c>
      <c r="AA130" s="29">
        <f t="shared" si="56"/>
        <v>0</v>
      </c>
      <c r="AB130" s="30">
        <f t="shared" si="56"/>
        <v>0</v>
      </c>
      <c r="AC130" s="30">
        <f t="shared" si="56"/>
        <v>0</v>
      </c>
      <c r="AD130" s="30">
        <f t="shared" si="56"/>
        <v>0</v>
      </c>
      <c r="AE130" s="30">
        <f t="shared" si="56"/>
        <v>0</v>
      </c>
      <c r="AF130" s="30">
        <f t="shared" si="56"/>
        <v>0</v>
      </c>
      <c r="AG130" s="31">
        <f t="shared" si="56"/>
        <v>0</v>
      </c>
      <c r="AH130" s="29">
        <f t="shared" si="57"/>
        <v>0</v>
      </c>
      <c r="AI130" s="30">
        <f t="shared" si="57"/>
        <v>0</v>
      </c>
      <c r="AJ130" s="30">
        <f t="shared" si="57"/>
        <v>0</v>
      </c>
      <c r="AK130" s="30">
        <f t="shared" si="57"/>
        <v>0</v>
      </c>
      <c r="AL130" s="30">
        <f t="shared" si="57"/>
        <v>0</v>
      </c>
      <c r="AM130" s="30">
        <f t="shared" si="57"/>
        <v>0</v>
      </c>
      <c r="AN130" s="31">
        <f t="shared" si="57"/>
        <v>0</v>
      </c>
      <c r="AO130" s="42" t="str">
        <f t="shared" si="61"/>
        <v/>
      </c>
      <c r="AP130" s="43" t="str">
        <f t="shared" si="61"/>
        <v/>
      </c>
      <c r="AQ130" s="43" t="str">
        <f t="shared" si="61"/>
        <v/>
      </c>
      <c r="AR130" s="43" t="str">
        <f t="shared" si="61"/>
        <v/>
      </c>
      <c r="AS130" s="43" t="str">
        <f t="shared" si="61"/>
        <v/>
      </c>
      <c r="AT130" s="43" t="str">
        <f t="shared" si="61"/>
        <v/>
      </c>
      <c r="AU130" s="90" t="str">
        <f t="shared" si="61"/>
        <v/>
      </c>
      <c r="AV130" t="str">
        <f t="shared" si="60"/>
        <v>C3 - Standard and Premium</v>
      </c>
      <c r="AW130" t="str">
        <f t="shared" si="58"/>
        <v>C3 - Standard and Premium_AM &amp; EMEA</v>
      </c>
    </row>
    <row r="131" spans="1:49" ht="15" outlineLevel="1" x14ac:dyDescent="0.25">
      <c r="A131" s="85" t="s">
        <v>266</v>
      </c>
      <c r="B131" t="s">
        <v>267</v>
      </c>
      <c r="C131" t="s">
        <v>26</v>
      </c>
      <c r="D131" t="s">
        <v>18</v>
      </c>
      <c r="E131" t="str">
        <f>VLOOKUP(A131,[1]VLookup!G:I,3,0)</f>
        <v>C3 Ride-On</v>
      </c>
      <c r="F131" s="22">
        <v>2</v>
      </c>
      <c r="G131" s="23">
        <f>IFERROR(VLOOKUP(A131,[1]Pacific_bookings_input!A:C,3,0),0)</f>
        <v>3</v>
      </c>
      <c r="H131" s="23">
        <f>IFERROR(VLOOKUP(A131,[1]Pacific_bookings_input!H:I,2,0),0)</f>
        <v>3</v>
      </c>
      <c r="I131" s="23">
        <f t="shared" si="59"/>
        <v>3</v>
      </c>
      <c r="J131" s="23">
        <f t="shared" si="59"/>
        <v>4</v>
      </c>
      <c r="K131" s="23">
        <f t="shared" si="59"/>
        <v>4</v>
      </c>
      <c r="L131" s="23">
        <f t="shared" si="59"/>
        <v>4</v>
      </c>
      <c r="M131" s="86">
        <f>IFERROR(VLOOKUP(A131,[1]Revenue_Margin_input_Pac!A:F,6,0),"")</f>
        <v>17.94587722396939</v>
      </c>
      <c r="N131" s="25">
        <f t="shared" si="39"/>
        <v>17.94587722396939</v>
      </c>
      <c r="O131" s="25">
        <f t="shared" si="40"/>
        <v>17.94587722396939</v>
      </c>
      <c r="P131" s="25">
        <f t="shared" si="41"/>
        <v>17.94587722396939</v>
      </c>
      <c r="Q131" s="25">
        <f t="shared" si="42"/>
        <v>17.94587722396939</v>
      </c>
      <c r="R131" s="25">
        <f t="shared" si="42"/>
        <v>17.94587722396939</v>
      </c>
      <c r="S131" s="26">
        <f t="shared" si="42"/>
        <v>17.94587722396939</v>
      </c>
      <c r="T131" s="27">
        <f>IFERROR(VLOOKUP(A131,[1]Revenue_Margin_input_Pac!A:K,7,0),"")</f>
        <v>0.2580481272468827</v>
      </c>
      <c r="U131" s="28">
        <f>IFERROR(VLOOKUP(A131,[1]Revenue_Margin_input_Pac!A:K,8,0),"")</f>
        <v>0.23868929628894023</v>
      </c>
      <c r="V131" s="28">
        <f>IFERROR(VLOOKUP(A131,[1]Revenue_Margin_input_Pac!A:K,9,0),"")</f>
        <v>0.15506498677723524</v>
      </c>
      <c r="W131" s="28">
        <f>IFERROR(VLOOKUP(A131,[1]Revenue_Margin_input_Pac!A:K,10,0),"")</f>
        <v>0.15506498677723524</v>
      </c>
      <c r="X131" s="28">
        <f>IFERROR(VLOOKUP(A131,[1]Revenue_Margin_input_Pac!A:K,11,0),"")</f>
        <v>0.15506498677723524</v>
      </c>
      <c r="Y131" s="28">
        <f>IFERROR(VLOOKUP(A131,[1]Revenue_Margin_input_Pac!A:L,12,0),"")</f>
        <v>0.15506498677723524</v>
      </c>
      <c r="Z131" s="87">
        <f>IFERROR(VLOOKUP(A131,[1]Revenue_Margin_input_Pac!A:M,13,0),"")</f>
        <v>0.15506498677723524</v>
      </c>
      <c r="AA131" s="29">
        <f t="shared" si="56"/>
        <v>35.89175444793878</v>
      </c>
      <c r="AB131" s="30">
        <f t="shared" si="56"/>
        <v>53.83763167190817</v>
      </c>
      <c r="AC131" s="30">
        <f t="shared" si="56"/>
        <v>53.83763167190817</v>
      </c>
      <c r="AD131" s="30">
        <f t="shared" si="56"/>
        <v>53.83763167190817</v>
      </c>
      <c r="AE131" s="30">
        <f t="shared" si="56"/>
        <v>71.78350889587756</v>
      </c>
      <c r="AF131" s="30">
        <f t="shared" si="56"/>
        <v>71.78350889587756</v>
      </c>
      <c r="AG131" s="31">
        <f t="shared" si="56"/>
        <v>71.78350889587756</v>
      </c>
      <c r="AH131" s="29">
        <f t="shared" si="57"/>
        <v>9.261800018895574</v>
      </c>
      <c r="AI131" s="30">
        <f t="shared" si="57"/>
        <v>12.850466417630921</v>
      </c>
      <c r="AJ131" s="30">
        <f t="shared" si="57"/>
        <v>8.3483316433221013</v>
      </c>
      <c r="AK131" s="30">
        <f t="shared" si="57"/>
        <v>8.3483316433221013</v>
      </c>
      <c r="AL131" s="30">
        <f t="shared" si="57"/>
        <v>11.131108857762802</v>
      </c>
      <c r="AM131" s="30">
        <f t="shared" si="57"/>
        <v>11.131108857762802</v>
      </c>
      <c r="AN131" s="31">
        <f t="shared" si="57"/>
        <v>11.131108857762802</v>
      </c>
      <c r="AO131" s="42"/>
      <c r="AP131" s="43"/>
      <c r="AQ131" s="43"/>
      <c r="AR131" s="43"/>
      <c r="AS131" s="43"/>
      <c r="AT131" s="43"/>
      <c r="AU131" s="90"/>
      <c r="AV131" t="str">
        <f t="shared" si="60"/>
        <v>C3 - Standard and Premium</v>
      </c>
      <c r="AW131" t="str">
        <f t="shared" si="58"/>
        <v>C3 - Standard and Premium_AM &amp; EMEA</v>
      </c>
    </row>
    <row r="132" spans="1:49" ht="15" outlineLevel="1" x14ac:dyDescent="0.25">
      <c r="A132" s="85" t="s">
        <v>268</v>
      </c>
      <c r="B132" t="s">
        <v>269</v>
      </c>
      <c r="C132" t="s">
        <v>26</v>
      </c>
      <c r="D132" t="s">
        <v>15</v>
      </c>
      <c r="E132" t="str">
        <f>VLOOKUP(A132,[1]VLookup!G:I,3,0)</f>
        <v>C3 Ride-On</v>
      </c>
      <c r="F132" s="22">
        <v>9</v>
      </c>
      <c r="G132" s="23">
        <f>IFERROR(VLOOKUP(A132,[1]Pacific_bookings_input!A:C,3,0),0)</f>
        <v>8</v>
      </c>
      <c r="H132" s="23">
        <f>IFERROR(VLOOKUP(A132,[1]Pacific_bookings_input!H:I,2,0),0)</f>
        <v>9</v>
      </c>
      <c r="I132" s="23">
        <f t="shared" si="59"/>
        <v>10</v>
      </c>
      <c r="J132" s="23">
        <f t="shared" si="59"/>
        <v>11</v>
      </c>
      <c r="K132" s="23">
        <f t="shared" si="59"/>
        <v>11</v>
      </c>
      <c r="L132" s="23">
        <f t="shared" si="59"/>
        <v>11</v>
      </c>
      <c r="M132" s="86">
        <f>IFERROR(VLOOKUP(A132,[1]Revenue_Margin_input_Pac!A:F,6,0),"")</f>
        <v>20.383914915154609</v>
      </c>
      <c r="N132" s="25">
        <f t="shared" si="39"/>
        <v>20.383914915154609</v>
      </c>
      <c r="O132" s="25">
        <f t="shared" si="40"/>
        <v>20.383914915154609</v>
      </c>
      <c r="P132" s="25">
        <f t="shared" si="41"/>
        <v>20.383914915154609</v>
      </c>
      <c r="Q132" s="25">
        <f t="shared" si="42"/>
        <v>20.383914915154609</v>
      </c>
      <c r="R132" s="25">
        <f t="shared" si="42"/>
        <v>20.383914915154609</v>
      </c>
      <c r="S132" s="26">
        <f t="shared" si="42"/>
        <v>20.383914915154609</v>
      </c>
      <c r="T132" s="27">
        <f>IFERROR(VLOOKUP(A132,[1]Revenue_Margin_input_Pac!A:K,7,0),"")</f>
        <v>0.22337068416437111</v>
      </c>
      <c r="U132" s="28">
        <f>IFERROR(VLOOKUP(A132,[1]Revenue_Margin_input_Pac!A:K,8,0),"")</f>
        <v>0.23068225733424794</v>
      </c>
      <c r="V132" s="28">
        <f>IFERROR(VLOOKUP(A132,[1]Revenue_Margin_input_Pac!A:K,9,0),"")</f>
        <v>0.23068225733424794</v>
      </c>
      <c r="W132" s="28">
        <f>IFERROR(VLOOKUP(A132,[1]Revenue_Margin_input_Pac!A:K,10,0),"")</f>
        <v>0.23068225733424794</v>
      </c>
      <c r="X132" s="28">
        <f>IFERROR(VLOOKUP(A132,[1]Revenue_Margin_input_Pac!A:K,11,0),"")</f>
        <v>0.23068225733424794</v>
      </c>
      <c r="Y132" s="28">
        <f>IFERROR(VLOOKUP(A132,[1]Revenue_Margin_input_Pac!A:L,12,0),"")</f>
        <v>0.23068225733424794</v>
      </c>
      <c r="Z132" s="87">
        <f>IFERROR(VLOOKUP(A132,[1]Revenue_Margin_input_Pac!A:M,13,0),"")</f>
        <v>0.23068225733424794</v>
      </c>
      <c r="AA132" s="29">
        <f t="shared" si="56"/>
        <v>183.45523423639148</v>
      </c>
      <c r="AB132" s="30">
        <f t="shared" si="56"/>
        <v>163.07131932123687</v>
      </c>
      <c r="AC132" s="30">
        <f t="shared" si="56"/>
        <v>183.45523423639148</v>
      </c>
      <c r="AD132" s="30">
        <f t="shared" si="56"/>
        <v>203.83914915154608</v>
      </c>
      <c r="AE132" s="30">
        <f t="shared" si="56"/>
        <v>224.22306406670069</v>
      </c>
      <c r="AF132" s="30">
        <f t="shared" si="56"/>
        <v>224.22306406670069</v>
      </c>
      <c r="AG132" s="31">
        <f t="shared" si="56"/>
        <v>224.22306406670069</v>
      </c>
      <c r="AH132" s="29">
        <f t="shared" si="57"/>
        <v>40.978521184917724</v>
      </c>
      <c r="AI132" s="30">
        <f t="shared" si="57"/>
        <v>37.617660047496884</v>
      </c>
      <c r="AJ132" s="30">
        <f t="shared" si="57"/>
        <v>42.319867553433994</v>
      </c>
      <c r="AK132" s="30">
        <f t="shared" si="57"/>
        <v>47.022075059371097</v>
      </c>
      <c r="AL132" s="30">
        <f t="shared" si="57"/>
        <v>51.724282565308208</v>
      </c>
      <c r="AM132" s="30">
        <f t="shared" si="57"/>
        <v>51.724282565308208</v>
      </c>
      <c r="AN132" s="31">
        <f t="shared" si="57"/>
        <v>51.724282565308208</v>
      </c>
      <c r="AO132" s="42"/>
      <c r="AP132" s="43"/>
      <c r="AQ132" s="43"/>
      <c r="AR132" s="43"/>
      <c r="AS132" s="43"/>
      <c r="AT132" s="43"/>
      <c r="AU132" s="90"/>
      <c r="AV132" t="str">
        <f t="shared" si="60"/>
        <v>C3 - Standard and Premium</v>
      </c>
      <c r="AW132" t="str">
        <f t="shared" si="58"/>
        <v>C3 - Standard and Premium_AM &amp; EMEA</v>
      </c>
    </row>
    <row r="133" spans="1:49" ht="15" hidden="1" outlineLevel="1" x14ac:dyDescent="0.25">
      <c r="A133" s="85" t="s">
        <v>270</v>
      </c>
      <c r="B133" t="s">
        <v>271</v>
      </c>
      <c r="C133" t="s">
        <v>60</v>
      </c>
      <c r="D133" t="s">
        <v>15</v>
      </c>
      <c r="E133" t="str">
        <f>VLOOKUP(A133,[1]VLookup!G:I,3,0)</f>
        <v>C3 Ride-On</v>
      </c>
      <c r="F133" s="22">
        <v>0</v>
      </c>
      <c r="G133" s="23">
        <f>IFERROR(VLOOKUP(A133,[1]Pacific_bookings_input!A:C,3,0),0)</f>
        <v>0</v>
      </c>
      <c r="H133" s="23">
        <f>IFERROR(VLOOKUP(A133,[1]Pacific_bookings_input!H:I,2,0),0)</f>
        <v>0</v>
      </c>
      <c r="I133" s="23">
        <f t="shared" si="59"/>
        <v>0</v>
      </c>
      <c r="J133" s="23">
        <f t="shared" si="59"/>
        <v>0</v>
      </c>
      <c r="K133" s="23">
        <f t="shared" si="59"/>
        <v>0</v>
      </c>
      <c r="L133" s="23">
        <f t="shared" si="59"/>
        <v>0</v>
      </c>
      <c r="M133" s="86" t="str">
        <f>IFERROR(VLOOKUP(A133,[1]Revenue_Margin_input_Pac!A:F,6,0),"")</f>
        <v/>
      </c>
      <c r="N133" s="25" t="str">
        <f t="shared" ref="N133:N196" si="62">M133</f>
        <v/>
      </c>
      <c r="O133" s="25" t="str">
        <f t="shared" ref="O133:O196" si="63">M133</f>
        <v/>
      </c>
      <c r="P133" s="25" t="str">
        <f t="shared" ref="P133:P196" si="64">M133</f>
        <v/>
      </c>
      <c r="Q133" s="25" t="str">
        <f t="shared" ref="Q133:S196" si="65">M133</f>
        <v/>
      </c>
      <c r="R133" s="25" t="str">
        <f t="shared" si="65"/>
        <v/>
      </c>
      <c r="S133" s="26" t="str">
        <f t="shared" si="65"/>
        <v/>
      </c>
      <c r="T133" s="27" t="str">
        <f>IFERROR(VLOOKUP(A133,[1]Revenue_Margin_input_Pac!A:K,7,0),"")</f>
        <v/>
      </c>
      <c r="U133" s="28" t="str">
        <f>IFERROR(VLOOKUP(A133,[1]Revenue_Margin_input_Pac!A:K,8,0),"")</f>
        <v/>
      </c>
      <c r="V133" s="28" t="str">
        <f>IFERROR(VLOOKUP(A133,[1]Revenue_Margin_input_Pac!A:K,9,0),"")</f>
        <v/>
      </c>
      <c r="W133" s="28" t="str">
        <f>IFERROR(VLOOKUP(A133,[1]Revenue_Margin_input_Pac!A:K,10,0),"")</f>
        <v/>
      </c>
      <c r="X133" s="28" t="str">
        <f>IFERROR(VLOOKUP(A133,[1]Revenue_Margin_input_Pac!A:K,11,0),"")</f>
        <v/>
      </c>
      <c r="Y133" s="28" t="str">
        <f>IFERROR(VLOOKUP(A133,[1]Revenue_Margin_input_Pac!A:L,12,0),"")</f>
        <v/>
      </c>
      <c r="Z133" s="87" t="str">
        <f>IFERROR(VLOOKUP(A133,[1]Revenue_Margin_input_Pac!A:M,13,0),"")</f>
        <v/>
      </c>
      <c r="AA133" s="29">
        <f t="shared" si="56"/>
        <v>0</v>
      </c>
      <c r="AB133" s="30">
        <f t="shared" si="56"/>
        <v>0</v>
      </c>
      <c r="AC133" s="30">
        <f t="shared" si="56"/>
        <v>0</v>
      </c>
      <c r="AD133" s="30">
        <f t="shared" si="56"/>
        <v>0</v>
      </c>
      <c r="AE133" s="30">
        <f t="shared" si="56"/>
        <v>0</v>
      </c>
      <c r="AF133" s="30">
        <f t="shared" si="56"/>
        <v>0</v>
      </c>
      <c r="AG133" s="31">
        <f t="shared" si="56"/>
        <v>0</v>
      </c>
      <c r="AH133" s="29">
        <f t="shared" si="57"/>
        <v>0</v>
      </c>
      <c r="AI133" s="30">
        <f t="shared" si="57"/>
        <v>0</v>
      </c>
      <c r="AJ133" s="30">
        <f t="shared" si="57"/>
        <v>0</v>
      </c>
      <c r="AK133" s="30">
        <f t="shared" si="57"/>
        <v>0</v>
      </c>
      <c r="AL133" s="30">
        <f t="shared" si="57"/>
        <v>0</v>
      </c>
      <c r="AM133" s="30">
        <f t="shared" si="57"/>
        <v>0</v>
      </c>
      <c r="AN133" s="31">
        <f t="shared" si="57"/>
        <v>0</v>
      </c>
      <c r="AO133" s="42" t="str">
        <f t="shared" ref="AO133:AU141" si="66">IFERROR(AH133/AA133,"")</f>
        <v/>
      </c>
      <c r="AP133" s="43" t="str">
        <f t="shared" si="66"/>
        <v/>
      </c>
      <c r="AQ133" s="43" t="str">
        <f t="shared" si="66"/>
        <v/>
      </c>
      <c r="AR133" s="43" t="str">
        <f t="shared" si="66"/>
        <v/>
      </c>
      <c r="AS133" s="43" t="str">
        <f t="shared" si="66"/>
        <v/>
      </c>
      <c r="AT133" s="43" t="str">
        <f t="shared" si="66"/>
        <v/>
      </c>
      <c r="AU133" s="90" t="str">
        <f t="shared" si="66"/>
        <v/>
      </c>
      <c r="AV133" t="str">
        <f t="shared" si="60"/>
        <v>C3 - Standard and Premium</v>
      </c>
      <c r="AW133" t="str">
        <f t="shared" si="58"/>
        <v>C3 - Standard and Premium_AM &amp; EMEA</v>
      </c>
    </row>
    <row r="134" spans="1:49" ht="15" hidden="1" outlineLevel="1" x14ac:dyDescent="0.25">
      <c r="A134" s="85" t="s">
        <v>272</v>
      </c>
      <c r="B134" t="s">
        <v>273</v>
      </c>
      <c r="C134" t="s">
        <v>60</v>
      </c>
      <c r="D134" t="s">
        <v>15</v>
      </c>
      <c r="E134" t="str">
        <f>VLOOKUP(A134,[1]VLookup!G:I,3,0)</f>
        <v>C3 Ride-On</v>
      </c>
      <c r="F134" s="22">
        <v>0</v>
      </c>
      <c r="G134" s="23">
        <f>IFERROR(VLOOKUP(A134,[1]Pacific_bookings_input!A:C,3,0),0)</f>
        <v>0</v>
      </c>
      <c r="H134" s="23">
        <f>IFERROR(VLOOKUP(A134,[1]Pacific_bookings_input!H:I,2,0),0)</f>
        <v>0</v>
      </c>
      <c r="I134" s="23">
        <f t="shared" si="59"/>
        <v>0</v>
      </c>
      <c r="J134" s="23">
        <f t="shared" si="59"/>
        <v>0</v>
      </c>
      <c r="K134" s="23">
        <f t="shared" si="59"/>
        <v>0</v>
      </c>
      <c r="L134" s="23">
        <f t="shared" si="59"/>
        <v>0</v>
      </c>
      <c r="M134" s="86" t="str">
        <f>IFERROR(VLOOKUP(A134,[1]Revenue_Margin_input_Pac!A:F,6,0),"")</f>
        <v/>
      </c>
      <c r="N134" s="25" t="str">
        <f t="shared" si="62"/>
        <v/>
      </c>
      <c r="O134" s="25" t="str">
        <f t="shared" si="63"/>
        <v/>
      </c>
      <c r="P134" s="25" t="str">
        <f t="shared" si="64"/>
        <v/>
      </c>
      <c r="Q134" s="25" t="str">
        <f t="shared" si="65"/>
        <v/>
      </c>
      <c r="R134" s="25" t="str">
        <f t="shared" si="65"/>
        <v/>
      </c>
      <c r="S134" s="26" t="str">
        <f t="shared" si="65"/>
        <v/>
      </c>
      <c r="T134" s="27" t="str">
        <f>IFERROR(VLOOKUP(A134,[1]Revenue_Margin_input_Pac!A:K,7,0),"")</f>
        <v/>
      </c>
      <c r="U134" s="28" t="str">
        <f>IFERROR(VLOOKUP(A134,[1]Revenue_Margin_input_Pac!A:K,8,0),"")</f>
        <v/>
      </c>
      <c r="V134" s="28" t="str">
        <f>IFERROR(VLOOKUP(A134,[1]Revenue_Margin_input_Pac!A:K,9,0),"")</f>
        <v/>
      </c>
      <c r="W134" s="28" t="str">
        <f>IFERROR(VLOOKUP(A134,[1]Revenue_Margin_input_Pac!A:K,10,0),"")</f>
        <v/>
      </c>
      <c r="X134" s="28" t="str">
        <f>IFERROR(VLOOKUP(A134,[1]Revenue_Margin_input_Pac!A:K,11,0),"")</f>
        <v/>
      </c>
      <c r="Y134" s="28" t="str">
        <f>IFERROR(VLOOKUP(A134,[1]Revenue_Margin_input_Pac!A:L,12,0),"")</f>
        <v/>
      </c>
      <c r="Z134" s="87" t="str">
        <f>IFERROR(VLOOKUP(A134,[1]Revenue_Margin_input_Pac!A:M,13,0),"")</f>
        <v/>
      </c>
      <c r="AA134" s="29">
        <f t="shared" si="56"/>
        <v>0</v>
      </c>
      <c r="AB134" s="30">
        <f t="shared" si="56"/>
        <v>0</v>
      </c>
      <c r="AC134" s="30">
        <f t="shared" si="56"/>
        <v>0</v>
      </c>
      <c r="AD134" s="30">
        <f t="shared" si="56"/>
        <v>0</v>
      </c>
      <c r="AE134" s="30">
        <f t="shared" si="56"/>
        <v>0</v>
      </c>
      <c r="AF134" s="30">
        <f t="shared" si="56"/>
        <v>0</v>
      </c>
      <c r="AG134" s="31">
        <f t="shared" si="56"/>
        <v>0</v>
      </c>
      <c r="AH134" s="29">
        <f t="shared" si="57"/>
        <v>0</v>
      </c>
      <c r="AI134" s="30">
        <f t="shared" si="57"/>
        <v>0</v>
      </c>
      <c r="AJ134" s="30">
        <f t="shared" si="57"/>
        <v>0</v>
      </c>
      <c r="AK134" s="30">
        <f t="shared" si="57"/>
        <v>0</v>
      </c>
      <c r="AL134" s="30">
        <f t="shared" si="57"/>
        <v>0</v>
      </c>
      <c r="AM134" s="30">
        <f t="shared" si="57"/>
        <v>0</v>
      </c>
      <c r="AN134" s="31">
        <f t="shared" si="57"/>
        <v>0</v>
      </c>
      <c r="AO134" s="42" t="str">
        <f t="shared" si="66"/>
        <v/>
      </c>
      <c r="AP134" s="43" t="str">
        <f t="shared" si="66"/>
        <v/>
      </c>
      <c r="AQ134" s="43" t="str">
        <f t="shared" si="66"/>
        <v/>
      </c>
      <c r="AR134" s="43" t="str">
        <f t="shared" si="66"/>
        <v/>
      </c>
      <c r="AS134" s="43" t="str">
        <f t="shared" si="66"/>
        <v/>
      </c>
      <c r="AT134" s="43" t="str">
        <f t="shared" si="66"/>
        <v/>
      </c>
      <c r="AU134" s="90" t="str">
        <f t="shared" si="66"/>
        <v/>
      </c>
      <c r="AV134" t="str">
        <f t="shared" si="60"/>
        <v>C3 - Standard and Premium</v>
      </c>
      <c r="AW134" t="str">
        <f t="shared" si="58"/>
        <v>C3 - Standard and Premium_AM &amp; EMEA</v>
      </c>
    </row>
    <row r="135" spans="1:49" ht="15" hidden="1" outlineLevel="1" x14ac:dyDescent="0.25">
      <c r="A135" s="85" t="s">
        <v>274</v>
      </c>
      <c r="B135" t="s">
        <v>275</v>
      </c>
      <c r="C135" t="s">
        <v>60</v>
      </c>
      <c r="D135" t="s">
        <v>15</v>
      </c>
      <c r="E135" t="str">
        <f>VLOOKUP(A135,[1]VLookup!G:I,3,0)</f>
        <v>C3 Ride-On</v>
      </c>
      <c r="F135" s="22">
        <v>0</v>
      </c>
      <c r="G135" s="23">
        <f>IFERROR(VLOOKUP(A135,[1]Pacific_bookings_input!A:C,3,0),0)</f>
        <v>0</v>
      </c>
      <c r="H135" s="23">
        <f>IFERROR(VLOOKUP(A135,[1]Pacific_bookings_input!H:I,2,0),0)</f>
        <v>0</v>
      </c>
      <c r="I135" s="23">
        <f t="shared" si="59"/>
        <v>0</v>
      </c>
      <c r="J135" s="23">
        <f t="shared" si="59"/>
        <v>0</v>
      </c>
      <c r="K135" s="23">
        <f t="shared" si="59"/>
        <v>0</v>
      </c>
      <c r="L135" s="23">
        <f t="shared" si="59"/>
        <v>0</v>
      </c>
      <c r="M135" s="86" t="str">
        <f>IFERROR(VLOOKUP(A135,[1]Revenue_Margin_input_Pac!A:F,6,0),"")</f>
        <v/>
      </c>
      <c r="N135" s="25" t="str">
        <f t="shared" si="62"/>
        <v/>
      </c>
      <c r="O135" s="25" t="str">
        <f t="shared" si="63"/>
        <v/>
      </c>
      <c r="P135" s="25" t="str">
        <f t="shared" si="64"/>
        <v/>
      </c>
      <c r="Q135" s="25" t="str">
        <f t="shared" si="65"/>
        <v/>
      </c>
      <c r="R135" s="25" t="str">
        <f t="shared" si="65"/>
        <v/>
      </c>
      <c r="S135" s="26" t="str">
        <f t="shared" si="65"/>
        <v/>
      </c>
      <c r="T135" s="27" t="str">
        <f>IFERROR(VLOOKUP(A135,[1]Revenue_Margin_input_Pac!A:K,7,0),"")</f>
        <v/>
      </c>
      <c r="U135" s="28" t="str">
        <f>IFERROR(VLOOKUP(A135,[1]Revenue_Margin_input_Pac!A:K,8,0),"")</f>
        <v/>
      </c>
      <c r="V135" s="28" t="str">
        <f>IFERROR(VLOOKUP(A135,[1]Revenue_Margin_input_Pac!A:K,9,0),"")</f>
        <v/>
      </c>
      <c r="W135" s="28" t="str">
        <f>IFERROR(VLOOKUP(A135,[1]Revenue_Margin_input_Pac!A:K,10,0),"")</f>
        <v/>
      </c>
      <c r="X135" s="28" t="str">
        <f>IFERROR(VLOOKUP(A135,[1]Revenue_Margin_input_Pac!A:K,11,0),"")</f>
        <v/>
      </c>
      <c r="Y135" s="28" t="str">
        <f>IFERROR(VLOOKUP(A135,[1]Revenue_Margin_input_Pac!A:L,12,0),"")</f>
        <v/>
      </c>
      <c r="Z135" s="87" t="str">
        <f>IFERROR(VLOOKUP(A135,[1]Revenue_Margin_input_Pac!A:M,13,0),"")</f>
        <v/>
      </c>
      <c r="AA135" s="29">
        <f t="shared" si="56"/>
        <v>0</v>
      </c>
      <c r="AB135" s="30">
        <f t="shared" si="56"/>
        <v>0</v>
      </c>
      <c r="AC135" s="30">
        <f t="shared" si="56"/>
        <v>0</v>
      </c>
      <c r="AD135" s="30">
        <f t="shared" si="56"/>
        <v>0</v>
      </c>
      <c r="AE135" s="30">
        <f t="shared" si="56"/>
        <v>0</v>
      </c>
      <c r="AF135" s="30">
        <f t="shared" si="56"/>
        <v>0</v>
      </c>
      <c r="AG135" s="31">
        <f t="shared" si="56"/>
        <v>0</v>
      </c>
      <c r="AH135" s="29">
        <f t="shared" si="57"/>
        <v>0</v>
      </c>
      <c r="AI135" s="30">
        <f t="shared" si="57"/>
        <v>0</v>
      </c>
      <c r="AJ135" s="30">
        <f t="shared" si="57"/>
        <v>0</v>
      </c>
      <c r="AK135" s="30">
        <f t="shared" si="57"/>
        <v>0</v>
      </c>
      <c r="AL135" s="30">
        <f t="shared" si="57"/>
        <v>0</v>
      </c>
      <c r="AM135" s="30">
        <f t="shared" si="57"/>
        <v>0</v>
      </c>
      <c r="AN135" s="31">
        <f t="shared" si="57"/>
        <v>0</v>
      </c>
      <c r="AO135" s="42" t="str">
        <f t="shared" si="66"/>
        <v/>
      </c>
      <c r="AP135" s="43" t="str">
        <f t="shared" si="66"/>
        <v/>
      </c>
      <c r="AQ135" s="43" t="str">
        <f t="shared" si="66"/>
        <v/>
      </c>
      <c r="AR135" s="43" t="str">
        <f t="shared" si="66"/>
        <v/>
      </c>
      <c r="AS135" s="43" t="str">
        <f t="shared" si="66"/>
        <v/>
      </c>
      <c r="AT135" s="43" t="str">
        <f t="shared" si="66"/>
        <v/>
      </c>
      <c r="AU135" s="90" t="str">
        <f t="shared" si="66"/>
        <v/>
      </c>
      <c r="AV135" t="str">
        <f t="shared" si="60"/>
        <v>C3 - Standard and Premium</v>
      </c>
      <c r="AW135" t="str">
        <f t="shared" si="58"/>
        <v>C3 - Standard and Premium_AM &amp; EMEA</v>
      </c>
    </row>
    <row r="136" spans="1:49" ht="15" hidden="1" outlineLevel="1" x14ac:dyDescent="0.25">
      <c r="A136" s="85" t="s">
        <v>276</v>
      </c>
      <c r="B136" t="s">
        <v>277</v>
      </c>
      <c r="C136" t="s">
        <v>60</v>
      </c>
      <c r="D136" t="s">
        <v>15</v>
      </c>
      <c r="E136" t="str">
        <f>VLOOKUP(A136,[1]VLookup!G:I,3,0)</f>
        <v>C3 Ride-On</v>
      </c>
      <c r="F136" s="22">
        <v>0</v>
      </c>
      <c r="G136" s="23">
        <f>IFERROR(VLOOKUP(A136,[1]Pacific_bookings_input!A:C,3,0),0)</f>
        <v>0</v>
      </c>
      <c r="H136" s="23">
        <f>IFERROR(VLOOKUP(A136,[1]Pacific_bookings_input!H:I,2,0),0)</f>
        <v>0</v>
      </c>
      <c r="I136" s="23">
        <f t="shared" si="59"/>
        <v>0</v>
      </c>
      <c r="J136" s="23">
        <f t="shared" si="59"/>
        <v>0</v>
      </c>
      <c r="K136" s="23">
        <f t="shared" si="59"/>
        <v>0</v>
      </c>
      <c r="L136" s="23">
        <f t="shared" si="59"/>
        <v>0</v>
      </c>
      <c r="M136" s="86" t="str">
        <f>IFERROR(VLOOKUP(A136,[1]Revenue_Margin_input_Pac!A:F,6,0),"")</f>
        <v/>
      </c>
      <c r="N136" s="25" t="str">
        <f t="shared" si="62"/>
        <v/>
      </c>
      <c r="O136" s="25" t="str">
        <f t="shared" si="63"/>
        <v/>
      </c>
      <c r="P136" s="25" t="str">
        <f t="shared" si="64"/>
        <v/>
      </c>
      <c r="Q136" s="25" t="str">
        <f t="shared" si="65"/>
        <v/>
      </c>
      <c r="R136" s="25" t="str">
        <f t="shared" si="65"/>
        <v/>
      </c>
      <c r="S136" s="26" t="str">
        <f t="shared" si="65"/>
        <v/>
      </c>
      <c r="T136" s="27" t="str">
        <f>IFERROR(VLOOKUP(A136,[1]Revenue_Margin_input_Pac!A:K,7,0),"")</f>
        <v/>
      </c>
      <c r="U136" s="28" t="str">
        <f>IFERROR(VLOOKUP(A136,[1]Revenue_Margin_input_Pac!A:K,8,0),"")</f>
        <v/>
      </c>
      <c r="V136" s="28" t="str">
        <f>IFERROR(VLOOKUP(A136,[1]Revenue_Margin_input_Pac!A:K,9,0),"")</f>
        <v/>
      </c>
      <c r="W136" s="28" t="str">
        <f>IFERROR(VLOOKUP(A136,[1]Revenue_Margin_input_Pac!A:K,10,0),"")</f>
        <v/>
      </c>
      <c r="X136" s="28" t="str">
        <f>IFERROR(VLOOKUP(A136,[1]Revenue_Margin_input_Pac!A:K,11,0),"")</f>
        <v/>
      </c>
      <c r="Y136" s="28" t="str">
        <f>IFERROR(VLOOKUP(A136,[1]Revenue_Margin_input_Pac!A:L,12,0),"")</f>
        <v/>
      </c>
      <c r="Z136" s="87" t="str">
        <f>IFERROR(VLOOKUP(A136,[1]Revenue_Margin_input_Pac!A:M,13,0),"")</f>
        <v/>
      </c>
      <c r="AA136" s="29">
        <f t="shared" si="56"/>
        <v>0</v>
      </c>
      <c r="AB136" s="30">
        <f t="shared" si="56"/>
        <v>0</v>
      </c>
      <c r="AC136" s="30">
        <f t="shared" si="56"/>
        <v>0</v>
      </c>
      <c r="AD136" s="30">
        <f t="shared" si="56"/>
        <v>0</v>
      </c>
      <c r="AE136" s="30">
        <f t="shared" si="56"/>
        <v>0</v>
      </c>
      <c r="AF136" s="30">
        <f t="shared" si="56"/>
        <v>0</v>
      </c>
      <c r="AG136" s="31">
        <f t="shared" si="56"/>
        <v>0</v>
      </c>
      <c r="AH136" s="29">
        <f t="shared" si="57"/>
        <v>0</v>
      </c>
      <c r="AI136" s="30">
        <f t="shared" si="57"/>
        <v>0</v>
      </c>
      <c r="AJ136" s="30">
        <f t="shared" si="57"/>
        <v>0</v>
      </c>
      <c r="AK136" s="30">
        <f t="shared" si="57"/>
        <v>0</v>
      </c>
      <c r="AL136" s="30">
        <f t="shared" si="57"/>
        <v>0</v>
      </c>
      <c r="AM136" s="30">
        <f t="shared" si="57"/>
        <v>0</v>
      </c>
      <c r="AN136" s="31">
        <f t="shared" si="57"/>
        <v>0</v>
      </c>
      <c r="AO136" s="42" t="str">
        <f t="shared" si="66"/>
        <v/>
      </c>
      <c r="AP136" s="43" t="str">
        <f t="shared" si="66"/>
        <v/>
      </c>
      <c r="AQ136" s="43" t="str">
        <f t="shared" si="66"/>
        <v/>
      </c>
      <c r="AR136" s="43" t="str">
        <f t="shared" si="66"/>
        <v/>
      </c>
      <c r="AS136" s="43" t="str">
        <f t="shared" si="66"/>
        <v/>
      </c>
      <c r="AT136" s="43" t="str">
        <f t="shared" si="66"/>
        <v/>
      </c>
      <c r="AU136" s="90" t="str">
        <f t="shared" si="66"/>
        <v/>
      </c>
      <c r="AV136" t="str">
        <f t="shared" si="60"/>
        <v>C3 - Standard and Premium</v>
      </c>
      <c r="AW136" t="str">
        <f t="shared" si="58"/>
        <v>C3 - Standard and Premium_AM &amp; EMEA</v>
      </c>
    </row>
    <row r="137" spans="1:49" ht="15" hidden="1" outlineLevel="1" x14ac:dyDescent="0.25">
      <c r="A137" s="85" t="s">
        <v>278</v>
      </c>
      <c r="B137" t="s">
        <v>279</v>
      </c>
      <c r="C137" t="s">
        <v>26</v>
      </c>
      <c r="D137" t="s">
        <v>15</v>
      </c>
      <c r="E137" t="str">
        <f>VLOOKUP(A137,[1]VLookup!G:I,3,0)</f>
        <v>C3 Ride-On</v>
      </c>
      <c r="F137" s="22">
        <v>0</v>
      </c>
      <c r="G137" s="23">
        <f>IFERROR(VLOOKUP(A137,[1]Pacific_bookings_input!A:C,3,0),0)</f>
        <v>0</v>
      </c>
      <c r="H137" s="23">
        <f>IFERROR(VLOOKUP(A137,[1]Pacific_bookings_input!H:I,2,0),0)</f>
        <v>0</v>
      </c>
      <c r="I137" s="23">
        <f t="shared" si="59"/>
        <v>0</v>
      </c>
      <c r="J137" s="23">
        <f t="shared" si="59"/>
        <v>0</v>
      </c>
      <c r="K137" s="23">
        <f t="shared" si="59"/>
        <v>0</v>
      </c>
      <c r="L137" s="23">
        <f t="shared" si="59"/>
        <v>0</v>
      </c>
      <c r="M137" s="86" t="str">
        <f>IFERROR(VLOOKUP(A137,[1]Revenue_Margin_input_Pac!A:F,6,0),"")</f>
        <v/>
      </c>
      <c r="N137" s="25" t="str">
        <f t="shared" si="62"/>
        <v/>
      </c>
      <c r="O137" s="25" t="str">
        <f t="shared" si="63"/>
        <v/>
      </c>
      <c r="P137" s="25" t="str">
        <f t="shared" si="64"/>
        <v/>
      </c>
      <c r="Q137" s="25" t="str">
        <f t="shared" si="65"/>
        <v/>
      </c>
      <c r="R137" s="25" t="str">
        <f t="shared" si="65"/>
        <v/>
      </c>
      <c r="S137" s="26" t="str">
        <f t="shared" si="65"/>
        <v/>
      </c>
      <c r="T137" s="27" t="str">
        <f>IFERROR(VLOOKUP(A137,[1]Revenue_Margin_input_Pac!A:K,7,0),"")</f>
        <v/>
      </c>
      <c r="U137" s="28" t="str">
        <f>IFERROR(VLOOKUP(A137,[1]Revenue_Margin_input_Pac!A:K,8,0),"")</f>
        <v/>
      </c>
      <c r="V137" s="28" t="str">
        <f>IFERROR(VLOOKUP(A137,[1]Revenue_Margin_input_Pac!A:K,9,0),"")</f>
        <v/>
      </c>
      <c r="W137" s="28" t="str">
        <f>IFERROR(VLOOKUP(A137,[1]Revenue_Margin_input_Pac!A:K,10,0),"")</f>
        <v/>
      </c>
      <c r="X137" s="28" t="str">
        <f>IFERROR(VLOOKUP(A137,[1]Revenue_Margin_input_Pac!A:K,11,0),"")</f>
        <v/>
      </c>
      <c r="Y137" s="28" t="str">
        <f>IFERROR(VLOOKUP(A137,[1]Revenue_Margin_input_Pac!A:L,12,0),"")</f>
        <v/>
      </c>
      <c r="Z137" s="87" t="str">
        <f>IFERROR(VLOOKUP(A137,[1]Revenue_Margin_input_Pac!A:M,13,0),"")</f>
        <v/>
      </c>
      <c r="AA137" s="29">
        <f t="shared" si="56"/>
        <v>0</v>
      </c>
      <c r="AB137" s="30">
        <f t="shared" si="56"/>
        <v>0</v>
      </c>
      <c r="AC137" s="30">
        <f t="shared" si="56"/>
        <v>0</v>
      </c>
      <c r="AD137" s="30">
        <f t="shared" si="56"/>
        <v>0</v>
      </c>
      <c r="AE137" s="30">
        <f t="shared" si="56"/>
        <v>0</v>
      </c>
      <c r="AF137" s="30">
        <f t="shared" si="56"/>
        <v>0</v>
      </c>
      <c r="AG137" s="31">
        <f t="shared" si="56"/>
        <v>0</v>
      </c>
      <c r="AH137" s="29">
        <f t="shared" si="57"/>
        <v>0</v>
      </c>
      <c r="AI137" s="30">
        <f t="shared" si="57"/>
        <v>0</v>
      </c>
      <c r="AJ137" s="30">
        <f t="shared" si="57"/>
        <v>0</v>
      </c>
      <c r="AK137" s="30">
        <f t="shared" si="57"/>
        <v>0</v>
      </c>
      <c r="AL137" s="30">
        <f t="shared" si="57"/>
        <v>0</v>
      </c>
      <c r="AM137" s="30">
        <f t="shared" si="57"/>
        <v>0</v>
      </c>
      <c r="AN137" s="31">
        <f t="shared" si="57"/>
        <v>0</v>
      </c>
      <c r="AO137" s="42" t="str">
        <f t="shared" si="66"/>
        <v/>
      </c>
      <c r="AP137" s="43" t="str">
        <f t="shared" si="66"/>
        <v/>
      </c>
      <c r="AQ137" s="43" t="str">
        <f t="shared" si="66"/>
        <v/>
      </c>
      <c r="AR137" s="43" t="str">
        <f t="shared" si="66"/>
        <v/>
      </c>
      <c r="AS137" s="43" t="str">
        <f t="shared" si="66"/>
        <v/>
      </c>
      <c r="AT137" s="43" t="str">
        <f t="shared" si="66"/>
        <v/>
      </c>
      <c r="AU137" s="90" t="str">
        <f t="shared" si="66"/>
        <v/>
      </c>
      <c r="AV137" t="str">
        <f t="shared" si="60"/>
        <v>C3 - Standard and Premium</v>
      </c>
      <c r="AW137" t="str">
        <f t="shared" si="58"/>
        <v>C3 - Standard and Premium_AM &amp; EMEA</v>
      </c>
    </row>
    <row r="138" spans="1:49" ht="15" hidden="1" outlineLevel="1" x14ac:dyDescent="0.25">
      <c r="A138" s="85" t="s">
        <v>280</v>
      </c>
      <c r="B138" t="s">
        <v>281</v>
      </c>
      <c r="C138" t="s">
        <v>26</v>
      </c>
      <c r="D138" t="s">
        <v>18</v>
      </c>
      <c r="E138" t="str">
        <f>VLOOKUP(A138,[1]VLookup!G:I,3,0)</f>
        <v>C3 Ride-On</v>
      </c>
      <c r="F138" s="22">
        <v>0</v>
      </c>
      <c r="G138" s="23">
        <f>IFERROR(VLOOKUP(A138,[1]Pacific_bookings_input!A:C,3,0),0)</f>
        <v>0</v>
      </c>
      <c r="H138" s="23">
        <f>IFERROR(VLOOKUP(A138,[1]Pacific_bookings_input!H:I,2,0),0)</f>
        <v>0</v>
      </c>
      <c r="I138" s="23">
        <f t="shared" si="59"/>
        <v>0</v>
      </c>
      <c r="J138" s="23">
        <f t="shared" si="59"/>
        <v>0</v>
      </c>
      <c r="K138" s="23">
        <f t="shared" si="59"/>
        <v>0</v>
      </c>
      <c r="L138" s="23">
        <f t="shared" si="59"/>
        <v>0</v>
      </c>
      <c r="M138" s="86" t="str">
        <f>IFERROR(VLOOKUP(A138,[1]Revenue_Margin_input_Pac!A:F,6,0),"")</f>
        <v/>
      </c>
      <c r="N138" s="25" t="str">
        <f t="shared" si="62"/>
        <v/>
      </c>
      <c r="O138" s="25" t="str">
        <f t="shared" si="63"/>
        <v/>
      </c>
      <c r="P138" s="25" t="str">
        <f t="shared" si="64"/>
        <v/>
      </c>
      <c r="Q138" s="25" t="str">
        <f t="shared" si="65"/>
        <v/>
      </c>
      <c r="R138" s="25" t="str">
        <f t="shared" si="65"/>
        <v/>
      </c>
      <c r="S138" s="26" t="str">
        <f t="shared" si="65"/>
        <v/>
      </c>
      <c r="T138" s="27" t="str">
        <f>IFERROR(VLOOKUP(A138,[1]Revenue_Margin_input_Pac!A:K,7,0),"")</f>
        <v/>
      </c>
      <c r="U138" s="28" t="str">
        <f>IFERROR(VLOOKUP(A138,[1]Revenue_Margin_input_Pac!A:K,8,0),"")</f>
        <v/>
      </c>
      <c r="V138" s="28" t="str">
        <f>IFERROR(VLOOKUP(A138,[1]Revenue_Margin_input_Pac!A:K,9,0),"")</f>
        <v/>
      </c>
      <c r="W138" s="28" t="str">
        <f>IFERROR(VLOOKUP(A138,[1]Revenue_Margin_input_Pac!A:K,10,0),"")</f>
        <v/>
      </c>
      <c r="X138" s="28" t="str">
        <f>IFERROR(VLOOKUP(A138,[1]Revenue_Margin_input_Pac!A:K,11,0),"")</f>
        <v/>
      </c>
      <c r="Y138" s="28" t="str">
        <f>IFERROR(VLOOKUP(A138,[1]Revenue_Margin_input_Pac!A:L,12,0),"")</f>
        <v/>
      </c>
      <c r="Z138" s="87" t="str">
        <f>IFERROR(VLOOKUP(A138,[1]Revenue_Margin_input_Pac!A:M,13,0),"")</f>
        <v/>
      </c>
      <c r="AA138" s="29">
        <f t="shared" si="56"/>
        <v>0</v>
      </c>
      <c r="AB138" s="30">
        <f t="shared" si="56"/>
        <v>0</v>
      </c>
      <c r="AC138" s="30">
        <f t="shared" si="56"/>
        <v>0</v>
      </c>
      <c r="AD138" s="30">
        <f t="shared" si="56"/>
        <v>0</v>
      </c>
      <c r="AE138" s="30">
        <f t="shared" si="56"/>
        <v>0</v>
      </c>
      <c r="AF138" s="30">
        <f t="shared" si="56"/>
        <v>0</v>
      </c>
      <c r="AG138" s="31">
        <f t="shared" si="56"/>
        <v>0</v>
      </c>
      <c r="AH138" s="29">
        <f t="shared" si="57"/>
        <v>0</v>
      </c>
      <c r="AI138" s="30">
        <f t="shared" si="57"/>
        <v>0</v>
      </c>
      <c r="AJ138" s="30">
        <f t="shared" si="57"/>
        <v>0</v>
      </c>
      <c r="AK138" s="30">
        <f t="shared" si="57"/>
        <v>0</v>
      </c>
      <c r="AL138" s="30">
        <f t="shared" si="57"/>
        <v>0</v>
      </c>
      <c r="AM138" s="30">
        <f t="shared" si="57"/>
        <v>0</v>
      </c>
      <c r="AN138" s="31">
        <f t="shared" si="57"/>
        <v>0</v>
      </c>
      <c r="AO138" s="42" t="str">
        <f t="shared" si="66"/>
        <v/>
      </c>
      <c r="AP138" s="43" t="str">
        <f t="shared" si="66"/>
        <v/>
      </c>
      <c r="AQ138" s="43" t="str">
        <f t="shared" si="66"/>
        <v/>
      </c>
      <c r="AR138" s="43" t="str">
        <f t="shared" si="66"/>
        <v/>
      </c>
      <c r="AS138" s="43" t="str">
        <f t="shared" si="66"/>
        <v/>
      </c>
      <c r="AT138" s="43" t="str">
        <f t="shared" si="66"/>
        <v/>
      </c>
      <c r="AU138" s="90" t="str">
        <f t="shared" si="66"/>
        <v/>
      </c>
      <c r="AV138" t="str">
        <f t="shared" si="60"/>
        <v>C3 - Standard and Premium</v>
      </c>
      <c r="AW138" t="str">
        <f t="shared" si="58"/>
        <v>C3 - Standard and Premium_AM &amp; EMEA</v>
      </c>
    </row>
    <row r="139" spans="1:49" ht="15" hidden="1" outlineLevel="1" x14ac:dyDescent="0.25">
      <c r="A139" s="85" t="s">
        <v>282</v>
      </c>
      <c r="B139" t="s">
        <v>283</v>
      </c>
      <c r="C139" t="s">
        <v>26</v>
      </c>
      <c r="D139" t="s">
        <v>15</v>
      </c>
      <c r="E139" t="str">
        <f>VLOOKUP(A139,[1]VLookup!G:I,3,0)</f>
        <v>C3 Ride-On</v>
      </c>
      <c r="F139" s="22">
        <v>0</v>
      </c>
      <c r="G139" s="23">
        <f>IFERROR(VLOOKUP(A139,[1]Pacific_bookings_input!A:C,3,0),0)</f>
        <v>0</v>
      </c>
      <c r="H139" s="23">
        <f>IFERROR(VLOOKUP(A139,[1]Pacific_bookings_input!H:I,2,0),0)</f>
        <v>0</v>
      </c>
      <c r="I139" s="23">
        <f t="shared" si="59"/>
        <v>0</v>
      </c>
      <c r="J139" s="23">
        <f t="shared" si="59"/>
        <v>0</v>
      </c>
      <c r="K139" s="23">
        <f t="shared" si="59"/>
        <v>0</v>
      </c>
      <c r="L139" s="23">
        <f t="shared" si="59"/>
        <v>0</v>
      </c>
      <c r="M139" s="86" t="str">
        <f>IFERROR(VLOOKUP(A139,[1]Revenue_Margin_input_Pac!A:F,6,0),"")</f>
        <v/>
      </c>
      <c r="N139" s="25" t="str">
        <f t="shared" si="62"/>
        <v/>
      </c>
      <c r="O139" s="25" t="str">
        <f t="shared" si="63"/>
        <v/>
      </c>
      <c r="P139" s="25" t="str">
        <f t="shared" si="64"/>
        <v/>
      </c>
      <c r="Q139" s="25" t="str">
        <f t="shared" si="65"/>
        <v/>
      </c>
      <c r="R139" s="25" t="str">
        <f t="shared" si="65"/>
        <v/>
      </c>
      <c r="S139" s="26" t="str">
        <f t="shared" si="65"/>
        <v/>
      </c>
      <c r="T139" s="27" t="str">
        <f>IFERROR(VLOOKUP(A139,[1]Revenue_Margin_input_Pac!A:K,7,0),"")</f>
        <v/>
      </c>
      <c r="U139" s="28" t="str">
        <f>IFERROR(VLOOKUP(A139,[1]Revenue_Margin_input_Pac!A:K,8,0),"")</f>
        <v/>
      </c>
      <c r="V139" s="28" t="str">
        <f>IFERROR(VLOOKUP(A139,[1]Revenue_Margin_input_Pac!A:K,9,0),"")</f>
        <v/>
      </c>
      <c r="W139" s="28" t="str">
        <f>IFERROR(VLOOKUP(A139,[1]Revenue_Margin_input_Pac!A:K,10,0),"")</f>
        <v/>
      </c>
      <c r="X139" s="28" t="str">
        <f>IFERROR(VLOOKUP(A139,[1]Revenue_Margin_input_Pac!A:K,11,0),"")</f>
        <v/>
      </c>
      <c r="Y139" s="28" t="str">
        <f>IFERROR(VLOOKUP(A139,[1]Revenue_Margin_input_Pac!A:L,12,0),"")</f>
        <v/>
      </c>
      <c r="Z139" s="87" t="str">
        <f>IFERROR(VLOOKUP(A139,[1]Revenue_Margin_input_Pac!A:M,13,0),"")</f>
        <v/>
      </c>
      <c r="AA139" s="29">
        <f t="shared" ref="AA139:AG170" si="67">IFERROR(F139*M139,0)</f>
        <v>0</v>
      </c>
      <c r="AB139" s="30">
        <f t="shared" si="67"/>
        <v>0</v>
      </c>
      <c r="AC139" s="30">
        <f t="shared" si="67"/>
        <v>0</v>
      </c>
      <c r="AD139" s="30">
        <f t="shared" si="67"/>
        <v>0</v>
      </c>
      <c r="AE139" s="30">
        <f t="shared" si="67"/>
        <v>0</v>
      </c>
      <c r="AF139" s="30">
        <f t="shared" si="67"/>
        <v>0</v>
      </c>
      <c r="AG139" s="31">
        <f t="shared" si="67"/>
        <v>0</v>
      </c>
      <c r="AH139" s="29">
        <f t="shared" si="57"/>
        <v>0</v>
      </c>
      <c r="AI139" s="30">
        <f t="shared" si="57"/>
        <v>0</v>
      </c>
      <c r="AJ139" s="30">
        <f t="shared" si="57"/>
        <v>0</v>
      </c>
      <c r="AK139" s="30">
        <f t="shared" si="57"/>
        <v>0</v>
      </c>
      <c r="AL139" s="30">
        <f t="shared" si="57"/>
        <v>0</v>
      </c>
      <c r="AM139" s="30">
        <f t="shared" si="57"/>
        <v>0</v>
      </c>
      <c r="AN139" s="31">
        <f t="shared" si="57"/>
        <v>0</v>
      </c>
      <c r="AO139" s="42" t="str">
        <f t="shared" si="66"/>
        <v/>
      </c>
      <c r="AP139" s="43" t="str">
        <f t="shared" si="66"/>
        <v/>
      </c>
      <c r="AQ139" s="43" t="str">
        <f t="shared" si="66"/>
        <v/>
      </c>
      <c r="AR139" s="43" t="str">
        <f t="shared" si="66"/>
        <v/>
      </c>
      <c r="AS139" s="43" t="str">
        <f t="shared" si="66"/>
        <v/>
      </c>
      <c r="AT139" s="43" t="str">
        <f t="shared" si="66"/>
        <v/>
      </c>
      <c r="AU139" s="90" t="str">
        <f t="shared" si="66"/>
        <v/>
      </c>
      <c r="AV139" t="str">
        <f t="shared" si="60"/>
        <v>C3 - Standard and Premium</v>
      </c>
      <c r="AW139" t="str">
        <f t="shared" si="58"/>
        <v>C3 - Standard and Premium_AM &amp; EMEA</v>
      </c>
    </row>
    <row r="140" spans="1:49" ht="15" hidden="1" outlineLevel="1" x14ac:dyDescent="0.25">
      <c r="A140" s="85" t="s">
        <v>284</v>
      </c>
      <c r="B140" t="s">
        <v>285</v>
      </c>
      <c r="C140" t="s">
        <v>60</v>
      </c>
      <c r="D140" t="s">
        <v>18</v>
      </c>
      <c r="E140" t="str">
        <f>VLOOKUP(A140,[1]VLookup!G:I,3,0)</f>
        <v>C3 Ride-On</v>
      </c>
      <c r="F140" s="22">
        <v>0</v>
      </c>
      <c r="G140" s="23">
        <f>IFERROR(VLOOKUP(A140,[1]Pacific_bookings_input!A:C,3,0),0)</f>
        <v>0</v>
      </c>
      <c r="H140" s="23">
        <f>IFERROR(VLOOKUP(A140,[1]Pacific_bookings_input!H:I,2,0),0)</f>
        <v>0</v>
      </c>
      <c r="I140" s="23">
        <f t="shared" si="59"/>
        <v>0</v>
      </c>
      <c r="J140" s="23">
        <f t="shared" si="59"/>
        <v>0</v>
      </c>
      <c r="K140" s="23">
        <f t="shared" si="59"/>
        <v>0</v>
      </c>
      <c r="L140" s="23">
        <f t="shared" si="59"/>
        <v>0</v>
      </c>
      <c r="M140" s="86" t="str">
        <f>IFERROR(VLOOKUP(A140,[1]Revenue_Margin_input_Pac!A:F,6,0),"")</f>
        <v/>
      </c>
      <c r="N140" s="25" t="str">
        <f t="shared" si="62"/>
        <v/>
      </c>
      <c r="O140" s="25" t="str">
        <f t="shared" si="63"/>
        <v/>
      </c>
      <c r="P140" s="25" t="str">
        <f t="shared" si="64"/>
        <v/>
      </c>
      <c r="Q140" s="25" t="str">
        <f t="shared" si="65"/>
        <v/>
      </c>
      <c r="R140" s="25" t="str">
        <f t="shared" si="65"/>
        <v/>
      </c>
      <c r="S140" s="26" t="str">
        <f t="shared" si="65"/>
        <v/>
      </c>
      <c r="T140" s="27" t="str">
        <f>IFERROR(VLOOKUP(A140,[1]Revenue_Margin_input_Pac!A:K,7,0),"")</f>
        <v/>
      </c>
      <c r="U140" s="28" t="str">
        <f>IFERROR(VLOOKUP(A140,[1]Revenue_Margin_input_Pac!A:K,8,0),"")</f>
        <v/>
      </c>
      <c r="V140" s="28" t="str">
        <f>IFERROR(VLOOKUP(A140,[1]Revenue_Margin_input_Pac!A:K,9,0),"")</f>
        <v/>
      </c>
      <c r="W140" s="28" t="str">
        <f>IFERROR(VLOOKUP(A140,[1]Revenue_Margin_input_Pac!A:K,10,0),"")</f>
        <v/>
      </c>
      <c r="X140" s="28" t="str">
        <f>IFERROR(VLOOKUP(A140,[1]Revenue_Margin_input_Pac!A:K,11,0),"")</f>
        <v/>
      </c>
      <c r="Y140" s="28" t="str">
        <f>IFERROR(VLOOKUP(A140,[1]Revenue_Margin_input_Pac!A:L,12,0),"")</f>
        <v/>
      </c>
      <c r="Z140" s="87" t="str">
        <f>IFERROR(VLOOKUP(A140,[1]Revenue_Margin_input_Pac!A:M,13,0),"")</f>
        <v/>
      </c>
      <c r="AA140" s="29">
        <f t="shared" si="67"/>
        <v>0</v>
      </c>
      <c r="AB140" s="30">
        <f t="shared" si="67"/>
        <v>0</v>
      </c>
      <c r="AC140" s="30">
        <f t="shared" si="67"/>
        <v>0</v>
      </c>
      <c r="AD140" s="30">
        <f t="shared" si="67"/>
        <v>0</v>
      </c>
      <c r="AE140" s="30">
        <f t="shared" si="67"/>
        <v>0</v>
      </c>
      <c r="AF140" s="30">
        <f t="shared" si="67"/>
        <v>0</v>
      </c>
      <c r="AG140" s="31">
        <f t="shared" si="67"/>
        <v>0</v>
      </c>
      <c r="AH140" s="29">
        <f t="shared" si="57"/>
        <v>0</v>
      </c>
      <c r="AI140" s="30">
        <f t="shared" si="57"/>
        <v>0</v>
      </c>
      <c r="AJ140" s="30">
        <f t="shared" si="57"/>
        <v>0</v>
      </c>
      <c r="AK140" s="30">
        <f t="shared" si="57"/>
        <v>0</v>
      </c>
      <c r="AL140" s="30">
        <f t="shared" si="57"/>
        <v>0</v>
      </c>
      <c r="AM140" s="30">
        <f t="shared" si="57"/>
        <v>0</v>
      </c>
      <c r="AN140" s="31">
        <f t="shared" si="57"/>
        <v>0</v>
      </c>
      <c r="AO140" s="42" t="str">
        <f t="shared" si="66"/>
        <v/>
      </c>
      <c r="AP140" s="43" t="str">
        <f t="shared" si="66"/>
        <v/>
      </c>
      <c r="AQ140" s="43" t="str">
        <f t="shared" si="66"/>
        <v/>
      </c>
      <c r="AR140" s="43" t="str">
        <f t="shared" si="66"/>
        <v/>
      </c>
      <c r="AS140" s="43" t="str">
        <f t="shared" si="66"/>
        <v/>
      </c>
      <c r="AT140" s="43" t="str">
        <f t="shared" si="66"/>
        <v/>
      </c>
      <c r="AU140" s="90" t="str">
        <f t="shared" si="66"/>
        <v/>
      </c>
      <c r="AV140" t="str">
        <f t="shared" si="60"/>
        <v>C3 - Standard and Premium</v>
      </c>
      <c r="AW140" t="str">
        <f t="shared" si="58"/>
        <v>C3 - Standard and Premium_AM &amp; EMEA</v>
      </c>
    </row>
    <row r="141" spans="1:49" ht="15" hidden="1" outlineLevel="1" x14ac:dyDescent="0.25">
      <c r="A141" s="85" t="s">
        <v>286</v>
      </c>
      <c r="B141" t="s">
        <v>287</v>
      </c>
      <c r="C141" t="s">
        <v>60</v>
      </c>
      <c r="D141" t="s">
        <v>18</v>
      </c>
      <c r="E141" t="str">
        <f>VLOOKUP(A141,[1]VLookup!G:I,3,0)</f>
        <v>C3 Ride-On</v>
      </c>
      <c r="F141" s="22">
        <v>0</v>
      </c>
      <c r="G141" s="23">
        <f>IFERROR(VLOOKUP(A141,[1]Pacific_bookings_input!A:C,3,0),0)</f>
        <v>0</v>
      </c>
      <c r="H141" s="23">
        <f>IFERROR(VLOOKUP(A141,[1]Pacific_bookings_input!H:I,2,0),0)</f>
        <v>0</v>
      </c>
      <c r="I141" s="23">
        <f t="shared" si="59"/>
        <v>0</v>
      </c>
      <c r="J141" s="23">
        <f t="shared" si="59"/>
        <v>0</v>
      </c>
      <c r="K141" s="23">
        <f t="shared" si="59"/>
        <v>0</v>
      </c>
      <c r="L141" s="23">
        <f t="shared" si="59"/>
        <v>0</v>
      </c>
      <c r="M141" s="86" t="str">
        <f>IFERROR(VLOOKUP(A141,[1]Revenue_Margin_input_Pac!A:F,6,0),"")</f>
        <v/>
      </c>
      <c r="N141" s="25" t="str">
        <f t="shared" si="62"/>
        <v/>
      </c>
      <c r="O141" s="25" t="str">
        <f t="shared" si="63"/>
        <v/>
      </c>
      <c r="P141" s="25" t="str">
        <f t="shared" si="64"/>
        <v/>
      </c>
      <c r="Q141" s="25" t="str">
        <f t="shared" si="65"/>
        <v/>
      </c>
      <c r="R141" s="25" t="str">
        <f t="shared" si="65"/>
        <v/>
      </c>
      <c r="S141" s="26" t="str">
        <f t="shared" si="65"/>
        <v/>
      </c>
      <c r="T141" s="27" t="str">
        <f>IFERROR(VLOOKUP(A141,[1]Revenue_Margin_input_Pac!A:K,7,0),"")</f>
        <v/>
      </c>
      <c r="U141" s="28" t="str">
        <f>IFERROR(VLOOKUP(A141,[1]Revenue_Margin_input_Pac!A:K,8,0),"")</f>
        <v/>
      </c>
      <c r="V141" s="28" t="str">
        <f>IFERROR(VLOOKUP(A141,[1]Revenue_Margin_input_Pac!A:K,9,0),"")</f>
        <v/>
      </c>
      <c r="W141" s="28" t="str">
        <f>IFERROR(VLOOKUP(A141,[1]Revenue_Margin_input_Pac!A:K,10,0),"")</f>
        <v/>
      </c>
      <c r="X141" s="28" t="str">
        <f>IFERROR(VLOOKUP(A141,[1]Revenue_Margin_input_Pac!A:K,11,0),"")</f>
        <v/>
      </c>
      <c r="Y141" s="28" t="str">
        <f>IFERROR(VLOOKUP(A141,[1]Revenue_Margin_input_Pac!A:L,12,0),"")</f>
        <v/>
      </c>
      <c r="Z141" s="87" t="str">
        <f>IFERROR(VLOOKUP(A141,[1]Revenue_Margin_input_Pac!A:M,13,0),"")</f>
        <v/>
      </c>
      <c r="AA141" s="29">
        <f t="shared" si="67"/>
        <v>0</v>
      </c>
      <c r="AB141" s="30">
        <f t="shared" si="67"/>
        <v>0</v>
      </c>
      <c r="AC141" s="30">
        <f t="shared" si="67"/>
        <v>0</v>
      </c>
      <c r="AD141" s="30">
        <f t="shared" si="67"/>
        <v>0</v>
      </c>
      <c r="AE141" s="30">
        <f t="shared" si="67"/>
        <v>0</v>
      </c>
      <c r="AF141" s="30">
        <f t="shared" si="67"/>
        <v>0</v>
      </c>
      <c r="AG141" s="31">
        <f t="shared" si="67"/>
        <v>0</v>
      </c>
      <c r="AH141" s="29">
        <f t="shared" si="57"/>
        <v>0</v>
      </c>
      <c r="AI141" s="30">
        <f t="shared" si="57"/>
        <v>0</v>
      </c>
      <c r="AJ141" s="30">
        <f t="shared" si="57"/>
        <v>0</v>
      </c>
      <c r="AK141" s="30">
        <f t="shared" si="57"/>
        <v>0</v>
      </c>
      <c r="AL141" s="30">
        <f t="shared" si="57"/>
        <v>0</v>
      </c>
      <c r="AM141" s="30">
        <f t="shared" si="57"/>
        <v>0</v>
      </c>
      <c r="AN141" s="31">
        <f t="shared" si="57"/>
        <v>0</v>
      </c>
      <c r="AO141" s="42" t="str">
        <f t="shared" si="66"/>
        <v/>
      </c>
      <c r="AP141" s="43" t="str">
        <f t="shared" si="66"/>
        <v/>
      </c>
      <c r="AQ141" s="43" t="str">
        <f t="shared" si="66"/>
        <v/>
      </c>
      <c r="AR141" s="43" t="str">
        <f t="shared" si="66"/>
        <v/>
      </c>
      <c r="AS141" s="43" t="str">
        <f t="shared" si="66"/>
        <v/>
      </c>
      <c r="AT141" s="43" t="str">
        <f t="shared" si="66"/>
        <v/>
      </c>
      <c r="AU141" s="90" t="str">
        <f t="shared" si="66"/>
        <v/>
      </c>
      <c r="AV141" t="str">
        <f t="shared" si="60"/>
        <v>C3 - Standard and Premium</v>
      </c>
      <c r="AW141" t="str">
        <f t="shared" si="58"/>
        <v>C3 - Standard and Premium_AM &amp; EMEA</v>
      </c>
    </row>
    <row r="142" spans="1:49" ht="15" outlineLevel="1" x14ac:dyDescent="0.25">
      <c r="A142" s="85" t="s">
        <v>288</v>
      </c>
      <c r="B142" t="s">
        <v>289</v>
      </c>
      <c r="C142" t="s">
        <v>60</v>
      </c>
      <c r="D142" t="s">
        <v>18</v>
      </c>
      <c r="E142" t="str">
        <f>VLOOKUP(A142,[1]VLookup!G:I,3,0)</f>
        <v>C3 Ride-On</v>
      </c>
      <c r="F142" s="22">
        <v>12</v>
      </c>
      <c r="G142" s="23">
        <f>IFERROR(VLOOKUP(A142,[1]Pacific_bookings_input!A:C,3,0),0)</f>
        <v>21</v>
      </c>
      <c r="H142" s="23">
        <f>IFERROR(VLOOKUP(A142,[1]Pacific_bookings_input!H:I,2,0),0)</f>
        <v>24</v>
      </c>
      <c r="I142" s="23">
        <f t="shared" si="59"/>
        <v>27</v>
      </c>
      <c r="J142" s="23">
        <f t="shared" si="59"/>
        <v>29</v>
      </c>
      <c r="K142" s="23">
        <f>ROUND(K$181*$H142/$H$181,0)+1</f>
        <v>30</v>
      </c>
      <c r="L142" s="23">
        <f t="shared" si="59"/>
        <v>30</v>
      </c>
      <c r="M142" s="86">
        <f>IFERROR(VLOOKUP(A142,[1]Revenue_Margin_input_Pac!A:F,6,0),"")</f>
        <v>13.062493395193759</v>
      </c>
      <c r="N142" s="25">
        <f t="shared" si="62"/>
        <v>13.062493395193759</v>
      </c>
      <c r="O142" s="25">
        <f t="shared" si="63"/>
        <v>13.062493395193759</v>
      </c>
      <c r="P142" s="25">
        <f t="shared" si="64"/>
        <v>13.062493395193759</v>
      </c>
      <c r="Q142" s="25">
        <f t="shared" si="65"/>
        <v>13.062493395193759</v>
      </c>
      <c r="R142" s="25">
        <f t="shared" si="65"/>
        <v>13.062493395193759</v>
      </c>
      <c r="S142" s="26">
        <f t="shared" si="65"/>
        <v>13.062493395193759</v>
      </c>
      <c r="T142" s="27">
        <f>IFERROR(VLOOKUP(A142,[1]Revenue_Margin_input_Pac!A:K,7,0),"")</f>
        <v>8.9053871085912742E-2</v>
      </c>
      <c r="U142" s="28">
        <f>IFERROR(VLOOKUP(A142,[1]Revenue_Margin_input_Pac!A:K,8,0),"")</f>
        <v>0.12538018706251783</v>
      </c>
      <c r="V142" s="28">
        <f>IFERROR(VLOOKUP(A142,[1]Revenue_Margin_input_Pac!A:K,9,0),"")</f>
        <v>0.21936270652871109</v>
      </c>
      <c r="W142" s="28">
        <f>IFERROR(VLOOKUP(A142,[1]Revenue_Margin_input_Pac!A:K,10,0),"")</f>
        <v>0.21936270652871109</v>
      </c>
      <c r="X142" s="28">
        <f>IFERROR(VLOOKUP(A142,[1]Revenue_Margin_input_Pac!A:K,11,0),"")</f>
        <v>0.21936270652871109</v>
      </c>
      <c r="Y142" s="28">
        <f>IFERROR(VLOOKUP(A142,[1]Revenue_Margin_input_Pac!A:L,12,0),"")</f>
        <v>0.21936270652871109</v>
      </c>
      <c r="Z142" s="87">
        <f>IFERROR(VLOOKUP(A142,[1]Revenue_Margin_input_Pac!A:M,13,0),"")</f>
        <v>0.21936270652871109</v>
      </c>
      <c r="AA142" s="29">
        <f t="shared" si="67"/>
        <v>156.74992074232512</v>
      </c>
      <c r="AB142" s="30">
        <f t="shared" si="67"/>
        <v>274.31236129906893</v>
      </c>
      <c r="AC142" s="30">
        <f t="shared" si="67"/>
        <v>313.49984148465023</v>
      </c>
      <c r="AD142" s="30">
        <f t="shared" si="67"/>
        <v>352.68732167023148</v>
      </c>
      <c r="AE142" s="30">
        <f t="shared" si="67"/>
        <v>378.81230846061902</v>
      </c>
      <c r="AF142" s="30">
        <f t="shared" si="67"/>
        <v>391.87480185581273</v>
      </c>
      <c r="AG142" s="31">
        <f t="shared" si="67"/>
        <v>391.87480185581273</v>
      </c>
      <c r="AH142" s="29">
        <f t="shared" si="57"/>
        <v>13.959187234514062</v>
      </c>
      <c r="AI142" s="30">
        <f t="shared" si="57"/>
        <v>34.393335173238235</v>
      </c>
      <c r="AJ142" s="30">
        <f t="shared" si="57"/>
        <v>68.77017372439478</v>
      </c>
      <c r="AK142" s="30">
        <f t="shared" si="57"/>
        <v>77.366445439944115</v>
      </c>
      <c r="AL142" s="30">
        <f t="shared" si="57"/>
        <v>83.097293250310358</v>
      </c>
      <c r="AM142" s="30">
        <f t="shared" si="57"/>
        <v>85.962717155493465</v>
      </c>
      <c r="AN142" s="31">
        <f t="shared" si="57"/>
        <v>85.962717155493465</v>
      </c>
      <c r="AO142" s="42"/>
      <c r="AP142" s="43"/>
      <c r="AQ142" s="43"/>
      <c r="AR142" s="43"/>
      <c r="AS142" s="43"/>
      <c r="AT142" s="43"/>
      <c r="AU142" s="90"/>
      <c r="AV142" t="str">
        <f t="shared" si="60"/>
        <v>C3 - Standard and Premium</v>
      </c>
      <c r="AW142" t="str">
        <f t="shared" si="58"/>
        <v>C3 - Standard and Premium_AM &amp; EMEA</v>
      </c>
    </row>
    <row r="143" spans="1:49" ht="15" hidden="1" outlineLevel="1" x14ac:dyDescent="0.25">
      <c r="A143" s="85" t="s">
        <v>290</v>
      </c>
      <c r="B143" t="s">
        <v>291</v>
      </c>
      <c r="C143" t="s">
        <v>60</v>
      </c>
      <c r="D143" t="s">
        <v>18</v>
      </c>
      <c r="E143" t="str">
        <f>VLOOKUP(A143,[1]VLookup!G:I,3,0)</f>
        <v>C3 Ride-On</v>
      </c>
      <c r="F143" s="22">
        <v>0</v>
      </c>
      <c r="G143" s="23">
        <f>IFERROR(VLOOKUP(A143,[1]Pacific_bookings_input!A:C,3,0),0)</f>
        <v>0</v>
      </c>
      <c r="H143" s="23">
        <f>IFERROR(VLOOKUP(A143,[1]Pacific_bookings_input!H:I,2,0),0)</f>
        <v>0</v>
      </c>
      <c r="I143" s="23">
        <f t="shared" si="59"/>
        <v>0</v>
      </c>
      <c r="J143" s="23">
        <f t="shared" si="59"/>
        <v>0</v>
      </c>
      <c r="K143" s="23">
        <f t="shared" si="59"/>
        <v>0</v>
      </c>
      <c r="L143" s="23">
        <f t="shared" si="59"/>
        <v>0</v>
      </c>
      <c r="M143" s="86" t="str">
        <f>IFERROR(VLOOKUP(A143,[1]Revenue_Margin_input_Pac!A:F,6,0),"")</f>
        <v/>
      </c>
      <c r="N143" s="25" t="str">
        <f t="shared" si="62"/>
        <v/>
      </c>
      <c r="O143" s="25" t="str">
        <f t="shared" si="63"/>
        <v/>
      </c>
      <c r="P143" s="25" t="str">
        <f t="shared" si="64"/>
        <v/>
      </c>
      <c r="Q143" s="25" t="str">
        <f t="shared" si="65"/>
        <v/>
      </c>
      <c r="R143" s="25" t="str">
        <f t="shared" si="65"/>
        <v/>
      </c>
      <c r="S143" s="26" t="str">
        <f t="shared" si="65"/>
        <v/>
      </c>
      <c r="T143" s="27" t="str">
        <f>IFERROR(VLOOKUP(A143,[1]Revenue_Margin_input_Pac!A:K,7,0),"")</f>
        <v/>
      </c>
      <c r="U143" s="28" t="str">
        <f>IFERROR(VLOOKUP(A143,[1]Revenue_Margin_input_Pac!A:K,8,0),"")</f>
        <v/>
      </c>
      <c r="V143" s="28" t="str">
        <f>IFERROR(VLOOKUP(A143,[1]Revenue_Margin_input_Pac!A:K,9,0),"")</f>
        <v/>
      </c>
      <c r="W143" s="28" t="str">
        <f>IFERROR(VLOOKUP(A143,[1]Revenue_Margin_input_Pac!A:K,10,0),"")</f>
        <v/>
      </c>
      <c r="X143" s="28" t="str">
        <f>IFERROR(VLOOKUP(A143,[1]Revenue_Margin_input_Pac!A:K,11,0),"")</f>
        <v/>
      </c>
      <c r="Y143" s="28" t="str">
        <f>IFERROR(VLOOKUP(A143,[1]Revenue_Margin_input_Pac!A:L,12,0),"")</f>
        <v/>
      </c>
      <c r="Z143" s="87" t="str">
        <f>IFERROR(VLOOKUP(A143,[1]Revenue_Margin_input_Pac!A:M,13,0),"")</f>
        <v/>
      </c>
      <c r="AA143" s="29">
        <f t="shared" si="67"/>
        <v>0</v>
      </c>
      <c r="AB143" s="30">
        <f t="shared" si="67"/>
        <v>0</v>
      </c>
      <c r="AC143" s="30">
        <f t="shared" si="67"/>
        <v>0</v>
      </c>
      <c r="AD143" s="30">
        <f t="shared" si="67"/>
        <v>0</v>
      </c>
      <c r="AE143" s="30">
        <f t="shared" si="67"/>
        <v>0</v>
      </c>
      <c r="AF143" s="30">
        <f t="shared" si="67"/>
        <v>0</v>
      </c>
      <c r="AG143" s="31">
        <f t="shared" si="67"/>
        <v>0</v>
      </c>
      <c r="AH143" s="29">
        <f t="shared" si="57"/>
        <v>0</v>
      </c>
      <c r="AI143" s="30">
        <f t="shared" si="57"/>
        <v>0</v>
      </c>
      <c r="AJ143" s="30">
        <f t="shared" si="57"/>
        <v>0</v>
      </c>
      <c r="AK143" s="30">
        <f t="shared" ref="AK143:AN180" si="68">IFERROR(AD143*W143,0)</f>
        <v>0</v>
      </c>
      <c r="AL143" s="30">
        <f t="shared" si="68"/>
        <v>0</v>
      </c>
      <c r="AM143" s="30">
        <f t="shared" si="68"/>
        <v>0</v>
      </c>
      <c r="AN143" s="31">
        <f t="shared" si="68"/>
        <v>0</v>
      </c>
      <c r="AO143" s="42"/>
      <c r="AP143" s="43"/>
      <c r="AQ143" s="43"/>
      <c r="AR143" s="43"/>
      <c r="AS143" s="43"/>
      <c r="AT143" s="43"/>
      <c r="AU143" s="90"/>
      <c r="AV143" t="str">
        <f t="shared" si="60"/>
        <v>C3 - Standard and Premium</v>
      </c>
      <c r="AW143" t="str">
        <f t="shared" si="58"/>
        <v>C3 - Standard and Premium_AM &amp; EMEA</v>
      </c>
    </row>
    <row r="144" spans="1:49" ht="15" hidden="1" outlineLevel="1" x14ac:dyDescent="0.25">
      <c r="A144" s="85" t="s">
        <v>292</v>
      </c>
      <c r="B144" t="s">
        <v>293</v>
      </c>
      <c r="C144" t="s">
        <v>60</v>
      </c>
      <c r="D144" t="s">
        <v>15</v>
      </c>
      <c r="E144" t="str">
        <f>VLOOKUP(A144,[1]VLookup!G:I,3,0)</f>
        <v>C3 Ride-On</v>
      </c>
      <c r="F144" s="22">
        <v>0</v>
      </c>
      <c r="G144" s="23">
        <f>IFERROR(VLOOKUP(A144,[1]Pacific_bookings_input!A:C,3,0),0)</f>
        <v>0</v>
      </c>
      <c r="H144" s="23">
        <f>IFERROR(VLOOKUP(A144,[1]Pacific_bookings_input!H:I,2,0),0)</f>
        <v>0</v>
      </c>
      <c r="I144" s="23">
        <f t="shared" si="59"/>
        <v>0</v>
      </c>
      <c r="J144" s="23">
        <f t="shared" si="59"/>
        <v>0</v>
      </c>
      <c r="K144" s="23">
        <f t="shared" si="59"/>
        <v>0</v>
      </c>
      <c r="L144" s="23">
        <f t="shared" si="59"/>
        <v>0</v>
      </c>
      <c r="M144" s="86" t="str">
        <f>IFERROR(VLOOKUP(A144,[1]Revenue_Margin_input_Pac!A:F,6,0),"")</f>
        <v/>
      </c>
      <c r="N144" s="25" t="str">
        <f t="shared" si="62"/>
        <v/>
      </c>
      <c r="O144" s="25" t="str">
        <f t="shared" si="63"/>
        <v/>
      </c>
      <c r="P144" s="25" t="str">
        <f t="shared" si="64"/>
        <v/>
      </c>
      <c r="Q144" s="25" t="str">
        <f t="shared" si="65"/>
        <v/>
      </c>
      <c r="R144" s="25" t="str">
        <f t="shared" si="65"/>
        <v/>
      </c>
      <c r="S144" s="26" t="str">
        <f t="shared" si="65"/>
        <v/>
      </c>
      <c r="T144" s="27" t="str">
        <f>IFERROR(VLOOKUP(A144,[1]Revenue_Margin_input_Pac!A:K,7,0),"")</f>
        <v/>
      </c>
      <c r="U144" s="28" t="str">
        <f>IFERROR(VLOOKUP(A144,[1]Revenue_Margin_input_Pac!A:K,8,0),"")</f>
        <v/>
      </c>
      <c r="V144" s="28" t="str">
        <f>IFERROR(VLOOKUP(A144,[1]Revenue_Margin_input_Pac!A:K,9,0),"")</f>
        <v/>
      </c>
      <c r="W144" s="28" t="str">
        <f>IFERROR(VLOOKUP(A144,[1]Revenue_Margin_input_Pac!A:K,10,0),"")</f>
        <v/>
      </c>
      <c r="X144" s="28" t="str">
        <f>IFERROR(VLOOKUP(A144,[1]Revenue_Margin_input_Pac!A:K,11,0),"")</f>
        <v/>
      </c>
      <c r="Y144" s="28" t="str">
        <f>IFERROR(VLOOKUP(A144,[1]Revenue_Margin_input_Pac!A:L,12,0),"")</f>
        <v/>
      </c>
      <c r="Z144" s="87" t="str">
        <f>IFERROR(VLOOKUP(A144,[1]Revenue_Margin_input_Pac!A:M,13,0),"")</f>
        <v/>
      </c>
      <c r="AA144" s="29">
        <f t="shared" si="67"/>
        <v>0</v>
      </c>
      <c r="AB144" s="30">
        <f t="shared" si="67"/>
        <v>0</v>
      </c>
      <c r="AC144" s="30">
        <f t="shared" si="67"/>
        <v>0</v>
      </c>
      <c r="AD144" s="30">
        <f t="shared" si="67"/>
        <v>0</v>
      </c>
      <c r="AE144" s="30">
        <f t="shared" si="67"/>
        <v>0</v>
      </c>
      <c r="AF144" s="30">
        <f t="shared" si="67"/>
        <v>0</v>
      </c>
      <c r="AG144" s="31">
        <f t="shared" si="67"/>
        <v>0</v>
      </c>
      <c r="AH144" s="29">
        <f t="shared" ref="AH144:AJ180" si="69">IFERROR(AA144*T144,0)</f>
        <v>0</v>
      </c>
      <c r="AI144" s="30">
        <f t="shared" si="69"/>
        <v>0</v>
      </c>
      <c r="AJ144" s="30">
        <f t="shared" si="69"/>
        <v>0</v>
      </c>
      <c r="AK144" s="30">
        <f t="shared" si="68"/>
        <v>0</v>
      </c>
      <c r="AL144" s="30">
        <f t="shared" si="68"/>
        <v>0</v>
      </c>
      <c r="AM144" s="30">
        <f t="shared" si="68"/>
        <v>0</v>
      </c>
      <c r="AN144" s="31">
        <f t="shared" si="68"/>
        <v>0</v>
      </c>
      <c r="AO144" s="42"/>
      <c r="AP144" s="43"/>
      <c r="AQ144" s="43"/>
      <c r="AR144" s="43"/>
      <c r="AS144" s="43"/>
      <c r="AT144" s="43"/>
      <c r="AU144" s="90"/>
      <c r="AV144" t="str">
        <f t="shared" si="60"/>
        <v>C3 - Standard and Premium</v>
      </c>
      <c r="AW144" t="str">
        <f t="shared" si="58"/>
        <v>C3 - Standard and Premium_AM &amp; EMEA</v>
      </c>
    </row>
    <row r="145" spans="1:49" ht="15" outlineLevel="1" x14ac:dyDescent="0.25">
      <c r="A145" s="85" t="s">
        <v>294</v>
      </c>
      <c r="B145" t="s">
        <v>295</v>
      </c>
      <c r="C145" t="s">
        <v>60</v>
      </c>
      <c r="D145" t="s">
        <v>15</v>
      </c>
      <c r="E145" t="str">
        <f>VLOOKUP(A145,[1]VLookup!G:I,3,0)</f>
        <v>C3 Ride-On</v>
      </c>
      <c r="F145" s="22">
        <v>7</v>
      </c>
      <c r="G145" s="23">
        <f>IFERROR(VLOOKUP(A145,[1]Pacific_bookings_input!A:C,3,0),0)</f>
        <v>5</v>
      </c>
      <c r="H145" s="23">
        <f>IFERROR(VLOOKUP(A145,[1]Pacific_bookings_input!H:I,2,0),0)</f>
        <v>6</v>
      </c>
      <c r="I145" s="23">
        <f t="shared" si="59"/>
        <v>7</v>
      </c>
      <c r="J145" s="23">
        <f t="shared" si="59"/>
        <v>7</v>
      </c>
      <c r="K145" s="23">
        <f t="shared" si="59"/>
        <v>7</v>
      </c>
      <c r="L145" s="23">
        <f t="shared" si="59"/>
        <v>7</v>
      </c>
      <c r="M145" s="86">
        <f>IFERROR(VLOOKUP(A145,[1]Revenue_Margin_input_Pac!A:F,6,0),"")</f>
        <v>11.106976460115749</v>
      </c>
      <c r="N145" s="25">
        <f t="shared" si="62"/>
        <v>11.106976460115749</v>
      </c>
      <c r="O145" s="25">
        <f t="shared" si="63"/>
        <v>11.106976460115749</v>
      </c>
      <c r="P145" s="25">
        <f t="shared" si="64"/>
        <v>11.106976460115749</v>
      </c>
      <c r="Q145" s="25">
        <f t="shared" si="65"/>
        <v>11.106976460115749</v>
      </c>
      <c r="R145" s="25">
        <f t="shared" si="65"/>
        <v>11.106976460115749</v>
      </c>
      <c r="S145" s="26">
        <f t="shared" si="65"/>
        <v>11.106976460115749</v>
      </c>
      <c r="T145" s="27">
        <f>IFERROR(VLOOKUP(A145,[1]Revenue_Margin_input_Pac!A:K,7,0),"")</f>
        <v>0.10132372901663438</v>
      </c>
      <c r="U145" s="28">
        <f>IFERROR(VLOOKUP(A145,[1]Revenue_Margin_input_Pac!A:K,8,0),"")</f>
        <v>0.12695471390331414</v>
      </c>
      <c r="V145" s="28">
        <f>IFERROR(VLOOKUP(A145,[1]Revenue_Margin_input_Pac!A:K,9,0),"")</f>
        <v>0.17109430798244735</v>
      </c>
      <c r="W145" s="28">
        <f>IFERROR(VLOOKUP(A145,[1]Revenue_Margin_input_Pac!A:K,10,0),"")</f>
        <v>0.17109430798244735</v>
      </c>
      <c r="X145" s="28">
        <f>IFERROR(VLOOKUP(A145,[1]Revenue_Margin_input_Pac!A:K,11,0),"")</f>
        <v>0.17109430798244735</v>
      </c>
      <c r="Y145" s="28">
        <f>IFERROR(VLOOKUP(A145,[1]Revenue_Margin_input_Pac!A:L,12,0),"")</f>
        <v>0.17109430798244735</v>
      </c>
      <c r="Z145" s="87">
        <f>IFERROR(VLOOKUP(A145,[1]Revenue_Margin_input_Pac!A:M,13,0),"")</f>
        <v>0.17109430798244735</v>
      </c>
      <c r="AA145" s="29">
        <f t="shared" si="67"/>
        <v>77.74883522081025</v>
      </c>
      <c r="AB145" s="30">
        <f t="shared" si="67"/>
        <v>55.534882300578744</v>
      </c>
      <c r="AC145" s="30">
        <f t="shared" si="67"/>
        <v>66.641858760694504</v>
      </c>
      <c r="AD145" s="30">
        <f t="shared" si="67"/>
        <v>77.74883522081025</v>
      </c>
      <c r="AE145" s="30">
        <f t="shared" si="67"/>
        <v>77.74883522081025</v>
      </c>
      <c r="AF145" s="30">
        <f t="shared" si="67"/>
        <v>77.74883522081025</v>
      </c>
      <c r="AG145" s="31">
        <f t="shared" si="67"/>
        <v>77.74883522081025</v>
      </c>
      <c r="AH145" s="29">
        <f t="shared" si="69"/>
        <v>7.8778019112723365</v>
      </c>
      <c r="AI145" s="30">
        <f t="shared" si="69"/>
        <v>7.0504150941241983</v>
      </c>
      <c r="AJ145" s="30">
        <f t="shared" si="69"/>
        <v>11.402042707325021</v>
      </c>
      <c r="AK145" s="30">
        <f t="shared" si="68"/>
        <v>13.302383158545858</v>
      </c>
      <c r="AL145" s="30">
        <f t="shared" si="68"/>
        <v>13.302383158545858</v>
      </c>
      <c r="AM145" s="30">
        <f t="shared" si="68"/>
        <v>13.302383158545858</v>
      </c>
      <c r="AN145" s="31">
        <f t="shared" si="68"/>
        <v>13.302383158545858</v>
      </c>
      <c r="AO145" s="42"/>
      <c r="AP145" s="43"/>
      <c r="AQ145" s="43"/>
      <c r="AR145" s="43"/>
      <c r="AS145" s="43"/>
      <c r="AT145" s="43"/>
      <c r="AU145" s="90"/>
      <c r="AV145" t="str">
        <f t="shared" si="60"/>
        <v>C3 - Standard and Premium</v>
      </c>
      <c r="AW145" t="str">
        <f t="shared" si="58"/>
        <v>C3 - Standard and Premium_AM &amp; EMEA</v>
      </c>
    </row>
    <row r="146" spans="1:49" ht="15" hidden="1" outlineLevel="1" x14ac:dyDescent="0.25">
      <c r="A146" s="85" t="s">
        <v>296</v>
      </c>
      <c r="B146" t="s">
        <v>297</v>
      </c>
      <c r="C146" t="s">
        <v>60</v>
      </c>
      <c r="D146" t="s">
        <v>15</v>
      </c>
      <c r="E146" t="str">
        <f>VLOOKUP(A146,[1]VLookup!G:I,3,0)</f>
        <v>C3 Ride-On</v>
      </c>
      <c r="F146" s="22">
        <v>0</v>
      </c>
      <c r="G146" s="23">
        <f>IFERROR(VLOOKUP(A146,[1]Pacific_bookings_input!A:C,3,0),0)</f>
        <v>0</v>
      </c>
      <c r="H146" s="23">
        <f>IFERROR(VLOOKUP(A146,[1]Pacific_bookings_input!H:I,2,0),0)</f>
        <v>0</v>
      </c>
      <c r="I146" s="23">
        <f t="shared" si="59"/>
        <v>0</v>
      </c>
      <c r="J146" s="23">
        <f t="shared" si="59"/>
        <v>0</v>
      </c>
      <c r="K146" s="23">
        <f t="shared" si="59"/>
        <v>0</v>
      </c>
      <c r="L146" s="23">
        <f t="shared" si="59"/>
        <v>0</v>
      </c>
      <c r="M146" s="86" t="str">
        <f>IFERROR(VLOOKUP(A146,[1]Revenue_Margin_input_Pac!A:F,6,0),"")</f>
        <v/>
      </c>
      <c r="N146" s="25" t="str">
        <f t="shared" si="62"/>
        <v/>
      </c>
      <c r="O146" s="25" t="str">
        <f t="shared" si="63"/>
        <v/>
      </c>
      <c r="P146" s="25" t="str">
        <f t="shared" si="64"/>
        <v/>
      </c>
      <c r="Q146" s="25" t="str">
        <f t="shared" si="65"/>
        <v/>
      </c>
      <c r="R146" s="25" t="str">
        <f t="shared" si="65"/>
        <v/>
      </c>
      <c r="S146" s="26" t="str">
        <f t="shared" si="65"/>
        <v/>
      </c>
      <c r="T146" s="27" t="str">
        <f>IFERROR(VLOOKUP(A146,[1]Revenue_Margin_input_Pac!A:K,7,0),"")</f>
        <v/>
      </c>
      <c r="U146" s="28" t="str">
        <f>IFERROR(VLOOKUP(A146,[1]Revenue_Margin_input_Pac!A:K,8,0),"")</f>
        <v/>
      </c>
      <c r="V146" s="28" t="str">
        <f>IFERROR(VLOOKUP(A146,[1]Revenue_Margin_input_Pac!A:K,9,0),"")</f>
        <v/>
      </c>
      <c r="W146" s="28" t="str">
        <f>IFERROR(VLOOKUP(A146,[1]Revenue_Margin_input_Pac!A:K,10,0),"")</f>
        <v/>
      </c>
      <c r="X146" s="28" t="str">
        <f>IFERROR(VLOOKUP(A146,[1]Revenue_Margin_input_Pac!A:K,11,0),"")</f>
        <v/>
      </c>
      <c r="Y146" s="28" t="str">
        <f>IFERROR(VLOOKUP(A146,[1]Revenue_Margin_input_Pac!A:L,12,0),"")</f>
        <v/>
      </c>
      <c r="Z146" s="87" t="str">
        <f>IFERROR(VLOOKUP(A146,[1]Revenue_Margin_input_Pac!A:M,13,0),"")</f>
        <v/>
      </c>
      <c r="AA146" s="29">
        <f t="shared" si="67"/>
        <v>0</v>
      </c>
      <c r="AB146" s="30">
        <f t="shared" si="67"/>
        <v>0</v>
      </c>
      <c r="AC146" s="30">
        <f t="shared" si="67"/>
        <v>0</v>
      </c>
      <c r="AD146" s="30">
        <f t="shared" si="67"/>
        <v>0</v>
      </c>
      <c r="AE146" s="30">
        <f t="shared" si="67"/>
        <v>0</v>
      </c>
      <c r="AF146" s="30">
        <f t="shared" si="67"/>
        <v>0</v>
      </c>
      <c r="AG146" s="31">
        <f t="shared" si="67"/>
        <v>0</v>
      </c>
      <c r="AH146" s="29">
        <f t="shared" si="69"/>
        <v>0</v>
      </c>
      <c r="AI146" s="30">
        <f t="shared" si="69"/>
        <v>0</v>
      </c>
      <c r="AJ146" s="30">
        <f t="shared" si="69"/>
        <v>0</v>
      </c>
      <c r="AK146" s="30">
        <f t="shared" si="68"/>
        <v>0</v>
      </c>
      <c r="AL146" s="30">
        <f t="shared" si="68"/>
        <v>0</v>
      </c>
      <c r="AM146" s="30">
        <f t="shared" si="68"/>
        <v>0</v>
      </c>
      <c r="AN146" s="31">
        <f t="shared" si="68"/>
        <v>0</v>
      </c>
      <c r="AO146" s="42"/>
      <c r="AP146" s="43"/>
      <c r="AQ146" s="43"/>
      <c r="AR146" s="43"/>
      <c r="AS146" s="43"/>
      <c r="AT146" s="43"/>
      <c r="AU146" s="90"/>
      <c r="AV146" t="str">
        <f t="shared" si="60"/>
        <v>C3 - Standard and Premium</v>
      </c>
      <c r="AW146" t="str">
        <f t="shared" si="58"/>
        <v>C3 - Standard and Premium_AM &amp; EMEA</v>
      </c>
    </row>
    <row r="147" spans="1:49" ht="15" hidden="1" outlineLevel="1" x14ac:dyDescent="0.25">
      <c r="A147" s="85" t="s">
        <v>298</v>
      </c>
      <c r="B147" t="s">
        <v>299</v>
      </c>
      <c r="C147" t="s">
        <v>60</v>
      </c>
      <c r="D147" t="s">
        <v>18</v>
      </c>
      <c r="E147" t="str">
        <f>VLOOKUP(A147,[1]VLookup!G:I,3,0)</f>
        <v>C3 Ride-On</v>
      </c>
      <c r="F147" s="22">
        <v>0</v>
      </c>
      <c r="G147" s="23">
        <f>IFERROR(VLOOKUP(A147,[1]Pacific_bookings_input!A:C,3,0),0)</f>
        <v>0</v>
      </c>
      <c r="H147" s="23">
        <f>IFERROR(VLOOKUP(A147,[1]Pacific_bookings_input!H:I,2,0),0)</f>
        <v>0</v>
      </c>
      <c r="I147" s="23">
        <f t="shared" si="59"/>
        <v>0</v>
      </c>
      <c r="J147" s="23">
        <f t="shared" si="59"/>
        <v>0</v>
      </c>
      <c r="K147" s="23">
        <f t="shared" si="59"/>
        <v>0</v>
      </c>
      <c r="L147" s="23">
        <f t="shared" si="59"/>
        <v>0</v>
      </c>
      <c r="M147" s="86" t="str">
        <f>IFERROR(VLOOKUP(A147,[1]Revenue_Margin_input_Pac!A:F,6,0),"")</f>
        <v/>
      </c>
      <c r="N147" s="25" t="str">
        <f t="shared" si="62"/>
        <v/>
      </c>
      <c r="O147" s="25" t="str">
        <f t="shared" si="63"/>
        <v/>
      </c>
      <c r="P147" s="25" t="str">
        <f t="shared" si="64"/>
        <v/>
      </c>
      <c r="Q147" s="25" t="str">
        <f t="shared" si="65"/>
        <v/>
      </c>
      <c r="R147" s="25" t="str">
        <f t="shared" si="65"/>
        <v/>
      </c>
      <c r="S147" s="26" t="str">
        <f t="shared" si="65"/>
        <v/>
      </c>
      <c r="T147" s="27" t="str">
        <f>IFERROR(VLOOKUP(A147,[1]Revenue_Margin_input_Pac!A:K,7,0),"")</f>
        <v/>
      </c>
      <c r="U147" s="28" t="str">
        <f>IFERROR(VLOOKUP(A147,[1]Revenue_Margin_input_Pac!A:K,8,0),"")</f>
        <v/>
      </c>
      <c r="V147" s="28" t="str">
        <f>IFERROR(VLOOKUP(A147,[1]Revenue_Margin_input_Pac!A:K,9,0),"")</f>
        <v/>
      </c>
      <c r="W147" s="28" t="str">
        <f>IFERROR(VLOOKUP(A147,[1]Revenue_Margin_input_Pac!A:K,10,0),"")</f>
        <v/>
      </c>
      <c r="X147" s="28" t="str">
        <f>IFERROR(VLOOKUP(A147,[1]Revenue_Margin_input_Pac!A:K,11,0),"")</f>
        <v/>
      </c>
      <c r="Y147" s="28" t="str">
        <f>IFERROR(VLOOKUP(A147,[1]Revenue_Margin_input_Pac!A:L,12,0),"")</f>
        <v/>
      </c>
      <c r="Z147" s="87" t="str">
        <f>IFERROR(VLOOKUP(A147,[1]Revenue_Margin_input_Pac!A:M,13,0),"")</f>
        <v/>
      </c>
      <c r="AA147" s="29">
        <f t="shared" si="67"/>
        <v>0</v>
      </c>
      <c r="AB147" s="30">
        <f t="shared" si="67"/>
        <v>0</v>
      </c>
      <c r="AC147" s="30">
        <f t="shared" si="67"/>
        <v>0</v>
      </c>
      <c r="AD147" s="30">
        <f t="shared" si="67"/>
        <v>0</v>
      </c>
      <c r="AE147" s="30">
        <f t="shared" si="67"/>
        <v>0</v>
      </c>
      <c r="AF147" s="30">
        <f t="shared" si="67"/>
        <v>0</v>
      </c>
      <c r="AG147" s="31">
        <f t="shared" si="67"/>
        <v>0</v>
      </c>
      <c r="AH147" s="29">
        <f t="shared" si="69"/>
        <v>0</v>
      </c>
      <c r="AI147" s="30">
        <f t="shared" si="69"/>
        <v>0</v>
      </c>
      <c r="AJ147" s="30">
        <f t="shared" si="69"/>
        <v>0</v>
      </c>
      <c r="AK147" s="30">
        <f t="shared" si="68"/>
        <v>0</v>
      </c>
      <c r="AL147" s="30">
        <f t="shared" si="68"/>
        <v>0</v>
      </c>
      <c r="AM147" s="30">
        <f t="shared" si="68"/>
        <v>0</v>
      </c>
      <c r="AN147" s="31">
        <f t="shared" si="68"/>
        <v>0</v>
      </c>
      <c r="AO147" s="42"/>
      <c r="AP147" s="43"/>
      <c r="AQ147" s="43"/>
      <c r="AR147" s="43"/>
      <c r="AS147" s="43"/>
      <c r="AT147" s="43"/>
      <c r="AU147" s="90"/>
      <c r="AV147" t="str">
        <f t="shared" si="60"/>
        <v>C3 - Standard and Premium</v>
      </c>
      <c r="AW147" t="str">
        <f t="shared" si="58"/>
        <v>C3 - Standard and Premium_AM &amp; EMEA</v>
      </c>
    </row>
    <row r="148" spans="1:49" ht="15" hidden="1" outlineLevel="1" x14ac:dyDescent="0.25">
      <c r="A148" s="85" t="s">
        <v>300</v>
      </c>
      <c r="B148" t="s">
        <v>301</v>
      </c>
      <c r="C148" t="s">
        <v>60</v>
      </c>
      <c r="D148" t="s">
        <v>18</v>
      </c>
      <c r="E148" t="str">
        <f>VLOOKUP(A148,[1]VLookup!G:I,3,0)</f>
        <v>C3 Ride-On</v>
      </c>
      <c r="F148" s="22">
        <v>0</v>
      </c>
      <c r="G148" s="23">
        <f>IFERROR(VLOOKUP(A148,[1]Pacific_bookings_input!A:C,3,0),0)</f>
        <v>0</v>
      </c>
      <c r="H148" s="23">
        <f>IFERROR(VLOOKUP(A148,[1]Pacific_bookings_input!H:I,2,0),0)</f>
        <v>0</v>
      </c>
      <c r="I148" s="23">
        <f t="shared" si="59"/>
        <v>0</v>
      </c>
      <c r="J148" s="23">
        <f t="shared" si="59"/>
        <v>0</v>
      </c>
      <c r="K148" s="23">
        <f t="shared" si="59"/>
        <v>0</v>
      </c>
      <c r="L148" s="23">
        <f t="shared" si="59"/>
        <v>0</v>
      </c>
      <c r="M148" s="86" t="str">
        <f>IFERROR(VLOOKUP(A148,[1]Revenue_Margin_input_Pac!A:F,6,0),"")</f>
        <v/>
      </c>
      <c r="N148" s="25" t="str">
        <f t="shared" si="62"/>
        <v/>
      </c>
      <c r="O148" s="25" t="str">
        <f t="shared" si="63"/>
        <v/>
      </c>
      <c r="P148" s="25" t="str">
        <f t="shared" si="64"/>
        <v/>
      </c>
      <c r="Q148" s="25" t="str">
        <f t="shared" si="65"/>
        <v/>
      </c>
      <c r="R148" s="25" t="str">
        <f t="shared" si="65"/>
        <v/>
      </c>
      <c r="S148" s="26" t="str">
        <f t="shared" si="65"/>
        <v/>
      </c>
      <c r="T148" s="27" t="str">
        <f>IFERROR(VLOOKUP(A148,[1]Revenue_Margin_input_Pac!A:K,7,0),"")</f>
        <v/>
      </c>
      <c r="U148" s="28" t="str">
        <f>IFERROR(VLOOKUP(A148,[1]Revenue_Margin_input_Pac!A:K,8,0),"")</f>
        <v/>
      </c>
      <c r="V148" s="28" t="str">
        <f>IFERROR(VLOOKUP(A148,[1]Revenue_Margin_input_Pac!A:K,9,0),"")</f>
        <v/>
      </c>
      <c r="W148" s="28" t="str">
        <f>IFERROR(VLOOKUP(A148,[1]Revenue_Margin_input_Pac!A:K,10,0),"")</f>
        <v/>
      </c>
      <c r="X148" s="28" t="str">
        <f>IFERROR(VLOOKUP(A148,[1]Revenue_Margin_input_Pac!A:K,11,0),"")</f>
        <v/>
      </c>
      <c r="Y148" s="28" t="str">
        <f>IFERROR(VLOOKUP(A148,[1]Revenue_Margin_input_Pac!A:L,12,0),"")</f>
        <v/>
      </c>
      <c r="Z148" s="87" t="str">
        <f>IFERROR(VLOOKUP(A148,[1]Revenue_Margin_input_Pac!A:M,13,0),"")</f>
        <v/>
      </c>
      <c r="AA148" s="29">
        <f t="shared" si="67"/>
        <v>0</v>
      </c>
      <c r="AB148" s="30">
        <f t="shared" si="67"/>
        <v>0</v>
      </c>
      <c r="AC148" s="30">
        <f t="shared" si="67"/>
        <v>0</v>
      </c>
      <c r="AD148" s="30">
        <f t="shared" si="67"/>
        <v>0</v>
      </c>
      <c r="AE148" s="30">
        <f t="shared" si="67"/>
        <v>0</v>
      </c>
      <c r="AF148" s="30">
        <f t="shared" si="67"/>
        <v>0</v>
      </c>
      <c r="AG148" s="31">
        <f t="shared" si="67"/>
        <v>0</v>
      </c>
      <c r="AH148" s="29">
        <f t="shared" si="69"/>
        <v>0</v>
      </c>
      <c r="AI148" s="30">
        <f t="shared" si="69"/>
        <v>0</v>
      </c>
      <c r="AJ148" s="30">
        <f t="shared" si="69"/>
        <v>0</v>
      </c>
      <c r="AK148" s="30">
        <f t="shared" si="68"/>
        <v>0</v>
      </c>
      <c r="AL148" s="30">
        <f t="shared" si="68"/>
        <v>0</v>
      </c>
      <c r="AM148" s="30">
        <f t="shared" si="68"/>
        <v>0</v>
      </c>
      <c r="AN148" s="31">
        <f t="shared" si="68"/>
        <v>0</v>
      </c>
      <c r="AO148" s="42"/>
      <c r="AP148" s="43"/>
      <c r="AQ148" s="43"/>
      <c r="AR148" s="43"/>
      <c r="AS148" s="43"/>
      <c r="AT148" s="43"/>
      <c r="AU148" s="90"/>
      <c r="AV148" t="str">
        <f t="shared" si="60"/>
        <v>C3 - Standard and Premium</v>
      </c>
      <c r="AW148" t="str">
        <f t="shared" si="58"/>
        <v>C3 - Standard and Premium_AM &amp; EMEA</v>
      </c>
    </row>
    <row r="149" spans="1:49" ht="15" hidden="1" outlineLevel="1" x14ac:dyDescent="0.25">
      <c r="A149" s="85" t="s">
        <v>302</v>
      </c>
      <c r="B149" t="s">
        <v>303</v>
      </c>
      <c r="C149" t="s">
        <v>60</v>
      </c>
      <c r="D149" t="s">
        <v>15</v>
      </c>
      <c r="E149" t="str">
        <f>VLOOKUP(A149,[1]VLookup!G:I,3,0)</f>
        <v>C3 Ride-On</v>
      </c>
      <c r="F149" s="22">
        <v>0</v>
      </c>
      <c r="G149" s="23">
        <f>IFERROR(VLOOKUP(A149,[1]Pacific_bookings_input!A:C,3,0),0)</f>
        <v>0</v>
      </c>
      <c r="H149" s="23">
        <f>IFERROR(VLOOKUP(A149,[1]Pacific_bookings_input!H:I,2,0),0)</f>
        <v>0</v>
      </c>
      <c r="I149" s="23">
        <f t="shared" si="59"/>
        <v>0</v>
      </c>
      <c r="J149" s="23">
        <f t="shared" si="59"/>
        <v>0</v>
      </c>
      <c r="K149" s="23">
        <f t="shared" si="59"/>
        <v>0</v>
      </c>
      <c r="L149" s="23">
        <f t="shared" si="59"/>
        <v>0</v>
      </c>
      <c r="M149" s="86" t="str">
        <f>IFERROR(VLOOKUP(A149,[1]Revenue_Margin_input_Pac!A:F,6,0),"")</f>
        <v/>
      </c>
      <c r="N149" s="25" t="str">
        <f t="shared" si="62"/>
        <v/>
      </c>
      <c r="O149" s="25" t="str">
        <f t="shared" si="63"/>
        <v/>
      </c>
      <c r="P149" s="25" t="str">
        <f t="shared" si="64"/>
        <v/>
      </c>
      <c r="Q149" s="25" t="str">
        <f t="shared" si="65"/>
        <v/>
      </c>
      <c r="R149" s="25" t="str">
        <f t="shared" si="65"/>
        <v/>
      </c>
      <c r="S149" s="26" t="str">
        <f t="shared" si="65"/>
        <v/>
      </c>
      <c r="T149" s="27" t="str">
        <f>IFERROR(VLOOKUP(A149,[1]Revenue_Margin_input_Pac!A:K,7,0),"")</f>
        <v/>
      </c>
      <c r="U149" s="28" t="str">
        <f>IFERROR(VLOOKUP(A149,[1]Revenue_Margin_input_Pac!A:K,8,0),"")</f>
        <v/>
      </c>
      <c r="V149" s="28" t="str">
        <f>IFERROR(VLOOKUP(A149,[1]Revenue_Margin_input_Pac!A:K,9,0),"")</f>
        <v/>
      </c>
      <c r="W149" s="28" t="str">
        <f>IFERROR(VLOOKUP(A149,[1]Revenue_Margin_input_Pac!A:K,10,0),"")</f>
        <v/>
      </c>
      <c r="X149" s="28" t="str">
        <f>IFERROR(VLOOKUP(A149,[1]Revenue_Margin_input_Pac!A:K,11,0),"")</f>
        <v/>
      </c>
      <c r="Y149" s="28" t="str">
        <f>IFERROR(VLOOKUP(A149,[1]Revenue_Margin_input_Pac!A:L,12,0),"")</f>
        <v/>
      </c>
      <c r="Z149" s="87" t="str">
        <f>IFERROR(VLOOKUP(A149,[1]Revenue_Margin_input_Pac!A:M,13,0),"")</f>
        <v/>
      </c>
      <c r="AA149" s="29">
        <f t="shared" si="67"/>
        <v>0</v>
      </c>
      <c r="AB149" s="30">
        <f t="shared" si="67"/>
        <v>0</v>
      </c>
      <c r="AC149" s="30">
        <f t="shared" si="67"/>
        <v>0</v>
      </c>
      <c r="AD149" s="30">
        <f t="shared" si="67"/>
        <v>0</v>
      </c>
      <c r="AE149" s="30">
        <f t="shared" si="67"/>
        <v>0</v>
      </c>
      <c r="AF149" s="30">
        <f t="shared" si="67"/>
        <v>0</v>
      </c>
      <c r="AG149" s="31">
        <f t="shared" si="67"/>
        <v>0</v>
      </c>
      <c r="AH149" s="29">
        <f t="shared" si="69"/>
        <v>0</v>
      </c>
      <c r="AI149" s="30">
        <f t="shared" si="69"/>
        <v>0</v>
      </c>
      <c r="AJ149" s="30">
        <f t="shared" si="69"/>
        <v>0</v>
      </c>
      <c r="AK149" s="30">
        <f t="shared" si="68"/>
        <v>0</v>
      </c>
      <c r="AL149" s="30">
        <f t="shared" si="68"/>
        <v>0</v>
      </c>
      <c r="AM149" s="30">
        <f t="shared" si="68"/>
        <v>0</v>
      </c>
      <c r="AN149" s="31">
        <f t="shared" si="68"/>
        <v>0</v>
      </c>
      <c r="AO149" s="42" t="str">
        <f t="shared" ref="AO149:AU181" si="70">IFERROR(AH149/AA149,"")</f>
        <v/>
      </c>
      <c r="AP149" s="43" t="str">
        <f t="shared" si="70"/>
        <v/>
      </c>
      <c r="AQ149" s="43" t="str">
        <f t="shared" si="70"/>
        <v/>
      </c>
      <c r="AR149" s="43" t="str">
        <f t="shared" si="70"/>
        <v/>
      </c>
      <c r="AS149" s="43" t="str">
        <f t="shared" si="70"/>
        <v/>
      </c>
      <c r="AT149" s="43" t="str">
        <f t="shared" si="70"/>
        <v/>
      </c>
      <c r="AU149" s="90" t="str">
        <f t="shared" si="70"/>
        <v/>
      </c>
      <c r="AV149" t="str">
        <f t="shared" si="60"/>
        <v>C3 - Standard and Premium</v>
      </c>
      <c r="AW149" t="str">
        <f t="shared" si="58"/>
        <v>C3 - Standard and Premium_AM &amp; EMEA</v>
      </c>
    </row>
    <row r="150" spans="1:49" ht="15" hidden="1" outlineLevel="1" x14ac:dyDescent="0.25">
      <c r="A150" s="85" t="s">
        <v>304</v>
      </c>
      <c r="B150" t="s">
        <v>305</v>
      </c>
      <c r="C150" t="s">
        <v>60</v>
      </c>
      <c r="D150" t="s">
        <v>34</v>
      </c>
      <c r="E150" t="str">
        <f>VLOOKUP(A150,[1]VLookup!G:I,3,0)</f>
        <v>C3 Ride-On</v>
      </c>
      <c r="F150" s="22">
        <v>0</v>
      </c>
      <c r="G150" s="23">
        <f>IFERROR(VLOOKUP(A150,[1]Pacific_bookings_input!A:C,3,0),0)</f>
        <v>0</v>
      </c>
      <c r="H150" s="23">
        <f>IFERROR(VLOOKUP(A150,[1]Pacific_bookings_input!H:I,2,0),0)</f>
        <v>0</v>
      </c>
      <c r="I150" s="23">
        <f t="shared" si="59"/>
        <v>0</v>
      </c>
      <c r="J150" s="23">
        <f t="shared" si="59"/>
        <v>0</v>
      </c>
      <c r="K150" s="23">
        <f t="shared" si="59"/>
        <v>0</v>
      </c>
      <c r="L150" s="23">
        <f t="shared" si="59"/>
        <v>0</v>
      </c>
      <c r="M150" s="86" t="str">
        <f>IFERROR(VLOOKUP(A150,[1]Revenue_Margin_input_Pac!A:F,6,0),"")</f>
        <v/>
      </c>
      <c r="N150" s="25" t="str">
        <f t="shared" si="62"/>
        <v/>
      </c>
      <c r="O150" s="25" t="str">
        <f t="shared" si="63"/>
        <v/>
      </c>
      <c r="P150" s="25" t="str">
        <f t="shared" si="64"/>
        <v/>
      </c>
      <c r="Q150" s="25" t="str">
        <f t="shared" si="65"/>
        <v/>
      </c>
      <c r="R150" s="25" t="str">
        <f t="shared" si="65"/>
        <v/>
      </c>
      <c r="S150" s="26" t="str">
        <f t="shared" si="65"/>
        <v/>
      </c>
      <c r="T150" s="27" t="str">
        <f>IFERROR(VLOOKUP(A150,[1]Revenue_Margin_input_Pac!A:K,7,0),"")</f>
        <v/>
      </c>
      <c r="U150" s="28" t="str">
        <f>IFERROR(VLOOKUP(A150,[1]Revenue_Margin_input_Pac!A:K,8,0),"")</f>
        <v/>
      </c>
      <c r="V150" s="28" t="str">
        <f>IFERROR(VLOOKUP(A150,[1]Revenue_Margin_input_Pac!A:K,9,0),"")</f>
        <v/>
      </c>
      <c r="W150" s="28" t="str">
        <f>IFERROR(VLOOKUP(A150,[1]Revenue_Margin_input_Pac!A:K,10,0),"")</f>
        <v/>
      </c>
      <c r="X150" s="28" t="str">
        <f>IFERROR(VLOOKUP(A150,[1]Revenue_Margin_input_Pac!A:K,11,0),"")</f>
        <v/>
      </c>
      <c r="Y150" s="28" t="str">
        <f>IFERROR(VLOOKUP(A150,[1]Revenue_Margin_input_Pac!A:L,12,0),"")</f>
        <v/>
      </c>
      <c r="Z150" s="87" t="str">
        <f>IFERROR(VLOOKUP(A150,[1]Revenue_Margin_input_Pac!A:M,13,0),"")</f>
        <v/>
      </c>
      <c r="AA150" s="29">
        <f t="shared" si="67"/>
        <v>0</v>
      </c>
      <c r="AB150" s="30">
        <f t="shared" si="67"/>
        <v>0</v>
      </c>
      <c r="AC150" s="30">
        <f t="shared" si="67"/>
        <v>0</v>
      </c>
      <c r="AD150" s="30">
        <f t="shared" si="67"/>
        <v>0</v>
      </c>
      <c r="AE150" s="30">
        <f t="shared" si="67"/>
        <v>0</v>
      </c>
      <c r="AF150" s="30">
        <f t="shared" si="67"/>
        <v>0</v>
      </c>
      <c r="AG150" s="31">
        <f t="shared" si="67"/>
        <v>0</v>
      </c>
      <c r="AH150" s="29">
        <f t="shared" si="69"/>
        <v>0</v>
      </c>
      <c r="AI150" s="30">
        <f t="shared" si="69"/>
        <v>0</v>
      </c>
      <c r="AJ150" s="30">
        <f t="shared" si="69"/>
        <v>0</v>
      </c>
      <c r="AK150" s="30">
        <f t="shared" si="68"/>
        <v>0</v>
      </c>
      <c r="AL150" s="30">
        <f t="shared" si="68"/>
        <v>0</v>
      </c>
      <c r="AM150" s="30">
        <f t="shared" si="68"/>
        <v>0</v>
      </c>
      <c r="AN150" s="31">
        <f t="shared" si="68"/>
        <v>0</v>
      </c>
      <c r="AO150" s="42" t="str">
        <f t="shared" si="70"/>
        <v/>
      </c>
      <c r="AP150" s="43" t="str">
        <f t="shared" si="70"/>
        <v/>
      </c>
      <c r="AQ150" s="43" t="str">
        <f t="shared" si="70"/>
        <v/>
      </c>
      <c r="AR150" s="43" t="str">
        <f t="shared" si="70"/>
        <v/>
      </c>
      <c r="AS150" s="43" t="str">
        <f t="shared" si="70"/>
        <v/>
      </c>
      <c r="AT150" s="43" t="str">
        <f t="shared" si="70"/>
        <v/>
      </c>
      <c r="AU150" s="90" t="str">
        <f t="shared" si="70"/>
        <v/>
      </c>
      <c r="AV150" t="str">
        <f t="shared" si="60"/>
        <v>C3 - Standard and Premium</v>
      </c>
      <c r="AW150" t="str">
        <f t="shared" si="58"/>
        <v>C3 - Standard and Premium_AM &amp; EMEA</v>
      </c>
    </row>
    <row r="151" spans="1:49" ht="15" hidden="1" outlineLevel="1" x14ac:dyDescent="0.25">
      <c r="A151" s="85" t="s">
        <v>306</v>
      </c>
      <c r="B151" t="s">
        <v>307</v>
      </c>
      <c r="C151" t="s">
        <v>26</v>
      </c>
      <c r="D151" t="s">
        <v>18</v>
      </c>
      <c r="E151" t="str">
        <f>VLOOKUP(A151,[1]VLookup!G:I,3,0)</f>
        <v>C3 Ride-On</v>
      </c>
      <c r="F151" s="22">
        <v>0</v>
      </c>
      <c r="G151" s="23">
        <f>IFERROR(VLOOKUP(A151,[1]Pacific_bookings_input!A:C,3,0),0)</f>
        <v>0</v>
      </c>
      <c r="H151" s="23">
        <f>IFERROR(VLOOKUP(A151,[1]Pacific_bookings_input!H:I,2,0),0)</f>
        <v>0</v>
      </c>
      <c r="I151" s="23">
        <f t="shared" si="59"/>
        <v>0</v>
      </c>
      <c r="J151" s="23">
        <f t="shared" si="59"/>
        <v>0</v>
      </c>
      <c r="K151" s="23">
        <f t="shared" si="59"/>
        <v>0</v>
      </c>
      <c r="L151" s="23">
        <f t="shared" si="59"/>
        <v>0</v>
      </c>
      <c r="M151" s="86" t="str">
        <f>IFERROR(VLOOKUP(A151,[1]Revenue_Margin_input_Pac!A:F,6,0),"")</f>
        <v/>
      </c>
      <c r="N151" s="25" t="str">
        <f t="shared" si="62"/>
        <v/>
      </c>
      <c r="O151" s="25" t="str">
        <f t="shared" si="63"/>
        <v/>
      </c>
      <c r="P151" s="25" t="str">
        <f t="shared" si="64"/>
        <v/>
      </c>
      <c r="Q151" s="25" t="str">
        <f t="shared" si="65"/>
        <v/>
      </c>
      <c r="R151" s="25" t="str">
        <f t="shared" si="65"/>
        <v/>
      </c>
      <c r="S151" s="26" t="str">
        <f t="shared" si="65"/>
        <v/>
      </c>
      <c r="T151" s="27" t="str">
        <f>IFERROR(VLOOKUP(A151,[1]Revenue_Margin_input_Pac!A:K,7,0),"")</f>
        <v/>
      </c>
      <c r="U151" s="28" t="str">
        <f>IFERROR(VLOOKUP(A151,[1]Revenue_Margin_input_Pac!A:K,8,0),"")</f>
        <v/>
      </c>
      <c r="V151" s="28" t="str">
        <f>IFERROR(VLOOKUP(A151,[1]Revenue_Margin_input_Pac!A:K,9,0),"")</f>
        <v/>
      </c>
      <c r="W151" s="28" t="str">
        <f>IFERROR(VLOOKUP(A151,[1]Revenue_Margin_input_Pac!A:K,10,0),"")</f>
        <v/>
      </c>
      <c r="X151" s="28" t="str">
        <f>IFERROR(VLOOKUP(A151,[1]Revenue_Margin_input_Pac!A:K,11,0),"")</f>
        <v/>
      </c>
      <c r="Y151" s="28" t="str">
        <f>IFERROR(VLOOKUP(A151,[1]Revenue_Margin_input_Pac!A:L,12,0),"")</f>
        <v/>
      </c>
      <c r="Z151" s="87" t="str">
        <f>IFERROR(VLOOKUP(A151,[1]Revenue_Margin_input_Pac!A:M,13,0),"")</f>
        <v/>
      </c>
      <c r="AA151" s="29">
        <f t="shared" si="67"/>
        <v>0</v>
      </c>
      <c r="AB151" s="30">
        <f t="shared" si="67"/>
        <v>0</v>
      </c>
      <c r="AC151" s="30">
        <f t="shared" si="67"/>
        <v>0</v>
      </c>
      <c r="AD151" s="30">
        <f t="shared" si="67"/>
        <v>0</v>
      </c>
      <c r="AE151" s="30">
        <f t="shared" si="67"/>
        <v>0</v>
      </c>
      <c r="AF151" s="30">
        <f t="shared" si="67"/>
        <v>0</v>
      </c>
      <c r="AG151" s="31">
        <f t="shared" si="67"/>
        <v>0</v>
      </c>
      <c r="AH151" s="29">
        <f t="shared" si="69"/>
        <v>0</v>
      </c>
      <c r="AI151" s="30">
        <f t="shared" si="69"/>
        <v>0</v>
      </c>
      <c r="AJ151" s="30">
        <f t="shared" si="69"/>
        <v>0</v>
      </c>
      <c r="AK151" s="30">
        <f t="shared" si="68"/>
        <v>0</v>
      </c>
      <c r="AL151" s="30">
        <f t="shared" si="68"/>
        <v>0</v>
      </c>
      <c r="AM151" s="30">
        <f t="shared" si="68"/>
        <v>0</v>
      </c>
      <c r="AN151" s="31">
        <f t="shared" si="68"/>
        <v>0</v>
      </c>
      <c r="AO151" s="42" t="str">
        <f t="shared" si="70"/>
        <v/>
      </c>
      <c r="AP151" s="43" t="str">
        <f t="shared" si="70"/>
        <v/>
      </c>
      <c r="AQ151" s="43" t="str">
        <f t="shared" si="70"/>
        <v/>
      </c>
      <c r="AR151" s="43" t="str">
        <f t="shared" si="70"/>
        <v/>
      </c>
      <c r="AS151" s="43" t="str">
        <f t="shared" si="70"/>
        <v/>
      </c>
      <c r="AT151" s="43" t="str">
        <f t="shared" si="70"/>
        <v/>
      </c>
      <c r="AU151" s="90" t="str">
        <f t="shared" si="70"/>
        <v/>
      </c>
      <c r="AV151" t="str">
        <f t="shared" si="60"/>
        <v>C3 - Standard and Premium</v>
      </c>
      <c r="AW151" t="str">
        <f t="shared" si="58"/>
        <v>C3 - Standard and Premium_AM &amp; EMEA</v>
      </c>
    </row>
    <row r="152" spans="1:49" ht="15" hidden="1" outlineLevel="1" x14ac:dyDescent="0.25">
      <c r="A152" s="85" t="s">
        <v>308</v>
      </c>
      <c r="B152" t="s">
        <v>309</v>
      </c>
      <c r="C152" t="s">
        <v>26</v>
      </c>
      <c r="D152" t="s">
        <v>18</v>
      </c>
      <c r="E152" t="str">
        <f>VLOOKUP(A152,[1]VLookup!G:I,3,0)</f>
        <v>C3 Ride-On</v>
      </c>
      <c r="F152" s="22">
        <v>0</v>
      </c>
      <c r="G152" s="23">
        <f>IFERROR(VLOOKUP(A152,[1]Pacific_bookings_input!A:C,3,0),0)</f>
        <v>0</v>
      </c>
      <c r="H152" s="23">
        <f>IFERROR(VLOOKUP(A152,[1]Pacific_bookings_input!H:I,2,0),0)</f>
        <v>0</v>
      </c>
      <c r="I152" s="23">
        <f t="shared" si="59"/>
        <v>0</v>
      </c>
      <c r="J152" s="23">
        <f t="shared" si="59"/>
        <v>0</v>
      </c>
      <c r="K152" s="23">
        <f t="shared" si="59"/>
        <v>0</v>
      </c>
      <c r="L152" s="23">
        <f t="shared" si="59"/>
        <v>0</v>
      </c>
      <c r="M152" s="86" t="str">
        <f>IFERROR(VLOOKUP(A152,[1]Revenue_Margin_input_Pac!A:F,6,0),"")</f>
        <v/>
      </c>
      <c r="N152" s="25" t="str">
        <f t="shared" si="62"/>
        <v/>
      </c>
      <c r="O152" s="25" t="str">
        <f t="shared" si="63"/>
        <v/>
      </c>
      <c r="P152" s="25" t="str">
        <f t="shared" si="64"/>
        <v/>
      </c>
      <c r="Q152" s="25" t="str">
        <f t="shared" si="65"/>
        <v/>
      </c>
      <c r="R152" s="25" t="str">
        <f t="shared" si="65"/>
        <v/>
      </c>
      <c r="S152" s="26" t="str">
        <f t="shared" si="65"/>
        <v/>
      </c>
      <c r="T152" s="27" t="str">
        <f>IFERROR(VLOOKUP(A152,[1]Revenue_Margin_input_Pac!A:K,7,0),"")</f>
        <v/>
      </c>
      <c r="U152" s="28" t="str">
        <f>IFERROR(VLOOKUP(A152,[1]Revenue_Margin_input_Pac!A:K,8,0),"")</f>
        <v/>
      </c>
      <c r="V152" s="28" t="str">
        <f>IFERROR(VLOOKUP(A152,[1]Revenue_Margin_input_Pac!A:K,9,0),"")</f>
        <v/>
      </c>
      <c r="W152" s="28" t="str">
        <f>IFERROR(VLOOKUP(A152,[1]Revenue_Margin_input_Pac!A:K,10,0),"")</f>
        <v/>
      </c>
      <c r="X152" s="28" t="str">
        <f>IFERROR(VLOOKUP(A152,[1]Revenue_Margin_input_Pac!A:K,11,0),"")</f>
        <v/>
      </c>
      <c r="Y152" s="28" t="str">
        <f>IFERROR(VLOOKUP(A152,[1]Revenue_Margin_input_Pac!A:L,12,0),"")</f>
        <v/>
      </c>
      <c r="Z152" s="87" t="str">
        <f>IFERROR(VLOOKUP(A152,[1]Revenue_Margin_input_Pac!A:M,13,0),"")</f>
        <v/>
      </c>
      <c r="AA152" s="29">
        <f t="shared" si="67"/>
        <v>0</v>
      </c>
      <c r="AB152" s="30">
        <f t="shared" si="67"/>
        <v>0</v>
      </c>
      <c r="AC152" s="30">
        <f t="shared" si="67"/>
        <v>0</v>
      </c>
      <c r="AD152" s="30">
        <f t="shared" si="67"/>
        <v>0</v>
      </c>
      <c r="AE152" s="30">
        <f t="shared" si="67"/>
        <v>0</v>
      </c>
      <c r="AF152" s="30">
        <f t="shared" si="67"/>
        <v>0</v>
      </c>
      <c r="AG152" s="31">
        <f t="shared" si="67"/>
        <v>0</v>
      </c>
      <c r="AH152" s="29">
        <f t="shared" si="69"/>
        <v>0</v>
      </c>
      <c r="AI152" s="30">
        <f t="shared" si="69"/>
        <v>0</v>
      </c>
      <c r="AJ152" s="30">
        <f t="shared" si="69"/>
        <v>0</v>
      </c>
      <c r="AK152" s="30">
        <f t="shared" si="68"/>
        <v>0</v>
      </c>
      <c r="AL152" s="30">
        <f t="shared" si="68"/>
        <v>0</v>
      </c>
      <c r="AM152" s="30">
        <f t="shared" si="68"/>
        <v>0</v>
      </c>
      <c r="AN152" s="31">
        <f t="shared" si="68"/>
        <v>0</v>
      </c>
      <c r="AO152" s="42" t="str">
        <f t="shared" si="70"/>
        <v/>
      </c>
      <c r="AP152" s="43" t="str">
        <f t="shared" si="70"/>
        <v/>
      </c>
      <c r="AQ152" s="43" t="str">
        <f t="shared" si="70"/>
        <v/>
      </c>
      <c r="AR152" s="43" t="str">
        <f t="shared" si="70"/>
        <v/>
      </c>
      <c r="AS152" s="43" t="str">
        <f t="shared" si="70"/>
        <v/>
      </c>
      <c r="AT152" s="43" t="str">
        <f t="shared" si="70"/>
        <v/>
      </c>
      <c r="AU152" s="90" t="str">
        <f t="shared" si="70"/>
        <v/>
      </c>
      <c r="AV152" t="str">
        <f t="shared" si="60"/>
        <v>C3 - Standard and Premium</v>
      </c>
      <c r="AW152" t="str">
        <f t="shared" si="58"/>
        <v>C3 - Standard and Premium_AM &amp; EMEA</v>
      </c>
    </row>
    <row r="153" spans="1:49" ht="15" hidden="1" outlineLevel="1" x14ac:dyDescent="0.25">
      <c r="A153" s="85" t="s">
        <v>310</v>
      </c>
      <c r="B153" t="s">
        <v>311</v>
      </c>
      <c r="C153" t="s">
        <v>26</v>
      </c>
      <c r="D153" t="s">
        <v>15</v>
      </c>
      <c r="E153" t="str">
        <f>VLOOKUP(A153,[1]VLookup!G:I,3,0)</f>
        <v>C3 Ride-On</v>
      </c>
      <c r="F153" s="22">
        <v>0</v>
      </c>
      <c r="G153" s="23">
        <f>IFERROR(VLOOKUP(A153,[1]Pacific_bookings_input!A:C,3,0),0)</f>
        <v>0</v>
      </c>
      <c r="H153" s="23">
        <f>IFERROR(VLOOKUP(A153,[1]Pacific_bookings_input!H:I,2,0),0)</f>
        <v>0</v>
      </c>
      <c r="I153" s="23">
        <f t="shared" si="59"/>
        <v>0</v>
      </c>
      <c r="J153" s="23">
        <f t="shared" si="59"/>
        <v>0</v>
      </c>
      <c r="K153" s="23">
        <f t="shared" si="59"/>
        <v>0</v>
      </c>
      <c r="L153" s="23">
        <f t="shared" si="59"/>
        <v>0</v>
      </c>
      <c r="M153" s="86" t="str">
        <f>IFERROR(VLOOKUP(A153,[1]Revenue_Margin_input_Pac!A:F,6,0),"")</f>
        <v/>
      </c>
      <c r="N153" s="25" t="str">
        <f t="shared" si="62"/>
        <v/>
      </c>
      <c r="O153" s="25" t="str">
        <f t="shared" si="63"/>
        <v/>
      </c>
      <c r="P153" s="25" t="str">
        <f t="shared" si="64"/>
        <v/>
      </c>
      <c r="Q153" s="25" t="str">
        <f t="shared" si="65"/>
        <v/>
      </c>
      <c r="R153" s="25" t="str">
        <f t="shared" si="65"/>
        <v/>
      </c>
      <c r="S153" s="26" t="str">
        <f t="shared" si="65"/>
        <v/>
      </c>
      <c r="T153" s="27" t="str">
        <f>IFERROR(VLOOKUP(A153,[1]Revenue_Margin_input_Pac!A:K,7,0),"")</f>
        <v/>
      </c>
      <c r="U153" s="28" t="str">
        <f>IFERROR(VLOOKUP(A153,[1]Revenue_Margin_input_Pac!A:K,8,0),"")</f>
        <v/>
      </c>
      <c r="V153" s="28" t="str">
        <f>IFERROR(VLOOKUP(A153,[1]Revenue_Margin_input_Pac!A:K,9,0),"")</f>
        <v/>
      </c>
      <c r="W153" s="28" t="str">
        <f>IFERROR(VLOOKUP(A153,[1]Revenue_Margin_input_Pac!A:K,10,0),"")</f>
        <v/>
      </c>
      <c r="X153" s="28" t="str">
        <f>IFERROR(VLOOKUP(A153,[1]Revenue_Margin_input_Pac!A:K,11,0),"")</f>
        <v/>
      </c>
      <c r="Y153" s="28" t="str">
        <f>IFERROR(VLOOKUP(A153,[1]Revenue_Margin_input_Pac!A:L,12,0),"")</f>
        <v/>
      </c>
      <c r="Z153" s="87" t="str">
        <f>IFERROR(VLOOKUP(A153,[1]Revenue_Margin_input_Pac!A:M,13,0),"")</f>
        <v/>
      </c>
      <c r="AA153" s="29">
        <f t="shared" si="67"/>
        <v>0</v>
      </c>
      <c r="AB153" s="30">
        <f t="shared" si="67"/>
        <v>0</v>
      </c>
      <c r="AC153" s="30">
        <f t="shared" si="67"/>
        <v>0</v>
      </c>
      <c r="AD153" s="30">
        <f t="shared" si="67"/>
        <v>0</v>
      </c>
      <c r="AE153" s="30">
        <f t="shared" si="67"/>
        <v>0</v>
      </c>
      <c r="AF153" s="30">
        <f t="shared" si="67"/>
        <v>0</v>
      </c>
      <c r="AG153" s="31">
        <f t="shared" si="67"/>
        <v>0</v>
      </c>
      <c r="AH153" s="29">
        <f t="shared" si="69"/>
        <v>0</v>
      </c>
      <c r="AI153" s="30">
        <f t="shared" si="69"/>
        <v>0</v>
      </c>
      <c r="AJ153" s="30">
        <f t="shared" si="69"/>
        <v>0</v>
      </c>
      <c r="AK153" s="30">
        <f t="shared" si="68"/>
        <v>0</v>
      </c>
      <c r="AL153" s="30">
        <f t="shared" si="68"/>
        <v>0</v>
      </c>
      <c r="AM153" s="30">
        <f t="shared" si="68"/>
        <v>0</v>
      </c>
      <c r="AN153" s="31">
        <f t="shared" si="68"/>
        <v>0</v>
      </c>
      <c r="AO153" s="42" t="str">
        <f t="shared" si="70"/>
        <v/>
      </c>
      <c r="AP153" s="43" t="str">
        <f t="shared" si="70"/>
        <v/>
      </c>
      <c r="AQ153" s="43" t="str">
        <f t="shared" si="70"/>
        <v/>
      </c>
      <c r="AR153" s="43" t="str">
        <f t="shared" si="70"/>
        <v/>
      </c>
      <c r="AS153" s="43" t="str">
        <f t="shared" si="70"/>
        <v/>
      </c>
      <c r="AT153" s="43" t="str">
        <f t="shared" si="70"/>
        <v/>
      </c>
      <c r="AU153" s="90" t="str">
        <f t="shared" si="70"/>
        <v/>
      </c>
      <c r="AV153" t="str">
        <f t="shared" si="60"/>
        <v>C3 - Standard and Premium</v>
      </c>
      <c r="AW153" t="str">
        <f t="shared" si="58"/>
        <v>C3 - Standard and Premium_AM &amp; EMEA</v>
      </c>
    </row>
    <row r="154" spans="1:49" ht="15" hidden="1" outlineLevel="1" x14ac:dyDescent="0.25">
      <c r="A154" s="85" t="s">
        <v>312</v>
      </c>
      <c r="B154" t="s">
        <v>313</v>
      </c>
      <c r="C154" t="s">
        <v>26</v>
      </c>
      <c r="D154" t="s">
        <v>18</v>
      </c>
      <c r="E154" t="str">
        <f>VLOOKUP(A154,[1]VLookup!G:I,3,0)</f>
        <v>C3 Ride-On</v>
      </c>
      <c r="F154" s="22">
        <v>0</v>
      </c>
      <c r="G154" s="23">
        <f>IFERROR(VLOOKUP(A154,[1]Pacific_bookings_input!A:C,3,0),0)</f>
        <v>0</v>
      </c>
      <c r="H154" s="23">
        <f>IFERROR(VLOOKUP(A154,[1]Pacific_bookings_input!H:I,2,0),0)</f>
        <v>0</v>
      </c>
      <c r="I154" s="23">
        <f t="shared" si="59"/>
        <v>0</v>
      </c>
      <c r="J154" s="23">
        <f t="shared" si="59"/>
        <v>0</v>
      </c>
      <c r="K154" s="23">
        <f t="shared" si="59"/>
        <v>0</v>
      </c>
      <c r="L154" s="23">
        <f t="shared" si="59"/>
        <v>0</v>
      </c>
      <c r="M154" s="86" t="str">
        <f>IFERROR(VLOOKUP(A154,[1]Revenue_Margin_input_Pac!A:F,6,0),"")</f>
        <v/>
      </c>
      <c r="N154" s="25" t="str">
        <f t="shared" si="62"/>
        <v/>
      </c>
      <c r="O154" s="25" t="str">
        <f t="shared" si="63"/>
        <v/>
      </c>
      <c r="P154" s="25" t="str">
        <f t="shared" si="64"/>
        <v/>
      </c>
      <c r="Q154" s="25" t="str">
        <f t="shared" si="65"/>
        <v/>
      </c>
      <c r="R154" s="25" t="str">
        <f t="shared" si="65"/>
        <v/>
      </c>
      <c r="S154" s="26" t="str">
        <f t="shared" si="65"/>
        <v/>
      </c>
      <c r="T154" s="27" t="str">
        <f>IFERROR(VLOOKUP(A154,[1]Revenue_Margin_input_Pac!A:K,7,0),"")</f>
        <v/>
      </c>
      <c r="U154" s="28" t="str">
        <f>IFERROR(VLOOKUP(A154,[1]Revenue_Margin_input_Pac!A:K,8,0),"")</f>
        <v/>
      </c>
      <c r="V154" s="28" t="str">
        <f>IFERROR(VLOOKUP(A154,[1]Revenue_Margin_input_Pac!A:K,9,0),"")</f>
        <v/>
      </c>
      <c r="W154" s="28" t="str">
        <f>IFERROR(VLOOKUP(A154,[1]Revenue_Margin_input_Pac!A:K,10,0),"")</f>
        <v/>
      </c>
      <c r="X154" s="28" t="str">
        <f>IFERROR(VLOOKUP(A154,[1]Revenue_Margin_input_Pac!A:K,11,0),"")</f>
        <v/>
      </c>
      <c r="Y154" s="28" t="str">
        <f>IFERROR(VLOOKUP(A154,[1]Revenue_Margin_input_Pac!A:L,12,0),"")</f>
        <v/>
      </c>
      <c r="Z154" s="87" t="str">
        <f>IFERROR(VLOOKUP(A154,[1]Revenue_Margin_input_Pac!A:M,13,0),"")</f>
        <v/>
      </c>
      <c r="AA154" s="29">
        <f t="shared" si="67"/>
        <v>0</v>
      </c>
      <c r="AB154" s="30">
        <f t="shared" si="67"/>
        <v>0</v>
      </c>
      <c r="AC154" s="30">
        <f t="shared" si="67"/>
        <v>0</v>
      </c>
      <c r="AD154" s="30">
        <f t="shared" si="67"/>
        <v>0</v>
      </c>
      <c r="AE154" s="30">
        <f t="shared" si="67"/>
        <v>0</v>
      </c>
      <c r="AF154" s="30">
        <f t="shared" si="67"/>
        <v>0</v>
      </c>
      <c r="AG154" s="31">
        <f t="shared" si="67"/>
        <v>0</v>
      </c>
      <c r="AH154" s="29">
        <f t="shared" si="69"/>
        <v>0</v>
      </c>
      <c r="AI154" s="30">
        <f t="shared" si="69"/>
        <v>0</v>
      </c>
      <c r="AJ154" s="30">
        <f t="shared" si="69"/>
        <v>0</v>
      </c>
      <c r="AK154" s="30">
        <f t="shared" si="68"/>
        <v>0</v>
      </c>
      <c r="AL154" s="30">
        <f t="shared" si="68"/>
        <v>0</v>
      </c>
      <c r="AM154" s="30">
        <f t="shared" si="68"/>
        <v>0</v>
      </c>
      <c r="AN154" s="31">
        <f t="shared" si="68"/>
        <v>0</v>
      </c>
      <c r="AO154" s="42" t="str">
        <f t="shared" si="70"/>
        <v/>
      </c>
      <c r="AP154" s="43" t="str">
        <f t="shared" si="70"/>
        <v/>
      </c>
      <c r="AQ154" s="43" t="str">
        <f t="shared" si="70"/>
        <v/>
      </c>
      <c r="AR154" s="43" t="str">
        <f t="shared" si="70"/>
        <v/>
      </c>
      <c r="AS154" s="43" t="str">
        <f t="shared" si="70"/>
        <v/>
      </c>
      <c r="AT154" s="43" t="str">
        <f t="shared" si="70"/>
        <v/>
      </c>
      <c r="AU154" s="90" t="str">
        <f t="shared" si="70"/>
        <v/>
      </c>
      <c r="AV154" t="str">
        <f t="shared" si="60"/>
        <v>C3 - Standard and Premium</v>
      </c>
      <c r="AW154" t="str">
        <f t="shared" si="58"/>
        <v>C3 - Standard and Premium_AM &amp; EMEA</v>
      </c>
    </row>
    <row r="155" spans="1:49" ht="15" hidden="1" outlineLevel="1" x14ac:dyDescent="0.25">
      <c r="A155" s="85" t="s">
        <v>314</v>
      </c>
      <c r="B155" t="s">
        <v>315</v>
      </c>
      <c r="C155" t="s">
        <v>26</v>
      </c>
      <c r="D155" t="s">
        <v>15</v>
      </c>
      <c r="E155" t="str">
        <f>VLOOKUP(A155,[1]VLookup!G:I,3,0)</f>
        <v>C3 Ride-On</v>
      </c>
      <c r="F155" s="22">
        <v>0</v>
      </c>
      <c r="G155" s="23">
        <f>IFERROR(VLOOKUP(A155,[1]Pacific_bookings_input!A:C,3,0),0)</f>
        <v>0</v>
      </c>
      <c r="H155" s="23">
        <f>IFERROR(VLOOKUP(A155,[1]Pacific_bookings_input!H:I,2,0),0)</f>
        <v>0</v>
      </c>
      <c r="I155" s="23">
        <f t="shared" si="59"/>
        <v>0</v>
      </c>
      <c r="J155" s="23">
        <f t="shared" si="59"/>
        <v>0</v>
      </c>
      <c r="K155" s="23">
        <f t="shared" si="59"/>
        <v>0</v>
      </c>
      <c r="L155" s="23">
        <f t="shared" si="59"/>
        <v>0</v>
      </c>
      <c r="M155" s="86" t="str">
        <f>IFERROR(VLOOKUP(A155,[1]Revenue_Margin_input_Pac!A:F,6,0),"")</f>
        <v/>
      </c>
      <c r="N155" s="25" t="str">
        <f t="shared" si="62"/>
        <v/>
      </c>
      <c r="O155" s="25" t="str">
        <f t="shared" si="63"/>
        <v/>
      </c>
      <c r="P155" s="25" t="str">
        <f t="shared" si="64"/>
        <v/>
      </c>
      <c r="Q155" s="25" t="str">
        <f t="shared" si="65"/>
        <v/>
      </c>
      <c r="R155" s="25" t="str">
        <f t="shared" si="65"/>
        <v/>
      </c>
      <c r="S155" s="26" t="str">
        <f t="shared" si="65"/>
        <v/>
      </c>
      <c r="T155" s="27" t="str">
        <f>IFERROR(VLOOKUP(A155,[1]Revenue_Margin_input_Pac!A:K,7,0),"")</f>
        <v/>
      </c>
      <c r="U155" s="28" t="str">
        <f>IFERROR(VLOOKUP(A155,[1]Revenue_Margin_input_Pac!A:K,8,0),"")</f>
        <v/>
      </c>
      <c r="V155" s="28" t="str">
        <f>IFERROR(VLOOKUP(A155,[1]Revenue_Margin_input_Pac!A:K,9,0),"")</f>
        <v/>
      </c>
      <c r="W155" s="28" t="str">
        <f>IFERROR(VLOOKUP(A155,[1]Revenue_Margin_input_Pac!A:K,10,0),"")</f>
        <v/>
      </c>
      <c r="X155" s="28" t="str">
        <f>IFERROR(VLOOKUP(A155,[1]Revenue_Margin_input_Pac!A:K,11,0),"")</f>
        <v/>
      </c>
      <c r="Y155" s="28" t="str">
        <f>IFERROR(VLOOKUP(A155,[1]Revenue_Margin_input_Pac!A:L,12,0),"")</f>
        <v/>
      </c>
      <c r="Z155" s="87" t="str">
        <f>IFERROR(VLOOKUP(A155,[1]Revenue_Margin_input_Pac!A:M,13,0),"")</f>
        <v/>
      </c>
      <c r="AA155" s="29">
        <f t="shared" si="67"/>
        <v>0</v>
      </c>
      <c r="AB155" s="30">
        <f t="shared" si="67"/>
        <v>0</v>
      </c>
      <c r="AC155" s="30">
        <f t="shared" si="67"/>
        <v>0</v>
      </c>
      <c r="AD155" s="30">
        <f t="shared" si="67"/>
        <v>0</v>
      </c>
      <c r="AE155" s="30">
        <f t="shared" si="67"/>
        <v>0</v>
      </c>
      <c r="AF155" s="30">
        <f t="shared" si="67"/>
        <v>0</v>
      </c>
      <c r="AG155" s="31">
        <f t="shared" si="67"/>
        <v>0</v>
      </c>
      <c r="AH155" s="29">
        <f t="shared" si="69"/>
        <v>0</v>
      </c>
      <c r="AI155" s="30">
        <f t="shared" si="69"/>
        <v>0</v>
      </c>
      <c r="AJ155" s="30">
        <f t="shared" si="69"/>
        <v>0</v>
      </c>
      <c r="AK155" s="30">
        <f t="shared" si="68"/>
        <v>0</v>
      </c>
      <c r="AL155" s="30">
        <f t="shared" si="68"/>
        <v>0</v>
      </c>
      <c r="AM155" s="30">
        <f t="shared" si="68"/>
        <v>0</v>
      </c>
      <c r="AN155" s="31">
        <f t="shared" si="68"/>
        <v>0</v>
      </c>
      <c r="AO155" s="42" t="str">
        <f t="shared" si="70"/>
        <v/>
      </c>
      <c r="AP155" s="43" t="str">
        <f t="shared" si="70"/>
        <v/>
      </c>
      <c r="AQ155" s="43" t="str">
        <f t="shared" si="70"/>
        <v/>
      </c>
      <c r="AR155" s="43" t="str">
        <f t="shared" si="70"/>
        <v/>
      </c>
      <c r="AS155" s="43" t="str">
        <f t="shared" si="70"/>
        <v/>
      </c>
      <c r="AT155" s="43" t="str">
        <f t="shared" si="70"/>
        <v/>
      </c>
      <c r="AU155" s="90" t="str">
        <f t="shared" si="70"/>
        <v/>
      </c>
      <c r="AV155" t="str">
        <f t="shared" si="60"/>
        <v>C3 - Standard and Premium</v>
      </c>
      <c r="AW155" t="str">
        <f t="shared" si="58"/>
        <v>C3 - Standard and Premium_AM &amp; EMEA</v>
      </c>
    </row>
    <row r="156" spans="1:49" ht="15" hidden="1" outlineLevel="1" x14ac:dyDescent="0.25">
      <c r="A156" s="85" t="s">
        <v>316</v>
      </c>
      <c r="B156" t="s">
        <v>317</v>
      </c>
      <c r="C156" t="s">
        <v>26</v>
      </c>
      <c r="D156" t="s">
        <v>34</v>
      </c>
      <c r="E156" t="str">
        <f>VLOOKUP(A156,[1]VLookup!G:I,3,0)</f>
        <v>C3 Ride-On</v>
      </c>
      <c r="F156" s="22">
        <v>0</v>
      </c>
      <c r="G156" s="23">
        <f>IFERROR(VLOOKUP(A156,[1]Pacific_bookings_input!A:C,3,0),0)</f>
        <v>0</v>
      </c>
      <c r="H156" s="23">
        <f>IFERROR(VLOOKUP(A156,[1]Pacific_bookings_input!H:I,2,0),0)</f>
        <v>0</v>
      </c>
      <c r="I156" s="23">
        <f t="shared" si="59"/>
        <v>0</v>
      </c>
      <c r="J156" s="23">
        <f t="shared" si="59"/>
        <v>0</v>
      </c>
      <c r="K156" s="23">
        <f t="shared" si="59"/>
        <v>0</v>
      </c>
      <c r="L156" s="23">
        <f t="shared" si="59"/>
        <v>0</v>
      </c>
      <c r="M156" s="86" t="str">
        <f>IFERROR(VLOOKUP(A156,[1]Revenue_Margin_input_Pac!A:F,6,0),"")</f>
        <v/>
      </c>
      <c r="N156" s="25" t="str">
        <f t="shared" si="62"/>
        <v/>
      </c>
      <c r="O156" s="25" t="str">
        <f t="shared" si="63"/>
        <v/>
      </c>
      <c r="P156" s="25" t="str">
        <f t="shared" si="64"/>
        <v/>
      </c>
      <c r="Q156" s="25" t="str">
        <f t="shared" si="65"/>
        <v/>
      </c>
      <c r="R156" s="25" t="str">
        <f t="shared" si="65"/>
        <v/>
      </c>
      <c r="S156" s="26" t="str">
        <f t="shared" si="65"/>
        <v/>
      </c>
      <c r="T156" s="27" t="str">
        <f>IFERROR(VLOOKUP(A156,[1]Revenue_Margin_input_Pac!A:K,7,0),"")</f>
        <v/>
      </c>
      <c r="U156" s="28" t="str">
        <f>IFERROR(VLOOKUP(A156,[1]Revenue_Margin_input_Pac!A:K,8,0),"")</f>
        <v/>
      </c>
      <c r="V156" s="28" t="str">
        <f>IFERROR(VLOOKUP(A156,[1]Revenue_Margin_input_Pac!A:K,9,0),"")</f>
        <v/>
      </c>
      <c r="W156" s="28" t="str">
        <f>IFERROR(VLOOKUP(A156,[1]Revenue_Margin_input_Pac!A:K,10,0),"")</f>
        <v/>
      </c>
      <c r="X156" s="28" t="str">
        <f>IFERROR(VLOOKUP(A156,[1]Revenue_Margin_input_Pac!A:K,11,0),"")</f>
        <v/>
      </c>
      <c r="Y156" s="28" t="str">
        <f>IFERROR(VLOOKUP(A156,[1]Revenue_Margin_input_Pac!A:L,12,0),"")</f>
        <v/>
      </c>
      <c r="Z156" s="87" t="str">
        <f>IFERROR(VLOOKUP(A156,[1]Revenue_Margin_input_Pac!A:M,13,0),"")</f>
        <v/>
      </c>
      <c r="AA156" s="29">
        <f t="shared" si="67"/>
        <v>0</v>
      </c>
      <c r="AB156" s="30">
        <f t="shared" si="67"/>
        <v>0</v>
      </c>
      <c r="AC156" s="30">
        <f t="shared" si="67"/>
        <v>0</v>
      </c>
      <c r="AD156" s="30">
        <f t="shared" si="67"/>
        <v>0</v>
      </c>
      <c r="AE156" s="30">
        <f t="shared" si="67"/>
        <v>0</v>
      </c>
      <c r="AF156" s="30">
        <f t="shared" si="67"/>
        <v>0</v>
      </c>
      <c r="AG156" s="31">
        <f t="shared" si="67"/>
        <v>0</v>
      </c>
      <c r="AH156" s="29">
        <f t="shared" si="69"/>
        <v>0</v>
      </c>
      <c r="AI156" s="30">
        <f t="shared" si="69"/>
        <v>0</v>
      </c>
      <c r="AJ156" s="30">
        <f t="shared" si="69"/>
        <v>0</v>
      </c>
      <c r="AK156" s="30">
        <f t="shared" si="68"/>
        <v>0</v>
      </c>
      <c r="AL156" s="30">
        <f t="shared" si="68"/>
        <v>0</v>
      </c>
      <c r="AM156" s="30">
        <f t="shared" si="68"/>
        <v>0</v>
      </c>
      <c r="AN156" s="31">
        <f t="shared" si="68"/>
        <v>0</v>
      </c>
      <c r="AO156" s="42" t="str">
        <f t="shared" si="70"/>
        <v/>
      </c>
      <c r="AP156" s="43" t="str">
        <f t="shared" si="70"/>
        <v/>
      </c>
      <c r="AQ156" s="43" t="str">
        <f t="shared" si="70"/>
        <v/>
      </c>
      <c r="AR156" s="43" t="str">
        <f t="shared" si="70"/>
        <v/>
      </c>
      <c r="AS156" s="43" t="str">
        <f t="shared" si="70"/>
        <v/>
      </c>
      <c r="AT156" s="43" t="str">
        <f t="shared" si="70"/>
        <v/>
      </c>
      <c r="AU156" s="90" t="str">
        <f t="shared" si="70"/>
        <v/>
      </c>
      <c r="AV156" t="str">
        <f t="shared" si="60"/>
        <v>C3 - Standard and Premium</v>
      </c>
      <c r="AW156" t="str">
        <f t="shared" si="58"/>
        <v>C3 - Standard and Premium_AM &amp; EMEA</v>
      </c>
    </row>
    <row r="157" spans="1:49" ht="15" hidden="1" outlineLevel="1" x14ac:dyDescent="0.25">
      <c r="A157" s="85" t="s">
        <v>318</v>
      </c>
      <c r="B157" t="s">
        <v>319</v>
      </c>
      <c r="C157" t="s">
        <v>26</v>
      </c>
      <c r="D157" t="s">
        <v>34</v>
      </c>
      <c r="E157" t="str">
        <f>VLOOKUP(A157,[1]VLookup!G:I,3,0)</f>
        <v>C3 Walkies</v>
      </c>
      <c r="F157" s="22">
        <v>0</v>
      </c>
      <c r="G157" s="23">
        <f>IFERROR(VLOOKUP(A157,[1]Pacific_bookings_input!A:C,3,0),0)</f>
        <v>0</v>
      </c>
      <c r="H157" s="23">
        <f>IFERROR(VLOOKUP(A157,[1]Pacific_bookings_input!H:I,2,0),0)</f>
        <v>0</v>
      </c>
      <c r="I157" s="23">
        <f t="shared" si="59"/>
        <v>0</v>
      </c>
      <c r="J157" s="23">
        <f t="shared" si="59"/>
        <v>0</v>
      </c>
      <c r="K157" s="23">
        <f t="shared" si="59"/>
        <v>0</v>
      </c>
      <c r="L157" s="23">
        <f t="shared" si="59"/>
        <v>0</v>
      </c>
      <c r="M157" s="86" t="str">
        <f>IFERROR(VLOOKUP(A157,[1]Revenue_Margin_input_Pac!A:F,6,0),"")</f>
        <v/>
      </c>
      <c r="N157" s="25" t="str">
        <f t="shared" si="62"/>
        <v/>
      </c>
      <c r="O157" s="25" t="str">
        <f t="shared" si="63"/>
        <v/>
      </c>
      <c r="P157" s="25" t="str">
        <f t="shared" si="64"/>
        <v/>
      </c>
      <c r="Q157" s="25" t="str">
        <f t="shared" si="65"/>
        <v/>
      </c>
      <c r="R157" s="25" t="str">
        <f t="shared" si="65"/>
        <v/>
      </c>
      <c r="S157" s="26" t="str">
        <f t="shared" si="65"/>
        <v/>
      </c>
      <c r="T157" s="27" t="str">
        <f>IFERROR(VLOOKUP(A157,[1]Revenue_Margin_input_Pac!A:K,7,0),"")</f>
        <v/>
      </c>
      <c r="U157" s="28" t="str">
        <f>IFERROR(VLOOKUP(A157,[1]Revenue_Margin_input_Pac!A:K,8,0),"")</f>
        <v/>
      </c>
      <c r="V157" s="28" t="str">
        <f>IFERROR(VLOOKUP(A157,[1]Revenue_Margin_input_Pac!A:K,9,0),"")</f>
        <v/>
      </c>
      <c r="W157" s="28" t="str">
        <f>IFERROR(VLOOKUP(A157,[1]Revenue_Margin_input_Pac!A:K,10,0),"")</f>
        <v/>
      </c>
      <c r="X157" s="28" t="str">
        <f>IFERROR(VLOOKUP(A157,[1]Revenue_Margin_input_Pac!A:K,11,0),"")</f>
        <v/>
      </c>
      <c r="Y157" s="28" t="str">
        <f>IFERROR(VLOOKUP(A157,[1]Revenue_Margin_input_Pac!A:L,12,0),"")</f>
        <v/>
      </c>
      <c r="Z157" s="87" t="str">
        <f>IFERROR(VLOOKUP(A157,[1]Revenue_Margin_input_Pac!A:M,13,0),"")</f>
        <v/>
      </c>
      <c r="AA157" s="29">
        <f t="shared" si="67"/>
        <v>0</v>
      </c>
      <c r="AB157" s="30">
        <f t="shared" si="67"/>
        <v>0</v>
      </c>
      <c r="AC157" s="30">
        <f t="shared" si="67"/>
        <v>0</v>
      </c>
      <c r="AD157" s="30">
        <f t="shared" si="67"/>
        <v>0</v>
      </c>
      <c r="AE157" s="30">
        <f t="shared" si="67"/>
        <v>0</v>
      </c>
      <c r="AF157" s="30">
        <f t="shared" si="67"/>
        <v>0</v>
      </c>
      <c r="AG157" s="31">
        <f t="shared" si="67"/>
        <v>0</v>
      </c>
      <c r="AH157" s="29">
        <f t="shared" si="69"/>
        <v>0</v>
      </c>
      <c r="AI157" s="30">
        <f t="shared" si="69"/>
        <v>0</v>
      </c>
      <c r="AJ157" s="30">
        <f t="shared" si="69"/>
        <v>0</v>
      </c>
      <c r="AK157" s="30">
        <f t="shared" si="68"/>
        <v>0</v>
      </c>
      <c r="AL157" s="30">
        <f t="shared" si="68"/>
        <v>0</v>
      </c>
      <c r="AM157" s="30">
        <f t="shared" si="68"/>
        <v>0</v>
      </c>
      <c r="AN157" s="31">
        <f t="shared" si="68"/>
        <v>0</v>
      </c>
      <c r="AO157" s="42" t="str">
        <f t="shared" si="70"/>
        <v/>
      </c>
      <c r="AP157" s="43" t="str">
        <f t="shared" si="70"/>
        <v/>
      </c>
      <c r="AQ157" s="43" t="str">
        <f t="shared" si="70"/>
        <v/>
      </c>
      <c r="AR157" s="43" t="str">
        <f t="shared" si="70"/>
        <v/>
      </c>
      <c r="AS157" s="43" t="str">
        <f t="shared" si="70"/>
        <v/>
      </c>
      <c r="AT157" s="43" t="str">
        <f t="shared" si="70"/>
        <v/>
      </c>
      <c r="AU157" s="90" t="str">
        <f t="shared" si="70"/>
        <v/>
      </c>
      <c r="AV157" t="str">
        <f t="shared" si="60"/>
        <v>C3 - Standard and Premium</v>
      </c>
      <c r="AW157" t="str">
        <f t="shared" si="58"/>
        <v>C3 - Standard and Premium_AM &amp; EMEA</v>
      </c>
    </row>
    <row r="158" spans="1:49" ht="15" hidden="1" outlineLevel="1" x14ac:dyDescent="0.25">
      <c r="A158" s="85" t="s">
        <v>320</v>
      </c>
      <c r="B158" t="s">
        <v>321</v>
      </c>
      <c r="C158" t="s">
        <v>26</v>
      </c>
      <c r="D158" t="s">
        <v>29</v>
      </c>
      <c r="E158" t="str">
        <f>VLOOKUP(A158,[1]VLookup!G:I,3,0)</f>
        <v>C3 Walkies</v>
      </c>
      <c r="F158" s="22">
        <v>0</v>
      </c>
      <c r="G158" s="23">
        <f>IFERROR(VLOOKUP(A158,[1]Pacific_bookings_input!A:C,3,0),0)</f>
        <v>0</v>
      </c>
      <c r="H158" s="23">
        <f>IFERROR(VLOOKUP(A158,[1]Pacific_bookings_input!H:I,2,0),0)</f>
        <v>0</v>
      </c>
      <c r="I158" s="23">
        <f t="shared" si="59"/>
        <v>0</v>
      </c>
      <c r="J158" s="23">
        <f t="shared" si="59"/>
        <v>0</v>
      </c>
      <c r="K158" s="23">
        <f t="shared" si="59"/>
        <v>0</v>
      </c>
      <c r="L158" s="23">
        <f t="shared" si="59"/>
        <v>0</v>
      </c>
      <c r="M158" s="86" t="str">
        <f>IFERROR(VLOOKUP(A158,[1]Revenue_Margin_input_Pac!A:F,6,0),"")</f>
        <v/>
      </c>
      <c r="N158" s="25" t="str">
        <f t="shared" si="62"/>
        <v/>
      </c>
      <c r="O158" s="25" t="str">
        <f t="shared" si="63"/>
        <v/>
      </c>
      <c r="P158" s="25" t="str">
        <f t="shared" si="64"/>
        <v/>
      </c>
      <c r="Q158" s="25" t="str">
        <f t="shared" si="65"/>
        <v/>
      </c>
      <c r="R158" s="25" t="str">
        <f t="shared" si="65"/>
        <v/>
      </c>
      <c r="S158" s="26" t="str">
        <f t="shared" si="65"/>
        <v/>
      </c>
      <c r="T158" s="27" t="str">
        <f>IFERROR(VLOOKUP(A158,[1]Revenue_Margin_input_Pac!A:K,7,0),"")</f>
        <v/>
      </c>
      <c r="U158" s="28" t="str">
        <f>IFERROR(VLOOKUP(A158,[1]Revenue_Margin_input_Pac!A:K,8,0),"")</f>
        <v/>
      </c>
      <c r="V158" s="28" t="str">
        <f>IFERROR(VLOOKUP(A158,[1]Revenue_Margin_input_Pac!A:K,9,0),"")</f>
        <v/>
      </c>
      <c r="W158" s="28" t="str">
        <f>IFERROR(VLOOKUP(A158,[1]Revenue_Margin_input_Pac!A:K,10,0),"")</f>
        <v/>
      </c>
      <c r="X158" s="28" t="str">
        <f>IFERROR(VLOOKUP(A158,[1]Revenue_Margin_input_Pac!A:K,11,0),"")</f>
        <v/>
      </c>
      <c r="Y158" s="28" t="str">
        <f>IFERROR(VLOOKUP(A158,[1]Revenue_Margin_input_Pac!A:L,12,0),"")</f>
        <v/>
      </c>
      <c r="Z158" s="87" t="str">
        <f>IFERROR(VLOOKUP(A158,[1]Revenue_Margin_input_Pac!A:M,13,0),"")</f>
        <v/>
      </c>
      <c r="AA158" s="29">
        <f t="shared" si="67"/>
        <v>0</v>
      </c>
      <c r="AB158" s="30">
        <f t="shared" si="67"/>
        <v>0</v>
      </c>
      <c r="AC158" s="30">
        <f t="shared" si="67"/>
        <v>0</v>
      </c>
      <c r="AD158" s="30">
        <f t="shared" si="67"/>
        <v>0</v>
      </c>
      <c r="AE158" s="30">
        <f t="shared" si="67"/>
        <v>0</v>
      </c>
      <c r="AF158" s="30">
        <f t="shared" si="67"/>
        <v>0</v>
      </c>
      <c r="AG158" s="31">
        <f t="shared" si="67"/>
        <v>0</v>
      </c>
      <c r="AH158" s="29">
        <f t="shared" si="69"/>
        <v>0</v>
      </c>
      <c r="AI158" s="30">
        <f t="shared" si="69"/>
        <v>0</v>
      </c>
      <c r="AJ158" s="30">
        <f t="shared" si="69"/>
        <v>0</v>
      </c>
      <c r="AK158" s="30">
        <f t="shared" si="68"/>
        <v>0</v>
      </c>
      <c r="AL158" s="30">
        <f t="shared" si="68"/>
        <v>0</v>
      </c>
      <c r="AM158" s="30">
        <f t="shared" si="68"/>
        <v>0</v>
      </c>
      <c r="AN158" s="31">
        <f t="shared" si="68"/>
        <v>0</v>
      </c>
      <c r="AO158" s="42" t="str">
        <f t="shared" si="70"/>
        <v/>
      </c>
      <c r="AP158" s="43" t="str">
        <f t="shared" si="70"/>
        <v/>
      </c>
      <c r="AQ158" s="43" t="str">
        <f t="shared" si="70"/>
        <v/>
      </c>
      <c r="AR158" s="43" t="str">
        <f t="shared" si="70"/>
        <v/>
      </c>
      <c r="AS158" s="43" t="str">
        <f t="shared" si="70"/>
        <v/>
      </c>
      <c r="AT158" s="43" t="str">
        <f t="shared" si="70"/>
        <v/>
      </c>
      <c r="AU158" s="90" t="str">
        <f t="shared" si="70"/>
        <v/>
      </c>
      <c r="AV158" t="str">
        <f t="shared" si="60"/>
        <v>C3 - Standard and Premium</v>
      </c>
      <c r="AW158" t="str">
        <f t="shared" si="58"/>
        <v>C3 - Standard and Premium_AM &amp; EMEA</v>
      </c>
    </row>
    <row r="159" spans="1:49" ht="15" hidden="1" outlineLevel="1" x14ac:dyDescent="0.25">
      <c r="A159" s="85" t="s">
        <v>322</v>
      </c>
      <c r="B159" t="s">
        <v>323</v>
      </c>
      <c r="C159" t="s">
        <v>26</v>
      </c>
      <c r="D159" t="s">
        <v>18</v>
      </c>
      <c r="E159" t="str">
        <f>VLOOKUP(A159,[1]VLookup!G:I,3,0)</f>
        <v>C3 Walkies</v>
      </c>
      <c r="F159" s="22">
        <v>0</v>
      </c>
      <c r="G159" s="23">
        <f>IFERROR(VLOOKUP(A159,[1]Pacific_bookings_input!A:C,3,0),0)</f>
        <v>0</v>
      </c>
      <c r="H159" s="23">
        <f>IFERROR(VLOOKUP(A159,[1]Pacific_bookings_input!H:I,2,0),0)</f>
        <v>0</v>
      </c>
      <c r="I159" s="23">
        <f t="shared" si="59"/>
        <v>0</v>
      </c>
      <c r="J159" s="23">
        <f t="shared" si="59"/>
        <v>0</v>
      </c>
      <c r="K159" s="23">
        <f t="shared" si="59"/>
        <v>0</v>
      </c>
      <c r="L159" s="23">
        <f t="shared" si="59"/>
        <v>0</v>
      </c>
      <c r="M159" s="86" t="str">
        <f>IFERROR(VLOOKUP(A159,[1]Revenue_Margin_input_Pac!A:F,6,0),"")</f>
        <v/>
      </c>
      <c r="N159" s="25" t="str">
        <f t="shared" si="62"/>
        <v/>
      </c>
      <c r="O159" s="25" t="str">
        <f t="shared" si="63"/>
        <v/>
      </c>
      <c r="P159" s="25" t="str">
        <f t="shared" si="64"/>
        <v/>
      </c>
      <c r="Q159" s="25" t="str">
        <f t="shared" si="65"/>
        <v/>
      </c>
      <c r="R159" s="25" t="str">
        <f t="shared" si="65"/>
        <v/>
      </c>
      <c r="S159" s="26" t="str">
        <f t="shared" si="65"/>
        <v/>
      </c>
      <c r="T159" s="27" t="str">
        <f>IFERROR(VLOOKUP(A159,[1]Revenue_Margin_input_Pac!A:K,7,0),"")</f>
        <v/>
      </c>
      <c r="U159" s="28" t="str">
        <f>IFERROR(VLOOKUP(A159,[1]Revenue_Margin_input_Pac!A:K,8,0),"")</f>
        <v/>
      </c>
      <c r="V159" s="28" t="str">
        <f>IFERROR(VLOOKUP(A159,[1]Revenue_Margin_input_Pac!A:K,9,0),"")</f>
        <v/>
      </c>
      <c r="W159" s="28" t="str">
        <f>IFERROR(VLOOKUP(A159,[1]Revenue_Margin_input_Pac!A:K,10,0),"")</f>
        <v/>
      </c>
      <c r="X159" s="28" t="str">
        <f>IFERROR(VLOOKUP(A159,[1]Revenue_Margin_input_Pac!A:K,11,0),"")</f>
        <v/>
      </c>
      <c r="Y159" s="28" t="str">
        <f>IFERROR(VLOOKUP(A159,[1]Revenue_Margin_input_Pac!A:L,12,0),"")</f>
        <v/>
      </c>
      <c r="Z159" s="87" t="str">
        <f>IFERROR(VLOOKUP(A159,[1]Revenue_Margin_input_Pac!A:M,13,0),"")</f>
        <v/>
      </c>
      <c r="AA159" s="29">
        <f t="shared" si="67"/>
        <v>0</v>
      </c>
      <c r="AB159" s="30">
        <f t="shared" si="67"/>
        <v>0</v>
      </c>
      <c r="AC159" s="30">
        <f t="shared" si="67"/>
        <v>0</v>
      </c>
      <c r="AD159" s="30">
        <f t="shared" si="67"/>
        <v>0</v>
      </c>
      <c r="AE159" s="30">
        <f t="shared" si="67"/>
        <v>0</v>
      </c>
      <c r="AF159" s="30">
        <f t="shared" si="67"/>
        <v>0</v>
      </c>
      <c r="AG159" s="31">
        <f t="shared" si="67"/>
        <v>0</v>
      </c>
      <c r="AH159" s="29">
        <f t="shared" si="69"/>
        <v>0</v>
      </c>
      <c r="AI159" s="30">
        <f t="shared" si="69"/>
        <v>0</v>
      </c>
      <c r="AJ159" s="30">
        <f t="shared" si="69"/>
        <v>0</v>
      </c>
      <c r="AK159" s="30">
        <f t="shared" si="68"/>
        <v>0</v>
      </c>
      <c r="AL159" s="30">
        <f t="shared" si="68"/>
        <v>0</v>
      </c>
      <c r="AM159" s="30">
        <f t="shared" si="68"/>
        <v>0</v>
      </c>
      <c r="AN159" s="31">
        <f t="shared" si="68"/>
        <v>0</v>
      </c>
      <c r="AO159" s="42" t="str">
        <f t="shared" si="70"/>
        <v/>
      </c>
      <c r="AP159" s="43" t="str">
        <f t="shared" si="70"/>
        <v/>
      </c>
      <c r="AQ159" s="43" t="str">
        <f t="shared" si="70"/>
        <v/>
      </c>
      <c r="AR159" s="43" t="str">
        <f t="shared" si="70"/>
        <v/>
      </c>
      <c r="AS159" s="43" t="str">
        <f t="shared" si="70"/>
        <v/>
      </c>
      <c r="AT159" s="43" t="str">
        <f t="shared" si="70"/>
        <v/>
      </c>
      <c r="AU159" s="90" t="str">
        <f t="shared" si="70"/>
        <v/>
      </c>
      <c r="AV159" t="str">
        <f t="shared" si="60"/>
        <v>C3 - Standard and Premium</v>
      </c>
      <c r="AW159" t="str">
        <f t="shared" si="58"/>
        <v>C3 - Standard and Premium_AM &amp; EMEA</v>
      </c>
    </row>
    <row r="160" spans="1:49" ht="15" hidden="1" outlineLevel="1" x14ac:dyDescent="0.25">
      <c r="A160" s="85" t="s">
        <v>324</v>
      </c>
      <c r="B160" t="s">
        <v>325</v>
      </c>
      <c r="C160" t="s">
        <v>26</v>
      </c>
      <c r="D160" t="s">
        <v>15</v>
      </c>
      <c r="E160" t="str">
        <f>VLOOKUP(A160,[1]VLookup!G:I,3,0)</f>
        <v>C3 Walkies</v>
      </c>
      <c r="F160" s="22">
        <v>0</v>
      </c>
      <c r="G160" s="23">
        <f>IFERROR(VLOOKUP(A160,[1]Pacific_bookings_input!A:C,3,0),0)</f>
        <v>0</v>
      </c>
      <c r="H160" s="23">
        <f>IFERROR(VLOOKUP(A160,[1]Pacific_bookings_input!H:I,2,0),0)</f>
        <v>0</v>
      </c>
      <c r="I160" s="23">
        <f t="shared" si="59"/>
        <v>0</v>
      </c>
      <c r="J160" s="23">
        <f t="shared" si="59"/>
        <v>0</v>
      </c>
      <c r="K160" s="23">
        <f t="shared" si="59"/>
        <v>0</v>
      </c>
      <c r="L160" s="23">
        <f t="shared" si="59"/>
        <v>0</v>
      </c>
      <c r="M160" s="86" t="str">
        <f>IFERROR(VLOOKUP(A160,[1]Revenue_Margin_input_Pac!A:F,6,0),"")</f>
        <v/>
      </c>
      <c r="N160" s="25" t="str">
        <f t="shared" si="62"/>
        <v/>
      </c>
      <c r="O160" s="25" t="str">
        <f t="shared" si="63"/>
        <v/>
      </c>
      <c r="P160" s="25" t="str">
        <f t="shared" si="64"/>
        <v/>
      </c>
      <c r="Q160" s="25" t="str">
        <f t="shared" si="65"/>
        <v/>
      </c>
      <c r="R160" s="25" t="str">
        <f t="shared" si="65"/>
        <v/>
      </c>
      <c r="S160" s="26" t="str">
        <f t="shared" si="65"/>
        <v/>
      </c>
      <c r="T160" s="27" t="str">
        <f>IFERROR(VLOOKUP(A160,[1]Revenue_Margin_input_Pac!A:K,7,0),"")</f>
        <v/>
      </c>
      <c r="U160" s="28" t="str">
        <f>IFERROR(VLOOKUP(A160,[1]Revenue_Margin_input_Pac!A:K,8,0),"")</f>
        <v/>
      </c>
      <c r="V160" s="28" t="str">
        <f>IFERROR(VLOOKUP(A160,[1]Revenue_Margin_input_Pac!A:K,9,0),"")</f>
        <v/>
      </c>
      <c r="W160" s="28" t="str">
        <f>IFERROR(VLOOKUP(A160,[1]Revenue_Margin_input_Pac!A:K,10,0),"")</f>
        <v/>
      </c>
      <c r="X160" s="28" t="str">
        <f>IFERROR(VLOOKUP(A160,[1]Revenue_Margin_input_Pac!A:K,11,0),"")</f>
        <v/>
      </c>
      <c r="Y160" s="28" t="str">
        <f>IFERROR(VLOOKUP(A160,[1]Revenue_Margin_input_Pac!A:L,12,0),"")</f>
        <v/>
      </c>
      <c r="Z160" s="87" t="str">
        <f>IFERROR(VLOOKUP(A160,[1]Revenue_Margin_input_Pac!A:M,13,0),"")</f>
        <v/>
      </c>
      <c r="AA160" s="29">
        <f t="shared" si="67"/>
        <v>0</v>
      </c>
      <c r="AB160" s="30">
        <f t="shared" si="67"/>
        <v>0</v>
      </c>
      <c r="AC160" s="30">
        <f t="shared" si="67"/>
        <v>0</v>
      </c>
      <c r="AD160" s="30">
        <f t="shared" si="67"/>
        <v>0</v>
      </c>
      <c r="AE160" s="30">
        <f t="shared" si="67"/>
        <v>0</v>
      </c>
      <c r="AF160" s="30">
        <f t="shared" si="67"/>
        <v>0</v>
      </c>
      <c r="AG160" s="31">
        <f t="shared" si="67"/>
        <v>0</v>
      </c>
      <c r="AH160" s="29">
        <f t="shared" si="69"/>
        <v>0</v>
      </c>
      <c r="AI160" s="30">
        <f t="shared" si="69"/>
        <v>0</v>
      </c>
      <c r="AJ160" s="30">
        <f t="shared" si="69"/>
        <v>0</v>
      </c>
      <c r="AK160" s="30">
        <f t="shared" si="68"/>
        <v>0</v>
      </c>
      <c r="AL160" s="30">
        <f t="shared" si="68"/>
        <v>0</v>
      </c>
      <c r="AM160" s="30">
        <f t="shared" si="68"/>
        <v>0</v>
      </c>
      <c r="AN160" s="31">
        <f t="shared" si="68"/>
        <v>0</v>
      </c>
      <c r="AO160" s="42" t="str">
        <f t="shared" si="70"/>
        <v/>
      </c>
      <c r="AP160" s="43" t="str">
        <f t="shared" si="70"/>
        <v/>
      </c>
      <c r="AQ160" s="43" t="str">
        <f t="shared" si="70"/>
        <v/>
      </c>
      <c r="AR160" s="43" t="str">
        <f t="shared" si="70"/>
        <v/>
      </c>
      <c r="AS160" s="43" t="str">
        <f t="shared" si="70"/>
        <v/>
      </c>
      <c r="AT160" s="43" t="str">
        <f t="shared" si="70"/>
        <v/>
      </c>
      <c r="AU160" s="90" t="str">
        <f t="shared" si="70"/>
        <v/>
      </c>
      <c r="AV160" t="str">
        <f t="shared" si="60"/>
        <v>C3 - Standard and Premium</v>
      </c>
      <c r="AW160" t="str">
        <f t="shared" si="58"/>
        <v>C3 - Standard and Premium_AM &amp; EMEA</v>
      </c>
    </row>
    <row r="161" spans="1:49" ht="15" hidden="1" outlineLevel="1" x14ac:dyDescent="0.25">
      <c r="A161" s="85" t="s">
        <v>326</v>
      </c>
      <c r="B161" t="s">
        <v>327</v>
      </c>
      <c r="C161" t="s">
        <v>26</v>
      </c>
      <c r="D161" t="s">
        <v>18</v>
      </c>
      <c r="E161" t="str">
        <f>VLOOKUP(A161,[1]VLookup!G:I,3,0)</f>
        <v>C3 Walkies</v>
      </c>
      <c r="F161" s="22">
        <v>0</v>
      </c>
      <c r="G161" s="23">
        <f>IFERROR(VLOOKUP(A161,[1]Pacific_bookings_input!A:C,3,0),0)</f>
        <v>0</v>
      </c>
      <c r="H161" s="23">
        <f>IFERROR(VLOOKUP(A161,[1]Pacific_bookings_input!H:I,2,0),0)</f>
        <v>0</v>
      </c>
      <c r="I161" s="23">
        <f t="shared" si="59"/>
        <v>0</v>
      </c>
      <c r="J161" s="23">
        <f t="shared" si="59"/>
        <v>0</v>
      </c>
      <c r="K161" s="23">
        <f t="shared" si="59"/>
        <v>0</v>
      </c>
      <c r="L161" s="23">
        <f t="shared" si="59"/>
        <v>0</v>
      </c>
      <c r="M161" s="86" t="str">
        <f>IFERROR(VLOOKUP(A161,[1]Revenue_Margin_input_Pac!A:F,6,0),"")</f>
        <v/>
      </c>
      <c r="N161" s="25" t="str">
        <f t="shared" si="62"/>
        <v/>
      </c>
      <c r="O161" s="25" t="str">
        <f t="shared" si="63"/>
        <v/>
      </c>
      <c r="P161" s="25" t="str">
        <f t="shared" si="64"/>
        <v/>
      </c>
      <c r="Q161" s="25" t="str">
        <f t="shared" si="65"/>
        <v/>
      </c>
      <c r="R161" s="25" t="str">
        <f t="shared" si="65"/>
        <v/>
      </c>
      <c r="S161" s="26" t="str">
        <f t="shared" si="65"/>
        <v/>
      </c>
      <c r="T161" s="27" t="str">
        <f>IFERROR(VLOOKUP(A161,[1]Revenue_Margin_input_Pac!A:K,7,0),"")</f>
        <v/>
      </c>
      <c r="U161" s="28" t="str">
        <f>IFERROR(VLOOKUP(A161,[1]Revenue_Margin_input_Pac!A:K,8,0),"")</f>
        <v/>
      </c>
      <c r="V161" s="28" t="str">
        <f>IFERROR(VLOOKUP(A161,[1]Revenue_Margin_input_Pac!A:K,9,0),"")</f>
        <v/>
      </c>
      <c r="W161" s="28" t="str">
        <f>IFERROR(VLOOKUP(A161,[1]Revenue_Margin_input_Pac!A:K,10,0),"")</f>
        <v/>
      </c>
      <c r="X161" s="28" t="str">
        <f>IFERROR(VLOOKUP(A161,[1]Revenue_Margin_input_Pac!A:K,11,0),"")</f>
        <v/>
      </c>
      <c r="Y161" s="28" t="str">
        <f>IFERROR(VLOOKUP(A161,[1]Revenue_Margin_input_Pac!A:L,12,0),"")</f>
        <v/>
      </c>
      <c r="Z161" s="87" t="str">
        <f>IFERROR(VLOOKUP(A161,[1]Revenue_Margin_input_Pac!A:M,13,0),"")</f>
        <v/>
      </c>
      <c r="AA161" s="29">
        <f t="shared" si="67"/>
        <v>0</v>
      </c>
      <c r="AB161" s="30">
        <f t="shared" si="67"/>
        <v>0</v>
      </c>
      <c r="AC161" s="30">
        <f t="shared" si="67"/>
        <v>0</v>
      </c>
      <c r="AD161" s="30">
        <f t="shared" si="67"/>
        <v>0</v>
      </c>
      <c r="AE161" s="30">
        <f t="shared" si="67"/>
        <v>0</v>
      </c>
      <c r="AF161" s="30">
        <f t="shared" si="67"/>
        <v>0</v>
      </c>
      <c r="AG161" s="31">
        <f t="shared" si="67"/>
        <v>0</v>
      </c>
      <c r="AH161" s="29">
        <f t="shared" si="69"/>
        <v>0</v>
      </c>
      <c r="AI161" s="30">
        <f t="shared" si="69"/>
        <v>0</v>
      </c>
      <c r="AJ161" s="30">
        <f t="shared" si="69"/>
        <v>0</v>
      </c>
      <c r="AK161" s="30">
        <f t="shared" si="68"/>
        <v>0</v>
      </c>
      <c r="AL161" s="30">
        <f t="shared" si="68"/>
        <v>0</v>
      </c>
      <c r="AM161" s="30">
        <f t="shared" si="68"/>
        <v>0</v>
      </c>
      <c r="AN161" s="31">
        <f t="shared" si="68"/>
        <v>0</v>
      </c>
      <c r="AO161" s="42" t="str">
        <f t="shared" si="70"/>
        <v/>
      </c>
      <c r="AP161" s="43" t="str">
        <f t="shared" si="70"/>
        <v/>
      </c>
      <c r="AQ161" s="43" t="str">
        <f t="shared" si="70"/>
        <v/>
      </c>
      <c r="AR161" s="43" t="str">
        <f t="shared" si="70"/>
        <v/>
      </c>
      <c r="AS161" s="43" t="str">
        <f t="shared" si="70"/>
        <v/>
      </c>
      <c r="AT161" s="43" t="str">
        <f t="shared" si="70"/>
        <v/>
      </c>
      <c r="AU161" s="90" t="str">
        <f t="shared" si="70"/>
        <v/>
      </c>
      <c r="AV161" t="str">
        <f t="shared" si="60"/>
        <v>C3 - Standard and Premium</v>
      </c>
      <c r="AW161" t="str">
        <f t="shared" si="58"/>
        <v>C3 - Standard and Premium_AM &amp; EMEA</v>
      </c>
    </row>
    <row r="162" spans="1:49" ht="15" hidden="1" outlineLevel="1" x14ac:dyDescent="0.25">
      <c r="A162" s="85" t="s">
        <v>328</v>
      </c>
      <c r="B162" t="s">
        <v>329</v>
      </c>
      <c r="C162" t="s">
        <v>26</v>
      </c>
      <c r="D162" t="s">
        <v>15</v>
      </c>
      <c r="E162" t="str">
        <f>VLOOKUP(A162,[1]VLookup!G:I,3,0)</f>
        <v>C3 Walkies</v>
      </c>
      <c r="F162" s="22">
        <v>0</v>
      </c>
      <c r="G162" s="23">
        <f>IFERROR(VLOOKUP(A162,[1]Pacific_bookings_input!A:C,3,0),0)</f>
        <v>0</v>
      </c>
      <c r="H162" s="23">
        <f>IFERROR(VLOOKUP(A162,[1]Pacific_bookings_input!H:I,2,0),0)</f>
        <v>0</v>
      </c>
      <c r="I162" s="23">
        <f t="shared" si="59"/>
        <v>0</v>
      </c>
      <c r="J162" s="23">
        <f t="shared" si="59"/>
        <v>0</v>
      </c>
      <c r="K162" s="23">
        <f t="shared" si="59"/>
        <v>0</v>
      </c>
      <c r="L162" s="23">
        <f t="shared" si="59"/>
        <v>0</v>
      </c>
      <c r="M162" s="86" t="str">
        <f>IFERROR(VLOOKUP(A162,[1]Revenue_Margin_input_Pac!A:F,6,0),"")</f>
        <v/>
      </c>
      <c r="N162" s="25" t="str">
        <f t="shared" si="62"/>
        <v/>
      </c>
      <c r="O162" s="25" t="str">
        <f t="shared" si="63"/>
        <v/>
      </c>
      <c r="P162" s="25" t="str">
        <f t="shared" si="64"/>
        <v/>
      </c>
      <c r="Q162" s="25" t="str">
        <f t="shared" si="65"/>
        <v/>
      </c>
      <c r="R162" s="25" t="str">
        <f t="shared" si="65"/>
        <v/>
      </c>
      <c r="S162" s="26" t="str">
        <f t="shared" si="65"/>
        <v/>
      </c>
      <c r="T162" s="27" t="str">
        <f>IFERROR(VLOOKUP(A162,[1]Revenue_Margin_input_Pac!A:K,7,0),"")</f>
        <v/>
      </c>
      <c r="U162" s="28" t="str">
        <f>IFERROR(VLOOKUP(A162,[1]Revenue_Margin_input_Pac!A:K,8,0),"")</f>
        <v/>
      </c>
      <c r="V162" s="28" t="str">
        <f>IFERROR(VLOOKUP(A162,[1]Revenue_Margin_input_Pac!A:K,9,0),"")</f>
        <v/>
      </c>
      <c r="W162" s="28" t="str">
        <f>IFERROR(VLOOKUP(A162,[1]Revenue_Margin_input_Pac!A:K,10,0),"")</f>
        <v/>
      </c>
      <c r="X162" s="28" t="str">
        <f>IFERROR(VLOOKUP(A162,[1]Revenue_Margin_input_Pac!A:K,11,0),"")</f>
        <v/>
      </c>
      <c r="Y162" s="28" t="str">
        <f>IFERROR(VLOOKUP(A162,[1]Revenue_Margin_input_Pac!A:L,12,0),"")</f>
        <v/>
      </c>
      <c r="Z162" s="87" t="str">
        <f>IFERROR(VLOOKUP(A162,[1]Revenue_Margin_input_Pac!A:M,13,0),"")</f>
        <v/>
      </c>
      <c r="AA162" s="29">
        <f t="shared" si="67"/>
        <v>0</v>
      </c>
      <c r="AB162" s="30">
        <f t="shared" si="67"/>
        <v>0</v>
      </c>
      <c r="AC162" s="30">
        <f t="shared" si="67"/>
        <v>0</v>
      </c>
      <c r="AD162" s="30">
        <f t="shared" si="67"/>
        <v>0</v>
      </c>
      <c r="AE162" s="30">
        <f t="shared" si="67"/>
        <v>0</v>
      </c>
      <c r="AF162" s="30">
        <f t="shared" si="67"/>
        <v>0</v>
      </c>
      <c r="AG162" s="31">
        <f t="shared" si="67"/>
        <v>0</v>
      </c>
      <c r="AH162" s="29">
        <f t="shared" si="69"/>
        <v>0</v>
      </c>
      <c r="AI162" s="30">
        <f t="shared" si="69"/>
        <v>0</v>
      </c>
      <c r="AJ162" s="30">
        <f t="shared" si="69"/>
        <v>0</v>
      </c>
      <c r="AK162" s="30">
        <f t="shared" si="68"/>
        <v>0</v>
      </c>
      <c r="AL162" s="30">
        <f t="shared" si="68"/>
        <v>0</v>
      </c>
      <c r="AM162" s="30">
        <f t="shared" si="68"/>
        <v>0</v>
      </c>
      <c r="AN162" s="31">
        <f t="shared" si="68"/>
        <v>0</v>
      </c>
      <c r="AO162" s="42" t="str">
        <f t="shared" si="70"/>
        <v/>
      </c>
      <c r="AP162" s="43" t="str">
        <f t="shared" si="70"/>
        <v/>
      </c>
      <c r="AQ162" s="43" t="str">
        <f t="shared" si="70"/>
        <v/>
      </c>
      <c r="AR162" s="43" t="str">
        <f t="shared" si="70"/>
        <v/>
      </c>
      <c r="AS162" s="43" t="str">
        <f t="shared" si="70"/>
        <v/>
      </c>
      <c r="AT162" s="43" t="str">
        <f t="shared" si="70"/>
        <v/>
      </c>
      <c r="AU162" s="90" t="str">
        <f t="shared" si="70"/>
        <v/>
      </c>
      <c r="AV162" t="str">
        <f t="shared" si="60"/>
        <v>C3 - Standard and Premium</v>
      </c>
      <c r="AW162" t="str">
        <f t="shared" si="58"/>
        <v>C3 - Standard and Premium_AM &amp; EMEA</v>
      </c>
    </row>
    <row r="163" spans="1:49" ht="15" hidden="1" outlineLevel="1" x14ac:dyDescent="0.25">
      <c r="A163" s="85" t="s">
        <v>330</v>
      </c>
      <c r="B163" t="s">
        <v>331</v>
      </c>
      <c r="C163" t="s">
        <v>26</v>
      </c>
      <c r="D163" t="s">
        <v>18</v>
      </c>
      <c r="E163" t="str">
        <f>VLOOKUP(A163,[1]VLookup!G:I,3,0)</f>
        <v>C3 Walkies</v>
      </c>
      <c r="F163" s="22">
        <v>0</v>
      </c>
      <c r="G163" s="23">
        <f>IFERROR(VLOOKUP(A163,[1]Pacific_bookings_input!A:C,3,0),0)</f>
        <v>0</v>
      </c>
      <c r="H163" s="23">
        <f>IFERROR(VLOOKUP(A163,[1]Pacific_bookings_input!H:I,2,0),0)</f>
        <v>0</v>
      </c>
      <c r="I163" s="23">
        <f t="shared" si="59"/>
        <v>0</v>
      </c>
      <c r="J163" s="23">
        <f t="shared" si="59"/>
        <v>0</v>
      </c>
      <c r="K163" s="23">
        <f t="shared" si="59"/>
        <v>0</v>
      </c>
      <c r="L163" s="23">
        <f t="shared" si="59"/>
        <v>0</v>
      </c>
      <c r="M163" s="86" t="str">
        <f>IFERROR(VLOOKUP(A163,[1]Revenue_Margin_input_Pac!A:F,6,0),"")</f>
        <v/>
      </c>
      <c r="N163" s="25" t="str">
        <f t="shared" si="62"/>
        <v/>
      </c>
      <c r="O163" s="25" t="str">
        <f t="shared" si="63"/>
        <v/>
      </c>
      <c r="P163" s="25" t="str">
        <f t="shared" si="64"/>
        <v/>
      </c>
      <c r="Q163" s="25" t="str">
        <f t="shared" si="65"/>
        <v/>
      </c>
      <c r="R163" s="25" t="str">
        <f t="shared" si="65"/>
        <v/>
      </c>
      <c r="S163" s="26" t="str">
        <f t="shared" si="65"/>
        <v/>
      </c>
      <c r="T163" s="27" t="str">
        <f>IFERROR(VLOOKUP(A163,[1]Revenue_Margin_input_Pac!A:K,7,0),"")</f>
        <v/>
      </c>
      <c r="U163" s="28" t="str">
        <f>IFERROR(VLOOKUP(A163,[1]Revenue_Margin_input_Pac!A:K,8,0),"")</f>
        <v/>
      </c>
      <c r="V163" s="28" t="str">
        <f>IFERROR(VLOOKUP(A163,[1]Revenue_Margin_input_Pac!A:K,9,0),"")</f>
        <v/>
      </c>
      <c r="W163" s="28" t="str">
        <f>IFERROR(VLOOKUP(A163,[1]Revenue_Margin_input_Pac!A:K,10,0),"")</f>
        <v/>
      </c>
      <c r="X163" s="28" t="str">
        <f>IFERROR(VLOOKUP(A163,[1]Revenue_Margin_input_Pac!A:K,11,0),"")</f>
        <v/>
      </c>
      <c r="Y163" s="28" t="str">
        <f>IFERROR(VLOOKUP(A163,[1]Revenue_Margin_input_Pac!A:L,12,0),"")</f>
        <v/>
      </c>
      <c r="Z163" s="87" t="str">
        <f>IFERROR(VLOOKUP(A163,[1]Revenue_Margin_input_Pac!A:M,13,0),"")</f>
        <v/>
      </c>
      <c r="AA163" s="29">
        <f t="shared" si="67"/>
        <v>0</v>
      </c>
      <c r="AB163" s="30">
        <f t="shared" si="67"/>
        <v>0</v>
      </c>
      <c r="AC163" s="30">
        <f t="shared" si="67"/>
        <v>0</v>
      </c>
      <c r="AD163" s="30">
        <f t="shared" si="67"/>
        <v>0</v>
      </c>
      <c r="AE163" s="30">
        <f t="shared" si="67"/>
        <v>0</v>
      </c>
      <c r="AF163" s="30">
        <f t="shared" si="67"/>
        <v>0</v>
      </c>
      <c r="AG163" s="31">
        <f t="shared" si="67"/>
        <v>0</v>
      </c>
      <c r="AH163" s="29">
        <f t="shared" si="69"/>
        <v>0</v>
      </c>
      <c r="AI163" s="30">
        <f t="shared" si="69"/>
        <v>0</v>
      </c>
      <c r="AJ163" s="30">
        <f t="shared" si="69"/>
        <v>0</v>
      </c>
      <c r="AK163" s="30">
        <f t="shared" si="68"/>
        <v>0</v>
      </c>
      <c r="AL163" s="30">
        <f t="shared" si="68"/>
        <v>0</v>
      </c>
      <c r="AM163" s="30">
        <f t="shared" si="68"/>
        <v>0</v>
      </c>
      <c r="AN163" s="31">
        <f t="shared" si="68"/>
        <v>0</v>
      </c>
      <c r="AO163" s="42" t="str">
        <f t="shared" si="70"/>
        <v/>
      </c>
      <c r="AP163" s="43" t="str">
        <f t="shared" si="70"/>
        <v/>
      </c>
      <c r="AQ163" s="43" t="str">
        <f t="shared" si="70"/>
        <v/>
      </c>
      <c r="AR163" s="43" t="str">
        <f t="shared" si="70"/>
        <v/>
      </c>
      <c r="AS163" s="43" t="str">
        <f t="shared" si="70"/>
        <v/>
      </c>
      <c r="AT163" s="43" t="str">
        <f t="shared" si="70"/>
        <v/>
      </c>
      <c r="AU163" s="90" t="str">
        <f t="shared" si="70"/>
        <v/>
      </c>
      <c r="AV163" t="str">
        <f t="shared" si="60"/>
        <v>C3 - Standard and Premium</v>
      </c>
      <c r="AW163" t="str">
        <f t="shared" si="58"/>
        <v>C3 - Standard and Premium_AM &amp; EMEA</v>
      </c>
    </row>
    <row r="164" spans="1:49" ht="15" hidden="1" outlineLevel="1" x14ac:dyDescent="0.25">
      <c r="A164" s="85" t="s">
        <v>332</v>
      </c>
      <c r="B164" t="s">
        <v>333</v>
      </c>
      <c r="C164" t="s">
        <v>26</v>
      </c>
      <c r="D164" t="s">
        <v>15</v>
      </c>
      <c r="E164" t="str">
        <f>VLOOKUP(A164,[1]VLookup!G:I,3,0)</f>
        <v>C3 Walkies</v>
      </c>
      <c r="F164" s="22">
        <v>0</v>
      </c>
      <c r="G164" s="23">
        <f>IFERROR(VLOOKUP(A164,[1]Pacific_bookings_input!A:C,3,0),0)</f>
        <v>0</v>
      </c>
      <c r="H164" s="23">
        <f>IFERROR(VLOOKUP(A164,[1]Pacific_bookings_input!H:I,2,0),0)</f>
        <v>0</v>
      </c>
      <c r="I164" s="23">
        <f t="shared" si="59"/>
        <v>0</v>
      </c>
      <c r="J164" s="23">
        <f t="shared" si="59"/>
        <v>0</v>
      </c>
      <c r="K164" s="23">
        <f t="shared" si="59"/>
        <v>0</v>
      </c>
      <c r="L164" s="23">
        <f t="shared" si="59"/>
        <v>0</v>
      </c>
      <c r="M164" s="86" t="str">
        <f>IFERROR(VLOOKUP(A164,[1]Revenue_Margin_input_Pac!A:F,6,0),"")</f>
        <v/>
      </c>
      <c r="N164" s="25" t="str">
        <f t="shared" si="62"/>
        <v/>
      </c>
      <c r="O164" s="25" t="str">
        <f t="shared" si="63"/>
        <v/>
      </c>
      <c r="P164" s="25" t="str">
        <f t="shared" si="64"/>
        <v/>
      </c>
      <c r="Q164" s="25" t="str">
        <f t="shared" si="65"/>
        <v/>
      </c>
      <c r="R164" s="25" t="str">
        <f t="shared" si="65"/>
        <v/>
      </c>
      <c r="S164" s="26" t="str">
        <f t="shared" si="65"/>
        <v/>
      </c>
      <c r="T164" s="27" t="str">
        <f>IFERROR(VLOOKUP(A164,[1]Revenue_Margin_input_Pac!A:K,7,0),"")</f>
        <v/>
      </c>
      <c r="U164" s="28" t="str">
        <f>IFERROR(VLOOKUP(A164,[1]Revenue_Margin_input_Pac!A:K,8,0),"")</f>
        <v/>
      </c>
      <c r="V164" s="28" t="str">
        <f>IFERROR(VLOOKUP(A164,[1]Revenue_Margin_input_Pac!A:K,9,0),"")</f>
        <v/>
      </c>
      <c r="W164" s="28" t="str">
        <f>IFERROR(VLOOKUP(A164,[1]Revenue_Margin_input_Pac!A:K,10,0),"")</f>
        <v/>
      </c>
      <c r="X164" s="28" t="str">
        <f>IFERROR(VLOOKUP(A164,[1]Revenue_Margin_input_Pac!A:K,11,0),"")</f>
        <v/>
      </c>
      <c r="Y164" s="28" t="str">
        <f>IFERROR(VLOOKUP(A164,[1]Revenue_Margin_input_Pac!A:L,12,0),"")</f>
        <v/>
      </c>
      <c r="Z164" s="87" t="str">
        <f>IFERROR(VLOOKUP(A164,[1]Revenue_Margin_input_Pac!A:M,13,0),"")</f>
        <v/>
      </c>
      <c r="AA164" s="29">
        <f t="shared" si="67"/>
        <v>0</v>
      </c>
      <c r="AB164" s="30">
        <f t="shared" si="67"/>
        <v>0</v>
      </c>
      <c r="AC164" s="30">
        <f t="shared" si="67"/>
        <v>0</v>
      </c>
      <c r="AD164" s="30">
        <f t="shared" si="67"/>
        <v>0</v>
      </c>
      <c r="AE164" s="30">
        <f t="shared" si="67"/>
        <v>0</v>
      </c>
      <c r="AF164" s="30">
        <f t="shared" si="67"/>
        <v>0</v>
      </c>
      <c r="AG164" s="31">
        <f t="shared" si="67"/>
        <v>0</v>
      </c>
      <c r="AH164" s="29">
        <f t="shared" si="69"/>
        <v>0</v>
      </c>
      <c r="AI164" s="30">
        <f t="shared" si="69"/>
        <v>0</v>
      </c>
      <c r="AJ164" s="30">
        <f t="shared" si="69"/>
        <v>0</v>
      </c>
      <c r="AK164" s="30">
        <f t="shared" si="68"/>
        <v>0</v>
      </c>
      <c r="AL164" s="30">
        <f t="shared" si="68"/>
        <v>0</v>
      </c>
      <c r="AM164" s="30">
        <f t="shared" si="68"/>
        <v>0</v>
      </c>
      <c r="AN164" s="31">
        <f t="shared" si="68"/>
        <v>0</v>
      </c>
      <c r="AO164" s="42" t="str">
        <f t="shared" si="70"/>
        <v/>
      </c>
      <c r="AP164" s="43" t="str">
        <f t="shared" si="70"/>
        <v/>
      </c>
      <c r="AQ164" s="43" t="str">
        <f t="shared" si="70"/>
        <v/>
      </c>
      <c r="AR164" s="43" t="str">
        <f t="shared" si="70"/>
        <v/>
      </c>
      <c r="AS164" s="43" t="str">
        <f t="shared" si="70"/>
        <v/>
      </c>
      <c r="AT164" s="43" t="str">
        <f t="shared" si="70"/>
        <v/>
      </c>
      <c r="AU164" s="90" t="str">
        <f t="shared" si="70"/>
        <v/>
      </c>
      <c r="AV164" t="str">
        <f t="shared" si="60"/>
        <v>C3 - Standard and Premium</v>
      </c>
      <c r="AW164" t="str">
        <f t="shared" si="58"/>
        <v>C3 - Standard and Premium_AM &amp; EMEA</v>
      </c>
    </row>
    <row r="165" spans="1:49" ht="15" hidden="1" outlineLevel="1" x14ac:dyDescent="0.25">
      <c r="A165" s="85" t="s">
        <v>334</v>
      </c>
      <c r="B165" t="s">
        <v>335</v>
      </c>
      <c r="C165" t="s">
        <v>26</v>
      </c>
      <c r="D165" t="s">
        <v>29</v>
      </c>
      <c r="E165" t="str">
        <f>VLOOKUP(A165,[1]VLookup!G:I,3,0)</f>
        <v>C3 Ride-On</v>
      </c>
      <c r="F165" s="22">
        <v>0</v>
      </c>
      <c r="G165" s="23">
        <f>IFERROR(VLOOKUP(A165,[1]Pacific_bookings_input!A:C,3,0),0)</f>
        <v>0</v>
      </c>
      <c r="H165" s="23">
        <f>IFERROR(VLOOKUP(A165,[1]Pacific_bookings_input!H:I,2,0),0)</f>
        <v>0</v>
      </c>
      <c r="I165" s="23">
        <f t="shared" si="59"/>
        <v>0</v>
      </c>
      <c r="J165" s="23">
        <f t="shared" si="59"/>
        <v>0</v>
      </c>
      <c r="K165" s="23">
        <f t="shared" si="59"/>
        <v>0</v>
      </c>
      <c r="L165" s="23">
        <f t="shared" si="59"/>
        <v>0</v>
      </c>
      <c r="M165" s="86" t="str">
        <f>IFERROR(VLOOKUP(A165,[1]Revenue_Margin_input_Pac!A:F,6,0),"")</f>
        <v/>
      </c>
      <c r="N165" s="25" t="str">
        <f t="shared" si="62"/>
        <v/>
      </c>
      <c r="O165" s="25" t="str">
        <f t="shared" si="63"/>
        <v/>
      </c>
      <c r="P165" s="25" t="str">
        <f t="shared" si="64"/>
        <v/>
      </c>
      <c r="Q165" s="25" t="str">
        <f t="shared" si="65"/>
        <v/>
      </c>
      <c r="R165" s="25" t="str">
        <f t="shared" si="65"/>
        <v/>
      </c>
      <c r="S165" s="26" t="str">
        <f t="shared" si="65"/>
        <v/>
      </c>
      <c r="T165" s="27" t="str">
        <f>IFERROR(VLOOKUP(A165,[1]Revenue_Margin_input_Pac!A:K,7,0),"")</f>
        <v/>
      </c>
      <c r="U165" s="28" t="str">
        <f>IFERROR(VLOOKUP(A165,[1]Revenue_Margin_input_Pac!A:K,8,0),"")</f>
        <v/>
      </c>
      <c r="V165" s="28" t="str">
        <f>IFERROR(VLOOKUP(A165,[1]Revenue_Margin_input_Pac!A:K,9,0),"")</f>
        <v/>
      </c>
      <c r="W165" s="28" t="str">
        <f>IFERROR(VLOOKUP(A165,[1]Revenue_Margin_input_Pac!A:K,10,0),"")</f>
        <v/>
      </c>
      <c r="X165" s="28" t="str">
        <f>IFERROR(VLOOKUP(A165,[1]Revenue_Margin_input_Pac!A:K,11,0),"")</f>
        <v/>
      </c>
      <c r="Y165" s="28" t="str">
        <f>IFERROR(VLOOKUP(A165,[1]Revenue_Margin_input_Pac!A:L,12,0),"")</f>
        <v/>
      </c>
      <c r="Z165" s="87" t="str">
        <f>IFERROR(VLOOKUP(A165,[1]Revenue_Margin_input_Pac!A:M,13,0),"")</f>
        <v/>
      </c>
      <c r="AA165" s="29">
        <f t="shared" si="67"/>
        <v>0</v>
      </c>
      <c r="AB165" s="30">
        <f t="shared" si="67"/>
        <v>0</v>
      </c>
      <c r="AC165" s="30">
        <f t="shared" si="67"/>
        <v>0</v>
      </c>
      <c r="AD165" s="30">
        <f t="shared" si="67"/>
        <v>0</v>
      </c>
      <c r="AE165" s="30">
        <f t="shared" si="67"/>
        <v>0</v>
      </c>
      <c r="AF165" s="30">
        <f t="shared" si="67"/>
        <v>0</v>
      </c>
      <c r="AG165" s="31">
        <f t="shared" si="67"/>
        <v>0</v>
      </c>
      <c r="AH165" s="29">
        <f t="shared" si="69"/>
        <v>0</v>
      </c>
      <c r="AI165" s="30">
        <f t="shared" si="69"/>
        <v>0</v>
      </c>
      <c r="AJ165" s="30">
        <f t="shared" si="69"/>
        <v>0</v>
      </c>
      <c r="AK165" s="30">
        <f t="shared" si="68"/>
        <v>0</v>
      </c>
      <c r="AL165" s="30">
        <f t="shared" si="68"/>
        <v>0</v>
      </c>
      <c r="AM165" s="30">
        <f t="shared" si="68"/>
        <v>0</v>
      </c>
      <c r="AN165" s="31">
        <f t="shared" si="68"/>
        <v>0</v>
      </c>
      <c r="AO165" s="42" t="str">
        <f t="shared" si="70"/>
        <v/>
      </c>
      <c r="AP165" s="43" t="str">
        <f t="shared" si="70"/>
        <v/>
      </c>
      <c r="AQ165" s="43" t="str">
        <f t="shared" si="70"/>
        <v/>
      </c>
      <c r="AR165" s="43" t="str">
        <f t="shared" si="70"/>
        <v/>
      </c>
      <c r="AS165" s="43" t="str">
        <f t="shared" si="70"/>
        <v/>
      </c>
      <c r="AT165" s="43" t="str">
        <f t="shared" si="70"/>
        <v/>
      </c>
      <c r="AU165" s="90" t="str">
        <f t="shared" si="70"/>
        <v/>
      </c>
      <c r="AV165" t="str">
        <f t="shared" si="60"/>
        <v>C3 - Standard and Premium</v>
      </c>
      <c r="AW165" t="str">
        <f t="shared" si="58"/>
        <v>C3 - Standard and Premium_AM &amp; EMEA</v>
      </c>
    </row>
    <row r="166" spans="1:49" ht="15" hidden="1" outlineLevel="1" x14ac:dyDescent="0.25">
      <c r="A166" s="85" t="s">
        <v>336</v>
      </c>
      <c r="B166" t="s">
        <v>337</v>
      </c>
      <c r="C166" t="s">
        <v>26</v>
      </c>
      <c r="D166" t="s">
        <v>29</v>
      </c>
      <c r="E166" t="str">
        <f>VLOOKUP(A166,[1]VLookup!G:I,3,0)</f>
        <v>C3 Ride-On</v>
      </c>
      <c r="F166" s="22">
        <v>0</v>
      </c>
      <c r="G166" s="23">
        <f>IFERROR(VLOOKUP(A166,[1]Pacific_bookings_input!A:C,3,0),0)</f>
        <v>0</v>
      </c>
      <c r="H166" s="23">
        <f>IFERROR(VLOOKUP(A166,[1]Pacific_bookings_input!H:I,2,0),0)</f>
        <v>0</v>
      </c>
      <c r="I166" s="23">
        <f t="shared" si="59"/>
        <v>0</v>
      </c>
      <c r="J166" s="23">
        <f t="shared" si="59"/>
        <v>0</v>
      </c>
      <c r="K166" s="23">
        <f t="shared" si="59"/>
        <v>0</v>
      </c>
      <c r="L166" s="23">
        <f t="shared" si="59"/>
        <v>0</v>
      </c>
      <c r="M166" s="86" t="str">
        <f>IFERROR(VLOOKUP(A166,[1]Revenue_Margin_input_Pac!A:F,6,0),"")</f>
        <v/>
      </c>
      <c r="N166" s="25" t="str">
        <f t="shared" si="62"/>
        <v/>
      </c>
      <c r="O166" s="25" t="str">
        <f t="shared" si="63"/>
        <v/>
      </c>
      <c r="P166" s="25" t="str">
        <f t="shared" si="64"/>
        <v/>
      </c>
      <c r="Q166" s="25" t="str">
        <f t="shared" si="65"/>
        <v/>
      </c>
      <c r="R166" s="25" t="str">
        <f t="shared" si="65"/>
        <v/>
      </c>
      <c r="S166" s="26" t="str">
        <f t="shared" si="65"/>
        <v/>
      </c>
      <c r="T166" s="27" t="str">
        <f>IFERROR(VLOOKUP(A166,[1]Revenue_Margin_input_Pac!A:K,7,0),"")</f>
        <v/>
      </c>
      <c r="U166" s="28" t="str">
        <f>IFERROR(VLOOKUP(A166,[1]Revenue_Margin_input_Pac!A:K,8,0),"")</f>
        <v/>
      </c>
      <c r="V166" s="28" t="str">
        <f>IFERROR(VLOOKUP(A166,[1]Revenue_Margin_input_Pac!A:K,9,0),"")</f>
        <v/>
      </c>
      <c r="W166" s="28" t="str">
        <f>IFERROR(VLOOKUP(A166,[1]Revenue_Margin_input_Pac!A:K,10,0),"")</f>
        <v/>
      </c>
      <c r="X166" s="28" t="str">
        <f>IFERROR(VLOOKUP(A166,[1]Revenue_Margin_input_Pac!A:K,11,0),"")</f>
        <v/>
      </c>
      <c r="Y166" s="28" t="str">
        <f>IFERROR(VLOOKUP(A166,[1]Revenue_Margin_input_Pac!A:L,12,0),"")</f>
        <v/>
      </c>
      <c r="Z166" s="87" t="str">
        <f>IFERROR(VLOOKUP(A166,[1]Revenue_Margin_input_Pac!A:M,13,0),"")</f>
        <v/>
      </c>
      <c r="AA166" s="29">
        <f t="shared" si="67"/>
        <v>0</v>
      </c>
      <c r="AB166" s="30">
        <f t="shared" si="67"/>
        <v>0</v>
      </c>
      <c r="AC166" s="30">
        <f t="shared" si="67"/>
        <v>0</v>
      </c>
      <c r="AD166" s="30">
        <f t="shared" si="67"/>
        <v>0</v>
      </c>
      <c r="AE166" s="30">
        <f t="shared" si="67"/>
        <v>0</v>
      </c>
      <c r="AF166" s="30">
        <f t="shared" si="67"/>
        <v>0</v>
      </c>
      <c r="AG166" s="31">
        <f t="shared" si="67"/>
        <v>0</v>
      </c>
      <c r="AH166" s="29">
        <f t="shared" si="69"/>
        <v>0</v>
      </c>
      <c r="AI166" s="30">
        <f t="shared" si="69"/>
        <v>0</v>
      </c>
      <c r="AJ166" s="30">
        <f t="shared" si="69"/>
        <v>0</v>
      </c>
      <c r="AK166" s="30">
        <f t="shared" si="68"/>
        <v>0</v>
      </c>
      <c r="AL166" s="30">
        <f t="shared" si="68"/>
        <v>0</v>
      </c>
      <c r="AM166" s="30">
        <f t="shared" si="68"/>
        <v>0</v>
      </c>
      <c r="AN166" s="31">
        <f t="shared" si="68"/>
        <v>0</v>
      </c>
      <c r="AO166" s="42" t="str">
        <f t="shared" si="70"/>
        <v/>
      </c>
      <c r="AP166" s="43" t="str">
        <f t="shared" si="70"/>
        <v/>
      </c>
      <c r="AQ166" s="43" t="str">
        <f t="shared" si="70"/>
        <v/>
      </c>
      <c r="AR166" s="43" t="str">
        <f t="shared" si="70"/>
        <v/>
      </c>
      <c r="AS166" s="43" t="str">
        <f t="shared" si="70"/>
        <v/>
      </c>
      <c r="AT166" s="43" t="str">
        <f t="shared" si="70"/>
        <v/>
      </c>
      <c r="AU166" s="90" t="str">
        <f t="shared" si="70"/>
        <v/>
      </c>
      <c r="AV166" t="str">
        <f t="shared" si="60"/>
        <v>C3 - Standard and Premium</v>
      </c>
      <c r="AW166" t="str">
        <f t="shared" si="58"/>
        <v>C3 - Standard and Premium_AM &amp; EMEA</v>
      </c>
    </row>
    <row r="167" spans="1:49" ht="15" hidden="1" outlineLevel="1" x14ac:dyDescent="0.25">
      <c r="A167" s="85" t="s">
        <v>338</v>
      </c>
      <c r="B167" t="s">
        <v>339</v>
      </c>
      <c r="C167" t="s">
        <v>26</v>
      </c>
      <c r="D167" t="s">
        <v>34</v>
      </c>
      <c r="E167" t="str">
        <f>VLOOKUP(A167,[1]VLookup!G:I,3,0)</f>
        <v>C3 Ride-On</v>
      </c>
      <c r="F167" s="22">
        <v>0</v>
      </c>
      <c r="G167" s="23">
        <f>IFERROR(VLOOKUP(A167,[1]Pacific_bookings_input!A:C,3,0),0)</f>
        <v>0</v>
      </c>
      <c r="H167" s="23">
        <f>IFERROR(VLOOKUP(A167,[1]Pacific_bookings_input!H:I,2,0),0)</f>
        <v>0</v>
      </c>
      <c r="I167" s="23">
        <f t="shared" si="59"/>
        <v>0</v>
      </c>
      <c r="J167" s="23">
        <f t="shared" si="59"/>
        <v>0</v>
      </c>
      <c r="K167" s="23">
        <f t="shared" si="59"/>
        <v>0</v>
      </c>
      <c r="L167" s="23">
        <f t="shared" si="59"/>
        <v>0</v>
      </c>
      <c r="M167" s="86" t="str">
        <f>IFERROR(VLOOKUP(A167,[1]Revenue_Margin_input_Pac!A:F,6,0),"")</f>
        <v/>
      </c>
      <c r="N167" s="25" t="str">
        <f t="shared" si="62"/>
        <v/>
      </c>
      <c r="O167" s="25" t="str">
        <f t="shared" si="63"/>
        <v/>
      </c>
      <c r="P167" s="25" t="str">
        <f t="shared" si="64"/>
        <v/>
      </c>
      <c r="Q167" s="25" t="str">
        <f t="shared" si="65"/>
        <v/>
      </c>
      <c r="R167" s="25" t="str">
        <f t="shared" si="65"/>
        <v/>
      </c>
      <c r="S167" s="26" t="str">
        <f t="shared" si="65"/>
        <v/>
      </c>
      <c r="T167" s="27" t="str">
        <f>IFERROR(VLOOKUP(A167,[1]Revenue_Margin_input_Pac!A:K,7,0),"")</f>
        <v/>
      </c>
      <c r="U167" s="28" t="str">
        <f>IFERROR(VLOOKUP(A167,[1]Revenue_Margin_input_Pac!A:K,8,0),"")</f>
        <v/>
      </c>
      <c r="V167" s="28" t="str">
        <f>IFERROR(VLOOKUP(A167,[1]Revenue_Margin_input_Pac!A:K,9,0),"")</f>
        <v/>
      </c>
      <c r="W167" s="28" t="str">
        <f>IFERROR(VLOOKUP(A167,[1]Revenue_Margin_input_Pac!A:K,10,0),"")</f>
        <v/>
      </c>
      <c r="X167" s="28" t="str">
        <f>IFERROR(VLOOKUP(A167,[1]Revenue_Margin_input_Pac!A:K,11,0),"")</f>
        <v/>
      </c>
      <c r="Y167" s="28" t="str">
        <f>IFERROR(VLOOKUP(A167,[1]Revenue_Margin_input_Pac!A:L,12,0),"")</f>
        <v/>
      </c>
      <c r="Z167" s="87" t="str">
        <f>IFERROR(VLOOKUP(A167,[1]Revenue_Margin_input_Pac!A:M,13,0),"")</f>
        <v/>
      </c>
      <c r="AA167" s="29">
        <f t="shared" si="67"/>
        <v>0</v>
      </c>
      <c r="AB167" s="30">
        <f t="shared" si="67"/>
        <v>0</v>
      </c>
      <c r="AC167" s="30">
        <f t="shared" si="67"/>
        <v>0</v>
      </c>
      <c r="AD167" s="30">
        <f t="shared" si="67"/>
        <v>0</v>
      </c>
      <c r="AE167" s="30">
        <f t="shared" si="67"/>
        <v>0</v>
      </c>
      <c r="AF167" s="30">
        <f t="shared" si="67"/>
        <v>0</v>
      </c>
      <c r="AG167" s="31">
        <f t="shared" si="67"/>
        <v>0</v>
      </c>
      <c r="AH167" s="29">
        <f t="shared" si="69"/>
        <v>0</v>
      </c>
      <c r="AI167" s="30">
        <f t="shared" si="69"/>
        <v>0</v>
      </c>
      <c r="AJ167" s="30">
        <f t="shared" si="69"/>
        <v>0</v>
      </c>
      <c r="AK167" s="30">
        <f t="shared" si="68"/>
        <v>0</v>
      </c>
      <c r="AL167" s="30">
        <f t="shared" si="68"/>
        <v>0</v>
      </c>
      <c r="AM167" s="30">
        <f t="shared" si="68"/>
        <v>0</v>
      </c>
      <c r="AN167" s="31">
        <f t="shared" si="68"/>
        <v>0</v>
      </c>
      <c r="AO167" s="42" t="str">
        <f t="shared" si="70"/>
        <v/>
      </c>
      <c r="AP167" s="43" t="str">
        <f t="shared" si="70"/>
        <v/>
      </c>
      <c r="AQ167" s="43" t="str">
        <f t="shared" si="70"/>
        <v/>
      </c>
      <c r="AR167" s="43" t="str">
        <f t="shared" si="70"/>
        <v/>
      </c>
      <c r="AS167" s="43" t="str">
        <f t="shared" si="70"/>
        <v/>
      </c>
      <c r="AT167" s="43" t="str">
        <f t="shared" si="70"/>
        <v/>
      </c>
      <c r="AU167" s="90" t="str">
        <f t="shared" si="70"/>
        <v/>
      </c>
      <c r="AV167" t="str">
        <f t="shared" si="60"/>
        <v>C3 - Standard and Premium</v>
      </c>
      <c r="AW167" t="str">
        <f t="shared" si="58"/>
        <v>C3 - Standard and Premium_AM &amp; EMEA</v>
      </c>
    </row>
    <row r="168" spans="1:49" ht="15" hidden="1" outlineLevel="1" x14ac:dyDescent="0.25">
      <c r="A168" s="85" t="s">
        <v>340</v>
      </c>
      <c r="B168" t="s">
        <v>341</v>
      </c>
      <c r="C168" t="s">
        <v>26</v>
      </c>
      <c r="D168" t="s">
        <v>15</v>
      </c>
      <c r="E168" t="str">
        <f>VLOOKUP(A168,[1]VLookup!G:I,3,0)</f>
        <v>C3 Ride-On</v>
      </c>
      <c r="F168" s="22">
        <v>0</v>
      </c>
      <c r="G168" s="23">
        <f>IFERROR(VLOOKUP(A168,[1]Pacific_bookings_input!A:C,3,0),0)</f>
        <v>0</v>
      </c>
      <c r="H168" s="23">
        <f>IFERROR(VLOOKUP(A168,[1]Pacific_bookings_input!H:I,2,0),0)</f>
        <v>0</v>
      </c>
      <c r="I168" s="23">
        <f t="shared" si="59"/>
        <v>0</v>
      </c>
      <c r="J168" s="23">
        <f t="shared" si="59"/>
        <v>0</v>
      </c>
      <c r="K168" s="23">
        <f t="shared" si="59"/>
        <v>0</v>
      </c>
      <c r="L168" s="23">
        <f t="shared" si="59"/>
        <v>0</v>
      </c>
      <c r="M168" s="86" t="str">
        <f>IFERROR(VLOOKUP(A168,[1]Revenue_Margin_input_Pac!A:F,6,0),"")</f>
        <v/>
      </c>
      <c r="N168" s="25" t="str">
        <f t="shared" si="62"/>
        <v/>
      </c>
      <c r="O168" s="25" t="str">
        <f t="shared" si="63"/>
        <v/>
      </c>
      <c r="P168" s="25" t="str">
        <f t="shared" si="64"/>
        <v/>
      </c>
      <c r="Q168" s="25" t="str">
        <f t="shared" si="65"/>
        <v/>
      </c>
      <c r="R168" s="25" t="str">
        <f t="shared" si="65"/>
        <v/>
      </c>
      <c r="S168" s="26" t="str">
        <f t="shared" si="65"/>
        <v/>
      </c>
      <c r="T168" s="27" t="str">
        <f>IFERROR(VLOOKUP(A168,[1]Revenue_Margin_input_Pac!A:K,7,0),"")</f>
        <v/>
      </c>
      <c r="U168" s="28" t="str">
        <f>IFERROR(VLOOKUP(A168,[1]Revenue_Margin_input_Pac!A:K,8,0),"")</f>
        <v/>
      </c>
      <c r="V168" s="28" t="str">
        <f>IFERROR(VLOOKUP(A168,[1]Revenue_Margin_input_Pac!A:K,9,0),"")</f>
        <v/>
      </c>
      <c r="W168" s="28" t="str">
        <f>IFERROR(VLOOKUP(A168,[1]Revenue_Margin_input_Pac!A:K,10,0),"")</f>
        <v/>
      </c>
      <c r="X168" s="28" t="str">
        <f>IFERROR(VLOOKUP(A168,[1]Revenue_Margin_input_Pac!A:K,11,0),"")</f>
        <v/>
      </c>
      <c r="Y168" s="28" t="str">
        <f>IFERROR(VLOOKUP(A168,[1]Revenue_Margin_input_Pac!A:L,12,0),"")</f>
        <v/>
      </c>
      <c r="Z168" s="87" t="str">
        <f>IFERROR(VLOOKUP(A168,[1]Revenue_Margin_input_Pac!A:M,13,0),"")</f>
        <v/>
      </c>
      <c r="AA168" s="29">
        <f t="shared" si="67"/>
        <v>0</v>
      </c>
      <c r="AB168" s="30">
        <f t="shared" si="67"/>
        <v>0</v>
      </c>
      <c r="AC168" s="30">
        <f t="shared" si="67"/>
        <v>0</v>
      </c>
      <c r="AD168" s="30">
        <f t="shared" si="67"/>
        <v>0</v>
      </c>
      <c r="AE168" s="30">
        <f t="shared" si="67"/>
        <v>0</v>
      </c>
      <c r="AF168" s="30">
        <f t="shared" si="67"/>
        <v>0</v>
      </c>
      <c r="AG168" s="31">
        <f t="shared" si="67"/>
        <v>0</v>
      </c>
      <c r="AH168" s="29">
        <f t="shared" si="69"/>
        <v>0</v>
      </c>
      <c r="AI168" s="30">
        <f t="shared" si="69"/>
        <v>0</v>
      </c>
      <c r="AJ168" s="30">
        <f t="shared" si="69"/>
        <v>0</v>
      </c>
      <c r="AK168" s="30">
        <f t="shared" si="68"/>
        <v>0</v>
      </c>
      <c r="AL168" s="30">
        <f t="shared" si="68"/>
        <v>0</v>
      </c>
      <c r="AM168" s="30">
        <f t="shared" si="68"/>
        <v>0</v>
      </c>
      <c r="AN168" s="31">
        <f t="shared" si="68"/>
        <v>0</v>
      </c>
      <c r="AO168" s="42" t="str">
        <f t="shared" si="70"/>
        <v/>
      </c>
      <c r="AP168" s="43" t="str">
        <f t="shared" si="70"/>
        <v/>
      </c>
      <c r="AQ168" s="43" t="str">
        <f t="shared" si="70"/>
        <v/>
      </c>
      <c r="AR168" s="43" t="str">
        <f t="shared" si="70"/>
        <v/>
      </c>
      <c r="AS168" s="43" t="str">
        <f t="shared" si="70"/>
        <v/>
      </c>
      <c r="AT168" s="43" t="str">
        <f t="shared" si="70"/>
        <v/>
      </c>
      <c r="AU168" s="90" t="str">
        <f t="shared" si="70"/>
        <v/>
      </c>
      <c r="AV168" t="str">
        <f t="shared" si="60"/>
        <v>C3 - Standard and Premium</v>
      </c>
      <c r="AW168" t="str">
        <f t="shared" si="58"/>
        <v>C3 - Standard and Premium_AM &amp; EMEA</v>
      </c>
    </row>
    <row r="169" spans="1:49" ht="15" hidden="1" outlineLevel="1" x14ac:dyDescent="0.25">
      <c r="A169" s="85" t="s">
        <v>342</v>
      </c>
      <c r="B169" t="s">
        <v>343</v>
      </c>
      <c r="C169" t="s">
        <v>26</v>
      </c>
      <c r="D169" t="s">
        <v>18</v>
      </c>
      <c r="E169" t="str">
        <f>VLOOKUP(A169,[1]VLookup!G:I,3,0)</f>
        <v>C3 Ride-On</v>
      </c>
      <c r="F169" s="22">
        <v>0</v>
      </c>
      <c r="G169" s="23">
        <f>IFERROR(VLOOKUP(A169,[1]Pacific_bookings_input!A:C,3,0),0)</f>
        <v>0</v>
      </c>
      <c r="H169" s="23">
        <f>IFERROR(VLOOKUP(A169,[1]Pacific_bookings_input!H:I,2,0),0)</f>
        <v>0</v>
      </c>
      <c r="I169" s="23">
        <f t="shared" si="59"/>
        <v>0</v>
      </c>
      <c r="J169" s="23">
        <f t="shared" si="59"/>
        <v>0</v>
      </c>
      <c r="K169" s="23">
        <f t="shared" si="59"/>
        <v>0</v>
      </c>
      <c r="L169" s="23">
        <f t="shared" si="59"/>
        <v>0</v>
      </c>
      <c r="M169" s="86" t="str">
        <f>IFERROR(VLOOKUP(A169,[1]Revenue_Margin_input_Pac!A:F,6,0),"")</f>
        <v/>
      </c>
      <c r="N169" s="25" t="str">
        <f t="shared" si="62"/>
        <v/>
      </c>
      <c r="O169" s="25" t="str">
        <f t="shared" si="63"/>
        <v/>
      </c>
      <c r="P169" s="25" t="str">
        <f t="shared" si="64"/>
        <v/>
      </c>
      <c r="Q169" s="25" t="str">
        <f t="shared" si="65"/>
        <v/>
      </c>
      <c r="R169" s="25" t="str">
        <f t="shared" si="65"/>
        <v/>
      </c>
      <c r="S169" s="26" t="str">
        <f t="shared" si="65"/>
        <v/>
      </c>
      <c r="T169" s="27" t="str">
        <f>IFERROR(VLOOKUP(A169,[1]Revenue_Margin_input_Pac!A:K,7,0),"")</f>
        <v/>
      </c>
      <c r="U169" s="28" t="str">
        <f>IFERROR(VLOOKUP(A169,[1]Revenue_Margin_input_Pac!A:K,8,0),"")</f>
        <v/>
      </c>
      <c r="V169" s="28" t="str">
        <f>IFERROR(VLOOKUP(A169,[1]Revenue_Margin_input_Pac!A:K,9,0),"")</f>
        <v/>
      </c>
      <c r="W169" s="28" t="str">
        <f>IFERROR(VLOOKUP(A169,[1]Revenue_Margin_input_Pac!A:K,10,0),"")</f>
        <v/>
      </c>
      <c r="X169" s="28" t="str">
        <f>IFERROR(VLOOKUP(A169,[1]Revenue_Margin_input_Pac!A:K,11,0),"")</f>
        <v/>
      </c>
      <c r="Y169" s="28" t="str">
        <f>IFERROR(VLOOKUP(A169,[1]Revenue_Margin_input_Pac!A:L,12,0),"")</f>
        <v/>
      </c>
      <c r="Z169" s="87" t="str">
        <f>IFERROR(VLOOKUP(A169,[1]Revenue_Margin_input_Pac!A:M,13,0),"")</f>
        <v/>
      </c>
      <c r="AA169" s="29">
        <f t="shared" si="67"/>
        <v>0</v>
      </c>
      <c r="AB169" s="30">
        <f t="shared" si="67"/>
        <v>0</v>
      </c>
      <c r="AC169" s="30">
        <f t="shared" si="67"/>
        <v>0</v>
      </c>
      <c r="AD169" s="30">
        <f t="shared" si="67"/>
        <v>0</v>
      </c>
      <c r="AE169" s="30">
        <f t="shared" si="67"/>
        <v>0</v>
      </c>
      <c r="AF169" s="30">
        <f t="shared" si="67"/>
        <v>0</v>
      </c>
      <c r="AG169" s="31">
        <f t="shared" si="67"/>
        <v>0</v>
      </c>
      <c r="AH169" s="29">
        <f t="shared" si="69"/>
        <v>0</v>
      </c>
      <c r="AI169" s="30">
        <f t="shared" si="69"/>
        <v>0</v>
      </c>
      <c r="AJ169" s="30">
        <f t="shared" si="69"/>
        <v>0</v>
      </c>
      <c r="AK169" s="30">
        <f t="shared" si="68"/>
        <v>0</v>
      </c>
      <c r="AL169" s="30">
        <f t="shared" si="68"/>
        <v>0</v>
      </c>
      <c r="AM169" s="30">
        <f t="shared" si="68"/>
        <v>0</v>
      </c>
      <c r="AN169" s="31">
        <f t="shared" si="68"/>
        <v>0</v>
      </c>
      <c r="AO169" s="42" t="str">
        <f t="shared" si="70"/>
        <v/>
      </c>
      <c r="AP169" s="43" t="str">
        <f t="shared" si="70"/>
        <v/>
      </c>
      <c r="AQ169" s="43" t="str">
        <f t="shared" si="70"/>
        <v/>
      </c>
      <c r="AR169" s="43" t="str">
        <f t="shared" si="70"/>
        <v/>
      </c>
      <c r="AS169" s="43" t="str">
        <f t="shared" si="70"/>
        <v/>
      </c>
      <c r="AT169" s="43" t="str">
        <f t="shared" si="70"/>
        <v/>
      </c>
      <c r="AU169" s="90" t="str">
        <f t="shared" si="70"/>
        <v/>
      </c>
      <c r="AV169" t="str">
        <f t="shared" si="60"/>
        <v>C3 - Standard and Premium</v>
      </c>
      <c r="AW169" t="str">
        <f t="shared" si="58"/>
        <v>C3 - Standard and Premium_AM &amp; EMEA</v>
      </c>
    </row>
    <row r="170" spans="1:49" ht="15" hidden="1" outlineLevel="1" x14ac:dyDescent="0.25">
      <c r="A170" s="85" t="s">
        <v>344</v>
      </c>
      <c r="B170" t="s">
        <v>345</v>
      </c>
      <c r="C170" t="s">
        <v>26</v>
      </c>
      <c r="D170" t="s">
        <v>18</v>
      </c>
      <c r="E170" t="str">
        <f>VLOOKUP(A170,[1]VLookup!G:I,3,0)</f>
        <v>C3 Ride-On</v>
      </c>
      <c r="F170" s="22">
        <v>0</v>
      </c>
      <c r="G170" s="23">
        <f>IFERROR(VLOOKUP(A170,[1]Pacific_bookings_input!A:C,3,0),0)</f>
        <v>0</v>
      </c>
      <c r="H170" s="23">
        <f>IFERROR(VLOOKUP(A170,[1]Pacific_bookings_input!H:I,2,0),0)</f>
        <v>0</v>
      </c>
      <c r="I170" s="23">
        <f t="shared" si="59"/>
        <v>0</v>
      </c>
      <c r="J170" s="23">
        <f t="shared" si="59"/>
        <v>0</v>
      </c>
      <c r="K170" s="23">
        <f t="shared" si="59"/>
        <v>0</v>
      </c>
      <c r="L170" s="23">
        <f t="shared" si="59"/>
        <v>0</v>
      </c>
      <c r="M170" s="86" t="str">
        <f>IFERROR(VLOOKUP(A170,[1]Revenue_Margin_input_Pac!A:F,6,0),"")</f>
        <v/>
      </c>
      <c r="N170" s="25" t="str">
        <f t="shared" si="62"/>
        <v/>
      </c>
      <c r="O170" s="25" t="str">
        <f t="shared" si="63"/>
        <v/>
      </c>
      <c r="P170" s="25" t="str">
        <f t="shared" si="64"/>
        <v/>
      </c>
      <c r="Q170" s="25" t="str">
        <f t="shared" si="65"/>
        <v/>
      </c>
      <c r="R170" s="25" t="str">
        <f t="shared" si="65"/>
        <v/>
      </c>
      <c r="S170" s="26" t="str">
        <f t="shared" si="65"/>
        <v/>
      </c>
      <c r="T170" s="27" t="str">
        <f>IFERROR(VLOOKUP(A170,[1]Revenue_Margin_input_Pac!A:K,7,0),"")</f>
        <v/>
      </c>
      <c r="U170" s="28" t="str">
        <f>IFERROR(VLOOKUP(A170,[1]Revenue_Margin_input_Pac!A:K,8,0),"")</f>
        <v/>
      </c>
      <c r="V170" s="28" t="str">
        <f>IFERROR(VLOOKUP(A170,[1]Revenue_Margin_input_Pac!A:K,9,0),"")</f>
        <v/>
      </c>
      <c r="W170" s="28" t="str">
        <f>IFERROR(VLOOKUP(A170,[1]Revenue_Margin_input_Pac!A:K,10,0),"")</f>
        <v/>
      </c>
      <c r="X170" s="28" t="str">
        <f>IFERROR(VLOOKUP(A170,[1]Revenue_Margin_input_Pac!A:K,11,0),"")</f>
        <v/>
      </c>
      <c r="Y170" s="28" t="str">
        <f>IFERROR(VLOOKUP(A170,[1]Revenue_Margin_input_Pac!A:L,12,0),"")</f>
        <v/>
      </c>
      <c r="Z170" s="87" t="str">
        <f>IFERROR(VLOOKUP(A170,[1]Revenue_Margin_input_Pac!A:M,13,0),"")</f>
        <v/>
      </c>
      <c r="AA170" s="29">
        <f t="shared" si="67"/>
        <v>0</v>
      </c>
      <c r="AB170" s="30">
        <f t="shared" si="67"/>
        <v>0</v>
      </c>
      <c r="AC170" s="30">
        <f t="shared" si="67"/>
        <v>0</v>
      </c>
      <c r="AD170" s="30">
        <f t="shared" si="67"/>
        <v>0</v>
      </c>
      <c r="AE170" s="30">
        <f t="shared" si="67"/>
        <v>0</v>
      </c>
      <c r="AF170" s="30">
        <f t="shared" si="67"/>
        <v>0</v>
      </c>
      <c r="AG170" s="31">
        <f t="shared" si="67"/>
        <v>0</v>
      </c>
      <c r="AH170" s="29">
        <f t="shared" si="69"/>
        <v>0</v>
      </c>
      <c r="AI170" s="30">
        <f t="shared" si="69"/>
        <v>0</v>
      </c>
      <c r="AJ170" s="30">
        <f t="shared" si="69"/>
        <v>0</v>
      </c>
      <c r="AK170" s="30">
        <f t="shared" si="68"/>
        <v>0</v>
      </c>
      <c r="AL170" s="30">
        <f t="shared" si="68"/>
        <v>0</v>
      </c>
      <c r="AM170" s="30">
        <f t="shared" si="68"/>
        <v>0</v>
      </c>
      <c r="AN170" s="31">
        <f t="shared" si="68"/>
        <v>0</v>
      </c>
      <c r="AO170" s="42" t="str">
        <f t="shared" si="70"/>
        <v/>
      </c>
      <c r="AP170" s="43" t="str">
        <f t="shared" si="70"/>
        <v/>
      </c>
      <c r="AQ170" s="43" t="str">
        <f t="shared" si="70"/>
        <v/>
      </c>
      <c r="AR170" s="43" t="str">
        <f t="shared" si="70"/>
        <v/>
      </c>
      <c r="AS170" s="43" t="str">
        <f t="shared" si="70"/>
        <v/>
      </c>
      <c r="AT170" s="43" t="str">
        <f t="shared" si="70"/>
        <v/>
      </c>
      <c r="AU170" s="90" t="str">
        <f t="shared" si="70"/>
        <v/>
      </c>
      <c r="AV170" t="str">
        <f t="shared" si="60"/>
        <v>C3 - Standard and Premium</v>
      </c>
      <c r="AW170" t="str">
        <f t="shared" si="58"/>
        <v>C3 - Standard and Premium_AM &amp; EMEA</v>
      </c>
    </row>
    <row r="171" spans="1:49" ht="15" hidden="1" outlineLevel="1" x14ac:dyDescent="0.25">
      <c r="A171" s="85" t="s">
        <v>346</v>
      </c>
      <c r="B171" t="s">
        <v>347</v>
      </c>
      <c r="C171" t="s">
        <v>26</v>
      </c>
      <c r="D171" t="s">
        <v>15</v>
      </c>
      <c r="E171" t="str">
        <f>VLOOKUP(A171,[1]VLookup!G:I,3,0)</f>
        <v>C3 Ride-On</v>
      </c>
      <c r="F171" s="22">
        <v>0</v>
      </c>
      <c r="G171" s="23">
        <f>IFERROR(VLOOKUP(A171,[1]Pacific_bookings_input!A:C,3,0),0)</f>
        <v>0</v>
      </c>
      <c r="H171" s="23">
        <f>IFERROR(VLOOKUP(A171,[1]Pacific_bookings_input!H:I,2,0),0)</f>
        <v>0</v>
      </c>
      <c r="I171" s="23">
        <f t="shared" si="59"/>
        <v>0</v>
      </c>
      <c r="J171" s="23">
        <f t="shared" si="59"/>
        <v>0</v>
      </c>
      <c r="K171" s="23">
        <f t="shared" si="59"/>
        <v>0</v>
      </c>
      <c r="L171" s="23">
        <f t="shared" si="59"/>
        <v>0</v>
      </c>
      <c r="M171" s="86" t="str">
        <f>IFERROR(VLOOKUP(A171,[1]Revenue_Margin_input_Pac!A:F,6,0),"")</f>
        <v/>
      </c>
      <c r="N171" s="25" t="str">
        <f t="shared" si="62"/>
        <v/>
      </c>
      <c r="O171" s="25" t="str">
        <f t="shared" si="63"/>
        <v/>
      </c>
      <c r="P171" s="25" t="str">
        <f t="shared" si="64"/>
        <v/>
      </c>
      <c r="Q171" s="25" t="str">
        <f t="shared" si="65"/>
        <v/>
      </c>
      <c r="R171" s="25" t="str">
        <f t="shared" si="65"/>
        <v/>
      </c>
      <c r="S171" s="26" t="str">
        <f t="shared" si="65"/>
        <v/>
      </c>
      <c r="T171" s="27" t="str">
        <f>IFERROR(VLOOKUP(A171,[1]Revenue_Margin_input_Pac!A:K,7,0),"")</f>
        <v/>
      </c>
      <c r="U171" s="28" t="str">
        <f>IFERROR(VLOOKUP(A171,[1]Revenue_Margin_input_Pac!A:K,8,0),"")</f>
        <v/>
      </c>
      <c r="V171" s="28" t="str">
        <f>IFERROR(VLOOKUP(A171,[1]Revenue_Margin_input_Pac!A:K,9,0),"")</f>
        <v/>
      </c>
      <c r="W171" s="28" t="str">
        <f>IFERROR(VLOOKUP(A171,[1]Revenue_Margin_input_Pac!A:K,10,0),"")</f>
        <v/>
      </c>
      <c r="X171" s="28" t="str">
        <f>IFERROR(VLOOKUP(A171,[1]Revenue_Margin_input_Pac!A:K,11,0),"")</f>
        <v/>
      </c>
      <c r="Y171" s="28" t="str">
        <f>IFERROR(VLOOKUP(A171,[1]Revenue_Margin_input_Pac!A:L,12,0),"")</f>
        <v/>
      </c>
      <c r="Z171" s="87" t="str">
        <f>IFERROR(VLOOKUP(A171,[1]Revenue_Margin_input_Pac!A:M,13,0),"")</f>
        <v/>
      </c>
      <c r="AA171" s="29">
        <f t="shared" ref="AA171:AG180" si="71">IFERROR(F171*M171,0)</f>
        <v>0</v>
      </c>
      <c r="AB171" s="30">
        <f t="shared" si="71"/>
        <v>0</v>
      </c>
      <c r="AC171" s="30">
        <f t="shared" si="71"/>
        <v>0</v>
      </c>
      <c r="AD171" s="30">
        <f t="shared" si="71"/>
        <v>0</v>
      </c>
      <c r="AE171" s="30">
        <f t="shared" si="71"/>
        <v>0</v>
      </c>
      <c r="AF171" s="30">
        <f t="shared" si="71"/>
        <v>0</v>
      </c>
      <c r="AG171" s="31">
        <f t="shared" si="71"/>
        <v>0</v>
      </c>
      <c r="AH171" s="29">
        <f t="shared" si="69"/>
        <v>0</v>
      </c>
      <c r="AI171" s="30">
        <f t="shared" si="69"/>
        <v>0</v>
      </c>
      <c r="AJ171" s="30">
        <f t="shared" si="69"/>
        <v>0</v>
      </c>
      <c r="AK171" s="30">
        <f t="shared" si="68"/>
        <v>0</v>
      </c>
      <c r="AL171" s="30">
        <f t="shared" si="68"/>
        <v>0</v>
      </c>
      <c r="AM171" s="30">
        <f t="shared" si="68"/>
        <v>0</v>
      </c>
      <c r="AN171" s="31">
        <f t="shared" si="68"/>
        <v>0</v>
      </c>
      <c r="AO171" s="42" t="str">
        <f t="shared" si="70"/>
        <v/>
      </c>
      <c r="AP171" s="43" t="str">
        <f t="shared" si="70"/>
        <v/>
      </c>
      <c r="AQ171" s="43" t="str">
        <f t="shared" si="70"/>
        <v/>
      </c>
      <c r="AR171" s="43" t="str">
        <f t="shared" si="70"/>
        <v/>
      </c>
      <c r="AS171" s="43" t="str">
        <f t="shared" si="70"/>
        <v/>
      </c>
      <c r="AT171" s="43" t="str">
        <f t="shared" si="70"/>
        <v/>
      </c>
      <c r="AU171" s="90" t="str">
        <f t="shared" si="70"/>
        <v/>
      </c>
      <c r="AV171" t="str">
        <f t="shared" si="60"/>
        <v>C3 - Standard and Premium</v>
      </c>
      <c r="AW171" t="str">
        <f t="shared" ref="AW171:AW180" si="72">AV171&amp;"_"&amp;"AM &amp; EMEA"</f>
        <v>C3 - Standard and Premium_AM &amp; EMEA</v>
      </c>
    </row>
    <row r="172" spans="1:49" ht="15" hidden="1" outlineLevel="1" x14ac:dyDescent="0.25">
      <c r="A172" s="85" t="s">
        <v>348</v>
      </c>
      <c r="B172" t="s">
        <v>349</v>
      </c>
      <c r="C172" t="s">
        <v>26</v>
      </c>
      <c r="D172" t="s">
        <v>29</v>
      </c>
      <c r="E172" t="str">
        <f>VLOOKUP(A172,[1]VLookup!G:I,3,0)</f>
        <v>C3 Ride-On</v>
      </c>
      <c r="F172" s="22">
        <v>0</v>
      </c>
      <c r="G172" s="23">
        <f>IFERROR(VLOOKUP(A172,[1]Pacific_bookings_input!A:C,3,0),0)</f>
        <v>0</v>
      </c>
      <c r="H172" s="23">
        <f>IFERROR(VLOOKUP(A172,[1]Pacific_bookings_input!H:I,2,0),0)</f>
        <v>0</v>
      </c>
      <c r="I172" s="23">
        <f t="shared" ref="I172:L180" si="73">ROUND(I$181*$H172/$H$181,0)</f>
        <v>0</v>
      </c>
      <c r="J172" s="23">
        <f t="shared" si="73"/>
        <v>0</v>
      </c>
      <c r="K172" s="23">
        <f t="shared" si="73"/>
        <v>0</v>
      </c>
      <c r="L172" s="23">
        <f t="shared" si="73"/>
        <v>0</v>
      </c>
      <c r="M172" s="86" t="str">
        <f>IFERROR(VLOOKUP(A172,[1]Revenue_Margin_input_Pac!A:F,6,0),"")</f>
        <v/>
      </c>
      <c r="N172" s="25" t="str">
        <f t="shared" si="62"/>
        <v/>
      </c>
      <c r="O172" s="25" t="str">
        <f t="shared" si="63"/>
        <v/>
      </c>
      <c r="P172" s="25" t="str">
        <f t="shared" si="64"/>
        <v/>
      </c>
      <c r="Q172" s="25" t="str">
        <f t="shared" si="65"/>
        <v/>
      </c>
      <c r="R172" s="25" t="str">
        <f t="shared" si="65"/>
        <v/>
      </c>
      <c r="S172" s="26" t="str">
        <f t="shared" si="65"/>
        <v/>
      </c>
      <c r="T172" s="27" t="str">
        <f>IFERROR(VLOOKUP(A172,[1]Revenue_Margin_input_Pac!A:K,7,0),"")</f>
        <v/>
      </c>
      <c r="U172" s="28" t="str">
        <f>IFERROR(VLOOKUP(A172,[1]Revenue_Margin_input_Pac!A:K,8,0),"")</f>
        <v/>
      </c>
      <c r="V172" s="28" t="str">
        <f>IFERROR(VLOOKUP(A172,[1]Revenue_Margin_input_Pac!A:K,9,0),"")</f>
        <v/>
      </c>
      <c r="W172" s="28" t="str">
        <f>IFERROR(VLOOKUP(A172,[1]Revenue_Margin_input_Pac!A:K,10,0),"")</f>
        <v/>
      </c>
      <c r="X172" s="28" t="str">
        <f>IFERROR(VLOOKUP(A172,[1]Revenue_Margin_input_Pac!A:K,11,0),"")</f>
        <v/>
      </c>
      <c r="Y172" s="28" t="str">
        <f>IFERROR(VLOOKUP(A172,[1]Revenue_Margin_input_Pac!A:L,12,0),"")</f>
        <v/>
      </c>
      <c r="Z172" s="87" t="str">
        <f>IFERROR(VLOOKUP(A172,[1]Revenue_Margin_input_Pac!A:M,13,0),"")</f>
        <v/>
      </c>
      <c r="AA172" s="29">
        <f t="shared" si="71"/>
        <v>0</v>
      </c>
      <c r="AB172" s="30">
        <f t="shared" si="71"/>
        <v>0</v>
      </c>
      <c r="AC172" s="30">
        <f t="shared" si="71"/>
        <v>0</v>
      </c>
      <c r="AD172" s="30">
        <f t="shared" si="71"/>
        <v>0</v>
      </c>
      <c r="AE172" s="30">
        <f t="shared" si="71"/>
        <v>0</v>
      </c>
      <c r="AF172" s="30">
        <f t="shared" si="71"/>
        <v>0</v>
      </c>
      <c r="AG172" s="31">
        <f t="shared" si="71"/>
        <v>0</v>
      </c>
      <c r="AH172" s="29">
        <f t="shared" si="69"/>
        <v>0</v>
      </c>
      <c r="AI172" s="30">
        <f t="shared" si="69"/>
        <v>0</v>
      </c>
      <c r="AJ172" s="30">
        <f t="shared" si="69"/>
        <v>0</v>
      </c>
      <c r="AK172" s="30">
        <f t="shared" si="68"/>
        <v>0</v>
      </c>
      <c r="AL172" s="30">
        <f t="shared" si="68"/>
        <v>0</v>
      </c>
      <c r="AM172" s="30">
        <f t="shared" si="68"/>
        <v>0</v>
      </c>
      <c r="AN172" s="31">
        <f t="shared" si="68"/>
        <v>0</v>
      </c>
      <c r="AO172" s="42" t="str">
        <f t="shared" si="70"/>
        <v/>
      </c>
      <c r="AP172" s="43" t="str">
        <f t="shared" si="70"/>
        <v/>
      </c>
      <c r="AQ172" s="43" t="str">
        <f t="shared" si="70"/>
        <v/>
      </c>
      <c r="AR172" s="43" t="str">
        <f t="shared" si="70"/>
        <v/>
      </c>
      <c r="AS172" s="43" t="str">
        <f t="shared" si="70"/>
        <v/>
      </c>
      <c r="AT172" s="43" t="str">
        <f t="shared" si="70"/>
        <v/>
      </c>
      <c r="AU172" s="90" t="str">
        <f t="shared" si="70"/>
        <v/>
      </c>
      <c r="AV172" t="str">
        <f t="shared" ref="AV172:AV180" si="74">$A$181</f>
        <v>C3 - Standard and Premium</v>
      </c>
      <c r="AW172" t="str">
        <f t="shared" si="72"/>
        <v>C3 - Standard and Premium_AM &amp; EMEA</v>
      </c>
    </row>
    <row r="173" spans="1:49" ht="15" hidden="1" outlineLevel="1" x14ac:dyDescent="0.25">
      <c r="A173" s="85" t="s">
        <v>350</v>
      </c>
      <c r="B173" t="s">
        <v>351</v>
      </c>
      <c r="C173" t="s">
        <v>26</v>
      </c>
      <c r="D173" t="s">
        <v>15</v>
      </c>
      <c r="E173" t="str">
        <f>VLOOKUP(A173,[1]VLookup!G:I,3,0)</f>
        <v>C3 Ride-On</v>
      </c>
      <c r="F173" s="22">
        <v>0</v>
      </c>
      <c r="G173" s="23">
        <f>IFERROR(VLOOKUP(A173,[1]Pacific_bookings_input!A:C,3,0),0)</f>
        <v>0</v>
      </c>
      <c r="H173" s="23">
        <f>IFERROR(VLOOKUP(A173,[1]Pacific_bookings_input!H:I,2,0),0)</f>
        <v>0</v>
      </c>
      <c r="I173" s="23">
        <f t="shared" si="73"/>
        <v>0</v>
      </c>
      <c r="J173" s="23">
        <f t="shared" si="73"/>
        <v>0</v>
      </c>
      <c r="K173" s="23">
        <f t="shared" si="73"/>
        <v>0</v>
      </c>
      <c r="L173" s="23">
        <f t="shared" si="73"/>
        <v>0</v>
      </c>
      <c r="M173" s="86" t="str">
        <f>IFERROR(VLOOKUP(A173,[1]Revenue_Margin_input_Pac!A:F,6,0),"")</f>
        <v/>
      </c>
      <c r="N173" s="25" t="str">
        <f t="shared" si="62"/>
        <v/>
      </c>
      <c r="O173" s="25" t="str">
        <f t="shared" si="63"/>
        <v/>
      </c>
      <c r="P173" s="25" t="str">
        <f t="shared" si="64"/>
        <v/>
      </c>
      <c r="Q173" s="25" t="str">
        <f t="shared" si="65"/>
        <v/>
      </c>
      <c r="R173" s="25" t="str">
        <f t="shared" si="65"/>
        <v/>
      </c>
      <c r="S173" s="26" t="str">
        <f t="shared" si="65"/>
        <v/>
      </c>
      <c r="T173" s="27" t="str">
        <f>IFERROR(VLOOKUP(A173,[1]Revenue_Margin_input_Pac!A:K,7,0),"")</f>
        <v/>
      </c>
      <c r="U173" s="28" t="str">
        <f>IFERROR(VLOOKUP(A173,[1]Revenue_Margin_input_Pac!A:K,8,0),"")</f>
        <v/>
      </c>
      <c r="V173" s="28" t="str">
        <f>IFERROR(VLOOKUP(A173,[1]Revenue_Margin_input_Pac!A:K,9,0),"")</f>
        <v/>
      </c>
      <c r="W173" s="28" t="str">
        <f>IFERROR(VLOOKUP(A173,[1]Revenue_Margin_input_Pac!A:K,10,0),"")</f>
        <v/>
      </c>
      <c r="X173" s="28" t="str">
        <f>IFERROR(VLOOKUP(A173,[1]Revenue_Margin_input_Pac!A:K,11,0),"")</f>
        <v/>
      </c>
      <c r="Y173" s="28" t="str">
        <f>IFERROR(VLOOKUP(A173,[1]Revenue_Margin_input_Pac!A:L,12,0),"")</f>
        <v/>
      </c>
      <c r="Z173" s="87" t="str">
        <f>IFERROR(VLOOKUP(A173,[1]Revenue_Margin_input_Pac!A:M,13,0),"")</f>
        <v/>
      </c>
      <c r="AA173" s="29">
        <f t="shared" si="71"/>
        <v>0</v>
      </c>
      <c r="AB173" s="30">
        <f t="shared" si="71"/>
        <v>0</v>
      </c>
      <c r="AC173" s="30">
        <f t="shared" si="71"/>
        <v>0</v>
      </c>
      <c r="AD173" s="30">
        <f t="shared" si="71"/>
        <v>0</v>
      </c>
      <c r="AE173" s="30">
        <f t="shared" si="71"/>
        <v>0</v>
      </c>
      <c r="AF173" s="30">
        <f t="shared" si="71"/>
        <v>0</v>
      </c>
      <c r="AG173" s="31">
        <f t="shared" si="71"/>
        <v>0</v>
      </c>
      <c r="AH173" s="29">
        <f t="shared" si="69"/>
        <v>0</v>
      </c>
      <c r="AI173" s="30">
        <f t="shared" si="69"/>
        <v>0</v>
      </c>
      <c r="AJ173" s="30">
        <f t="shared" si="69"/>
        <v>0</v>
      </c>
      <c r="AK173" s="30">
        <f t="shared" si="68"/>
        <v>0</v>
      </c>
      <c r="AL173" s="30">
        <f t="shared" si="68"/>
        <v>0</v>
      </c>
      <c r="AM173" s="30">
        <f t="shared" si="68"/>
        <v>0</v>
      </c>
      <c r="AN173" s="31">
        <f t="shared" si="68"/>
        <v>0</v>
      </c>
      <c r="AO173" s="42" t="str">
        <f t="shared" si="70"/>
        <v/>
      </c>
      <c r="AP173" s="43" t="str">
        <f t="shared" si="70"/>
        <v/>
      </c>
      <c r="AQ173" s="43" t="str">
        <f t="shared" si="70"/>
        <v/>
      </c>
      <c r="AR173" s="43" t="str">
        <f t="shared" si="70"/>
        <v/>
      </c>
      <c r="AS173" s="43" t="str">
        <f t="shared" si="70"/>
        <v/>
      </c>
      <c r="AT173" s="43" t="str">
        <f t="shared" si="70"/>
        <v/>
      </c>
      <c r="AU173" s="90" t="str">
        <f t="shared" si="70"/>
        <v/>
      </c>
      <c r="AV173" t="str">
        <f t="shared" si="74"/>
        <v>C3 - Standard and Premium</v>
      </c>
      <c r="AW173" t="str">
        <f t="shared" si="72"/>
        <v>C3 - Standard and Premium_AM &amp; EMEA</v>
      </c>
    </row>
    <row r="174" spans="1:49" ht="15" hidden="1" outlineLevel="1" x14ac:dyDescent="0.25">
      <c r="A174" s="85" t="s">
        <v>352</v>
      </c>
      <c r="B174" t="s">
        <v>353</v>
      </c>
      <c r="C174" t="s">
        <v>26</v>
      </c>
      <c r="D174" t="s">
        <v>15</v>
      </c>
      <c r="E174" t="str">
        <f>VLOOKUP(A174,[1]VLookup!G:I,3,0)</f>
        <v>C3 Ride-On</v>
      </c>
      <c r="F174" s="22">
        <v>0</v>
      </c>
      <c r="G174" s="23">
        <f>IFERROR(VLOOKUP(A174,[1]Pacific_bookings_input!A:C,3,0),0)</f>
        <v>0</v>
      </c>
      <c r="H174" s="23">
        <f>IFERROR(VLOOKUP(A174,[1]Pacific_bookings_input!H:I,2,0),0)</f>
        <v>0</v>
      </c>
      <c r="I174" s="23">
        <f t="shared" si="73"/>
        <v>0</v>
      </c>
      <c r="J174" s="23">
        <f t="shared" si="73"/>
        <v>0</v>
      </c>
      <c r="K174" s="23">
        <f t="shared" si="73"/>
        <v>0</v>
      </c>
      <c r="L174" s="23">
        <f t="shared" si="73"/>
        <v>0</v>
      </c>
      <c r="M174" s="86" t="str">
        <f>IFERROR(VLOOKUP(A174,[1]Revenue_Margin_input_Pac!A:F,6,0),"")</f>
        <v/>
      </c>
      <c r="N174" s="25" t="str">
        <f t="shared" si="62"/>
        <v/>
      </c>
      <c r="O174" s="25" t="str">
        <f t="shared" si="63"/>
        <v/>
      </c>
      <c r="P174" s="25" t="str">
        <f t="shared" si="64"/>
        <v/>
      </c>
      <c r="Q174" s="25" t="str">
        <f t="shared" si="65"/>
        <v/>
      </c>
      <c r="R174" s="25" t="str">
        <f t="shared" si="65"/>
        <v/>
      </c>
      <c r="S174" s="26" t="str">
        <f t="shared" si="65"/>
        <v/>
      </c>
      <c r="T174" s="27" t="str">
        <f>IFERROR(VLOOKUP(A174,[1]Revenue_Margin_input_Pac!A:K,7,0),"")</f>
        <v/>
      </c>
      <c r="U174" s="28" t="str">
        <f>IFERROR(VLOOKUP(A174,[1]Revenue_Margin_input_Pac!A:K,8,0),"")</f>
        <v/>
      </c>
      <c r="V174" s="28" t="str">
        <f>IFERROR(VLOOKUP(A174,[1]Revenue_Margin_input_Pac!A:K,9,0),"")</f>
        <v/>
      </c>
      <c r="W174" s="28" t="str">
        <f>IFERROR(VLOOKUP(A174,[1]Revenue_Margin_input_Pac!A:K,10,0),"")</f>
        <v/>
      </c>
      <c r="X174" s="28" t="str">
        <f>IFERROR(VLOOKUP(A174,[1]Revenue_Margin_input_Pac!A:K,11,0),"")</f>
        <v/>
      </c>
      <c r="Y174" s="28" t="str">
        <f>IFERROR(VLOOKUP(A174,[1]Revenue_Margin_input_Pac!A:L,12,0),"")</f>
        <v/>
      </c>
      <c r="Z174" s="87" t="str">
        <f>IFERROR(VLOOKUP(A174,[1]Revenue_Margin_input_Pac!A:M,13,0),"")</f>
        <v/>
      </c>
      <c r="AA174" s="29">
        <f t="shared" si="71"/>
        <v>0</v>
      </c>
      <c r="AB174" s="30">
        <f t="shared" si="71"/>
        <v>0</v>
      </c>
      <c r="AC174" s="30">
        <f t="shared" si="71"/>
        <v>0</v>
      </c>
      <c r="AD174" s="30">
        <f t="shared" si="71"/>
        <v>0</v>
      </c>
      <c r="AE174" s="30">
        <f t="shared" si="71"/>
        <v>0</v>
      </c>
      <c r="AF174" s="30">
        <f t="shared" si="71"/>
        <v>0</v>
      </c>
      <c r="AG174" s="31">
        <f t="shared" si="71"/>
        <v>0</v>
      </c>
      <c r="AH174" s="29">
        <f t="shared" si="69"/>
        <v>0</v>
      </c>
      <c r="AI174" s="30">
        <f t="shared" si="69"/>
        <v>0</v>
      </c>
      <c r="AJ174" s="30">
        <f t="shared" si="69"/>
        <v>0</v>
      </c>
      <c r="AK174" s="30">
        <f t="shared" si="68"/>
        <v>0</v>
      </c>
      <c r="AL174" s="30">
        <f t="shared" si="68"/>
        <v>0</v>
      </c>
      <c r="AM174" s="30">
        <f t="shared" si="68"/>
        <v>0</v>
      </c>
      <c r="AN174" s="31">
        <f t="shared" si="68"/>
        <v>0</v>
      </c>
      <c r="AO174" s="42" t="str">
        <f t="shared" si="70"/>
        <v/>
      </c>
      <c r="AP174" s="43" t="str">
        <f t="shared" si="70"/>
        <v/>
      </c>
      <c r="AQ174" s="43" t="str">
        <f t="shared" si="70"/>
        <v/>
      </c>
      <c r="AR174" s="43" t="str">
        <f t="shared" si="70"/>
        <v/>
      </c>
      <c r="AS174" s="43" t="str">
        <f t="shared" si="70"/>
        <v/>
      </c>
      <c r="AT174" s="43" t="str">
        <f t="shared" si="70"/>
        <v/>
      </c>
      <c r="AU174" s="90" t="str">
        <f t="shared" si="70"/>
        <v/>
      </c>
      <c r="AV174" t="str">
        <f t="shared" si="74"/>
        <v>C3 - Standard and Premium</v>
      </c>
      <c r="AW174" t="str">
        <f t="shared" si="72"/>
        <v>C3 - Standard and Premium_AM &amp; EMEA</v>
      </c>
    </row>
    <row r="175" spans="1:49" ht="15" hidden="1" outlineLevel="1" x14ac:dyDescent="0.25">
      <c r="A175" s="85" t="s">
        <v>354</v>
      </c>
      <c r="B175" t="s">
        <v>355</v>
      </c>
      <c r="C175" t="s">
        <v>26</v>
      </c>
      <c r="D175" t="s">
        <v>15</v>
      </c>
      <c r="E175" t="str">
        <f>VLOOKUP(A175,[1]VLookup!G:I,3,0)</f>
        <v>C3 Ride-On</v>
      </c>
      <c r="F175" s="22">
        <v>0</v>
      </c>
      <c r="G175" s="23">
        <f>IFERROR(VLOOKUP(A175,[1]Pacific_bookings_input!A:C,3,0),0)</f>
        <v>0</v>
      </c>
      <c r="H175" s="23">
        <f>IFERROR(VLOOKUP(A175,[1]Pacific_bookings_input!H:I,2,0),0)</f>
        <v>0</v>
      </c>
      <c r="I175" s="23">
        <f t="shared" si="73"/>
        <v>0</v>
      </c>
      <c r="J175" s="23">
        <f t="shared" si="73"/>
        <v>0</v>
      </c>
      <c r="K175" s="23">
        <f t="shared" si="73"/>
        <v>0</v>
      </c>
      <c r="L175" s="23">
        <f t="shared" si="73"/>
        <v>0</v>
      </c>
      <c r="M175" s="86" t="str">
        <f>IFERROR(VLOOKUP(A175,[1]Revenue_Margin_input_Pac!A:F,6,0),"")</f>
        <v/>
      </c>
      <c r="N175" s="25" t="str">
        <f t="shared" si="62"/>
        <v/>
      </c>
      <c r="O175" s="25" t="str">
        <f t="shared" si="63"/>
        <v/>
      </c>
      <c r="P175" s="25" t="str">
        <f t="shared" si="64"/>
        <v/>
      </c>
      <c r="Q175" s="25" t="str">
        <f t="shared" si="65"/>
        <v/>
      </c>
      <c r="R175" s="25" t="str">
        <f t="shared" si="65"/>
        <v/>
      </c>
      <c r="S175" s="26" t="str">
        <f t="shared" si="65"/>
        <v/>
      </c>
      <c r="T175" s="27" t="str">
        <f>IFERROR(VLOOKUP(A175,[1]Revenue_Margin_input_Pac!A:K,7,0),"")</f>
        <v/>
      </c>
      <c r="U175" s="28" t="str">
        <f>IFERROR(VLOOKUP(A175,[1]Revenue_Margin_input_Pac!A:K,8,0),"")</f>
        <v/>
      </c>
      <c r="V175" s="28" t="str">
        <f>IFERROR(VLOOKUP(A175,[1]Revenue_Margin_input_Pac!A:K,9,0),"")</f>
        <v/>
      </c>
      <c r="W175" s="28" t="str">
        <f>IFERROR(VLOOKUP(A175,[1]Revenue_Margin_input_Pac!A:K,10,0),"")</f>
        <v/>
      </c>
      <c r="X175" s="28" t="str">
        <f>IFERROR(VLOOKUP(A175,[1]Revenue_Margin_input_Pac!A:K,11,0),"")</f>
        <v/>
      </c>
      <c r="Y175" s="28" t="str">
        <f>IFERROR(VLOOKUP(A175,[1]Revenue_Margin_input_Pac!A:L,12,0),"")</f>
        <v/>
      </c>
      <c r="Z175" s="87" t="str">
        <f>IFERROR(VLOOKUP(A175,[1]Revenue_Margin_input_Pac!A:M,13,0),"")</f>
        <v/>
      </c>
      <c r="AA175" s="29">
        <f t="shared" si="71"/>
        <v>0</v>
      </c>
      <c r="AB175" s="30">
        <f t="shared" si="71"/>
        <v>0</v>
      </c>
      <c r="AC175" s="30">
        <f t="shared" si="71"/>
        <v>0</v>
      </c>
      <c r="AD175" s="30">
        <f t="shared" si="71"/>
        <v>0</v>
      </c>
      <c r="AE175" s="30">
        <f t="shared" si="71"/>
        <v>0</v>
      </c>
      <c r="AF175" s="30">
        <f t="shared" si="71"/>
        <v>0</v>
      </c>
      <c r="AG175" s="31">
        <f t="shared" si="71"/>
        <v>0</v>
      </c>
      <c r="AH175" s="29">
        <f t="shared" si="69"/>
        <v>0</v>
      </c>
      <c r="AI175" s="30">
        <f t="shared" si="69"/>
        <v>0</v>
      </c>
      <c r="AJ175" s="30">
        <f t="shared" si="69"/>
        <v>0</v>
      </c>
      <c r="AK175" s="30">
        <f t="shared" si="68"/>
        <v>0</v>
      </c>
      <c r="AL175" s="30">
        <f t="shared" si="68"/>
        <v>0</v>
      </c>
      <c r="AM175" s="30">
        <f t="shared" si="68"/>
        <v>0</v>
      </c>
      <c r="AN175" s="31">
        <f t="shared" si="68"/>
        <v>0</v>
      </c>
      <c r="AO175" s="42" t="str">
        <f t="shared" si="70"/>
        <v/>
      </c>
      <c r="AP175" s="43" t="str">
        <f t="shared" si="70"/>
        <v/>
      </c>
      <c r="AQ175" s="43" t="str">
        <f t="shared" si="70"/>
        <v/>
      </c>
      <c r="AR175" s="43" t="str">
        <f t="shared" si="70"/>
        <v/>
      </c>
      <c r="AS175" s="43" t="str">
        <f t="shared" si="70"/>
        <v/>
      </c>
      <c r="AT175" s="43" t="str">
        <f t="shared" si="70"/>
        <v/>
      </c>
      <c r="AU175" s="90" t="str">
        <f t="shared" si="70"/>
        <v/>
      </c>
      <c r="AV175" t="str">
        <f t="shared" si="74"/>
        <v>C3 - Standard and Premium</v>
      </c>
      <c r="AW175" t="str">
        <f t="shared" si="72"/>
        <v>C3 - Standard and Premium_AM &amp; EMEA</v>
      </c>
    </row>
    <row r="176" spans="1:49" ht="15" hidden="1" outlineLevel="1" x14ac:dyDescent="0.25">
      <c r="A176" s="85" t="s">
        <v>356</v>
      </c>
      <c r="B176" t="s">
        <v>357</v>
      </c>
      <c r="C176" t="s">
        <v>26</v>
      </c>
      <c r="D176" t="s">
        <v>29</v>
      </c>
      <c r="E176" t="str">
        <f>VLOOKUP(A176,[1]VLookup!G:I,3,0)</f>
        <v>C3 Ride-On</v>
      </c>
      <c r="F176" s="22">
        <v>0</v>
      </c>
      <c r="G176" s="23">
        <f>IFERROR(VLOOKUP(A176,[1]Pacific_bookings_input!A:C,3,0),0)</f>
        <v>0</v>
      </c>
      <c r="H176" s="23">
        <f>IFERROR(VLOOKUP(A176,[1]Pacific_bookings_input!H:I,2,0),0)</f>
        <v>0</v>
      </c>
      <c r="I176" s="23">
        <f t="shared" si="73"/>
        <v>0</v>
      </c>
      <c r="J176" s="23">
        <f t="shared" si="73"/>
        <v>0</v>
      </c>
      <c r="K176" s="23">
        <f t="shared" si="73"/>
        <v>0</v>
      </c>
      <c r="L176" s="23">
        <f t="shared" si="73"/>
        <v>0</v>
      </c>
      <c r="M176" s="86" t="str">
        <f>IFERROR(VLOOKUP(A176,[1]Revenue_Margin_input_Pac!A:F,6,0),"")</f>
        <v/>
      </c>
      <c r="N176" s="25" t="str">
        <f t="shared" si="62"/>
        <v/>
      </c>
      <c r="O176" s="25" t="str">
        <f t="shared" si="63"/>
        <v/>
      </c>
      <c r="P176" s="25" t="str">
        <f t="shared" si="64"/>
        <v/>
      </c>
      <c r="Q176" s="25" t="str">
        <f t="shared" si="65"/>
        <v/>
      </c>
      <c r="R176" s="25" t="str">
        <f t="shared" si="65"/>
        <v/>
      </c>
      <c r="S176" s="26" t="str">
        <f t="shared" si="65"/>
        <v/>
      </c>
      <c r="T176" s="27" t="str">
        <f>IFERROR(VLOOKUP(A176,[1]Revenue_Margin_input_Pac!A:K,7,0),"")</f>
        <v/>
      </c>
      <c r="U176" s="28" t="str">
        <f>IFERROR(VLOOKUP(A176,[1]Revenue_Margin_input_Pac!A:K,8,0),"")</f>
        <v/>
      </c>
      <c r="V176" s="28" t="str">
        <f>IFERROR(VLOOKUP(A176,[1]Revenue_Margin_input_Pac!A:K,9,0),"")</f>
        <v/>
      </c>
      <c r="W176" s="28" t="str">
        <f>IFERROR(VLOOKUP(A176,[1]Revenue_Margin_input_Pac!A:K,10,0),"")</f>
        <v/>
      </c>
      <c r="X176" s="28" t="str">
        <f>IFERROR(VLOOKUP(A176,[1]Revenue_Margin_input_Pac!A:K,11,0),"")</f>
        <v/>
      </c>
      <c r="Y176" s="28" t="str">
        <f>IFERROR(VLOOKUP(A176,[1]Revenue_Margin_input_Pac!A:L,12,0),"")</f>
        <v/>
      </c>
      <c r="Z176" s="87" t="str">
        <f>IFERROR(VLOOKUP(A176,[1]Revenue_Margin_input_Pac!A:M,13,0),"")</f>
        <v/>
      </c>
      <c r="AA176" s="29">
        <f t="shared" si="71"/>
        <v>0</v>
      </c>
      <c r="AB176" s="30">
        <f t="shared" si="71"/>
        <v>0</v>
      </c>
      <c r="AC176" s="30">
        <f t="shared" si="71"/>
        <v>0</v>
      </c>
      <c r="AD176" s="30">
        <f t="shared" si="71"/>
        <v>0</v>
      </c>
      <c r="AE176" s="30">
        <f t="shared" si="71"/>
        <v>0</v>
      </c>
      <c r="AF176" s="30">
        <f t="shared" si="71"/>
        <v>0</v>
      </c>
      <c r="AG176" s="31">
        <f t="shared" si="71"/>
        <v>0</v>
      </c>
      <c r="AH176" s="29">
        <f t="shared" si="69"/>
        <v>0</v>
      </c>
      <c r="AI176" s="30">
        <f t="shared" si="69"/>
        <v>0</v>
      </c>
      <c r="AJ176" s="30">
        <f t="shared" si="69"/>
        <v>0</v>
      </c>
      <c r="AK176" s="30">
        <f t="shared" si="68"/>
        <v>0</v>
      </c>
      <c r="AL176" s="30">
        <f t="shared" si="68"/>
        <v>0</v>
      </c>
      <c r="AM176" s="30">
        <f t="shared" si="68"/>
        <v>0</v>
      </c>
      <c r="AN176" s="31">
        <f t="shared" si="68"/>
        <v>0</v>
      </c>
      <c r="AO176" s="42" t="str">
        <f t="shared" si="70"/>
        <v/>
      </c>
      <c r="AP176" s="43" t="str">
        <f t="shared" si="70"/>
        <v/>
      </c>
      <c r="AQ176" s="43" t="str">
        <f t="shared" si="70"/>
        <v/>
      </c>
      <c r="AR176" s="43" t="str">
        <f t="shared" si="70"/>
        <v/>
      </c>
      <c r="AS176" s="43" t="str">
        <f t="shared" si="70"/>
        <v/>
      </c>
      <c r="AT176" s="43" t="str">
        <f t="shared" si="70"/>
        <v/>
      </c>
      <c r="AU176" s="90" t="str">
        <f t="shared" si="70"/>
        <v/>
      </c>
      <c r="AV176" t="str">
        <f t="shared" si="74"/>
        <v>C3 - Standard and Premium</v>
      </c>
      <c r="AW176" t="str">
        <f t="shared" si="72"/>
        <v>C3 - Standard and Premium_AM &amp; EMEA</v>
      </c>
    </row>
    <row r="177" spans="1:49" ht="15" hidden="1" outlineLevel="1" x14ac:dyDescent="0.25">
      <c r="A177" s="85" t="s">
        <v>358</v>
      </c>
      <c r="B177" t="s">
        <v>359</v>
      </c>
      <c r="C177" t="s">
        <v>26</v>
      </c>
      <c r="D177" t="s">
        <v>18</v>
      </c>
      <c r="E177" t="str">
        <f>VLOOKUP(A177,[1]VLookup!G:I,3,0)</f>
        <v>C3 Ride-On</v>
      </c>
      <c r="F177" s="22">
        <v>0</v>
      </c>
      <c r="G177" s="23">
        <f>IFERROR(VLOOKUP(A177,[1]Pacific_bookings_input!A:C,3,0),0)</f>
        <v>0</v>
      </c>
      <c r="H177" s="23">
        <f>IFERROR(VLOOKUP(A177,[1]Pacific_bookings_input!H:I,2,0),0)</f>
        <v>0</v>
      </c>
      <c r="I177" s="23">
        <f t="shared" si="73"/>
        <v>0</v>
      </c>
      <c r="J177" s="23">
        <f t="shared" si="73"/>
        <v>0</v>
      </c>
      <c r="K177" s="23">
        <f t="shared" si="73"/>
        <v>0</v>
      </c>
      <c r="L177" s="23">
        <f t="shared" si="73"/>
        <v>0</v>
      </c>
      <c r="M177" s="86" t="str">
        <f>IFERROR(VLOOKUP(A177,[1]Revenue_Margin_input_Pac!A:F,6,0),"")</f>
        <v/>
      </c>
      <c r="N177" s="25" t="str">
        <f t="shared" si="62"/>
        <v/>
      </c>
      <c r="O177" s="25" t="str">
        <f t="shared" si="63"/>
        <v/>
      </c>
      <c r="P177" s="25" t="str">
        <f t="shared" si="64"/>
        <v/>
      </c>
      <c r="Q177" s="25" t="str">
        <f t="shared" si="65"/>
        <v/>
      </c>
      <c r="R177" s="25" t="str">
        <f t="shared" si="65"/>
        <v/>
      </c>
      <c r="S177" s="26" t="str">
        <f t="shared" si="65"/>
        <v/>
      </c>
      <c r="T177" s="27" t="str">
        <f>IFERROR(VLOOKUP(A177,[1]Revenue_Margin_input_Pac!A:K,7,0),"")</f>
        <v/>
      </c>
      <c r="U177" s="28" t="str">
        <f>IFERROR(VLOOKUP(A177,[1]Revenue_Margin_input_Pac!A:K,8,0),"")</f>
        <v/>
      </c>
      <c r="V177" s="28" t="str">
        <f>IFERROR(VLOOKUP(A177,[1]Revenue_Margin_input_Pac!A:K,9,0),"")</f>
        <v/>
      </c>
      <c r="W177" s="28" t="str">
        <f>IFERROR(VLOOKUP(A177,[1]Revenue_Margin_input_Pac!A:K,10,0),"")</f>
        <v/>
      </c>
      <c r="X177" s="28" t="str">
        <f>IFERROR(VLOOKUP(A177,[1]Revenue_Margin_input_Pac!A:K,11,0),"")</f>
        <v/>
      </c>
      <c r="Y177" s="28" t="str">
        <f>IFERROR(VLOOKUP(A177,[1]Revenue_Margin_input_Pac!A:L,12,0),"")</f>
        <v/>
      </c>
      <c r="Z177" s="87" t="str">
        <f>IFERROR(VLOOKUP(A177,[1]Revenue_Margin_input_Pac!A:M,13,0),"")</f>
        <v/>
      </c>
      <c r="AA177" s="29">
        <f t="shared" si="71"/>
        <v>0</v>
      </c>
      <c r="AB177" s="30">
        <f t="shared" si="71"/>
        <v>0</v>
      </c>
      <c r="AC177" s="30">
        <f t="shared" si="71"/>
        <v>0</v>
      </c>
      <c r="AD177" s="30">
        <f t="shared" si="71"/>
        <v>0</v>
      </c>
      <c r="AE177" s="30">
        <f t="shared" si="71"/>
        <v>0</v>
      </c>
      <c r="AF177" s="30">
        <f t="shared" si="71"/>
        <v>0</v>
      </c>
      <c r="AG177" s="31">
        <f t="shared" si="71"/>
        <v>0</v>
      </c>
      <c r="AH177" s="29">
        <f t="shared" si="69"/>
        <v>0</v>
      </c>
      <c r="AI177" s="30">
        <f t="shared" si="69"/>
        <v>0</v>
      </c>
      <c r="AJ177" s="30">
        <f t="shared" si="69"/>
        <v>0</v>
      </c>
      <c r="AK177" s="30">
        <f t="shared" si="68"/>
        <v>0</v>
      </c>
      <c r="AL177" s="30">
        <f t="shared" si="68"/>
        <v>0</v>
      </c>
      <c r="AM177" s="30">
        <f t="shared" si="68"/>
        <v>0</v>
      </c>
      <c r="AN177" s="31">
        <f t="shared" si="68"/>
        <v>0</v>
      </c>
      <c r="AO177" s="42" t="str">
        <f t="shared" si="70"/>
        <v/>
      </c>
      <c r="AP177" s="43" t="str">
        <f t="shared" si="70"/>
        <v/>
      </c>
      <c r="AQ177" s="43" t="str">
        <f t="shared" si="70"/>
        <v/>
      </c>
      <c r="AR177" s="43" t="str">
        <f t="shared" si="70"/>
        <v/>
      </c>
      <c r="AS177" s="43" t="str">
        <f t="shared" si="70"/>
        <v/>
      </c>
      <c r="AT177" s="43" t="str">
        <f t="shared" si="70"/>
        <v/>
      </c>
      <c r="AU177" s="90" t="str">
        <f t="shared" si="70"/>
        <v/>
      </c>
      <c r="AV177" t="str">
        <f t="shared" si="74"/>
        <v>C3 - Standard and Premium</v>
      </c>
      <c r="AW177" t="str">
        <f t="shared" si="72"/>
        <v>C3 - Standard and Premium_AM &amp; EMEA</v>
      </c>
    </row>
    <row r="178" spans="1:49" ht="15" hidden="1" outlineLevel="1" x14ac:dyDescent="0.25">
      <c r="A178" s="85" t="s">
        <v>360</v>
      </c>
      <c r="B178" t="s">
        <v>361</v>
      </c>
      <c r="C178" t="s">
        <v>26</v>
      </c>
      <c r="D178" t="s">
        <v>18</v>
      </c>
      <c r="E178" t="str">
        <f>VLOOKUP(A178,[1]VLookup!G:I,3,0)</f>
        <v>C3 Ride-On</v>
      </c>
      <c r="F178" s="22">
        <v>0</v>
      </c>
      <c r="G178" s="23">
        <f>IFERROR(VLOOKUP(A178,[1]Pacific_bookings_input!A:C,3,0),0)</f>
        <v>0</v>
      </c>
      <c r="H178" s="23">
        <f>IFERROR(VLOOKUP(A178,[1]Pacific_bookings_input!H:I,2,0),0)</f>
        <v>0</v>
      </c>
      <c r="I178" s="23">
        <f t="shared" si="73"/>
        <v>0</v>
      </c>
      <c r="J178" s="23">
        <f t="shared" si="73"/>
        <v>0</v>
      </c>
      <c r="K178" s="23">
        <f t="shared" si="73"/>
        <v>0</v>
      </c>
      <c r="L178" s="23">
        <f t="shared" si="73"/>
        <v>0</v>
      </c>
      <c r="M178" s="86" t="str">
        <f>IFERROR(VLOOKUP(A178,[1]Revenue_Margin_input_Pac!A:F,6,0),"")</f>
        <v/>
      </c>
      <c r="N178" s="25" t="str">
        <f t="shared" si="62"/>
        <v/>
      </c>
      <c r="O178" s="25" t="str">
        <f t="shared" si="63"/>
        <v/>
      </c>
      <c r="P178" s="25" t="str">
        <f t="shared" si="64"/>
        <v/>
      </c>
      <c r="Q178" s="25" t="str">
        <f t="shared" si="65"/>
        <v/>
      </c>
      <c r="R178" s="25" t="str">
        <f t="shared" si="65"/>
        <v/>
      </c>
      <c r="S178" s="26" t="str">
        <f t="shared" si="65"/>
        <v/>
      </c>
      <c r="T178" s="27" t="str">
        <f>IFERROR(VLOOKUP(A178,[1]Revenue_Margin_input_Pac!A:K,7,0),"")</f>
        <v/>
      </c>
      <c r="U178" s="28" t="str">
        <f>IFERROR(VLOOKUP(A178,[1]Revenue_Margin_input_Pac!A:K,8,0),"")</f>
        <v/>
      </c>
      <c r="V178" s="28" t="str">
        <f>IFERROR(VLOOKUP(A178,[1]Revenue_Margin_input_Pac!A:K,9,0),"")</f>
        <v/>
      </c>
      <c r="W178" s="28" t="str">
        <f>IFERROR(VLOOKUP(A178,[1]Revenue_Margin_input_Pac!A:K,10,0),"")</f>
        <v/>
      </c>
      <c r="X178" s="28" t="str">
        <f>IFERROR(VLOOKUP(A178,[1]Revenue_Margin_input_Pac!A:K,11,0),"")</f>
        <v/>
      </c>
      <c r="Y178" s="28" t="str">
        <f>IFERROR(VLOOKUP(A178,[1]Revenue_Margin_input_Pac!A:L,12,0),"")</f>
        <v/>
      </c>
      <c r="Z178" s="87" t="str">
        <f>IFERROR(VLOOKUP(A178,[1]Revenue_Margin_input_Pac!A:M,13,0),"")</f>
        <v/>
      </c>
      <c r="AA178" s="29">
        <f t="shared" si="71"/>
        <v>0</v>
      </c>
      <c r="AB178" s="30">
        <f t="shared" si="71"/>
        <v>0</v>
      </c>
      <c r="AC178" s="30">
        <f t="shared" si="71"/>
        <v>0</v>
      </c>
      <c r="AD178" s="30">
        <f t="shared" si="71"/>
        <v>0</v>
      </c>
      <c r="AE178" s="30">
        <f t="shared" si="71"/>
        <v>0</v>
      </c>
      <c r="AF178" s="30">
        <f t="shared" si="71"/>
        <v>0</v>
      </c>
      <c r="AG178" s="31">
        <f t="shared" si="71"/>
        <v>0</v>
      </c>
      <c r="AH178" s="29">
        <f t="shared" si="69"/>
        <v>0</v>
      </c>
      <c r="AI178" s="30">
        <f t="shared" si="69"/>
        <v>0</v>
      </c>
      <c r="AJ178" s="30">
        <f t="shared" si="69"/>
        <v>0</v>
      </c>
      <c r="AK178" s="30">
        <f t="shared" si="68"/>
        <v>0</v>
      </c>
      <c r="AL178" s="30">
        <f t="shared" si="68"/>
        <v>0</v>
      </c>
      <c r="AM178" s="30">
        <f t="shared" si="68"/>
        <v>0</v>
      </c>
      <c r="AN178" s="31">
        <f t="shared" si="68"/>
        <v>0</v>
      </c>
      <c r="AO178" s="42" t="str">
        <f t="shared" si="70"/>
        <v/>
      </c>
      <c r="AP178" s="43" t="str">
        <f t="shared" si="70"/>
        <v/>
      </c>
      <c r="AQ178" s="43" t="str">
        <f t="shared" si="70"/>
        <v/>
      </c>
      <c r="AR178" s="43" t="str">
        <f t="shared" si="70"/>
        <v/>
      </c>
      <c r="AS178" s="43" t="str">
        <f t="shared" si="70"/>
        <v/>
      </c>
      <c r="AT178" s="43" t="str">
        <f t="shared" si="70"/>
        <v/>
      </c>
      <c r="AU178" s="90" t="str">
        <f t="shared" si="70"/>
        <v/>
      </c>
      <c r="AV178" t="str">
        <f t="shared" si="74"/>
        <v>C3 - Standard and Premium</v>
      </c>
      <c r="AW178" t="str">
        <f t="shared" si="72"/>
        <v>C3 - Standard and Premium_AM &amp; EMEA</v>
      </c>
    </row>
    <row r="179" spans="1:49" ht="15" hidden="1" outlineLevel="1" x14ac:dyDescent="0.25">
      <c r="A179" s="85" t="s">
        <v>362</v>
      </c>
      <c r="B179" t="s">
        <v>363</v>
      </c>
      <c r="C179" t="s">
        <v>26</v>
      </c>
      <c r="D179" t="s">
        <v>15</v>
      </c>
      <c r="E179" t="str">
        <f>VLOOKUP(A179,[1]VLookup!G:I,3,0)</f>
        <v>C3 Ride-On</v>
      </c>
      <c r="F179" s="22">
        <v>0</v>
      </c>
      <c r="G179" s="23">
        <f>IFERROR(VLOOKUP(A179,[1]Pacific_bookings_input!A:C,3,0),0)</f>
        <v>0</v>
      </c>
      <c r="H179" s="23">
        <f>IFERROR(VLOOKUP(A179,[1]Pacific_bookings_input!H:I,2,0),0)</f>
        <v>0</v>
      </c>
      <c r="I179" s="23">
        <f t="shared" si="73"/>
        <v>0</v>
      </c>
      <c r="J179" s="23">
        <f t="shared" si="73"/>
        <v>0</v>
      </c>
      <c r="K179" s="23">
        <f t="shared" si="73"/>
        <v>0</v>
      </c>
      <c r="L179" s="23">
        <f t="shared" si="73"/>
        <v>0</v>
      </c>
      <c r="M179" s="86" t="str">
        <f>IFERROR(VLOOKUP(A179,[1]Revenue_Margin_input_Pac!A:F,6,0),"")</f>
        <v/>
      </c>
      <c r="N179" s="25" t="str">
        <f t="shared" si="62"/>
        <v/>
      </c>
      <c r="O179" s="25" t="str">
        <f t="shared" si="63"/>
        <v/>
      </c>
      <c r="P179" s="25" t="str">
        <f t="shared" si="64"/>
        <v/>
      </c>
      <c r="Q179" s="25" t="str">
        <f t="shared" si="65"/>
        <v/>
      </c>
      <c r="R179" s="25" t="str">
        <f t="shared" si="65"/>
        <v/>
      </c>
      <c r="S179" s="26" t="str">
        <f t="shared" si="65"/>
        <v/>
      </c>
      <c r="T179" s="27" t="str">
        <f>IFERROR(VLOOKUP(A179,[1]Revenue_Margin_input_Pac!A:K,7,0),"")</f>
        <v/>
      </c>
      <c r="U179" s="28" t="str">
        <f>IFERROR(VLOOKUP(A179,[1]Revenue_Margin_input_Pac!A:K,8,0),"")</f>
        <v/>
      </c>
      <c r="V179" s="28" t="str">
        <f>IFERROR(VLOOKUP(A179,[1]Revenue_Margin_input_Pac!A:K,9,0),"")</f>
        <v/>
      </c>
      <c r="W179" s="28" t="str">
        <f>IFERROR(VLOOKUP(A179,[1]Revenue_Margin_input_Pac!A:K,10,0),"")</f>
        <v/>
      </c>
      <c r="X179" s="28" t="str">
        <f>IFERROR(VLOOKUP(A179,[1]Revenue_Margin_input_Pac!A:K,11,0),"")</f>
        <v/>
      </c>
      <c r="Y179" s="28" t="str">
        <f>IFERROR(VLOOKUP(A179,[1]Revenue_Margin_input_Pac!A:L,12,0),"")</f>
        <v/>
      </c>
      <c r="Z179" s="87" t="str">
        <f>IFERROR(VLOOKUP(A179,[1]Revenue_Margin_input_Pac!A:M,13,0),"")</f>
        <v/>
      </c>
      <c r="AA179" s="29">
        <f t="shared" si="71"/>
        <v>0</v>
      </c>
      <c r="AB179" s="30">
        <f t="shared" si="71"/>
        <v>0</v>
      </c>
      <c r="AC179" s="30">
        <f t="shared" si="71"/>
        <v>0</v>
      </c>
      <c r="AD179" s="30">
        <f t="shared" si="71"/>
        <v>0</v>
      </c>
      <c r="AE179" s="30">
        <f t="shared" si="71"/>
        <v>0</v>
      </c>
      <c r="AF179" s="30">
        <f t="shared" si="71"/>
        <v>0</v>
      </c>
      <c r="AG179" s="31">
        <f t="shared" si="71"/>
        <v>0</v>
      </c>
      <c r="AH179" s="29">
        <f t="shared" si="69"/>
        <v>0</v>
      </c>
      <c r="AI179" s="30">
        <f t="shared" si="69"/>
        <v>0</v>
      </c>
      <c r="AJ179" s="30">
        <f t="shared" si="69"/>
        <v>0</v>
      </c>
      <c r="AK179" s="30">
        <f t="shared" si="68"/>
        <v>0</v>
      </c>
      <c r="AL179" s="30">
        <f t="shared" si="68"/>
        <v>0</v>
      </c>
      <c r="AM179" s="30">
        <f t="shared" si="68"/>
        <v>0</v>
      </c>
      <c r="AN179" s="31">
        <f t="shared" si="68"/>
        <v>0</v>
      </c>
      <c r="AO179" s="42" t="str">
        <f t="shared" si="70"/>
        <v/>
      </c>
      <c r="AP179" s="43" t="str">
        <f t="shared" si="70"/>
        <v/>
      </c>
      <c r="AQ179" s="43" t="str">
        <f t="shared" si="70"/>
        <v/>
      </c>
      <c r="AR179" s="43" t="str">
        <f t="shared" si="70"/>
        <v/>
      </c>
      <c r="AS179" s="43" t="str">
        <f t="shared" si="70"/>
        <v/>
      </c>
      <c r="AT179" s="43" t="str">
        <f t="shared" si="70"/>
        <v/>
      </c>
      <c r="AU179" s="90" t="str">
        <f t="shared" si="70"/>
        <v/>
      </c>
      <c r="AV179" t="str">
        <f t="shared" si="74"/>
        <v>C3 - Standard and Premium</v>
      </c>
      <c r="AW179" t="str">
        <f t="shared" si="72"/>
        <v>C3 - Standard and Premium_AM &amp; EMEA</v>
      </c>
    </row>
    <row r="180" spans="1:49" ht="15" hidden="1" outlineLevel="1" x14ac:dyDescent="0.25">
      <c r="A180" s="85" t="s">
        <v>364</v>
      </c>
      <c r="B180" t="s">
        <v>365</v>
      </c>
      <c r="C180" t="s">
        <v>26</v>
      </c>
      <c r="D180" t="s">
        <v>15</v>
      </c>
      <c r="E180" t="str">
        <f>VLOOKUP(A180,[1]VLookup!G:I,3,0)</f>
        <v>C3 Ride-On</v>
      </c>
      <c r="F180" s="22">
        <v>0</v>
      </c>
      <c r="G180" s="23">
        <f>IFERROR(VLOOKUP(A180,[1]Pacific_bookings_input!A:C,3,0),0)</f>
        <v>0</v>
      </c>
      <c r="H180" s="23">
        <f>IFERROR(VLOOKUP(A180,[1]Pacific_bookings_input!H:I,2,0),0)</f>
        <v>0</v>
      </c>
      <c r="I180" s="23">
        <f t="shared" si="73"/>
        <v>0</v>
      </c>
      <c r="J180" s="23">
        <f t="shared" si="73"/>
        <v>0</v>
      </c>
      <c r="K180" s="23">
        <f t="shared" si="73"/>
        <v>0</v>
      </c>
      <c r="L180" s="23">
        <f t="shared" si="73"/>
        <v>0</v>
      </c>
      <c r="M180" s="86" t="str">
        <f>IFERROR(VLOOKUP(A180,[1]Revenue_Margin_input_Pac!A:F,6,0),"")</f>
        <v/>
      </c>
      <c r="N180" s="25" t="str">
        <f t="shared" si="62"/>
        <v/>
      </c>
      <c r="O180" s="25" t="str">
        <f t="shared" si="63"/>
        <v/>
      </c>
      <c r="P180" s="25" t="str">
        <f t="shared" si="64"/>
        <v/>
      </c>
      <c r="Q180" s="25" t="str">
        <f t="shared" si="65"/>
        <v/>
      </c>
      <c r="R180" s="25" t="str">
        <f t="shared" si="65"/>
        <v/>
      </c>
      <c r="S180" s="26" t="str">
        <f t="shared" si="65"/>
        <v/>
      </c>
      <c r="T180" s="27" t="str">
        <f>IFERROR(VLOOKUP(A180,[1]Revenue_Margin_input_Pac!A:K,7,0),"")</f>
        <v/>
      </c>
      <c r="U180" s="28" t="str">
        <f>IFERROR(VLOOKUP(A180,[1]Revenue_Margin_input_Pac!A:K,8,0),"")</f>
        <v/>
      </c>
      <c r="V180" s="28" t="str">
        <f>IFERROR(VLOOKUP(A180,[1]Revenue_Margin_input_Pac!A:K,9,0),"")</f>
        <v/>
      </c>
      <c r="W180" s="28" t="str">
        <f>IFERROR(VLOOKUP(A180,[1]Revenue_Margin_input_Pac!A:K,10,0),"")</f>
        <v/>
      </c>
      <c r="X180" s="28" t="str">
        <f>IFERROR(VLOOKUP(A180,[1]Revenue_Margin_input_Pac!A:K,11,0),"")</f>
        <v/>
      </c>
      <c r="Y180" s="28" t="str">
        <f>IFERROR(VLOOKUP(A180,[1]Revenue_Margin_input_Pac!A:L,12,0),"")</f>
        <v/>
      </c>
      <c r="Z180" s="87" t="str">
        <f>IFERROR(VLOOKUP(A180,[1]Revenue_Margin_input_Pac!A:M,13,0),"")</f>
        <v/>
      </c>
      <c r="AA180" s="29">
        <f t="shared" si="71"/>
        <v>0</v>
      </c>
      <c r="AB180" s="30">
        <f t="shared" si="71"/>
        <v>0</v>
      </c>
      <c r="AC180" s="30">
        <f t="shared" si="71"/>
        <v>0</v>
      </c>
      <c r="AD180" s="30">
        <f t="shared" si="71"/>
        <v>0</v>
      </c>
      <c r="AE180" s="30">
        <f t="shared" si="71"/>
        <v>0</v>
      </c>
      <c r="AF180" s="30">
        <f t="shared" si="71"/>
        <v>0</v>
      </c>
      <c r="AG180" s="31">
        <f t="shared" si="71"/>
        <v>0</v>
      </c>
      <c r="AH180" s="29">
        <f t="shared" si="69"/>
        <v>0</v>
      </c>
      <c r="AI180" s="30">
        <f t="shared" si="69"/>
        <v>0</v>
      </c>
      <c r="AJ180" s="30">
        <f t="shared" si="69"/>
        <v>0</v>
      </c>
      <c r="AK180" s="30">
        <f t="shared" si="68"/>
        <v>0</v>
      </c>
      <c r="AL180" s="30">
        <f t="shared" si="68"/>
        <v>0</v>
      </c>
      <c r="AM180" s="30">
        <f t="shared" si="68"/>
        <v>0</v>
      </c>
      <c r="AN180" s="31">
        <f t="shared" si="68"/>
        <v>0</v>
      </c>
      <c r="AO180" s="42" t="str">
        <f t="shared" si="70"/>
        <v/>
      </c>
      <c r="AP180" s="43" t="str">
        <f t="shared" si="70"/>
        <v/>
      </c>
      <c r="AQ180" s="43" t="str">
        <f t="shared" si="70"/>
        <v/>
      </c>
      <c r="AR180" s="43" t="str">
        <f t="shared" si="70"/>
        <v/>
      </c>
      <c r="AS180" s="43" t="str">
        <f t="shared" si="70"/>
        <v/>
      </c>
      <c r="AT180" s="43" t="str">
        <f t="shared" si="70"/>
        <v/>
      </c>
      <c r="AU180" s="90" t="str">
        <f t="shared" si="70"/>
        <v/>
      </c>
      <c r="AV180" t="str">
        <f t="shared" si="74"/>
        <v>C3 - Standard and Premium</v>
      </c>
      <c r="AW180" t="str">
        <f t="shared" si="72"/>
        <v>C3 - Standard and Premium_AM &amp; EMEA</v>
      </c>
    </row>
    <row r="181" spans="1:49" ht="15" x14ac:dyDescent="0.25">
      <c r="A181" s="89" t="s">
        <v>366</v>
      </c>
      <c r="F181" s="36">
        <v>33</v>
      </c>
      <c r="G181" s="37">
        <f>[1]Pacific!BD43</f>
        <v>67</v>
      </c>
      <c r="H181" s="37">
        <f>[1]Pacific!BE43</f>
        <v>45</v>
      </c>
      <c r="I181" s="37">
        <f>[1]Pacific!BF43</f>
        <v>50</v>
      </c>
      <c r="J181" s="37">
        <f>[1]Pacific!BG43</f>
        <v>55</v>
      </c>
      <c r="K181" s="37">
        <f>[1]Pacific!BH43</f>
        <v>55</v>
      </c>
      <c r="L181" s="38">
        <f>[1]Pacific!BI43</f>
        <v>56</v>
      </c>
      <c r="M181" s="86" t="str">
        <f>IFERROR(VLOOKUP(A181,[1]Revenue_Margin_input_Pac!A:F,6,0),"")</f>
        <v/>
      </c>
      <c r="N181" s="25" t="str">
        <f t="shared" si="62"/>
        <v/>
      </c>
      <c r="O181" s="25" t="str">
        <f t="shared" si="63"/>
        <v/>
      </c>
      <c r="P181" s="25" t="str">
        <f t="shared" si="64"/>
        <v/>
      </c>
      <c r="Q181" s="25" t="str">
        <f t="shared" si="65"/>
        <v/>
      </c>
      <c r="R181" s="25" t="str">
        <f t="shared" si="65"/>
        <v/>
      </c>
      <c r="S181" s="26" t="str">
        <f t="shared" si="65"/>
        <v/>
      </c>
      <c r="T181" s="27" t="str">
        <f>IFERROR(VLOOKUP(A181,[1]Revenue_Margin_input_Pac!A:K,7,0),"")</f>
        <v/>
      </c>
      <c r="U181" s="28" t="str">
        <f>IFERROR(VLOOKUP(A181,[1]Revenue_Margin_input_Pac!A:K,8,0),"")</f>
        <v/>
      </c>
      <c r="V181" s="28" t="str">
        <f>IFERROR(VLOOKUP(A181,[1]Revenue_Margin_input_Pac!A:K,9,0),"")</f>
        <v/>
      </c>
      <c r="W181" s="28" t="str">
        <f>IFERROR(VLOOKUP(A181,[1]Revenue_Margin_input_Pac!A:K,10,0),"")</f>
        <v/>
      </c>
      <c r="X181" s="28" t="str">
        <f>IFERROR(VLOOKUP(A181,[1]Revenue_Margin_input_Pac!A:K,11,0),"")</f>
        <v/>
      </c>
      <c r="Y181" s="28" t="str">
        <f>IFERROR(VLOOKUP(A181,[1]Revenue_Margin_input_Pac!A:L,12,0),"")</f>
        <v/>
      </c>
      <c r="Z181" s="87" t="str">
        <f>IFERROR(VLOOKUP(A181,[1]Revenue_Margin_input_Pac!A:M,13,0),"")</f>
        <v/>
      </c>
      <c r="AA181" s="39">
        <f>SUM(AA107:AA180)</f>
        <v>470.4516784798638</v>
      </c>
      <c r="AB181" s="40">
        <f t="shared" ref="AB181:AN181" si="75">SUM(AB107:AB180)</f>
        <v>571.66509534138993</v>
      </c>
      <c r="AC181" s="40">
        <f t="shared" si="75"/>
        <v>642.34346690224174</v>
      </c>
      <c r="AD181" s="40">
        <f t="shared" si="75"/>
        <v>713.02183846309333</v>
      </c>
      <c r="AE181" s="40">
        <f t="shared" si="75"/>
        <v>785.77958430880392</v>
      </c>
      <c r="AF181" s="40">
        <f t="shared" si="75"/>
        <v>790.53911078779856</v>
      </c>
      <c r="AG181" s="41">
        <f t="shared" si="75"/>
        <v>798.84207770399769</v>
      </c>
      <c r="AH181" s="39">
        <f t="shared" si="75"/>
        <v>75.464802019823722</v>
      </c>
      <c r="AI181" s="40">
        <f t="shared" si="75"/>
        <v>96.99386707638503</v>
      </c>
      <c r="AJ181" s="40">
        <f t="shared" si="75"/>
        <v>135.92240597237068</v>
      </c>
      <c r="AK181" s="40">
        <f t="shared" si="75"/>
        <v>151.12122564507797</v>
      </c>
      <c r="AL181" s="40">
        <f t="shared" si="75"/>
        <v>166.03105495712029</v>
      </c>
      <c r="AM181" s="40">
        <f t="shared" si="75"/>
        <v>167.20248208100514</v>
      </c>
      <c r="AN181" s="41">
        <f t="shared" si="75"/>
        <v>168.89647886230341</v>
      </c>
      <c r="AO181" s="42">
        <f t="shared" si="70"/>
        <v>0.16040925236714562</v>
      </c>
      <c r="AP181" s="43">
        <f t="shared" si="70"/>
        <v>0.16966903851014681</v>
      </c>
      <c r="AQ181" s="43">
        <f t="shared" si="70"/>
        <v>0.21160393617431578</v>
      </c>
      <c r="AR181" s="43">
        <f t="shared" si="70"/>
        <v>0.2119447364625146</v>
      </c>
      <c r="AS181" s="43">
        <f t="shared" si="70"/>
        <v>0.21129469163183509</v>
      </c>
      <c r="AT181" s="43">
        <f t="shared" si="70"/>
        <v>0.21150437694901938</v>
      </c>
      <c r="AU181" s="90">
        <f t="shared" si="70"/>
        <v>0.21142661807167121</v>
      </c>
      <c r="AW181" t="str">
        <f t="shared" ref="AW181:AW206" si="76">AV181&amp;"_"&amp;C181</f>
        <v>_</v>
      </c>
    </row>
    <row r="182" spans="1:49" ht="15" outlineLevel="1" x14ac:dyDescent="0.25">
      <c r="A182" s="85" t="s">
        <v>367</v>
      </c>
      <c r="B182" t="s">
        <v>368</v>
      </c>
      <c r="C182" t="s">
        <v>80</v>
      </c>
      <c r="D182" t="s">
        <v>18</v>
      </c>
      <c r="E182" t="str">
        <f>VLOOKUP(A182,[1]VLookup!G:I,3,0)</f>
        <v>C3 Walkies</v>
      </c>
      <c r="F182" s="22">
        <v>0</v>
      </c>
      <c r="G182" s="23">
        <f>IFERROR(VLOOKUP(A182,[1]Pacific_bookings_input!A:C,3,0),0)</f>
        <v>0</v>
      </c>
      <c r="H182" s="23">
        <f>IFERROR(VLOOKUP(A182,[1]Pacific_bookings_input!H:I,2,0),0)</f>
        <v>4</v>
      </c>
      <c r="I182" s="23">
        <f>ROUND((I$206)*$H182/$H$206,0)</f>
        <v>4</v>
      </c>
      <c r="J182" s="23">
        <f t="shared" ref="J182:L182" si="77">ROUND((J$206)*$H182/$H$206,0)</f>
        <v>5</v>
      </c>
      <c r="K182" s="23">
        <f t="shared" si="77"/>
        <v>5</v>
      </c>
      <c r="L182" s="23">
        <f t="shared" si="77"/>
        <v>5</v>
      </c>
      <c r="M182" s="86">
        <f>IFERROR(VLOOKUP(A182,[1]Revenue_Margin_input_Pac!A:F,6,0),"")</f>
        <v>17.152844740815301</v>
      </c>
      <c r="N182" s="25">
        <f t="shared" si="62"/>
        <v>17.152844740815301</v>
      </c>
      <c r="O182" s="25">
        <f t="shared" si="63"/>
        <v>17.152844740815301</v>
      </c>
      <c r="P182" s="25">
        <f t="shared" si="64"/>
        <v>17.152844740815301</v>
      </c>
      <c r="Q182" s="25">
        <f t="shared" si="65"/>
        <v>17.152844740815301</v>
      </c>
      <c r="R182" s="25">
        <f t="shared" si="65"/>
        <v>17.152844740815301</v>
      </c>
      <c r="S182" s="26">
        <f t="shared" si="65"/>
        <v>17.152844740815301</v>
      </c>
      <c r="T182" s="27">
        <f>IFERROR(VLOOKUP(A182,[1]Revenue_Margin_input_Pac!A:K,7,0),"")</f>
        <v>0.25801095035366922</v>
      </c>
      <c r="U182" s="28">
        <f>IFERROR(VLOOKUP(A182,[1]Revenue_Margin_input_Pac!A:K,8,0),"")</f>
        <v>0.22516542144406546</v>
      </c>
      <c r="V182" s="28">
        <f>IFERROR(VLOOKUP(A182,[1]Revenue_Margin_input_Pac!A:K,9,0),"")</f>
        <v>2.0000000000000063E-2</v>
      </c>
      <c r="W182" s="28">
        <f>IFERROR(VLOOKUP(A182,[1]Revenue_Margin_input_Pac!A:K,10,0),"")</f>
        <v>2.0000000000000063E-2</v>
      </c>
      <c r="X182" s="28">
        <f>IFERROR(VLOOKUP(A182,[1]Revenue_Margin_input_Pac!A:K,11,0),"")</f>
        <v>0.1</v>
      </c>
      <c r="Y182" s="28">
        <f>IFERROR(VLOOKUP(A182,[1]Revenue_Margin_input_Pac!A:L,12,0),"")</f>
        <v>0.1</v>
      </c>
      <c r="Z182" s="87">
        <f>IFERROR(VLOOKUP(A182,[1]Revenue_Margin_input_Pac!A:M,13,0),"")</f>
        <v>0.1</v>
      </c>
      <c r="AA182" s="29">
        <f t="shared" ref="AA182:AG205" si="78">IFERROR(F182*M182,0)</f>
        <v>0</v>
      </c>
      <c r="AB182" s="30">
        <f t="shared" si="78"/>
        <v>0</v>
      </c>
      <c r="AC182" s="30">
        <f t="shared" si="78"/>
        <v>68.611378963261203</v>
      </c>
      <c r="AD182" s="30">
        <f t="shared" si="78"/>
        <v>68.611378963261203</v>
      </c>
      <c r="AE182" s="30">
        <f t="shared" si="78"/>
        <v>85.7642237040765</v>
      </c>
      <c r="AF182" s="30">
        <f t="shared" si="78"/>
        <v>85.7642237040765</v>
      </c>
      <c r="AG182" s="31">
        <f t="shared" si="78"/>
        <v>85.7642237040765</v>
      </c>
      <c r="AH182" s="29">
        <f t="shared" ref="AH182:AN205" si="79">IFERROR(AA182*T182,0)</f>
        <v>0</v>
      </c>
      <c r="AI182" s="30">
        <f t="shared" si="79"/>
        <v>0</v>
      </c>
      <c r="AJ182" s="30">
        <f t="shared" si="79"/>
        <v>1.3722275792652283</v>
      </c>
      <c r="AK182" s="30">
        <f t="shared" si="79"/>
        <v>1.3722275792652283</v>
      </c>
      <c r="AL182" s="30">
        <f t="shared" si="79"/>
        <v>8.5764223704076503</v>
      </c>
      <c r="AM182" s="30">
        <f t="shared" si="79"/>
        <v>8.5764223704076503</v>
      </c>
      <c r="AN182" s="31">
        <f t="shared" si="79"/>
        <v>8.5764223704076503</v>
      </c>
      <c r="AO182" s="42"/>
      <c r="AP182" s="43"/>
      <c r="AQ182" s="43"/>
      <c r="AR182" s="43"/>
      <c r="AS182" s="43"/>
      <c r="AT182" s="43"/>
      <c r="AU182" s="90"/>
      <c r="AV182" t="str">
        <f t="shared" ref="AV182:AV205" si="80">$A$206</f>
        <v>C3 - Low Intensity</v>
      </c>
      <c r="AW182" t="str">
        <f t="shared" si="76"/>
        <v>C3 - Low Intensity_Hangcha</v>
      </c>
    </row>
    <row r="183" spans="1:49" ht="15" hidden="1" outlineLevel="1" x14ac:dyDescent="0.25">
      <c r="A183" s="85" t="s">
        <v>369</v>
      </c>
      <c r="B183" t="s">
        <v>228</v>
      </c>
      <c r="C183" t="s">
        <v>80</v>
      </c>
      <c r="D183" t="s">
        <v>15</v>
      </c>
      <c r="E183" t="str">
        <f>VLOOKUP(A183,[1]VLookup!G:I,3,0)</f>
        <v>C3 Walkies</v>
      </c>
      <c r="F183" s="22">
        <v>0</v>
      </c>
      <c r="G183" s="23">
        <f>IFERROR(VLOOKUP(A183,[1]Pacific_bookings_input!A:C,3,0),0)</f>
        <v>0</v>
      </c>
      <c r="H183" s="23">
        <f>IFERROR(VLOOKUP(A183,[1]Pacific_bookings_input!H:I,2,0),0)</f>
        <v>0</v>
      </c>
      <c r="I183" s="23">
        <f t="shared" ref="I183:L205" si="81">ROUND((I$206)*$H183/$H$206,0)</f>
        <v>0</v>
      </c>
      <c r="J183" s="23">
        <f t="shared" si="81"/>
        <v>0</v>
      </c>
      <c r="K183" s="23">
        <f t="shared" si="81"/>
        <v>0</v>
      </c>
      <c r="L183" s="23">
        <f t="shared" si="81"/>
        <v>0</v>
      </c>
      <c r="M183" s="86" t="str">
        <f>IFERROR(VLOOKUP(A183,[1]Revenue_Margin_input_Pac!A:F,6,0),"")</f>
        <v/>
      </c>
      <c r="N183" s="25" t="str">
        <f t="shared" si="62"/>
        <v/>
      </c>
      <c r="O183" s="25" t="str">
        <f t="shared" si="63"/>
        <v/>
      </c>
      <c r="P183" s="25" t="str">
        <f t="shared" si="64"/>
        <v/>
      </c>
      <c r="Q183" s="25" t="str">
        <f t="shared" si="65"/>
        <v/>
      </c>
      <c r="R183" s="25" t="str">
        <f t="shared" si="65"/>
        <v/>
      </c>
      <c r="S183" s="26" t="str">
        <f t="shared" si="65"/>
        <v/>
      </c>
      <c r="T183" s="27" t="str">
        <f>IFERROR(VLOOKUP(A183,[1]Revenue_Margin_input_Pac!A:K,7,0),"")</f>
        <v/>
      </c>
      <c r="U183" s="28" t="str">
        <f>IFERROR(VLOOKUP(A183,[1]Revenue_Margin_input_Pac!A:K,8,0),"")</f>
        <v/>
      </c>
      <c r="V183" s="28" t="str">
        <f>IFERROR(VLOOKUP(A183,[1]Revenue_Margin_input_Pac!A:K,9,0),"")</f>
        <v/>
      </c>
      <c r="W183" s="28" t="str">
        <f>IFERROR(VLOOKUP(A183,[1]Revenue_Margin_input_Pac!A:K,10,0),"")</f>
        <v/>
      </c>
      <c r="X183" s="28" t="str">
        <f>IFERROR(VLOOKUP(A183,[1]Revenue_Margin_input_Pac!A:K,11,0),"")</f>
        <v/>
      </c>
      <c r="Y183" s="28" t="str">
        <f>IFERROR(VLOOKUP(A183,[1]Revenue_Margin_input_Pac!A:L,12,0),"")</f>
        <v/>
      </c>
      <c r="Z183" s="87" t="str">
        <f>IFERROR(VLOOKUP(A183,[1]Revenue_Margin_input_Pac!A:M,13,0),"")</f>
        <v/>
      </c>
      <c r="AA183" s="29">
        <f t="shared" si="78"/>
        <v>0</v>
      </c>
      <c r="AB183" s="30">
        <f t="shared" si="78"/>
        <v>0</v>
      </c>
      <c r="AC183" s="30">
        <f t="shared" si="78"/>
        <v>0</v>
      </c>
      <c r="AD183" s="30">
        <f t="shared" si="78"/>
        <v>0</v>
      </c>
      <c r="AE183" s="30">
        <f t="shared" si="78"/>
        <v>0</v>
      </c>
      <c r="AF183" s="30">
        <f t="shared" si="78"/>
        <v>0</v>
      </c>
      <c r="AG183" s="31">
        <f t="shared" si="78"/>
        <v>0</v>
      </c>
      <c r="AH183" s="29">
        <f t="shared" si="79"/>
        <v>0</v>
      </c>
      <c r="AI183" s="30">
        <f t="shared" si="79"/>
        <v>0</v>
      </c>
      <c r="AJ183" s="30">
        <f t="shared" si="79"/>
        <v>0</v>
      </c>
      <c r="AK183" s="30">
        <f t="shared" si="79"/>
        <v>0</v>
      </c>
      <c r="AL183" s="30">
        <f t="shared" si="79"/>
        <v>0</v>
      </c>
      <c r="AM183" s="30">
        <f t="shared" si="79"/>
        <v>0</v>
      </c>
      <c r="AN183" s="31">
        <f t="shared" si="79"/>
        <v>0</v>
      </c>
      <c r="AO183" s="42"/>
      <c r="AP183" s="43"/>
      <c r="AQ183" s="43"/>
      <c r="AR183" s="43"/>
      <c r="AS183" s="43"/>
      <c r="AT183" s="43"/>
      <c r="AU183" s="90"/>
      <c r="AV183" t="str">
        <f t="shared" si="80"/>
        <v>C3 - Low Intensity</v>
      </c>
      <c r="AW183" t="str">
        <f t="shared" si="76"/>
        <v>C3 - Low Intensity_Hangcha</v>
      </c>
    </row>
    <row r="184" spans="1:49" ht="15" hidden="1" outlineLevel="1" x14ac:dyDescent="0.25">
      <c r="A184" s="85" t="s">
        <v>370</v>
      </c>
      <c r="B184" t="s">
        <v>371</v>
      </c>
      <c r="C184" t="s">
        <v>80</v>
      </c>
      <c r="D184" t="s">
        <v>15</v>
      </c>
      <c r="E184" t="str">
        <f>VLOOKUP(A184,[1]VLookup!G:I,3,0)</f>
        <v>C3 Ride-On</v>
      </c>
      <c r="F184" s="22">
        <v>0</v>
      </c>
      <c r="G184" s="23">
        <f>IFERROR(VLOOKUP(A184,[1]Pacific_bookings_input!A:C,3,0),0)</f>
        <v>0</v>
      </c>
      <c r="H184" s="23">
        <f>IFERROR(VLOOKUP(A184,[1]Pacific_bookings_input!H:I,2,0),0)</f>
        <v>0</v>
      </c>
      <c r="I184" s="23">
        <f t="shared" si="81"/>
        <v>0</v>
      </c>
      <c r="J184" s="23">
        <f t="shared" si="81"/>
        <v>0</v>
      </c>
      <c r="K184" s="23">
        <f t="shared" si="81"/>
        <v>0</v>
      </c>
      <c r="L184" s="23">
        <f t="shared" si="81"/>
        <v>0</v>
      </c>
      <c r="M184" s="86" t="str">
        <f>IFERROR(VLOOKUP(A184,[1]Revenue_Margin_input_Pac!A:F,6,0),"")</f>
        <v/>
      </c>
      <c r="N184" s="25" t="str">
        <f t="shared" si="62"/>
        <v/>
      </c>
      <c r="O184" s="25" t="str">
        <f t="shared" si="63"/>
        <v/>
      </c>
      <c r="P184" s="25" t="str">
        <f t="shared" si="64"/>
        <v/>
      </c>
      <c r="Q184" s="25" t="str">
        <f t="shared" si="65"/>
        <v/>
      </c>
      <c r="R184" s="25" t="str">
        <f t="shared" si="65"/>
        <v/>
      </c>
      <c r="S184" s="26" t="str">
        <f t="shared" si="65"/>
        <v/>
      </c>
      <c r="T184" s="27" t="str">
        <f>IFERROR(VLOOKUP(A184,[1]Revenue_Margin_input_Pac!A:K,7,0),"")</f>
        <v/>
      </c>
      <c r="U184" s="28" t="str">
        <f>IFERROR(VLOOKUP(A184,[1]Revenue_Margin_input_Pac!A:K,8,0),"")</f>
        <v/>
      </c>
      <c r="V184" s="28" t="str">
        <f>IFERROR(VLOOKUP(A184,[1]Revenue_Margin_input_Pac!A:K,9,0),"")</f>
        <v/>
      </c>
      <c r="W184" s="28" t="str">
        <f>IFERROR(VLOOKUP(A184,[1]Revenue_Margin_input_Pac!A:K,10,0),"")</f>
        <v/>
      </c>
      <c r="X184" s="28" t="str">
        <f>IFERROR(VLOOKUP(A184,[1]Revenue_Margin_input_Pac!A:K,11,0),"")</f>
        <v/>
      </c>
      <c r="Y184" s="28" t="str">
        <f>IFERROR(VLOOKUP(A184,[1]Revenue_Margin_input_Pac!A:L,12,0),"")</f>
        <v/>
      </c>
      <c r="Z184" s="87" t="str">
        <f>IFERROR(VLOOKUP(A184,[1]Revenue_Margin_input_Pac!A:M,13,0),"")</f>
        <v/>
      </c>
      <c r="AA184" s="29">
        <f t="shared" si="78"/>
        <v>0</v>
      </c>
      <c r="AB184" s="30">
        <f t="shared" si="78"/>
        <v>0</v>
      </c>
      <c r="AC184" s="30">
        <f t="shared" si="78"/>
        <v>0</v>
      </c>
      <c r="AD184" s="30">
        <f t="shared" si="78"/>
        <v>0</v>
      </c>
      <c r="AE184" s="30">
        <f t="shared" si="78"/>
        <v>0</v>
      </c>
      <c r="AF184" s="30">
        <f t="shared" si="78"/>
        <v>0</v>
      </c>
      <c r="AG184" s="31">
        <f t="shared" si="78"/>
        <v>0</v>
      </c>
      <c r="AH184" s="29">
        <f t="shared" si="79"/>
        <v>0</v>
      </c>
      <c r="AI184" s="30">
        <f t="shared" si="79"/>
        <v>0</v>
      </c>
      <c r="AJ184" s="30">
        <f t="shared" si="79"/>
        <v>0</v>
      </c>
      <c r="AK184" s="30">
        <f t="shared" si="79"/>
        <v>0</v>
      </c>
      <c r="AL184" s="30">
        <f t="shared" si="79"/>
        <v>0</v>
      </c>
      <c r="AM184" s="30">
        <f t="shared" si="79"/>
        <v>0</v>
      </c>
      <c r="AN184" s="31">
        <f t="shared" si="79"/>
        <v>0</v>
      </c>
      <c r="AO184" s="42"/>
      <c r="AP184" s="43"/>
      <c r="AQ184" s="43"/>
      <c r="AR184" s="43"/>
      <c r="AS184" s="43"/>
      <c r="AT184" s="43"/>
      <c r="AU184" s="90"/>
      <c r="AV184" t="str">
        <f t="shared" si="80"/>
        <v>C3 - Low Intensity</v>
      </c>
      <c r="AW184" t="str">
        <f t="shared" si="76"/>
        <v>C3 - Low Intensity_Hangcha</v>
      </c>
    </row>
    <row r="185" spans="1:49" ht="15" outlineLevel="1" x14ac:dyDescent="0.25">
      <c r="A185" s="85" t="s">
        <v>372</v>
      </c>
      <c r="B185" t="s">
        <v>373</v>
      </c>
      <c r="C185" t="s">
        <v>80</v>
      </c>
      <c r="D185" t="s">
        <v>18</v>
      </c>
      <c r="E185" t="str">
        <f>VLOOKUP(A185,[1]VLookup!G:I,3,0)</f>
        <v>C3 Ride-On</v>
      </c>
      <c r="F185" s="22">
        <v>1</v>
      </c>
      <c r="G185" s="23">
        <f>IFERROR(VLOOKUP(A185,[1]Pacific_bookings_input!A:C,3,0),0)</f>
        <v>0</v>
      </c>
      <c r="H185" s="23">
        <f>IFERROR(VLOOKUP(A185,[1]Pacific_bookings_input!H:I,2,0),0)</f>
        <v>1</v>
      </c>
      <c r="I185" s="23">
        <f t="shared" si="81"/>
        <v>1</v>
      </c>
      <c r="J185" s="23">
        <f t="shared" si="81"/>
        <v>1</v>
      </c>
      <c r="K185" s="23">
        <f t="shared" si="81"/>
        <v>1</v>
      </c>
      <c r="L185" s="23">
        <f t="shared" si="81"/>
        <v>1</v>
      </c>
      <c r="M185" s="86">
        <f>IFERROR(VLOOKUP(A185,[1]Revenue_Margin_input_Pac!A:F,6,0),"")</f>
        <v>7.4</v>
      </c>
      <c r="N185" s="25">
        <f t="shared" si="62"/>
        <v>7.4</v>
      </c>
      <c r="O185" s="25">
        <f t="shared" si="63"/>
        <v>7.4</v>
      </c>
      <c r="P185" s="25">
        <f t="shared" si="64"/>
        <v>7.4</v>
      </c>
      <c r="Q185" s="25">
        <f t="shared" si="65"/>
        <v>7.4</v>
      </c>
      <c r="R185" s="25">
        <f t="shared" si="65"/>
        <v>7.4</v>
      </c>
      <c r="S185" s="26">
        <f t="shared" si="65"/>
        <v>7.4</v>
      </c>
      <c r="T185" s="27">
        <f>IFERROR(VLOOKUP(A185,[1]Revenue_Margin_input_Pac!A:K,7,0),"")</f>
        <v>0.25801095035366922</v>
      </c>
      <c r="U185" s="28">
        <f>IFERROR(VLOOKUP(A185,[1]Revenue_Margin_input_Pac!A:K,8,0),"")</f>
        <v>0.25800000000000001</v>
      </c>
      <c r="V185" s="28">
        <f>IFERROR(VLOOKUP(A185,[1]Revenue_Margin_input_Pac!A:K,9,0),"")</f>
        <v>0.25800000000000001</v>
      </c>
      <c r="W185" s="28">
        <f>IFERROR(VLOOKUP(A185,[1]Revenue_Margin_input_Pac!A:K,10,0),"")</f>
        <v>0.25800000000000001</v>
      </c>
      <c r="X185" s="28">
        <f>IFERROR(VLOOKUP(A185,[1]Revenue_Margin_input_Pac!A:K,11,0),"")</f>
        <v>0.25800000000000001</v>
      </c>
      <c r="Y185" s="28">
        <f>IFERROR(VLOOKUP(A185,[1]Revenue_Margin_input_Pac!A:L,12,0),"")</f>
        <v>0.25800000000000001</v>
      </c>
      <c r="Z185" s="87">
        <f>IFERROR(VLOOKUP(A185,[1]Revenue_Margin_input_Pac!A:M,13,0),"")</f>
        <v>0.25800000000000001</v>
      </c>
      <c r="AA185" s="29">
        <f t="shared" si="78"/>
        <v>7.4</v>
      </c>
      <c r="AB185" s="30">
        <f t="shared" si="78"/>
        <v>0</v>
      </c>
      <c r="AC185" s="30">
        <f t="shared" si="78"/>
        <v>7.4</v>
      </c>
      <c r="AD185" s="30">
        <f t="shared" si="78"/>
        <v>7.4</v>
      </c>
      <c r="AE185" s="30">
        <f t="shared" si="78"/>
        <v>7.4</v>
      </c>
      <c r="AF185" s="30">
        <f t="shared" si="78"/>
        <v>7.4</v>
      </c>
      <c r="AG185" s="31">
        <f t="shared" si="78"/>
        <v>7.4</v>
      </c>
      <c r="AH185" s="29">
        <f t="shared" si="79"/>
        <v>1.9092810326171523</v>
      </c>
      <c r="AI185" s="30">
        <f t="shared" si="79"/>
        <v>0</v>
      </c>
      <c r="AJ185" s="30">
        <f t="shared" si="79"/>
        <v>1.9092000000000002</v>
      </c>
      <c r="AK185" s="30">
        <f t="shared" si="79"/>
        <v>1.9092000000000002</v>
      </c>
      <c r="AL185" s="30">
        <f t="shared" si="79"/>
        <v>1.9092000000000002</v>
      </c>
      <c r="AM185" s="30">
        <f t="shared" si="79"/>
        <v>1.9092000000000002</v>
      </c>
      <c r="AN185" s="31">
        <f t="shared" si="79"/>
        <v>1.9092000000000002</v>
      </c>
      <c r="AO185" s="42"/>
      <c r="AP185" s="43"/>
      <c r="AQ185" s="43"/>
      <c r="AR185" s="43"/>
      <c r="AS185" s="43"/>
      <c r="AT185" s="43"/>
      <c r="AU185" s="90"/>
      <c r="AV185" t="str">
        <f t="shared" si="80"/>
        <v>C3 - Low Intensity</v>
      </c>
      <c r="AW185" t="str">
        <f t="shared" si="76"/>
        <v>C3 - Low Intensity_Hangcha</v>
      </c>
    </row>
    <row r="186" spans="1:49" ht="15" outlineLevel="1" x14ac:dyDescent="0.25">
      <c r="A186" s="85" t="s">
        <v>374</v>
      </c>
      <c r="B186" t="s">
        <v>375</v>
      </c>
      <c r="C186" t="s">
        <v>376</v>
      </c>
      <c r="D186" t="s">
        <v>18</v>
      </c>
      <c r="E186" t="str">
        <f>VLOOKUP(A186,[1]VLookup!G:I,3,0)</f>
        <v>C3 Walkies</v>
      </c>
      <c r="F186" s="22">
        <v>70</v>
      </c>
      <c r="G186" s="23">
        <f>IFERROR(VLOOKUP(A186,[1]Pacific_bookings_input!A:C,3,0),0)</f>
        <v>106</v>
      </c>
      <c r="H186" s="23">
        <f>IFERROR(VLOOKUP(A186,[1]Pacific_bookings_input!H:I,2,0),0)</f>
        <v>313</v>
      </c>
      <c r="I186" s="23">
        <f t="shared" si="81"/>
        <v>338</v>
      </c>
      <c r="J186" s="23">
        <f t="shared" si="81"/>
        <v>355</v>
      </c>
      <c r="K186" s="23">
        <f>ROUND((K$206)*$H186/$H$206,0)+1+1</f>
        <v>366</v>
      </c>
      <c r="L186" s="23">
        <f t="shared" si="81"/>
        <v>355</v>
      </c>
      <c r="M186" s="86">
        <f>IFERROR(VLOOKUP(A186,[1]Revenue_Margin_input_Pac!A:F,6,0),"")</f>
        <v>3.3207345421315906</v>
      </c>
      <c r="N186" s="25">
        <f t="shared" si="62"/>
        <v>3.3207345421315906</v>
      </c>
      <c r="O186" s="25">
        <f t="shared" si="63"/>
        <v>3.3207345421315906</v>
      </c>
      <c r="P186" s="25">
        <f t="shared" si="64"/>
        <v>3.3207345421315906</v>
      </c>
      <c r="Q186" s="25">
        <f t="shared" si="65"/>
        <v>3.3207345421315906</v>
      </c>
      <c r="R186" s="25">
        <f t="shared" si="65"/>
        <v>3.3207345421315906</v>
      </c>
      <c r="S186" s="26">
        <f t="shared" si="65"/>
        <v>3.3207345421315906</v>
      </c>
      <c r="T186" s="27">
        <f>IFERROR(VLOOKUP(A186,[1]Revenue_Margin_input_Pac!A:K,7,0),"")</f>
        <v>0.23039065277775048</v>
      </c>
      <c r="U186" s="28">
        <f>IFERROR(VLOOKUP(A186,[1]Revenue_Margin_input_Pac!A:K,8,0),"")</f>
        <v>0.18141461487490987</v>
      </c>
      <c r="V186" s="28">
        <f>IFERROR(VLOOKUP(A186,[1]Revenue_Margin_input_Pac!A:K,9,0),"")</f>
        <v>0.28103997956591453</v>
      </c>
      <c r="W186" s="28">
        <f>IFERROR(VLOOKUP(A186,[1]Revenue_Margin_input_Pac!A:K,10,0),"")</f>
        <v>0.28103997956591453</v>
      </c>
      <c r="X186" s="28">
        <f>IFERROR(VLOOKUP(A186,[1]Revenue_Margin_input_Pac!A:K,11,0),"")</f>
        <v>0.28103997956591453</v>
      </c>
      <c r="Y186" s="28">
        <f>IFERROR(VLOOKUP(A186,[1]Revenue_Margin_input_Pac!A:L,12,0),"")</f>
        <v>0.28103997956591453</v>
      </c>
      <c r="Z186" s="87">
        <f>IFERROR(VLOOKUP(A186,[1]Revenue_Margin_input_Pac!A:M,13,0),"")</f>
        <v>0.28103997956591453</v>
      </c>
      <c r="AA186" s="29">
        <f t="shared" si="78"/>
        <v>232.45141794921133</v>
      </c>
      <c r="AB186" s="30">
        <f t="shared" si="78"/>
        <v>351.99786146594857</v>
      </c>
      <c r="AC186" s="30">
        <f t="shared" si="78"/>
        <v>1039.3899116871878</v>
      </c>
      <c r="AD186" s="30">
        <f t="shared" si="78"/>
        <v>1122.4082752404777</v>
      </c>
      <c r="AE186" s="30">
        <f t="shared" si="78"/>
        <v>1178.8607624567146</v>
      </c>
      <c r="AF186" s="30">
        <f t="shared" si="78"/>
        <v>1215.3888424201621</v>
      </c>
      <c r="AG186" s="31">
        <f t="shared" si="78"/>
        <v>1178.8607624567146</v>
      </c>
      <c r="AH186" s="29">
        <f t="shared" si="79"/>
        <v>53.554633920432501</v>
      </c>
      <c r="AI186" s="30">
        <f t="shared" si="79"/>
        <v>63.857556474636937</v>
      </c>
      <c r="AJ186" s="30">
        <f t="shared" si="79"/>
        <v>292.11011954158499</v>
      </c>
      <c r="AK186" s="30">
        <f t="shared" si="79"/>
        <v>315.44159873819723</v>
      </c>
      <c r="AL186" s="30">
        <f t="shared" si="79"/>
        <v>331.30700459189347</v>
      </c>
      <c r="AM186" s="30">
        <f t="shared" si="79"/>
        <v>341.57285543840288</v>
      </c>
      <c r="AN186" s="31">
        <f t="shared" si="79"/>
        <v>331.30700459189347</v>
      </c>
      <c r="AO186" s="42"/>
      <c r="AP186" s="43"/>
      <c r="AQ186" s="43"/>
      <c r="AR186" s="43"/>
      <c r="AS186" s="43"/>
      <c r="AT186" s="43"/>
      <c r="AU186" s="90"/>
      <c r="AV186" t="str">
        <f t="shared" si="80"/>
        <v>C3 - Low Intensity</v>
      </c>
      <c r="AW186" t="str">
        <f t="shared" si="76"/>
        <v>C3 - Low Intensity_Ruyi</v>
      </c>
    </row>
    <row r="187" spans="1:49" ht="15" outlineLevel="1" x14ac:dyDescent="0.25">
      <c r="A187" s="85" t="s">
        <v>377</v>
      </c>
      <c r="B187" t="s">
        <v>378</v>
      </c>
      <c r="C187" t="s">
        <v>376</v>
      </c>
      <c r="D187" t="s">
        <v>18</v>
      </c>
      <c r="E187" t="str">
        <f>VLOOKUP(A187,[1]VLookup!G:I,3,0)</f>
        <v>C3 Walkies</v>
      </c>
      <c r="F187" s="22">
        <v>30</v>
      </c>
      <c r="G187" s="23">
        <f>IFERROR(VLOOKUP(A187,[1]Pacific_bookings_input!A:C,3,0),0)</f>
        <v>30</v>
      </c>
      <c r="H187" s="23">
        <f>IFERROR(VLOOKUP(A187,[1]Pacific_bookings_input!H:I,2,0),0)</f>
        <v>32</v>
      </c>
      <c r="I187" s="23">
        <f t="shared" si="81"/>
        <v>35</v>
      </c>
      <c r="J187" s="23">
        <f t="shared" si="81"/>
        <v>36</v>
      </c>
      <c r="K187" s="23">
        <f t="shared" si="81"/>
        <v>37</v>
      </c>
      <c r="L187" s="23">
        <f t="shared" si="81"/>
        <v>36</v>
      </c>
      <c r="M187" s="86">
        <f>IFERROR(VLOOKUP(A187,[1]Revenue_Margin_input_Pac!A:F,6,0),"")</f>
        <v>5.0777999999999999</v>
      </c>
      <c r="N187" s="25">
        <f t="shared" si="62"/>
        <v>5.0777999999999999</v>
      </c>
      <c r="O187" s="25">
        <f t="shared" si="63"/>
        <v>5.0777999999999999</v>
      </c>
      <c r="P187" s="25">
        <f t="shared" si="64"/>
        <v>5.0777999999999999</v>
      </c>
      <c r="Q187" s="25">
        <f t="shared" si="65"/>
        <v>5.0777999999999999</v>
      </c>
      <c r="R187" s="25">
        <f t="shared" si="65"/>
        <v>5.0777999999999999</v>
      </c>
      <c r="S187" s="26">
        <f t="shared" si="65"/>
        <v>5.0777999999999999</v>
      </c>
      <c r="T187" s="27">
        <f>IFERROR(VLOOKUP(A187,[1]Revenue_Margin_input_Pac!A:K,7,0),"")</f>
        <v>0.22809043968102269</v>
      </c>
      <c r="U187" s="28">
        <f>IFERROR(VLOOKUP(A187,[1]Revenue_Margin_input_Pac!A:K,8,0),"")</f>
        <v>0.18336662788101435</v>
      </c>
      <c r="V187" s="28">
        <f>IFERROR(VLOOKUP(A187,[1]Revenue_Margin_input_Pac!A:K,9,0),"")</f>
        <v>0.30454756764184188</v>
      </c>
      <c r="W187" s="28">
        <f>IFERROR(VLOOKUP(A187,[1]Revenue_Margin_input_Pac!A:K,10,0),"")</f>
        <v>0.30454756764184188</v>
      </c>
      <c r="X187" s="28">
        <f>IFERROR(VLOOKUP(A187,[1]Revenue_Margin_input_Pac!A:K,11,0),"")</f>
        <v>0.30454756764184188</v>
      </c>
      <c r="Y187" s="28">
        <f>IFERROR(VLOOKUP(A187,[1]Revenue_Margin_input_Pac!A:L,12,0),"")</f>
        <v>0.30454756764184188</v>
      </c>
      <c r="Z187" s="87">
        <f>IFERROR(VLOOKUP(A187,[1]Revenue_Margin_input_Pac!A:M,13,0),"")</f>
        <v>0.30454756764184188</v>
      </c>
      <c r="AA187" s="29">
        <f t="shared" si="78"/>
        <v>152.334</v>
      </c>
      <c r="AB187" s="30">
        <f t="shared" si="78"/>
        <v>152.334</v>
      </c>
      <c r="AC187" s="30">
        <f t="shared" si="78"/>
        <v>162.4896</v>
      </c>
      <c r="AD187" s="30">
        <f t="shared" si="78"/>
        <v>177.72299999999998</v>
      </c>
      <c r="AE187" s="30">
        <f t="shared" si="78"/>
        <v>182.80079999999998</v>
      </c>
      <c r="AF187" s="30">
        <f t="shared" si="78"/>
        <v>187.87860000000001</v>
      </c>
      <c r="AG187" s="31">
        <f t="shared" si="78"/>
        <v>182.80079999999998</v>
      </c>
      <c r="AH187" s="29">
        <f t="shared" si="79"/>
        <v>34.745929038368914</v>
      </c>
      <c r="AI187" s="30">
        <f t="shared" si="79"/>
        <v>27.93297189162644</v>
      </c>
      <c r="AJ187" s="30">
        <f t="shared" si="79"/>
        <v>49.485812447095832</v>
      </c>
      <c r="AK187" s="30">
        <f t="shared" si="79"/>
        <v>54.125107364011058</v>
      </c>
      <c r="AL187" s="30">
        <f t="shared" si="79"/>
        <v>55.671539002982804</v>
      </c>
      <c r="AM187" s="30">
        <f t="shared" si="79"/>
        <v>57.217970641954558</v>
      </c>
      <c r="AN187" s="31">
        <f t="shared" si="79"/>
        <v>55.671539002982804</v>
      </c>
      <c r="AO187" s="42"/>
      <c r="AP187" s="43"/>
      <c r="AQ187" s="43"/>
      <c r="AR187" s="43"/>
      <c r="AS187" s="43"/>
      <c r="AT187" s="43"/>
      <c r="AU187" s="90"/>
      <c r="AV187" t="str">
        <f t="shared" si="80"/>
        <v>C3 - Low Intensity</v>
      </c>
      <c r="AW187" t="str">
        <f t="shared" si="76"/>
        <v>C3 - Low Intensity_Ruyi</v>
      </c>
    </row>
    <row r="188" spans="1:49" ht="15" hidden="1" outlineLevel="1" x14ac:dyDescent="0.25">
      <c r="A188" s="85" t="s">
        <v>379</v>
      </c>
      <c r="B188" t="s">
        <v>380</v>
      </c>
      <c r="C188" t="s">
        <v>376</v>
      </c>
      <c r="D188" t="s">
        <v>18</v>
      </c>
      <c r="E188" t="str">
        <f>VLOOKUP(A188,[1]VLookup!G:I,3,0)</f>
        <v>C3 Walkies</v>
      </c>
      <c r="F188" s="22">
        <v>0</v>
      </c>
      <c r="G188" s="23">
        <f>IFERROR(VLOOKUP(A188,[1]Pacific_bookings_input!A:C,3,0),0)</f>
        <v>0</v>
      </c>
      <c r="H188" s="23">
        <f>IFERROR(VLOOKUP(A188,[1]Pacific_bookings_input!H:I,2,0),0)</f>
        <v>0</v>
      </c>
      <c r="I188" s="23">
        <f t="shared" si="81"/>
        <v>0</v>
      </c>
      <c r="J188" s="23">
        <f t="shared" si="81"/>
        <v>0</v>
      </c>
      <c r="K188" s="23">
        <f t="shared" si="81"/>
        <v>0</v>
      </c>
      <c r="L188" s="23">
        <f t="shared" si="81"/>
        <v>0</v>
      </c>
      <c r="M188" s="86" t="str">
        <f>IFERROR(VLOOKUP(A188,[1]Revenue_Margin_input_Pac!A:F,6,0),"")</f>
        <v/>
      </c>
      <c r="N188" s="25" t="str">
        <f t="shared" si="62"/>
        <v/>
      </c>
      <c r="O188" s="25" t="str">
        <f t="shared" si="63"/>
        <v/>
      </c>
      <c r="P188" s="25" t="str">
        <f t="shared" si="64"/>
        <v/>
      </c>
      <c r="Q188" s="25" t="str">
        <f t="shared" si="65"/>
        <v/>
      </c>
      <c r="R188" s="25" t="str">
        <f t="shared" si="65"/>
        <v/>
      </c>
      <c r="S188" s="26" t="str">
        <f t="shared" si="65"/>
        <v/>
      </c>
      <c r="T188" s="27" t="str">
        <f>IFERROR(VLOOKUP(A188,[1]Revenue_Margin_input_Pac!A:K,7,0),"")</f>
        <v/>
      </c>
      <c r="U188" s="28" t="str">
        <f>IFERROR(VLOOKUP(A188,[1]Revenue_Margin_input_Pac!A:K,8,0),"")</f>
        <v/>
      </c>
      <c r="V188" s="28" t="str">
        <f>IFERROR(VLOOKUP(A188,[1]Revenue_Margin_input_Pac!A:K,9,0),"")</f>
        <v/>
      </c>
      <c r="W188" s="28" t="str">
        <f>IFERROR(VLOOKUP(A188,[1]Revenue_Margin_input_Pac!A:K,10,0),"")</f>
        <v/>
      </c>
      <c r="X188" s="28" t="str">
        <f>IFERROR(VLOOKUP(A188,[1]Revenue_Margin_input_Pac!A:K,11,0),"")</f>
        <v/>
      </c>
      <c r="Y188" s="28" t="str">
        <f>IFERROR(VLOOKUP(A188,[1]Revenue_Margin_input_Pac!A:L,12,0),"")</f>
        <v/>
      </c>
      <c r="Z188" s="87" t="str">
        <f>IFERROR(VLOOKUP(A188,[1]Revenue_Margin_input_Pac!A:M,13,0),"")</f>
        <v/>
      </c>
      <c r="AA188" s="29">
        <f t="shared" si="78"/>
        <v>0</v>
      </c>
      <c r="AB188" s="30">
        <f t="shared" si="78"/>
        <v>0</v>
      </c>
      <c r="AC188" s="30">
        <f t="shared" si="78"/>
        <v>0</v>
      </c>
      <c r="AD188" s="30">
        <f t="shared" si="78"/>
        <v>0</v>
      </c>
      <c r="AE188" s="30">
        <f t="shared" si="78"/>
        <v>0</v>
      </c>
      <c r="AF188" s="30">
        <f t="shared" si="78"/>
        <v>0</v>
      </c>
      <c r="AG188" s="31">
        <f t="shared" si="78"/>
        <v>0</v>
      </c>
      <c r="AH188" s="29">
        <f t="shared" si="79"/>
        <v>0</v>
      </c>
      <c r="AI188" s="30">
        <f t="shared" si="79"/>
        <v>0</v>
      </c>
      <c r="AJ188" s="30">
        <f t="shared" si="79"/>
        <v>0</v>
      </c>
      <c r="AK188" s="30">
        <f t="shared" si="79"/>
        <v>0</v>
      </c>
      <c r="AL188" s="30">
        <f t="shared" si="79"/>
        <v>0</v>
      </c>
      <c r="AM188" s="30">
        <f t="shared" si="79"/>
        <v>0</v>
      </c>
      <c r="AN188" s="31">
        <f t="shared" si="79"/>
        <v>0</v>
      </c>
      <c r="AO188" s="42"/>
      <c r="AP188" s="43"/>
      <c r="AQ188" s="43"/>
      <c r="AR188" s="43"/>
      <c r="AS188" s="43"/>
      <c r="AT188" s="43"/>
      <c r="AU188" s="90"/>
      <c r="AV188" t="str">
        <f t="shared" si="80"/>
        <v>C3 - Low Intensity</v>
      </c>
      <c r="AW188" t="str">
        <f t="shared" si="76"/>
        <v>C3 - Low Intensity_Ruyi</v>
      </c>
    </row>
    <row r="189" spans="1:49" ht="15" outlineLevel="1" x14ac:dyDescent="0.25">
      <c r="A189" s="85" t="s">
        <v>381</v>
      </c>
      <c r="B189" t="s">
        <v>382</v>
      </c>
      <c r="C189" t="s">
        <v>376</v>
      </c>
      <c r="D189" t="s">
        <v>15</v>
      </c>
      <c r="E189" t="str">
        <f>VLOOKUP(A189,[1]VLookup!G:I,3,0)</f>
        <v>C3 Walkies</v>
      </c>
      <c r="F189" s="22">
        <v>6</v>
      </c>
      <c r="G189" s="23">
        <f>IFERROR(VLOOKUP(A189,[1]Pacific_bookings_input!A:C,3,0),0)</f>
        <v>7</v>
      </c>
      <c r="H189" s="23">
        <f>IFERROR(VLOOKUP(A189,[1]Pacific_bookings_input!H:I,2,0),0)</f>
        <v>8</v>
      </c>
      <c r="I189" s="23">
        <f t="shared" si="81"/>
        <v>9</v>
      </c>
      <c r="J189" s="23">
        <f t="shared" si="81"/>
        <v>9</v>
      </c>
      <c r="K189" s="23">
        <f>ROUND((K$206)*$H189/$H$206,0)-1</f>
        <v>8</v>
      </c>
      <c r="L189" s="23">
        <f t="shared" si="81"/>
        <v>9</v>
      </c>
      <c r="M189" s="86">
        <f>IFERROR(VLOOKUP(A189,[1]Revenue_Margin_input_Pac!A:F,6,0),"")</f>
        <v>2.470565450427781</v>
      </c>
      <c r="N189" s="25">
        <f t="shared" si="62"/>
        <v>2.470565450427781</v>
      </c>
      <c r="O189" s="25">
        <f t="shared" si="63"/>
        <v>2.470565450427781</v>
      </c>
      <c r="P189" s="25">
        <f t="shared" si="64"/>
        <v>2.470565450427781</v>
      </c>
      <c r="Q189" s="25">
        <f t="shared" si="65"/>
        <v>2.470565450427781</v>
      </c>
      <c r="R189" s="25">
        <f t="shared" si="65"/>
        <v>2.470565450427781</v>
      </c>
      <c r="S189" s="26">
        <f t="shared" si="65"/>
        <v>2.470565450427781</v>
      </c>
      <c r="T189" s="27">
        <f>IFERROR(VLOOKUP(A189,[1]Revenue_Margin_input_Pac!A:K,7,0),"")</f>
        <v>0.25492011109556179</v>
      </c>
      <c r="U189" s="28">
        <f>IFERROR(VLOOKUP(A189,[1]Revenue_Margin_input_Pac!A:K,8,0),"")</f>
        <v>0.17438587527514418</v>
      </c>
      <c r="V189" s="28">
        <f>IFERROR(VLOOKUP(A189,[1]Revenue_Margin_input_Pac!A:K,9,0),"")</f>
        <v>0.24263165563901806</v>
      </c>
      <c r="W189" s="28">
        <f>IFERROR(VLOOKUP(A189,[1]Revenue_Margin_input_Pac!A:K,10,0),"")</f>
        <v>0.24263165563901806</v>
      </c>
      <c r="X189" s="28">
        <f>IFERROR(VLOOKUP(A189,[1]Revenue_Margin_input_Pac!A:K,11,0),"")</f>
        <v>0.24263165563901806</v>
      </c>
      <c r="Y189" s="28">
        <f>IFERROR(VLOOKUP(A189,[1]Revenue_Margin_input_Pac!A:L,12,0),"")</f>
        <v>0.24263165563901806</v>
      </c>
      <c r="Z189" s="87">
        <f>IFERROR(VLOOKUP(A189,[1]Revenue_Margin_input_Pac!A:M,13,0),"")</f>
        <v>0.24263165563901806</v>
      </c>
      <c r="AA189" s="29">
        <f t="shared" si="78"/>
        <v>14.823392702566686</v>
      </c>
      <c r="AB189" s="30">
        <f t="shared" si="78"/>
        <v>17.293958152994467</v>
      </c>
      <c r="AC189" s="30">
        <f t="shared" si="78"/>
        <v>19.764523603422248</v>
      </c>
      <c r="AD189" s="30">
        <f t="shared" si="78"/>
        <v>22.235089053850029</v>
      </c>
      <c r="AE189" s="30">
        <f t="shared" si="78"/>
        <v>22.235089053850029</v>
      </c>
      <c r="AF189" s="30">
        <f t="shared" si="78"/>
        <v>19.764523603422248</v>
      </c>
      <c r="AG189" s="31">
        <f t="shared" si="78"/>
        <v>22.235089053850029</v>
      </c>
      <c r="AH189" s="29">
        <f t="shared" si="79"/>
        <v>3.7787809145514393</v>
      </c>
      <c r="AI189" s="30">
        <f t="shared" si="79"/>
        <v>3.0158220294816558</v>
      </c>
      <c r="AJ189" s="30">
        <f t="shared" si="79"/>
        <v>4.7954990848147911</v>
      </c>
      <c r="AK189" s="30">
        <f t="shared" si="79"/>
        <v>5.3949364704166403</v>
      </c>
      <c r="AL189" s="30">
        <f t="shared" si="79"/>
        <v>5.3949364704166403</v>
      </c>
      <c r="AM189" s="30">
        <f t="shared" si="79"/>
        <v>4.7954990848147911</v>
      </c>
      <c r="AN189" s="31">
        <f t="shared" si="79"/>
        <v>5.3949364704166403</v>
      </c>
      <c r="AO189" s="42"/>
      <c r="AP189" s="43"/>
      <c r="AQ189" s="43"/>
      <c r="AR189" s="43"/>
      <c r="AS189" s="43"/>
      <c r="AT189" s="43"/>
      <c r="AU189" s="90"/>
      <c r="AV189" t="str">
        <f t="shared" si="80"/>
        <v>C3 - Low Intensity</v>
      </c>
      <c r="AW189" t="str">
        <f t="shared" si="76"/>
        <v>C3 - Low Intensity_Ruyi</v>
      </c>
    </row>
    <row r="190" spans="1:49" ht="15" outlineLevel="1" x14ac:dyDescent="0.25">
      <c r="A190" s="85" t="s">
        <v>383</v>
      </c>
      <c r="B190" t="s">
        <v>384</v>
      </c>
      <c r="C190" t="s">
        <v>376</v>
      </c>
      <c r="D190" t="s">
        <v>15</v>
      </c>
      <c r="E190" t="str">
        <f>VLOOKUP(A190,[1]VLookup!G:I,3,0)</f>
        <v>C3 Walkies</v>
      </c>
      <c r="F190" s="22">
        <v>8</v>
      </c>
      <c r="G190" s="23">
        <f>IFERROR(VLOOKUP(A190,[1]Pacific_bookings_input!A:C,3,0),0)</f>
        <v>9</v>
      </c>
      <c r="H190" s="23">
        <f>IFERROR(VLOOKUP(A190,[1]Pacific_bookings_input!H:I,2,0),0)</f>
        <v>10</v>
      </c>
      <c r="I190" s="23">
        <f t="shared" si="81"/>
        <v>11</v>
      </c>
      <c r="J190" s="23">
        <f t="shared" si="81"/>
        <v>11</v>
      </c>
      <c r="K190" s="23">
        <f t="shared" si="81"/>
        <v>12</v>
      </c>
      <c r="L190" s="23">
        <f t="shared" si="81"/>
        <v>11</v>
      </c>
      <c r="M190" s="86">
        <f>IFERROR(VLOOKUP(A190,[1]Revenue_Margin_input_Pac!A:F,6,0),"")</f>
        <v>5.0703187572143129</v>
      </c>
      <c r="N190" s="25">
        <f t="shared" si="62"/>
        <v>5.0703187572143129</v>
      </c>
      <c r="O190" s="25">
        <f t="shared" si="63"/>
        <v>5.0703187572143129</v>
      </c>
      <c r="P190" s="25">
        <f t="shared" si="64"/>
        <v>5.0703187572143129</v>
      </c>
      <c r="Q190" s="25">
        <f t="shared" si="65"/>
        <v>5.0703187572143129</v>
      </c>
      <c r="R190" s="25">
        <f t="shared" si="65"/>
        <v>5.0703187572143129</v>
      </c>
      <c r="S190" s="26">
        <f t="shared" si="65"/>
        <v>5.0703187572143129</v>
      </c>
      <c r="T190" s="27">
        <f>IFERROR(VLOOKUP(A190,[1]Revenue_Margin_input_Pac!A:K,7,0),"")</f>
        <v>0.23404230106478613</v>
      </c>
      <c r="U190" s="28">
        <f>IFERROR(VLOOKUP(A190,[1]Revenue_Margin_input_Pac!A:K,8,0),"")</f>
        <v>0.17729094705413201</v>
      </c>
      <c r="V190" s="28">
        <f>IFERROR(VLOOKUP(A190,[1]Revenue_Margin_input_Pac!A:K,9,0),"")</f>
        <v>0.2636212995602133</v>
      </c>
      <c r="W190" s="28">
        <f>IFERROR(VLOOKUP(A190,[1]Revenue_Margin_input_Pac!A:K,10,0),"")</f>
        <v>0.2636212995602133</v>
      </c>
      <c r="X190" s="28">
        <f>IFERROR(VLOOKUP(A190,[1]Revenue_Margin_input_Pac!A:K,11,0),"")</f>
        <v>0.2636212995602133</v>
      </c>
      <c r="Y190" s="28">
        <f>IFERROR(VLOOKUP(A190,[1]Revenue_Margin_input_Pac!A:L,12,0),"")</f>
        <v>0.2636212995602133</v>
      </c>
      <c r="Z190" s="87">
        <f>IFERROR(VLOOKUP(A190,[1]Revenue_Margin_input_Pac!A:M,13,0),"")</f>
        <v>0.2636212995602133</v>
      </c>
      <c r="AA190" s="29">
        <f t="shared" si="78"/>
        <v>40.562550057714503</v>
      </c>
      <c r="AB190" s="30">
        <f t="shared" si="78"/>
        <v>45.632868814928813</v>
      </c>
      <c r="AC190" s="30">
        <f t="shared" si="78"/>
        <v>50.703187572143129</v>
      </c>
      <c r="AD190" s="30">
        <f t="shared" si="78"/>
        <v>55.773506329357446</v>
      </c>
      <c r="AE190" s="30">
        <f t="shared" si="78"/>
        <v>55.773506329357446</v>
      </c>
      <c r="AF190" s="30">
        <f t="shared" si="78"/>
        <v>60.843825086571755</v>
      </c>
      <c r="AG190" s="31">
        <f t="shared" si="78"/>
        <v>55.773506329357446</v>
      </c>
      <c r="AH190" s="29">
        <f t="shared" si="79"/>
        <v>9.493352552563076</v>
      </c>
      <c r="AI190" s="30">
        <f t="shared" si="79"/>
        <v>8.0902945289956953</v>
      </c>
      <c r="AJ190" s="30">
        <f t="shared" si="79"/>
        <v>13.366440199613628</v>
      </c>
      <c r="AK190" s="30">
        <f t="shared" si="79"/>
        <v>14.703084219574992</v>
      </c>
      <c r="AL190" s="30">
        <f t="shared" si="79"/>
        <v>14.703084219574992</v>
      </c>
      <c r="AM190" s="30">
        <f t="shared" si="79"/>
        <v>16.039728239536352</v>
      </c>
      <c r="AN190" s="31">
        <f t="shared" si="79"/>
        <v>14.703084219574992</v>
      </c>
      <c r="AO190" s="42"/>
      <c r="AP190" s="43"/>
      <c r="AQ190" s="43"/>
      <c r="AR190" s="43"/>
      <c r="AS190" s="43"/>
      <c r="AT190" s="43"/>
      <c r="AU190" s="90"/>
      <c r="AV190" t="str">
        <f t="shared" si="80"/>
        <v>C3 - Low Intensity</v>
      </c>
      <c r="AW190" t="str">
        <f t="shared" si="76"/>
        <v>C3 - Low Intensity_Ruyi</v>
      </c>
    </row>
    <row r="191" spans="1:49" ht="15" hidden="1" outlineLevel="1" x14ac:dyDescent="0.25">
      <c r="A191" s="85" t="s">
        <v>385</v>
      </c>
      <c r="B191" t="s">
        <v>386</v>
      </c>
      <c r="C191" t="s">
        <v>376</v>
      </c>
      <c r="D191" t="s">
        <v>15</v>
      </c>
      <c r="E191" t="str">
        <f>VLOOKUP(A191,[1]VLookup!G:I,3,0)</f>
        <v>C3 Walkies</v>
      </c>
      <c r="F191" s="22">
        <v>0</v>
      </c>
      <c r="G191" s="23">
        <f>IFERROR(VLOOKUP(A191,[1]Pacific_bookings_input!A:C,3,0),0)</f>
        <v>0</v>
      </c>
      <c r="H191" s="23">
        <f>IFERROR(VLOOKUP(A191,[1]Pacific_bookings_input!H:I,2,0),0)</f>
        <v>0</v>
      </c>
      <c r="I191" s="23">
        <f t="shared" si="81"/>
        <v>0</v>
      </c>
      <c r="J191" s="23">
        <f t="shared" si="81"/>
        <v>0</v>
      </c>
      <c r="K191" s="23">
        <f t="shared" si="81"/>
        <v>0</v>
      </c>
      <c r="L191" s="23">
        <f t="shared" si="81"/>
        <v>0</v>
      </c>
      <c r="M191" s="86" t="str">
        <f>IFERROR(VLOOKUP(A191,[1]Revenue_Margin_input_Pac!A:F,6,0),"")</f>
        <v/>
      </c>
      <c r="N191" s="25" t="str">
        <f t="shared" si="62"/>
        <v/>
      </c>
      <c r="O191" s="25" t="str">
        <f t="shared" si="63"/>
        <v/>
      </c>
      <c r="P191" s="25" t="str">
        <f t="shared" si="64"/>
        <v/>
      </c>
      <c r="Q191" s="25" t="str">
        <f t="shared" si="65"/>
        <v/>
      </c>
      <c r="R191" s="25" t="str">
        <f t="shared" si="65"/>
        <v/>
      </c>
      <c r="S191" s="26" t="str">
        <f t="shared" si="65"/>
        <v/>
      </c>
      <c r="T191" s="27" t="str">
        <f>IFERROR(VLOOKUP(A191,[1]Revenue_Margin_input_Pac!A:K,7,0),"")</f>
        <v/>
      </c>
      <c r="U191" s="28" t="str">
        <f>IFERROR(VLOOKUP(A191,[1]Revenue_Margin_input_Pac!A:K,8,0),"")</f>
        <v/>
      </c>
      <c r="V191" s="28" t="str">
        <f>IFERROR(VLOOKUP(A191,[1]Revenue_Margin_input_Pac!A:K,9,0),"")</f>
        <v/>
      </c>
      <c r="W191" s="28" t="str">
        <f>IFERROR(VLOOKUP(A191,[1]Revenue_Margin_input_Pac!A:K,10,0),"")</f>
        <v/>
      </c>
      <c r="X191" s="28" t="str">
        <f>IFERROR(VLOOKUP(A191,[1]Revenue_Margin_input_Pac!A:K,11,0),"")</f>
        <v/>
      </c>
      <c r="Y191" s="28" t="str">
        <f>IFERROR(VLOOKUP(A191,[1]Revenue_Margin_input_Pac!A:L,12,0),"")</f>
        <v/>
      </c>
      <c r="Z191" s="87" t="str">
        <f>IFERROR(VLOOKUP(A191,[1]Revenue_Margin_input_Pac!A:M,13,0),"")</f>
        <v/>
      </c>
      <c r="AA191" s="29">
        <f t="shared" si="78"/>
        <v>0</v>
      </c>
      <c r="AB191" s="30">
        <f t="shared" si="78"/>
        <v>0</v>
      </c>
      <c r="AC191" s="30">
        <f t="shared" si="78"/>
        <v>0</v>
      </c>
      <c r="AD191" s="30">
        <f t="shared" si="78"/>
        <v>0</v>
      </c>
      <c r="AE191" s="30">
        <f t="shared" si="78"/>
        <v>0</v>
      </c>
      <c r="AF191" s="30">
        <f t="shared" si="78"/>
        <v>0</v>
      </c>
      <c r="AG191" s="31">
        <f t="shared" si="78"/>
        <v>0</v>
      </c>
      <c r="AH191" s="29">
        <f t="shared" si="79"/>
        <v>0</v>
      </c>
      <c r="AI191" s="30">
        <f t="shared" si="79"/>
        <v>0</v>
      </c>
      <c r="AJ191" s="30">
        <f t="shared" si="79"/>
        <v>0</v>
      </c>
      <c r="AK191" s="30">
        <f t="shared" si="79"/>
        <v>0</v>
      </c>
      <c r="AL191" s="30">
        <f t="shared" si="79"/>
        <v>0</v>
      </c>
      <c r="AM191" s="30">
        <f t="shared" si="79"/>
        <v>0</v>
      </c>
      <c r="AN191" s="31">
        <f t="shared" si="79"/>
        <v>0</v>
      </c>
      <c r="AO191" s="42" t="str">
        <f t="shared" ref="AO191:AU193" si="82">IFERROR(AH191/AA191,"")</f>
        <v/>
      </c>
      <c r="AP191" s="43" t="str">
        <f t="shared" si="82"/>
        <v/>
      </c>
      <c r="AQ191" s="43" t="str">
        <f t="shared" si="82"/>
        <v/>
      </c>
      <c r="AR191" s="43" t="str">
        <f t="shared" si="82"/>
        <v/>
      </c>
      <c r="AS191" s="43" t="str">
        <f t="shared" si="82"/>
        <v/>
      </c>
      <c r="AT191" s="43" t="str">
        <f t="shared" si="82"/>
        <v/>
      </c>
      <c r="AU191" s="90" t="str">
        <f t="shared" si="82"/>
        <v/>
      </c>
      <c r="AV191" t="str">
        <f t="shared" si="80"/>
        <v>C3 - Low Intensity</v>
      </c>
      <c r="AW191" t="str">
        <f t="shared" si="76"/>
        <v>C3 - Low Intensity_Ruyi</v>
      </c>
    </row>
    <row r="192" spans="1:49" ht="15" hidden="1" outlineLevel="1" x14ac:dyDescent="0.25">
      <c r="A192" s="85" t="s">
        <v>387</v>
      </c>
      <c r="B192" t="s">
        <v>388</v>
      </c>
      <c r="C192" t="s">
        <v>376</v>
      </c>
      <c r="D192" t="s">
        <v>15</v>
      </c>
      <c r="E192" t="str">
        <f>VLOOKUP(A192,[1]VLookup!G:I,3,0)</f>
        <v>C3 Walkies</v>
      </c>
      <c r="F192" s="22">
        <v>0</v>
      </c>
      <c r="G192" s="23">
        <f>IFERROR(VLOOKUP(A192,[1]Pacific_bookings_input!A:C,3,0),0)</f>
        <v>0</v>
      </c>
      <c r="H192" s="23">
        <f>IFERROR(VLOOKUP(A192,[1]Pacific_bookings_input!H:I,2,0),0)</f>
        <v>0</v>
      </c>
      <c r="I192" s="23">
        <f t="shared" si="81"/>
        <v>0</v>
      </c>
      <c r="J192" s="23">
        <f t="shared" si="81"/>
        <v>0</v>
      </c>
      <c r="K192" s="23">
        <f t="shared" si="81"/>
        <v>0</v>
      </c>
      <c r="L192" s="23">
        <f t="shared" si="81"/>
        <v>0</v>
      </c>
      <c r="M192" s="86" t="str">
        <f>IFERROR(VLOOKUP(A192,[1]Revenue_Margin_input_Pac!A:F,6,0),"")</f>
        <v/>
      </c>
      <c r="N192" s="25" t="str">
        <f t="shared" si="62"/>
        <v/>
      </c>
      <c r="O192" s="25" t="str">
        <f t="shared" si="63"/>
        <v/>
      </c>
      <c r="P192" s="25" t="str">
        <f t="shared" si="64"/>
        <v/>
      </c>
      <c r="Q192" s="25" t="str">
        <f t="shared" si="65"/>
        <v/>
      </c>
      <c r="R192" s="25" t="str">
        <f t="shared" si="65"/>
        <v/>
      </c>
      <c r="S192" s="26" t="str">
        <f t="shared" si="65"/>
        <v/>
      </c>
      <c r="T192" s="27" t="str">
        <f>IFERROR(VLOOKUP(A192,[1]Revenue_Margin_input_Pac!A:K,7,0),"")</f>
        <v/>
      </c>
      <c r="U192" s="28" t="str">
        <f>IFERROR(VLOOKUP(A192,[1]Revenue_Margin_input_Pac!A:K,8,0),"")</f>
        <v/>
      </c>
      <c r="V192" s="28" t="str">
        <f>IFERROR(VLOOKUP(A192,[1]Revenue_Margin_input_Pac!A:K,9,0),"")</f>
        <v/>
      </c>
      <c r="W192" s="28" t="str">
        <f>IFERROR(VLOOKUP(A192,[1]Revenue_Margin_input_Pac!A:K,10,0),"")</f>
        <v/>
      </c>
      <c r="X192" s="28" t="str">
        <f>IFERROR(VLOOKUP(A192,[1]Revenue_Margin_input_Pac!A:K,11,0),"")</f>
        <v/>
      </c>
      <c r="Y192" s="28" t="str">
        <f>IFERROR(VLOOKUP(A192,[1]Revenue_Margin_input_Pac!A:L,12,0),"")</f>
        <v/>
      </c>
      <c r="Z192" s="87" t="str">
        <f>IFERROR(VLOOKUP(A192,[1]Revenue_Margin_input_Pac!A:M,13,0),"")</f>
        <v/>
      </c>
      <c r="AA192" s="29">
        <f t="shared" si="78"/>
        <v>0</v>
      </c>
      <c r="AB192" s="30">
        <f t="shared" si="78"/>
        <v>0</v>
      </c>
      <c r="AC192" s="30">
        <f t="shared" si="78"/>
        <v>0</v>
      </c>
      <c r="AD192" s="30">
        <f t="shared" si="78"/>
        <v>0</v>
      </c>
      <c r="AE192" s="30">
        <f t="shared" si="78"/>
        <v>0</v>
      </c>
      <c r="AF192" s="30">
        <f t="shared" si="78"/>
        <v>0</v>
      </c>
      <c r="AG192" s="31">
        <f t="shared" si="78"/>
        <v>0</v>
      </c>
      <c r="AH192" s="29">
        <f t="shared" si="79"/>
        <v>0</v>
      </c>
      <c r="AI192" s="30">
        <f t="shared" si="79"/>
        <v>0</v>
      </c>
      <c r="AJ192" s="30">
        <f t="shared" si="79"/>
        <v>0</v>
      </c>
      <c r="AK192" s="30">
        <f t="shared" si="79"/>
        <v>0</v>
      </c>
      <c r="AL192" s="30">
        <f t="shared" si="79"/>
        <v>0</v>
      </c>
      <c r="AM192" s="30">
        <f t="shared" si="79"/>
        <v>0</v>
      </c>
      <c r="AN192" s="31">
        <f t="shared" si="79"/>
        <v>0</v>
      </c>
      <c r="AO192" s="42" t="str">
        <f t="shared" si="82"/>
        <v/>
      </c>
      <c r="AP192" s="43" t="str">
        <f t="shared" si="82"/>
        <v/>
      </c>
      <c r="AQ192" s="43" t="str">
        <f t="shared" si="82"/>
        <v/>
      </c>
      <c r="AR192" s="43" t="str">
        <f t="shared" si="82"/>
        <v/>
      </c>
      <c r="AS192" s="43" t="str">
        <f t="shared" si="82"/>
        <v/>
      </c>
      <c r="AT192" s="43" t="str">
        <f t="shared" si="82"/>
        <v/>
      </c>
      <c r="AU192" s="90" t="str">
        <f t="shared" si="82"/>
        <v/>
      </c>
      <c r="AV192" t="str">
        <f t="shared" si="80"/>
        <v>C3 - Low Intensity</v>
      </c>
      <c r="AW192" t="str">
        <f t="shared" si="76"/>
        <v>C3 - Low Intensity_Ruyi</v>
      </c>
    </row>
    <row r="193" spans="1:49" ht="15" hidden="1" outlineLevel="1" x14ac:dyDescent="0.25">
      <c r="A193" s="85" t="s">
        <v>389</v>
      </c>
      <c r="B193" t="s">
        <v>388</v>
      </c>
      <c r="C193" t="s">
        <v>376</v>
      </c>
      <c r="D193" t="s">
        <v>18</v>
      </c>
      <c r="E193" t="str">
        <f>VLOOKUP(A193,[1]VLookup!G:I,3,0)</f>
        <v>C3 Walkies</v>
      </c>
      <c r="F193" s="22">
        <v>0</v>
      </c>
      <c r="G193" s="23">
        <f>IFERROR(VLOOKUP(A193,[1]Pacific_bookings_input!A:C,3,0),0)</f>
        <v>0</v>
      </c>
      <c r="H193" s="23">
        <f>IFERROR(VLOOKUP(A193,[1]Pacific_bookings_input!H:I,2,0),0)</f>
        <v>0</v>
      </c>
      <c r="I193" s="23">
        <f t="shared" si="81"/>
        <v>0</v>
      </c>
      <c r="J193" s="23">
        <f t="shared" si="81"/>
        <v>0</v>
      </c>
      <c r="K193" s="23">
        <f t="shared" si="81"/>
        <v>0</v>
      </c>
      <c r="L193" s="23">
        <f t="shared" si="81"/>
        <v>0</v>
      </c>
      <c r="M193" s="86" t="str">
        <f>IFERROR(VLOOKUP(A193,[1]Revenue_Margin_input_Pac!A:F,6,0),"")</f>
        <v/>
      </c>
      <c r="N193" s="25" t="str">
        <f t="shared" si="62"/>
        <v/>
      </c>
      <c r="O193" s="25" t="str">
        <f t="shared" si="63"/>
        <v/>
      </c>
      <c r="P193" s="25" t="str">
        <f t="shared" si="64"/>
        <v/>
      </c>
      <c r="Q193" s="25" t="str">
        <f t="shared" si="65"/>
        <v/>
      </c>
      <c r="R193" s="25" t="str">
        <f t="shared" si="65"/>
        <v/>
      </c>
      <c r="S193" s="26" t="str">
        <f t="shared" si="65"/>
        <v/>
      </c>
      <c r="T193" s="27" t="str">
        <f>IFERROR(VLOOKUP(A193,[1]Revenue_Margin_input_Pac!A:K,7,0),"")</f>
        <v/>
      </c>
      <c r="U193" s="28" t="str">
        <f>IFERROR(VLOOKUP(A193,[1]Revenue_Margin_input_Pac!A:K,8,0),"")</f>
        <v/>
      </c>
      <c r="V193" s="28" t="str">
        <f>IFERROR(VLOOKUP(A193,[1]Revenue_Margin_input_Pac!A:K,9,0),"")</f>
        <v/>
      </c>
      <c r="W193" s="28" t="str">
        <f>IFERROR(VLOOKUP(A193,[1]Revenue_Margin_input_Pac!A:K,10,0),"")</f>
        <v/>
      </c>
      <c r="X193" s="28" t="str">
        <f>IFERROR(VLOOKUP(A193,[1]Revenue_Margin_input_Pac!A:K,11,0),"")</f>
        <v/>
      </c>
      <c r="Y193" s="28" t="str">
        <f>IFERROR(VLOOKUP(A193,[1]Revenue_Margin_input_Pac!A:L,12,0),"")</f>
        <v/>
      </c>
      <c r="Z193" s="87" t="str">
        <f>IFERROR(VLOOKUP(A193,[1]Revenue_Margin_input_Pac!A:M,13,0),"")</f>
        <v/>
      </c>
      <c r="AA193" s="29">
        <f t="shared" si="78"/>
        <v>0</v>
      </c>
      <c r="AB193" s="30">
        <f t="shared" si="78"/>
        <v>0</v>
      </c>
      <c r="AC193" s="30">
        <f t="shared" si="78"/>
        <v>0</v>
      </c>
      <c r="AD193" s="30">
        <f t="shared" si="78"/>
        <v>0</v>
      </c>
      <c r="AE193" s="30">
        <f t="shared" si="78"/>
        <v>0</v>
      </c>
      <c r="AF193" s="30">
        <f t="shared" si="78"/>
        <v>0</v>
      </c>
      <c r="AG193" s="31">
        <f t="shared" si="78"/>
        <v>0</v>
      </c>
      <c r="AH193" s="29">
        <f t="shared" si="79"/>
        <v>0</v>
      </c>
      <c r="AI193" s="30">
        <f t="shared" si="79"/>
        <v>0</v>
      </c>
      <c r="AJ193" s="30">
        <f t="shared" si="79"/>
        <v>0</v>
      </c>
      <c r="AK193" s="30">
        <f t="shared" si="79"/>
        <v>0</v>
      </c>
      <c r="AL193" s="30">
        <f t="shared" si="79"/>
        <v>0</v>
      </c>
      <c r="AM193" s="30">
        <f t="shared" si="79"/>
        <v>0</v>
      </c>
      <c r="AN193" s="31">
        <f t="shared" si="79"/>
        <v>0</v>
      </c>
      <c r="AO193" s="42" t="str">
        <f t="shared" si="82"/>
        <v/>
      </c>
      <c r="AP193" s="43" t="str">
        <f t="shared" si="82"/>
        <v/>
      </c>
      <c r="AQ193" s="43" t="str">
        <f t="shared" si="82"/>
        <v/>
      </c>
      <c r="AR193" s="43" t="str">
        <f t="shared" si="82"/>
        <v/>
      </c>
      <c r="AS193" s="43" t="str">
        <f t="shared" si="82"/>
        <v/>
      </c>
      <c r="AT193" s="43" t="str">
        <f t="shared" si="82"/>
        <v/>
      </c>
      <c r="AU193" s="90" t="str">
        <f t="shared" si="82"/>
        <v/>
      </c>
      <c r="AV193" t="str">
        <f t="shared" si="80"/>
        <v>C3 - Low Intensity</v>
      </c>
      <c r="AW193" t="str">
        <f t="shared" si="76"/>
        <v>C3 - Low Intensity_Ruyi</v>
      </c>
    </row>
    <row r="194" spans="1:49" ht="15" outlineLevel="1" x14ac:dyDescent="0.25">
      <c r="A194" s="85" t="s">
        <v>390</v>
      </c>
      <c r="B194" t="s">
        <v>391</v>
      </c>
      <c r="C194" t="s">
        <v>376</v>
      </c>
      <c r="D194" t="s">
        <v>18</v>
      </c>
      <c r="E194" t="str">
        <f>VLOOKUP(A194,[1]VLookup!G:I,3,0)</f>
        <v>C3 Walkies</v>
      </c>
      <c r="F194" s="22">
        <v>1</v>
      </c>
      <c r="G194" s="23">
        <f>IFERROR(VLOOKUP(A194,[1]Pacific_bookings_input!A:C,3,0),0)</f>
        <v>1</v>
      </c>
      <c r="H194" s="23">
        <f>IFERROR(VLOOKUP(A194,[1]Pacific_bookings_input!H:I,2,0),0)</f>
        <v>1</v>
      </c>
      <c r="I194" s="23">
        <f t="shared" si="81"/>
        <v>1</v>
      </c>
      <c r="J194" s="23">
        <f t="shared" si="81"/>
        <v>1</v>
      </c>
      <c r="K194" s="23">
        <f t="shared" si="81"/>
        <v>1</v>
      </c>
      <c r="L194" s="23">
        <f t="shared" si="81"/>
        <v>1</v>
      </c>
      <c r="M194" s="86">
        <f>IFERROR(VLOOKUP(A194,[1]Revenue_Margin_input_Pac!A:F,6,0),"")</f>
        <v>6.7387107499999992</v>
      </c>
      <c r="N194" s="25">
        <f t="shared" si="62"/>
        <v>6.7387107499999992</v>
      </c>
      <c r="O194" s="25">
        <f t="shared" si="63"/>
        <v>6.7387107499999992</v>
      </c>
      <c r="P194" s="25">
        <f t="shared" si="64"/>
        <v>6.7387107499999992</v>
      </c>
      <c r="Q194" s="25">
        <f t="shared" si="65"/>
        <v>6.7387107499999992</v>
      </c>
      <c r="R194" s="25">
        <f t="shared" si="65"/>
        <v>6.7387107499999992</v>
      </c>
      <c r="S194" s="26">
        <f t="shared" si="65"/>
        <v>6.7387107499999992</v>
      </c>
      <c r="T194" s="27">
        <f>IFERROR(VLOOKUP(A194,[1]Revenue_Margin_input_Pac!A:K,7,0),"")</f>
        <v>0.28506096957237498</v>
      </c>
      <c r="U194" s="28">
        <f>IFERROR(VLOOKUP(A194,[1]Revenue_Margin_input_Pac!A:K,8,0),"")</f>
        <v>0.17729094705413201</v>
      </c>
      <c r="V194" s="28">
        <f>IFERROR(VLOOKUP(A194,[1]Revenue_Margin_input_Pac!A:K,9,0),"")</f>
        <v>0.18354305832574319</v>
      </c>
      <c r="W194" s="28">
        <f>IFERROR(VLOOKUP(A194,[1]Revenue_Margin_input_Pac!A:K,10,0),"")</f>
        <v>0.18354305832574319</v>
      </c>
      <c r="X194" s="28">
        <f>IFERROR(VLOOKUP(A194,[1]Revenue_Margin_input_Pac!A:K,11,0),"")</f>
        <v>0.18354305832574319</v>
      </c>
      <c r="Y194" s="28">
        <f>IFERROR(VLOOKUP(A194,[1]Revenue_Margin_input_Pac!A:L,12,0),"")</f>
        <v>0.18354305832574319</v>
      </c>
      <c r="Z194" s="87">
        <f>IFERROR(VLOOKUP(A194,[1]Revenue_Margin_input_Pac!A:M,13,0),"")</f>
        <v>0.18354305832574319</v>
      </c>
      <c r="AA194" s="29">
        <f t="shared" si="78"/>
        <v>6.7387107499999992</v>
      </c>
      <c r="AB194" s="30">
        <f t="shared" si="78"/>
        <v>6.7387107499999992</v>
      </c>
      <c r="AC194" s="30">
        <f t="shared" si="78"/>
        <v>6.7387107499999992</v>
      </c>
      <c r="AD194" s="30">
        <f t="shared" si="78"/>
        <v>6.7387107499999992</v>
      </c>
      <c r="AE194" s="30">
        <f t="shared" si="78"/>
        <v>6.7387107499999992</v>
      </c>
      <c r="AF194" s="30">
        <f t="shared" si="78"/>
        <v>6.7387107499999992</v>
      </c>
      <c r="AG194" s="31">
        <f t="shared" si="78"/>
        <v>6.7387107499999992</v>
      </c>
      <c r="AH194" s="29">
        <f t="shared" si="79"/>
        <v>1.920943420062786</v>
      </c>
      <c r="AI194" s="30">
        <f t="shared" si="79"/>
        <v>1.19471241079136</v>
      </c>
      <c r="AJ194" s="30">
        <f t="shared" si="79"/>
        <v>1.2368435802275626</v>
      </c>
      <c r="AK194" s="30">
        <f t="shared" si="79"/>
        <v>1.2368435802275626</v>
      </c>
      <c r="AL194" s="30">
        <f t="shared" si="79"/>
        <v>1.2368435802275626</v>
      </c>
      <c r="AM194" s="30">
        <f t="shared" si="79"/>
        <v>1.2368435802275626</v>
      </c>
      <c r="AN194" s="31">
        <f t="shared" si="79"/>
        <v>1.2368435802275626</v>
      </c>
      <c r="AO194" s="42"/>
      <c r="AP194" s="43"/>
      <c r="AQ194" s="43"/>
      <c r="AR194" s="43"/>
      <c r="AS194" s="43"/>
      <c r="AT194" s="43"/>
      <c r="AU194" s="90"/>
      <c r="AV194" t="str">
        <f t="shared" si="80"/>
        <v>C3 - Low Intensity</v>
      </c>
      <c r="AW194" t="str">
        <f t="shared" si="76"/>
        <v>C3 - Low Intensity_Ruyi</v>
      </c>
    </row>
    <row r="195" spans="1:49" ht="15" hidden="1" outlineLevel="1" x14ac:dyDescent="0.25">
      <c r="A195" s="85" t="s">
        <v>392</v>
      </c>
      <c r="B195" t="s">
        <v>393</v>
      </c>
      <c r="C195" t="s">
        <v>376</v>
      </c>
      <c r="D195" t="s">
        <v>18</v>
      </c>
      <c r="E195" t="str">
        <f>VLOOKUP(A195,[1]VLookup!G:I,3,0)</f>
        <v>C3 Walkies</v>
      </c>
      <c r="F195" s="22">
        <v>0</v>
      </c>
      <c r="G195" s="23">
        <f>IFERROR(VLOOKUP(A195,[1]Pacific_bookings_input!A:C,3,0),0)</f>
        <v>0</v>
      </c>
      <c r="H195" s="23">
        <f>IFERROR(VLOOKUP(A195,[1]Pacific_bookings_input!H:I,2,0),0)</f>
        <v>0</v>
      </c>
      <c r="I195" s="23">
        <f t="shared" si="81"/>
        <v>0</v>
      </c>
      <c r="J195" s="23">
        <f t="shared" si="81"/>
        <v>0</v>
      </c>
      <c r="K195" s="23">
        <f t="shared" si="81"/>
        <v>0</v>
      </c>
      <c r="L195" s="23">
        <f t="shared" si="81"/>
        <v>0</v>
      </c>
      <c r="M195" s="86" t="str">
        <f>IFERROR(VLOOKUP(A195,[1]Revenue_Margin_input_Pac!A:F,6,0),"")</f>
        <v/>
      </c>
      <c r="N195" s="25" t="str">
        <f t="shared" si="62"/>
        <v/>
      </c>
      <c r="O195" s="25" t="str">
        <f t="shared" si="63"/>
        <v/>
      </c>
      <c r="P195" s="25" t="str">
        <f t="shared" si="64"/>
        <v/>
      </c>
      <c r="Q195" s="25" t="str">
        <f t="shared" si="65"/>
        <v/>
      </c>
      <c r="R195" s="25" t="str">
        <f t="shared" si="65"/>
        <v/>
      </c>
      <c r="S195" s="26" t="str">
        <f t="shared" si="65"/>
        <v/>
      </c>
      <c r="T195" s="27" t="str">
        <f>IFERROR(VLOOKUP(A195,[1]Revenue_Margin_input_Pac!A:K,7,0),"")</f>
        <v/>
      </c>
      <c r="U195" s="28" t="str">
        <f>IFERROR(VLOOKUP(A195,[1]Revenue_Margin_input_Pac!A:K,8,0),"")</f>
        <v/>
      </c>
      <c r="V195" s="28" t="str">
        <f>IFERROR(VLOOKUP(A195,[1]Revenue_Margin_input_Pac!A:K,9,0),"")</f>
        <v/>
      </c>
      <c r="W195" s="28" t="str">
        <f>IFERROR(VLOOKUP(A195,[1]Revenue_Margin_input_Pac!A:K,10,0),"")</f>
        <v/>
      </c>
      <c r="X195" s="28" t="str">
        <f>IFERROR(VLOOKUP(A195,[1]Revenue_Margin_input_Pac!A:K,11,0),"")</f>
        <v/>
      </c>
      <c r="Y195" s="28" t="str">
        <f>IFERROR(VLOOKUP(A195,[1]Revenue_Margin_input_Pac!A:L,12,0),"")</f>
        <v/>
      </c>
      <c r="Z195" s="87" t="str">
        <f>IFERROR(VLOOKUP(A195,[1]Revenue_Margin_input_Pac!A:M,13,0),"")</f>
        <v/>
      </c>
      <c r="AA195" s="29">
        <f t="shared" si="78"/>
        <v>0</v>
      </c>
      <c r="AB195" s="30">
        <f t="shared" si="78"/>
        <v>0</v>
      </c>
      <c r="AC195" s="30">
        <f t="shared" si="78"/>
        <v>0</v>
      </c>
      <c r="AD195" s="30">
        <f t="shared" si="78"/>
        <v>0</v>
      </c>
      <c r="AE195" s="30">
        <f t="shared" si="78"/>
        <v>0</v>
      </c>
      <c r="AF195" s="30">
        <f t="shared" si="78"/>
        <v>0</v>
      </c>
      <c r="AG195" s="31">
        <f t="shared" si="78"/>
        <v>0</v>
      </c>
      <c r="AH195" s="29">
        <f t="shared" si="79"/>
        <v>0</v>
      </c>
      <c r="AI195" s="30">
        <f t="shared" si="79"/>
        <v>0</v>
      </c>
      <c r="AJ195" s="30">
        <f t="shared" si="79"/>
        <v>0</v>
      </c>
      <c r="AK195" s="30">
        <f t="shared" si="79"/>
        <v>0</v>
      </c>
      <c r="AL195" s="30">
        <f t="shared" si="79"/>
        <v>0</v>
      </c>
      <c r="AM195" s="30">
        <f t="shared" si="79"/>
        <v>0</v>
      </c>
      <c r="AN195" s="31">
        <f t="shared" si="79"/>
        <v>0</v>
      </c>
      <c r="AO195" s="42"/>
      <c r="AP195" s="43"/>
      <c r="AQ195" s="43"/>
      <c r="AR195" s="43"/>
      <c r="AS195" s="43"/>
      <c r="AT195" s="43"/>
      <c r="AU195" s="90"/>
      <c r="AV195" t="str">
        <f t="shared" si="80"/>
        <v>C3 - Low Intensity</v>
      </c>
      <c r="AW195" t="str">
        <f t="shared" si="76"/>
        <v>C3 - Low Intensity_Ruyi</v>
      </c>
    </row>
    <row r="196" spans="1:49" ht="15" hidden="1" outlineLevel="1" x14ac:dyDescent="0.25">
      <c r="A196" s="85" t="s">
        <v>394</v>
      </c>
      <c r="B196" t="s">
        <v>395</v>
      </c>
      <c r="C196" t="s">
        <v>376</v>
      </c>
      <c r="D196" t="s">
        <v>18</v>
      </c>
      <c r="E196" t="str">
        <f>VLOOKUP(A196,[1]VLookup!G:I,3,0)</f>
        <v>C3 Walkies</v>
      </c>
      <c r="F196" s="22">
        <v>0</v>
      </c>
      <c r="G196" s="23">
        <f>IFERROR(VLOOKUP(A196,[1]Pacific_bookings_input!A:C,3,0),0)</f>
        <v>0</v>
      </c>
      <c r="H196" s="23">
        <f>IFERROR(VLOOKUP(A196,[1]Pacific_bookings_input!H:I,2,0),0)</f>
        <v>0</v>
      </c>
      <c r="I196" s="23">
        <f t="shared" si="81"/>
        <v>0</v>
      </c>
      <c r="J196" s="23">
        <f t="shared" si="81"/>
        <v>0</v>
      </c>
      <c r="K196" s="23">
        <f t="shared" si="81"/>
        <v>0</v>
      </c>
      <c r="L196" s="23">
        <f t="shared" si="81"/>
        <v>0</v>
      </c>
      <c r="M196" s="86" t="str">
        <f>IFERROR(VLOOKUP(A196,[1]Revenue_Margin_input_Pac!A:F,6,0),"")</f>
        <v/>
      </c>
      <c r="N196" s="25" t="str">
        <f t="shared" si="62"/>
        <v/>
      </c>
      <c r="O196" s="25" t="str">
        <f t="shared" si="63"/>
        <v/>
      </c>
      <c r="P196" s="25" t="str">
        <f t="shared" si="64"/>
        <v/>
      </c>
      <c r="Q196" s="25" t="str">
        <f t="shared" si="65"/>
        <v/>
      </c>
      <c r="R196" s="25" t="str">
        <f t="shared" si="65"/>
        <v/>
      </c>
      <c r="S196" s="26" t="str">
        <f t="shared" si="65"/>
        <v/>
      </c>
      <c r="T196" s="27" t="str">
        <f>IFERROR(VLOOKUP(A196,[1]Revenue_Margin_input_Pac!A:K,7,0),"")</f>
        <v/>
      </c>
      <c r="U196" s="28" t="str">
        <f>IFERROR(VLOOKUP(A196,[1]Revenue_Margin_input_Pac!A:K,8,0),"")</f>
        <v/>
      </c>
      <c r="V196" s="28" t="str">
        <f>IFERROR(VLOOKUP(A196,[1]Revenue_Margin_input_Pac!A:K,9,0),"")</f>
        <v/>
      </c>
      <c r="W196" s="28" t="str">
        <f>IFERROR(VLOOKUP(A196,[1]Revenue_Margin_input_Pac!A:K,10,0),"")</f>
        <v/>
      </c>
      <c r="X196" s="28" t="str">
        <f>IFERROR(VLOOKUP(A196,[1]Revenue_Margin_input_Pac!A:K,11,0),"")</f>
        <v/>
      </c>
      <c r="Y196" s="28" t="str">
        <f>IFERROR(VLOOKUP(A196,[1]Revenue_Margin_input_Pac!A:L,12,0),"")</f>
        <v/>
      </c>
      <c r="Z196" s="87" t="str">
        <f>IFERROR(VLOOKUP(A196,[1]Revenue_Margin_input_Pac!A:M,13,0),"")</f>
        <v/>
      </c>
      <c r="AA196" s="29">
        <f t="shared" si="78"/>
        <v>0</v>
      </c>
      <c r="AB196" s="30">
        <f t="shared" si="78"/>
        <v>0</v>
      </c>
      <c r="AC196" s="30">
        <f t="shared" si="78"/>
        <v>0</v>
      </c>
      <c r="AD196" s="30">
        <f t="shared" si="78"/>
        <v>0</v>
      </c>
      <c r="AE196" s="30">
        <f t="shared" si="78"/>
        <v>0</v>
      </c>
      <c r="AF196" s="30">
        <f t="shared" si="78"/>
        <v>0</v>
      </c>
      <c r="AG196" s="31">
        <f t="shared" si="78"/>
        <v>0</v>
      </c>
      <c r="AH196" s="29">
        <f t="shared" si="79"/>
        <v>0</v>
      </c>
      <c r="AI196" s="30">
        <f t="shared" si="79"/>
        <v>0</v>
      </c>
      <c r="AJ196" s="30">
        <f t="shared" si="79"/>
        <v>0</v>
      </c>
      <c r="AK196" s="30">
        <f t="shared" si="79"/>
        <v>0</v>
      </c>
      <c r="AL196" s="30">
        <f t="shared" si="79"/>
        <v>0</v>
      </c>
      <c r="AM196" s="30">
        <f t="shared" si="79"/>
        <v>0</v>
      </c>
      <c r="AN196" s="31">
        <f t="shared" si="79"/>
        <v>0</v>
      </c>
      <c r="AO196" s="42"/>
      <c r="AP196" s="43"/>
      <c r="AQ196" s="43"/>
      <c r="AR196" s="43"/>
      <c r="AS196" s="43"/>
      <c r="AT196" s="43"/>
      <c r="AU196" s="90"/>
      <c r="AV196" t="str">
        <f t="shared" si="80"/>
        <v>C3 - Low Intensity</v>
      </c>
      <c r="AW196" t="str">
        <f t="shared" si="76"/>
        <v>C3 - Low Intensity_Ruyi</v>
      </c>
    </row>
    <row r="197" spans="1:49" ht="15" outlineLevel="1" x14ac:dyDescent="0.25">
      <c r="A197" s="85" t="s">
        <v>396</v>
      </c>
      <c r="B197" t="s">
        <v>397</v>
      </c>
      <c r="C197" t="s">
        <v>376</v>
      </c>
      <c r="D197" t="s">
        <v>18</v>
      </c>
      <c r="E197" t="str">
        <f>VLOOKUP(A197,[1]VLookup!G:I,3,0)</f>
        <v>C3 Walkies</v>
      </c>
      <c r="F197" s="22">
        <v>1</v>
      </c>
      <c r="G197" s="23">
        <f>IFERROR(VLOOKUP(A197,[1]Pacific_bookings_input!A:C,3,0),0)</f>
        <v>2</v>
      </c>
      <c r="H197" s="23">
        <f>IFERROR(VLOOKUP(A197,[1]Pacific_bookings_input!H:I,2,0),0)</f>
        <v>2</v>
      </c>
      <c r="I197" s="23">
        <f t="shared" si="81"/>
        <v>2</v>
      </c>
      <c r="J197" s="23">
        <f t="shared" si="81"/>
        <v>2</v>
      </c>
      <c r="K197" s="23">
        <f t="shared" si="81"/>
        <v>2</v>
      </c>
      <c r="L197" s="23">
        <f t="shared" si="81"/>
        <v>2</v>
      </c>
      <c r="M197" s="86">
        <f>IFERROR(VLOOKUP(A197,[1]Revenue_Margin_input_Pac!A:F,6,0),"")</f>
        <v>5.6210000000000004</v>
      </c>
      <c r="N197" s="25">
        <f t="shared" ref="N197:N260" si="83">M197</f>
        <v>5.6210000000000004</v>
      </c>
      <c r="O197" s="25">
        <f t="shared" ref="O197:O260" si="84">M197</f>
        <v>5.6210000000000004</v>
      </c>
      <c r="P197" s="25">
        <f t="shared" ref="P197:P260" si="85">M197</f>
        <v>5.6210000000000004</v>
      </c>
      <c r="Q197" s="25">
        <f t="shared" ref="Q197:S260" si="86">M197</f>
        <v>5.6210000000000004</v>
      </c>
      <c r="R197" s="25">
        <f t="shared" si="86"/>
        <v>5.6210000000000004</v>
      </c>
      <c r="S197" s="26">
        <f t="shared" si="86"/>
        <v>5.6210000000000004</v>
      </c>
      <c r="T197" s="27">
        <f>IFERROR(VLOOKUP(A197,[1]Revenue_Margin_input_Pac!A:K,7,0),"")</f>
        <v>0.28506096957237498</v>
      </c>
      <c r="U197" s="28">
        <f>IFERROR(VLOOKUP(A197,[1]Revenue_Margin_input_Pac!A:K,8,0),"")</f>
        <v>0.20311025158112236</v>
      </c>
      <c r="V197" s="28">
        <f>IFERROR(VLOOKUP(A197,[1]Revenue_Margin_input_Pac!A:K,9,0),"")</f>
        <v>0.16390320062223873</v>
      </c>
      <c r="W197" s="28">
        <f>IFERROR(VLOOKUP(A197,[1]Revenue_Margin_input_Pac!A:K,10,0),"")</f>
        <v>0.16390320062223873</v>
      </c>
      <c r="X197" s="28">
        <f>IFERROR(VLOOKUP(A197,[1]Revenue_Margin_input_Pac!A:K,11,0),"")</f>
        <v>0.16390320062223873</v>
      </c>
      <c r="Y197" s="28">
        <f>IFERROR(VLOOKUP(A197,[1]Revenue_Margin_input_Pac!A:L,12,0),"")</f>
        <v>0.16390320062223873</v>
      </c>
      <c r="Z197" s="87">
        <f>IFERROR(VLOOKUP(A197,[1]Revenue_Margin_input_Pac!A:M,13,0),"")</f>
        <v>0.16390320062223873</v>
      </c>
      <c r="AA197" s="29">
        <f t="shared" si="78"/>
        <v>5.6210000000000004</v>
      </c>
      <c r="AB197" s="30">
        <f t="shared" si="78"/>
        <v>11.242000000000001</v>
      </c>
      <c r="AC197" s="30">
        <f t="shared" si="78"/>
        <v>11.242000000000001</v>
      </c>
      <c r="AD197" s="30">
        <f t="shared" si="78"/>
        <v>11.242000000000001</v>
      </c>
      <c r="AE197" s="30">
        <f t="shared" si="78"/>
        <v>11.242000000000001</v>
      </c>
      <c r="AF197" s="30">
        <f t="shared" si="78"/>
        <v>11.242000000000001</v>
      </c>
      <c r="AG197" s="31">
        <f t="shared" si="78"/>
        <v>11.242000000000001</v>
      </c>
      <c r="AH197" s="29">
        <f t="shared" si="79"/>
        <v>1.6023277099663198</v>
      </c>
      <c r="AI197" s="30">
        <f t="shared" si="79"/>
        <v>2.2833654482749779</v>
      </c>
      <c r="AJ197" s="30">
        <f t="shared" si="79"/>
        <v>1.842599781395208</v>
      </c>
      <c r="AK197" s="30">
        <f t="shared" si="79"/>
        <v>1.842599781395208</v>
      </c>
      <c r="AL197" s="30">
        <f t="shared" si="79"/>
        <v>1.842599781395208</v>
      </c>
      <c r="AM197" s="30">
        <f t="shared" si="79"/>
        <v>1.842599781395208</v>
      </c>
      <c r="AN197" s="31">
        <f t="shared" si="79"/>
        <v>1.842599781395208</v>
      </c>
      <c r="AO197" s="42"/>
      <c r="AP197" s="43"/>
      <c r="AQ197" s="43"/>
      <c r="AR197" s="43"/>
      <c r="AS197" s="43"/>
      <c r="AT197" s="43"/>
      <c r="AU197" s="90"/>
      <c r="AV197" t="str">
        <f t="shared" si="80"/>
        <v>C3 - Low Intensity</v>
      </c>
      <c r="AW197" t="str">
        <f t="shared" si="76"/>
        <v>C3 - Low Intensity_Ruyi</v>
      </c>
    </row>
    <row r="198" spans="1:49" ht="15" hidden="1" outlineLevel="1" x14ac:dyDescent="0.25">
      <c r="A198" s="85" t="s">
        <v>398</v>
      </c>
      <c r="B198" t="s">
        <v>399</v>
      </c>
      <c r="C198" t="s">
        <v>376</v>
      </c>
      <c r="D198" t="s">
        <v>18</v>
      </c>
      <c r="E198" t="str">
        <f>VLOOKUP(A198,[1]VLookup!G:I,3,0)</f>
        <v>C3 Walkies</v>
      </c>
      <c r="F198" s="22">
        <v>0</v>
      </c>
      <c r="G198" s="23">
        <f>IFERROR(VLOOKUP(A198,[1]Pacific_bookings_input!A:C,3,0),0)</f>
        <v>0</v>
      </c>
      <c r="H198" s="23">
        <f>IFERROR(VLOOKUP(A198,[1]Pacific_bookings_input!H:I,2,0),0)</f>
        <v>0</v>
      </c>
      <c r="I198" s="23">
        <f t="shared" si="81"/>
        <v>0</v>
      </c>
      <c r="J198" s="23">
        <f t="shared" si="81"/>
        <v>0</v>
      </c>
      <c r="K198" s="23">
        <f t="shared" si="81"/>
        <v>0</v>
      </c>
      <c r="L198" s="23">
        <f t="shared" si="81"/>
        <v>0</v>
      </c>
      <c r="M198" s="86">
        <f>IFERROR(VLOOKUP(A198,[1]Revenue_Margin_input_Pac!A:F,6,0),"")</f>
        <v>4.3973769648847796</v>
      </c>
      <c r="N198" s="25">
        <f t="shared" si="83"/>
        <v>4.3973769648847796</v>
      </c>
      <c r="O198" s="25">
        <f t="shared" si="84"/>
        <v>4.3973769648847796</v>
      </c>
      <c r="P198" s="25">
        <f t="shared" si="85"/>
        <v>4.3973769648847796</v>
      </c>
      <c r="Q198" s="25">
        <f t="shared" si="86"/>
        <v>4.3973769648847796</v>
      </c>
      <c r="R198" s="25">
        <f t="shared" si="86"/>
        <v>4.3973769648847796</v>
      </c>
      <c r="S198" s="26">
        <f t="shared" si="86"/>
        <v>4.3973769648847796</v>
      </c>
      <c r="T198" s="27">
        <f>IFERROR(VLOOKUP(A198,[1]Revenue_Margin_input_Pac!A:K,7,0),"")</f>
        <v>0.23390774983646173</v>
      </c>
      <c r="U198" s="28">
        <f>IFERROR(VLOOKUP(A198,[1]Revenue_Margin_input_Pac!A:K,8,0),"")</f>
        <v>0.17729094705413201</v>
      </c>
      <c r="V198" s="28">
        <f>IFERROR(VLOOKUP(A198,[1]Revenue_Margin_input_Pac!A:K,9,0),"")</f>
        <v>0.17729094705413201</v>
      </c>
      <c r="W198" s="28">
        <f>IFERROR(VLOOKUP(A198,[1]Revenue_Margin_input_Pac!A:K,10,0),"")</f>
        <v>0.17729094705413201</v>
      </c>
      <c r="X198" s="28">
        <f>IFERROR(VLOOKUP(A198,[1]Revenue_Margin_input_Pac!A:K,11,0),"")</f>
        <v>0.17729094705413201</v>
      </c>
      <c r="Y198" s="28">
        <f>IFERROR(VLOOKUP(A198,[1]Revenue_Margin_input_Pac!A:L,12,0),"")</f>
        <v>0.17729094705413201</v>
      </c>
      <c r="Z198" s="87">
        <f>IFERROR(VLOOKUP(A198,[1]Revenue_Margin_input_Pac!A:M,13,0),"")</f>
        <v>0.17729094705413201</v>
      </c>
      <c r="AA198" s="29">
        <f t="shared" si="78"/>
        <v>0</v>
      </c>
      <c r="AB198" s="30">
        <f t="shared" si="78"/>
        <v>0</v>
      </c>
      <c r="AC198" s="30">
        <f t="shared" si="78"/>
        <v>0</v>
      </c>
      <c r="AD198" s="30">
        <f t="shared" si="78"/>
        <v>0</v>
      </c>
      <c r="AE198" s="30">
        <f t="shared" si="78"/>
        <v>0</v>
      </c>
      <c r="AF198" s="30">
        <f t="shared" si="78"/>
        <v>0</v>
      </c>
      <c r="AG198" s="31">
        <f t="shared" si="78"/>
        <v>0</v>
      </c>
      <c r="AH198" s="29">
        <f t="shared" si="79"/>
        <v>0</v>
      </c>
      <c r="AI198" s="30">
        <f t="shared" si="79"/>
        <v>0</v>
      </c>
      <c r="AJ198" s="30">
        <f t="shared" si="79"/>
        <v>0</v>
      </c>
      <c r="AK198" s="30">
        <f t="shared" si="79"/>
        <v>0</v>
      </c>
      <c r="AL198" s="30">
        <f t="shared" si="79"/>
        <v>0</v>
      </c>
      <c r="AM198" s="30">
        <f t="shared" si="79"/>
        <v>0</v>
      </c>
      <c r="AN198" s="31">
        <f t="shared" si="79"/>
        <v>0</v>
      </c>
      <c r="AO198" s="42"/>
      <c r="AP198" s="43"/>
      <c r="AQ198" s="43"/>
      <c r="AR198" s="43"/>
      <c r="AS198" s="43"/>
      <c r="AT198" s="43"/>
      <c r="AU198" s="90"/>
      <c r="AV198" t="str">
        <f t="shared" si="80"/>
        <v>C3 - Low Intensity</v>
      </c>
      <c r="AW198" t="str">
        <f t="shared" si="76"/>
        <v>C3 - Low Intensity_Ruyi</v>
      </c>
    </row>
    <row r="199" spans="1:49" ht="15" hidden="1" outlineLevel="1" x14ac:dyDescent="0.25">
      <c r="A199" s="85" t="s">
        <v>400</v>
      </c>
      <c r="B199" t="s">
        <v>401</v>
      </c>
      <c r="C199" t="s">
        <v>376</v>
      </c>
      <c r="D199" t="s">
        <v>15</v>
      </c>
      <c r="E199" t="str">
        <f>VLOOKUP(A199,[1]VLookup!G:I,3,0)</f>
        <v>C3 Walkies</v>
      </c>
      <c r="F199" s="22">
        <v>0</v>
      </c>
      <c r="G199" s="23">
        <f>IFERROR(VLOOKUP(A199,[1]Pacific_bookings_input!A:C,3,0),0)</f>
        <v>0</v>
      </c>
      <c r="H199" s="23">
        <f>IFERROR(VLOOKUP(A199,[1]Pacific_bookings_input!H:I,2,0),0)</f>
        <v>0</v>
      </c>
      <c r="I199" s="23">
        <f t="shared" si="81"/>
        <v>0</v>
      </c>
      <c r="J199" s="23">
        <f t="shared" si="81"/>
        <v>0</v>
      </c>
      <c r="K199" s="23">
        <f t="shared" si="81"/>
        <v>0</v>
      </c>
      <c r="L199" s="23">
        <f t="shared" si="81"/>
        <v>0</v>
      </c>
      <c r="M199" s="86" t="str">
        <f>IFERROR(VLOOKUP(A199,[1]Revenue_Margin_input_Pac!A:F,6,0),"")</f>
        <v/>
      </c>
      <c r="N199" s="25" t="str">
        <f t="shared" si="83"/>
        <v/>
      </c>
      <c r="O199" s="25" t="str">
        <f t="shared" si="84"/>
        <v/>
      </c>
      <c r="P199" s="25" t="str">
        <f t="shared" si="85"/>
        <v/>
      </c>
      <c r="Q199" s="25" t="str">
        <f t="shared" si="86"/>
        <v/>
      </c>
      <c r="R199" s="25" t="str">
        <f t="shared" si="86"/>
        <v/>
      </c>
      <c r="S199" s="26" t="str">
        <f t="shared" si="86"/>
        <v/>
      </c>
      <c r="T199" s="27" t="str">
        <f>IFERROR(VLOOKUP(A199,[1]Revenue_Margin_input_Pac!A:K,7,0),"")</f>
        <v/>
      </c>
      <c r="U199" s="28" t="str">
        <f>IFERROR(VLOOKUP(A199,[1]Revenue_Margin_input_Pac!A:K,8,0),"")</f>
        <v/>
      </c>
      <c r="V199" s="28" t="str">
        <f>IFERROR(VLOOKUP(A199,[1]Revenue_Margin_input_Pac!A:K,9,0),"")</f>
        <v/>
      </c>
      <c r="W199" s="28" t="str">
        <f>IFERROR(VLOOKUP(A199,[1]Revenue_Margin_input_Pac!A:K,10,0),"")</f>
        <v/>
      </c>
      <c r="X199" s="28" t="str">
        <f>IFERROR(VLOOKUP(A199,[1]Revenue_Margin_input_Pac!A:K,11,0),"")</f>
        <v/>
      </c>
      <c r="Y199" s="28" t="str">
        <f>IFERROR(VLOOKUP(A199,[1]Revenue_Margin_input_Pac!A:L,12,0),"")</f>
        <v/>
      </c>
      <c r="Z199" s="87" t="str">
        <f>IFERROR(VLOOKUP(A199,[1]Revenue_Margin_input_Pac!A:M,13,0),"")</f>
        <v/>
      </c>
      <c r="AA199" s="29">
        <f t="shared" si="78"/>
        <v>0</v>
      </c>
      <c r="AB199" s="30">
        <f t="shared" si="78"/>
        <v>0</v>
      </c>
      <c r="AC199" s="30">
        <f t="shared" si="78"/>
        <v>0</v>
      </c>
      <c r="AD199" s="30">
        <f t="shared" si="78"/>
        <v>0</v>
      </c>
      <c r="AE199" s="30">
        <f t="shared" si="78"/>
        <v>0</v>
      </c>
      <c r="AF199" s="30">
        <f t="shared" si="78"/>
        <v>0</v>
      </c>
      <c r="AG199" s="31">
        <f t="shared" si="78"/>
        <v>0</v>
      </c>
      <c r="AH199" s="29">
        <f t="shared" si="79"/>
        <v>0</v>
      </c>
      <c r="AI199" s="30">
        <f t="shared" si="79"/>
        <v>0</v>
      </c>
      <c r="AJ199" s="30">
        <f t="shared" si="79"/>
        <v>0</v>
      </c>
      <c r="AK199" s="30">
        <f t="shared" si="79"/>
        <v>0</v>
      </c>
      <c r="AL199" s="30">
        <f t="shared" si="79"/>
        <v>0</v>
      </c>
      <c r="AM199" s="30">
        <f t="shared" si="79"/>
        <v>0</v>
      </c>
      <c r="AN199" s="31">
        <f t="shared" si="79"/>
        <v>0</v>
      </c>
      <c r="AO199" s="42"/>
      <c r="AP199" s="43"/>
      <c r="AQ199" s="43"/>
      <c r="AR199" s="43"/>
      <c r="AS199" s="43"/>
      <c r="AT199" s="43"/>
      <c r="AU199" s="90"/>
      <c r="AV199" t="str">
        <f t="shared" si="80"/>
        <v>C3 - Low Intensity</v>
      </c>
      <c r="AW199" t="str">
        <f t="shared" si="76"/>
        <v>C3 - Low Intensity_Ruyi</v>
      </c>
    </row>
    <row r="200" spans="1:49" ht="15" hidden="1" outlineLevel="1" x14ac:dyDescent="0.25">
      <c r="A200" s="85" t="s">
        <v>402</v>
      </c>
      <c r="B200" t="s">
        <v>403</v>
      </c>
      <c r="C200" t="s">
        <v>376</v>
      </c>
      <c r="D200" t="s">
        <v>15</v>
      </c>
      <c r="E200" t="str">
        <f>VLOOKUP(A200,[1]VLookup!G:I,3,0)</f>
        <v>C3 Walkies</v>
      </c>
      <c r="F200" s="22">
        <v>0</v>
      </c>
      <c r="G200" s="23">
        <f>IFERROR(VLOOKUP(A200,[1]Pacific_bookings_input!A:C,3,0),0)</f>
        <v>0</v>
      </c>
      <c r="H200" s="23">
        <f>IFERROR(VLOOKUP(A200,[1]Pacific_bookings_input!H:I,2,0),0)</f>
        <v>0</v>
      </c>
      <c r="I200" s="23">
        <f t="shared" si="81"/>
        <v>0</v>
      </c>
      <c r="J200" s="23">
        <f t="shared" si="81"/>
        <v>0</v>
      </c>
      <c r="K200" s="23">
        <f t="shared" si="81"/>
        <v>0</v>
      </c>
      <c r="L200" s="23">
        <f t="shared" si="81"/>
        <v>0</v>
      </c>
      <c r="M200" s="86" t="str">
        <f>IFERROR(VLOOKUP(A200,[1]Revenue_Margin_input_Pac!A:F,6,0),"")</f>
        <v/>
      </c>
      <c r="N200" s="25" t="str">
        <f t="shared" si="83"/>
        <v/>
      </c>
      <c r="O200" s="25" t="str">
        <f t="shared" si="84"/>
        <v/>
      </c>
      <c r="P200" s="25" t="str">
        <f t="shared" si="85"/>
        <v/>
      </c>
      <c r="Q200" s="25" t="str">
        <f t="shared" si="86"/>
        <v/>
      </c>
      <c r="R200" s="25" t="str">
        <f t="shared" si="86"/>
        <v/>
      </c>
      <c r="S200" s="26" t="str">
        <f t="shared" si="86"/>
        <v/>
      </c>
      <c r="T200" s="27" t="str">
        <f>IFERROR(VLOOKUP(A200,[1]Revenue_Margin_input_Pac!A:K,7,0),"")</f>
        <v/>
      </c>
      <c r="U200" s="28" t="str">
        <f>IFERROR(VLOOKUP(A200,[1]Revenue_Margin_input_Pac!A:K,8,0),"")</f>
        <v/>
      </c>
      <c r="V200" s="28" t="str">
        <f>IFERROR(VLOOKUP(A200,[1]Revenue_Margin_input_Pac!A:K,9,0),"")</f>
        <v/>
      </c>
      <c r="W200" s="28" t="str">
        <f>IFERROR(VLOOKUP(A200,[1]Revenue_Margin_input_Pac!A:K,10,0),"")</f>
        <v/>
      </c>
      <c r="X200" s="28" t="str">
        <f>IFERROR(VLOOKUP(A200,[1]Revenue_Margin_input_Pac!A:K,11,0),"")</f>
        <v/>
      </c>
      <c r="Y200" s="28" t="str">
        <f>IFERROR(VLOOKUP(A200,[1]Revenue_Margin_input_Pac!A:L,12,0),"")</f>
        <v/>
      </c>
      <c r="Z200" s="87" t="str">
        <f>IFERROR(VLOOKUP(A200,[1]Revenue_Margin_input_Pac!A:M,13,0),"")</f>
        <v/>
      </c>
      <c r="AA200" s="29">
        <f t="shared" si="78"/>
        <v>0</v>
      </c>
      <c r="AB200" s="30">
        <f t="shared" si="78"/>
        <v>0</v>
      </c>
      <c r="AC200" s="30">
        <f t="shared" si="78"/>
        <v>0</v>
      </c>
      <c r="AD200" s="30">
        <f t="shared" si="78"/>
        <v>0</v>
      </c>
      <c r="AE200" s="30">
        <f t="shared" si="78"/>
        <v>0</v>
      </c>
      <c r="AF200" s="30">
        <f t="shared" si="78"/>
        <v>0</v>
      </c>
      <c r="AG200" s="31">
        <f t="shared" si="78"/>
        <v>0</v>
      </c>
      <c r="AH200" s="29">
        <f t="shared" si="79"/>
        <v>0</v>
      </c>
      <c r="AI200" s="30">
        <f t="shared" si="79"/>
        <v>0</v>
      </c>
      <c r="AJ200" s="30">
        <f t="shared" si="79"/>
        <v>0</v>
      </c>
      <c r="AK200" s="30">
        <f t="shared" si="79"/>
        <v>0</v>
      </c>
      <c r="AL200" s="30">
        <f t="shared" si="79"/>
        <v>0</v>
      </c>
      <c r="AM200" s="30">
        <f t="shared" si="79"/>
        <v>0</v>
      </c>
      <c r="AN200" s="31">
        <f t="shared" si="79"/>
        <v>0</v>
      </c>
      <c r="AO200" s="42"/>
      <c r="AP200" s="43"/>
      <c r="AQ200" s="43"/>
      <c r="AR200" s="43"/>
      <c r="AS200" s="43"/>
      <c r="AT200" s="43"/>
      <c r="AU200" s="90"/>
      <c r="AV200" t="str">
        <f t="shared" si="80"/>
        <v>C3 - Low Intensity</v>
      </c>
      <c r="AW200" t="str">
        <f t="shared" si="76"/>
        <v>C3 - Low Intensity_Ruyi</v>
      </c>
    </row>
    <row r="201" spans="1:49" ht="15" hidden="1" outlineLevel="1" x14ac:dyDescent="0.25">
      <c r="A201" s="85" t="s">
        <v>404</v>
      </c>
      <c r="B201" t="s">
        <v>405</v>
      </c>
      <c r="C201" t="s">
        <v>376</v>
      </c>
      <c r="D201" t="s">
        <v>15</v>
      </c>
      <c r="E201" t="str">
        <f>VLOOKUP(A201,[1]VLookup!G:I,3,0)</f>
        <v>C3 Walkies</v>
      </c>
      <c r="F201" s="22">
        <v>0</v>
      </c>
      <c r="G201" s="23">
        <f>IFERROR(VLOOKUP(A201,[1]Pacific_bookings_input!A:C,3,0),0)</f>
        <v>0</v>
      </c>
      <c r="H201" s="23">
        <f>IFERROR(VLOOKUP(A201,[1]Pacific_bookings_input!H:I,2,0),0)</f>
        <v>0</v>
      </c>
      <c r="I201" s="23">
        <f t="shared" si="81"/>
        <v>0</v>
      </c>
      <c r="J201" s="23">
        <f t="shared" si="81"/>
        <v>0</v>
      </c>
      <c r="K201" s="23">
        <f t="shared" si="81"/>
        <v>0</v>
      </c>
      <c r="L201" s="23">
        <f t="shared" si="81"/>
        <v>0</v>
      </c>
      <c r="M201" s="86" t="str">
        <f>IFERROR(VLOOKUP(A201,[1]Revenue_Margin_input_Pac!A:F,6,0),"")</f>
        <v/>
      </c>
      <c r="N201" s="25" t="str">
        <f t="shared" si="83"/>
        <v/>
      </c>
      <c r="O201" s="25" t="str">
        <f t="shared" si="84"/>
        <v/>
      </c>
      <c r="P201" s="25" t="str">
        <f t="shared" si="85"/>
        <v/>
      </c>
      <c r="Q201" s="25" t="str">
        <f t="shared" si="86"/>
        <v/>
      </c>
      <c r="R201" s="25" t="str">
        <f t="shared" si="86"/>
        <v/>
      </c>
      <c r="S201" s="26" t="str">
        <f t="shared" si="86"/>
        <v/>
      </c>
      <c r="T201" s="27" t="str">
        <f>IFERROR(VLOOKUP(A201,[1]Revenue_Margin_input_Pac!A:K,7,0),"")</f>
        <v/>
      </c>
      <c r="U201" s="28" t="str">
        <f>IFERROR(VLOOKUP(A201,[1]Revenue_Margin_input_Pac!A:K,8,0),"")</f>
        <v/>
      </c>
      <c r="V201" s="28" t="str">
        <f>IFERROR(VLOOKUP(A201,[1]Revenue_Margin_input_Pac!A:K,9,0),"")</f>
        <v/>
      </c>
      <c r="W201" s="28" t="str">
        <f>IFERROR(VLOOKUP(A201,[1]Revenue_Margin_input_Pac!A:K,10,0),"")</f>
        <v/>
      </c>
      <c r="X201" s="28" t="str">
        <f>IFERROR(VLOOKUP(A201,[1]Revenue_Margin_input_Pac!A:K,11,0),"")</f>
        <v/>
      </c>
      <c r="Y201" s="28" t="str">
        <f>IFERROR(VLOOKUP(A201,[1]Revenue_Margin_input_Pac!A:L,12,0),"")</f>
        <v/>
      </c>
      <c r="Z201" s="87" t="str">
        <f>IFERROR(VLOOKUP(A201,[1]Revenue_Margin_input_Pac!A:M,13,0),"")</f>
        <v/>
      </c>
      <c r="AA201" s="29">
        <f t="shared" si="78"/>
        <v>0</v>
      </c>
      <c r="AB201" s="30">
        <f t="shared" si="78"/>
        <v>0</v>
      </c>
      <c r="AC201" s="30">
        <f t="shared" si="78"/>
        <v>0</v>
      </c>
      <c r="AD201" s="30">
        <f t="shared" si="78"/>
        <v>0</v>
      </c>
      <c r="AE201" s="30">
        <f t="shared" si="78"/>
        <v>0</v>
      </c>
      <c r="AF201" s="30">
        <f t="shared" si="78"/>
        <v>0</v>
      </c>
      <c r="AG201" s="31">
        <f t="shared" si="78"/>
        <v>0</v>
      </c>
      <c r="AH201" s="29">
        <f t="shared" si="79"/>
        <v>0</v>
      </c>
      <c r="AI201" s="30">
        <f t="shared" si="79"/>
        <v>0</v>
      </c>
      <c r="AJ201" s="30">
        <f t="shared" si="79"/>
        <v>0</v>
      </c>
      <c r="AK201" s="30">
        <f t="shared" si="79"/>
        <v>0</v>
      </c>
      <c r="AL201" s="30">
        <f t="shared" si="79"/>
        <v>0</v>
      </c>
      <c r="AM201" s="30">
        <f t="shared" si="79"/>
        <v>0</v>
      </c>
      <c r="AN201" s="31">
        <f t="shared" si="79"/>
        <v>0</v>
      </c>
      <c r="AO201" s="42"/>
      <c r="AP201" s="43"/>
      <c r="AQ201" s="43"/>
      <c r="AR201" s="43"/>
      <c r="AS201" s="43"/>
      <c r="AT201" s="43"/>
      <c r="AU201" s="90"/>
      <c r="AV201" t="str">
        <f t="shared" si="80"/>
        <v>C3 - Low Intensity</v>
      </c>
      <c r="AW201" t="str">
        <f t="shared" si="76"/>
        <v>C3 - Low Intensity_Ruyi</v>
      </c>
    </row>
    <row r="202" spans="1:49" ht="15" outlineLevel="1" x14ac:dyDescent="0.25">
      <c r="A202" s="85" t="s">
        <v>406</v>
      </c>
      <c r="B202" t="s">
        <v>407</v>
      </c>
      <c r="C202" t="s">
        <v>376</v>
      </c>
      <c r="D202" t="s">
        <v>15</v>
      </c>
      <c r="E202" t="str">
        <f>VLOOKUP(A202,[1]VLookup!G:I,3,0)</f>
        <v>C3 Walkies</v>
      </c>
      <c r="F202" s="22">
        <v>5</v>
      </c>
      <c r="G202" s="23">
        <f>IFERROR(VLOOKUP(A202,[1]Pacific_bookings_input!A:C,3,0),0)</f>
        <v>7</v>
      </c>
      <c r="H202" s="23">
        <f>IFERROR(VLOOKUP(A202,[1]Pacific_bookings_input!H:I,2,0),0)</f>
        <v>8</v>
      </c>
      <c r="I202" s="23">
        <f t="shared" si="81"/>
        <v>9</v>
      </c>
      <c r="J202" s="23">
        <f t="shared" si="81"/>
        <v>9</v>
      </c>
      <c r="K202" s="23">
        <f t="shared" si="81"/>
        <v>9</v>
      </c>
      <c r="L202" s="23">
        <f t="shared" si="81"/>
        <v>9</v>
      </c>
      <c r="M202" s="86">
        <f>IFERROR(VLOOKUP(A202,[1]Revenue_Margin_input_Pac!A:F,6,0),"")</f>
        <v>7.2355258048797033</v>
      </c>
      <c r="N202" s="25">
        <f t="shared" si="83"/>
        <v>7.2355258048797033</v>
      </c>
      <c r="O202" s="25">
        <f t="shared" si="84"/>
        <v>7.2355258048797033</v>
      </c>
      <c r="P202" s="25">
        <f t="shared" si="85"/>
        <v>7.2355258048797033</v>
      </c>
      <c r="Q202" s="25">
        <f t="shared" si="86"/>
        <v>7.2355258048797033</v>
      </c>
      <c r="R202" s="25">
        <f t="shared" si="86"/>
        <v>7.2355258048797033</v>
      </c>
      <c r="S202" s="26">
        <f t="shared" si="86"/>
        <v>7.2355258048797033</v>
      </c>
      <c r="T202" s="27">
        <f>IFERROR(VLOOKUP(A202,[1]Revenue_Margin_input_Pac!A:K,7,0),"")</f>
        <v>0.23390774983646173</v>
      </c>
      <c r="U202" s="28">
        <f>IFERROR(VLOOKUP(A202,[1]Revenue_Margin_input_Pac!A:K,8,0),"")</f>
        <v>0.19605583055959044</v>
      </c>
      <c r="V202" s="28">
        <f>IFERROR(VLOOKUP(A202,[1]Revenue_Margin_input_Pac!A:K,9,0),"")</f>
        <v>0.24420562790202635</v>
      </c>
      <c r="W202" s="28">
        <f>IFERROR(VLOOKUP(A202,[1]Revenue_Margin_input_Pac!A:K,10,0),"")</f>
        <v>0.24420562790202635</v>
      </c>
      <c r="X202" s="28">
        <f>IFERROR(VLOOKUP(A202,[1]Revenue_Margin_input_Pac!A:K,11,0),"")</f>
        <v>0.2</v>
      </c>
      <c r="Y202" s="28">
        <f>IFERROR(VLOOKUP(A202,[1]Revenue_Margin_input_Pac!A:L,12,0),"")</f>
        <v>0.2</v>
      </c>
      <c r="Z202" s="87">
        <f>IFERROR(VLOOKUP(A202,[1]Revenue_Margin_input_Pac!A:M,13,0),"")</f>
        <v>0.2</v>
      </c>
      <c r="AA202" s="29">
        <f t="shared" si="78"/>
        <v>36.177629024398513</v>
      </c>
      <c r="AB202" s="30">
        <f t="shared" si="78"/>
        <v>50.648680634157927</v>
      </c>
      <c r="AC202" s="30">
        <f t="shared" si="78"/>
        <v>57.884206439037627</v>
      </c>
      <c r="AD202" s="30">
        <f t="shared" si="78"/>
        <v>65.119732243917326</v>
      </c>
      <c r="AE202" s="30">
        <f t="shared" si="78"/>
        <v>65.119732243917326</v>
      </c>
      <c r="AF202" s="30">
        <f t="shared" si="78"/>
        <v>65.119732243917326</v>
      </c>
      <c r="AG202" s="31">
        <f t="shared" si="78"/>
        <v>65.119732243917326</v>
      </c>
      <c r="AH202" s="29">
        <f t="shared" si="79"/>
        <v>8.4622277995153237</v>
      </c>
      <c r="AI202" s="30">
        <f t="shared" si="79"/>
        <v>9.9299691484772765</v>
      </c>
      <c r="AJ202" s="30">
        <f t="shared" si="79"/>
        <v>14.1356489790557</v>
      </c>
      <c r="AK202" s="30">
        <f t="shared" si="79"/>
        <v>15.902605101437661</v>
      </c>
      <c r="AL202" s="30">
        <f t="shared" si="79"/>
        <v>13.023946448783466</v>
      </c>
      <c r="AM202" s="30">
        <f t="shared" si="79"/>
        <v>13.023946448783466</v>
      </c>
      <c r="AN202" s="31">
        <f t="shared" si="79"/>
        <v>13.023946448783466</v>
      </c>
      <c r="AO202" s="42"/>
      <c r="AP202" s="43"/>
      <c r="AQ202" s="43"/>
      <c r="AR202" s="43"/>
      <c r="AS202" s="43"/>
      <c r="AT202" s="43"/>
      <c r="AU202" s="90"/>
      <c r="AV202" t="str">
        <f t="shared" si="80"/>
        <v>C3 - Low Intensity</v>
      </c>
      <c r="AW202" t="str">
        <f t="shared" si="76"/>
        <v>C3 - Low Intensity_Ruyi</v>
      </c>
    </row>
    <row r="203" spans="1:49" ht="15" hidden="1" outlineLevel="1" x14ac:dyDescent="0.25">
      <c r="A203" s="85" t="s">
        <v>408</v>
      </c>
      <c r="B203" t="s">
        <v>409</v>
      </c>
      <c r="C203" t="s">
        <v>376</v>
      </c>
      <c r="D203" t="s">
        <v>15</v>
      </c>
      <c r="E203" t="str">
        <f>VLOOKUP(A203,[1]VLookup!G:I,3,0)</f>
        <v>C3 Walkies</v>
      </c>
      <c r="F203" s="22">
        <v>0</v>
      </c>
      <c r="G203" s="23">
        <f>IFERROR(VLOOKUP(A203,[1]Pacific_bookings_input!A:C,3,0),0)</f>
        <v>0</v>
      </c>
      <c r="H203" s="23">
        <f>IFERROR(VLOOKUP(A203,[1]Pacific_bookings_input!H:I,2,0),0)</f>
        <v>0</v>
      </c>
      <c r="I203" s="23">
        <f t="shared" si="81"/>
        <v>0</v>
      </c>
      <c r="J203" s="23">
        <f t="shared" si="81"/>
        <v>0</v>
      </c>
      <c r="K203" s="23">
        <f t="shared" si="81"/>
        <v>0</v>
      </c>
      <c r="L203" s="23">
        <f t="shared" si="81"/>
        <v>0</v>
      </c>
      <c r="M203" s="86" t="str">
        <f>IFERROR(VLOOKUP(A203,[1]Revenue_Margin_input_Pac!A:F,6,0),"")</f>
        <v/>
      </c>
      <c r="N203" s="25" t="str">
        <f t="shared" si="83"/>
        <v/>
      </c>
      <c r="O203" s="25" t="str">
        <f t="shared" si="84"/>
        <v/>
      </c>
      <c r="P203" s="25" t="str">
        <f t="shared" si="85"/>
        <v/>
      </c>
      <c r="Q203" s="25" t="str">
        <f t="shared" si="86"/>
        <v/>
      </c>
      <c r="R203" s="25" t="str">
        <f t="shared" si="86"/>
        <v/>
      </c>
      <c r="S203" s="26" t="str">
        <f t="shared" si="86"/>
        <v/>
      </c>
      <c r="T203" s="27" t="str">
        <f>IFERROR(VLOOKUP(A203,[1]Revenue_Margin_input_Pac!A:K,7,0),"")</f>
        <v/>
      </c>
      <c r="U203" s="28" t="str">
        <f>IFERROR(VLOOKUP(A203,[1]Revenue_Margin_input_Pac!A:K,8,0),"")</f>
        <v/>
      </c>
      <c r="V203" s="28" t="str">
        <f>IFERROR(VLOOKUP(A203,[1]Revenue_Margin_input_Pac!A:K,9,0),"")</f>
        <v/>
      </c>
      <c r="W203" s="28" t="str">
        <f>IFERROR(VLOOKUP(A203,[1]Revenue_Margin_input_Pac!A:K,10,0),"")</f>
        <v/>
      </c>
      <c r="X203" s="28" t="str">
        <f>IFERROR(VLOOKUP(A203,[1]Revenue_Margin_input_Pac!A:K,11,0),"")</f>
        <v/>
      </c>
      <c r="Y203" s="28" t="str">
        <f>IFERROR(VLOOKUP(A203,[1]Revenue_Margin_input_Pac!A:L,12,0),"")</f>
        <v/>
      </c>
      <c r="Z203" s="87" t="str">
        <f>IFERROR(VLOOKUP(A203,[1]Revenue_Margin_input_Pac!A:M,13,0),"")</f>
        <v/>
      </c>
      <c r="AA203" s="29">
        <f t="shared" si="78"/>
        <v>0</v>
      </c>
      <c r="AB203" s="30">
        <f t="shared" si="78"/>
        <v>0</v>
      </c>
      <c r="AC203" s="30">
        <f t="shared" si="78"/>
        <v>0</v>
      </c>
      <c r="AD203" s="30">
        <f t="shared" si="78"/>
        <v>0</v>
      </c>
      <c r="AE203" s="30">
        <f t="shared" si="78"/>
        <v>0</v>
      </c>
      <c r="AF203" s="30">
        <f t="shared" si="78"/>
        <v>0</v>
      </c>
      <c r="AG203" s="31">
        <f t="shared" si="78"/>
        <v>0</v>
      </c>
      <c r="AH203" s="29">
        <f t="shared" si="79"/>
        <v>0</v>
      </c>
      <c r="AI203" s="30">
        <f t="shared" si="79"/>
        <v>0</v>
      </c>
      <c r="AJ203" s="30">
        <f t="shared" si="79"/>
        <v>0</v>
      </c>
      <c r="AK203" s="30">
        <f t="shared" si="79"/>
        <v>0</v>
      </c>
      <c r="AL203" s="30">
        <f t="shared" si="79"/>
        <v>0</v>
      </c>
      <c r="AM203" s="30">
        <f t="shared" si="79"/>
        <v>0</v>
      </c>
      <c r="AN203" s="31">
        <f t="shared" si="79"/>
        <v>0</v>
      </c>
      <c r="AO203" s="42"/>
      <c r="AP203" s="43"/>
      <c r="AQ203" s="43"/>
      <c r="AR203" s="43"/>
      <c r="AS203" s="43"/>
      <c r="AT203" s="43"/>
      <c r="AU203" s="90"/>
      <c r="AV203" t="str">
        <f t="shared" si="80"/>
        <v>C3 - Low Intensity</v>
      </c>
      <c r="AW203" t="str">
        <f t="shared" si="76"/>
        <v>C3 - Low Intensity_Ruyi</v>
      </c>
    </row>
    <row r="204" spans="1:49" ht="15" outlineLevel="1" x14ac:dyDescent="0.25">
      <c r="A204" s="93" t="s">
        <v>410</v>
      </c>
      <c r="B204" s="47" t="s">
        <v>411</v>
      </c>
      <c r="C204" s="48" t="s">
        <v>412</v>
      </c>
      <c r="D204" s="48" t="s">
        <v>15</v>
      </c>
      <c r="E204" s="48" t="str">
        <f>VLOOKUP(A204,[1]VLookup!G:I,3,0)</f>
        <v>C3 Walkies</v>
      </c>
      <c r="F204" s="22">
        <v>200</v>
      </c>
      <c r="G204" s="23">
        <f>IFERROR(VLOOKUP(A204,[1]Pacific_bookings_input!A:C,3,0),0)</f>
        <v>269</v>
      </c>
      <c r="H204" s="23">
        <f>IFERROR(VLOOKUP(A204,[1]Pacific_bookings_input!H:I,2,0),0)</f>
        <v>151</v>
      </c>
      <c r="I204" s="23">
        <f>ROUND((I$206)*$H204/$H$206,0)</f>
        <v>163</v>
      </c>
      <c r="J204" s="23">
        <f>ROUND((J$206)*$H204/$H$206,0)+2</f>
        <v>173</v>
      </c>
      <c r="K204" s="23">
        <f t="shared" si="81"/>
        <v>175</v>
      </c>
      <c r="L204" s="23">
        <f>ROUND((L$206)*$H204/$H$206,0)+1</f>
        <v>172</v>
      </c>
      <c r="M204" s="25">
        <f>IFERROR(VLOOKUP(A204,[1]Revenue_Margin_input_Pac!A:F,6,0),"")</f>
        <v>1.1456126126126149</v>
      </c>
      <c r="N204" s="25">
        <f t="shared" si="83"/>
        <v>1.1456126126126149</v>
      </c>
      <c r="O204" s="25">
        <f t="shared" si="84"/>
        <v>1.1456126126126149</v>
      </c>
      <c r="P204" s="25">
        <f t="shared" si="85"/>
        <v>1.1456126126126149</v>
      </c>
      <c r="Q204" s="25">
        <f t="shared" si="86"/>
        <v>1.1456126126126149</v>
      </c>
      <c r="R204" s="25">
        <f t="shared" si="86"/>
        <v>1.1456126126126149</v>
      </c>
      <c r="S204" s="26">
        <f t="shared" si="86"/>
        <v>1.1456126126126149</v>
      </c>
      <c r="T204" s="27">
        <f>IFERROR(VLOOKUP(A204,[1]Revenue_Margin_input_Pac!A:K,7,0),"")</f>
        <v>0.23186820398344443</v>
      </c>
      <c r="U204" s="28">
        <f>IFERROR(VLOOKUP(A204,[1]Revenue_Margin_input_Pac!A:K,8,0),"")</f>
        <v>0.24245846520569578</v>
      </c>
      <c r="V204" s="28">
        <f>IFERROR(VLOOKUP(A204,[1]Revenue_Margin_input_Pac!A:K,9,0),"")</f>
        <v>0.22193948940623487</v>
      </c>
      <c r="W204" s="28">
        <f>IFERROR(VLOOKUP(A204,[1]Revenue_Margin_input_Pac!A:K,10,0),"")</f>
        <v>0.22193948940623487</v>
      </c>
      <c r="X204" s="28">
        <f>IFERROR(VLOOKUP(A204,[1]Revenue_Margin_input_Pac!A:K,11,0),"")</f>
        <v>0.2</v>
      </c>
      <c r="Y204" s="28">
        <f>IFERROR(VLOOKUP(A204,[1]Revenue_Margin_input_Pac!A:L,12,0),"")</f>
        <v>0.2</v>
      </c>
      <c r="Z204" s="87">
        <f>IFERROR(VLOOKUP(A204,[1]Revenue_Margin_input_Pac!A:M,13,0),"")</f>
        <v>0.2</v>
      </c>
      <c r="AA204" s="29">
        <f t="shared" si="78"/>
        <v>229.12252252252298</v>
      </c>
      <c r="AB204" s="30">
        <f t="shared" si="78"/>
        <v>308.16979279279343</v>
      </c>
      <c r="AC204" s="30">
        <f t="shared" si="78"/>
        <v>172.98750450450484</v>
      </c>
      <c r="AD204" s="30">
        <f t="shared" si="78"/>
        <v>186.73485585585624</v>
      </c>
      <c r="AE204" s="30">
        <f t="shared" si="78"/>
        <v>198.19098198198239</v>
      </c>
      <c r="AF204" s="30">
        <f t="shared" si="78"/>
        <v>200.48220720720761</v>
      </c>
      <c r="AG204" s="31">
        <f t="shared" si="78"/>
        <v>197.04536936936978</v>
      </c>
      <c r="AH204" s="29">
        <f t="shared" si="79"/>
        <v>53.126227789453701</v>
      </c>
      <c r="AI204" s="30">
        <f t="shared" si="79"/>
        <v>74.718374983297977</v>
      </c>
      <c r="AJ204" s="30">
        <f t="shared" si="79"/>
        <v>38.392758423388557</v>
      </c>
      <c r="AK204" s="30">
        <f t="shared" si="79"/>
        <v>41.443838562995602</v>
      </c>
      <c r="AL204" s="30">
        <f t="shared" si="79"/>
        <v>39.638196396396481</v>
      </c>
      <c r="AM204" s="30">
        <f t="shared" si="79"/>
        <v>40.096441441441527</v>
      </c>
      <c r="AN204" s="31">
        <f t="shared" si="79"/>
        <v>39.409073873873957</v>
      </c>
      <c r="AO204" s="42"/>
      <c r="AP204" s="43"/>
      <c r="AQ204" s="43"/>
      <c r="AR204" s="43"/>
      <c r="AS204" s="43"/>
      <c r="AT204" s="43"/>
      <c r="AU204" s="90"/>
      <c r="AV204" t="str">
        <f t="shared" si="80"/>
        <v>C3 - Low Intensity</v>
      </c>
      <c r="AW204" t="str">
        <f t="shared" si="76"/>
        <v>C3 - Low Intensity_Staxx</v>
      </c>
    </row>
    <row r="205" spans="1:49" ht="15" outlineLevel="1" x14ac:dyDescent="0.25">
      <c r="A205" s="93" t="s">
        <v>413</v>
      </c>
      <c r="B205" s="47" t="s">
        <v>414</v>
      </c>
      <c r="C205" s="48" t="s">
        <v>412</v>
      </c>
      <c r="D205" s="48" t="s">
        <v>18</v>
      </c>
      <c r="E205" s="48" t="str">
        <f>VLOOKUP(A205,[1]VLookup!G:I,3,0)</f>
        <v>C3 Walkies</v>
      </c>
      <c r="F205" s="22">
        <v>200</v>
      </c>
      <c r="G205" s="23">
        <f>IFERROR(VLOOKUP(A205,[1]Pacific_bookings_input!A:C,3,0),0)</f>
        <v>269</v>
      </c>
      <c r="H205" s="23">
        <f>IFERROR(VLOOKUP(A205,[1]Pacific_bookings_input!H:I,2,0),0)</f>
        <v>210</v>
      </c>
      <c r="I205" s="23">
        <f t="shared" si="81"/>
        <v>227</v>
      </c>
      <c r="J205" s="23">
        <f t="shared" si="81"/>
        <v>238</v>
      </c>
      <c r="K205" s="23">
        <f t="shared" si="81"/>
        <v>244</v>
      </c>
      <c r="L205" s="23">
        <f t="shared" si="81"/>
        <v>238</v>
      </c>
      <c r="M205" s="25">
        <f>IFERROR(VLOOKUP(A205,[1]Revenue_Margin_input_Pac!A:F,6,0),"")</f>
        <v>1.1748888888888886</v>
      </c>
      <c r="N205" s="25">
        <f t="shared" si="83"/>
        <v>1.1748888888888886</v>
      </c>
      <c r="O205" s="25">
        <f t="shared" si="84"/>
        <v>1.1748888888888886</v>
      </c>
      <c r="P205" s="25">
        <f t="shared" si="85"/>
        <v>1.1748888888888886</v>
      </c>
      <c r="Q205" s="25">
        <f t="shared" si="86"/>
        <v>1.1748888888888886</v>
      </c>
      <c r="R205" s="25">
        <f t="shared" si="86"/>
        <v>1.1748888888888886</v>
      </c>
      <c r="S205" s="26">
        <f t="shared" si="86"/>
        <v>1.1748888888888886</v>
      </c>
      <c r="T205" s="27">
        <f>IFERROR(VLOOKUP(A205,[1]Revenue_Margin_input_Pac!A:K,7,0),"")</f>
        <v>0.23199711074463347</v>
      </c>
      <c r="U205" s="28">
        <f>IFERROR(VLOOKUP(A205,[1]Revenue_Margin_input_Pac!A:K,8,0),"")</f>
        <v>0.24229063852219127</v>
      </c>
      <c r="V205" s="28">
        <f>IFERROR(VLOOKUP(A205,[1]Revenue_Margin_input_Pac!A:K,9,0),"")</f>
        <v>0.24373220879125046</v>
      </c>
      <c r="W205" s="28">
        <f>IFERROR(VLOOKUP(A205,[1]Revenue_Margin_input_Pac!A:K,10,0),"")</f>
        <v>0.24373220879125046</v>
      </c>
      <c r="X205" s="28">
        <f>IFERROR(VLOOKUP(A205,[1]Revenue_Margin_input_Pac!A:K,11,0),"")</f>
        <v>0.2</v>
      </c>
      <c r="Y205" s="28">
        <f>IFERROR(VLOOKUP(A205,[1]Revenue_Margin_input_Pac!A:L,12,0),"")</f>
        <v>0.2</v>
      </c>
      <c r="Z205" s="87">
        <f>IFERROR(VLOOKUP(A205,[1]Revenue_Margin_input_Pac!A:M,13,0),"")</f>
        <v>0.2</v>
      </c>
      <c r="AA205" s="29">
        <f t="shared" si="78"/>
        <v>234.97777777777773</v>
      </c>
      <c r="AB205" s="30">
        <f t="shared" si="78"/>
        <v>316.04511111111105</v>
      </c>
      <c r="AC205" s="30">
        <f t="shared" si="78"/>
        <v>246.7266666666666</v>
      </c>
      <c r="AD205" s="30">
        <f t="shared" si="78"/>
        <v>266.69977777777774</v>
      </c>
      <c r="AE205" s="30">
        <f t="shared" si="78"/>
        <v>279.62355555555553</v>
      </c>
      <c r="AF205" s="30">
        <f t="shared" si="78"/>
        <v>286.67288888888885</v>
      </c>
      <c r="AG205" s="31">
        <f t="shared" si="78"/>
        <v>279.62355555555553</v>
      </c>
      <c r="AH205" s="29">
        <f t="shared" si="79"/>
        <v>54.514165533638973</v>
      </c>
      <c r="AI205" s="30">
        <f t="shared" si="79"/>
        <v>76.574771772927988</v>
      </c>
      <c r="AJ205" s="30">
        <f t="shared" si="79"/>
        <v>60.135235434369243</v>
      </c>
      <c r="AK205" s="30">
        <f t="shared" si="79"/>
        <v>65.003325921913429</v>
      </c>
      <c r="AL205" s="30">
        <f t="shared" si="79"/>
        <v>55.924711111111108</v>
      </c>
      <c r="AM205" s="30">
        <f t="shared" si="79"/>
        <v>57.334577777777774</v>
      </c>
      <c r="AN205" s="31">
        <f t="shared" si="79"/>
        <v>55.924711111111108</v>
      </c>
      <c r="AO205" s="42"/>
      <c r="AP205" s="43"/>
      <c r="AQ205" s="43"/>
      <c r="AR205" s="43"/>
      <c r="AS205" s="43"/>
      <c r="AT205" s="43"/>
      <c r="AU205" s="90"/>
      <c r="AV205" t="str">
        <f t="shared" si="80"/>
        <v>C3 - Low Intensity</v>
      </c>
      <c r="AW205" t="str">
        <f t="shared" si="76"/>
        <v>C3 - Low Intensity_Staxx</v>
      </c>
    </row>
    <row r="206" spans="1:49" ht="15" x14ac:dyDescent="0.25">
      <c r="A206" s="89" t="s">
        <v>417</v>
      </c>
      <c r="F206" s="36">
        <v>521</v>
      </c>
      <c r="G206" s="37">
        <f>[1]Pacific!BD44</f>
        <v>856</v>
      </c>
      <c r="H206" s="37">
        <f>[1]Pacific!BE44</f>
        <v>740</v>
      </c>
      <c r="I206" s="37">
        <f>[1]Pacific!BF44</f>
        <v>800</v>
      </c>
      <c r="J206" s="37">
        <f>[1]Pacific!BG44</f>
        <v>840</v>
      </c>
      <c r="K206" s="37">
        <f>[1]Pacific!BH44</f>
        <v>860</v>
      </c>
      <c r="L206" s="38">
        <f>[1]Pacific!BI44</f>
        <v>839</v>
      </c>
      <c r="M206" s="86" t="str">
        <f>IFERROR(VLOOKUP(A206,[1]Revenue_Margin_input_Pac!A:F,6,0),"")</f>
        <v/>
      </c>
      <c r="N206" s="25" t="str">
        <f t="shared" si="83"/>
        <v/>
      </c>
      <c r="O206" s="25" t="str">
        <f t="shared" si="84"/>
        <v/>
      </c>
      <c r="P206" s="25" t="str">
        <f t="shared" si="85"/>
        <v/>
      </c>
      <c r="Q206" s="25" t="str">
        <f t="shared" si="86"/>
        <v/>
      </c>
      <c r="R206" s="25" t="str">
        <f t="shared" si="86"/>
        <v/>
      </c>
      <c r="S206" s="26" t="str">
        <f t="shared" si="86"/>
        <v/>
      </c>
      <c r="T206" s="27" t="str">
        <f>IFERROR(VLOOKUP(A206,[1]Revenue_Margin_input_Pac!A:K,7,0),"")</f>
        <v/>
      </c>
      <c r="U206" s="28" t="str">
        <f>IFERROR(VLOOKUP(A206,[1]Revenue_Margin_input_Pac!A:K,8,0),"")</f>
        <v/>
      </c>
      <c r="V206" s="28" t="str">
        <f>IFERROR(VLOOKUP(A206,[1]Revenue_Margin_input_Pac!A:K,9,0),"")</f>
        <v/>
      </c>
      <c r="W206" s="28" t="str">
        <f>IFERROR(VLOOKUP(A206,[1]Revenue_Margin_input_Pac!A:K,10,0),"")</f>
        <v/>
      </c>
      <c r="X206" s="28" t="str">
        <f>IFERROR(VLOOKUP(A206,[1]Revenue_Margin_input_Pac!A:K,11,0),"")</f>
        <v/>
      </c>
      <c r="Y206" s="28" t="str">
        <f>IFERROR(VLOOKUP(A206,[1]Revenue_Margin_input_Pac!A:L,12,0),"")</f>
        <v/>
      </c>
      <c r="Z206" s="87" t="str">
        <f>IFERROR(VLOOKUP(A206,[1]Revenue_Margin_input_Pac!A:M,13,0),"")</f>
        <v/>
      </c>
      <c r="AA206" s="39">
        <f t="shared" ref="AA206:AL206" si="87">SUM(AA182:AA205)</f>
        <v>960.20900078419174</v>
      </c>
      <c r="AB206" s="40">
        <f t="shared" si="87"/>
        <v>1260.1029837219342</v>
      </c>
      <c r="AC206" s="40">
        <f t="shared" si="87"/>
        <v>1843.9376901862236</v>
      </c>
      <c r="AD206" s="40">
        <f t="shared" si="87"/>
        <v>1990.6863262144975</v>
      </c>
      <c r="AE206" s="40">
        <f t="shared" si="87"/>
        <v>2093.7493620754535</v>
      </c>
      <c r="AF206" s="40">
        <f t="shared" ref="AF206:AG206" si="88">SUM(AF182:AF205)</f>
        <v>2147.2955539042464</v>
      </c>
      <c r="AG206" s="41">
        <f t="shared" si="88"/>
        <v>2092.6037494628413</v>
      </c>
      <c r="AH206" s="39">
        <f t="shared" si="87"/>
        <v>223.10786971117017</v>
      </c>
      <c r="AI206" s="40">
        <f t="shared" si="87"/>
        <v>267.59783868851031</v>
      </c>
      <c r="AJ206" s="40">
        <f t="shared" si="87"/>
        <v>478.78238505081077</v>
      </c>
      <c r="AK206" s="40">
        <f t="shared" si="87"/>
        <v>518.37536731943464</v>
      </c>
      <c r="AL206" s="40">
        <f t="shared" si="87"/>
        <v>529.22848397318944</v>
      </c>
      <c r="AM206" s="40">
        <f t="shared" ref="AM206:AN206" si="89">SUM(AM182:AM205)</f>
        <v>543.6460848047418</v>
      </c>
      <c r="AN206" s="41">
        <f t="shared" si="89"/>
        <v>528.99936145066692</v>
      </c>
      <c r="AO206" s="42">
        <f t="shared" ref="AO206:AU225" si="90">IFERROR(AH206/AA206,"")</f>
        <v>0.2323534454779746</v>
      </c>
      <c r="AP206" s="43">
        <f t="shared" si="90"/>
        <v>0.21236188005690881</v>
      </c>
      <c r="AQ206" s="43">
        <f t="shared" si="90"/>
        <v>0.25965214963552125</v>
      </c>
      <c r="AR206" s="43">
        <f t="shared" si="90"/>
        <v>0.26040032550240133</v>
      </c>
      <c r="AS206" s="43">
        <f t="shared" si="90"/>
        <v>0.25276592010448928</v>
      </c>
      <c r="AT206" s="43">
        <f t="shared" si="90"/>
        <v>0.25317711100191864</v>
      </c>
      <c r="AU206" s="90">
        <f t="shared" si="90"/>
        <v>0.25279480722829528</v>
      </c>
      <c r="AW206" t="str">
        <f t="shared" si="76"/>
        <v>_</v>
      </c>
    </row>
    <row r="207" spans="1:49" ht="15" hidden="1" outlineLevel="1" x14ac:dyDescent="0.25">
      <c r="A207" s="85" t="s">
        <v>418</v>
      </c>
      <c r="B207" t="s">
        <v>419</v>
      </c>
      <c r="C207" t="s">
        <v>211</v>
      </c>
      <c r="D207" t="s">
        <v>18</v>
      </c>
      <c r="E207" t="str">
        <f>VLOOKUP(A207,[1]VLookup!G:I,3,0)</f>
        <v>C4 1-3.5 T</v>
      </c>
      <c r="F207" s="22">
        <v>0</v>
      </c>
      <c r="G207" s="23">
        <f>IFERROR(VLOOKUP(A207,[1]Pacific_bookings_input!A:C,3,0),0)</f>
        <v>0</v>
      </c>
      <c r="H207" s="23">
        <f>IFERROR(VLOOKUP(A207,[1]Pacific_bookings_input!H:I,2,0),0)</f>
        <v>0</v>
      </c>
      <c r="I207" s="23">
        <f t="shared" ref="I207:L215" si="91">IFERROR(ROUND(I$216*$H207/$H$216,0),0)</f>
        <v>0</v>
      </c>
      <c r="J207" s="23">
        <f t="shared" si="91"/>
        <v>0</v>
      </c>
      <c r="K207" s="23">
        <f t="shared" si="91"/>
        <v>0</v>
      </c>
      <c r="L207" s="24">
        <f t="shared" si="91"/>
        <v>0</v>
      </c>
      <c r="M207" s="86" t="str">
        <f>IFERROR(VLOOKUP(A207,[1]Revenue_Margin_input_Pac!A:F,6,0),"")</f>
        <v/>
      </c>
      <c r="N207" s="25" t="str">
        <f t="shared" si="83"/>
        <v/>
      </c>
      <c r="O207" s="25" t="str">
        <f t="shared" si="84"/>
        <v/>
      </c>
      <c r="P207" s="25" t="str">
        <f t="shared" si="85"/>
        <v/>
      </c>
      <c r="Q207" s="25" t="str">
        <f t="shared" si="86"/>
        <v/>
      </c>
      <c r="R207" s="25" t="str">
        <f t="shared" si="86"/>
        <v/>
      </c>
      <c r="S207" s="26" t="str">
        <f t="shared" si="86"/>
        <v/>
      </c>
      <c r="T207" s="27" t="str">
        <f>IFERROR(VLOOKUP(A207,[1]Revenue_Margin_input_Pac!A:K,7,0),"")</f>
        <v/>
      </c>
      <c r="U207" s="28" t="str">
        <f>IFERROR(VLOOKUP(A207,[1]Revenue_Margin_input_Pac!A:K,8,0),"")</f>
        <v/>
      </c>
      <c r="V207" s="28" t="str">
        <f>IFERROR(VLOOKUP(A207,[1]Revenue_Margin_input_Pac!A:K,9,0),"")</f>
        <v/>
      </c>
      <c r="W207" s="28" t="str">
        <f>IFERROR(VLOOKUP(A207,[1]Revenue_Margin_input_Pac!A:K,10,0),"")</f>
        <v/>
      </c>
      <c r="X207" s="28" t="str">
        <f>IFERROR(VLOOKUP(A207,[1]Revenue_Margin_input_Pac!A:K,11,0),"")</f>
        <v/>
      </c>
      <c r="Y207" s="28" t="str">
        <f>IFERROR(VLOOKUP(A207,[1]Revenue_Margin_input_Pac!A:L,12,0),"")</f>
        <v/>
      </c>
      <c r="Z207" s="87" t="str">
        <f>IFERROR(VLOOKUP(A207,[1]Revenue_Margin_input_Pac!A:M,13,0),"")</f>
        <v/>
      </c>
      <c r="AA207" s="29">
        <f t="shared" ref="AA207:AG215" si="92">IFERROR(F207*M207,0)</f>
        <v>0</v>
      </c>
      <c r="AB207" s="30">
        <f t="shared" si="92"/>
        <v>0</v>
      </c>
      <c r="AC207" s="30">
        <f t="shared" si="92"/>
        <v>0</v>
      </c>
      <c r="AD207" s="30">
        <f t="shared" si="92"/>
        <v>0</v>
      </c>
      <c r="AE207" s="30">
        <f t="shared" si="92"/>
        <v>0</v>
      </c>
      <c r="AF207" s="30">
        <f t="shared" si="92"/>
        <v>0</v>
      </c>
      <c r="AG207" s="31">
        <f t="shared" si="92"/>
        <v>0</v>
      </c>
      <c r="AH207" s="29">
        <f t="shared" ref="AH207:AN215" si="93">IFERROR(AA207*T207,0)</f>
        <v>0</v>
      </c>
      <c r="AI207" s="30">
        <f t="shared" si="93"/>
        <v>0</v>
      </c>
      <c r="AJ207" s="30">
        <f t="shared" si="93"/>
        <v>0</v>
      </c>
      <c r="AK207" s="30">
        <f t="shared" si="93"/>
        <v>0</v>
      </c>
      <c r="AL207" s="30">
        <f t="shared" si="93"/>
        <v>0</v>
      </c>
      <c r="AM207" s="30">
        <f t="shared" si="93"/>
        <v>0</v>
      </c>
      <c r="AN207" s="31">
        <f t="shared" si="93"/>
        <v>0</v>
      </c>
      <c r="AO207" s="42" t="str">
        <f t="shared" si="90"/>
        <v/>
      </c>
      <c r="AP207" s="43" t="str">
        <f t="shared" si="90"/>
        <v/>
      </c>
      <c r="AQ207" s="43" t="str">
        <f t="shared" si="90"/>
        <v/>
      </c>
      <c r="AR207" s="43" t="str">
        <f t="shared" si="90"/>
        <v/>
      </c>
      <c r="AS207" s="43" t="str">
        <f t="shared" si="90"/>
        <v/>
      </c>
      <c r="AT207" s="43" t="str">
        <f t="shared" si="90"/>
        <v/>
      </c>
      <c r="AU207" s="90" t="str">
        <f t="shared" si="90"/>
        <v/>
      </c>
      <c r="AV207" t="str">
        <f>$A$216</f>
        <v>C4 1-3.5T - Standard and Premium</v>
      </c>
      <c r="AW207" t="str">
        <f t="shared" ref="AW207:AW215" si="94">AV207&amp;"_"&amp;"AM &amp; EMEA"</f>
        <v>C4 1-3.5T - Standard and Premium_AM &amp; EMEA</v>
      </c>
    </row>
    <row r="208" spans="1:49" ht="15" hidden="1" outlineLevel="1" x14ac:dyDescent="0.25">
      <c r="A208" s="85" t="s">
        <v>420</v>
      </c>
      <c r="B208" t="s">
        <v>419</v>
      </c>
      <c r="C208" t="s">
        <v>211</v>
      </c>
      <c r="D208" t="s">
        <v>15</v>
      </c>
      <c r="E208" t="str">
        <f>VLOOKUP(A208,[1]VLookup!G:I,3,0)</f>
        <v>C4 1-3.5 T</v>
      </c>
      <c r="F208" s="22">
        <v>0</v>
      </c>
      <c r="G208" s="23">
        <f>IFERROR(VLOOKUP(A208,[1]Pacific_bookings_input!A:C,3,0),0)</f>
        <v>0</v>
      </c>
      <c r="H208" s="23">
        <f>IFERROR(VLOOKUP(A208,[1]Pacific_bookings_input!H:I,2,0),0)</f>
        <v>0</v>
      </c>
      <c r="I208" s="23">
        <f t="shared" si="91"/>
        <v>0</v>
      </c>
      <c r="J208" s="23">
        <f t="shared" si="91"/>
        <v>0</v>
      </c>
      <c r="K208" s="23">
        <f t="shared" si="91"/>
        <v>0</v>
      </c>
      <c r="L208" s="24">
        <f t="shared" si="91"/>
        <v>0</v>
      </c>
      <c r="M208" s="86" t="str">
        <f>IFERROR(VLOOKUP(A208,[1]Revenue_Margin_input_Pac!A:F,6,0),"")</f>
        <v/>
      </c>
      <c r="N208" s="25" t="str">
        <f t="shared" si="83"/>
        <v/>
      </c>
      <c r="O208" s="25" t="str">
        <f t="shared" si="84"/>
        <v/>
      </c>
      <c r="P208" s="25" t="str">
        <f t="shared" si="85"/>
        <v/>
      </c>
      <c r="Q208" s="25" t="str">
        <f t="shared" si="86"/>
        <v/>
      </c>
      <c r="R208" s="25" t="str">
        <f t="shared" si="86"/>
        <v/>
      </c>
      <c r="S208" s="26" t="str">
        <f t="shared" si="86"/>
        <v/>
      </c>
      <c r="T208" s="27" t="str">
        <f>IFERROR(VLOOKUP(A208,[1]Revenue_Margin_input_Pac!A:K,7,0),"")</f>
        <v/>
      </c>
      <c r="U208" s="28" t="str">
        <f>IFERROR(VLOOKUP(A208,[1]Revenue_Margin_input_Pac!A:K,8,0),"")</f>
        <v/>
      </c>
      <c r="V208" s="28" t="str">
        <f>IFERROR(VLOOKUP(A208,[1]Revenue_Margin_input_Pac!A:K,9,0),"")</f>
        <v/>
      </c>
      <c r="W208" s="28" t="str">
        <f>IFERROR(VLOOKUP(A208,[1]Revenue_Margin_input_Pac!A:K,10,0),"")</f>
        <v/>
      </c>
      <c r="X208" s="28" t="str">
        <f>IFERROR(VLOOKUP(A208,[1]Revenue_Margin_input_Pac!A:K,11,0),"")</f>
        <v/>
      </c>
      <c r="Y208" s="28" t="str">
        <f>IFERROR(VLOOKUP(A208,[1]Revenue_Margin_input_Pac!A:L,12,0),"")</f>
        <v/>
      </c>
      <c r="Z208" s="87" t="str">
        <f>IFERROR(VLOOKUP(A208,[1]Revenue_Margin_input_Pac!A:M,13,0),"")</f>
        <v/>
      </c>
      <c r="AA208" s="29">
        <f t="shared" si="92"/>
        <v>0</v>
      </c>
      <c r="AB208" s="30">
        <f t="shared" si="92"/>
        <v>0</v>
      </c>
      <c r="AC208" s="30">
        <f t="shared" si="92"/>
        <v>0</v>
      </c>
      <c r="AD208" s="30">
        <f t="shared" si="92"/>
        <v>0</v>
      </c>
      <c r="AE208" s="30">
        <f t="shared" si="92"/>
        <v>0</v>
      </c>
      <c r="AF208" s="30">
        <f t="shared" si="92"/>
        <v>0</v>
      </c>
      <c r="AG208" s="31">
        <f t="shared" si="92"/>
        <v>0</v>
      </c>
      <c r="AH208" s="29">
        <f t="shared" si="93"/>
        <v>0</v>
      </c>
      <c r="AI208" s="30">
        <f t="shared" si="93"/>
        <v>0</v>
      </c>
      <c r="AJ208" s="30">
        <f t="shared" si="93"/>
        <v>0</v>
      </c>
      <c r="AK208" s="30">
        <f t="shared" si="93"/>
        <v>0</v>
      </c>
      <c r="AL208" s="30">
        <f t="shared" si="93"/>
        <v>0</v>
      </c>
      <c r="AM208" s="30">
        <f t="shared" si="93"/>
        <v>0</v>
      </c>
      <c r="AN208" s="31">
        <f t="shared" si="93"/>
        <v>0</v>
      </c>
      <c r="AO208" s="42" t="str">
        <f t="shared" si="90"/>
        <v/>
      </c>
      <c r="AP208" s="43" t="str">
        <f t="shared" si="90"/>
        <v/>
      </c>
      <c r="AQ208" s="43" t="str">
        <f t="shared" si="90"/>
        <v/>
      </c>
      <c r="AR208" s="43" t="str">
        <f t="shared" si="90"/>
        <v/>
      </c>
      <c r="AS208" s="43" t="str">
        <f t="shared" si="90"/>
        <v/>
      </c>
      <c r="AT208" s="43" t="str">
        <f t="shared" si="90"/>
        <v/>
      </c>
      <c r="AU208" s="90" t="str">
        <f t="shared" si="90"/>
        <v/>
      </c>
      <c r="AV208" t="str">
        <f t="shared" ref="AV208:AV215" si="95">$A$216</f>
        <v>C4 1-3.5T - Standard and Premium</v>
      </c>
      <c r="AW208" t="str">
        <f t="shared" si="94"/>
        <v>C4 1-3.5T - Standard and Premium_AM &amp; EMEA</v>
      </c>
    </row>
    <row r="209" spans="1:49" ht="15" hidden="1" outlineLevel="1" x14ac:dyDescent="0.25">
      <c r="A209" s="85" t="s">
        <v>421</v>
      </c>
      <c r="B209" t="s">
        <v>422</v>
      </c>
      <c r="C209" t="s">
        <v>211</v>
      </c>
      <c r="D209" t="s">
        <v>29</v>
      </c>
      <c r="E209" t="str">
        <f>VLOOKUP(A209,[1]VLookup!G:I,3,0)</f>
        <v>C4 1-3.5 T</v>
      </c>
      <c r="F209" s="22">
        <v>0</v>
      </c>
      <c r="G209" s="23">
        <f>IFERROR(VLOOKUP(A209,[1]Pacific_bookings_input!A:C,3,0),0)</f>
        <v>0</v>
      </c>
      <c r="H209" s="23">
        <f>IFERROR(VLOOKUP(A209,[1]Pacific_bookings_input!H:I,2,0),0)</f>
        <v>0</v>
      </c>
      <c r="I209" s="23">
        <f t="shared" si="91"/>
        <v>0</v>
      </c>
      <c r="J209" s="23">
        <f t="shared" si="91"/>
        <v>0</v>
      </c>
      <c r="K209" s="23">
        <f t="shared" si="91"/>
        <v>0</v>
      </c>
      <c r="L209" s="24">
        <f t="shared" si="91"/>
        <v>0</v>
      </c>
      <c r="M209" s="86" t="str">
        <f>IFERROR(VLOOKUP(A209,[1]Revenue_Margin_input_Pac!A:F,6,0),"")</f>
        <v/>
      </c>
      <c r="N209" s="25" t="str">
        <f t="shared" si="83"/>
        <v/>
      </c>
      <c r="O209" s="25" t="str">
        <f t="shared" si="84"/>
        <v/>
      </c>
      <c r="P209" s="25" t="str">
        <f t="shared" si="85"/>
        <v/>
      </c>
      <c r="Q209" s="25" t="str">
        <f t="shared" si="86"/>
        <v/>
      </c>
      <c r="R209" s="25" t="str">
        <f t="shared" si="86"/>
        <v/>
      </c>
      <c r="S209" s="26" t="str">
        <f t="shared" si="86"/>
        <v/>
      </c>
      <c r="T209" s="27" t="str">
        <f>IFERROR(VLOOKUP(A209,[1]Revenue_Margin_input_Pac!A:K,7,0),"")</f>
        <v/>
      </c>
      <c r="U209" s="28" t="str">
        <f>IFERROR(VLOOKUP(A209,[1]Revenue_Margin_input_Pac!A:K,8,0),"")</f>
        <v/>
      </c>
      <c r="V209" s="28" t="str">
        <f>IFERROR(VLOOKUP(A209,[1]Revenue_Margin_input_Pac!A:K,9,0),"")</f>
        <v/>
      </c>
      <c r="W209" s="28" t="str">
        <f>IFERROR(VLOOKUP(A209,[1]Revenue_Margin_input_Pac!A:K,10,0),"")</f>
        <v/>
      </c>
      <c r="X209" s="28" t="str">
        <f>IFERROR(VLOOKUP(A209,[1]Revenue_Margin_input_Pac!A:K,11,0),"")</f>
        <v/>
      </c>
      <c r="Y209" s="28" t="str">
        <f>IFERROR(VLOOKUP(A209,[1]Revenue_Margin_input_Pac!A:L,12,0),"")</f>
        <v/>
      </c>
      <c r="Z209" s="87" t="str">
        <f>IFERROR(VLOOKUP(A209,[1]Revenue_Margin_input_Pac!A:M,13,0),"")</f>
        <v/>
      </c>
      <c r="AA209" s="29">
        <f t="shared" si="92"/>
        <v>0</v>
      </c>
      <c r="AB209" s="30">
        <f t="shared" si="92"/>
        <v>0</v>
      </c>
      <c r="AC209" s="30">
        <f t="shared" si="92"/>
        <v>0</v>
      </c>
      <c r="AD209" s="30">
        <f t="shared" si="92"/>
        <v>0</v>
      </c>
      <c r="AE209" s="30">
        <f t="shared" si="92"/>
        <v>0</v>
      </c>
      <c r="AF209" s="30">
        <f t="shared" si="92"/>
        <v>0</v>
      </c>
      <c r="AG209" s="31">
        <f t="shared" si="92"/>
        <v>0</v>
      </c>
      <c r="AH209" s="29">
        <f t="shared" si="93"/>
        <v>0</v>
      </c>
      <c r="AI209" s="30">
        <f t="shared" si="93"/>
        <v>0</v>
      </c>
      <c r="AJ209" s="30">
        <f t="shared" si="93"/>
        <v>0</v>
      </c>
      <c r="AK209" s="30">
        <f t="shared" si="93"/>
        <v>0</v>
      </c>
      <c r="AL209" s="30">
        <f t="shared" si="93"/>
        <v>0</v>
      </c>
      <c r="AM209" s="30">
        <f t="shared" si="93"/>
        <v>0</v>
      </c>
      <c r="AN209" s="31">
        <f t="shared" si="93"/>
        <v>0</v>
      </c>
      <c r="AO209" s="42" t="str">
        <f t="shared" si="90"/>
        <v/>
      </c>
      <c r="AP209" s="43" t="str">
        <f t="shared" si="90"/>
        <v/>
      </c>
      <c r="AQ209" s="43" t="str">
        <f t="shared" si="90"/>
        <v/>
      </c>
      <c r="AR209" s="43" t="str">
        <f t="shared" si="90"/>
        <v/>
      </c>
      <c r="AS209" s="43" t="str">
        <f t="shared" si="90"/>
        <v/>
      </c>
      <c r="AT209" s="43" t="str">
        <f t="shared" si="90"/>
        <v/>
      </c>
      <c r="AU209" s="90" t="str">
        <f t="shared" si="90"/>
        <v/>
      </c>
      <c r="AV209" t="str">
        <f t="shared" si="95"/>
        <v>C4 1-3.5T - Standard and Premium</v>
      </c>
      <c r="AW209" t="str">
        <f t="shared" si="94"/>
        <v>C4 1-3.5T - Standard and Premium_AM &amp; EMEA</v>
      </c>
    </row>
    <row r="210" spans="1:49" ht="15" hidden="1" outlineLevel="1" x14ac:dyDescent="0.25">
      <c r="A210" s="85" t="s">
        <v>423</v>
      </c>
      <c r="B210" t="s">
        <v>422</v>
      </c>
      <c r="C210" t="s">
        <v>211</v>
      </c>
      <c r="D210" t="s">
        <v>29</v>
      </c>
      <c r="E210" t="str">
        <f>VLOOKUP(A210,[1]VLookup!G:I,3,0)</f>
        <v>C4 1-3.5 T</v>
      </c>
      <c r="F210" s="22">
        <v>0</v>
      </c>
      <c r="G210" s="23">
        <f>IFERROR(VLOOKUP(A210,[1]Pacific_bookings_input!A:C,3,0),0)</f>
        <v>0</v>
      </c>
      <c r="H210" s="23">
        <f>IFERROR(VLOOKUP(A210,[1]Pacific_bookings_input!H:I,2,0),0)</f>
        <v>0</v>
      </c>
      <c r="I210" s="23">
        <f t="shared" si="91"/>
        <v>0</v>
      </c>
      <c r="J210" s="23">
        <f t="shared" si="91"/>
        <v>0</v>
      </c>
      <c r="K210" s="23">
        <f t="shared" si="91"/>
        <v>0</v>
      </c>
      <c r="L210" s="24">
        <f t="shared" si="91"/>
        <v>0</v>
      </c>
      <c r="M210" s="86" t="str">
        <f>IFERROR(VLOOKUP(A210,[1]Revenue_Margin_input_Pac!A:F,6,0),"")</f>
        <v/>
      </c>
      <c r="N210" s="25" t="str">
        <f t="shared" si="83"/>
        <v/>
      </c>
      <c r="O210" s="25" t="str">
        <f t="shared" si="84"/>
        <v/>
      </c>
      <c r="P210" s="25" t="str">
        <f t="shared" si="85"/>
        <v/>
      </c>
      <c r="Q210" s="25" t="str">
        <f t="shared" si="86"/>
        <v/>
      </c>
      <c r="R210" s="25" t="str">
        <f t="shared" si="86"/>
        <v/>
      </c>
      <c r="S210" s="26" t="str">
        <f t="shared" si="86"/>
        <v/>
      </c>
      <c r="T210" s="27" t="str">
        <f>IFERROR(VLOOKUP(A210,[1]Revenue_Margin_input_Pac!A:K,7,0),"")</f>
        <v/>
      </c>
      <c r="U210" s="28" t="str">
        <f>IFERROR(VLOOKUP(A210,[1]Revenue_Margin_input_Pac!A:K,8,0),"")</f>
        <v/>
      </c>
      <c r="V210" s="28" t="str">
        <f>IFERROR(VLOOKUP(A210,[1]Revenue_Margin_input_Pac!A:K,9,0),"")</f>
        <v/>
      </c>
      <c r="W210" s="28" t="str">
        <f>IFERROR(VLOOKUP(A210,[1]Revenue_Margin_input_Pac!A:K,10,0),"")</f>
        <v/>
      </c>
      <c r="X210" s="28" t="str">
        <f>IFERROR(VLOOKUP(A210,[1]Revenue_Margin_input_Pac!A:K,11,0),"")</f>
        <v/>
      </c>
      <c r="Y210" s="28" t="str">
        <f>IFERROR(VLOOKUP(A210,[1]Revenue_Margin_input_Pac!A:L,12,0),"")</f>
        <v/>
      </c>
      <c r="Z210" s="87" t="str">
        <f>IFERROR(VLOOKUP(A210,[1]Revenue_Margin_input_Pac!A:M,13,0),"")</f>
        <v/>
      </c>
      <c r="AA210" s="29">
        <f t="shared" si="92"/>
        <v>0</v>
      </c>
      <c r="AB210" s="30">
        <f t="shared" si="92"/>
        <v>0</v>
      </c>
      <c r="AC210" s="30">
        <f t="shared" si="92"/>
        <v>0</v>
      </c>
      <c r="AD210" s="30">
        <f t="shared" si="92"/>
        <v>0</v>
      </c>
      <c r="AE210" s="30">
        <f t="shared" si="92"/>
        <v>0</v>
      </c>
      <c r="AF210" s="30">
        <f t="shared" si="92"/>
        <v>0</v>
      </c>
      <c r="AG210" s="31">
        <f t="shared" si="92"/>
        <v>0</v>
      </c>
      <c r="AH210" s="29">
        <f t="shared" si="93"/>
        <v>0</v>
      </c>
      <c r="AI210" s="30">
        <f t="shared" si="93"/>
        <v>0</v>
      </c>
      <c r="AJ210" s="30">
        <f t="shared" si="93"/>
        <v>0</v>
      </c>
      <c r="AK210" s="30">
        <f t="shared" si="93"/>
        <v>0</v>
      </c>
      <c r="AL210" s="30">
        <f t="shared" si="93"/>
        <v>0</v>
      </c>
      <c r="AM210" s="30">
        <f t="shared" si="93"/>
        <v>0</v>
      </c>
      <c r="AN210" s="31">
        <f t="shared" si="93"/>
        <v>0</v>
      </c>
      <c r="AO210" s="42" t="str">
        <f t="shared" si="90"/>
        <v/>
      </c>
      <c r="AP210" s="43" t="str">
        <f t="shared" si="90"/>
        <v/>
      </c>
      <c r="AQ210" s="43" t="str">
        <f t="shared" si="90"/>
        <v/>
      </c>
      <c r="AR210" s="43" t="str">
        <f t="shared" si="90"/>
        <v/>
      </c>
      <c r="AS210" s="43" t="str">
        <f t="shared" si="90"/>
        <v/>
      </c>
      <c r="AT210" s="43" t="str">
        <f t="shared" si="90"/>
        <v/>
      </c>
      <c r="AU210" s="90" t="str">
        <f t="shared" si="90"/>
        <v/>
      </c>
      <c r="AV210" t="str">
        <f t="shared" si="95"/>
        <v>C4 1-3.5T - Standard and Premium</v>
      </c>
      <c r="AW210" t="str">
        <f t="shared" si="94"/>
        <v>C4 1-3.5T - Standard and Premium_AM &amp; EMEA</v>
      </c>
    </row>
    <row r="211" spans="1:49" ht="15" hidden="1" outlineLevel="1" x14ac:dyDescent="0.25">
      <c r="A211" s="85" t="s">
        <v>424</v>
      </c>
      <c r="B211" t="s">
        <v>422</v>
      </c>
      <c r="C211" t="s">
        <v>211</v>
      </c>
      <c r="D211" t="s">
        <v>29</v>
      </c>
      <c r="E211" t="str">
        <f>VLOOKUP(A211,[1]VLookup!G:I,3,0)</f>
        <v>C4 1-3.5 T</v>
      </c>
      <c r="F211" s="22">
        <v>0</v>
      </c>
      <c r="G211" s="23">
        <f>IFERROR(VLOOKUP(A211,[1]Pacific_bookings_input!A:C,3,0),0)</f>
        <v>0</v>
      </c>
      <c r="H211" s="23">
        <f>IFERROR(VLOOKUP(A211,[1]Pacific_bookings_input!H:I,2,0),0)</f>
        <v>0</v>
      </c>
      <c r="I211" s="23">
        <f t="shared" si="91"/>
        <v>0</v>
      </c>
      <c r="J211" s="23">
        <f t="shared" si="91"/>
        <v>0</v>
      </c>
      <c r="K211" s="23">
        <f t="shared" si="91"/>
        <v>0</v>
      </c>
      <c r="L211" s="24">
        <f t="shared" si="91"/>
        <v>0</v>
      </c>
      <c r="M211" s="86" t="str">
        <f>IFERROR(VLOOKUP(A211,[1]Revenue_Margin_input_Pac!A:F,6,0),"")</f>
        <v/>
      </c>
      <c r="N211" s="25" t="str">
        <f t="shared" si="83"/>
        <v/>
      </c>
      <c r="O211" s="25" t="str">
        <f t="shared" si="84"/>
        <v/>
      </c>
      <c r="P211" s="25" t="str">
        <f t="shared" si="85"/>
        <v/>
      </c>
      <c r="Q211" s="25" t="str">
        <f t="shared" si="86"/>
        <v/>
      </c>
      <c r="R211" s="25" t="str">
        <f t="shared" si="86"/>
        <v/>
      </c>
      <c r="S211" s="26" t="str">
        <f t="shared" si="86"/>
        <v/>
      </c>
      <c r="T211" s="27" t="str">
        <f>IFERROR(VLOOKUP(A211,[1]Revenue_Margin_input_Pac!A:K,7,0),"")</f>
        <v/>
      </c>
      <c r="U211" s="28" t="str">
        <f>IFERROR(VLOOKUP(A211,[1]Revenue_Margin_input_Pac!A:K,8,0),"")</f>
        <v/>
      </c>
      <c r="V211" s="28" t="str">
        <f>IFERROR(VLOOKUP(A211,[1]Revenue_Margin_input_Pac!A:K,9,0),"")</f>
        <v/>
      </c>
      <c r="W211" s="28" t="str">
        <f>IFERROR(VLOOKUP(A211,[1]Revenue_Margin_input_Pac!A:K,10,0),"")</f>
        <v/>
      </c>
      <c r="X211" s="28" t="str">
        <f>IFERROR(VLOOKUP(A211,[1]Revenue_Margin_input_Pac!A:K,11,0),"")</f>
        <v/>
      </c>
      <c r="Y211" s="28" t="str">
        <f>IFERROR(VLOOKUP(A211,[1]Revenue_Margin_input_Pac!A:L,12,0),"")</f>
        <v/>
      </c>
      <c r="Z211" s="87" t="str">
        <f>IFERROR(VLOOKUP(A211,[1]Revenue_Margin_input_Pac!A:M,13,0),"")</f>
        <v/>
      </c>
      <c r="AA211" s="29">
        <f t="shared" si="92"/>
        <v>0</v>
      </c>
      <c r="AB211" s="30">
        <f t="shared" si="92"/>
        <v>0</v>
      </c>
      <c r="AC211" s="30">
        <f t="shared" si="92"/>
        <v>0</v>
      </c>
      <c r="AD211" s="30">
        <f t="shared" si="92"/>
        <v>0</v>
      </c>
      <c r="AE211" s="30">
        <f t="shared" si="92"/>
        <v>0</v>
      </c>
      <c r="AF211" s="30">
        <f t="shared" si="92"/>
        <v>0</v>
      </c>
      <c r="AG211" s="31">
        <f t="shared" si="92"/>
        <v>0</v>
      </c>
      <c r="AH211" s="29">
        <f t="shared" si="93"/>
        <v>0</v>
      </c>
      <c r="AI211" s="30">
        <f t="shared" si="93"/>
        <v>0</v>
      </c>
      <c r="AJ211" s="30">
        <f t="shared" si="93"/>
        <v>0</v>
      </c>
      <c r="AK211" s="30">
        <f t="shared" si="93"/>
        <v>0</v>
      </c>
      <c r="AL211" s="30">
        <f t="shared" si="93"/>
        <v>0</v>
      </c>
      <c r="AM211" s="30">
        <f t="shared" si="93"/>
        <v>0</v>
      </c>
      <c r="AN211" s="31">
        <f t="shared" si="93"/>
        <v>0</v>
      </c>
      <c r="AO211" s="42" t="str">
        <f t="shared" si="90"/>
        <v/>
      </c>
      <c r="AP211" s="43" t="str">
        <f t="shared" si="90"/>
        <v/>
      </c>
      <c r="AQ211" s="43" t="str">
        <f t="shared" si="90"/>
        <v/>
      </c>
      <c r="AR211" s="43" t="str">
        <f t="shared" si="90"/>
        <v/>
      </c>
      <c r="AS211" s="43" t="str">
        <f t="shared" si="90"/>
        <v/>
      </c>
      <c r="AT211" s="43" t="str">
        <f t="shared" si="90"/>
        <v/>
      </c>
      <c r="AU211" s="90" t="str">
        <f t="shared" si="90"/>
        <v/>
      </c>
      <c r="AV211" t="str">
        <f t="shared" si="95"/>
        <v>C4 1-3.5T - Standard and Premium</v>
      </c>
      <c r="AW211" t="str">
        <f t="shared" si="94"/>
        <v>C4 1-3.5T - Standard and Premium_AM &amp; EMEA</v>
      </c>
    </row>
    <row r="212" spans="1:49" ht="15" hidden="1" outlineLevel="1" x14ac:dyDescent="0.25">
      <c r="A212" s="85" t="s">
        <v>425</v>
      </c>
      <c r="B212" t="s">
        <v>426</v>
      </c>
      <c r="C212" t="s">
        <v>211</v>
      </c>
      <c r="D212" t="s">
        <v>18</v>
      </c>
      <c r="E212" t="str">
        <f>VLOOKUP(A212,[1]VLookup!G:I,3,0)</f>
        <v>C4 1-3.5 T</v>
      </c>
      <c r="F212" s="22">
        <v>0</v>
      </c>
      <c r="G212" s="23">
        <f>IFERROR(VLOOKUP(A212,[1]Pacific_bookings_input!A:C,3,0),0)</f>
        <v>0</v>
      </c>
      <c r="H212" s="23">
        <f>IFERROR(VLOOKUP(A212,[1]Pacific_bookings_input!H:I,2,0),0)</f>
        <v>0</v>
      </c>
      <c r="I212" s="23">
        <f t="shared" si="91"/>
        <v>0</v>
      </c>
      <c r="J212" s="23">
        <f t="shared" si="91"/>
        <v>0</v>
      </c>
      <c r="K212" s="23">
        <f t="shared" si="91"/>
        <v>0</v>
      </c>
      <c r="L212" s="24">
        <f t="shared" si="91"/>
        <v>0</v>
      </c>
      <c r="M212" s="86" t="str">
        <f>IFERROR(VLOOKUP(A212,[1]Revenue_Margin_input_Pac!A:F,6,0),"")</f>
        <v/>
      </c>
      <c r="N212" s="25" t="str">
        <f t="shared" si="83"/>
        <v/>
      </c>
      <c r="O212" s="25" t="str">
        <f t="shared" si="84"/>
        <v/>
      </c>
      <c r="P212" s="25" t="str">
        <f t="shared" si="85"/>
        <v/>
      </c>
      <c r="Q212" s="25" t="str">
        <f t="shared" si="86"/>
        <v/>
      </c>
      <c r="R212" s="25" t="str">
        <f t="shared" si="86"/>
        <v/>
      </c>
      <c r="S212" s="26" t="str">
        <f t="shared" si="86"/>
        <v/>
      </c>
      <c r="T212" s="27" t="str">
        <f>IFERROR(VLOOKUP(A212,[1]Revenue_Margin_input_Pac!A:K,7,0),"")</f>
        <v/>
      </c>
      <c r="U212" s="28" t="str">
        <f>IFERROR(VLOOKUP(A212,[1]Revenue_Margin_input_Pac!A:K,8,0),"")</f>
        <v/>
      </c>
      <c r="V212" s="28" t="str">
        <f>IFERROR(VLOOKUP(A212,[1]Revenue_Margin_input_Pac!A:K,9,0),"")</f>
        <v/>
      </c>
      <c r="W212" s="28" t="str">
        <f>IFERROR(VLOOKUP(A212,[1]Revenue_Margin_input_Pac!A:K,10,0),"")</f>
        <v/>
      </c>
      <c r="X212" s="28" t="str">
        <f>IFERROR(VLOOKUP(A212,[1]Revenue_Margin_input_Pac!A:K,11,0),"")</f>
        <v/>
      </c>
      <c r="Y212" s="28" t="str">
        <f>IFERROR(VLOOKUP(A213,[1]Revenue_Margin_input_Pac!A:L,12,0),"")</f>
        <v/>
      </c>
      <c r="Z212" s="87" t="str">
        <f>IFERROR(VLOOKUP(A212,[1]Revenue_Margin_input_Pac!A:M,13,0),"")</f>
        <v/>
      </c>
      <c r="AA212" s="29">
        <f t="shared" si="92"/>
        <v>0</v>
      </c>
      <c r="AB212" s="30">
        <f t="shared" si="92"/>
        <v>0</v>
      </c>
      <c r="AC212" s="30">
        <f t="shared" si="92"/>
        <v>0</v>
      </c>
      <c r="AD212" s="30">
        <f t="shared" si="92"/>
        <v>0</v>
      </c>
      <c r="AE212" s="30">
        <f t="shared" si="92"/>
        <v>0</v>
      </c>
      <c r="AF212" s="30">
        <f t="shared" si="92"/>
        <v>0</v>
      </c>
      <c r="AG212" s="31">
        <f t="shared" si="92"/>
        <v>0</v>
      </c>
      <c r="AH212" s="29">
        <f t="shared" si="93"/>
        <v>0</v>
      </c>
      <c r="AI212" s="30">
        <f t="shared" si="93"/>
        <v>0</v>
      </c>
      <c r="AJ212" s="30">
        <f t="shared" si="93"/>
        <v>0</v>
      </c>
      <c r="AK212" s="30">
        <f t="shared" si="93"/>
        <v>0</v>
      </c>
      <c r="AL212" s="30">
        <f t="shared" si="93"/>
        <v>0</v>
      </c>
      <c r="AM212" s="30">
        <f t="shared" si="93"/>
        <v>0</v>
      </c>
      <c r="AN212" s="31">
        <f t="shared" si="93"/>
        <v>0</v>
      </c>
      <c r="AO212" s="42" t="str">
        <f t="shared" si="90"/>
        <v/>
      </c>
      <c r="AP212" s="43" t="str">
        <f t="shared" si="90"/>
        <v/>
      </c>
      <c r="AQ212" s="43" t="str">
        <f t="shared" si="90"/>
        <v/>
      </c>
      <c r="AR212" s="43" t="str">
        <f t="shared" si="90"/>
        <v/>
      </c>
      <c r="AS212" s="43" t="str">
        <f t="shared" si="90"/>
        <v/>
      </c>
      <c r="AT212" s="43" t="str">
        <f t="shared" si="90"/>
        <v/>
      </c>
      <c r="AU212" s="90" t="str">
        <f t="shared" si="90"/>
        <v/>
      </c>
      <c r="AV212" t="str">
        <f t="shared" si="95"/>
        <v>C4 1-3.5T - Standard and Premium</v>
      </c>
      <c r="AW212" t="str">
        <f t="shared" si="94"/>
        <v>C4 1-3.5T - Standard and Premium_AM &amp; EMEA</v>
      </c>
    </row>
    <row r="213" spans="1:49" ht="15" hidden="1" outlineLevel="1" x14ac:dyDescent="0.25">
      <c r="A213" s="85" t="s">
        <v>427</v>
      </c>
      <c r="B213" t="s">
        <v>428</v>
      </c>
      <c r="C213" t="s">
        <v>211</v>
      </c>
      <c r="D213" t="s">
        <v>15</v>
      </c>
      <c r="E213" t="str">
        <f>VLOOKUP(A213,[1]VLookup!G:I,3,0)</f>
        <v>C4 1-3.5 T</v>
      </c>
      <c r="F213" s="22">
        <v>0</v>
      </c>
      <c r="G213" s="23">
        <f>IFERROR(VLOOKUP(A213,[1]Pacific_bookings_input!A:C,3,0),0)</f>
        <v>0</v>
      </c>
      <c r="H213" s="23">
        <f>IFERROR(VLOOKUP(A213,[1]Pacific_bookings_input!H:I,2,0),0)</f>
        <v>0</v>
      </c>
      <c r="I213" s="23">
        <f t="shared" si="91"/>
        <v>0</v>
      </c>
      <c r="J213" s="23">
        <f t="shared" si="91"/>
        <v>0</v>
      </c>
      <c r="K213" s="23">
        <f t="shared" si="91"/>
        <v>0</v>
      </c>
      <c r="L213" s="24">
        <f t="shared" si="91"/>
        <v>0</v>
      </c>
      <c r="M213" s="86" t="str">
        <f>IFERROR(VLOOKUP(A213,[1]Revenue_Margin_input_Pac!A:F,6,0),"")</f>
        <v/>
      </c>
      <c r="N213" s="25" t="str">
        <f t="shared" si="83"/>
        <v/>
      </c>
      <c r="O213" s="25" t="str">
        <f t="shared" si="84"/>
        <v/>
      </c>
      <c r="P213" s="25" t="str">
        <f t="shared" si="85"/>
        <v/>
      </c>
      <c r="Q213" s="25" t="str">
        <f t="shared" si="86"/>
        <v/>
      </c>
      <c r="R213" s="25" t="str">
        <f t="shared" si="86"/>
        <v/>
      </c>
      <c r="S213" s="26" t="str">
        <f t="shared" si="86"/>
        <v/>
      </c>
      <c r="T213" s="27" t="str">
        <f>IFERROR(VLOOKUP(A213,[1]Revenue_Margin_input_Pac!A:K,7,0),"")</f>
        <v/>
      </c>
      <c r="U213" s="28" t="str">
        <f>IFERROR(VLOOKUP(A213,[1]Revenue_Margin_input_Pac!A:K,8,0),"")</f>
        <v/>
      </c>
      <c r="V213" s="28" t="str">
        <f>IFERROR(VLOOKUP(A213,[1]Revenue_Margin_input_Pac!A:K,9,0),"")</f>
        <v/>
      </c>
      <c r="W213" s="28" t="str">
        <f>IFERROR(VLOOKUP(A213,[1]Revenue_Margin_input_Pac!A:K,10,0),"")</f>
        <v/>
      </c>
      <c r="X213" s="28" t="str">
        <f>IFERROR(VLOOKUP(A213,[1]Revenue_Margin_input_Pac!A:K,11,0),"")</f>
        <v/>
      </c>
      <c r="Y213" s="28" t="str">
        <f>IFERROR(VLOOKUP(A213,[1]Revenue_Margin_input_Pac!A:L,12,0),"")</f>
        <v/>
      </c>
      <c r="Z213" s="87" t="str">
        <f>IFERROR(VLOOKUP(A213,[1]Revenue_Margin_input_Pac!A:M,13,0),"")</f>
        <v/>
      </c>
      <c r="AA213" s="29">
        <f t="shared" si="92"/>
        <v>0</v>
      </c>
      <c r="AB213" s="30">
        <f t="shared" si="92"/>
        <v>0</v>
      </c>
      <c r="AC213" s="30">
        <f t="shared" si="92"/>
        <v>0</v>
      </c>
      <c r="AD213" s="30">
        <f t="shared" si="92"/>
        <v>0</v>
      </c>
      <c r="AE213" s="30">
        <f t="shared" si="92"/>
        <v>0</v>
      </c>
      <c r="AF213" s="30">
        <f t="shared" si="92"/>
        <v>0</v>
      </c>
      <c r="AG213" s="31">
        <f t="shared" si="92"/>
        <v>0</v>
      </c>
      <c r="AH213" s="29">
        <f t="shared" si="93"/>
        <v>0</v>
      </c>
      <c r="AI213" s="30">
        <f t="shared" si="93"/>
        <v>0</v>
      </c>
      <c r="AJ213" s="30">
        <f t="shared" si="93"/>
        <v>0</v>
      </c>
      <c r="AK213" s="30">
        <f t="shared" si="93"/>
        <v>0</v>
      </c>
      <c r="AL213" s="30">
        <f t="shared" si="93"/>
        <v>0</v>
      </c>
      <c r="AM213" s="30">
        <f t="shared" si="93"/>
        <v>0</v>
      </c>
      <c r="AN213" s="31">
        <f t="shared" si="93"/>
        <v>0</v>
      </c>
      <c r="AO213" s="42" t="str">
        <f t="shared" si="90"/>
        <v/>
      </c>
      <c r="AP213" s="43" t="str">
        <f t="shared" si="90"/>
        <v/>
      </c>
      <c r="AQ213" s="43" t="str">
        <f t="shared" si="90"/>
        <v/>
      </c>
      <c r="AR213" s="43" t="str">
        <f t="shared" si="90"/>
        <v/>
      </c>
      <c r="AS213" s="43" t="str">
        <f t="shared" si="90"/>
        <v/>
      </c>
      <c r="AT213" s="43" t="str">
        <f t="shared" si="90"/>
        <v/>
      </c>
      <c r="AU213" s="90" t="str">
        <f t="shared" si="90"/>
        <v/>
      </c>
      <c r="AV213" t="str">
        <f t="shared" si="95"/>
        <v>C4 1-3.5T - Standard and Premium</v>
      </c>
      <c r="AW213" t="str">
        <f t="shared" si="94"/>
        <v>C4 1-3.5T - Standard and Premium_AM &amp; EMEA</v>
      </c>
    </row>
    <row r="214" spans="1:49" ht="15" hidden="1" outlineLevel="1" x14ac:dyDescent="0.25">
      <c r="A214" s="85" t="s">
        <v>429</v>
      </c>
      <c r="C214" t="s">
        <v>211</v>
      </c>
      <c r="D214" t="s">
        <v>18</v>
      </c>
      <c r="E214" t="str">
        <f>VLOOKUP(A214,[1]VLookup!G:I,3,0)</f>
        <v>C4 1-3.5 T</v>
      </c>
      <c r="F214" s="22">
        <v>0</v>
      </c>
      <c r="G214" s="23">
        <f>IFERROR(VLOOKUP(A214,[1]Pacific_bookings_input!A:C,3,0),0)</f>
        <v>0</v>
      </c>
      <c r="H214" s="23">
        <f>IFERROR(VLOOKUP(A214,[1]Pacific_bookings_input!H:I,2,0),0)</f>
        <v>0</v>
      </c>
      <c r="I214" s="23">
        <f t="shared" si="91"/>
        <v>0</v>
      </c>
      <c r="J214" s="23">
        <f t="shared" si="91"/>
        <v>0</v>
      </c>
      <c r="K214" s="23">
        <f t="shared" si="91"/>
        <v>0</v>
      </c>
      <c r="L214" s="24">
        <f t="shared" si="91"/>
        <v>0</v>
      </c>
      <c r="M214" s="86" t="str">
        <f>IFERROR(VLOOKUP(A214,[1]Revenue_Margin_input_Pac!A:F,6,0),"")</f>
        <v/>
      </c>
      <c r="N214" s="25" t="str">
        <f t="shared" si="83"/>
        <v/>
      </c>
      <c r="O214" s="25" t="str">
        <f t="shared" si="84"/>
        <v/>
      </c>
      <c r="P214" s="25" t="str">
        <f t="shared" si="85"/>
        <v/>
      </c>
      <c r="Q214" s="25" t="str">
        <f t="shared" si="86"/>
        <v/>
      </c>
      <c r="R214" s="25" t="str">
        <f t="shared" si="86"/>
        <v/>
      </c>
      <c r="S214" s="26" t="str">
        <f t="shared" si="86"/>
        <v/>
      </c>
      <c r="T214" s="27" t="str">
        <f>IFERROR(VLOOKUP(A214,[1]Revenue_Margin_input_Pac!A:K,7,0),"")</f>
        <v/>
      </c>
      <c r="U214" s="28" t="str">
        <f>IFERROR(VLOOKUP(A214,[1]Revenue_Margin_input_Pac!A:K,8,0),"")</f>
        <v/>
      </c>
      <c r="V214" s="28" t="str">
        <f>IFERROR(VLOOKUP(A214,[1]Revenue_Margin_input_Pac!A:K,9,0),"")</f>
        <v/>
      </c>
      <c r="W214" s="28" t="str">
        <f>IFERROR(VLOOKUP(A214,[1]Revenue_Margin_input_Pac!A:K,10,0),"")</f>
        <v/>
      </c>
      <c r="X214" s="28" t="str">
        <f>IFERROR(VLOOKUP(A214,[1]Revenue_Margin_input_Pac!A:K,11,0),"")</f>
        <v/>
      </c>
      <c r="Y214" s="28" t="str">
        <f>IFERROR(VLOOKUP(A214,[1]Revenue_Margin_input_Pac!A:L,12,0),"")</f>
        <v/>
      </c>
      <c r="Z214" s="87" t="str">
        <f>IFERROR(VLOOKUP(A214,[1]Revenue_Margin_input_Pac!A:M,13,0),"")</f>
        <v/>
      </c>
      <c r="AA214" s="29">
        <f t="shared" si="92"/>
        <v>0</v>
      </c>
      <c r="AB214" s="30">
        <f t="shared" si="92"/>
        <v>0</v>
      </c>
      <c r="AC214" s="30">
        <f t="shared" si="92"/>
        <v>0</v>
      </c>
      <c r="AD214" s="30">
        <f t="shared" si="92"/>
        <v>0</v>
      </c>
      <c r="AE214" s="30">
        <f t="shared" si="92"/>
        <v>0</v>
      </c>
      <c r="AF214" s="30">
        <f t="shared" si="92"/>
        <v>0</v>
      </c>
      <c r="AG214" s="31">
        <f t="shared" si="92"/>
        <v>0</v>
      </c>
      <c r="AH214" s="29">
        <f t="shared" si="93"/>
        <v>0</v>
      </c>
      <c r="AI214" s="30">
        <f t="shared" si="93"/>
        <v>0</v>
      </c>
      <c r="AJ214" s="30">
        <f t="shared" si="93"/>
        <v>0</v>
      </c>
      <c r="AK214" s="30">
        <f t="shared" si="93"/>
        <v>0</v>
      </c>
      <c r="AL214" s="30">
        <f t="shared" si="93"/>
        <v>0</v>
      </c>
      <c r="AM214" s="30">
        <f t="shared" si="93"/>
        <v>0</v>
      </c>
      <c r="AN214" s="31">
        <f t="shared" si="93"/>
        <v>0</v>
      </c>
      <c r="AO214" s="42" t="str">
        <f t="shared" si="90"/>
        <v/>
      </c>
      <c r="AP214" s="43" t="str">
        <f t="shared" si="90"/>
        <v/>
      </c>
      <c r="AQ214" s="43" t="str">
        <f t="shared" si="90"/>
        <v/>
      </c>
      <c r="AR214" s="43" t="str">
        <f t="shared" si="90"/>
        <v/>
      </c>
      <c r="AS214" s="43" t="str">
        <f t="shared" si="90"/>
        <v/>
      </c>
      <c r="AT214" s="43" t="str">
        <f t="shared" si="90"/>
        <v/>
      </c>
      <c r="AU214" s="90" t="str">
        <f t="shared" si="90"/>
        <v/>
      </c>
      <c r="AV214" t="str">
        <f t="shared" si="95"/>
        <v>C4 1-3.5T - Standard and Premium</v>
      </c>
      <c r="AW214" t="str">
        <f t="shared" si="94"/>
        <v>C4 1-3.5T - Standard and Premium_AM &amp; EMEA</v>
      </c>
    </row>
    <row r="215" spans="1:49" ht="15" hidden="1" outlineLevel="1" x14ac:dyDescent="0.25">
      <c r="A215" s="85" t="s">
        <v>430</v>
      </c>
      <c r="B215" t="s">
        <v>431</v>
      </c>
      <c r="C215" t="s">
        <v>211</v>
      </c>
      <c r="D215" t="s">
        <v>15</v>
      </c>
      <c r="E215" t="str">
        <f>VLOOKUP(A215,[1]VLookup!G:I,3,0)</f>
        <v>C4 1-3.5 T</v>
      </c>
      <c r="F215" s="22">
        <v>0</v>
      </c>
      <c r="G215" s="23">
        <f>IFERROR(VLOOKUP(A215,[1]Pacific_bookings_input!A:C,3,0),0)</f>
        <v>0</v>
      </c>
      <c r="H215" s="23">
        <f>IFERROR(VLOOKUP(A215,[1]Pacific_bookings_input!H:I,2,0),0)</f>
        <v>0</v>
      </c>
      <c r="I215" s="23">
        <f t="shared" si="91"/>
        <v>0</v>
      </c>
      <c r="J215" s="23">
        <f t="shared" si="91"/>
        <v>0</v>
      </c>
      <c r="K215" s="23">
        <f t="shared" si="91"/>
        <v>0</v>
      </c>
      <c r="L215" s="24">
        <f t="shared" si="91"/>
        <v>0</v>
      </c>
      <c r="M215" s="86" t="str">
        <f>IFERROR(VLOOKUP(A215,[1]Revenue_Margin_input_Pac!A:F,6,0),"")</f>
        <v/>
      </c>
      <c r="N215" s="25" t="str">
        <f t="shared" si="83"/>
        <v/>
      </c>
      <c r="O215" s="25" t="str">
        <f t="shared" si="84"/>
        <v/>
      </c>
      <c r="P215" s="25" t="str">
        <f t="shared" si="85"/>
        <v/>
      </c>
      <c r="Q215" s="25" t="str">
        <f t="shared" si="86"/>
        <v/>
      </c>
      <c r="R215" s="25" t="str">
        <f t="shared" si="86"/>
        <v/>
      </c>
      <c r="S215" s="26" t="str">
        <f t="shared" si="86"/>
        <v/>
      </c>
      <c r="T215" s="27" t="str">
        <f>IFERROR(VLOOKUP(A215,[1]Revenue_Margin_input_Pac!A:K,7,0),"")</f>
        <v/>
      </c>
      <c r="U215" s="28" t="str">
        <f>IFERROR(VLOOKUP(A215,[1]Revenue_Margin_input_Pac!A:K,8,0),"")</f>
        <v/>
      </c>
      <c r="V215" s="28" t="str">
        <f>IFERROR(VLOOKUP(A215,[1]Revenue_Margin_input_Pac!A:K,9,0),"")</f>
        <v/>
      </c>
      <c r="W215" s="28" t="str">
        <f>IFERROR(VLOOKUP(A215,[1]Revenue_Margin_input_Pac!A:K,10,0),"")</f>
        <v/>
      </c>
      <c r="X215" s="28" t="str">
        <f>IFERROR(VLOOKUP(A215,[1]Revenue_Margin_input_Pac!A:K,11,0),"")</f>
        <v/>
      </c>
      <c r="Y215" s="28" t="str">
        <f>IFERROR(VLOOKUP(A215,[1]Revenue_Margin_input_Pac!A:L,12,0),"")</f>
        <v/>
      </c>
      <c r="Z215" s="87" t="str">
        <f>IFERROR(VLOOKUP(A215,[1]Revenue_Margin_input_Pac!A:M,13,0),"")</f>
        <v/>
      </c>
      <c r="AA215" s="29">
        <f t="shared" si="92"/>
        <v>0</v>
      </c>
      <c r="AB215" s="30">
        <f t="shared" si="92"/>
        <v>0</v>
      </c>
      <c r="AC215" s="30">
        <f t="shared" si="92"/>
        <v>0</v>
      </c>
      <c r="AD215" s="30">
        <f t="shared" si="92"/>
        <v>0</v>
      </c>
      <c r="AE215" s="30">
        <f t="shared" si="92"/>
        <v>0</v>
      </c>
      <c r="AF215" s="30">
        <f t="shared" si="92"/>
        <v>0</v>
      </c>
      <c r="AG215" s="31">
        <f t="shared" si="92"/>
        <v>0</v>
      </c>
      <c r="AH215" s="29">
        <f t="shared" si="93"/>
        <v>0</v>
      </c>
      <c r="AI215" s="30">
        <f t="shared" si="93"/>
        <v>0</v>
      </c>
      <c r="AJ215" s="30">
        <f t="shared" si="93"/>
        <v>0</v>
      </c>
      <c r="AK215" s="30">
        <f t="shared" si="93"/>
        <v>0</v>
      </c>
      <c r="AL215" s="30">
        <f t="shared" si="93"/>
        <v>0</v>
      </c>
      <c r="AM215" s="30">
        <f t="shared" si="93"/>
        <v>0</v>
      </c>
      <c r="AN215" s="31">
        <f t="shared" si="93"/>
        <v>0</v>
      </c>
      <c r="AO215" s="42" t="str">
        <f t="shared" si="90"/>
        <v/>
      </c>
      <c r="AP215" s="43" t="str">
        <f t="shared" si="90"/>
        <v/>
      </c>
      <c r="AQ215" s="43" t="str">
        <f t="shared" si="90"/>
        <v/>
      </c>
      <c r="AR215" s="43" t="str">
        <f t="shared" si="90"/>
        <v/>
      </c>
      <c r="AS215" s="43" t="str">
        <f t="shared" si="90"/>
        <v/>
      </c>
      <c r="AT215" s="43" t="str">
        <f t="shared" si="90"/>
        <v/>
      </c>
      <c r="AU215" s="90" t="str">
        <f t="shared" si="90"/>
        <v/>
      </c>
      <c r="AV215" t="str">
        <f t="shared" si="95"/>
        <v>C4 1-3.5T - Standard and Premium</v>
      </c>
      <c r="AW215" t="str">
        <f t="shared" si="94"/>
        <v>C4 1-3.5T - Standard and Premium_AM &amp; EMEA</v>
      </c>
    </row>
    <row r="216" spans="1:49" ht="15" hidden="1" collapsed="1" x14ac:dyDescent="0.25">
      <c r="A216" s="89" t="s">
        <v>432</v>
      </c>
      <c r="F216" s="36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8">
        <v>0</v>
      </c>
      <c r="M216" s="86" t="str">
        <f>IFERROR(VLOOKUP(A216,[1]Revenue_Margin_input_Pac!A:F,6,0),"")</f>
        <v/>
      </c>
      <c r="N216" s="25" t="str">
        <f t="shared" si="83"/>
        <v/>
      </c>
      <c r="O216" s="25" t="str">
        <f t="shared" si="84"/>
        <v/>
      </c>
      <c r="P216" s="25" t="str">
        <f t="shared" si="85"/>
        <v/>
      </c>
      <c r="Q216" s="25" t="str">
        <f t="shared" si="86"/>
        <v/>
      </c>
      <c r="R216" s="25" t="str">
        <f t="shared" si="86"/>
        <v/>
      </c>
      <c r="S216" s="26" t="str">
        <f t="shared" si="86"/>
        <v/>
      </c>
      <c r="T216" s="27" t="str">
        <f>IFERROR(VLOOKUP(A216,[1]Revenue_Margin_input_Pac!A:K,7,0),"")</f>
        <v/>
      </c>
      <c r="U216" s="28" t="str">
        <f>IFERROR(VLOOKUP(A216,[1]Revenue_Margin_input_Pac!A:K,8,0),"")</f>
        <v/>
      </c>
      <c r="V216" s="28" t="str">
        <f>IFERROR(VLOOKUP(A216,[1]Revenue_Margin_input_Pac!A:K,9,0),"")</f>
        <v/>
      </c>
      <c r="W216" s="28" t="str">
        <f>IFERROR(VLOOKUP(A216,[1]Revenue_Margin_input_Pac!A:K,10,0),"")</f>
        <v/>
      </c>
      <c r="X216" s="28" t="str">
        <f>IFERROR(VLOOKUP(A216,[1]Revenue_Margin_input_Pac!A:K,11,0),"")</f>
        <v/>
      </c>
      <c r="Y216" s="28" t="str">
        <f>IFERROR(VLOOKUP(A216,[1]Revenue_Margin_input_Pac!A:L,12,0),"")</f>
        <v/>
      </c>
      <c r="Z216" s="87" t="str">
        <f>IFERROR(VLOOKUP(A216,[1]Revenue_Margin_input_Pac!A:M,13,0),"")</f>
        <v/>
      </c>
      <c r="AA216" s="39">
        <f>SUM(AA207:AA215)</f>
        <v>0</v>
      </c>
      <c r="AB216" s="40">
        <f t="shared" ref="AB216:AN216" si="96">SUM(AB207:AB215)</f>
        <v>0</v>
      </c>
      <c r="AC216" s="40">
        <f t="shared" si="96"/>
        <v>0</v>
      </c>
      <c r="AD216" s="40">
        <f t="shared" si="96"/>
        <v>0</v>
      </c>
      <c r="AE216" s="40">
        <f t="shared" si="96"/>
        <v>0</v>
      </c>
      <c r="AF216" s="40">
        <f t="shared" si="96"/>
        <v>0</v>
      </c>
      <c r="AG216" s="41">
        <f t="shared" si="96"/>
        <v>0</v>
      </c>
      <c r="AH216" s="39">
        <f t="shared" si="96"/>
        <v>0</v>
      </c>
      <c r="AI216" s="40">
        <f t="shared" si="96"/>
        <v>0</v>
      </c>
      <c r="AJ216" s="40">
        <f t="shared" si="96"/>
        <v>0</v>
      </c>
      <c r="AK216" s="40">
        <f t="shared" si="96"/>
        <v>0</v>
      </c>
      <c r="AL216" s="40">
        <f t="shared" si="96"/>
        <v>0</v>
      </c>
      <c r="AM216" s="40">
        <f t="shared" si="96"/>
        <v>0</v>
      </c>
      <c r="AN216" s="41">
        <f t="shared" si="96"/>
        <v>0</v>
      </c>
      <c r="AO216" s="42" t="str">
        <f t="shared" si="90"/>
        <v/>
      </c>
      <c r="AP216" s="43" t="str">
        <f t="shared" si="90"/>
        <v/>
      </c>
      <c r="AQ216" s="43" t="str">
        <f t="shared" si="90"/>
        <v/>
      </c>
      <c r="AR216" s="43" t="str">
        <f t="shared" si="90"/>
        <v/>
      </c>
      <c r="AS216" s="43" t="str">
        <f t="shared" si="90"/>
        <v/>
      </c>
      <c r="AT216" s="43" t="str">
        <f t="shared" si="90"/>
        <v/>
      </c>
      <c r="AU216" s="90" t="str">
        <f t="shared" si="90"/>
        <v/>
      </c>
      <c r="AW216" t="str">
        <f>AV216&amp;"_"&amp;C216</f>
        <v>_</v>
      </c>
    </row>
    <row r="217" spans="1:49" ht="15" hidden="1" outlineLevel="1" x14ac:dyDescent="0.25">
      <c r="A217" s="85" t="s">
        <v>433</v>
      </c>
      <c r="B217" t="s">
        <v>434</v>
      </c>
      <c r="C217" t="s">
        <v>80</v>
      </c>
      <c r="D217" t="s">
        <v>15</v>
      </c>
      <c r="E217" t="str">
        <f>VLOOKUP(A217,[1]VLookup!G:I,3,0)</f>
        <v>C4 1-3.5 T</v>
      </c>
      <c r="F217" s="22">
        <v>0</v>
      </c>
      <c r="G217" s="23">
        <f>IFERROR(VLOOKUP(A217,[1]Pacific_bookings_input!A:C,3,0),0)</f>
        <v>0</v>
      </c>
      <c r="H217" s="23">
        <f>IFERROR(VLOOKUP(A217,[1]Pacific_bookings_input!H:I,2,0),0)</f>
        <v>0</v>
      </c>
      <c r="I217" s="23">
        <f>IFERROR(ROUND(I$218*$H217/$H$218,0),0)</f>
        <v>0</v>
      </c>
      <c r="J217" s="23">
        <f>IFERROR(ROUND(J$218*$H217/$H$218,0),0)</f>
        <v>0</v>
      </c>
      <c r="K217" s="23">
        <f>IFERROR(ROUND(K$218*$H217/$H$218,0),0)</f>
        <v>0</v>
      </c>
      <c r="L217" s="24">
        <f>IFERROR(ROUND(L$218*$H217/$H$218,0),0)</f>
        <v>0</v>
      </c>
      <c r="M217" s="86" t="str">
        <f>IFERROR(VLOOKUP(A217,[1]Revenue_Margin_input_Pac!A:F,6,0),"")</f>
        <v/>
      </c>
      <c r="N217" s="25" t="str">
        <f t="shared" si="83"/>
        <v/>
      </c>
      <c r="O217" s="25" t="str">
        <f t="shared" si="84"/>
        <v/>
      </c>
      <c r="P217" s="25" t="str">
        <f t="shared" si="85"/>
        <v/>
      </c>
      <c r="Q217" s="25" t="str">
        <f t="shared" si="86"/>
        <v/>
      </c>
      <c r="R217" s="25" t="str">
        <f t="shared" si="86"/>
        <v/>
      </c>
      <c r="S217" s="26" t="str">
        <f t="shared" si="86"/>
        <v/>
      </c>
      <c r="T217" s="27" t="str">
        <f>IFERROR(VLOOKUP(A217,[1]Revenue_Margin_input_Pac!A:K,7,0),"")</f>
        <v/>
      </c>
      <c r="U217" s="28" t="str">
        <f>IFERROR(VLOOKUP(A217,[1]Revenue_Margin_input_Pac!A:K,8,0),"")</f>
        <v/>
      </c>
      <c r="V217" s="28" t="str">
        <f>IFERROR(VLOOKUP(A217,[1]Revenue_Margin_input_Pac!A:K,9,0),"")</f>
        <v/>
      </c>
      <c r="W217" s="28" t="str">
        <f>IFERROR(VLOOKUP(A217,[1]Revenue_Margin_input_Pac!A:K,10,0),"")</f>
        <v/>
      </c>
      <c r="X217" s="28" t="str">
        <f>IFERROR(VLOOKUP(A217,[1]Revenue_Margin_input_Pac!A:K,11,0),"")</f>
        <v/>
      </c>
      <c r="Y217" s="28" t="str">
        <f>IFERROR(VLOOKUP(A217,[1]Revenue_Margin_input_Pac!A:L,12,0),"")</f>
        <v/>
      </c>
      <c r="Z217" s="87" t="str">
        <f>IFERROR(VLOOKUP(A217,[1]Revenue_Margin_input_Pac!A:M,13,0),"")</f>
        <v/>
      </c>
      <c r="AA217" s="29">
        <f t="shared" ref="AA217:AG222" si="97">IFERROR(F217*M217,0)</f>
        <v>0</v>
      </c>
      <c r="AB217" s="30">
        <f t="shared" si="97"/>
        <v>0</v>
      </c>
      <c r="AC217" s="30">
        <f t="shared" si="97"/>
        <v>0</v>
      </c>
      <c r="AD217" s="30">
        <f t="shared" si="97"/>
        <v>0</v>
      </c>
      <c r="AE217" s="30">
        <f t="shared" si="97"/>
        <v>0</v>
      </c>
      <c r="AF217" s="30">
        <f t="shared" si="97"/>
        <v>0</v>
      </c>
      <c r="AG217" s="31">
        <f t="shared" si="97"/>
        <v>0</v>
      </c>
      <c r="AH217" s="29">
        <f t="shared" ref="AH217:AN222" si="98">IFERROR(AA217*T217,0)</f>
        <v>0</v>
      </c>
      <c r="AI217" s="30">
        <f t="shared" si="98"/>
        <v>0</v>
      </c>
      <c r="AJ217" s="30">
        <f t="shared" si="98"/>
        <v>0</v>
      </c>
      <c r="AK217" s="30">
        <f t="shared" si="98"/>
        <v>0</v>
      </c>
      <c r="AL217" s="30">
        <f t="shared" si="98"/>
        <v>0</v>
      </c>
      <c r="AM217" s="30">
        <f t="shared" si="98"/>
        <v>0</v>
      </c>
      <c r="AN217" s="31">
        <f t="shared" si="98"/>
        <v>0</v>
      </c>
      <c r="AO217" s="42" t="str">
        <f t="shared" si="90"/>
        <v/>
      </c>
      <c r="AP217" s="43" t="str">
        <f t="shared" si="90"/>
        <v/>
      </c>
      <c r="AQ217" s="43" t="str">
        <f t="shared" si="90"/>
        <v/>
      </c>
      <c r="AR217" s="43" t="str">
        <f t="shared" si="90"/>
        <v/>
      </c>
      <c r="AS217" s="43" t="str">
        <f t="shared" si="90"/>
        <v/>
      </c>
      <c r="AT217" s="43" t="str">
        <f t="shared" si="90"/>
        <v/>
      </c>
      <c r="AU217" s="90" t="str">
        <f t="shared" si="90"/>
        <v/>
      </c>
      <c r="AV217" t="str">
        <f>A218</f>
        <v>C4 1-3.5T - Low Intensity</v>
      </c>
      <c r="AW217" t="str">
        <f>AV217&amp;"_"&amp;C217</f>
        <v>C4 1-3.5T - Low Intensity_Hangcha</v>
      </c>
    </row>
    <row r="218" spans="1:49" ht="15" hidden="1" collapsed="1" x14ac:dyDescent="0.25">
      <c r="A218" s="89" t="s">
        <v>435</v>
      </c>
      <c r="F218" s="36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8">
        <v>0</v>
      </c>
      <c r="M218" s="86" t="str">
        <f>IFERROR(VLOOKUP(A218,[1]Revenue_Margin_input_Pac!A:F,6,0),"")</f>
        <v/>
      </c>
      <c r="N218" s="25" t="str">
        <f t="shared" si="83"/>
        <v/>
      </c>
      <c r="O218" s="25" t="str">
        <f t="shared" si="84"/>
        <v/>
      </c>
      <c r="P218" s="25" t="str">
        <f t="shared" si="85"/>
        <v/>
      </c>
      <c r="Q218" s="25" t="str">
        <f t="shared" si="86"/>
        <v/>
      </c>
      <c r="R218" s="25" t="str">
        <f t="shared" si="86"/>
        <v/>
      </c>
      <c r="S218" s="26" t="str">
        <f t="shared" si="86"/>
        <v/>
      </c>
      <c r="T218" s="27" t="str">
        <f>IFERROR(VLOOKUP(A218,[1]Revenue_Margin_input_Pac!A:K,7,0),"")</f>
        <v/>
      </c>
      <c r="U218" s="28" t="str">
        <f>IFERROR(VLOOKUP(A218,[1]Revenue_Margin_input_Pac!A:K,8,0),"")</f>
        <v/>
      </c>
      <c r="V218" s="28" t="str">
        <f>IFERROR(VLOOKUP(A218,[1]Revenue_Margin_input_Pac!A:K,9,0),"")</f>
        <v/>
      </c>
      <c r="W218" s="28" t="str">
        <f>IFERROR(VLOOKUP(A218,[1]Revenue_Margin_input_Pac!A:K,10,0),"")</f>
        <v/>
      </c>
      <c r="X218" s="28" t="str">
        <f>IFERROR(VLOOKUP(A218,[1]Revenue_Margin_input_Pac!A:K,11,0),"")</f>
        <v/>
      </c>
      <c r="Y218" s="28" t="str">
        <f>IFERROR(VLOOKUP(A218,[1]Revenue_Margin_input_Pac!A:L,12,0),"")</f>
        <v/>
      </c>
      <c r="Z218" s="87" t="str">
        <f>IFERROR(VLOOKUP(A218,[1]Revenue_Margin_input_Pac!A:M,13,0),"")</f>
        <v/>
      </c>
      <c r="AA218" s="29">
        <f t="shared" si="97"/>
        <v>0</v>
      </c>
      <c r="AB218" s="30">
        <f t="shared" si="97"/>
        <v>0</v>
      </c>
      <c r="AC218" s="30">
        <f t="shared" si="97"/>
        <v>0</v>
      </c>
      <c r="AD218" s="30">
        <f t="shared" si="97"/>
        <v>0</v>
      </c>
      <c r="AE218" s="30">
        <f t="shared" si="97"/>
        <v>0</v>
      </c>
      <c r="AF218" s="30">
        <f t="shared" si="97"/>
        <v>0</v>
      </c>
      <c r="AG218" s="31">
        <f t="shared" si="97"/>
        <v>0</v>
      </c>
      <c r="AH218" s="29">
        <f t="shared" si="98"/>
        <v>0</v>
      </c>
      <c r="AI218" s="30">
        <f t="shared" si="98"/>
        <v>0</v>
      </c>
      <c r="AJ218" s="30">
        <f t="shared" si="98"/>
        <v>0</v>
      </c>
      <c r="AK218" s="30">
        <f t="shared" si="98"/>
        <v>0</v>
      </c>
      <c r="AL218" s="30">
        <f t="shared" si="98"/>
        <v>0</v>
      </c>
      <c r="AM218" s="30">
        <f t="shared" si="98"/>
        <v>0</v>
      </c>
      <c r="AN218" s="31">
        <f t="shared" si="98"/>
        <v>0</v>
      </c>
      <c r="AO218" s="42" t="str">
        <f t="shared" si="90"/>
        <v/>
      </c>
      <c r="AP218" s="43" t="str">
        <f t="shared" si="90"/>
        <v/>
      </c>
      <c r="AQ218" s="43" t="str">
        <f t="shared" si="90"/>
        <v/>
      </c>
      <c r="AR218" s="43" t="str">
        <f t="shared" si="90"/>
        <v/>
      </c>
      <c r="AS218" s="43" t="str">
        <f t="shared" si="90"/>
        <v/>
      </c>
      <c r="AT218" s="43" t="str">
        <f t="shared" si="90"/>
        <v/>
      </c>
      <c r="AU218" s="90" t="str">
        <f t="shared" si="90"/>
        <v/>
      </c>
      <c r="AW218" t="str">
        <f>AV218&amp;"_"&amp;C218</f>
        <v>_</v>
      </c>
    </row>
    <row r="219" spans="1:49" ht="15" hidden="1" outlineLevel="1" x14ac:dyDescent="0.25">
      <c r="A219" s="85" t="s">
        <v>436</v>
      </c>
      <c r="B219" t="s">
        <v>437</v>
      </c>
      <c r="C219" t="s">
        <v>211</v>
      </c>
      <c r="D219" t="s">
        <v>18</v>
      </c>
      <c r="E219" t="str">
        <f>VLOOKUP(A219,[1]VLookup!G:I,3,0)</f>
        <v>C4 &gt;3.5 T</v>
      </c>
      <c r="F219" s="22">
        <v>0</v>
      </c>
      <c r="G219" s="23">
        <f>IFERROR(VLOOKUP(A219,[1]Pacific_bookings_input!A:C,3,0),0)</f>
        <v>0</v>
      </c>
      <c r="H219" s="23">
        <f>IFERROR(VLOOKUP(A219,[1]Pacific_bookings_input!H:I,2,0),0)</f>
        <v>0</v>
      </c>
      <c r="I219" s="23">
        <f t="shared" ref="I219:L222" si="99">IFERROR(ROUND(I$223*$H219/$H$223,0),0)</f>
        <v>0</v>
      </c>
      <c r="J219" s="23">
        <f t="shared" si="99"/>
        <v>0</v>
      </c>
      <c r="K219" s="23">
        <f t="shared" si="99"/>
        <v>0</v>
      </c>
      <c r="L219" s="24">
        <f t="shared" si="99"/>
        <v>0</v>
      </c>
      <c r="M219" s="86" t="str">
        <f>IFERROR(VLOOKUP(A219,[1]Revenue_Margin_input_Pac!A:F,6,0),"")</f>
        <v/>
      </c>
      <c r="N219" s="25" t="str">
        <f t="shared" si="83"/>
        <v/>
      </c>
      <c r="O219" s="25" t="str">
        <f t="shared" si="84"/>
        <v/>
      </c>
      <c r="P219" s="25" t="str">
        <f t="shared" si="85"/>
        <v/>
      </c>
      <c r="Q219" s="25" t="str">
        <f t="shared" si="86"/>
        <v/>
      </c>
      <c r="R219" s="25" t="str">
        <f t="shared" si="86"/>
        <v/>
      </c>
      <c r="S219" s="26" t="str">
        <f t="shared" si="86"/>
        <v/>
      </c>
      <c r="T219" s="27" t="str">
        <f>IFERROR(VLOOKUP(A219,[1]Revenue_Margin_input_Pac!A:K,7,0),"")</f>
        <v/>
      </c>
      <c r="U219" s="28" t="str">
        <f>IFERROR(VLOOKUP(A219,[1]Revenue_Margin_input_Pac!A:K,8,0),"")</f>
        <v/>
      </c>
      <c r="V219" s="28" t="str">
        <f>IFERROR(VLOOKUP(A219,[1]Revenue_Margin_input_Pac!A:K,9,0),"")</f>
        <v/>
      </c>
      <c r="W219" s="28" t="str">
        <f>IFERROR(VLOOKUP(A219,[1]Revenue_Margin_input_Pac!A:K,10,0),"")</f>
        <v/>
      </c>
      <c r="X219" s="28" t="str">
        <f>IFERROR(VLOOKUP(A219,[1]Revenue_Margin_input_Pac!A:K,11,0),"")</f>
        <v/>
      </c>
      <c r="Y219" s="28" t="str">
        <f>IFERROR(VLOOKUP(A219,[1]Revenue_Margin_input_Pac!A:L,12,0),"")</f>
        <v/>
      </c>
      <c r="Z219" s="87" t="str">
        <f>IFERROR(VLOOKUP(A219,[1]Revenue_Margin_input_Pac!A:M,13,0),"")</f>
        <v/>
      </c>
      <c r="AA219" s="29">
        <f t="shared" si="97"/>
        <v>0</v>
      </c>
      <c r="AB219" s="30">
        <f t="shared" si="97"/>
        <v>0</v>
      </c>
      <c r="AC219" s="30">
        <f t="shared" si="97"/>
        <v>0</v>
      </c>
      <c r="AD219" s="30">
        <f t="shared" si="97"/>
        <v>0</v>
      </c>
      <c r="AE219" s="30">
        <f t="shared" si="97"/>
        <v>0</v>
      </c>
      <c r="AF219" s="30">
        <f t="shared" si="97"/>
        <v>0</v>
      </c>
      <c r="AG219" s="31">
        <f t="shared" si="97"/>
        <v>0</v>
      </c>
      <c r="AH219" s="29">
        <f t="shared" si="98"/>
        <v>0</v>
      </c>
      <c r="AI219" s="30">
        <f t="shared" si="98"/>
        <v>0</v>
      </c>
      <c r="AJ219" s="30">
        <f t="shared" si="98"/>
        <v>0</v>
      </c>
      <c r="AK219" s="30">
        <f t="shared" si="98"/>
        <v>0</v>
      </c>
      <c r="AL219" s="30">
        <f t="shared" si="98"/>
        <v>0</v>
      </c>
      <c r="AM219" s="30">
        <f t="shared" si="98"/>
        <v>0</v>
      </c>
      <c r="AN219" s="31">
        <f t="shared" si="98"/>
        <v>0</v>
      </c>
      <c r="AO219" s="42" t="str">
        <f t="shared" si="90"/>
        <v/>
      </c>
      <c r="AP219" s="43" t="str">
        <f t="shared" si="90"/>
        <v/>
      </c>
      <c r="AQ219" s="43" t="str">
        <f t="shared" si="90"/>
        <v/>
      </c>
      <c r="AR219" s="43" t="str">
        <f t="shared" si="90"/>
        <v/>
      </c>
      <c r="AS219" s="43" t="str">
        <f t="shared" si="90"/>
        <v/>
      </c>
      <c r="AT219" s="43" t="str">
        <f t="shared" si="90"/>
        <v/>
      </c>
      <c r="AU219" s="90" t="str">
        <f t="shared" si="90"/>
        <v/>
      </c>
      <c r="AV219" t="str">
        <f>$A$223</f>
        <v>C4 4-9T - Standard and Premium</v>
      </c>
      <c r="AW219" t="str">
        <f t="shared" ref="AW219:AW222" si="100">AV219&amp;"_"&amp;"AM &amp; EMEA"</f>
        <v>C4 4-9T - Standard and Premium_AM &amp; EMEA</v>
      </c>
    </row>
    <row r="220" spans="1:49" ht="15" hidden="1" outlineLevel="1" x14ac:dyDescent="0.25">
      <c r="A220" s="85" t="s">
        <v>438</v>
      </c>
      <c r="B220" t="s">
        <v>439</v>
      </c>
      <c r="C220" t="s">
        <v>211</v>
      </c>
      <c r="D220" t="s">
        <v>15</v>
      </c>
      <c r="E220" t="str">
        <f>VLOOKUP(A220,[1]VLookup!G:I,3,0)</f>
        <v>C4 &gt;3.5 T</v>
      </c>
      <c r="F220" s="22">
        <v>0</v>
      </c>
      <c r="G220" s="23">
        <f>IFERROR(VLOOKUP(A220,[1]Pacific_bookings_input!A:C,3,0),0)</f>
        <v>0</v>
      </c>
      <c r="H220" s="23">
        <f>IFERROR(VLOOKUP(A220,[1]Pacific_bookings_input!H:I,2,0),0)</f>
        <v>0</v>
      </c>
      <c r="I220" s="23">
        <f t="shared" si="99"/>
        <v>0</v>
      </c>
      <c r="J220" s="23">
        <f t="shared" si="99"/>
        <v>0</v>
      </c>
      <c r="K220" s="23">
        <f t="shared" si="99"/>
        <v>0</v>
      </c>
      <c r="L220" s="24">
        <f t="shared" si="99"/>
        <v>0</v>
      </c>
      <c r="M220" s="86" t="str">
        <f>IFERROR(VLOOKUP(A220,[1]Revenue_Margin_input_Pac!A:F,6,0),"")</f>
        <v/>
      </c>
      <c r="N220" s="25" t="str">
        <f t="shared" si="83"/>
        <v/>
      </c>
      <c r="O220" s="25" t="str">
        <f t="shared" si="84"/>
        <v/>
      </c>
      <c r="P220" s="25" t="str">
        <f t="shared" si="85"/>
        <v/>
      </c>
      <c r="Q220" s="25" t="str">
        <f t="shared" si="86"/>
        <v/>
      </c>
      <c r="R220" s="25" t="str">
        <f t="shared" si="86"/>
        <v/>
      </c>
      <c r="S220" s="26" t="str">
        <f t="shared" si="86"/>
        <v/>
      </c>
      <c r="T220" s="27" t="str">
        <f>IFERROR(VLOOKUP(A220,[1]Revenue_Margin_input_Pac!A:K,7,0),"")</f>
        <v/>
      </c>
      <c r="U220" s="28" t="str">
        <f>IFERROR(VLOOKUP(A220,[1]Revenue_Margin_input_Pac!A:K,8,0),"")</f>
        <v/>
      </c>
      <c r="V220" s="28" t="str">
        <f>IFERROR(VLOOKUP(A220,[1]Revenue_Margin_input_Pac!A:K,9,0),"")</f>
        <v/>
      </c>
      <c r="W220" s="28" t="str">
        <f>IFERROR(VLOOKUP(A220,[1]Revenue_Margin_input_Pac!A:K,10,0),"")</f>
        <v/>
      </c>
      <c r="X220" s="28" t="str">
        <f>IFERROR(VLOOKUP(A220,[1]Revenue_Margin_input_Pac!A:K,11,0),"")</f>
        <v/>
      </c>
      <c r="Y220" s="28" t="str">
        <f>IFERROR(VLOOKUP(A220,[1]Revenue_Margin_input_Pac!A:L,12,0),"")</f>
        <v/>
      </c>
      <c r="Z220" s="87" t="str">
        <f>IFERROR(VLOOKUP(A220,[1]Revenue_Margin_input_Pac!A:M,13,0),"")</f>
        <v/>
      </c>
      <c r="AA220" s="29">
        <f t="shared" si="97"/>
        <v>0</v>
      </c>
      <c r="AB220" s="30">
        <f t="shared" si="97"/>
        <v>0</v>
      </c>
      <c r="AC220" s="30">
        <f t="shared" si="97"/>
        <v>0</v>
      </c>
      <c r="AD220" s="30">
        <f t="shared" si="97"/>
        <v>0</v>
      </c>
      <c r="AE220" s="30">
        <f t="shared" si="97"/>
        <v>0</v>
      </c>
      <c r="AF220" s="30">
        <f t="shared" si="97"/>
        <v>0</v>
      </c>
      <c r="AG220" s="31">
        <f t="shared" si="97"/>
        <v>0</v>
      </c>
      <c r="AH220" s="29">
        <f t="shared" si="98"/>
        <v>0</v>
      </c>
      <c r="AI220" s="30">
        <f t="shared" si="98"/>
        <v>0</v>
      </c>
      <c r="AJ220" s="30">
        <f t="shared" si="98"/>
        <v>0</v>
      </c>
      <c r="AK220" s="30">
        <f t="shared" si="98"/>
        <v>0</v>
      </c>
      <c r="AL220" s="30">
        <f t="shared" si="98"/>
        <v>0</v>
      </c>
      <c r="AM220" s="30">
        <f t="shared" si="98"/>
        <v>0</v>
      </c>
      <c r="AN220" s="31">
        <f t="shared" si="98"/>
        <v>0</v>
      </c>
      <c r="AO220" s="42" t="str">
        <f t="shared" si="90"/>
        <v/>
      </c>
      <c r="AP220" s="43" t="str">
        <f t="shared" si="90"/>
        <v/>
      </c>
      <c r="AQ220" s="43" t="str">
        <f t="shared" si="90"/>
        <v/>
      </c>
      <c r="AR220" s="43" t="str">
        <f t="shared" si="90"/>
        <v/>
      </c>
      <c r="AS220" s="43" t="str">
        <f t="shared" si="90"/>
        <v/>
      </c>
      <c r="AT220" s="43" t="str">
        <f t="shared" si="90"/>
        <v/>
      </c>
      <c r="AU220" s="90" t="str">
        <f t="shared" si="90"/>
        <v/>
      </c>
      <c r="AV220" t="str">
        <f t="shared" ref="AV220:AV222" si="101">$A$223</f>
        <v>C4 4-9T - Standard and Premium</v>
      </c>
      <c r="AW220" t="str">
        <f t="shared" si="100"/>
        <v>C4 4-9T - Standard and Premium_AM &amp; EMEA</v>
      </c>
    </row>
    <row r="221" spans="1:49" ht="15" hidden="1" outlineLevel="1" x14ac:dyDescent="0.25">
      <c r="A221" s="85" t="s">
        <v>440</v>
      </c>
      <c r="B221" t="s">
        <v>441</v>
      </c>
      <c r="C221" t="s">
        <v>211</v>
      </c>
      <c r="D221" t="s">
        <v>18</v>
      </c>
      <c r="E221" t="str">
        <f>VLOOKUP(A221,[1]VLookup!G:I,3,0)</f>
        <v>C4 &gt;3.5 T</v>
      </c>
      <c r="F221" s="22">
        <v>0</v>
      </c>
      <c r="G221" s="23">
        <f>IFERROR(VLOOKUP(A221,[1]Pacific_bookings_input!A:C,3,0),0)</f>
        <v>0</v>
      </c>
      <c r="H221" s="23">
        <f>IFERROR(VLOOKUP(A221,[1]Pacific_bookings_input!H:I,2,0),0)</f>
        <v>0</v>
      </c>
      <c r="I221" s="23">
        <f t="shared" si="99"/>
        <v>0</v>
      </c>
      <c r="J221" s="23">
        <f t="shared" si="99"/>
        <v>0</v>
      </c>
      <c r="K221" s="23">
        <f t="shared" si="99"/>
        <v>0</v>
      </c>
      <c r="L221" s="24">
        <f t="shared" si="99"/>
        <v>0</v>
      </c>
      <c r="M221" s="86" t="str">
        <f>IFERROR(VLOOKUP(A221,[1]Revenue_Margin_input_Pac!A:F,6,0),"")</f>
        <v/>
      </c>
      <c r="N221" s="25" t="str">
        <f t="shared" si="83"/>
        <v/>
      </c>
      <c r="O221" s="25" t="str">
        <f t="shared" si="84"/>
        <v/>
      </c>
      <c r="P221" s="25" t="str">
        <f t="shared" si="85"/>
        <v/>
      </c>
      <c r="Q221" s="25" t="str">
        <f t="shared" si="86"/>
        <v/>
      </c>
      <c r="R221" s="25" t="str">
        <f t="shared" si="86"/>
        <v/>
      </c>
      <c r="S221" s="26" t="str">
        <f t="shared" si="86"/>
        <v/>
      </c>
      <c r="T221" s="27" t="str">
        <f>IFERROR(VLOOKUP(A221,[1]Revenue_Margin_input_Pac!A:K,7,0),"")</f>
        <v/>
      </c>
      <c r="U221" s="28" t="str">
        <f>IFERROR(VLOOKUP(A221,[1]Revenue_Margin_input_Pac!A:K,8,0),"")</f>
        <v/>
      </c>
      <c r="V221" s="28" t="str">
        <f>IFERROR(VLOOKUP(A221,[1]Revenue_Margin_input_Pac!A:K,9,0),"")</f>
        <v/>
      </c>
      <c r="W221" s="28" t="str">
        <f>IFERROR(VLOOKUP(A221,[1]Revenue_Margin_input_Pac!A:K,10,0),"")</f>
        <v/>
      </c>
      <c r="X221" s="28" t="str">
        <f>IFERROR(VLOOKUP(A221,[1]Revenue_Margin_input_Pac!A:K,11,0),"")</f>
        <v/>
      </c>
      <c r="Y221" s="28" t="str">
        <f>IFERROR(VLOOKUP(A221,[1]Revenue_Margin_input_Pac!A:L,12,0),"")</f>
        <v/>
      </c>
      <c r="Z221" s="87" t="str">
        <f>IFERROR(VLOOKUP(A221,[1]Revenue_Margin_input_Pac!A:M,13,0),"")</f>
        <v/>
      </c>
      <c r="AA221" s="29">
        <f t="shared" si="97"/>
        <v>0</v>
      </c>
      <c r="AB221" s="30">
        <f t="shared" si="97"/>
        <v>0</v>
      </c>
      <c r="AC221" s="30">
        <f t="shared" si="97"/>
        <v>0</v>
      </c>
      <c r="AD221" s="30">
        <f t="shared" si="97"/>
        <v>0</v>
      </c>
      <c r="AE221" s="30">
        <f t="shared" si="97"/>
        <v>0</v>
      </c>
      <c r="AF221" s="30">
        <f t="shared" si="97"/>
        <v>0</v>
      </c>
      <c r="AG221" s="31">
        <f t="shared" si="97"/>
        <v>0</v>
      </c>
      <c r="AH221" s="29">
        <f t="shared" si="98"/>
        <v>0</v>
      </c>
      <c r="AI221" s="30">
        <f t="shared" si="98"/>
        <v>0</v>
      </c>
      <c r="AJ221" s="30">
        <f t="shared" si="98"/>
        <v>0</v>
      </c>
      <c r="AK221" s="30">
        <f t="shared" si="98"/>
        <v>0</v>
      </c>
      <c r="AL221" s="30">
        <f t="shared" si="98"/>
        <v>0</v>
      </c>
      <c r="AM221" s="30">
        <f t="shared" si="98"/>
        <v>0</v>
      </c>
      <c r="AN221" s="31">
        <f t="shared" si="98"/>
        <v>0</v>
      </c>
      <c r="AO221" s="42" t="str">
        <f t="shared" si="90"/>
        <v/>
      </c>
      <c r="AP221" s="43" t="str">
        <f t="shared" si="90"/>
        <v/>
      </c>
      <c r="AQ221" s="43" t="str">
        <f t="shared" si="90"/>
        <v/>
      </c>
      <c r="AR221" s="43" t="str">
        <f t="shared" si="90"/>
        <v/>
      </c>
      <c r="AS221" s="43" t="str">
        <f t="shared" si="90"/>
        <v/>
      </c>
      <c r="AT221" s="43" t="str">
        <f t="shared" si="90"/>
        <v/>
      </c>
      <c r="AU221" s="90" t="str">
        <f t="shared" si="90"/>
        <v/>
      </c>
      <c r="AV221" t="str">
        <f t="shared" si="101"/>
        <v>C4 4-9T - Standard and Premium</v>
      </c>
      <c r="AW221" t="str">
        <f t="shared" si="100"/>
        <v>C4 4-9T - Standard and Premium_AM &amp; EMEA</v>
      </c>
    </row>
    <row r="222" spans="1:49" ht="15" hidden="1" outlineLevel="1" x14ac:dyDescent="0.25">
      <c r="A222" s="85" t="s">
        <v>442</v>
      </c>
      <c r="B222" t="s">
        <v>443</v>
      </c>
      <c r="C222" t="s">
        <v>211</v>
      </c>
      <c r="D222" t="s">
        <v>15</v>
      </c>
      <c r="E222" t="str">
        <f>VLOOKUP(A222,[1]VLookup!G:I,3,0)</f>
        <v>C4 &gt;3.5 T</v>
      </c>
      <c r="F222" s="22">
        <v>0</v>
      </c>
      <c r="G222" s="23">
        <f>IFERROR(VLOOKUP(A222,[1]Pacific_bookings_input!A:C,3,0),0)</f>
        <v>0</v>
      </c>
      <c r="H222" s="23">
        <f>IFERROR(VLOOKUP(A222,[1]Pacific_bookings_input!H:I,2,0),0)</f>
        <v>0</v>
      </c>
      <c r="I222" s="23">
        <f t="shared" si="99"/>
        <v>0</v>
      </c>
      <c r="J222" s="23">
        <f t="shared" si="99"/>
        <v>0</v>
      </c>
      <c r="K222" s="23">
        <f t="shared" si="99"/>
        <v>0</v>
      </c>
      <c r="L222" s="24">
        <f t="shared" si="99"/>
        <v>0</v>
      </c>
      <c r="M222" s="86" t="str">
        <f>IFERROR(VLOOKUP(A222,[1]Revenue_Margin_input_Pac!A:F,6,0),"")</f>
        <v/>
      </c>
      <c r="N222" s="25" t="str">
        <f t="shared" si="83"/>
        <v/>
      </c>
      <c r="O222" s="25" t="str">
        <f t="shared" si="84"/>
        <v/>
      </c>
      <c r="P222" s="25" t="str">
        <f t="shared" si="85"/>
        <v/>
      </c>
      <c r="Q222" s="25" t="str">
        <f t="shared" si="86"/>
        <v/>
      </c>
      <c r="R222" s="25" t="str">
        <f t="shared" si="86"/>
        <v/>
      </c>
      <c r="S222" s="26" t="str">
        <f t="shared" si="86"/>
        <v/>
      </c>
      <c r="T222" s="27" t="str">
        <f>IFERROR(VLOOKUP(A222,[1]Revenue_Margin_input_Pac!A:K,7,0),"")</f>
        <v/>
      </c>
      <c r="U222" s="28" t="str">
        <f>IFERROR(VLOOKUP(A222,[1]Revenue_Margin_input_Pac!A:K,8,0),"")</f>
        <v/>
      </c>
      <c r="V222" s="28" t="str">
        <f>IFERROR(VLOOKUP(A222,[1]Revenue_Margin_input_Pac!A:K,9,0),"")</f>
        <v/>
      </c>
      <c r="W222" s="28" t="str">
        <f>IFERROR(VLOOKUP(A222,[1]Revenue_Margin_input_Pac!A:K,10,0),"")</f>
        <v/>
      </c>
      <c r="X222" s="28" t="str">
        <f>IFERROR(VLOOKUP(A222,[1]Revenue_Margin_input_Pac!A:K,11,0),"")</f>
        <v/>
      </c>
      <c r="Y222" s="28" t="str">
        <f>IFERROR(VLOOKUP(A222,[1]Revenue_Margin_input_Pac!A:L,12,0),"")</f>
        <v/>
      </c>
      <c r="Z222" s="87" t="str">
        <f>IFERROR(VLOOKUP(A222,[1]Revenue_Margin_input_Pac!A:M,13,0),"")</f>
        <v/>
      </c>
      <c r="AA222" s="29">
        <f t="shared" si="97"/>
        <v>0</v>
      </c>
      <c r="AB222" s="30">
        <f t="shared" si="97"/>
        <v>0</v>
      </c>
      <c r="AC222" s="30">
        <f t="shared" si="97"/>
        <v>0</v>
      </c>
      <c r="AD222" s="30">
        <f t="shared" si="97"/>
        <v>0</v>
      </c>
      <c r="AE222" s="30">
        <f t="shared" si="97"/>
        <v>0</v>
      </c>
      <c r="AF222" s="30">
        <f t="shared" si="97"/>
        <v>0</v>
      </c>
      <c r="AG222" s="31">
        <f t="shared" si="97"/>
        <v>0</v>
      </c>
      <c r="AH222" s="29">
        <f t="shared" si="98"/>
        <v>0</v>
      </c>
      <c r="AI222" s="30">
        <f t="shared" si="98"/>
        <v>0</v>
      </c>
      <c r="AJ222" s="30">
        <f t="shared" si="98"/>
        <v>0</v>
      </c>
      <c r="AK222" s="30">
        <f t="shared" si="98"/>
        <v>0</v>
      </c>
      <c r="AL222" s="30">
        <f t="shared" si="98"/>
        <v>0</v>
      </c>
      <c r="AM222" s="30">
        <f t="shared" si="98"/>
        <v>0</v>
      </c>
      <c r="AN222" s="31">
        <f t="shared" si="98"/>
        <v>0</v>
      </c>
      <c r="AO222" s="42" t="str">
        <f t="shared" si="90"/>
        <v/>
      </c>
      <c r="AP222" s="43" t="str">
        <f t="shared" si="90"/>
        <v/>
      </c>
      <c r="AQ222" s="43" t="str">
        <f t="shared" si="90"/>
        <v/>
      </c>
      <c r="AR222" s="43" t="str">
        <f t="shared" si="90"/>
        <v/>
      </c>
      <c r="AS222" s="43" t="str">
        <f t="shared" si="90"/>
        <v/>
      </c>
      <c r="AT222" s="43" t="str">
        <f t="shared" si="90"/>
        <v/>
      </c>
      <c r="AU222" s="90" t="str">
        <f t="shared" si="90"/>
        <v/>
      </c>
      <c r="AV222" t="str">
        <f t="shared" si="101"/>
        <v>C4 4-9T - Standard and Premium</v>
      </c>
      <c r="AW222" t="str">
        <f t="shared" si="100"/>
        <v>C4 4-9T - Standard and Premium_AM &amp; EMEA</v>
      </c>
    </row>
    <row r="223" spans="1:49" ht="15" hidden="1" collapsed="1" x14ac:dyDescent="0.25">
      <c r="A223" s="89" t="s">
        <v>444</v>
      </c>
      <c r="F223" s="36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8">
        <v>0</v>
      </c>
      <c r="M223" s="86" t="str">
        <f>IFERROR(VLOOKUP(A223,[1]Revenue_Margin_input_Pac!A:F,6,0),"")</f>
        <v/>
      </c>
      <c r="N223" s="25" t="str">
        <f t="shared" si="83"/>
        <v/>
      </c>
      <c r="O223" s="25" t="str">
        <f t="shared" si="84"/>
        <v/>
      </c>
      <c r="P223" s="25" t="str">
        <f t="shared" si="85"/>
        <v/>
      </c>
      <c r="Q223" s="25" t="str">
        <f t="shared" si="86"/>
        <v/>
      </c>
      <c r="R223" s="25" t="str">
        <f t="shared" si="86"/>
        <v/>
      </c>
      <c r="S223" s="26" t="str">
        <f t="shared" si="86"/>
        <v/>
      </c>
      <c r="T223" s="27" t="str">
        <f>IFERROR(VLOOKUP(A223,[1]Revenue_Margin_input_Pac!A:K,7,0),"")</f>
        <v/>
      </c>
      <c r="U223" s="28" t="str">
        <f>IFERROR(VLOOKUP(A223,[1]Revenue_Margin_input_Pac!A:K,8,0),"")</f>
        <v/>
      </c>
      <c r="V223" s="28" t="str">
        <f>IFERROR(VLOOKUP(A223,[1]Revenue_Margin_input_Pac!A:K,9,0),"")</f>
        <v/>
      </c>
      <c r="W223" s="28" t="str">
        <f>IFERROR(VLOOKUP(A223,[1]Revenue_Margin_input_Pac!A:K,10,0),"")</f>
        <v/>
      </c>
      <c r="X223" s="28" t="str">
        <f>IFERROR(VLOOKUP(A223,[1]Revenue_Margin_input_Pac!A:K,11,0),"")</f>
        <v/>
      </c>
      <c r="Y223" s="28" t="str">
        <f>IFERROR(VLOOKUP(A223,[1]Revenue_Margin_input_Pac!A:L,12,0),"")</f>
        <v/>
      </c>
      <c r="Z223" s="87" t="str">
        <f>IFERROR(VLOOKUP(A223,[1]Revenue_Margin_input_Pac!A:M,13,0),"")</f>
        <v/>
      </c>
      <c r="AA223" s="39">
        <f>SUM(AA217:AA222)</f>
        <v>0</v>
      </c>
      <c r="AB223" s="40">
        <f t="shared" ref="AB223:AN223" si="102">SUM(AB217:AB222)</f>
        <v>0</v>
      </c>
      <c r="AC223" s="40">
        <f t="shared" si="102"/>
        <v>0</v>
      </c>
      <c r="AD223" s="40">
        <f t="shared" si="102"/>
        <v>0</v>
      </c>
      <c r="AE223" s="40">
        <f t="shared" si="102"/>
        <v>0</v>
      </c>
      <c r="AF223" s="40">
        <f t="shared" si="102"/>
        <v>0</v>
      </c>
      <c r="AG223" s="41">
        <f t="shared" si="102"/>
        <v>0</v>
      </c>
      <c r="AH223" s="39">
        <f t="shared" si="102"/>
        <v>0</v>
      </c>
      <c r="AI223" s="40">
        <f t="shared" si="102"/>
        <v>0</v>
      </c>
      <c r="AJ223" s="40">
        <f t="shared" si="102"/>
        <v>0</v>
      </c>
      <c r="AK223" s="40">
        <f t="shared" si="102"/>
        <v>0</v>
      </c>
      <c r="AL223" s="40">
        <f t="shared" si="102"/>
        <v>0</v>
      </c>
      <c r="AM223" s="40">
        <f t="shared" si="102"/>
        <v>0</v>
      </c>
      <c r="AN223" s="41">
        <f t="shared" si="102"/>
        <v>0</v>
      </c>
      <c r="AO223" s="42" t="str">
        <f t="shared" si="90"/>
        <v/>
      </c>
      <c r="AP223" s="43" t="str">
        <f t="shared" si="90"/>
        <v/>
      </c>
      <c r="AQ223" s="43" t="str">
        <f t="shared" si="90"/>
        <v/>
      </c>
      <c r="AR223" s="43" t="str">
        <f t="shared" si="90"/>
        <v/>
      </c>
      <c r="AS223" s="43" t="str">
        <f t="shared" si="90"/>
        <v/>
      </c>
      <c r="AT223" s="43" t="str">
        <f t="shared" si="90"/>
        <v/>
      </c>
      <c r="AU223" s="90" t="str">
        <f t="shared" si="90"/>
        <v/>
      </c>
      <c r="AW223" t="str">
        <f>AV223&amp;"_"&amp;C223</f>
        <v>_</v>
      </c>
    </row>
    <row r="224" spans="1:49" ht="15" hidden="1" outlineLevel="1" x14ac:dyDescent="0.25">
      <c r="A224" s="85" t="s">
        <v>445</v>
      </c>
      <c r="B224" t="s">
        <v>446</v>
      </c>
      <c r="C224" t="s">
        <v>21</v>
      </c>
      <c r="D224" t="s">
        <v>18</v>
      </c>
      <c r="E224" t="e">
        <f>VLOOKUP(A224,[1]VLookup!G:I,3,0)</f>
        <v>#N/A</v>
      </c>
      <c r="F224" s="22">
        <v>0</v>
      </c>
      <c r="G224" s="23">
        <f>IFERROR(VLOOKUP(A224,[1]Pacific_bookings_input!A:C,3,0),0)</f>
        <v>0</v>
      </c>
      <c r="H224" s="23">
        <f>IFERROR(VLOOKUP(A224,[1]Pacific_bookings_input!H:I,2,0),0)</f>
        <v>0</v>
      </c>
      <c r="I224" s="23">
        <f t="shared" ref="I224:L225" si="103">IFERROR(ROUND((I$243-I$241-I$242)*$H224/$H$243,0),0)</f>
        <v>0</v>
      </c>
      <c r="J224" s="23">
        <f t="shared" si="103"/>
        <v>0</v>
      </c>
      <c r="K224" s="23">
        <f t="shared" si="103"/>
        <v>0</v>
      </c>
      <c r="L224" s="24">
        <f t="shared" si="103"/>
        <v>0</v>
      </c>
      <c r="M224" s="86" t="str">
        <f>IFERROR(VLOOKUP(A224,[1]Revenue_Margin_input_Pac!A:F,6,0),"")</f>
        <v/>
      </c>
      <c r="N224" s="25" t="str">
        <f t="shared" si="83"/>
        <v/>
      </c>
      <c r="O224" s="25" t="str">
        <f t="shared" si="84"/>
        <v/>
      </c>
      <c r="P224" s="25" t="str">
        <f t="shared" si="85"/>
        <v/>
      </c>
      <c r="Q224" s="25" t="str">
        <f t="shared" si="86"/>
        <v/>
      </c>
      <c r="R224" s="25" t="str">
        <f t="shared" si="86"/>
        <v/>
      </c>
      <c r="S224" s="26" t="str">
        <f t="shared" si="86"/>
        <v/>
      </c>
      <c r="T224" s="27" t="str">
        <f>IFERROR(VLOOKUP(A224,[1]Revenue_Margin_input_Pac!A:K,7,0),"")</f>
        <v/>
      </c>
      <c r="U224" s="28" t="str">
        <f>IFERROR(VLOOKUP(A224,[1]Revenue_Margin_input_Pac!A:K,8,0),"")</f>
        <v/>
      </c>
      <c r="V224" s="28" t="str">
        <f>IFERROR(VLOOKUP(A224,[1]Revenue_Margin_input_Pac!A:K,9,0),"")</f>
        <v/>
      </c>
      <c r="W224" s="28" t="str">
        <f>IFERROR(VLOOKUP(A224,[1]Revenue_Margin_input_Pac!A:K,10,0),"")</f>
        <v/>
      </c>
      <c r="X224" s="28" t="str">
        <f>IFERROR(VLOOKUP(A224,[1]Revenue_Margin_input_Pac!A:K,11,0),"")</f>
        <v/>
      </c>
      <c r="Y224" s="28" t="str">
        <f>IFERROR(VLOOKUP(A224,[1]Revenue_Margin_input_Pac!A:L,12,0),"")</f>
        <v/>
      </c>
      <c r="Z224" s="87" t="str">
        <f>IFERROR(VLOOKUP(A224,[1]Revenue_Margin_input_Pac!A:M,13,0),"")</f>
        <v/>
      </c>
      <c r="AA224" s="29">
        <f t="shared" ref="AA224:AG242" si="104">IFERROR(F224*M224,0)</f>
        <v>0</v>
      </c>
      <c r="AB224" s="30">
        <f t="shared" si="104"/>
        <v>0</v>
      </c>
      <c r="AC224" s="30">
        <f t="shared" si="104"/>
        <v>0</v>
      </c>
      <c r="AD224" s="30">
        <f t="shared" si="104"/>
        <v>0</v>
      </c>
      <c r="AE224" s="30">
        <f t="shared" si="104"/>
        <v>0</v>
      </c>
      <c r="AF224" s="30">
        <f t="shared" si="104"/>
        <v>0</v>
      </c>
      <c r="AG224" s="31">
        <f t="shared" si="104"/>
        <v>0</v>
      </c>
      <c r="AH224" s="29">
        <f t="shared" ref="AH224:AN242" si="105">IFERROR(AA224*T224,0)</f>
        <v>0</v>
      </c>
      <c r="AI224" s="30">
        <f t="shared" si="105"/>
        <v>0</v>
      </c>
      <c r="AJ224" s="30">
        <f t="shared" si="105"/>
        <v>0</v>
      </c>
      <c r="AK224" s="30">
        <f t="shared" si="105"/>
        <v>0</v>
      </c>
      <c r="AL224" s="30">
        <f t="shared" si="105"/>
        <v>0</v>
      </c>
      <c r="AM224" s="30">
        <f t="shared" si="105"/>
        <v>0</v>
      </c>
      <c r="AN224" s="31">
        <f t="shared" si="105"/>
        <v>0</v>
      </c>
      <c r="AO224" s="42" t="str">
        <f t="shared" si="90"/>
        <v/>
      </c>
      <c r="AP224" s="43" t="str">
        <f t="shared" si="90"/>
        <v/>
      </c>
      <c r="AQ224" s="43" t="str">
        <f t="shared" si="90"/>
        <v/>
      </c>
      <c r="AR224" s="43" t="str">
        <f t="shared" si="90"/>
        <v/>
      </c>
      <c r="AS224" s="43" t="str">
        <f t="shared" si="90"/>
        <v/>
      </c>
      <c r="AT224" s="43" t="str">
        <f t="shared" si="90"/>
        <v/>
      </c>
      <c r="AU224" s="90" t="str">
        <f t="shared" si="90"/>
        <v/>
      </c>
      <c r="AV224" t="str">
        <f>$A$243</f>
        <v>C5 1-3.5T - Standard and Premium</v>
      </c>
      <c r="AW224" t="str">
        <f t="shared" ref="AW224:AW225" si="106">AV224&amp;"_"&amp;"AM &amp; EMEA"</f>
        <v>C5 1-3.5T - Standard and Premium_AM &amp; EMEA</v>
      </c>
    </row>
    <row r="225" spans="1:49" ht="15" hidden="1" outlineLevel="1" x14ac:dyDescent="0.25">
      <c r="A225" s="85" t="s">
        <v>585</v>
      </c>
      <c r="B225" t="s">
        <v>447</v>
      </c>
      <c r="C225" t="s">
        <v>21</v>
      </c>
      <c r="D225" t="s">
        <v>15</v>
      </c>
      <c r="E225" t="e">
        <f>VLOOKUP(A225,[1]VLookup!G:I,3,0)</f>
        <v>#N/A</v>
      </c>
      <c r="F225" s="22">
        <v>0</v>
      </c>
      <c r="G225" s="23">
        <f>IFERROR(VLOOKUP(A225,[1]Pacific_bookings_input!A:C,3,0),0)</f>
        <v>0</v>
      </c>
      <c r="H225" s="23">
        <f>IFERROR(VLOOKUP(A225,[1]Pacific_bookings_input!H:I,2,0),0)</f>
        <v>0</v>
      </c>
      <c r="I225" s="23">
        <f t="shared" si="103"/>
        <v>0</v>
      </c>
      <c r="J225" s="23">
        <f t="shared" si="103"/>
        <v>0</v>
      </c>
      <c r="K225" s="23">
        <f t="shared" si="103"/>
        <v>0</v>
      </c>
      <c r="L225" s="24">
        <f t="shared" si="103"/>
        <v>0</v>
      </c>
      <c r="M225" s="86" t="str">
        <f>IFERROR(VLOOKUP(A225,[1]Revenue_Margin_input_Pac!A:F,6,0),"")</f>
        <v/>
      </c>
      <c r="N225" s="25" t="str">
        <f t="shared" si="83"/>
        <v/>
      </c>
      <c r="O225" s="25" t="str">
        <f t="shared" si="84"/>
        <v/>
      </c>
      <c r="P225" s="25" t="str">
        <f t="shared" si="85"/>
        <v/>
      </c>
      <c r="Q225" s="25" t="str">
        <f t="shared" si="86"/>
        <v/>
      </c>
      <c r="R225" s="25" t="str">
        <f t="shared" si="86"/>
        <v/>
      </c>
      <c r="S225" s="26" t="str">
        <f t="shared" si="86"/>
        <v/>
      </c>
      <c r="T225" s="27" t="str">
        <f>IFERROR(VLOOKUP(A225,[1]Revenue_Margin_input_Pac!A:K,7,0),"")</f>
        <v/>
      </c>
      <c r="U225" s="28" t="str">
        <f>IFERROR(VLOOKUP(A225,[1]Revenue_Margin_input_Pac!A:K,8,0),"")</f>
        <v/>
      </c>
      <c r="V225" s="28" t="str">
        <f>IFERROR(VLOOKUP(A225,[1]Revenue_Margin_input_Pac!A:K,9,0),"")</f>
        <v/>
      </c>
      <c r="W225" s="28" t="str">
        <f>IFERROR(VLOOKUP(A225,[1]Revenue_Margin_input_Pac!A:K,10,0),"")</f>
        <v/>
      </c>
      <c r="X225" s="28" t="str">
        <f>IFERROR(VLOOKUP(A225,[1]Revenue_Margin_input_Pac!A:K,11,0),"")</f>
        <v/>
      </c>
      <c r="Y225" s="28" t="str">
        <f>IFERROR(VLOOKUP(A225,[1]Revenue_Margin_input_Pac!A:L,12,0),"")</f>
        <v/>
      </c>
      <c r="Z225" s="87" t="str">
        <f>IFERROR(VLOOKUP(A225,[1]Revenue_Margin_input_Pac!A:M,13,0),"")</f>
        <v/>
      </c>
      <c r="AA225" s="29">
        <f t="shared" si="104"/>
        <v>0</v>
      </c>
      <c r="AB225" s="30">
        <f t="shared" si="104"/>
        <v>0</v>
      </c>
      <c r="AC225" s="30">
        <f t="shared" si="104"/>
        <v>0</v>
      </c>
      <c r="AD225" s="30">
        <f t="shared" si="104"/>
        <v>0</v>
      </c>
      <c r="AE225" s="30">
        <f t="shared" si="104"/>
        <v>0</v>
      </c>
      <c r="AF225" s="30">
        <f t="shared" si="104"/>
        <v>0</v>
      </c>
      <c r="AG225" s="31">
        <f t="shared" si="104"/>
        <v>0</v>
      </c>
      <c r="AH225" s="29">
        <f t="shared" si="105"/>
        <v>0</v>
      </c>
      <c r="AI225" s="30">
        <f t="shared" si="105"/>
        <v>0</v>
      </c>
      <c r="AJ225" s="30">
        <f t="shared" si="105"/>
        <v>0</v>
      </c>
      <c r="AK225" s="30">
        <f t="shared" si="105"/>
        <v>0</v>
      </c>
      <c r="AL225" s="30">
        <f t="shared" si="105"/>
        <v>0</v>
      </c>
      <c r="AM225" s="30">
        <f t="shared" si="105"/>
        <v>0</v>
      </c>
      <c r="AN225" s="31">
        <f t="shared" si="105"/>
        <v>0</v>
      </c>
      <c r="AO225" s="42" t="str">
        <f t="shared" si="90"/>
        <v/>
      </c>
      <c r="AP225" s="43" t="str">
        <f t="shared" si="90"/>
        <v/>
      </c>
      <c r="AQ225" s="43" t="str">
        <f t="shared" si="90"/>
        <v/>
      </c>
      <c r="AR225" s="43" t="str">
        <f t="shared" si="90"/>
        <v/>
      </c>
      <c r="AS225" s="43" t="str">
        <f t="shared" si="90"/>
        <v/>
      </c>
      <c r="AT225" s="43" t="str">
        <f t="shared" si="90"/>
        <v/>
      </c>
      <c r="AU225" s="90" t="str">
        <f t="shared" si="90"/>
        <v/>
      </c>
      <c r="AV225" t="str">
        <f t="shared" ref="AV225:AV242" si="107">$A$243</f>
        <v>C5 1-3.5T - Standard and Premium</v>
      </c>
      <c r="AW225" t="str">
        <f t="shared" si="106"/>
        <v>C5 1-3.5T - Standard and Premium_AM &amp; EMEA</v>
      </c>
    </row>
    <row r="226" spans="1:49" ht="15" outlineLevel="1" x14ac:dyDescent="0.25">
      <c r="A226" s="85" t="s">
        <v>448</v>
      </c>
      <c r="B226" t="s">
        <v>449</v>
      </c>
      <c r="C226" t="s">
        <v>14</v>
      </c>
      <c r="D226" t="s">
        <v>18</v>
      </c>
      <c r="E226" t="str">
        <f>VLOOKUP(A226,[1]VLookup!G:I,3,0)</f>
        <v>C5 1-3.5 T</v>
      </c>
      <c r="F226" s="22">
        <v>68</v>
      </c>
      <c r="G226" s="23">
        <f>IFERROR(VLOOKUP(A226,[1]Pacific_bookings_input!A:C,3,0),0)</f>
        <v>20</v>
      </c>
      <c r="H226" s="23">
        <f>IFERROR(VLOOKUP(A226,[1]Pacific_bookings_input!H:I,2,0),0)</f>
        <v>20</v>
      </c>
      <c r="I226" s="23">
        <f>IFERROR(ROUND((I$243-I$241-I$242)*$H226/$H$243,0),0)-4</f>
        <v>12</v>
      </c>
      <c r="J226" s="23">
        <f>IFERROR(ROUND((J$243-J$241-J$242)*$H226/$H$243,0),0)-4</f>
        <v>12</v>
      </c>
      <c r="K226" s="23">
        <f>IFERROR(ROUND((K$243-K$241-K$242)*$H226/$H$243,0),0)-4</f>
        <v>12</v>
      </c>
      <c r="L226" s="23">
        <f>IFERROR(ROUND((L$243-L$241-L$242)*$H226/$H$243,0),0)-4</f>
        <v>12</v>
      </c>
      <c r="M226" s="86">
        <f>IFERROR(VLOOKUP(A226,[1]Revenue_Margin_input_Pac!A:F,6,0),"")</f>
        <v>21.479200000000009</v>
      </c>
      <c r="N226" s="25">
        <f t="shared" si="83"/>
        <v>21.479200000000009</v>
      </c>
      <c r="O226" s="25">
        <f t="shared" si="84"/>
        <v>21.479200000000009</v>
      </c>
      <c r="P226" s="25">
        <f t="shared" si="85"/>
        <v>21.479200000000009</v>
      </c>
      <c r="Q226" s="25">
        <f t="shared" si="86"/>
        <v>21.479200000000009</v>
      </c>
      <c r="R226" s="25">
        <f t="shared" si="86"/>
        <v>21.479200000000009</v>
      </c>
      <c r="S226" s="26">
        <f t="shared" si="86"/>
        <v>21.479200000000009</v>
      </c>
      <c r="T226" s="27">
        <f>IFERROR(VLOOKUP(A226,[1]Revenue_Margin_input_Pac!A:K,7,0),"")</f>
        <v>0.14000000000000001</v>
      </c>
      <c r="U226" s="28">
        <f>IFERROR(VLOOKUP(A226,[1]Revenue_Margin_input_Pac!A:K,8,0),"")</f>
        <v>0.11354204824398349</v>
      </c>
      <c r="V226" s="28">
        <f>IFERROR(VLOOKUP(A226,[1]Revenue_Margin_input_Pac!A:K,9,0),"")</f>
        <v>0.22582180033927143</v>
      </c>
      <c r="W226" s="28">
        <f>IFERROR(VLOOKUP(A226,[1]Revenue_Margin_input_Pac!A:K,10,0),"")</f>
        <v>0.13</v>
      </c>
      <c r="X226" s="28">
        <f>IFERROR(VLOOKUP(A226,[1]Revenue_Margin_input_Pac!A:K,11,0),"")</f>
        <v>0.15</v>
      </c>
      <c r="Y226" s="28">
        <f>IFERROR(VLOOKUP(A226,[1]Revenue_Margin_input_Pac!A:L,12,0),"")</f>
        <v>0.17</v>
      </c>
      <c r="Z226" s="87">
        <f>IFERROR(VLOOKUP(A226,[1]Revenue_Margin_input_Pac!A:M,13,0),"")</f>
        <v>0.17</v>
      </c>
      <c r="AA226" s="29">
        <f t="shared" si="104"/>
        <v>1460.5856000000006</v>
      </c>
      <c r="AB226" s="30">
        <f t="shared" si="104"/>
        <v>429.58400000000017</v>
      </c>
      <c r="AC226" s="30">
        <f t="shared" si="104"/>
        <v>429.58400000000017</v>
      </c>
      <c r="AD226" s="30">
        <f t="shared" si="104"/>
        <v>257.75040000000013</v>
      </c>
      <c r="AE226" s="30">
        <f t="shared" si="104"/>
        <v>257.75040000000013</v>
      </c>
      <c r="AF226" s="30">
        <f t="shared" si="104"/>
        <v>257.75040000000013</v>
      </c>
      <c r="AG226" s="31">
        <f t="shared" si="104"/>
        <v>257.75040000000013</v>
      </c>
      <c r="AH226" s="29">
        <f t="shared" si="105"/>
        <v>204.4819840000001</v>
      </c>
      <c r="AI226" s="30">
        <f t="shared" si="105"/>
        <v>48.775847252843427</v>
      </c>
      <c r="AJ226" s="30">
        <f t="shared" si="105"/>
        <v>97.009432276945617</v>
      </c>
      <c r="AK226" s="30">
        <f t="shared" si="105"/>
        <v>33.507552000000018</v>
      </c>
      <c r="AL226" s="30">
        <f t="shared" si="105"/>
        <v>38.66256000000002</v>
      </c>
      <c r="AM226" s="30">
        <f t="shared" si="105"/>
        <v>43.817568000000023</v>
      </c>
      <c r="AN226" s="31">
        <f t="shared" si="105"/>
        <v>43.817568000000023</v>
      </c>
      <c r="AO226" s="42"/>
      <c r="AP226" s="43"/>
      <c r="AQ226" s="43"/>
      <c r="AR226" s="43"/>
      <c r="AS226" s="43"/>
      <c r="AT226" s="43"/>
      <c r="AU226" s="90"/>
      <c r="AV226" t="str">
        <f t="shared" si="107"/>
        <v>C5 1-3.5T - Standard and Premium</v>
      </c>
      <c r="AW226" t="str">
        <f>AV226&amp;"_"&amp;C226</f>
        <v>C5 1-3.5T - Standard and Premium_SN</v>
      </c>
    </row>
    <row r="227" spans="1:49" ht="15" outlineLevel="1" x14ac:dyDescent="0.25">
      <c r="A227" s="85" t="s">
        <v>450</v>
      </c>
      <c r="B227" t="s">
        <v>451</v>
      </c>
      <c r="C227" t="s">
        <v>14</v>
      </c>
      <c r="D227" t="s">
        <v>15</v>
      </c>
      <c r="E227" t="str">
        <f>VLOOKUP(A227,[1]VLookup!G:I,3,0)</f>
        <v>C5 1-3.5 T</v>
      </c>
      <c r="F227" s="22">
        <v>57</v>
      </c>
      <c r="G227" s="23">
        <f>IFERROR(VLOOKUP(A227,[1]Pacific_bookings_input!A:C,3,0),0)</f>
        <v>18</v>
      </c>
      <c r="H227" s="23">
        <f>IFERROR(VLOOKUP(A227,[1]Pacific_bookings_input!H:I,2,0),0)</f>
        <v>18</v>
      </c>
      <c r="I227" s="23">
        <f>IFERROR(ROUND((I$243-I$241-I$242)*$H227/$H$243,0),0)-3</f>
        <v>11</v>
      </c>
      <c r="J227" s="23">
        <f>IFERROR(ROUND((J$243-J$241-J$242)*$H227/$H$243,0),0)-3</f>
        <v>11</v>
      </c>
      <c r="K227" s="23">
        <f>IFERROR(ROUND((K$243-K$241-K$242)*$H227/$H$243,0),0)-3</f>
        <v>11</v>
      </c>
      <c r="L227" s="24">
        <f>IFERROR(ROUND((L$243-L$241-L$242)*$H227/$H$243,0),0)-3</f>
        <v>11</v>
      </c>
      <c r="M227" s="86">
        <f>IFERROR(VLOOKUP(A227,[1]Revenue_Margin_input_Pac!A:F,6,0),"")</f>
        <v>18.10084730582917</v>
      </c>
      <c r="N227" s="25">
        <f t="shared" si="83"/>
        <v>18.10084730582917</v>
      </c>
      <c r="O227" s="25">
        <f t="shared" si="84"/>
        <v>18.10084730582917</v>
      </c>
      <c r="P227" s="25">
        <f t="shared" si="85"/>
        <v>18.10084730582917</v>
      </c>
      <c r="Q227" s="25">
        <f t="shared" si="86"/>
        <v>18.10084730582917</v>
      </c>
      <c r="R227" s="25">
        <f t="shared" si="86"/>
        <v>18.10084730582917</v>
      </c>
      <c r="S227" s="26">
        <f t="shared" si="86"/>
        <v>18.10084730582917</v>
      </c>
      <c r="T227" s="27">
        <f>IFERROR(VLOOKUP(A227,[1]Revenue_Margin_input_Pac!A:K,7,0),"")</f>
        <v>0.14000000000000001</v>
      </c>
      <c r="U227" s="28">
        <f>IFERROR(VLOOKUP(A227,[1]Revenue_Margin_input_Pac!A:K,8,0),"")</f>
        <v>0.11407628070861678</v>
      </c>
      <c r="V227" s="28">
        <f>IFERROR(VLOOKUP(A227,[1]Revenue_Margin_input_Pac!A:K,9,0),"")</f>
        <v>0.22025296475202236</v>
      </c>
      <c r="W227" s="28">
        <f>IFERROR(VLOOKUP(A227,[1]Revenue_Margin_input_Pac!A:K,10,0),"")</f>
        <v>0.13</v>
      </c>
      <c r="X227" s="28">
        <f>IFERROR(VLOOKUP(A227,[1]Revenue_Margin_input_Pac!A:K,11,0),"")</f>
        <v>0.15</v>
      </c>
      <c r="Y227" s="28">
        <f>IFERROR(VLOOKUP(A227,[1]Revenue_Margin_input_Pac!A:L,12,0),"")</f>
        <v>0.17</v>
      </c>
      <c r="Z227" s="87">
        <f>IFERROR(VLOOKUP(A227,[1]Revenue_Margin_input_Pac!A:M,13,0),"")</f>
        <v>0.17</v>
      </c>
      <c r="AA227" s="29">
        <f t="shared" si="104"/>
        <v>1031.7482964322626</v>
      </c>
      <c r="AB227" s="30">
        <f t="shared" si="104"/>
        <v>325.81525150492507</v>
      </c>
      <c r="AC227" s="30">
        <f t="shared" si="104"/>
        <v>325.81525150492507</v>
      </c>
      <c r="AD227" s="30">
        <f t="shared" si="104"/>
        <v>199.10932036412086</v>
      </c>
      <c r="AE227" s="30">
        <f t="shared" si="104"/>
        <v>199.10932036412086</v>
      </c>
      <c r="AF227" s="30">
        <f t="shared" si="104"/>
        <v>199.10932036412086</v>
      </c>
      <c r="AG227" s="31">
        <f t="shared" si="104"/>
        <v>199.10932036412086</v>
      </c>
      <c r="AH227" s="29">
        <f t="shared" si="105"/>
        <v>144.44476150051676</v>
      </c>
      <c r="AI227" s="30">
        <f t="shared" si="105"/>
        <v>37.16779208982441</v>
      </c>
      <c r="AJ227" s="30">
        <f t="shared" si="105"/>
        <v>71.761775105385567</v>
      </c>
      <c r="AK227" s="30">
        <f t="shared" si="105"/>
        <v>25.884211647335714</v>
      </c>
      <c r="AL227" s="30">
        <f t="shared" si="105"/>
        <v>29.866398054618127</v>
      </c>
      <c r="AM227" s="30">
        <f t="shared" si="105"/>
        <v>33.84858446190055</v>
      </c>
      <c r="AN227" s="31">
        <f t="shared" si="105"/>
        <v>33.84858446190055</v>
      </c>
      <c r="AO227" s="42"/>
      <c r="AP227" s="43"/>
      <c r="AQ227" s="43"/>
      <c r="AR227" s="43"/>
      <c r="AS227" s="43"/>
      <c r="AT227" s="43"/>
      <c r="AU227" s="90"/>
      <c r="AV227" t="str">
        <f t="shared" si="107"/>
        <v>C5 1-3.5T - Standard and Premium</v>
      </c>
      <c r="AW227" t="str">
        <f>AV227&amp;"_"&amp;C227</f>
        <v>C5 1-3.5T - Standard and Premium_SN</v>
      </c>
    </row>
    <row r="228" spans="1:49" ht="15" hidden="1" outlineLevel="1" x14ac:dyDescent="0.25">
      <c r="A228" s="85" t="s">
        <v>452</v>
      </c>
      <c r="B228" t="s">
        <v>453</v>
      </c>
      <c r="C228" t="s">
        <v>211</v>
      </c>
      <c r="D228" t="s">
        <v>29</v>
      </c>
      <c r="E228" t="str">
        <f>VLOOKUP(A228,[1]VLookup!G:I,3,0)</f>
        <v>C5 1-3.5 T</v>
      </c>
      <c r="F228" s="22">
        <v>0</v>
      </c>
      <c r="G228" s="23">
        <f>IFERROR(VLOOKUP(A228,[1]Pacific_bookings_input!A:C,3,0),0)</f>
        <v>0</v>
      </c>
      <c r="H228" s="23">
        <f>IFERROR(VLOOKUP(A228,[1]Pacific_bookings_input!H:I,2,0),0)</f>
        <v>0</v>
      </c>
      <c r="I228" s="23">
        <f t="shared" ref="I228:L232" si="108">IFERROR(ROUND((I$243-I$241-I$242)*$H228/$H$243,0),0)</f>
        <v>0</v>
      </c>
      <c r="J228" s="23">
        <f t="shared" si="108"/>
        <v>0</v>
      </c>
      <c r="K228" s="23">
        <f t="shared" si="108"/>
        <v>0</v>
      </c>
      <c r="L228" s="24">
        <f t="shared" si="108"/>
        <v>0</v>
      </c>
      <c r="M228" s="86" t="str">
        <f>IFERROR(VLOOKUP(A228,[1]Revenue_Margin_input_Pac!A:F,6,0),"")</f>
        <v/>
      </c>
      <c r="N228" s="25" t="str">
        <f t="shared" si="83"/>
        <v/>
      </c>
      <c r="O228" s="25" t="str">
        <f t="shared" si="84"/>
        <v/>
      </c>
      <c r="P228" s="25" t="str">
        <f t="shared" si="85"/>
        <v/>
      </c>
      <c r="Q228" s="25" t="str">
        <f t="shared" si="86"/>
        <v/>
      </c>
      <c r="R228" s="25" t="str">
        <f t="shared" si="86"/>
        <v/>
      </c>
      <c r="S228" s="26" t="str">
        <f t="shared" si="86"/>
        <v/>
      </c>
      <c r="T228" s="27" t="str">
        <f>IFERROR(VLOOKUP(A228,[1]Revenue_Margin_input_Pac!A:K,7,0),"")</f>
        <v/>
      </c>
      <c r="U228" s="28" t="str">
        <f>IFERROR(VLOOKUP(A228,[1]Revenue_Margin_input_Pac!A:K,8,0),"")</f>
        <v/>
      </c>
      <c r="V228" s="28" t="str">
        <f>IFERROR(VLOOKUP(A228,[1]Revenue_Margin_input_Pac!A:K,9,0),"")</f>
        <v/>
      </c>
      <c r="W228" s="28" t="str">
        <f>IFERROR(VLOOKUP(A228,[1]Revenue_Margin_input_Pac!A:K,10,0),"")</f>
        <v/>
      </c>
      <c r="X228" s="28" t="str">
        <f>IFERROR(VLOOKUP(A228,[1]Revenue_Margin_input_Pac!A:K,11,0),"")</f>
        <v/>
      </c>
      <c r="Y228" s="28" t="str">
        <f>IFERROR(VLOOKUP(A228,[1]Revenue_Margin_input_Pac!A:L,12,0),"")</f>
        <v/>
      </c>
      <c r="Z228" s="87" t="str">
        <f>IFERROR(VLOOKUP(A228,[1]Revenue_Margin_input_Pac!A:M,13,0),"")</f>
        <v/>
      </c>
      <c r="AA228" s="29">
        <f t="shared" si="104"/>
        <v>0</v>
      </c>
      <c r="AB228" s="30">
        <f t="shared" si="104"/>
        <v>0</v>
      </c>
      <c r="AC228" s="30">
        <f t="shared" si="104"/>
        <v>0</v>
      </c>
      <c r="AD228" s="30">
        <f t="shared" si="104"/>
        <v>0</v>
      </c>
      <c r="AE228" s="30">
        <f t="shared" si="104"/>
        <v>0</v>
      </c>
      <c r="AF228" s="30">
        <f t="shared" si="104"/>
        <v>0</v>
      </c>
      <c r="AG228" s="31">
        <f t="shared" si="104"/>
        <v>0</v>
      </c>
      <c r="AH228" s="29">
        <f t="shared" si="105"/>
        <v>0</v>
      </c>
      <c r="AI228" s="30">
        <f t="shared" si="105"/>
        <v>0</v>
      </c>
      <c r="AJ228" s="30">
        <f t="shared" si="105"/>
        <v>0</v>
      </c>
      <c r="AK228" s="30">
        <f t="shared" si="105"/>
        <v>0</v>
      </c>
      <c r="AL228" s="30">
        <f t="shared" si="105"/>
        <v>0</v>
      </c>
      <c r="AM228" s="30">
        <f t="shared" si="105"/>
        <v>0</v>
      </c>
      <c r="AN228" s="31">
        <f t="shared" si="105"/>
        <v>0</v>
      </c>
      <c r="AO228" s="42" t="str">
        <f t="shared" ref="AO228:AU232" si="109">IFERROR(AH228/AA228,"")</f>
        <v/>
      </c>
      <c r="AP228" s="43" t="str">
        <f t="shared" si="109"/>
        <v/>
      </c>
      <c r="AQ228" s="43" t="str">
        <f t="shared" si="109"/>
        <v/>
      </c>
      <c r="AR228" s="43" t="str">
        <f t="shared" si="109"/>
        <v/>
      </c>
      <c r="AS228" s="43" t="str">
        <f t="shared" si="109"/>
        <v/>
      </c>
      <c r="AT228" s="43" t="str">
        <f t="shared" si="109"/>
        <v/>
      </c>
      <c r="AU228" s="90" t="str">
        <f t="shared" si="109"/>
        <v/>
      </c>
      <c r="AV228" t="str">
        <f t="shared" si="107"/>
        <v>C5 1-3.5T - Standard and Premium</v>
      </c>
      <c r="AW228" t="str">
        <f t="shared" ref="AW228:AW238" si="110">AV228&amp;"_"&amp;"AM &amp; EMEA"</f>
        <v>C5 1-3.5T - Standard and Premium_AM &amp; EMEA</v>
      </c>
    </row>
    <row r="229" spans="1:49" ht="15" hidden="1" outlineLevel="1" x14ac:dyDescent="0.25">
      <c r="A229" s="85" t="s">
        <v>454</v>
      </c>
      <c r="B229" t="s">
        <v>453</v>
      </c>
      <c r="C229" t="s">
        <v>211</v>
      </c>
      <c r="D229" t="s">
        <v>29</v>
      </c>
      <c r="E229" t="str">
        <f>VLOOKUP(A229,[1]VLookup!G:I,3,0)</f>
        <v>C5 1-3.5 T</v>
      </c>
      <c r="F229" s="22">
        <v>0</v>
      </c>
      <c r="G229" s="23">
        <f>IFERROR(VLOOKUP(A229,[1]Pacific_bookings_input!A:C,3,0),0)</f>
        <v>0</v>
      </c>
      <c r="H229" s="23">
        <f>IFERROR(VLOOKUP(A229,[1]Pacific_bookings_input!H:I,2,0),0)</f>
        <v>0</v>
      </c>
      <c r="I229" s="23">
        <f t="shared" si="108"/>
        <v>0</v>
      </c>
      <c r="J229" s="23">
        <f t="shared" si="108"/>
        <v>0</v>
      </c>
      <c r="K229" s="23">
        <f t="shared" si="108"/>
        <v>0</v>
      </c>
      <c r="L229" s="24">
        <f t="shared" si="108"/>
        <v>0</v>
      </c>
      <c r="M229" s="86" t="str">
        <f>IFERROR(VLOOKUP(A229,[1]Revenue_Margin_input_Pac!A:F,6,0),"")</f>
        <v/>
      </c>
      <c r="N229" s="25" t="str">
        <f t="shared" si="83"/>
        <v/>
      </c>
      <c r="O229" s="25" t="str">
        <f t="shared" si="84"/>
        <v/>
      </c>
      <c r="P229" s="25" t="str">
        <f t="shared" si="85"/>
        <v/>
      </c>
      <c r="Q229" s="25" t="str">
        <f t="shared" si="86"/>
        <v/>
      </c>
      <c r="R229" s="25" t="str">
        <f t="shared" si="86"/>
        <v/>
      </c>
      <c r="S229" s="26" t="str">
        <f t="shared" si="86"/>
        <v/>
      </c>
      <c r="T229" s="27" t="str">
        <f>IFERROR(VLOOKUP(A229,[1]Revenue_Margin_input_Pac!A:K,7,0),"")</f>
        <v/>
      </c>
      <c r="U229" s="28" t="str">
        <f>IFERROR(VLOOKUP(A229,[1]Revenue_Margin_input_Pac!A:K,8,0),"")</f>
        <v/>
      </c>
      <c r="V229" s="28" t="str">
        <f>IFERROR(VLOOKUP(A229,[1]Revenue_Margin_input_Pac!A:K,9,0),"")</f>
        <v/>
      </c>
      <c r="W229" s="28" t="str">
        <f>IFERROR(VLOOKUP(A229,[1]Revenue_Margin_input_Pac!A:K,10,0),"")</f>
        <v/>
      </c>
      <c r="X229" s="28" t="str">
        <f>IFERROR(VLOOKUP(A229,[1]Revenue_Margin_input_Pac!A:K,11,0),"")</f>
        <v/>
      </c>
      <c r="Y229" s="28" t="str">
        <f>IFERROR(VLOOKUP(A229,[1]Revenue_Margin_input_Pac!A:L,12,0),"")</f>
        <v/>
      </c>
      <c r="Z229" s="87" t="str">
        <f>IFERROR(VLOOKUP(A229,[1]Revenue_Margin_input_Pac!A:M,13,0),"")</f>
        <v/>
      </c>
      <c r="AA229" s="29">
        <f t="shared" si="104"/>
        <v>0</v>
      </c>
      <c r="AB229" s="30">
        <f t="shared" si="104"/>
        <v>0</v>
      </c>
      <c r="AC229" s="30">
        <f t="shared" si="104"/>
        <v>0</v>
      </c>
      <c r="AD229" s="30">
        <f t="shared" si="104"/>
        <v>0</v>
      </c>
      <c r="AE229" s="30">
        <f t="shared" si="104"/>
        <v>0</v>
      </c>
      <c r="AF229" s="30">
        <f t="shared" si="104"/>
        <v>0</v>
      </c>
      <c r="AG229" s="31">
        <f t="shared" si="104"/>
        <v>0</v>
      </c>
      <c r="AH229" s="29">
        <f t="shared" si="105"/>
        <v>0</v>
      </c>
      <c r="AI229" s="30">
        <f t="shared" si="105"/>
        <v>0</v>
      </c>
      <c r="AJ229" s="30">
        <f t="shared" si="105"/>
        <v>0</v>
      </c>
      <c r="AK229" s="30">
        <f t="shared" si="105"/>
        <v>0</v>
      </c>
      <c r="AL229" s="30">
        <f t="shared" si="105"/>
        <v>0</v>
      </c>
      <c r="AM229" s="30">
        <f t="shared" si="105"/>
        <v>0</v>
      </c>
      <c r="AN229" s="31">
        <f t="shared" si="105"/>
        <v>0</v>
      </c>
      <c r="AO229" s="42" t="str">
        <f t="shared" si="109"/>
        <v/>
      </c>
      <c r="AP229" s="43" t="str">
        <f t="shared" si="109"/>
        <v/>
      </c>
      <c r="AQ229" s="43" t="str">
        <f t="shared" si="109"/>
        <v/>
      </c>
      <c r="AR229" s="43" t="str">
        <f t="shared" si="109"/>
        <v/>
      </c>
      <c r="AS229" s="43" t="str">
        <f t="shared" si="109"/>
        <v/>
      </c>
      <c r="AT229" s="43" t="str">
        <f t="shared" si="109"/>
        <v/>
      </c>
      <c r="AU229" s="90" t="str">
        <f t="shared" si="109"/>
        <v/>
      </c>
      <c r="AV229" t="str">
        <f t="shared" si="107"/>
        <v>C5 1-3.5T - Standard and Premium</v>
      </c>
      <c r="AW229" t="str">
        <f t="shared" si="110"/>
        <v>C5 1-3.5T - Standard and Premium_AM &amp; EMEA</v>
      </c>
    </row>
    <row r="230" spans="1:49" ht="15" hidden="1" outlineLevel="1" x14ac:dyDescent="0.25">
      <c r="A230" s="85" t="s">
        <v>455</v>
      </c>
      <c r="B230" t="s">
        <v>453</v>
      </c>
      <c r="C230" t="s">
        <v>211</v>
      </c>
      <c r="D230" t="s">
        <v>29</v>
      </c>
      <c r="E230" t="str">
        <f>VLOOKUP(A230,[1]VLookup!G:I,3,0)</f>
        <v>C5 1-3.5 T</v>
      </c>
      <c r="F230" s="22">
        <v>0</v>
      </c>
      <c r="G230" s="23">
        <f>IFERROR(VLOOKUP(A230,[1]Pacific_bookings_input!A:C,3,0),0)</f>
        <v>0</v>
      </c>
      <c r="H230" s="23">
        <f>IFERROR(VLOOKUP(A230,[1]Pacific_bookings_input!H:I,2,0),0)</f>
        <v>0</v>
      </c>
      <c r="I230" s="23">
        <f t="shared" si="108"/>
        <v>0</v>
      </c>
      <c r="J230" s="23">
        <f t="shared" si="108"/>
        <v>0</v>
      </c>
      <c r="K230" s="23">
        <f t="shared" si="108"/>
        <v>0</v>
      </c>
      <c r="L230" s="24">
        <f t="shared" si="108"/>
        <v>0</v>
      </c>
      <c r="M230" s="86" t="str">
        <f>IFERROR(VLOOKUP(A230,[1]Revenue_Margin_input_Pac!A:F,6,0),"")</f>
        <v/>
      </c>
      <c r="N230" s="25" t="str">
        <f t="shared" si="83"/>
        <v/>
      </c>
      <c r="O230" s="25" t="str">
        <f t="shared" si="84"/>
        <v/>
      </c>
      <c r="P230" s="25" t="str">
        <f t="shared" si="85"/>
        <v/>
      </c>
      <c r="Q230" s="25" t="str">
        <f t="shared" si="86"/>
        <v/>
      </c>
      <c r="R230" s="25" t="str">
        <f t="shared" si="86"/>
        <v/>
      </c>
      <c r="S230" s="26" t="str">
        <f t="shared" si="86"/>
        <v/>
      </c>
      <c r="T230" s="27" t="str">
        <f>IFERROR(VLOOKUP(A230,[1]Revenue_Margin_input_Pac!A:K,7,0),"")</f>
        <v/>
      </c>
      <c r="U230" s="28" t="str">
        <f>IFERROR(VLOOKUP(A230,[1]Revenue_Margin_input_Pac!A:K,8,0),"")</f>
        <v/>
      </c>
      <c r="V230" s="28" t="str">
        <f>IFERROR(VLOOKUP(A230,[1]Revenue_Margin_input_Pac!A:K,9,0),"")</f>
        <v/>
      </c>
      <c r="W230" s="28" t="str">
        <f>IFERROR(VLOOKUP(A230,[1]Revenue_Margin_input_Pac!A:K,10,0),"")</f>
        <v/>
      </c>
      <c r="X230" s="28" t="str">
        <f>IFERROR(VLOOKUP(A230,[1]Revenue_Margin_input_Pac!A:K,11,0),"")</f>
        <v/>
      </c>
      <c r="Y230" s="28" t="str">
        <f>IFERROR(VLOOKUP(A230,[1]Revenue_Margin_input_Pac!A:L,12,0),"")</f>
        <v/>
      </c>
      <c r="Z230" s="87" t="str">
        <f>IFERROR(VLOOKUP(A230,[1]Revenue_Margin_input_Pac!A:M,13,0),"")</f>
        <v/>
      </c>
      <c r="AA230" s="29">
        <f t="shared" si="104"/>
        <v>0</v>
      </c>
      <c r="AB230" s="30">
        <f t="shared" si="104"/>
        <v>0</v>
      </c>
      <c r="AC230" s="30">
        <f t="shared" si="104"/>
        <v>0</v>
      </c>
      <c r="AD230" s="30">
        <f t="shared" si="104"/>
        <v>0</v>
      </c>
      <c r="AE230" s="30">
        <f t="shared" si="104"/>
        <v>0</v>
      </c>
      <c r="AF230" s="30">
        <f t="shared" si="104"/>
        <v>0</v>
      </c>
      <c r="AG230" s="31">
        <f t="shared" si="104"/>
        <v>0</v>
      </c>
      <c r="AH230" s="29">
        <f t="shared" si="105"/>
        <v>0</v>
      </c>
      <c r="AI230" s="30">
        <f t="shared" si="105"/>
        <v>0</v>
      </c>
      <c r="AJ230" s="30">
        <f t="shared" si="105"/>
        <v>0</v>
      </c>
      <c r="AK230" s="30">
        <f t="shared" si="105"/>
        <v>0</v>
      </c>
      <c r="AL230" s="30">
        <f t="shared" si="105"/>
        <v>0</v>
      </c>
      <c r="AM230" s="30">
        <f t="shared" si="105"/>
        <v>0</v>
      </c>
      <c r="AN230" s="31">
        <f t="shared" si="105"/>
        <v>0</v>
      </c>
      <c r="AO230" s="42" t="str">
        <f t="shared" si="109"/>
        <v/>
      </c>
      <c r="AP230" s="43" t="str">
        <f t="shared" si="109"/>
        <v/>
      </c>
      <c r="AQ230" s="43" t="str">
        <f t="shared" si="109"/>
        <v/>
      </c>
      <c r="AR230" s="43" t="str">
        <f t="shared" si="109"/>
        <v/>
      </c>
      <c r="AS230" s="43" t="str">
        <f t="shared" si="109"/>
        <v/>
      </c>
      <c r="AT230" s="43" t="str">
        <f t="shared" si="109"/>
        <v/>
      </c>
      <c r="AU230" s="90" t="str">
        <f t="shared" si="109"/>
        <v/>
      </c>
      <c r="AV230" t="str">
        <f t="shared" si="107"/>
        <v>C5 1-3.5T - Standard and Premium</v>
      </c>
      <c r="AW230" t="str">
        <f t="shared" si="110"/>
        <v>C5 1-3.5T - Standard and Premium_AM &amp; EMEA</v>
      </c>
    </row>
    <row r="231" spans="1:49" ht="15" hidden="1" outlineLevel="1" x14ac:dyDescent="0.25">
      <c r="A231" s="85" t="s">
        <v>456</v>
      </c>
      <c r="B231" t="s">
        <v>453</v>
      </c>
      <c r="C231" t="s">
        <v>211</v>
      </c>
      <c r="D231" t="s">
        <v>29</v>
      </c>
      <c r="E231" t="str">
        <f>VLOOKUP(A231,[1]VLookup!G:I,3,0)</f>
        <v>C5 1-3.5 T</v>
      </c>
      <c r="F231" s="22">
        <v>0</v>
      </c>
      <c r="G231" s="23">
        <f>IFERROR(VLOOKUP(A231,[1]Pacific_bookings_input!A:C,3,0),0)</f>
        <v>0</v>
      </c>
      <c r="H231" s="23">
        <f>IFERROR(VLOOKUP(A231,[1]Pacific_bookings_input!H:I,2,0),0)</f>
        <v>0</v>
      </c>
      <c r="I231" s="23">
        <f t="shared" si="108"/>
        <v>0</v>
      </c>
      <c r="J231" s="23">
        <f t="shared" si="108"/>
        <v>0</v>
      </c>
      <c r="K231" s="23">
        <f t="shared" si="108"/>
        <v>0</v>
      </c>
      <c r="L231" s="24">
        <f t="shared" si="108"/>
        <v>0</v>
      </c>
      <c r="M231" s="86" t="str">
        <f>IFERROR(VLOOKUP(A231,[1]Revenue_Margin_input_Pac!A:F,6,0),"")</f>
        <v/>
      </c>
      <c r="N231" s="25" t="str">
        <f t="shared" si="83"/>
        <v/>
      </c>
      <c r="O231" s="25" t="str">
        <f t="shared" si="84"/>
        <v/>
      </c>
      <c r="P231" s="25" t="str">
        <f t="shared" si="85"/>
        <v/>
      </c>
      <c r="Q231" s="25" t="str">
        <f t="shared" si="86"/>
        <v/>
      </c>
      <c r="R231" s="25" t="str">
        <f t="shared" si="86"/>
        <v/>
      </c>
      <c r="S231" s="26" t="str">
        <f t="shared" si="86"/>
        <v/>
      </c>
      <c r="T231" s="27" t="str">
        <f>IFERROR(VLOOKUP(A231,[1]Revenue_Margin_input_Pac!A:K,7,0),"")</f>
        <v/>
      </c>
      <c r="U231" s="28" t="str">
        <f>IFERROR(VLOOKUP(A231,[1]Revenue_Margin_input_Pac!A:K,8,0),"")</f>
        <v/>
      </c>
      <c r="V231" s="28" t="str">
        <f>IFERROR(VLOOKUP(A231,[1]Revenue_Margin_input_Pac!A:K,9,0),"")</f>
        <v/>
      </c>
      <c r="W231" s="28" t="str">
        <f>IFERROR(VLOOKUP(A231,[1]Revenue_Margin_input_Pac!A:K,10,0),"")</f>
        <v/>
      </c>
      <c r="X231" s="28" t="str">
        <f>IFERROR(VLOOKUP(A231,[1]Revenue_Margin_input_Pac!A:K,11,0),"")</f>
        <v/>
      </c>
      <c r="Y231" s="28" t="str">
        <f>IFERROR(VLOOKUP(A231,[1]Revenue_Margin_input_Pac!A:L,12,0),"")</f>
        <v/>
      </c>
      <c r="Z231" s="87" t="str">
        <f>IFERROR(VLOOKUP(A231,[1]Revenue_Margin_input_Pac!A:M,13,0),"")</f>
        <v/>
      </c>
      <c r="AA231" s="29">
        <f t="shared" si="104"/>
        <v>0</v>
      </c>
      <c r="AB231" s="30">
        <f t="shared" si="104"/>
        <v>0</v>
      </c>
      <c r="AC231" s="30">
        <f t="shared" si="104"/>
        <v>0</v>
      </c>
      <c r="AD231" s="30">
        <f t="shared" si="104"/>
        <v>0</v>
      </c>
      <c r="AE231" s="30">
        <f t="shared" si="104"/>
        <v>0</v>
      </c>
      <c r="AF231" s="30">
        <f t="shared" si="104"/>
        <v>0</v>
      </c>
      <c r="AG231" s="31">
        <f t="shared" si="104"/>
        <v>0</v>
      </c>
      <c r="AH231" s="29">
        <f t="shared" si="105"/>
        <v>0</v>
      </c>
      <c r="AI231" s="30">
        <f t="shared" si="105"/>
        <v>0</v>
      </c>
      <c r="AJ231" s="30">
        <f t="shared" si="105"/>
        <v>0</v>
      </c>
      <c r="AK231" s="30">
        <f t="shared" si="105"/>
        <v>0</v>
      </c>
      <c r="AL231" s="30">
        <f t="shared" si="105"/>
        <v>0</v>
      </c>
      <c r="AM231" s="30">
        <f t="shared" si="105"/>
        <v>0</v>
      </c>
      <c r="AN231" s="31">
        <f t="shared" si="105"/>
        <v>0</v>
      </c>
      <c r="AO231" s="42" t="str">
        <f t="shared" si="109"/>
        <v/>
      </c>
      <c r="AP231" s="43" t="str">
        <f t="shared" si="109"/>
        <v/>
      </c>
      <c r="AQ231" s="43" t="str">
        <f t="shared" si="109"/>
        <v/>
      </c>
      <c r="AR231" s="43" t="str">
        <f t="shared" si="109"/>
        <v/>
      </c>
      <c r="AS231" s="43" t="str">
        <f t="shared" si="109"/>
        <v/>
      </c>
      <c r="AT231" s="43" t="str">
        <f t="shared" si="109"/>
        <v/>
      </c>
      <c r="AU231" s="90" t="str">
        <f t="shared" si="109"/>
        <v/>
      </c>
      <c r="AV231" t="str">
        <f t="shared" si="107"/>
        <v>C5 1-3.5T - Standard and Premium</v>
      </c>
      <c r="AW231" t="str">
        <f t="shared" si="110"/>
        <v>C5 1-3.5T - Standard and Premium_AM &amp; EMEA</v>
      </c>
    </row>
    <row r="232" spans="1:49" ht="15" hidden="1" outlineLevel="1" x14ac:dyDescent="0.25">
      <c r="A232" s="85" t="s">
        <v>457</v>
      </c>
      <c r="B232" t="s">
        <v>453</v>
      </c>
      <c r="C232" t="s">
        <v>211</v>
      </c>
      <c r="D232" t="s">
        <v>29</v>
      </c>
      <c r="E232" t="str">
        <f>VLOOKUP(A232,[1]VLookup!G:I,3,0)</f>
        <v>C5 1-3.5 T</v>
      </c>
      <c r="F232" s="22">
        <v>0</v>
      </c>
      <c r="G232" s="23">
        <f>IFERROR(VLOOKUP(A232,[1]Pacific_bookings_input!A:C,3,0),0)</f>
        <v>0</v>
      </c>
      <c r="H232" s="23">
        <f>IFERROR(VLOOKUP(A232,[1]Pacific_bookings_input!H:I,2,0),0)</f>
        <v>0</v>
      </c>
      <c r="I232" s="23">
        <f t="shared" si="108"/>
        <v>0</v>
      </c>
      <c r="J232" s="23">
        <f t="shared" si="108"/>
        <v>0</v>
      </c>
      <c r="K232" s="23">
        <f t="shared" si="108"/>
        <v>0</v>
      </c>
      <c r="L232" s="24">
        <f t="shared" si="108"/>
        <v>0</v>
      </c>
      <c r="M232" s="86" t="str">
        <f>IFERROR(VLOOKUP(A232,[1]Revenue_Margin_input_Pac!A:F,6,0),"")</f>
        <v/>
      </c>
      <c r="N232" s="25" t="str">
        <f t="shared" si="83"/>
        <v/>
      </c>
      <c r="O232" s="25" t="str">
        <f t="shared" si="84"/>
        <v/>
      </c>
      <c r="P232" s="25" t="str">
        <f t="shared" si="85"/>
        <v/>
      </c>
      <c r="Q232" s="25" t="str">
        <f t="shared" si="86"/>
        <v/>
      </c>
      <c r="R232" s="25" t="str">
        <f t="shared" si="86"/>
        <v/>
      </c>
      <c r="S232" s="26" t="str">
        <f t="shared" si="86"/>
        <v/>
      </c>
      <c r="T232" s="27" t="str">
        <f>IFERROR(VLOOKUP(A232,[1]Revenue_Margin_input_Pac!A:K,7,0),"")</f>
        <v/>
      </c>
      <c r="U232" s="28" t="str">
        <f>IFERROR(VLOOKUP(A232,[1]Revenue_Margin_input_Pac!A:K,8,0),"")</f>
        <v/>
      </c>
      <c r="V232" s="28" t="str">
        <f>IFERROR(VLOOKUP(A232,[1]Revenue_Margin_input_Pac!A:K,9,0),"")</f>
        <v/>
      </c>
      <c r="W232" s="28" t="str">
        <f>IFERROR(VLOOKUP(A232,[1]Revenue_Margin_input_Pac!A:K,10,0),"")</f>
        <v/>
      </c>
      <c r="X232" s="28" t="str">
        <f>IFERROR(VLOOKUP(A232,[1]Revenue_Margin_input_Pac!A:K,11,0),"")</f>
        <v/>
      </c>
      <c r="Y232" s="28" t="str">
        <f>IFERROR(VLOOKUP(A232,[1]Revenue_Margin_input_Pac!A:L,12,0),"")</f>
        <v/>
      </c>
      <c r="Z232" s="87" t="str">
        <f>IFERROR(VLOOKUP(A232,[1]Revenue_Margin_input_Pac!A:M,13,0),"")</f>
        <v/>
      </c>
      <c r="AA232" s="29">
        <f t="shared" si="104"/>
        <v>0</v>
      </c>
      <c r="AB232" s="30">
        <f t="shared" si="104"/>
        <v>0</v>
      </c>
      <c r="AC232" s="30">
        <f t="shared" si="104"/>
        <v>0</v>
      </c>
      <c r="AD232" s="30">
        <f t="shared" si="104"/>
        <v>0</v>
      </c>
      <c r="AE232" s="30">
        <f t="shared" si="104"/>
        <v>0</v>
      </c>
      <c r="AF232" s="30">
        <f t="shared" si="104"/>
        <v>0</v>
      </c>
      <c r="AG232" s="31">
        <f t="shared" si="104"/>
        <v>0</v>
      </c>
      <c r="AH232" s="29">
        <f t="shared" si="105"/>
        <v>0</v>
      </c>
      <c r="AI232" s="30">
        <f t="shared" si="105"/>
        <v>0</v>
      </c>
      <c r="AJ232" s="30">
        <f t="shared" si="105"/>
        <v>0</v>
      </c>
      <c r="AK232" s="30">
        <f t="shared" si="105"/>
        <v>0</v>
      </c>
      <c r="AL232" s="30">
        <f t="shared" si="105"/>
        <v>0</v>
      </c>
      <c r="AM232" s="30">
        <f t="shared" si="105"/>
        <v>0</v>
      </c>
      <c r="AN232" s="31">
        <f t="shared" si="105"/>
        <v>0</v>
      </c>
      <c r="AO232" s="42" t="str">
        <f t="shared" si="109"/>
        <v/>
      </c>
      <c r="AP232" s="43" t="str">
        <f t="shared" si="109"/>
        <v/>
      </c>
      <c r="AQ232" s="43" t="str">
        <f t="shared" si="109"/>
        <v/>
      </c>
      <c r="AR232" s="43" t="str">
        <f t="shared" si="109"/>
        <v/>
      </c>
      <c r="AS232" s="43" t="str">
        <f t="shared" si="109"/>
        <v/>
      </c>
      <c r="AT232" s="43" t="str">
        <f t="shared" si="109"/>
        <v/>
      </c>
      <c r="AU232" s="90" t="str">
        <f t="shared" si="109"/>
        <v/>
      </c>
      <c r="AV232" t="str">
        <f t="shared" si="107"/>
        <v>C5 1-3.5T - Standard and Premium</v>
      </c>
      <c r="AW232" t="str">
        <f t="shared" si="110"/>
        <v>C5 1-3.5T - Standard and Premium_AM &amp; EMEA</v>
      </c>
    </row>
    <row r="233" spans="1:49" ht="15" outlineLevel="1" x14ac:dyDescent="0.25">
      <c r="A233" s="85" t="s">
        <v>458</v>
      </c>
      <c r="B233" t="s">
        <v>459</v>
      </c>
      <c r="C233" t="s">
        <v>21</v>
      </c>
      <c r="D233" t="s">
        <v>18</v>
      </c>
      <c r="E233" t="str">
        <f>VLOOKUP(A233,[1]VLookup!G:I,3,0)</f>
        <v>C5 1-3.5 T</v>
      </c>
      <c r="F233" s="22">
        <v>15</v>
      </c>
      <c r="G233" s="23">
        <f>IFERROR(VLOOKUP(A233,[1]Pacific_bookings_input!A:C,3,0),0)</f>
        <v>7</v>
      </c>
      <c r="H233" s="23">
        <f>IFERROR(VLOOKUP(A233,[1]Pacific_bookings_input!H:I,2,0),0)</f>
        <v>127</v>
      </c>
      <c r="I233" s="23">
        <f>IFERROR(ROUND((I$243-I$241-I$242)*$H233/$H$243,0),0)+13</f>
        <v>113</v>
      </c>
      <c r="J233" s="23">
        <f>IFERROR(ROUND((J$243-J$241-J$242)*$H233/$H$243,0),0)+13</f>
        <v>113</v>
      </c>
      <c r="K233" s="23">
        <f>IFERROR(ROUND((K$243-K$241-K$242)*$H233/$H$243,0),0)+13-4+2</f>
        <v>110</v>
      </c>
      <c r="L233" s="23">
        <f t="shared" ref="L233" si="111">IFERROR(ROUND((L$243-L$241-L$242)*$H233/$H$243,0),0)+13</f>
        <v>113</v>
      </c>
      <c r="M233" s="86">
        <f>IFERROR(VLOOKUP(A233,[1]Revenue_Margin_input_Pac!A:F,6,0),"")</f>
        <v>21.622108888207116</v>
      </c>
      <c r="N233" s="25">
        <f t="shared" si="83"/>
        <v>21.622108888207116</v>
      </c>
      <c r="O233" s="25">
        <f t="shared" si="84"/>
        <v>21.622108888207116</v>
      </c>
      <c r="P233" s="25">
        <f t="shared" si="85"/>
        <v>21.622108888207116</v>
      </c>
      <c r="Q233" s="25">
        <f t="shared" si="86"/>
        <v>21.622108888207116</v>
      </c>
      <c r="R233" s="25">
        <f t="shared" si="86"/>
        <v>21.622108888207116</v>
      </c>
      <c r="S233" s="26">
        <f t="shared" si="86"/>
        <v>21.622108888207116</v>
      </c>
      <c r="T233" s="27">
        <f>IFERROR(VLOOKUP(A233,[1]Revenue_Margin_input_Pac!A:K,7,0),"")</f>
        <v>9.1004527603111021E-2</v>
      </c>
      <c r="U233" s="28">
        <f>IFERROR(VLOOKUP(A233,[1]Revenue_Margin_input_Pac!A:K,8,0),"")</f>
        <v>0.15671138385843533</v>
      </c>
      <c r="V233" s="28">
        <f>IFERROR(VLOOKUP(A233,[1]Revenue_Margin_input_Pac!A:K,9,0),"")</f>
        <v>7.0583799616689188E-2</v>
      </c>
      <c r="W233" s="28">
        <f>IFERROR(VLOOKUP(A233,[1]Revenue_Margin_input_Pac!A:K,10,0),"")</f>
        <v>7.0583799616689188E-2</v>
      </c>
      <c r="X233" s="28">
        <f>IFERROR(VLOOKUP(A233,[1]Revenue_Margin_input_Pac!A:K,11,0),"")</f>
        <v>0.12</v>
      </c>
      <c r="Y233" s="28">
        <f>IFERROR(VLOOKUP(A233,[1]Revenue_Margin_input_Pac!A:L,12,0),"")</f>
        <v>0.12</v>
      </c>
      <c r="Z233" s="87">
        <f>IFERROR(VLOOKUP(A233,[1]Revenue_Margin_input_Pac!A:M,13,0),"")</f>
        <v>0.12</v>
      </c>
      <c r="AA233" s="29">
        <f t="shared" si="104"/>
        <v>324.33163332310676</v>
      </c>
      <c r="AB233" s="30">
        <f t="shared" si="104"/>
        <v>151.3547622174498</v>
      </c>
      <c r="AC233" s="30">
        <f t="shared" si="104"/>
        <v>2746.0078288023037</v>
      </c>
      <c r="AD233" s="30">
        <f t="shared" si="104"/>
        <v>2443.2983043674039</v>
      </c>
      <c r="AE233" s="30">
        <f t="shared" si="104"/>
        <v>2443.2983043674039</v>
      </c>
      <c r="AF233" s="30">
        <f t="shared" si="104"/>
        <v>2378.4319777027827</v>
      </c>
      <c r="AG233" s="31">
        <f t="shared" si="104"/>
        <v>2443.2983043674039</v>
      </c>
      <c r="AH233" s="29">
        <f t="shared" si="105"/>
        <v>29.51564707731475</v>
      </c>
      <c r="AI233" s="30">
        <f t="shared" si="105"/>
        <v>23.719014240660982</v>
      </c>
      <c r="AJ233" s="30">
        <f t="shared" si="105"/>
        <v>193.82366633404155</v>
      </c>
      <c r="AK233" s="30">
        <f t="shared" si="105"/>
        <v>172.45727791926532</v>
      </c>
      <c r="AL233" s="30">
        <f t="shared" si="105"/>
        <v>293.19579652408845</v>
      </c>
      <c r="AM233" s="30">
        <f t="shared" si="105"/>
        <v>285.41183732433393</v>
      </c>
      <c r="AN233" s="31">
        <f t="shared" si="105"/>
        <v>293.19579652408845</v>
      </c>
      <c r="AO233" s="42"/>
      <c r="AP233" s="43"/>
      <c r="AQ233" s="43"/>
      <c r="AR233" s="43"/>
      <c r="AS233" s="43"/>
      <c r="AT233" s="43"/>
      <c r="AU233" s="90"/>
      <c r="AV233" t="str">
        <f t="shared" si="107"/>
        <v>C5 1-3.5T - Standard and Premium</v>
      </c>
      <c r="AW233" t="str">
        <f t="shared" si="110"/>
        <v>C5 1-3.5T - Standard and Premium_AM &amp; EMEA</v>
      </c>
    </row>
    <row r="234" spans="1:49" ht="15" hidden="1" outlineLevel="1" x14ac:dyDescent="0.25">
      <c r="A234" s="85" t="s">
        <v>460</v>
      </c>
      <c r="B234" t="s">
        <v>453</v>
      </c>
      <c r="C234" t="s">
        <v>211</v>
      </c>
      <c r="D234" t="s">
        <v>29</v>
      </c>
      <c r="E234" t="str">
        <f>VLOOKUP(A234,[1]VLookup!G:I,3,0)</f>
        <v>C5 1-3.5 T</v>
      </c>
      <c r="F234" s="22">
        <v>0</v>
      </c>
      <c r="G234" s="23">
        <f>IFERROR(VLOOKUP(A234,[1]Pacific_bookings_input!A:C,3,0),0)</f>
        <v>0</v>
      </c>
      <c r="H234" s="23">
        <f>IFERROR(VLOOKUP(A234,[1]Pacific_bookings_input!H:I,2,0),0)</f>
        <v>0</v>
      </c>
      <c r="I234" s="23">
        <f t="shared" ref="I234:L238" si="112">IFERROR(ROUND((I$243-I$241-I$242)*$H234/$H$243,0),0)</f>
        <v>0</v>
      </c>
      <c r="J234" s="23">
        <f t="shared" si="112"/>
        <v>0</v>
      </c>
      <c r="K234" s="23">
        <f t="shared" si="112"/>
        <v>0</v>
      </c>
      <c r="L234" s="24">
        <f t="shared" si="112"/>
        <v>0</v>
      </c>
      <c r="M234" s="86" t="str">
        <f>IFERROR(VLOOKUP(A234,[1]Revenue_Margin_input_Pac!A:F,6,0),"")</f>
        <v/>
      </c>
      <c r="N234" s="25" t="str">
        <f t="shared" si="83"/>
        <v/>
      </c>
      <c r="O234" s="25" t="str">
        <f t="shared" si="84"/>
        <v/>
      </c>
      <c r="P234" s="25" t="str">
        <f t="shared" si="85"/>
        <v/>
      </c>
      <c r="Q234" s="25" t="str">
        <f t="shared" si="86"/>
        <v/>
      </c>
      <c r="R234" s="25" t="str">
        <f t="shared" si="86"/>
        <v/>
      </c>
      <c r="S234" s="26" t="str">
        <f t="shared" si="86"/>
        <v/>
      </c>
      <c r="T234" s="27" t="str">
        <f>IFERROR(VLOOKUP(A234,[1]Revenue_Margin_input_Pac!A:K,7,0),"")</f>
        <v/>
      </c>
      <c r="U234" s="28" t="str">
        <f>IFERROR(VLOOKUP(A234,[1]Revenue_Margin_input_Pac!A:K,8,0),"")</f>
        <v/>
      </c>
      <c r="V234" s="28" t="str">
        <f>IFERROR(VLOOKUP(A234,[1]Revenue_Margin_input_Pac!A:K,9,0),"")</f>
        <v/>
      </c>
      <c r="W234" s="28" t="str">
        <f>IFERROR(VLOOKUP(A234,[1]Revenue_Margin_input_Pac!A:K,10,0),"")</f>
        <v/>
      </c>
      <c r="X234" s="28" t="str">
        <f>IFERROR(VLOOKUP(A234,[1]Revenue_Margin_input_Pac!A:K,11,0),"")</f>
        <v/>
      </c>
      <c r="Y234" s="28" t="str">
        <f>IFERROR(VLOOKUP(A234,[1]Revenue_Margin_input_Pac!A:L,12,0),"")</f>
        <v/>
      </c>
      <c r="Z234" s="87" t="str">
        <f>IFERROR(VLOOKUP(A234,[1]Revenue_Margin_input_Pac!A:M,13,0),"")</f>
        <v/>
      </c>
      <c r="AA234" s="29">
        <f t="shared" si="104"/>
        <v>0</v>
      </c>
      <c r="AB234" s="30">
        <f t="shared" si="104"/>
        <v>0</v>
      </c>
      <c r="AC234" s="30">
        <f t="shared" si="104"/>
        <v>0</v>
      </c>
      <c r="AD234" s="30">
        <f t="shared" si="104"/>
        <v>0</v>
      </c>
      <c r="AE234" s="30">
        <f t="shared" si="104"/>
        <v>0</v>
      </c>
      <c r="AF234" s="30">
        <f t="shared" si="104"/>
        <v>0</v>
      </c>
      <c r="AG234" s="31">
        <f t="shared" si="104"/>
        <v>0</v>
      </c>
      <c r="AH234" s="29">
        <f t="shared" si="105"/>
        <v>0</v>
      </c>
      <c r="AI234" s="30">
        <f t="shared" si="105"/>
        <v>0</v>
      </c>
      <c r="AJ234" s="30">
        <f t="shared" si="105"/>
        <v>0</v>
      </c>
      <c r="AK234" s="30">
        <f t="shared" si="105"/>
        <v>0</v>
      </c>
      <c r="AL234" s="30">
        <f t="shared" si="105"/>
        <v>0</v>
      </c>
      <c r="AM234" s="30">
        <f t="shared" si="105"/>
        <v>0</v>
      </c>
      <c r="AN234" s="31">
        <f t="shared" si="105"/>
        <v>0</v>
      </c>
      <c r="AO234" s="42"/>
      <c r="AP234" s="43"/>
      <c r="AQ234" s="43"/>
      <c r="AR234" s="43"/>
      <c r="AS234" s="43"/>
      <c r="AT234" s="43"/>
      <c r="AU234" s="90"/>
      <c r="AV234" t="str">
        <f t="shared" si="107"/>
        <v>C5 1-3.5T - Standard and Premium</v>
      </c>
      <c r="AW234" t="str">
        <f t="shared" si="110"/>
        <v>C5 1-3.5T - Standard and Premium_AM &amp; EMEA</v>
      </c>
    </row>
    <row r="235" spans="1:49" ht="15" outlineLevel="1" x14ac:dyDescent="0.25">
      <c r="A235" s="85" t="s">
        <v>461</v>
      </c>
      <c r="B235" t="s">
        <v>462</v>
      </c>
      <c r="C235" t="s">
        <v>21</v>
      </c>
      <c r="D235" t="s">
        <v>15</v>
      </c>
      <c r="E235" t="str">
        <f>VLOOKUP(A235,[1]VLookup!G:I,3,0)</f>
        <v>C5 1-3.5 T</v>
      </c>
      <c r="F235" s="22">
        <v>7</v>
      </c>
      <c r="G235" s="23">
        <f>IFERROR(VLOOKUP(A235,[1]Pacific_bookings_input!A:C,3,0),0)</f>
        <v>3</v>
      </c>
      <c r="H235" s="23">
        <f>IFERROR(VLOOKUP(A235,[1]Pacific_bookings_input!H:I,2,0),0)</f>
        <v>11</v>
      </c>
      <c r="I235" s="23">
        <f t="shared" si="112"/>
        <v>9</v>
      </c>
      <c r="J235" s="23">
        <f t="shared" si="112"/>
        <v>9</v>
      </c>
      <c r="K235" s="23">
        <f t="shared" si="112"/>
        <v>9</v>
      </c>
      <c r="L235" s="24">
        <f t="shared" si="112"/>
        <v>9</v>
      </c>
      <c r="M235" s="86">
        <f>IFERROR(VLOOKUP(A235,[1]Revenue_Margin_input_Pac!A:F,6,0),"")</f>
        <v>21.440404385089423</v>
      </c>
      <c r="N235" s="25">
        <f t="shared" si="83"/>
        <v>21.440404385089423</v>
      </c>
      <c r="O235" s="25">
        <f t="shared" si="84"/>
        <v>21.440404385089423</v>
      </c>
      <c r="P235" s="25">
        <f t="shared" si="85"/>
        <v>21.440404385089423</v>
      </c>
      <c r="Q235" s="25">
        <f t="shared" si="86"/>
        <v>21.440404385089423</v>
      </c>
      <c r="R235" s="25">
        <f t="shared" si="86"/>
        <v>21.440404385089423</v>
      </c>
      <c r="S235" s="26">
        <f t="shared" si="86"/>
        <v>21.440404385089423</v>
      </c>
      <c r="T235" s="27">
        <f>IFERROR(VLOOKUP(A235,[1]Revenue_Margin_input_Pac!A:K,7,0),"")</f>
        <v>0.12451348559499652</v>
      </c>
      <c r="U235" s="28">
        <f>IFERROR(VLOOKUP(A235,[1]Revenue_Margin_input_Pac!A:K,8,0),"")</f>
        <v>0.19038436447354468</v>
      </c>
      <c r="V235" s="28">
        <f>IFERROR(VLOOKUP(A235,[1]Revenue_Margin_input_Pac!A:K,9,0),"")</f>
        <v>6.0694956086141186E-2</v>
      </c>
      <c r="W235" s="28">
        <f>IFERROR(VLOOKUP(A235,[1]Revenue_Margin_input_Pac!A:K,10,0),"")</f>
        <v>6.0694956086141186E-2</v>
      </c>
      <c r="X235" s="28">
        <f>IFERROR(VLOOKUP(A235,[1]Revenue_Margin_input_Pac!A:K,11,0),"")</f>
        <v>0.12</v>
      </c>
      <c r="Y235" s="28">
        <f>IFERROR(VLOOKUP(A235,[1]Revenue_Margin_input_Pac!A:L,12,0),"")</f>
        <v>0.12</v>
      </c>
      <c r="Z235" s="87">
        <f>IFERROR(VLOOKUP(A235,[1]Revenue_Margin_input_Pac!A:M,13,0),"")</f>
        <v>0.12</v>
      </c>
      <c r="AA235" s="29">
        <f t="shared" si="104"/>
        <v>150.08283069562594</v>
      </c>
      <c r="AB235" s="30">
        <f t="shared" si="104"/>
        <v>64.321213155268268</v>
      </c>
      <c r="AC235" s="30">
        <f t="shared" si="104"/>
        <v>235.84444823598363</v>
      </c>
      <c r="AD235" s="30">
        <f t="shared" si="104"/>
        <v>192.96363946580482</v>
      </c>
      <c r="AE235" s="30">
        <f t="shared" si="104"/>
        <v>192.96363946580482</v>
      </c>
      <c r="AF235" s="30">
        <f t="shared" si="104"/>
        <v>192.96363946580482</v>
      </c>
      <c r="AG235" s="31">
        <f t="shared" si="104"/>
        <v>192.96363946580482</v>
      </c>
      <c r="AH235" s="29">
        <f t="shared" si="105"/>
        <v>18.687336377876122</v>
      </c>
      <c r="AI235" s="30">
        <f t="shared" si="105"/>
        <v>12.24575328873315</v>
      </c>
      <c r="AJ235" s="30">
        <f t="shared" si="105"/>
        <v>14.314568428843225</v>
      </c>
      <c r="AK235" s="30">
        <f t="shared" si="105"/>
        <v>11.711919623599004</v>
      </c>
      <c r="AL235" s="30">
        <f t="shared" si="105"/>
        <v>23.155636735896579</v>
      </c>
      <c r="AM235" s="30">
        <f t="shared" si="105"/>
        <v>23.155636735896579</v>
      </c>
      <c r="AN235" s="31">
        <f t="shared" si="105"/>
        <v>23.155636735896579</v>
      </c>
      <c r="AO235" s="42"/>
      <c r="AP235" s="43"/>
      <c r="AQ235" s="43"/>
      <c r="AR235" s="43"/>
      <c r="AS235" s="43"/>
      <c r="AT235" s="43"/>
      <c r="AU235" s="90"/>
      <c r="AV235" t="str">
        <f t="shared" si="107"/>
        <v>C5 1-3.5T - Standard and Premium</v>
      </c>
      <c r="AW235" t="str">
        <f t="shared" si="110"/>
        <v>C5 1-3.5T - Standard and Premium_AM &amp; EMEA</v>
      </c>
    </row>
    <row r="236" spans="1:49" ht="15" hidden="1" outlineLevel="1" x14ac:dyDescent="0.25">
      <c r="A236" s="85" t="s">
        <v>463</v>
      </c>
      <c r="B236" t="s">
        <v>464</v>
      </c>
      <c r="C236" t="s">
        <v>211</v>
      </c>
      <c r="D236" t="s">
        <v>34</v>
      </c>
      <c r="E236" t="str">
        <f>VLOOKUP(A236,[1]VLookup!G:I,3,0)</f>
        <v>C5 1-3.5 T</v>
      </c>
      <c r="F236" s="22">
        <v>0</v>
      </c>
      <c r="G236" s="23">
        <f>IFERROR(VLOOKUP(A236,[1]Pacific_bookings_input!A:C,3,0),0)</f>
        <v>0</v>
      </c>
      <c r="H236" s="23">
        <f>IFERROR(VLOOKUP(A236,[1]Pacific_bookings_input!H:I,2,0),0)</f>
        <v>0</v>
      </c>
      <c r="I236" s="23">
        <f t="shared" si="112"/>
        <v>0</v>
      </c>
      <c r="J236" s="23">
        <f t="shared" si="112"/>
        <v>0</v>
      </c>
      <c r="K236" s="23">
        <f t="shared" si="112"/>
        <v>0</v>
      </c>
      <c r="L236" s="24">
        <f t="shared" si="112"/>
        <v>0</v>
      </c>
      <c r="M236" s="86" t="str">
        <f>IFERROR(VLOOKUP(A236,[1]Revenue_Margin_input_Pac!A:F,6,0),"")</f>
        <v/>
      </c>
      <c r="N236" s="25" t="str">
        <f t="shared" si="83"/>
        <v/>
      </c>
      <c r="O236" s="25" t="str">
        <f t="shared" si="84"/>
        <v/>
      </c>
      <c r="P236" s="25" t="str">
        <f t="shared" si="85"/>
        <v/>
      </c>
      <c r="Q236" s="25" t="str">
        <f t="shared" si="86"/>
        <v/>
      </c>
      <c r="R236" s="25" t="str">
        <f t="shared" si="86"/>
        <v/>
      </c>
      <c r="S236" s="26" t="str">
        <f t="shared" si="86"/>
        <v/>
      </c>
      <c r="T236" s="27" t="str">
        <f>IFERROR(VLOOKUP(A236,[1]Revenue_Margin_input_Pac!A:K,7,0),"")</f>
        <v/>
      </c>
      <c r="U236" s="28" t="str">
        <f>IFERROR(VLOOKUP(A236,[1]Revenue_Margin_input_Pac!A:K,8,0),"")</f>
        <v/>
      </c>
      <c r="V236" s="28" t="str">
        <f>IFERROR(VLOOKUP(A236,[1]Revenue_Margin_input_Pac!A:K,9,0),"")</f>
        <v/>
      </c>
      <c r="W236" s="28" t="str">
        <f>IFERROR(VLOOKUP(A236,[1]Revenue_Margin_input_Pac!A:K,10,0),"")</f>
        <v/>
      </c>
      <c r="X236" s="28" t="str">
        <f>IFERROR(VLOOKUP(A236,[1]Revenue_Margin_input_Pac!A:K,11,0),"")</f>
        <v/>
      </c>
      <c r="Y236" s="28" t="str">
        <f>IFERROR(VLOOKUP(A236,[1]Revenue_Margin_input_Pac!A:L,12,0),"")</f>
        <v/>
      </c>
      <c r="Z236" s="87" t="str">
        <f>IFERROR(VLOOKUP(A236,[1]Revenue_Margin_input_Pac!A:M,13,0),"")</f>
        <v/>
      </c>
      <c r="AA236" s="29">
        <f t="shared" si="104"/>
        <v>0</v>
      </c>
      <c r="AB236" s="30">
        <f t="shared" si="104"/>
        <v>0</v>
      </c>
      <c r="AC236" s="30">
        <f t="shared" si="104"/>
        <v>0</v>
      </c>
      <c r="AD236" s="30">
        <f t="shared" si="104"/>
        <v>0</v>
      </c>
      <c r="AE236" s="30">
        <f t="shared" si="104"/>
        <v>0</v>
      </c>
      <c r="AF236" s="30">
        <f t="shared" si="104"/>
        <v>0</v>
      </c>
      <c r="AG236" s="31">
        <f t="shared" si="104"/>
        <v>0</v>
      </c>
      <c r="AH236" s="29">
        <f t="shared" si="105"/>
        <v>0</v>
      </c>
      <c r="AI236" s="30">
        <f t="shared" si="105"/>
        <v>0</v>
      </c>
      <c r="AJ236" s="30">
        <f t="shared" si="105"/>
        <v>0</v>
      </c>
      <c r="AK236" s="30">
        <f t="shared" si="105"/>
        <v>0</v>
      </c>
      <c r="AL236" s="30">
        <f t="shared" si="105"/>
        <v>0</v>
      </c>
      <c r="AM236" s="30">
        <f t="shared" si="105"/>
        <v>0</v>
      </c>
      <c r="AN236" s="31">
        <f t="shared" si="105"/>
        <v>0</v>
      </c>
      <c r="AO236" s="42"/>
      <c r="AP236" s="43"/>
      <c r="AQ236" s="43"/>
      <c r="AR236" s="43"/>
      <c r="AS236" s="43"/>
      <c r="AT236" s="43"/>
      <c r="AU236" s="90"/>
      <c r="AV236" t="str">
        <f t="shared" si="107"/>
        <v>C5 1-3.5T - Standard and Premium</v>
      </c>
      <c r="AW236" t="str">
        <f t="shared" si="110"/>
        <v>C5 1-3.5T - Standard and Premium_AM &amp; EMEA</v>
      </c>
    </row>
    <row r="237" spans="1:49" ht="15" hidden="1" outlineLevel="1" x14ac:dyDescent="0.25">
      <c r="A237" s="85" t="s">
        <v>465</v>
      </c>
      <c r="B237" t="s">
        <v>466</v>
      </c>
      <c r="C237" t="s">
        <v>21</v>
      </c>
      <c r="D237" t="s">
        <v>15</v>
      </c>
      <c r="E237" t="str">
        <f>VLOOKUP(A237,[1]VLookup!G:I,3,0)</f>
        <v>C5 1-3.5 T</v>
      </c>
      <c r="F237" s="22">
        <v>0</v>
      </c>
      <c r="G237" s="23">
        <f>IFERROR(VLOOKUP(A237,[1]Pacific_bookings_input!A:C,3,0),0)</f>
        <v>0</v>
      </c>
      <c r="H237" s="23">
        <f>IFERROR(VLOOKUP(A237,[1]Pacific_bookings_input!H:I,2,0),0)</f>
        <v>0</v>
      </c>
      <c r="I237" s="23">
        <f t="shared" si="112"/>
        <v>0</v>
      </c>
      <c r="J237" s="23">
        <f t="shared" si="112"/>
        <v>0</v>
      </c>
      <c r="K237" s="23">
        <f t="shared" si="112"/>
        <v>0</v>
      </c>
      <c r="L237" s="24">
        <f t="shared" si="112"/>
        <v>0</v>
      </c>
      <c r="M237" s="86" t="str">
        <f>IFERROR(VLOOKUP(A237,[1]Revenue_Margin_input_Pac!A:F,6,0),"")</f>
        <v/>
      </c>
      <c r="N237" s="25" t="str">
        <f t="shared" si="83"/>
        <v/>
      </c>
      <c r="O237" s="25" t="str">
        <f t="shared" si="84"/>
        <v/>
      </c>
      <c r="P237" s="25" t="str">
        <f t="shared" si="85"/>
        <v/>
      </c>
      <c r="Q237" s="25" t="str">
        <f t="shared" si="86"/>
        <v/>
      </c>
      <c r="R237" s="25" t="str">
        <f t="shared" si="86"/>
        <v/>
      </c>
      <c r="S237" s="26" t="str">
        <f t="shared" si="86"/>
        <v/>
      </c>
      <c r="T237" s="27" t="str">
        <f>IFERROR(VLOOKUP(A237,[1]Revenue_Margin_input_Pac!A:K,7,0),"")</f>
        <v/>
      </c>
      <c r="U237" s="28" t="str">
        <f>IFERROR(VLOOKUP(A237,[1]Revenue_Margin_input_Pac!A:K,8,0),"")</f>
        <v/>
      </c>
      <c r="V237" s="28" t="str">
        <f>IFERROR(VLOOKUP(A237,[1]Revenue_Margin_input_Pac!A:K,9,0),"")</f>
        <v/>
      </c>
      <c r="W237" s="28" t="str">
        <f>IFERROR(VLOOKUP(A237,[1]Revenue_Margin_input_Pac!A:K,10,0),"")</f>
        <v/>
      </c>
      <c r="X237" s="28" t="str">
        <f>IFERROR(VLOOKUP(A237,[1]Revenue_Margin_input_Pac!A:K,11,0),"")</f>
        <v/>
      </c>
      <c r="Y237" s="28" t="str">
        <f>IFERROR(VLOOKUP(A237,[1]Revenue_Margin_input_Pac!A:L,12,0),"")</f>
        <v/>
      </c>
      <c r="Z237" s="87" t="str">
        <f>IFERROR(VLOOKUP(A237,[1]Revenue_Margin_input_Pac!A:M,13,0),"")</f>
        <v/>
      </c>
      <c r="AA237" s="29">
        <f t="shared" si="104"/>
        <v>0</v>
      </c>
      <c r="AB237" s="30">
        <f t="shared" si="104"/>
        <v>0</v>
      </c>
      <c r="AC237" s="30">
        <f t="shared" si="104"/>
        <v>0</v>
      </c>
      <c r="AD237" s="30">
        <f t="shared" si="104"/>
        <v>0</v>
      </c>
      <c r="AE237" s="30">
        <f t="shared" si="104"/>
        <v>0</v>
      </c>
      <c r="AF237" s="30">
        <f t="shared" si="104"/>
        <v>0</v>
      </c>
      <c r="AG237" s="31">
        <f t="shared" si="104"/>
        <v>0</v>
      </c>
      <c r="AH237" s="29">
        <f t="shared" si="105"/>
        <v>0</v>
      </c>
      <c r="AI237" s="30">
        <f t="shared" si="105"/>
        <v>0</v>
      </c>
      <c r="AJ237" s="30">
        <f t="shared" si="105"/>
        <v>0</v>
      </c>
      <c r="AK237" s="30">
        <f t="shared" si="105"/>
        <v>0</v>
      </c>
      <c r="AL237" s="30">
        <f t="shared" si="105"/>
        <v>0</v>
      </c>
      <c r="AM237" s="30">
        <f t="shared" si="105"/>
        <v>0</v>
      </c>
      <c r="AN237" s="31">
        <f t="shared" si="105"/>
        <v>0</v>
      </c>
      <c r="AO237" s="42"/>
      <c r="AP237" s="43"/>
      <c r="AQ237" s="43"/>
      <c r="AR237" s="43"/>
      <c r="AS237" s="43"/>
      <c r="AT237" s="43"/>
      <c r="AU237" s="90"/>
      <c r="AV237" t="str">
        <f t="shared" si="107"/>
        <v>C5 1-3.5T - Standard and Premium</v>
      </c>
      <c r="AW237" t="str">
        <f t="shared" si="110"/>
        <v>C5 1-3.5T - Standard and Premium_AM &amp; EMEA</v>
      </c>
    </row>
    <row r="238" spans="1:49" ht="15" hidden="1" outlineLevel="1" x14ac:dyDescent="0.25">
      <c r="A238" s="85" t="s">
        <v>467</v>
      </c>
      <c r="B238" t="s">
        <v>468</v>
      </c>
      <c r="C238" t="s">
        <v>21</v>
      </c>
      <c r="D238" t="s">
        <v>18</v>
      </c>
      <c r="E238" t="str">
        <f>VLOOKUP(A238,[1]VLookup!G:I,3,0)</f>
        <v>C5 1-3.5 T</v>
      </c>
      <c r="F238" s="22">
        <v>0</v>
      </c>
      <c r="G238" s="23">
        <f>IFERROR(VLOOKUP(A238,[1]Pacific_bookings_input!A:C,3,0),0)</f>
        <v>0</v>
      </c>
      <c r="H238" s="23">
        <f>IFERROR(VLOOKUP(A238,[1]Pacific_bookings_input!H:I,2,0),0)</f>
        <v>0</v>
      </c>
      <c r="I238" s="23">
        <f t="shared" si="112"/>
        <v>0</v>
      </c>
      <c r="J238" s="23">
        <f t="shared" si="112"/>
        <v>0</v>
      </c>
      <c r="K238" s="23">
        <f t="shared" si="112"/>
        <v>0</v>
      </c>
      <c r="L238" s="24">
        <f t="shared" si="112"/>
        <v>0</v>
      </c>
      <c r="M238" s="86" t="str">
        <f>IFERROR(VLOOKUP(A238,[1]Revenue_Margin_input_Pac!A:F,6,0),"")</f>
        <v/>
      </c>
      <c r="N238" s="25" t="str">
        <f t="shared" si="83"/>
        <v/>
      </c>
      <c r="O238" s="25" t="str">
        <f t="shared" si="84"/>
        <v/>
      </c>
      <c r="P238" s="25" t="str">
        <f t="shared" si="85"/>
        <v/>
      </c>
      <c r="Q238" s="25" t="str">
        <f t="shared" si="86"/>
        <v/>
      </c>
      <c r="R238" s="25" t="str">
        <f t="shared" si="86"/>
        <v/>
      </c>
      <c r="S238" s="26" t="str">
        <f t="shared" si="86"/>
        <v/>
      </c>
      <c r="T238" s="27" t="str">
        <f>IFERROR(VLOOKUP(A238,[1]Revenue_Margin_input_Pac!A:K,7,0),"")</f>
        <v/>
      </c>
      <c r="U238" s="28" t="str">
        <f>IFERROR(VLOOKUP(A238,[1]Revenue_Margin_input_Pac!A:K,8,0),"")</f>
        <v/>
      </c>
      <c r="V238" s="28" t="str">
        <f>IFERROR(VLOOKUP(A238,[1]Revenue_Margin_input_Pac!A:K,9,0),"")</f>
        <v/>
      </c>
      <c r="W238" s="28" t="str">
        <f>IFERROR(VLOOKUP(A238,[1]Revenue_Margin_input_Pac!A:K,10,0),"")</f>
        <v/>
      </c>
      <c r="X238" s="28" t="str">
        <f>IFERROR(VLOOKUP(A238,[1]Revenue_Margin_input_Pac!A:K,11,0),"")</f>
        <v/>
      </c>
      <c r="Y238" s="28" t="str">
        <f>IFERROR(VLOOKUP(A238,[1]Revenue_Margin_input_Pac!A:L,12,0),"")</f>
        <v/>
      </c>
      <c r="Z238" s="87" t="str">
        <f>IFERROR(VLOOKUP(A238,[1]Revenue_Margin_input_Pac!A:M,13,0),"")</f>
        <v/>
      </c>
      <c r="AA238" s="29">
        <f t="shared" si="104"/>
        <v>0</v>
      </c>
      <c r="AB238" s="30">
        <f t="shared" si="104"/>
        <v>0</v>
      </c>
      <c r="AC238" s="30">
        <f t="shared" si="104"/>
        <v>0</v>
      </c>
      <c r="AD238" s="30">
        <f t="shared" si="104"/>
        <v>0</v>
      </c>
      <c r="AE238" s="30">
        <f t="shared" si="104"/>
        <v>0</v>
      </c>
      <c r="AF238" s="30">
        <f t="shared" si="104"/>
        <v>0</v>
      </c>
      <c r="AG238" s="31">
        <f t="shared" si="104"/>
        <v>0</v>
      </c>
      <c r="AH238" s="29">
        <f t="shared" si="105"/>
        <v>0</v>
      </c>
      <c r="AI238" s="30">
        <f t="shared" si="105"/>
        <v>0</v>
      </c>
      <c r="AJ238" s="30">
        <f t="shared" si="105"/>
        <v>0</v>
      </c>
      <c r="AK238" s="30">
        <f t="shared" si="105"/>
        <v>0</v>
      </c>
      <c r="AL238" s="30">
        <f t="shared" si="105"/>
        <v>0</v>
      </c>
      <c r="AM238" s="30">
        <f t="shared" si="105"/>
        <v>0</v>
      </c>
      <c r="AN238" s="31">
        <f t="shared" si="105"/>
        <v>0</v>
      </c>
      <c r="AO238" s="42"/>
      <c r="AP238" s="43"/>
      <c r="AQ238" s="43"/>
      <c r="AR238" s="43"/>
      <c r="AS238" s="43"/>
      <c r="AT238" s="43"/>
      <c r="AU238" s="90"/>
      <c r="AV238" t="str">
        <f t="shared" si="107"/>
        <v>C5 1-3.5T - Standard and Premium</v>
      </c>
      <c r="AW238" t="str">
        <f t="shared" si="110"/>
        <v>C5 1-3.5T - Standard and Premium_AM &amp; EMEA</v>
      </c>
    </row>
    <row r="239" spans="1:49" ht="15" outlineLevel="1" x14ac:dyDescent="0.25">
      <c r="A239" s="85" t="s">
        <v>469</v>
      </c>
      <c r="B239" t="s">
        <v>470</v>
      </c>
      <c r="C239" t="s">
        <v>14</v>
      </c>
      <c r="D239" t="s">
        <v>18</v>
      </c>
      <c r="E239" t="str">
        <f>VLOOKUP(A239,[1]VLookup!G:I,3,0)</f>
        <v>C5 1-3.5 T</v>
      </c>
      <c r="F239" s="22">
        <v>401</v>
      </c>
      <c r="G239" s="23">
        <f>IFERROR(VLOOKUP(A239,[1]Pacific_bookings_input!A:C,3,0),0)</f>
        <v>132</v>
      </c>
      <c r="H239" s="23">
        <f>IFERROR(VLOOKUP(A239,[1]Pacific_bookings_input!H:I,2,0),0)</f>
        <v>209</v>
      </c>
      <c r="I239" s="91">
        <v>150</v>
      </c>
      <c r="J239" s="91">
        <v>150</v>
      </c>
      <c r="K239" s="91">
        <v>150</v>
      </c>
      <c r="L239" s="91">
        <v>150</v>
      </c>
      <c r="M239" s="86">
        <f>IFERROR(VLOOKUP(A239,[1]Revenue_Margin_input_Pac!A:F,6,0),"")</f>
        <v>25.129635471806651</v>
      </c>
      <c r="N239" s="25">
        <f t="shared" si="83"/>
        <v>25.129635471806651</v>
      </c>
      <c r="O239" s="25">
        <f t="shared" si="84"/>
        <v>25.129635471806651</v>
      </c>
      <c r="P239" s="25">
        <f t="shared" si="85"/>
        <v>25.129635471806651</v>
      </c>
      <c r="Q239" s="25">
        <f t="shared" si="86"/>
        <v>25.129635471806651</v>
      </c>
      <c r="R239" s="25">
        <f t="shared" si="86"/>
        <v>25.129635471806651</v>
      </c>
      <c r="S239" s="26">
        <f t="shared" si="86"/>
        <v>25.129635471806651</v>
      </c>
      <c r="T239" s="27">
        <f>IFERROR(VLOOKUP(A239,[1]Revenue_Margin_input_Pac!A:K,7,0),"")</f>
        <v>0.13998128835346393</v>
      </c>
      <c r="U239" s="28">
        <f>IFERROR(VLOOKUP(A239,[1]Revenue_Margin_input_Pac!A:K,8,0),"")</f>
        <v>9.6332340120953291E-2</v>
      </c>
      <c r="V239" s="28">
        <f>IFERROR(VLOOKUP(A239,[1]Revenue_Margin_input_Pac!A:K,9,0),"")</f>
        <v>0.15</v>
      </c>
      <c r="W239" s="28">
        <f>IFERROR(VLOOKUP(A239,[1]Revenue_Margin_input_Pac!A:K,10,0),"")</f>
        <v>0.11</v>
      </c>
      <c r="X239" s="28">
        <f>IFERROR(VLOOKUP(A239,[1]Revenue_Margin_input_Pac!A:K,11,0),"")</f>
        <v>0.15</v>
      </c>
      <c r="Y239" s="28">
        <f>IFERROR(VLOOKUP(A239,[1]Revenue_Margin_input_Pac!A:L,12,0),"")</f>
        <v>0.17</v>
      </c>
      <c r="Z239" s="87">
        <f>IFERROR(VLOOKUP(A239,[1]Revenue_Margin_input_Pac!A:M,13,0),"")</f>
        <v>0.17</v>
      </c>
      <c r="AA239" s="29">
        <f t="shared" si="104"/>
        <v>10076.983824194467</v>
      </c>
      <c r="AB239" s="30">
        <f t="shared" si="104"/>
        <v>3317.1118822784779</v>
      </c>
      <c r="AC239" s="30">
        <f t="shared" si="104"/>
        <v>5252.0938136075902</v>
      </c>
      <c r="AD239" s="30">
        <f t="shared" si="104"/>
        <v>3769.4453207709976</v>
      </c>
      <c r="AE239" s="30">
        <f t="shared" si="104"/>
        <v>3769.4453207709976</v>
      </c>
      <c r="AF239" s="30">
        <f t="shared" si="104"/>
        <v>3769.4453207709976</v>
      </c>
      <c r="AG239" s="31">
        <f t="shared" si="104"/>
        <v>3769.4453207709976</v>
      </c>
      <c r="AH239" s="29">
        <f t="shared" si="105"/>
        <v>1410.5891784277574</v>
      </c>
      <c r="AI239" s="30">
        <f t="shared" si="105"/>
        <v>319.54515006290592</v>
      </c>
      <c r="AJ239" s="30">
        <f t="shared" si="105"/>
        <v>787.8140720411385</v>
      </c>
      <c r="AK239" s="30">
        <f t="shared" si="105"/>
        <v>414.63898528480973</v>
      </c>
      <c r="AL239" s="30">
        <f t="shared" si="105"/>
        <v>565.41679811564961</v>
      </c>
      <c r="AM239" s="30">
        <f t="shared" si="105"/>
        <v>640.80570453106964</v>
      </c>
      <c r="AN239" s="31">
        <f t="shared" si="105"/>
        <v>640.80570453106964</v>
      </c>
      <c r="AO239" s="42"/>
      <c r="AP239" s="43"/>
      <c r="AQ239" s="43"/>
      <c r="AR239" s="43"/>
      <c r="AS239" s="43"/>
      <c r="AT239" s="43"/>
      <c r="AU239" s="90"/>
      <c r="AV239" t="str">
        <f t="shared" si="107"/>
        <v>C5 1-3.5T - Standard and Premium</v>
      </c>
      <c r="AW239" t="str">
        <f>AV239&amp;"_"&amp;C239</f>
        <v>C5 1-3.5T - Standard and Premium_SN</v>
      </c>
    </row>
    <row r="240" spans="1:49" ht="15" outlineLevel="1" x14ac:dyDescent="0.25">
      <c r="A240" s="85" t="s">
        <v>471</v>
      </c>
      <c r="B240" t="s">
        <v>472</v>
      </c>
      <c r="C240" t="s">
        <v>14</v>
      </c>
      <c r="D240" t="s">
        <v>15</v>
      </c>
      <c r="E240" t="str">
        <f>VLOOKUP(A240,[1]VLookup!G:I,3,0)</f>
        <v>C5 1-3.5 T</v>
      </c>
      <c r="F240" s="22">
        <v>106</v>
      </c>
      <c r="G240" s="23">
        <f>IFERROR(VLOOKUP(A240,[1]Pacific_bookings_input!A:C,3,0),0)</f>
        <v>66</v>
      </c>
      <c r="H240" s="23">
        <f>IFERROR(VLOOKUP(A240,[1]Pacific_bookings_input!H:I,2,0),0)</f>
        <v>40</v>
      </c>
      <c r="I240" s="91">
        <v>40</v>
      </c>
      <c r="J240" s="91">
        <v>40</v>
      </c>
      <c r="K240" s="91">
        <v>40</v>
      </c>
      <c r="L240" s="91">
        <v>40</v>
      </c>
      <c r="M240" s="86">
        <f>IFERROR(VLOOKUP(A240,[1]Revenue_Margin_input_Pac!A:F,6,0),"")</f>
        <v>31.660467342824166</v>
      </c>
      <c r="N240" s="25">
        <f t="shared" si="83"/>
        <v>31.660467342824166</v>
      </c>
      <c r="O240" s="25">
        <f t="shared" si="84"/>
        <v>31.660467342824166</v>
      </c>
      <c r="P240" s="25">
        <f t="shared" si="85"/>
        <v>31.660467342824166</v>
      </c>
      <c r="Q240" s="25">
        <f t="shared" si="86"/>
        <v>31.660467342824166</v>
      </c>
      <c r="R240" s="25">
        <f t="shared" si="86"/>
        <v>31.660467342824166</v>
      </c>
      <c r="S240" s="26">
        <f t="shared" si="86"/>
        <v>31.660467342824166</v>
      </c>
      <c r="T240" s="27">
        <f>IFERROR(VLOOKUP(A240,[1]Revenue_Margin_input_Pac!A:K,7,0),"")</f>
        <v>0.1403875243146207</v>
      </c>
      <c r="U240" s="28">
        <f>IFERROR(VLOOKUP(A240,[1]Revenue_Margin_input_Pac!A:K,8,0),"")</f>
        <v>9.6526794490179091E-2</v>
      </c>
      <c r="V240" s="28">
        <f>IFERROR(VLOOKUP(A240,[1]Revenue_Margin_input_Pac!A:K,9,0),"")</f>
        <v>0.21946839464273585</v>
      </c>
      <c r="W240" s="28">
        <f>IFERROR(VLOOKUP(A240,[1]Revenue_Margin_input_Pac!A:K,10,0),"")</f>
        <v>0.11</v>
      </c>
      <c r="X240" s="28">
        <f>IFERROR(VLOOKUP(A240,[1]Revenue_Margin_input_Pac!A:K,11,0),"")</f>
        <v>0.15</v>
      </c>
      <c r="Y240" s="28">
        <f>IFERROR(VLOOKUP(A240,[1]Revenue_Margin_input_Pac!A:L,12,0),"")</f>
        <v>0.17</v>
      </c>
      <c r="Z240" s="87">
        <f>IFERROR(VLOOKUP(A240,[1]Revenue_Margin_input_Pac!A:M,13,0),"")</f>
        <v>0.17</v>
      </c>
      <c r="AA240" s="29">
        <f t="shared" si="104"/>
        <v>3356.0095383393618</v>
      </c>
      <c r="AB240" s="30">
        <f t="shared" si="104"/>
        <v>2089.5908446263948</v>
      </c>
      <c r="AC240" s="30">
        <f t="shared" si="104"/>
        <v>1266.4186937129666</v>
      </c>
      <c r="AD240" s="30">
        <f t="shared" si="104"/>
        <v>1266.4186937129666</v>
      </c>
      <c r="AE240" s="30">
        <f t="shared" si="104"/>
        <v>1266.4186937129666</v>
      </c>
      <c r="AF240" s="30">
        <f t="shared" si="104"/>
        <v>1266.4186937129666</v>
      </c>
      <c r="AG240" s="31">
        <f t="shared" si="104"/>
        <v>1266.4186937129666</v>
      </c>
      <c r="AH240" s="29">
        <f t="shared" si="105"/>
        <v>471.14187066371619</v>
      </c>
      <c r="AI240" s="30">
        <f t="shared" si="105"/>
        <v>201.70150602781175</v>
      </c>
      <c r="AJ240" s="30">
        <f t="shared" si="105"/>
        <v>277.93887765473539</v>
      </c>
      <c r="AK240" s="30">
        <f t="shared" si="105"/>
        <v>139.30605630842632</v>
      </c>
      <c r="AL240" s="30">
        <f t="shared" si="105"/>
        <v>189.96280405694498</v>
      </c>
      <c r="AM240" s="30">
        <f t="shared" si="105"/>
        <v>215.29117793120434</v>
      </c>
      <c r="AN240" s="31">
        <f t="shared" si="105"/>
        <v>215.29117793120434</v>
      </c>
      <c r="AO240" s="42"/>
      <c r="AP240" s="43"/>
      <c r="AQ240" s="43"/>
      <c r="AR240" s="43"/>
      <c r="AS240" s="43"/>
      <c r="AT240" s="43"/>
      <c r="AU240" s="90"/>
      <c r="AV240" t="str">
        <f t="shared" si="107"/>
        <v>C5 1-3.5T - Standard and Premium</v>
      </c>
      <c r="AW240" t="str">
        <f>AV240&amp;"_"&amp;C240</f>
        <v>C5 1-3.5T - Standard and Premium_SN</v>
      </c>
    </row>
    <row r="241" spans="1:49" ht="15" outlineLevel="1" x14ac:dyDescent="0.25">
      <c r="A241" s="93" t="s">
        <v>473</v>
      </c>
      <c r="B241" s="47" t="s">
        <v>474</v>
      </c>
      <c r="C241" s="48" t="s">
        <v>586</v>
      </c>
      <c r="D241" s="48" t="s">
        <v>18</v>
      </c>
      <c r="E241" s="48" t="s">
        <v>475</v>
      </c>
      <c r="F241" s="22">
        <v>0</v>
      </c>
      <c r="G241" s="23">
        <f>IFERROR(VLOOKUP(A241,[1]Pacific_bookings_input!A:C,3,0),0)</f>
        <v>0</v>
      </c>
      <c r="H241" s="23">
        <f>IFERROR(VLOOKUP(A241,[1]Pacific_bookings_input!H:I,2,0),0)</f>
        <v>0</v>
      </c>
      <c r="I241" s="91">
        <v>100</v>
      </c>
      <c r="J241" s="91">
        <v>150</v>
      </c>
      <c r="K241" s="91">
        <v>161</v>
      </c>
      <c r="L241" s="91">
        <v>150</v>
      </c>
      <c r="M241" s="86">
        <f>IFERROR(VLOOKUP(A241,[1]Revenue_Margin_input_Pac!A:F,6,0),"")</f>
        <v>24.030355807121285</v>
      </c>
      <c r="N241" s="25">
        <f t="shared" si="83"/>
        <v>24.030355807121285</v>
      </c>
      <c r="O241" s="25">
        <f t="shared" si="84"/>
        <v>24.030355807121285</v>
      </c>
      <c r="P241" s="25">
        <f t="shared" si="85"/>
        <v>24.030355807121285</v>
      </c>
      <c r="Q241" s="25">
        <f t="shared" si="86"/>
        <v>24.030355807121285</v>
      </c>
      <c r="R241" s="25">
        <f t="shared" si="86"/>
        <v>24.030355807121285</v>
      </c>
      <c r="S241" s="26">
        <f t="shared" si="86"/>
        <v>24.030355807121285</v>
      </c>
      <c r="T241" s="27">
        <f>IFERROR(VLOOKUP(A241,[1]Revenue_Margin_input_Pac!A:K,7,0),"")</f>
        <v>0.14000000000000001</v>
      </c>
      <c r="U241" s="28">
        <f>IFERROR(VLOOKUP(A241,[1]Revenue_Margin_input_Pac!A:K,8,0),"")</f>
        <v>0.14000000000000001</v>
      </c>
      <c r="V241" s="28">
        <f>IFERROR(VLOOKUP(A241,[1]Revenue_Margin_input_Pac!A:K,9,0),"")</f>
        <v>0.15</v>
      </c>
      <c r="W241" s="28">
        <f>IFERROR(VLOOKUP(A241,[1]Revenue_Margin_input_Pac!A:K,10,0),"")</f>
        <v>0.15</v>
      </c>
      <c r="X241" s="28">
        <f>IFERROR(VLOOKUP(A241,[1]Revenue_Margin_input_Pac!A:K,11,0),"")</f>
        <v>0.15</v>
      </c>
      <c r="Y241" s="28">
        <f>IFERROR(VLOOKUP(A241,[1]Revenue_Margin_input_Pac!A:L,12,0),"")</f>
        <v>0.15</v>
      </c>
      <c r="Z241" s="87">
        <f>IFERROR(VLOOKUP(A241,[1]Revenue_Margin_input_Pac!A:M,13,0),"")</f>
        <v>0.2</v>
      </c>
      <c r="AA241" s="29">
        <f t="shared" si="104"/>
        <v>0</v>
      </c>
      <c r="AB241" s="30">
        <f t="shared" si="104"/>
        <v>0</v>
      </c>
      <c r="AC241" s="30">
        <f t="shared" si="104"/>
        <v>0</v>
      </c>
      <c r="AD241" s="30">
        <f t="shared" si="104"/>
        <v>2403.0355807121286</v>
      </c>
      <c r="AE241" s="30">
        <f t="shared" si="104"/>
        <v>3604.553371068193</v>
      </c>
      <c r="AF241" s="30">
        <f t="shared" si="104"/>
        <v>3868.887284946527</v>
      </c>
      <c r="AG241" s="31">
        <f t="shared" si="104"/>
        <v>3604.553371068193</v>
      </c>
      <c r="AH241" s="29">
        <f t="shared" si="105"/>
        <v>0</v>
      </c>
      <c r="AI241" s="30">
        <f t="shared" si="105"/>
        <v>0</v>
      </c>
      <c r="AJ241" s="30">
        <f t="shared" si="105"/>
        <v>0</v>
      </c>
      <c r="AK241" s="30">
        <f t="shared" si="105"/>
        <v>360.45533710681929</v>
      </c>
      <c r="AL241" s="30">
        <f t="shared" si="105"/>
        <v>540.6830056602289</v>
      </c>
      <c r="AM241" s="30">
        <f t="shared" si="105"/>
        <v>580.33309274197904</v>
      </c>
      <c r="AN241" s="31">
        <f t="shared" si="105"/>
        <v>720.91067421363869</v>
      </c>
      <c r="AO241" s="42"/>
      <c r="AP241" s="43"/>
      <c r="AQ241" s="43"/>
      <c r="AR241" s="43"/>
      <c r="AS241" s="43"/>
      <c r="AT241" s="43"/>
      <c r="AU241" s="90"/>
      <c r="AV241" t="str">
        <f t="shared" si="107"/>
        <v>C5 1-3.5T - Standard and Premium</v>
      </c>
      <c r="AW241" t="str">
        <f t="shared" ref="AW241:AW242" si="113">AV241&amp;"_"&amp;"AM &amp; EMEA"</f>
        <v>C5 1-3.5T - Standard and Premium_AM &amp; EMEA</v>
      </c>
    </row>
    <row r="242" spans="1:49" ht="15" outlineLevel="1" x14ac:dyDescent="0.25">
      <c r="A242" s="93" t="s">
        <v>476</v>
      </c>
      <c r="B242" s="47" t="s">
        <v>474</v>
      </c>
      <c r="C242" s="48" t="s">
        <v>586</v>
      </c>
      <c r="D242" s="47" t="s">
        <v>15</v>
      </c>
      <c r="E242" s="48" t="s">
        <v>475</v>
      </c>
      <c r="F242" s="22">
        <v>0</v>
      </c>
      <c r="G242" s="23">
        <f>IFERROR(VLOOKUP(A242,[1]Pacific_bookings_input!A:C,3,0),0)</f>
        <v>0</v>
      </c>
      <c r="H242" s="23">
        <f>IFERROR(VLOOKUP(A242,[1]Pacific_bookings_input!H:I,2,0),0)</f>
        <v>0</v>
      </c>
      <c r="I242" s="91">
        <v>75</v>
      </c>
      <c r="J242" s="91">
        <v>150</v>
      </c>
      <c r="K242" s="91">
        <v>139</v>
      </c>
      <c r="L242" s="91">
        <v>150</v>
      </c>
      <c r="M242" s="86">
        <f>IFERROR(VLOOKUP(A242,[1]Revenue_Margin_input_Pac!A:F,6,0),"")</f>
        <v>17</v>
      </c>
      <c r="N242" s="25">
        <f t="shared" si="83"/>
        <v>17</v>
      </c>
      <c r="O242" s="25">
        <f t="shared" si="84"/>
        <v>17</v>
      </c>
      <c r="P242" s="25">
        <f t="shared" si="85"/>
        <v>17</v>
      </c>
      <c r="Q242" s="25">
        <f t="shared" si="86"/>
        <v>17</v>
      </c>
      <c r="R242" s="25">
        <f t="shared" si="86"/>
        <v>17</v>
      </c>
      <c r="S242" s="26">
        <f t="shared" si="86"/>
        <v>17</v>
      </c>
      <c r="T242" s="27">
        <f>IFERROR(VLOOKUP(A242,[1]Revenue_Margin_input_Pac!A:K,7,0),"")</f>
        <v>0.14000000000000001</v>
      </c>
      <c r="U242" s="28">
        <f>IFERROR(VLOOKUP(A242,[1]Revenue_Margin_input_Pac!A:K,8,0),"")</f>
        <v>0.14000000000000001</v>
      </c>
      <c r="V242" s="28">
        <f>IFERROR(VLOOKUP(A242,[1]Revenue_Margin_input_Pac!A:K,9,0),"")</f>
        <v>0.15</v>
      </c>
      <c r="W242" s="28">
        <f>IFERROR(VLOOKUP(A242,[1]Revenue_Margin_input_Pac!A:K,10,0),"")</f>
        <v>0.15</v>
      </c>
      <c r="X242" s="28">
        <f>IFERROR(VLOOKUP(A242,[1]Revenue_Margin_input_Pac!A:K,11,0),"")</f>
        <v>0.15</v>
      </c>
      <c r="Y242" s="28">
        <f>IFERROR(VLOOKUP(A242,[1]Revenue_Margin_input_Pac!A:L,12,0),"")</f>
        <v>0.15</v>
      </c>
      <c r="Z242" s="87">
        <f>IFERROR(VLOOKUP(A242,[1]Revenue_Margin_input_Pac!A:M,13,0),"")</f>
        <v>0.2</v>
      </c>
      <c r="AA242" s="29">
        <f t="shared" si="104"/>
        <v>0</v>
      </c>
      <c r="AB242" s="30">
        <f t="shared" si="104"/>
        <v>0</v>
      </c>
      <c r="AC242" s="30">
        <f t="shared" si="104"/>
        <v>0</v>
      </c>
      <c r="AD242" s="30">
        <f t="shared" si="104"/>
        <v>1275</v>
      </c>
      <c r="AE242" s="30">
        <f t="shared" si="104"/>
        <v>2550</v>
      </c>
      <c r="AF242" s="30">
        <f t="shared" si="104"/>
        <v>2363</v>
      </c>
      <c r="AG242" s="31">
        <f t="shared" si="104"/>
        <v>2550</v>
      </c>
      <c r="AH242" s="29">
        <f t="shared" si="105"/>
        <v>0</v>
      </c>
      <c r="AI242" s="30">
        <f t="shared" si="105"/>
        <v>0</v>
      </c>
      <c r="AJ242" s="30">
        <f t="shared" si="105"/>
        <v>0</v>
      </c>
      <c r="AK242" s="30">
        <f t="shared" si="105"/>
        <v>191.25</v>
      </c>
      <c r="AL242" s="30">
        <f t="shared" si="105"/>
        <v>382.5</v>
      </c>
      <c r="AM242" s="30">
        <f t="shared" si="105"/>
        <v>354.45</v>
      </c>
      <c r="AN242" s="31">
        <f t="shared" si="105"/>
        <v>510</v>
      </c>
      <c r="AO242" s="42"/>
      <c r="AP242" s="43"/>
      <c r="AQ242" s="43"/>
      <c r="AR242" s="43"/>
      <c r="AS242" s="43"/>
      <c r="AT242" s="43"/>
      <c r="AU242" s="90"/>
      <c r="AV242" t="str">
        <f t="shared" si="107"/>
        <v>C5 1-3.5T - Standard and Premium</v>
      </c>
      <c r="AW242" t="str">
        <f t="shared" si="113"/>
        <v>C5 1-3.5T - Standard and Premium_AM &amp; EMEA</v>
      </c>
    </row>
    <row r="243" spans="1:49" ht="15" x14ac:dyDescent="0.25">
      <c r="A243" s="89" t="s">
        <v>477</v>
      </c>
      <c r="F243" s="36">
        <v>654</v>
      </c>
      <c r="G243" s="37">
        <f>[1]Pacific!BD51</f>
        <v>688</v>
      </c>
      <c r="H243" s="37">
        <f>[1]Pacific!BE51</f>
        <v>425</v>
      </c>
      <c r="I243" s="37">
        <f>[1]Pacific!BF51</f>
        <v>510</v>
      </c>
      <c r="J243" s="37">
        <f>[1]Pacific!BG51</f>
        <v>635</v>
      </c>
      <c r="K243" s="37">
        <f>[1]Pacific!BH51</f>
        <v>632</v>
      </c>
      <c r="L243" s="38">
        <f>[1]Pacific!BI51</f>
        <v>635</v>
      </c>
      <c r="M243" s="86" t="str">
        <f>IFERROR(VLOOKUP(A243,[1]Revenue_Margin_input_Pac!A:F,6,0),"")</f>
        <v/>
      </c>
      <c r="N243" s="25" t="str">
        <f t="shared" si="83"/>
        <v/>
      </c>
      <c r="O243" s="25" t="str">
        <f t="shared" si="84"/>
        <v/>
      </c>
      <c r="P243" s="25" t="str">
        <f t="shared" si="85"/>
        <v/>
      </c>
      <c r="Q243" s="25" t="str">
        <f t="shared" si="86"/>
        <v/>
      </c>
      <c r="R243" s="25" t="str">
        <f t="shared" si="86"/>
        <v/>
      </c>
      <c r="S243" s="26" t="str">
        <f t="shared" si="86"/>
        <v/>
      </c>
      <c r="T243" s="27" t="str">
        <f>IFERROR(VLOOKUP(A243,[1]Revenue_Margin_input_Pac!A:K,7,0),"")</f>
        <v/>
      </c>
      <c r="U243" s="28" t="str">
        <f>IFERROR(VLOOKUP(A243,[1]Revenue_Margin_input_Pac!A:K,8,0),"")</f>
        <v/>
      </c>
      <c r="V243" s="28" t="str">
        <f>IFERROR(VLOOKUP(A243,[1]Revenue_Margin_input_Pac!A:K,9,0),"")</f>
        <v/>
      </c>
      <c r="W243" s="28" t="str">
        <f>IFERROR(VLOOKUP(A243,[1]Revenue_Margin_input_Pac!A:K,10,0),"")</f>
        <v/>
      </c>
      <c r="X243" s="28" t="str">
        <f>IFERROR(VLOOKUP(A243,[1]Revenue_Margin_input_Pac!A:K,11,0),"")</f>
        <v/>
      </c>
      <c r="Y243" s="28" t="str">
        <f>IFERROR(VLOOKUP(A243,[1]Revenue_Margin_input_Pac!A:L,12,0),"")</f>
        <v/>
      </c>
      <c r="Z243" s="87" t="str">
        <f>IFERROR(VLOOKUP(A243,[1]Revenue_Margin_input_Pac!A:M,13,0),"")</f>
        <v/>
      </c>
      <c r="AA243" s="39">
        <f>SUM(AA224:AA242)</f>
        <v>16399.741722984825</v>
      </c>
      <c r="AB243" s="40">
        <f t="shared" ref="AB243:AN243" si="114">SUM(AB224:AB242)</f>
        <v>6377.7779537825163</v>
      </c>
      <c r="AC243" s="40">
        <f t="shared" si="114"/>
        <v>10255.764035863769</v>
      </c>
      <c r="AD243" s="40">
        <f t="shared" si="114"/>
        <v>11807.021259393423</v>
      </c>
      <c r="AE243" s="40">
        <f t="shared" si="114"/>
        <v>14283.539049749488</v>
      </c>
      <c r="AF243" s="40">
        <f t="shared" si="114"/>
        <v>14296.0066369632</v>
      </c>
      <c r="AG243" s="41">
        <f t="shared" si="114"/>
        <v>14283.539049749488</v>
      </c>
      <c r="AH243" s="39">
        <f t="shared" si="114"/>
        <v>2278.8607780471812</v>
      </c>
      <c r="AI243" s="40">
        <f t="shared" si="114"/>
        <v>643.15506296277965</v>
      </c>
      <c r="AJ243" s="40">
        <f t="shared" si="114"/>
        <v>1442.6623918410896</v>
      </c>
      <c r="AK243" s="40">
        <f t="shared" si="114"/>
        <v>1349.2113398902554</v>
      </c>
      <c r="AL243" s="40">
        <f t="shared" si="114"/>
        <v>2063.4429991474267</v>
      </c>
      <c r="AM243" s="40">
        <f t="shared" si="114"/>
        <v>2177.1136017263843</v>
      </c>
      <c r="AN243" s="41">
        <f t="shared" si="114"/>
        <v>2481.0251423977984</v>
      </c>
      <c r="AO243" s="42">
        <f t="shared" ref="AO243:AU244" si="115">IFERROR(AH243/AA243,"")</f>
        <v>0.13895711387047494</v>
      </c>
      <c r="AP243" s="43">
        <f t="shared" si="115"/>
        <v>0.10084312555618824</v>
      </c>
      <c r="AQ243" s="43">
        <f t="shared" si="115"/>
        <v>0.14066844623142546</v>
      </c>
      <c r="AR243" s="43">
        <f t="shared" si="115"/>
        <v>0.11427194973642066</v>
      </c>
      <c r="AS243" s="43">
        <f t="shared" si="115"/>
        <v>0.14446300681928098</v>
      </c>
      <c r="AT243" s="43">
        <f t="shared" si="115"/>
        <v>0.1522882338412829</v>
      </c>
      <c r="AU243" s="90">
        <f t="shared" si="115"/>
        <v>0.17369820838913952</v>
      </c>
      <c r="AW243" t="str">
        <f t="shared" ref="AW243:AW251" si="116">AV243&amp;"_"&amp;C243</f>
        <v>_</v>
      </c>
    </row>
    <row r="244" spans="1:49" ht="15" hidden="1" outlineLevel="1" x14ac:dyDescent="0.25">
      <c r="A244" s="85" t="s">
        <v>478</v>
      </c>
      <c r="B244" t="s">
        <v>479</v>
      </c>
      <c r="C244" t="s">
        <v>80</v>
      </c>
      <c r="D244" t="s">
        <v>18</v>
      </c>
      <c r="E244" t="str">
        <f>VLOOKUP(A244,[1]VLookup!G:I,3,0)</f>
        <v>C5 1-3.5 T</v>
      </c>
      <c r="F244" s="22">
        <v>0</v>
      </c>
      <c r="G244" s="23">
        <f>IFERROR(VLOOKUP(A244,[1]Pacific_bookings_input!A:C,3,0),0)</f>
        <v>0</v>
      </c>
      <c r="H244" s="23">
        <f>IFERROR(VLOOKUP(A244,[1]Pacific_bookings_input!H:I,2,0),0)</f>
        <v>0</v>
      </c>
      <c r="I244" s="23">
        <f t="shared" ref="I244:L250" si="117">IFERROR(ROUND(I$251*$H244/$H$251,0),0)</f>
        <v>0</v>
      </c>
      <c r="J244" s="23">
        <f t="shared" si="117"/>
        <v>0</v>
      </c>
      <c r="K244" s="23">
        <f t="shared" si="117"/>
        <v>0</v>
      </c>
      <c r="L244" s="24">
        <f t="shared" si="117"/>
        <v>0</v>
      </c>
      <c r="M244" s="86" t="str">
        <f>IFERROR(VLOOKUP(A244,[1]Revenue_Margin_input_Pac!A:F,6,0),"")</f>
        <v/>
      </c>
      <c r="N244" s="25" t="str">
        <f t="shared" si="83"/>
        <v/>
      </c>
      <c r="O244" s="25" t="str">
        <f t="shared" si="84"/>
        <v/>
      </c>
      <c r="P244" s="25" t="str">
        <f t="shared" si="85"/>
        <v/>
      </c>
      <c r="Q244" s="25" t="str">
        <f t="shared" si="86"/>
        <v/>
      </c>
      <c r="R244" s="25" t="str">
        <f t="shared" si="86"/>
        <v/>
      </c>
      <c r="S244" s="26" t="str">
        <f t="shared" si="86"/>
        <v/>
      </c>
      <c r="T244" s="27" t="str">
        <f>IFERROR(VLOOKUP(A244,[1]Revenue_Margin_input_Pac!A:K,7,0),"")</f>
        <v/>
      </c>
      <c r="U244" s="28" t="str">
        <f>IFERROR(VLOOKUP(A244,[1]Revenue_Margin_input_Pac!A:K,8,0),"")</f>
        <v/>
      </c>
      <c r="V244" s="28" t="str">
        <f>IFERROR(VLOOKUP(A244,[1]Revenue_Margin_input_Pac!A:K,9,0),"")</f>
        <v/>
      </c>
      <c r="W244" s="28" t="str">
        <f>IFERROR(VLOOKUP(A244,[1]Revenue_Margin_input_Pac!A:K,10,0),"")</f>
        <v/>
      </c>
      <c r="X244" s="28" t="str">
        <f>IFERROR(VLOOKUP(A244,[1]Revenue_Margin_input_Pac!A:K,11,0),"")</f>
        <v/>
      </c>
      <c r="Y244" s="28" t="str">
        <f>IFERROR(VLOOKUP(A244,[1]Revenue_Margin_input_Pac!A:L,12,0),"")</f>
        <v/>
      </c>
      <c r="Z244" s="87" t="str">
        <f>IFERROR(VLOOKUP(A244,[1]Revenue_Margin_input_Pac!A:M,13,0),"")</f>
        <v/>
      </c>
      <c r="AA244" s="29">
        <f t="shared" ref="AA244:AG250" si="118">IFERROR(F244*M244,0)</f>
        <v>0</v>
      </c>
      <c r="AB244" s="30">
        <f t="shared" si="118"/>
        <v>0</v>
      </c>
      <c r="AC244" s="30">
        <f t="shared" si="118"/>
        <v>0</v>
      </c>
      <c r="AD244" s="30">
        <f t="shared" si="118"/>
        <v>0</v>
      </c>
      <c r="AE244" s="30">
        <f t="shared" si="118"/>
        <v>0</v>
      </c>
      <c r="AF244" s="30">
        <f t="shared" si="118"/>
        <v>0</v>
      </c>
      <c r="AG244" s="31">
        <f t="shared" si="118"/>
        <v>0</v>
      </c>
      <c r="AH244" s="29">
        <f t="shared" ref="AH244:AN250" si="119">IFERROR(AA244*T244,0)</f>
        <v>0</v>
      </c>
      <c r="AI244" s="30">
        <f t="shared" si="119"/>
        <v>0</v>
      </c>
      <c r="AJ244" s="30">
        <f t="shared" si="119"/>
        <v>0</v>
      </c>
      <c r="AK244" s="30">
        <f t="shared" si="119"/>
        <v>0</v>
      </c>
      <c r="AL244" s="30">
        <f t="shared" si="119"/>
        <v>0</v>
      </c>
      <c r="AM244" s="30">
        <f t="shared" si="119"/>
        <v>0</v>
      </c>
      <c r="AN244" s="31">
        <f t="shared" si="119"/>
        <v>0</v>
      </c>
      <c r="AO244" s="42" t="str">
        <f t="shared" si="115"/>
        <v/>
      </c>
      <c r="AP244" s="43" t="str">
        <f t="shared" si="115"/>
        <v/>
      </c>
      <c r="AQ244" s="43" t="str">
        <f t="shared" si="115"/>
        <v/>
      </c>
      <c r="AR244" s="43" t="str">
        <f t="shared" si="115"/>
        <v/>
      </c>
      <c r="AS244" s="43" t="str">
        <f t="shared" si="115"/>
        <v/>
      </c>
      <c r="AT244" s="43" t="str">
        <f t="shared" si="115"/>
        <v/>
      </c>
      <c r="AU244" s="90" t="str">
        <f t="shared" si="115"/>
        <v/>
      </c>
      <c r="AV244" t="str">
        <f>$A$251</f>
        <v>C5 1-3.5T - Low Intensity</v>
      </c>
      <c r="AW244" t="str">
        <f t="shared" si="116"/>
        <v>C5 1-3.5T - Low Intensity_Hangcha</v>
      </c>
    </row>
    <row r="245" spans="1:49" ht="15" hidden="1" outlineLevel="1" x14ac:dyDescent="0.25">
      <c r="A245" s="85" t="s">
        <v>480</v>
      </c>
      <c r="B245" t="s">
        <v>479</v>
      </c>
      <c r="C245" t="s">
        <v>80</v>
      </c>
      <c r="D245" t="s">
        <v>15</v>
      </c>
      <c r="E245" t="str">
        <f>VLOOKUP(A245,[1]VLookup!G:I,3,0)</f>
        <v>C5 1-3.5 T</v>
      </c>
      <c r="F245" s="22">
        <v>0</v>
      </c>
      <c r="G245" s="23">
        <f>IFERROR(VLOOKUP(A245,[1]Pacific_bookings_input!A:C,3,0),0)</f>
        <v>0</v>
      </c>
      <c r="H245" s="23">
        <f>IFERROR(VLOOKUP(A245,[1]Pacific_bookings_input!H:I,2,0),0)</f>
        <v>0</v>
      </c>
      <c r="I245" s="23">
        <f t="shared" si="117"/>
        <v>0</v>
      </c>
      <c r="J245" s="23">
        <f t="shared" si="117"/>
        <v>0</v>
      </c>
      <c r="K245" s="23">
        <f t="shared" si="117"/>
        <v>0</v>
      </c>
      <c r="L245" s="24">
        <f t="shared" si="117"/>
        <v>0</v>
      </c>
      <c r="M245" s="86" t="str">
        <f>IFERROR(VLOOKUP(A245,[1]Revenue_Margin_input_Pac!A:F,6,0),"")</f>
        <v/>
      </c>
      <c r="N245" s="25" t="str">
        <f t="shared" si="83"/>
        <v/>
      </c>
      <c r="O245" s="25" t="str">
        <f t="shared" si="84"/>
        <v/>
      </c>
      <c r="P245" s="25" t="str">
        <f t="shared" si="85"/>
        <v/>
      </c>
      <c r="Q245" s="25" t="str">
        <f t="shared" si="86"/>
        <v/>
      </c>
      <c r="R245" s="25" t="str">
        <f t="shared" si="86"/>
        <v/>
      </c>
      <c r="S245" s="26" t="str">
        <f t="shared" si="86"/>
        <v/>
      </c>
      <c r="T245" s="27" t="str">
        <f>IFERROR(VLOOKUP(A245,[1]Revenue_Margin_input_Pac!A:K,7,0),"")</f>
        <v/>
      </c>
      <c r="U245" s="28" t="str">
        <f>IFERROR(VLOOKUP(A245,[1]Revenue_Margin_input_Pac!A:K,8,0),"")</f>
        <v/>
      </c>
      <c r="V245" s="28" t="str">
        <f>IFERROR(VLOOKUP(A245,[1]Revenue_Margin_input_Pac!A:K,9,0),"")</f>
        <v/>
      </c>
      <c r="W245" s="28" t="str">
        <f>IFERROR(VLOOKUP(A245,[1]Revenue_Margin_input_Pac!A:K,10,0),"")</f>
        <v/>
      </c>
      <c r="X245" s="28" t="str">
        <f>IFERROR(VLOOKUP(A245,[1]Revenue_Margin_input_Pac!A:K,11,0),"")</f>
        <v/>
      </c>
      <c r="Y245" s="28" t="str">
        <f>IFERROR(VLOOKUP(A245,[1]Revenue_Margin_input_Pac!A:L,12,0),"")</f>
        <v/>
      </c>
      <c r="Z245" s="87" t="str">
        <f>IFERROR(VLOOKUP(A245,[1]Revenue_Margin_input_Pac!A:M,13,0),"")</f>
        <v/>
      </c>
      <c r="AA245" s="29">
        <f t="shared" si="118"/>
        <v>0</v>
      </c>
      <c r="AB245" s="30">
        <f t="shared" si="118"/>
        <v>0</v>
      </c>
      <c r="AC245" s="30">
        <f t="shared" si="118"/>
        <v>0</v>
      </c>
      <c r="AD245" s="30">
        <f t="shared" si="118"/>
        <v>0</v>
      </c>
      <c r="AE245" s="30">
        <f t="shared" si="118"/>
        <v>0</v>
      </c>
      <c r="AF245" s="30">
        <f t="shared" si="118"/>
        <v>0</v>
      </c>
      <c r="AG245" s="31">
        <f t="shared" si="118"/>
        <v>0</v>
      </c>
      <c r="AH245" s="29">
        <f t="shared" si="119"/>
        <v>0</v>
      </c>
      <c r="AI245" s="30">
        <f t="shared" si="119"/>
        <v>0</v>
      </c>
      <c r="AJ245" s="30">
        <f t="shared" si="119"/>
        <v>0</v>
      </c>
      <c r="AK245" s="30">
        <f t="shared" si="119"/>
        <v>0</v>
      </c>
      <c r="AL245" s="30">
        <f t="shared" si="119"/>
        <v>0</v>
      </c>
      <c r="AM245" s="30">
        <f t="shared" si="119"/>
        <v>0</v>
      </c>
      <c r="AN245" s="31">
        <f t="shared" si="119"/>
        <v>0</v>
      </c>
      <c r="AO245" s="42"/>
      <c r="AP245" s="43"/>
      <c r="AQ245" s="43"/>
      <c r="AR245" s="43"/>
      <c r="AS245" s="43"/>
      <c r="AT245" s="43"/>
      <c r="AU245" s="90"/>
      <c r="AV245" t="str">
        <f t="shared" ref="AV245:AV250" si="120">$A$251</f>
        <v>C5 1-3.5T - Low Intensity</v>
      </c>
      <c r="AW245" t="str">
        <f t="shared" si="116"/>
        <v>C5 1-3.5T - Low Intensity_Hangcha</v>
      </c>
    </row>
    <row r="246" spans="1:49" ht="15" hidden="1" outlineLevel="1" x14ac:dyDescent="0.25">
      <c r="A246" s="85" t="s">
        <v>481</v>
      </c>
      <c r="B246" t="s">
        <v>482</v>
      </c>
      <c r="C246" t="s">
        <v>88</v>
      </c>
      <c r="D246" t="s">
        <v>15</v>
      </c>
      <c r="E246" t="str">
        <f>VLOOKUP(A246,[1]VLookup!G:I,3,0)</f>
        <v>C5 1-3.5 T</v>
      </c>
      <c r="F246" s="22">
        <v>0</v>
      </c>
      <c r="G246" s="23">
        <f>IFERROR(VLOOKUP(A246,[1]Pacific_bookings_input!A:C,3,0),0)</f>
        <v>0</v>
      </c>
      <c r="H246" s="23">
        <f>IFERROR(VLOOKUP(A246,[1]Pacific_bookings_input!H:I,2,0),0)</f>
        <v>0</v>
      </c>
      <c r="I246" s="23">
        <f t="shared" si="117"/>
        <v>0</v>
      </c>
      <c r="J246" s="23">
        <f t="shared" si="117"/>
        <v>0</v>
      </c>
      <c r="K246" s="23">
        <f t="shared" si="117"/>
        <v>0</v>
      </c>
      <c r="L246" s="24">
        <f t="shared" si="117"/>
        <v>0</v>
      </c>
      <c r="M246" s="86" t="str">
        <f>IFERROR(VLOOKUP(A246,[1]Revenue_Margin_input_Pac!A:F,6,0),"")</f>
        <v/>
      </c>
      <c r="N246" s="25" t="str">
        <f t="shared" si="83"/>
        <v/>
      </c>
      <c r="O246" s="25" t="str">
        <f t="shared" si="84"/>
        <v/>
      </c>
      <c r="P246" s="25" t="str">
        <f t="shared" si="85"/>
        <v/>
      </c>
      <c r="Q246" s="25" t="str">
        <f t="shared" si="86"/>
        <v/>
      </c>
      <c r="R246" s="25" t="str">
        <f t="shared" si="86"/>
        <v/>
      </c>
      <c r="S246" s="26" t="str">
        <f t="shared" si="86"/>
        <v/>
      </c>
      <c r="T246" s="27" t="str">
        <f>IFERROR(VLOOKUP(A246,[1]Revenue_Margin_input_Pac!A:K,7,0),"")</f>
        <v/>
      </c>
      <c r="U246" s="28" t="str">
        <f>IFERROR(VLOOKUP(A246,[1]Revenue_Margin_input_Pac!A:K,8,0),"")</f>
        <v/>
      </c>
      <c r="V246" s="28" t="str">
        <f>IFERROR(VLOOKUP(A246,[1]Revenue_Margin_input_Pac!A:K,9,0),"")</f>
        <v/>
      </c>
      <c r="W246" s="28" t="str">
        <f>IFERROR(VLOOKUP(A246,[1]Revenue_Margin_input_Pac!A:K,10,0),"")</f>
        <v/>
      </c>
      <c r="X246" s="28" t="str">
        <f>IFERROR(VLOOKUP(A246,[1]Revenue_Margin_input_Pac!A:K,11,0),"")</f>
        <v/>
      </c>
      <c r="Y246" s="28" t="str">
        <f>IFERROR(VLOOKUP(A246,[1]Revenue_Margin_input_Pac!A:L,12,0),"")</f>
        <v/>
      </c>
      <c r="Z246" s="87" t="str">
        <f>IFERROR(VLOOKUP(A246,[1]Revenue_Margin_input_Pac!A:M,13,0),"")</f>
        <v/>
      </c>
      <c r="AA246" s="29">
        <f t="shared" si="118"/>
        <v>0</v>
      </c>
      <c r="AB246" s="30">
        <f t="shared" si="118"/>
        <v>0</v>
      </c>
      <c r="AC246" s="30">
        <f t="shared" si="118"/>
        <v>0</v>
      </c>
      <c r="AD246" s="30">
        <f t="shared" si="118"/>
        <v>0</v>
      </c>
      <c r="AE246" s="30">
        <f t="shared" si="118"/>
        <v>0</v>
      </c>
      <c r="AF246" s="30">
        <f t="shared" si="118"/>
        <v>0</v>
      </c>
      <c r="AG246" s="31">
        <f t="shared" si="118"/>
        <v>0</v>
      </c>
      <c r="AH246" s="29">
        <f t="shared" si="119"/>
        <v>0</v>
      </c>
      <c r="AI246" s="30">
        <f t="shared" si="119"/>
        <v>0</v>
      </c>
      <c r="AJ246" s="30">
        <f t="shared" si="119"/>
        <v>0</v>
      </c>
      <c r="AK246" s="30">
        <f t="shared" si="119"/>
        <v>0</v>
      </c>
      <c r="AL246" s="30">
        <f t="shared" si="119"/>
        <v>0</v>
      </c>
      <c r="AM246" s="30">
        <f t="shared" si="119"/>
        <v>0</v>
      </c>
      <c r="AN246" s="31">
        <f t="shared" si="119"/>
        <v>0</v>
      </c>
      <c r="AO246" s="42"/>
      <c r="AP246" s="43"/>
      <c r="AQ246" s="43"/>
      <c r="AR246" s="43"/>
      <c r="AS246" s="43"/>
      <c r="AT246" s="43"/>
      <c r="AU246" s="90"/>
      <c r="AV246" t="str">
        <f t="shared" si="120"/>
        <v>C5 1-3.5T - Low Intensity</v>
      </c>
      <c r="AW246" t="str">
        <f t="shared" si="116"/>
        <v>C5 1-3.5T - Low Intensity_Shanghai</v>
      </c>
    </row>
    <row r="247" spans="1:49" ht="15" outlineLevel="1" x14ac:dyDescent="0.25">
      <c r="A247" s="85" t="s">
        <v>483</v>
      </c>
      <c r="B247" t="s">
        <v>484</v>
      </c>
      <c r="C247" t="s">
        <v>93</v>
      </c>
      <c r="D247" t="s">
        <v>18</v>
      </c>
      <c r="E247" t="str">
        <f>VLOOKUP(A247,[1]VLookup!G:I,3,0)</f>
        <v>C5 1-3.5 T</v>
      </c>
      <c r="F247" s="22">
        <v>211</v>
      </c>
      <c r="G247" s="23">
        <f>IFERROR(VLOOKUP(A247,[1]Pacific_bookings_input!A:C,3,0),0)</f>
        <v>224</v>
      </c>
      <c r="H247" s="23">
        <f>IFERROR(VLOOKUP(A247,[1]Pacific_bookings_input!H:I,2,0),0)</f>
        <v>460</v>
      </c>
      <c r="I247" s="23">
        <f t="shared" si="117"/>
        <v>378</v>
      </c>
      <c r="J247" s="23">
        <f t="shared" si="117"/>
        <v>415</v>
      </c>
      <c r="K247" s="23">
        <f>IFERROR(ROUND(K$251*$H247/$H$251,0),0)-1</f>
        <v>414</v>
      </c>
      <c r="L247" s="24">
        <f t="shared" si="117"/>
        <v>415</v>
      </c>
      <c r="M247" s="86">
        <f>IFERROR(VLOOKUP(A247,[1]Revenue_Margin_input_Pac!A:F,6,0),"")</f>
        <v>14.870536754800794</v>
      </c>
      <c r="N247" s="25">
        <f t="shared" si="83"/>
        <v>14.870536754800794</v>
      </c>
      <c r="O247" s="25">
        <f t="shared" si="84"/>
        <v>14.870536754800794</v>
      </c>
      <c r="P247" s="25">
        <f t="shared" si="85"/>
        <v>14.870536754800794</v>
      </c>
      <c r="Q247" s="25">
        <f t="shared" si="86"/>
        <v>14.870536754800794</v>
      </c>
      <c r="R247" s="25">
        <f t="shared" si="86"/>
        <v>14.870536754800794</v>
      </c>
      <c r="S247" s="26">
        <f t="shared" si="86"/>
        <v>14.870536754800794</v>
      </c>
      <c r="T247" s="27">
        <f>IFERROR(VLOOKUP(A247,[1]Revenue_Margin_input_Pac!A:K,7,0),"")</f>
        <v>0.15</v>
      </c>
      <c r="U247" s="28">
        <f>IFERROR(VLOOKUP(A247,[1]Revenue_Margin_input_Pac!A:K,8,0),"")</f>
        <v>0.13823046693669322</v>
      </c>
      <c r="V247" s="28">
        <f>IFERROR(VLOOKUP(A247,[1]Revenue_Margin_input_Pac!A:K,9,0),"")</f>
        <v>0.13846972089596515</v>
      </c>
      <c r="W247" s="28">
        <f>IFERROR(VLOOKUP(A247,[1]Revenue_Margin_input_Pac!A:K,10,0),"")</f>
        <v>0.16</v>
      </c>
      <c r="X247" s="28">
        <f>IFERROR(VLOOKUP(A247,[1]Revenue_Margin_input_Pac!A:K,11,0),"")</f>
        <v>0.16</v>
      </c>
      <c r="Y247" s="28">
        <f>IFERROR(VLOOKUP(A247,[1]Revenue_Margin_input_Pac!A:L,12,0),"")</f>
        <v>0.16</v>
      </c>
      <c r="Z247" s="87">
        <f>IFERROR(VLOOKUP(A247,[1]Revenue_Margin_input_Pac!A:M,13,0),"")</f>
        <v>0.16</v>
      </c>
      <c r="AA247" s="29">
        <f t="shared" si="118"/>
        <v>3137.6832552629676</v>
      </c>
      <c r="AB247" s="30">
        <f t="shared" si="118"/>
        <v>3331.0002330753778</v>
      </c>
      <c r="AC247" s="30">
        <f t="shared" si="118"/>
        <v>6840.4469072083648</v>
      </c>
      <c r="AD247" s="30">
        <f t="shared" si="118"/>
        <v>5621.0628933147</v>
      </c>
      <c r="AE247" s="30">
        <f t="shared" si="118"/>
        <v>6171.2727532423296</v>
      </c>
      <c r="AF247" s="30">
        <f t="shared" si="118"/>
        <v>6156.4022164875287</v>
      </c>
      <c r="AG247" s="31">
        <f t="shared" si="118"/>
        <v>6171.2727532423296</v>
      </c>
      <c r="AH247" s="29">
        <f t="shared" si="119"/>
        <v>470.6524882894451</v>
      </c>
      <c r="AI247" s="30">
        <f t="shared" si="119"/>
        <v>460.44571758424343</v>
      </c>
      <c r="AJ247" s="30">
        <f t="shared" si="119"/>
        <v>947.19477404481029</v>
      </c>
      <c r="AK247" s="30">
        <f t="shared" si="119"/>
        <v>899.37006293035199</v>
      </c>
      <c r="AL247" s="30">
        <f t="shared" si="119"/>
        <v>987.4036405187727</v>
      </c>
      <c r="AM247" s="30">
        <f t="shared" si="119"/>
        <v>985.02435463800464</v>
      </c>
      <c r="AN247" s="31">
        <f t="shared" si="119"/>
        <v>987.4036405187727</v>
      </c>
      <c r="AO247" s="42"/>
      <c r="AP247" s="43"/>
      <c r="AQ247" s="43"/>
      <c r="AR247" s="43"/>
      <c r="AS247" s="43"/>
      <c r="AT247" s="43"/>
      <c r="AU247" s="90"/>
      <c r="AV247" t="str">
        <f t="shared" si="120"/>
        <v>C5 1-3.5T - Low Intensity</v>
      </c>
      <c r="AW247" t="str">
        <f t="shared" si="116"/>
        <v>C5 1-3.5T - Low Intensity_Maximal</v>
      </c>
    </row>
    <row r="248" spans="1:49" ht="15" outlineLevel="1" x14ac:dyDescent="0.25">
      <c r="A248" s="85" t="s">
        <v>485</v>
      </c>
      <c r="B248" t="s">
        <v>486</v>
      </c>
      <c r="C248" t="s">
        <v>93</v>
      </c>
      <c r="D248" t="s">
        <v>15</v>
      </c>
      <c r="E248" t="str">
        <f>VLOOKUP(A248,[1]VLookup!G:I,3,0)</f>
        <v>C5 1-3.5 T</v>
      </c>
      <c r="F248" s="22">
        <v>181</v>
      </c>
      <c r="G248" s="23">
        <f>IFERROR(VLOOKUP(A248,[1]Pacific_bookings_input!A:C,3,0),0)</f>
        <v>161</v>
      </c>
      <c r="H248" s="23">
        <f>IFERROR(VLOOKUP(A248,[1]Pacific_bookings_input!H:I,2,0),0)</f>
        <v>149</v>
      </c>
      <c r="I248" s="23">
        <f t="shared" si="117"/>
        <v>122</v>
      </c>
      <c r="J248" s="23">
        <f t="shared" si="117"/>
        <v>135</v>
      </c>
      <c r="K248" s="23">
        <f>IFERROR(ROUND(K$251*$H248/$H$251,0),0)+1</f>
        <v>136</v>
      </c>
      <c r="L248" s="24">
        <f t="shared" si="117"/>
        <v>135</v>
      </c>
      <c r="M248" s="86">
        <f>IFERROR(VLOOKUP(A248,[1]Revenue_Margin_input_Pac!A:F,6,0),"")</f>
        <v>15.540454650672354</v>
      </c>
      <c r="N248" s="25">
        <f t="shared" si="83"/>
        <v>15.540454650672354</v>
      </c>
      <c r="O248" s="25">
        <f t="shared" si="84"/>
        <v>15.540454650672354</v>
      </c>
      <c r="P248" s="25">
        <f t="shared" si="85"/>
        <v>15.540454650672354</v>
      </c>
      <c r="Q248" s="25">
        <f t="shared" si="86"/>
        <v>15.540454650672354</v>
      </c>
      <c r="R248" s="25">
        <f t="shared" si="86"/>
        <v>15.540454650672354</v>
      </c>
      <c r="S248" s="26">
        <f t="shared" si="86"/>
        <v>15.540454650672354</v>
      </c>
      <c r="T248" s="27">
        <f>IFERROR(VLOOKUP(A248,[1]Revenue_Margin_input_Pac!A:K,7,0),"")</f>
        <v>0.15</v>
      </c>
      <c r="U248" s="28">
        <f>IFERROR(VLOOKUP(A248,[1]Revenue_Margin_input_Pac!A:K,8,0),"")</f>
        <v>0.1372136472914959</v>
      </c>
      <c r="V248" s="28">
        <f>IFERROR(VLOOKUP(A248,[1]Revenue_Margin_input_Pac!A:K,9,0),"")</f>
        <v>7.7921090358547787E-2</v>
      </c>
      <c r="W248" s="28">
        <f>IFERROR(VLOOKUP(A248,[1]Revenue_Margin_input_Pac!A:K,10,0),"")</f>
        <v>0.16</v>
      </c>
      <c r="X248" s="28">
        <f>IFERROR(VLOOKUP(A248,[1]Revenue_Margin_input_Pac!A:K,11,0),"")</f>
        <v>0.16</v>
      </c>
      <c r="Y248" s="28">
        <f>IFERROR(VLOOKUP(A248,[1]Revenue_Margin_input_Pac!A:L,12,0),"")</f>
        <v>0.16</v>
      </c>
      <c r="Z248" s="87">
        <f>IFERROR(VLOOKUP(A248,[1]Revenue_Margin_input_Pac!A:M,13,0),"")</f>
        <v>0.16</v>
      </c>
      <c r="AA248" s="29">
        <f t="shared" si="118"/>
        <v>2812.8222917716962</v>
      </c>
      <c r="AB248" s="30">
        <f t="shared" si="118"/>
        <v>2502.013198758249</v>
      </c>
      <c r="AC248" s="30">
        <f t="shared" si="118"/>
        <v>2315.5277429501807</v>
      </c>
      <c r="AD248" s="30">
        <f t="shared" si="118"/>
        <v>1895.9354673820271</v>
      </c>
      <c r="AE248" s="30">
        <f t="shared" si="118"/>
        <v>2097.9613778407679</v>
      </c>
      <c r="AF248" s="30">
        <f t="shared" si="118"/>
        <v>2113.5018324914399</v>
      </c>
      <c r="AG248" s="31">
        <f t="shared" si="118"/>
        <v>2097.9613778407679</v>
      </c>
      <c r="AH248" s="29">
        <f t="shared" si="119"/>
        <v>421.9233437657544</v>
      </c>
      <c r="AI248" s="30">
        <f t="shared" si="119"/>
        <v>343.31035657308183</v>
      </c>
      <c r="AJ248" s="30">
        <f t="shared" si="119"/>
        <v>180.42844648614525</v>
      </c>
      <c r="AK248" s="30">
        <f t="shared" si="119"/>
        <v>303.34967478112435</v>
      </c>
      <c r="AL248" s="30">
        <f t="shared" si="119"/>
        <v>335.67382045452285</v>
      </c>
      <c r="AM248" s="30">
        <f t="shared" si="119"/>
        <v>338.16029319863037</v>
      </c>
      <c r="AN248" s="31">
        <f t="shared" si="119"/>
        <v>335.67382045452285</v>
      </c>
      <c r="AO248" s="42"/>
      <c r="AP248" s="43"/>
      <c r="AQ248" s="43"/>
      <c r="AR248" s="43"/>
      <c r="AS248" s="43"/>
      <c r="AT248" s="43"/>
      <c r="AU248" s="90"/>
      <c r="AV248" t="str">
        <f t="shared" si="120"/>
        <v>C5 1-3.5T - Low Intensity</v>
      </c>
      <c r="AW248" t="str">
        <f t="shared" si="116"/>
        <v>C5 1-3.5T - Low Intensity_Maximal</v>
      </c>
    </row>
    <row r="249" spans="1:49" ht="15" hidden="1" outlineLevel="1" x14ac:dyDescent="0.25">
      <c r="A249" s="85" t="s">
        <v>487</v>
      </c>
      <c r="B249" t="s">
        <v>488</v>
      </c>
      <c r="C249" t="s">
        <v>80</v>
      </c>
      <c r="D249" t="s">
        <v>18</v>
      </c>
      <c r="E249" t="str">
        <f>VLOOKUP(A249,[1]VLookup!G:I,3,0)</f>
        <v>C5 1-3.5 T</v>
      </c>
      <c r="F249" s="22">
        <v>0</v>
      </c>
      <c r="G249" s="23">
        <f>IFERROR(VLOOKUP(A249,[1]Pacific_bookings_input!A:C,3,0),0)</f>
        <v>0</v>
      </c>
      <c r="H249" s="23">
        <f>IFERROR(VLOOKUP(A249,[1]Pacific_bookings_input!H:I,2,0),0)</f>
        <v>0</v>
      </c>
      <c r="I249" s="23">
        <f t="shared" si="117"/>
        <v>0</v>
      </c>
      <c r="J249" s="23">
        <f t="shared" si="117"/>
        <v>0</v>
      </c>
      <c r="K249" s="23">
        <f t="shared" si="117"/>
        <v>0</v>
      </c>
      <c r="L249" s="24">
        <f t="shared" si="117"/>
        <v>0</v>
      </c>
      <c r="M249" s="86" t="str">
        <f>IFERROR(VLOOKUP(A249,[1]Revenue_Margin_input_Pac!A:F,6,0),"")</f>
        <v/>
      </c>
      <c r="N249" s="25" t="str">
        <f t="shared" si="83"/>
        <v/>
      </c>
      <c r="O249" s="25" t="str">
        <f t="shared" si="84"/>
        <v/>
      </c>
      <c r="P249" s="25" t="str">
        <f t="shared" si="85"/>
        <v/>
      </c>
      <c r="Q249" s="25" t="str">
        <f t="shared" si="86"/>
        <v/>
      </c>
      <c r="R249" s="25" t="str">
        <f t="shared" si="86"/>
        <v/>
      </c>
      <c r="S249" s="26" t="str">
        <f t="shared" si="86"/>
        <v/>
      </c>
      <c r="T249" s="27" t="str">
        <f>IFERROR(VLOOKUP(A249,[1]Revenue_Margin_input_Pac!A:K,7,0),"")</f>
        <v/>
      </c>
      <c r="U249" s="28" t="str">
        <f>IFERROR(VLOOKUP(A249,[1]Revenue_Margin_input_Pac!A:K,8,0),"")</f>
        <v/>
      </c>
      <c r="V249" s="28" t="str">
        <f>IFERROR(VLOOKUP(A249,[1]Revenue_Margin_input_Pac!A:K,9,0),"")</f>
        <v/>
      </c>
      <c r="W249" s="28" t="str">
        <f>IFERROR(VLOOKUP(A249,[1]Revenue_Margin_input_Pac!A:K,10,0),"")</f>
        <v/>
      </c>
      <c r="X249" s="28" t="str">
        <f>IFERROR(VLOOKUP(A249,[1]Revenue_Margin_input_Pac!A:K,11,0),"")</f>
        <v/>
      </c>
      <c r="Y249" s="28" t="str">
        <f>IFERROR(VLOOKUP(A249,[1]Revenue_Margin_input_Pac!A:L,12,0),"")</f>
        <v/>
      </c>
      <c r="Z249" s="87" t="str">
        <f>IFERROR(VLOOKUP(A249,[1]Revenue_Margin_input_Pac!A:M,13,0),"")</f>
        <v/>
      </c>
      <c r="AA249" s="29">
        <f t="shared" si="118"/>
        <v>0</v>
      </c>
      <c r="AB249" s="30">
        <f t="shared" si="118"/>
        <v>0</v>
      </c>
      <c r="AC249" s="30">
        <f t="shared" si="118"/>
        <v>0</v>
      </c>
      <c r="AD249" s="30">
        <f t="shared" si="118"/>
        <v>0</v>
      </c>
      <c r="AE249" s="30">
        <f t="shared" si="118"/>
        <v>0</v>
      </c>
      <c r="AF249" s="30">
        <f t="shared" si="118"/>
        <v>0</v>
      </c>
      <c r="AG249" s="31">
        <f t="shared" si="118"/>
        <v>0</v>
      </c>
      <c r="AH249" s="29">
        <f t="shared" si="119"/>
        <v>0</v>
      </c>
      <c r="AI249" s="30">
        <f t="shared" si="119"/>
        <v>0</v>
      </c>
      <c r="AJ249" s="30">
        <f t="shared" si="119"/>
        <v>0</v>
      </c>
      <c r="AK249" s="30">
        <f t="shared" si="119"/>
        <v>0</v>
      </c>
      <c r="AL249" s="30">
        <f t="shared" si="119"/>
        <v>0</v>
      </c>
      <c r="AM249" s="30">
        <f t="shared" si="119"/>
        <v>0</v>
      </c>
      <c r="AN249" s="31">
        <f t="shared" si="119"/>
        <v>0</v>
      </c>
      <c r="AO249" s="42" t="str">
        <f t="shared" ref="AO249:AU251" si="121">IFERROR(AH249/AA249,"")</f>
        <v/>
      </c>
      <c r="AP249" s="43" t="str">
        <f t="shared" si="121"/>
        <v/>
      </c>
      <c r="AQ249" s="43" t="str">
        <f t="shared" si="121"/>
        <v/>
      </c>
      <c r="AR249" s="43" t="str">
        <f t="shared" si="121"/>
        <v/>
      </c>
      <c r="AS249" s="43" t="str">
        <f t="shared" si="121"/>
        <v/>
      </c>
      <c r="AT249" s="43" t="str">
        <f t="shared" si="121"/>
        <v/>
      </c>
      <c r="AU249" s="90" t="str">
        <f t="shared" si="121"/>
        <v/>
      </c>
      <c r="AV249" t="str">
        <f t="shared" si="120"/>
        <v>C5 1-3.5T - Low Intensity</v>
      </c>
      <c r="AW249" t="str">
        <f t="shared" si="116"/>
        <v>C5 1-3.5T - Low Intensity_Hangcha</v>
      </c>
    </row>
    <row r="250" spans="1:49" ht="15" hidden="1" outlineLevel="1" x14ac:dyDescent="0.25">
      <c r="A250" s="85" t="s">
        <v>489</v>
      </c>
      <c r="B250" t="s">
        <v>488</v>
      </c>
      <c r="C250" t="s">
        <v>80</v>
      </c>
      <c r="D250" t="s">
        <v>15</v>
      </c>
      <c r="E250" t="str">
        <f>VLOOKUP(A250,[1]VLookup!G:I,3,0)</f>
        <v>C5 1-3.5 T</v>
      </c>
      <c r="F250" s="22">
        <v>0</v>
      </c>
      <c r="G250" s="23">
        <f>IFERROR(VLOOKUP(A250,[1]Pacific_bookings_input!A:C,3,0),0)</f>
        <v>0</v>
      </c>
      <c r="H250" s="23">
        <f>IFERROR(VLOOKUP(A250,[1]Pacific_bookings_input!H:I,2,0),0)</f>
        <v>0</v>
      </c>
      <c r="I250" s="23">
        <f t="shared" si="117"/>
        <v>0</v>
      </c>
      <c r="J250" s="23">
        <f t="shared" si="117"/>
        <v>0</v>
      </c>
      <c r="K250" s="23">
        <f t="shared" si="117"/>
        <v>0</v>
      </c>
      <c r="L250" s="24">
        <f t="shared" si="117"/>
        <v>0</v>
      </c>
      <c r="M250" s="86" t="str">
        <f>IFERROR(VLOOKUP(A250,[1]Revenue_Margin_input_Pac!A:F,6,0),"")</f>
        <v/>
      </c>
      <c r="N250" s="25" t="str">
        <f t="shared" si="83"/>
        <v/>
      </c>
      <c r="O250" s="25" t="str">
        <f t="shared" si="84"/>
        <v/>
      </c>
      <c r="P250" s="25" t="str">
        <f t="shared" si="85"/>
        <v/>
      </c>
      <c r="Q250" s="25" t="str">
        <f t="shared" si="86"/>
        <v/>
      </c>
      <c r="R250" s="25" t="str">
        <f t="shared" si="86"/>
        <v/>
      </c>
      <c r="S250" s="26" t="str">
        <f t="shared" si="86"/>
        <v/>
      </c>
      <c r="T250" s="27" t="str">
        <f>IFERROR(VLOOKUP(A250,[1]Revenue_Margin_input_Pac!A:K,7,0),"")</f>
        <v/>
      </c>
      <c r="U250" s="28" t="str">
        <f>IFERROR(VLOOKUP(A250,[1]Revenue_Margin_input_Pac!A:K,8,0),"")</f>
        <v/>
      </c>
      <c r="V250" s="28" t="str">
        <f>IFERROR(VLOOKUP(A250,[1]Revenue_Margin_input_Pac!A:K,9,0),"")</f>
        <v/>
      </c>
      <c r="W250" s="28" t="str">
        <f>IFERROR(VLOOKUP(A250,[1]Revenue_Margin_input_Pac!A:K,10,0),"")</f>
        <v/>
      </c>
      <c r="X250" s="28" t="str">
        <f>IFERROR(VLOOKUP(A250,[1]Revenue_Margin_input_Pac!A:K,11,0),"")</f>
        <v/>
      </c>
      <c r="Y250" s="28" t="str">
        <f>IFERROR(VLOOKUP(A250,[1]Revenue_Margin_input_Pac!A:L,12,0),"")</f>
        <v/>
      </c>
      <c r="Z250" s="87" t="str">
        <f>IFERROR(VLOOKUP(A250,[1]Revenue_Margin_input_Pac!A:M,13,0),"")</f>
        <v/>
      </c>
      <c r="AA250" s="29">
        <f t="shared" si="118"/>
        <v>0</v>
      </c>
      <c r="AB250" s="30">
        <f t="shared" si="118"/>
        <v>0</v>
      </c>
      <c r="AC250" s="30">
        <f t="shared" si="118"/>
        <v>0</v>
      </c>
      <c r="AD250" s="30">
        <f t="shared" si="118"/>
        <v>0</v>
      </c>
      <c r="AE250" s="30">
        <f t="shared" si="118"/>
        <v>0</v>
      </c>
      <c r="AF250" s="30">
        <f t="shared" si="118"/>
        <v>0</v>
      </c>
      <c r="AG250" s="31">
        <f t="shared" si="118"/>
        <v>0</v>
      </c>
      <c r="AH250" s="29">
        <f t="shared" si="119"/>
        <v>0</v>
      </c>
      <c r="AI250" s="30">
        <f t="shared" si="119"/>
        <v>0</v>
      </c>
      <c r="AJ250" s="30">
        <f t="shared" si="119"/>
        <v>0</v>
      </c>
      <c r="AK250" s="30">
        <f t="shared" si="119"/>
        <v>0</v>
      </c>
      <c r="AL250" s="30">
        <f t="shared" si="119"/>
        <v>0</v>
      </c>
      <c r="AM250" s="30">
        <f t="shared" si="119"/>
        <v>0</v>
      </c>
      <c r="AN250" s="31">
        <f t="shared" si="119"/>
        <v>0</v>
      </c>
      <c r="AO250" s="42" t="str">
        <f t="shared" si="121"/>
        <v/>
      </c>
      <c r="AP250" s="43" t="str">
        <f t="shared" si="121"/>
        <v/>
      </c>
      <c r="AQ250" s="43" t="str">
        <f t="shared" si="121"/>
        <v/>
      </c>
      <c r="AR250" s="43" t="str">
        <f t="shared" si="121"/>
        <v/>
      </c>
      <c r="AS250" s="43" t="str">
        <f t="shared" si="121"/>
        <v/>
      </c>
      <c r="AT250" s="43" t="str">
        <f t="shared" si="121"/>
        <v/>
      </c>
      <c r="AU250" s="90" t="str">
        <f t="shared" si="121"/>
        <v/>
      </c>
      <c r="AV250" t="str">
        <f t="shared" si="120"/>
        <v>C5 1-3.5T - Low Intensity</v>
      </c>
      <c r="AW250" t="str">
        <f t="shared" si="116"/>
        <v>C5 1-3.5T - Low Intensity_Hangcha</v>
      </c>
    </row>
    <row r="251" spans="1:49" ht="15" x14ac:dyDescent="0.25">
      <c r="A251" s="89" t="s">
        <v>490</v>
      </c>
      <c r="F251" s="36">
        <v>392</v>
      </c>
      <c r="G251" s="37">
        <f>[1]Pacific!BD52</f>
        <v>541</v>
      </c>
      <c r="H251" s="37">
        <f>[1]Pacific!BE52</f>
        <v>609</v>
      </c>
      <c r="I251" s="37">
        <f>[1]Pacific!BF52</f>
        <v>500</v>
      </c>
      <c r="J251" s="37">
        <f>[1]Pacific!BG52</f>
        <v>550</v>
      </c>
      <c r="K251" s="37">
        <f>[1]Pacific!BH52</f>
        <v>550</v>
      </c>
      <c r="L251" s="38">
        <f>[1]Pacific!BI52</f>
        <v>550</v>
      </c>
      <c r="M251" s="86" t="str">
        <f>IFERROR(VLOOKUP(A251,[1]Revenue_Margin_input_Pac!A:F,6,0),"")</f>
        <v/>
      </c>
      <c r="N251" s="25" t="str">
        <f t="shared" si="83"/>
        <v/>
      </c>
      <c r="O251" s="25" t="str">
        <f t="shared" si="84"/>
        <v/>
      </c>
      <c r="P251" s="25" t="str">
        <f t="shared" si="85"/>
        <v/>
      </c>
      <c r="Q251" s="25" t="str">
        <f t="shared" si="86"/>
        <v/>
      </c>
      <c r="R251" s="25" t="str">
        <f t="shared" si="86"/>
        <v/>
      </c>
      <c r="S251" s="26" t="str">
        <f t="shared" si="86"/>
        <v/>
      </c>
      <c r="T251" s="27" t="str">
        <f>IFERROR(VLOOKUP(A251,[1]Revenue_Margin_input_Pac!A:K,7,0),"")</f>
        <v/>
      </c>
      <c r="U251" s="28" t="str">
        <f>IFERROR(VLOOKUP(A251,[1]Revenue_Margin_input_Pac!A:K,8,0),"")</f>
        <v/>
      </c>
      <c r="V251" s="28" t="str">
        <f>IFERROR(VLOOKUP(A251,[1]Revenue_Margin_input_Pac!A:K,9,0),"")</f>
        <v/>
      </c>
      <c r="W251" s="28" t="str">
        <f>IFERROR(VLOOKUP(A251,[1]Revenue_Margin_input_Pac!A:K,10,0),"")</f>
        <v/>
      </c>
      <c r="X251" s="28" t="str">
        <f>IFERROR(VLOOKUP(A251,[1]Revenue_Margin_input_Pac!A:K,11,0),"")</f>
        <v/>
      </c>
      <c r="Y251" s="28" t="str">
        <f>IFERROR(VLOOKUP(A251,[1]Revenue_Margin_input_Pac!A:L,12,0),"")</f>
        <v/>
      </c>
      <c r="Z251" s="87" t="str">
        <f>IFERROR(VLOOKUP(A251,[1]Revenue_Margin_input_Pac!A:M,13,0),"")</f>
        <v/>
      </c>
      <c r="AA251" s="39">
        <f>SUM(AA244:AA250)</f>
        <v>5950.5055470346633</v>
      </c>
      <c r="AB251" s="40">
        <f t="shared" ref="AB251:AN251" si="122">SUM(AB244:AB250)</f>
        <v>5833.0134318336268</v>
      </c>
      <c r="AC251" s="40">
        <f t="shared" si="122"/>
        <v>9155.974650158545</v>
      </c>
      <c r="AD251" s="40">
        <f t="shared" si="122"/>
        <v>7516.9983606967271</v>
      </c>
      <c r="AE251" s="40">
        <f t="shared" si="122"/>
        <v>8269.234131083098</v>
      </c>
      <c r="AF251" s="40">
        <f t="shared" si="122"/>
        <v>8269.9040489789695</v>
      </c>
      <c r="AG251" s="41">
        <f t="shared" si="122"/>
        <v>8269.234131083098</v>
      </c>
      <c r="AH251" s="39">
        <f t="shared" si="122"/>
        <v>892.5758320551995</v>
      </c>
      <c r="AI251" s="40">
        <f t="shared" si="122"/>
        <v>803.7560741573252</v>
      </c>
      <c r="AJ251" s="40">
        <f t="shared" si="122"/>
        <v>1127.6232205309555</v>
      </c>
      <c r="AK251" s="40">
        <f t="shared" si="122"/>
        <v>1202.7197377114762</v>
      </c>
      <c r="AL251" s="40">
        <f t="shared" si="122"/>
        <v>1323.0774609732955</v>
      </c>
      <c r="AM251" s="40">
        <f t="shared" si="122"/>
        <v>1323.1846478366351</v>
      </c>
      <c r="AN251" s="41">
        <f t="shared" si="122"/>
        <v>1323.0774609732955</v>
      </c>
      <c r="AO251" s="42">
        <f t="shared" si="121"/>
        <v>0.15</v>
      </c>
      <c r="AP251" s="43">
        <f t="shared" si="121"/>
        <v>0.13779431224533661</v>
      </c>
      <c r="AQ251" s="43">
        <f t="shared" si="121"/>
        <v>0.12315709289468484</v>
      </c>
      <c r="AR251" s="43">
        <f t="shared" si="121"/>
        <v>0.15999999999999998</v>
      </c>
      <c r="AS251" s="43">
        <f t="shared" si="121"/>
        <v>0.15999999999999998</v>
      </c>
      <c r="AT251" s="43">
        <f t="shared" si="121"/>
        <v>0.16</v>
      </c>
      <c r="AU251" s="90">
        <f t="shared" si="121"/>
        <v>0.15999999999999998</v>
      </c>
      <c r="AW251" t="str">
        <f t="shared" si="116"/>
        <v>_</v>
      </c>
    </row>
    <row r="252" spans="1:49" ht="15" outlineLevel="1" x14ac:dyDescent="0.25">
      <c r="A252" s="85" t="s">
        <v>491</v>
      </c>
      <c r="B252" t="s">
        <v>492</v>
      </c>
      <c r="C252" t="s">
        <v>21</v>
      </c>
      <c r="D252" t="s">
        <v>18</v>
      </c>
      <c r="E252" t="str">
        <f>VLOOKUP(A252,[1]VLookup!G:I,3,0)</f>
        <v>C5 &gt;3.5 T</v>
      </c>
      <c r="F252" s="22">
        <v>42</v>
      </c>
      <c r="G252" s="23">
        <f>IFERROR(VLOOKUP(A252,[1]Pacific_bookings_input!A:C,3,0),0)</f>
        <v>46</v>
      </c>
      <c r="H252" s="23">
        <f>IFERROR(VLOOKUP(A252,[1]Pacific_bookings_input!H:I,2,0),0)</f>
        <v>54</v>
      </c>
      <c r="I252" s="23">
        <f>IFERROR(ROUND(I$260*$H252/SUM($H$252:$H$259),0),0)+1</f>
        <v>35</v>
      </c>
      <c r="J252" s="23">
        <f>IFERROR(ROUND(J$260*$H252/SUM($H$252:$H$259),0),0)+1</f>
        <v>42</v>
      </c>
      <c r="K252" s="23">
        <f t="shared" ref="K252:L259" si="123">IFERROR(ROUND(K$260*$H252/SUM($H$252:$H$259),0),0)</f>
        <v>41</v>
      </c>
      <c r="L252" s="24">
        <f t="shared" si="123"/>
        <v>41</v>
      </c>
      <c r="M252" s="86">
        <f>IFERROR(VLOOKUP(A252,[1]Revenue_Margin_input_Pac!A:F,6,0),"")</f>
        <v>54.969323550831497</v>
      </c>
      <c r="N252" s="25">
        <f t="shared" si="83"/>
        <v>54.969323550831497</v>
      </c>
      <c r="O252" s="25">
        <f t="shared" si="84"/>
        <v>54.969323550831497</v>
      </c>
      <c r="P252" s="25">
        <f t="shared" si="85"/>
        <v>54.969323550831497</v>
      </c>
      <c r="Q252" s="25">
        <f t="shared" si="86"/>
        <v>54.969323550831497</v>
      </c>
      <c r="R252" s="25">
        <f t="shared" si="86"/>
        <v>54.969323550831497</v>
      </c>
      <c r="S252" s="26">
        <f t="shared" si="86"/>
        <v>54.969323550831497</v>
      </c>
      <c r="T252" s="27">
        <f>IFERROR(VLOOKUP(A252,[1]Revenue_Margin_input_Pac!A:K,7,0),"")</f>
        <v>0.14760464185016797</v>
      </c>
      <c r="U252" s="28">
        <f>IFERROR(VLOOKUP(A252,[1]Revenue_Margin_input_Pac!A:K,8,0),"")</f>
        <v>0.16633596695303909</v>
      </c>
      <c r="V252" s="28">
        <f>IFERROR(VLOOKUP(A252,[1]Revenue_Margin_input_Pac!A:K,9,0),"")</f>
        <v>0.18889926935278628</v>
      </c>
      <c r="W252" s="28">
        <f>IFERROR(VLOOKUP(A252,[1]Revenue_Margin_input_Pac!A:K,10,0),"")</f>
        <v>0.18889926935278628</v>
      </c>
      <c r="X252" s="28">
        <f>IFERROR(VLOOKUP(A252,[1]Revenue_Margin_input_Pac!A:K,11,0),"")</f>
        <v>0.18889926935278628</v>
      </c>
      <c r="Y252" s="28">
        <f>IFERROR(VLOOKUP(A252,[1]Revenue_Margin_input_Pac!A:L,12,0),"")</f>
        <v>0.18889926935278628</v>
      </c>
      <c r="Z252" s="87">
        <f>IFERROR(VLOOKUP(A252,[1]Revenue_Margin_input_Pac!A:M,13,0),"")</f>
        <v>0.18889926935278628</v>
      </c>
      <c r="AA252" s="29">
        <f t="shared" ref="AA252:AG259" si="124">IFERROR(F252*M252,0)</f>
        <v>2308.7115891349231</v>
      </c>
      <c r="AB252" s="30">
        <f t="shared" si="124"/>
        <v>2528.5888833382487</v>
      </c>
      <c r="AC252" s="30">
        <f t="shared" si="124"/>
        <v>2968.3434717449009</v>
      </c>
      <c r="AD252" s="30">
        <f t="shared" si="124"/>
        <v>1923.9263242791023</v>
      </c>
      <c r="AE252" s="30">
        <f t="shared" si="124"/>
        <v>2308.7115891349231</v>
      </c>
      <c r="AF252" s="30">
        <f t="shared" si="124"/>
        <v>2253.7422655840915</v>
      </c>
      <c r="AG252" s="31">
        <f t="shared" si="124"/>
        <v>2253.7422655840915</v>
      </c>
      <c r="AH252" s="29">
        <f t="shared" ref="AH252:AN259" si="125">IFERROR(AA252*T252,0)</f>
        <v>340.77654724959245</v>
      </c>
      <c r="AI252" s="30">
        <f t="shared" si="125"/>
        <v>420.59527693677296</v>
      </c>
      <c r="AJ252" s="30">
        <f t="shared" si="125"/>
        <v>560.71791300072482</v>
      </c>
      <c r="AK252" s="30">
        <f t="shared" si="125"/>
        <v>363.42827694491422</v>
      </c>
      <c r="AL252" s="30">
        <f t="shared" si="125"/>
        <v>436.11393233389708</v>
      </c>
      <c r="AM252" s="30">
        <f t="shared" si="125"/>
        <v>425.73026727832809</v>
      </c>
      <c r="AN252" s="31">
        <f t="shared" si="125"/>
        <v>425.73026727832809</v>
      </c>
      <c r="AO252" s="42"/>
      <c r="AP252" s="43"/>
      <c r="AQ252" s="43"/>
      <c r="AR252" s="43"/>
      <c r="AS252" s="43"/>
      <c r="AT252" s="43"/>
      <c r="AU252" s="90"/>
      <c r="AV252" t="str">
        <f>$A$260</f>
        <v>C5 4-9T - Standard and Premium</v>
      </c>
      <c r="AW252" t="str">
        <f>AV252&amp;"_"&amp;"AM &amp; EMEA"</f>
        <v>C5 4-9T - Standard and Premium_AM &amp; EMEA</v>
      </c>
    </row>
    <row r="253" spans="1:49" ht="15" hidden="1" outlineLevel="1" x14ac:dyDescent="0.25">
      <c r="A253" s="85" t="s">
        <v>493</v>
      </c>
      <c r="B253" t="s">
        <v>494</v>
      </c>
      <c r="C253" t="s">
        <v>14</v>
      </c>
      <c r="D253" t="s">
        <v>18</v>
      </c>
      <c r="E253" t="str">
        <f>VLOOKUP(A253,[1]VLookup!G:I,3,0)</f>
        <v>C5 &gt;3.5 T</v>
      </c>
      <c r="F253" s="22">
        <v>0</v>
      </c>
      <c r="G253" s="23">
        <f>IFERROR(VLOOKUP(A253,[1]Pacific_bookings_input!A:C,3,0),0)</f>
        <v>0</v>
      </c>
      <c r="H253" s="23">
        <f>IFERROR(VLOOKUP(A253,[1]Pacific_bookings_input!H:I,2,0),0)</f>
        <v>0</v>
      </c>
      <c r="I253" s="23">
        <f>IFERROR(ROUND(I$260*$H253/SUM($H$252:$H$259),0),0)</f>
        <v>0</v>
      </c>
      <c r="J253" s="23">
        <f>IFERROR(ROUND(J$260*$H253/SUM($H$252:$H$259),0),0)</f>
        <v>0</v>
      </c>
      <c r="K253" s="23">
        <f t="shared" si="123"/>
        <v>0</v>
      </c>
      <c r="L253" s="24">
        <f t="shared" si="123"/>
        <v>0</v>
      </c>
      <c r="M253" s="86" t="str">
        <f>IFERROR(VLOOKUP(A253,[1]Revenue_Margin_input_Pac!A:F,6,0),"")</f>
        <v/>
      </c>
      <c r="N253" s="25" t="str">
        <f t="shared" si="83"/>
        <v/>
      </c>
      <c r="O253" s="25" t="str">
        <f t="shared" si="84"/>
        <v/>
      </c>
      <c r="P253" s="25" t="str">
        <f t="shared" si="85"/>
        <v/>
      </c>
      <c r="Q253" s="25" t="str">
        <f t="shared" si="86"/>
        <v/>
      </c>
      <c r="R253" s="25" t="str">
        <f t="shared" si="86"/>
        <v/>
      </c>
      <c r="S253" s="26" t="str">
        <f t="shared" si="86"/>
        <v/>
      </c>
      <c r="T253" s="27" t="str">
        <f>IFERROR(VLOOKUP(A253,[1]Revenue_Margin_input_Pac!A:K,7,0),"")</f>
        <v/>
      </c>
      <c r="U253" s="28" t="str">
        <f>IFERROR(VLOOKUP(A253,[1]Revenue_Margin_input_Pac!A:K,8,0),"")</f>
        <v/>
      </c>
      <c r="V253" s="28" t="str">
        <f>IFERROR(VLOOKUP(A253,[1]Revenue_Margin_input_Pac!A:K,9,0),"")</f>
        <v/>
      </c>
      <c r="W253" s="28" t="str">
        <f>IFERROR(VLOOKUP(A253,[1]Revenue_Margin_input_Pac!A:K,10,0),"")</f>
        <v/>
      </c>
      <c r="X253" s="28" t="str">
        <f>IFERROR(VLOOKUP(A253,[1]Revenue_Margin_input_Pac!A:K,11,0),"")</f>
        <v/>
      </c>
      <c r="Y253" s="28" t="str">
        <f>IFERROR(VLOOKUP(A253,[1]Revenue_Margin_input_Pac!A:L,12,0),"")</f>
        <v/>
      </c>
      <c r="Z253" s="87" t="str">
        <f>IFERROR(VLOOKUP(A253,[1]Revenue_Margin_input_Pac!A:M,13,0),"")</f>
        <v/>
      </c>
      <c r="AA253" s="29">
        <f t="shared" si="124"/>
        <v>0</v>
      </c>
      <c r="AB253" s="30">
        <f t="shared" si="124"/>
        <v>0</v>
      </c>
      <c r="AC253" s="30">
        <f t="shared" si="124"/>
        <v>0</v>
      </c>
      <c r="AD253" s="30">
        <f t="shared" si="124"/>
        <v>0</v>
      </c>
      <c r="AE253" s="30">
        <f t="shared" si="124"/>
        <v>0</v>
      </c>
      <c r="AF253" s="30">
        <f t="shared" si="124"/>
        <v>0</v>
      </c>
      <c r="AG253" s="31">
        <f t="shared" si="124"/>
        <v>0</v>
      </c>
      <c r="AH253" s="29">
        <f t="shared" si="125"/>
        <v>0</v>
      </c>
      <c r="AI253" s="30">
        <f t="shared" si="125"/>
        <v>0</v>
      </c>
      <c r="AJ253" s="30">
        <f t="shared" si="125"/>
        <v>0</v>
      </c>
      <c r="AK253" s="30">
        <f t="shared" si="125"/>
        <v>0</v>
      </c>
      <c r="AL253" s="30">
        <f t="shared" si="125"/>
        <v>0</v>
      </c>
      <c r="AM253" s="30">
        <f t="shared" si="125"/>
        <v>0</v>
      </c>
      <c r="AN253" s="31">
        <f t="shared" si="125"/>
        <v>0</v>
      </c>
      <c r="AO253" s="42"/>
      <c r="AP253" s="43"/>
      <c r="AQ253" s="43"/>
      <c r="AR253" s="43"/>
      <c r="AS253" s="43"/>
      <c r="AT253" s="43"/>
      <c r="AU253" s="90"/>
      <c r="AV253" t="str">
        <f t="shared" ref="AV253:AV259" si="126">$A$260</f>
        <v>C5 4-9T - Standard and Premium</v>
      </c>
      <c r="AW253" t="str">
        <f>AV253&amp;"_"&amp;C253</f>
        <v>C5 4-9T - Standard and Premium_SN</v>
      </c>
    </row>
    <row r="254" spans="1:49" ht="15" outlineLevel="1" x14ac:dyDescent="0.25">
      <c r="A254" s="85" t="s">
        <v>495</v>
      </c>
      <c r="B254" t="s">
        <v>496</v>
      </c>
      <c r="C254" t="s">
        <v>21</v>
      </c>
      <c r="D254" t="s">
        <v>15</v>
      </c>
      <c r="E254" t="str">
        <f>VLOOKUP(A254,[1]VLookup!G:I,3,0)</f>
        <v>C5 &gt;3.5 T</v>
      </c>
      <c r="F254" s="22">
        <v>35</v>
      </c>
      <c r="G254" s="23">
        <f>IFERROR(VLOOKUP(A254,[1]Pacific_bookings_input!A:C,3,0),0)</f>
        <v>21</v>
      </c>
      <c r="H254" s="23">
        <f>IFERROR(VLOOKUP(A254,[1]Pacific_bookings_input!H:I,2,0),0)</f>
        <v>61</v>
      </c>
      <c r="I254" s="23">
        <f>IFERROR(ROUND(I$260*$H254/SUM($H$252:$H$259),0),0)-1</f>
        <v>37</v>
      </c>
      <c r="J254" s="23">
        <f>IFERROR(ROUND(J$260*$H254/SUM($H$252:$H$259),0),0)-1</f>
        <v>45</v>
      </c>
      <c r="K254" s="23">
        <f t="shared" si="123"/>
        <v>46</v>
      </c>
      <c r="L254" s="24">
        <f t="shared" si="123"/>
        <v>46</v>
      </c>
      <c r="M254" s="86">
        <f>IFERROR(VLOOKUP(A254,[1]Revenue_Margin_input_Pac!A:F,6,0),"")</f>
        <v>88.695750000000004</v>
      </c>
      <c r="N254" s="25">
        <f t="shared" si="83"/>
        <v>88.695750000000004</v>
      </c>
      <c r="O254" s="25">
        <f t="shared" si="84"/>
        <v>88.695750000000004</v>
      </c>
      <c r="P254" s="25">
        <f t="shared" si="85"/>
        <v>88.695750000000004</v>
      </c>
      <c r="Q254" s="25">
        <f t="shared" si="86"/>
        <v>88.695750000000004</v>
      </c>
      <c r="R254" s="25">
        <f t="shared" si="86"/>
        <v>88.695750000000004</v>
      </c>
      <c r="S254" s="26">
        <f t="shared" si="86"/>
        <v>88.695750000000004</v>
      </c>
      <c r="T254" s="27">
        <f>IFERROR(VLOOKUP(A254,[1]Revenue_Margin_input_Pac!A:K,7,0),"")</f>
        <v>0.15309790478577723</v>
      </c>
      <c r="U254" s="28">
        <f>IFERROR(VLOOKUP(A254,[1]Revenue_Margin_input_Pac!A:K,8,0),"")</f>
        <v>0.17063043373065434</v>
      </c>
      <c r="V254" s="28">
        <f>IFERROR(VLOOKUP(A254,[1]Revenue_Margin_input_Pac!A:K,9,0),"")</f>
        <v>0.16518977416069758</v>
      </c>
      <c r="W254" s="28">
        <f>IFERROR(VLOOKUP(A254,[1]Revenue_Margin_input_Pac!A:K,10,0),"")</f>
        <v>0.16518977416069758</v>
      </c>
      <c r="X254" s="28">
        <f>IFERROR(VLOOKUP(A254,[1]Revenue_Margin_input_Pac!A:K,11,0),"")</f>
        <v>0.16518977416069758</v>
      </c>
      <c r="Y254" s="28">
        <f>IFERROR(VLOOKUP(A254,[1]Revenue_Margin_input_Pac!A:L,12,0),"")</f>
        <v>0.16518977416069758</v>
      </c>
      <c r="Z254" s="87">
        <f>IFERROR(VLOOKUP(A254,[1]Revenue_Margin_input_Pac!A:M,13,0),"")</f>
        <v>0.16518977416069758</v>
      </c>
      <c r="AA254" s="29">
        <f t="shared" si="124"/>
        <v>3104.3512500000002</v>
      </c>
      <c r="AB254" s="30">
        <f t="shared" si="124"/>
        <v>1862.6107500000001</v>
      </c>
      <c r="AC254" s="30">
        <f t="shared" si="124"/>
        <v>5410.4407500000007</v>
      </c>
      <c r="AD254" s="30">
        <f t="shared" si="124"/>
        <v>3281.7427500000003</v>
      </c>
      <c r="AE254" s="30">
        <f t="shared" si="124"/>
        <v>3991.3087500000001</v>
      </c>
      <c r="AF254" s="30">
        <f t="shared" si="124"/>
        <v>4080.0045</v>
      </c>
      <c r="AG254" s="31">
        <f t="shared" si="124"/>
        <v>4080.0045</v>
      </c>
      <c r="AH254" s="29">
        <f t="shared" si="125"/>
        <v>475.26967209410856</v>
      </c>
      <c r="AI254" s="30">
        <f t="shared" si="125"/>
        <v>317.8180801438794</v>
      </c>
      <c r="AJ254" s="30">
        <f t="shared" si="125"/>
        <v>893.74948560233531</v>
      </c>
      <c r="AK254" s="30">
        <f t="shared" si="125"/>
        <v>542.1103437260067</v>
      </c>
      <c r="AL254" s="30">
        <f t="shared" si="125"/>
        <v>659.32339101811613</v>
      </c>
      <c r="AM254" s="30">
        <f t="shared" si="125"/>
        <v>673.97502192962986</v>
      </c>
      <c r="AN254" s="31">
        <f t="shared" si="125"/>
        <v>673.97502192962986</v>
      </c>
      <c r="AO254" s="42"/>
      <c r="AP254" s="43"/>
      <c r="AQ254" s="43"/>
      <c r="AR254" s="43"/>
      <c r="AS254" s="43"/>
      <c r="AT254" s="43"/>
      <c r="AU254" s="90"/>
      <c r="AV254" t="str">
        <f t="shared" si="126"/>
        <v>C5 4-9T - Standard and Premium</v>
      </c>
      <c r="AW254" t="str">
        <f>AV254&amp;"_"&amp;"AM &amp; EMEA"</f>
        <v>C5 4-9T - Standard and Premium_AM &amp; EMEA</v>
      </c>
    </row>
    <row r="255" spans="1:49" ht="15" hidden="1" outlineLevel="1" x14ac:dyDescent="0.25">
      <c r="A255" s="85" t="s">
        <v>497</v>
      </c>
      <c r="B255" t="s">
        <v>498</v>
      </c>
      <c r="C255" t="s">
        <v>14</v>
      </c>
      <c r="D255" t="s">
        <v>15</v>
      </c>
      <c r="E255" t="str">
        <f>VLOOKUP(A255,[1]VLookup!G:I,3,0)</f>
        <v>C5 &gt;3.5 T</v>
      </c>
      <c r="F255" s="22">
        <v>0</v>
      </c>
      <c r="G255" s="23">
        <f>IFERROR(VLOOKUP(A255,[1]Pacific_bookings_input!A:C,3,0),0)</f>
        <v>0</v>
      </c>
      <c r="H255" s="23">
        <f>IFERROR(VLOOKUP(A255,[1]Pacific_bookings_input!H:I,2,0),0)</f>
        <v>0</v>
      </c>
      <c r="I255" s="23">
        <f t="shared" ref="I255:J259" si="127">IFERROR(ROUND(I$260*$H255/SUM($H$252:$H$259),0),0)</f>
        <v>0</v>
      </c>
      <c r="J255" s="23">
        <f t="shared" si="127"/>
        <v>0</v>
      </c>
      <c r="K255" s="23">
        <f t="shared" si="123"/>
        <v>0</v>
      </c>
      <c r="L255" s="24">
        <f t="shared" si="123"/>
        <v>0</v>
      </c>
      <c r="M255" s="86" t="str">
        <f>IFERROR(VLOOKUP(A255,[1]Revenue_Margin_input_Pac!A:F,6,0),"")</f>
        <v/>
      </c>
      <c r="N255" s="25" t="str">
        <f t="shared" si="83"/>
        <v/>
      </c>
      <c r="O255" s="25" t="str">
        <f t="shared" si="84"/>
        <v/>
      </c>
      <c r="P255" s="25" t="str">
        <f t="shared" si="85"/>
        <v/>
      </c>
      <c r="Q255" s="25" t="str">
        <f t="shared" si="86"/>
        <v/>
      </c>
      <c r="R255" s="25" t="str">
        <f t="shared" si="86"/>
        <v/>
      </c>
      <c r="S255" s="26" t="str">
        <f t="shared" si="86"/>
        <v/>
      </c>
      <c r="T255" s="27" t="str">
        <f>IFERROR(VLOOKUP(A255,[1]Revenue_Margin_input_Pac!A:K,7,0),"")</f>
        <v/>
      </c>
      <c r="U255" s="28" t="str">
        <f>IFERROR(VLOOKUP(A255,[1]Revenue_Margin_input_Pac!A:K,8,0),"")</f>
        <v/>
      </c>
      <c r="V255" s="28" t="str">
        <f>IFERROR(VLOOKUP(A255,[1]Revenue_Margin_input_Pac!A:K,9,0),"")</f>
        <v/>
      </c>
      <c r="W255" s="28" t="str">
        <f>IFERROR(VLOOKUP(A255,[1]Revenue_Margin_input_Pac!A:K,10,0),"")</f>
        <v/>
      </c>
      <c r="X255" s="28" t="str">
        <f>IFERROR(VLOOKUP(A255,[1]Revenue_Margin_input_Pac!A:K,11,0),"")</f>
        <v/>
      </c>
      <c r="Y255" s="28" t="str">
        <f>IFERROR(VLOOKUP(A255,[1]Revenue_Margin_input_Pac!A:L,12,0),"")</f>
        <v/>
      </c>
      <c r="Z255" s="87" t="str">
        <f>IFERROR(VLOOKUP(A255,[1]Revenue_Margin_input_Pac!A:M,13,0),"")</f>
        <v/>
      </c>
      <c r="AA255" s="29">
        <f t="shared" si="124"/>
        <v>0</v>
      </c>
      <c r="AB255" s="30">
        <f t="shared" si="124"/>
        <v>0</v>
      </c>
      <c r="AC255" s="30">
        <f t="shared" si="124"/>
        <v>0</v>
      </c>
      <c r="AD255" s="30">
        <f t="shared" si="124"/>
        <v>0</v>
      </c>
      <c r="AE255" s="30">
        <f t="shared" si="124"/>
        <v>0</v>
      </c>
      <c r="AF255" s="30">
        <f t="shared" si="124"/>
        <v>0</v>
      </c>
      <c r="AG255" s="31">
        <f t="shared" si="124"/>
        <v>0</v>
      </c>
      <c r="AH255" s="29">
        <f t="shared" si="125"/>
        <v>0</v>
      </c>
      <c r="AI255" s="30">
        <f t="shared" si="125"/>
        <v>0</v>
      </c>
      <c r="AJ255" s="30">
        <f t="shared" si="125"/>
        <v>0</v>
      </c>
      <c r="AK255" s="30">
        <f t="shared" si="125"/>
        <v>0</v>
      </c>
      <c r="AL255" s="30">
        <f t="shared" si="125"/>
        <v>0</v>
      </c>
      <c r="AM255" s="30">
        <f t="shared" si="125"/>
        <v>0</v>
      </c>
      <c r="AN255" s="31">
        <f t="shared" si="125"/>
        <v>0</v>
      </c>
      <c r="AO255" s="42"/>
      <c r="AP255" s="43"/>
      <c r="AQ255" s="43"/>
      <c r="AR255" s="43"/>
      <c r="AS255" s="43"/>
      <c r="AT255" s="43"/>
      <c r="AU255" s="90"/>
      <c r="AV255" t="str">
        <f t="shared" si="126"/>
        <v>C5 4-9T - Standard and Premium</v>
      </c>
      <c r="AW255" t="str">
        <f>AV255&amp;"_"&amp;C255</f>
        <v>C5 4-9T - Standard and Premium_SN</v>
      </c>
    </row>
    <row r="256" spans="1:49" ht="15" hidden="1" outlineLevel="1" x14ac:dyDescent="0.25">
      <c r="A256" s="85" t="s">
        <v>499</v>
      </c>
      <c r="B256" t="s">
        <v>500</v>
      </c>
      <c r="C256" t="s">
        <v>211</v>
      </c>
      <c r="D256" t="s">
        <v>29</v>
      </c>
      <c r="E256" t="str">
        <f>VLOOKUP(A256,[1]VLookup!G:I,3,0)</f>
        <v>C5 &gt;3.5 T</v>
      </c>
      <c r="F256" s="22">
        <v>0</v>
      </c>
      <c r="G256" s="23">
        <f>IFERROR(VLOOKUP(A256,[1]Pacific_bookings_input!A:C,3,0),0)</f>
        <v>0</v>
      </c>
      <c r="H256" s="23">
        <f>IFERROR(VLOOKUP(A256,[1]Pacific_bookings_input!H:I,2,0),0)</f>
        <v>0</v>
      </c>
      <c r="I256" s="23">
        <f t="shared" si="127"/>
        <v>0</v>
      </c>
      <c r="J256" s="23">
        <f t="shared" si="127"/>
        <v>0</v>
      </c>
      <c r="K256" s="23">
        <f t="shared" si="123"/>
        <v>0</v>
      </c>
      <c r="L256" s="24">
        <f t="shared" si="123"/>
        <v>0</v>
      </c>
      <c r="M256" s="86" t="str">
        <f>IFERROR(VLOOKUP(A256,[1]Revenue_Margin_input_Pac!A:F,6,0),"")</f>
        <v/>
      </c>
      <c r="N256" s="25" t="str">
        <f t="shared" si="83"/>
        <v/>
      </c>
      <c r="O256" s="25" t="str">
        <f t="shared" si="84"/>
        <v/>
      </c>
      <c r="P256" s="25" t="str">
        <f t="shared" si="85"/>
        <v/>
      </c>
      <c r="Q256" s="25" t="str">
        <f t="shared" si="86"/>
        <v/>
      </c>
      <c r="R256" s="25" t="str">
        <f t="shared" si="86"/>
        <v/>
      </c>
      <c r="S256" s="26" t="str">
        <f t="shared" si="86"/>
        <v/>
      </c>
      <c r="T256" s="27" t="str">
        <f>IFERROR(VLOOKUP(A256,[1]Revenue_Margin_input_Pac!A:K,7,0),"")</f>
        <v/>
      </c>
      <c r="U256" s="28" t="str">
        <f>IFERROR(VLOOKUP(A256,[1]Revenue_Margin_input_Pac!A:K,8,0),"")</f>
        <v/>
      </c>
      <c r="V256" s="28" t="str">
        <f>IFERROR(VLOOKUP(A256,[1]Revenue_Margin_input_Pac!A:K,9,0),"")</f>
        <v/>
      </c>
      <c r="W256" s="28" t="str">
        <f>IFERROR(VLOOKUP(A256,[1]Revenue_Margin_input_Pac!A:K,10,0),"")</f>
        <v/>
      </c>
      <c r="X256" s="28" t="str">
        <f>IFERROR(VLOOKUP(A256,[1]Revenue_Margin_input_Pac!A:K,11,0),"")</f>
        <v/>
      </c>
      <c r="Y256" s="28" t="str">
        <f>IFERROR(VLOOKUP(A256,[1]Revenue_Margin_input_Pac!A:L,12,0),"")</f>
        <v/>
      </c>
      <c r="Z256" s="87" t="str">
        <f>IFERROR(VLOOKUP(A256,[1]Revenue_Margin_input_Pac!A:M,13,0),"")</f>
        <v/>
      </c>
      <c r="AA256" s="29">
        <f t="shared" si="124"/>
        <v>0</v>
      </c>
      <c r="AB256" s="30">
        <f t="shared" si="124"/>
        <v>0</v>
      </c>
      <c r="AC256" s="30">
        <f t="shared" si="124"/>
        <v>0</v>
      </c>
      <c r="AD256" s="30">
        <f t="shared" si="124"/>
        <v>0</v>
      </c>
      <c r="AE256" s="30">
        <f t="shared" si="124"/>
        <v>0</v>
      </c>
      <c r="AF256" s="30">
        <f t="shared" si="124"/>
        <v>0</v>
      </c>
      <c r="AG256" s="31">
        <f t="shared" si="124"/>
        <v>0</v>
      </c>
      <c r="AH256" s="29">
        <f t="shared" si="125"/>
        <v>0</v>
      </c>
      <c r="AI256" s="30">
        <f t="shared" si="125"/>
        <v>0</v>
      </c>
      <c r="AJ256" s="30">
        <f t="shared" si="125"/>
        <v>0</v>
      </c>
      <c r="AK256" s="30">
        <f t="shared" si="125"/>
        <v>0</v>
      </c>
      <c r="AL256" s="30">
        <f t="shared" si="125"/>
        <v>0</v>
      </c>
      <c r="AM256" s="30">
        <f t="shared" si="125"/>
        <v>0</v>
      </c>
      <c r="AN256" s="31">
        <f t="shared" si="125"/>
        <v>0</v>
      </c>
      <c r="AO256" s="42"/>
      <c r="AP256" s="43"/>
      <c r="AQ256" s="43"/>
      <c r="AR256" s="43"/>
      <c r="AS256" s="43"/>
      <c r="AT256" s="43"/>
      <c r="AU256" s="90"/>
      <c r="AV256" t="str">
        <f t="shared" si="126"/>
        <v>C5 4-9T - Standard and Premium</v>
      </c>
      <c r="AW256" t="str">
        <f t="shared" ref="AW256:AW259" si="128">AV256&amp;"_"&amp;"AM &amp; EMEA"</f>
        <v>C5 4-9T - Standard and Premium_AM &amp; EMEA</v>
      </c>
    </row>
    <row r="257" spans="1:49" ht="15" outlineLevel="1" x14ac:dyDescent="0.25">
      <c r="A257" s="85" t="s">
        <v>501</v>
      </c>
      <c r="B257" t="s">
        <v>502</v>
      </c>
      <c r="C257" t="s">
        <v>211</v>
      </c>
      <c r="D257" t="s">
        <v>18</v>
      </c>
      <c r="E257" t="str">
        <f>VLOOKUP(A257,[1]VLookup!G:I,3,0)</f>
        <v>C5 &gt;3.5 T</v>
      </c>
      <c r="F257" s="22">
        <v>11</v>
      </c>
      <c r="G257" s="23">
        <f>IFERROR(VLOOKUP(A257,[1]Pacific_bookings_input!A:C,3,0),0)</f>
        <v>10</v>
      </c>
      <c r="H257" s="23">
        <f>IFERROR(VLOOKUP(A257,[1]Pacific_bookings_input!H:I,2,0),0)</f>
        <v>39</v>
      </c>
      <c r="I257" s="23">
        <f t="shared" si="127"/>
        <v>25</v>
      </c>
      <c r="J257" s="23">
        <f t="shared" si="127"/>
        <v>29</v>
      </c>
      <c r="K257" s="23">
        <f t="shared" si="123"/>
        <v>29</v>
      </c>
      <c r="L257" s="24">
        <f t="shared" si="123"/>
        <v>29</v>
      </c>
      <c r="M257" s="86">
        <f>IFERROR(VLOOKUP(A257,[1]Revenue_Margin_input_Pac!A:F,6,0),"")</f>
        <v>93.62789615236629</v>
      </c>
      <c r="N257" s="25">
        <f t="shared" si="83"/>
        <v>93.62789615236629</v>
      </c>
      <c r="O257" s="25">
        <f t="shared" si="84"/>
        <v>93.62789615236629</v>
      </c>
      <c r="P257" s="25">
        <f t="shared" si="85"/>
        <v>93.62789615236629</v>
      </c>
      <c r="Q257" s="25">
        <f t="shared" si="86"/>
        <v>93.62789615236629</v>
      </c>
      <c r="R257" s="25">
        <f t="shared" si="86"/>
        <v>93.62789615236629</v>
      </c>
      <c r="S257" s="26">
        <f t="shared" si="86"/>
        <v>93.62789615236629</v>
      </c>
      <c r="T257" s="27">
        <f>IFERROR(VLOOKUP(A257,[1]Revenue_Margin_input_Pac!A:K,7,0),"")</f>
        <v>0.20706923370333871</v>
      </c>
      <c r="U257" s="28">
        <f>IFERROR(VLOOKUP(A257,[1]Revenue_Margin_input_Pac!A:K,8,0),"")</f>
        <v>0.21946420836639963</v>
      </c>
      <c r="V257" s="28">
        <f>IFERROR(VLOOKUP(A257,[1]Revenue_Margin_input_Pac!A:K,9,0),"")</f>
        <v>0.24743905650927839</v>
      </c>
      <c r="W257" s="28">
        <f>IFERROR(VLOOKUP(A257,[1]Revenue_Margin_input_Pac!A:K,10,0),"")</f>
        <v>0.24743905650927839</v>
      </c>
      <c r="X257" s="28">
        <f>IFERROR(VLOOKUP(A257,[1]Revenue_Margin_input_Pac!A:K,11,0),"")</f>
        <v>0.24743905650927839</v>
      </c>
      <c r="Y257" s="28">
        <f>IFERROR(VLOOKUP(A257,[1]Revenue_Margin_input_Pac!A:L,12,0),"")</f>
        <v>0.24743905650927839</v>
      </c>
      <c r="Z257" s="87">
        <f>IFERROR(VLOOKUP(A257,[1]Revenue_Margin_input_Pac!A:M,13,0),"")</f>
        <v>0.24743905650927839</v>
      </c>
      <c r="AA257" s="29">
        <f t="shared" si="124"/>
        <v>1029.9068576760292</v>
      </c>
      <c r="AB257" s="30">
        <f t="shared" si="124"/>
        <v>936.27896152366293</v>
      </c>
      <c r="AC257" s="30">
        <f t="shared" si="124"/>
        <v>3651.4879499422855</v>
      </c>
      <c r="AD257" s="30">
        <f t="shared" si="124"/>
        <v>2340.6974038091571</v>
      </c>
      <c r="AE257" s="30">
        <f t="shared" si="124"/>
        <v>2715.2089884186225</v>
      </c>
      <c r="AF257" s="30">
        <f t="shared" si="124"/>
        <v>2715.2089884186225</v>
      </c>
      <c r="AG257" s="31">
        <f t="shared" si="124"/>
        <v>2715.2089884186225</v>
      </c>
      <c r="AH257" s="29">
        <f t="shared" si="125"/>
        <v>213.2620238047889</v>
      </c>
      <c r="AI257" s="30">
        <f t="shared" si="125"/>
        <v>205.47972110090541</v>
      </c>
      <c r="AJ257" s="30">
        <f t="shared" si="125"/>
        <v>903.52073318871828</v>
      </c>
      <c r="AK257" s="30">
        <f t="shared" si="125"/>
        <v>579.17995717225529</v>
      </c>
      <c r="AL257" s="30">
        <f t="shared" si="125"/>
        <v>671.84875031981619</v>
      </c>
      <c r="AM257" s="30">
        <f t="shared" si="125"/>
        <v>671.84875031981619</v>
      </c>
      <c r="AN257" s="31">
        <f t="shared" si="125"/>
        <v>671.84875031981619</v>
      </c>
      <c r="AO257" s="42"/>
      <c r="AP257" s="43"/>
      <c r="AQ257" s="43"/>
      <c r="AR257" s="43"/>
      <c r="AS257" s="43"/>
      <c r="AT257" s="43"/>
      <c r="AU257" s="90"/>
      <c r="AV257" t="str">
        <f t="shared" si="126"/>
        <v>C5 4-9T - Standard and Premium</v>
      </c>
      <c r="AW257" t="str">
        <f t="shared" si="128"/>
        <v>C5 4-9T - Standard and Premium_AM &amp; EMEA</v>
      </c>
    </row>
    <row r="258" spans="1:49" ht="15" hidden="1" outlineLevel="1" x14ac:dyDescent="0.25">
      <c r="A258" s="85" t="s">
        <v>503</v>
      </c>
      <c r="B258" t="s">
        <v>500</v>
      </c>
      <c r="C258" t="s">
        <v>211</v>
      </c>
      <c r="D258" t="s">
        <v>29</v>
      </c>
      <c r="E258" t="str">
        <f>VLOOKUP(A258,[1]VLookup!G:I,3,0)</f>
        <v>C5 &gt;3.5 T</v>
      </c>
      <c r="F258" s="22">
        <v>0</v>
      </c>
      <c r="G258" s="23">
        <f>IFERROR(VLOOKUP(A258,[1]Pacific_bookings_input!A:C,3,0),0)</f>
        <v>0</v>
      </c>
      <c r="H258" s="23">
        <f>IFERROR(VLOOKUP(A258,[1]Pacific_bookings_input!H:I,2,0),0)</f>
        <v>0</v>
      </c>
      <c r="I258" s="23">
        <f t="shared" si="127"/>
        <v>0</v>
      </c>
      <c r="J258" s="23">
        <f t="shared" si="127"/>
        <v>0</v>
      </c>
      <c r="K258" s="23">
        <f t="shared" si="123"/>
        <v>0</v>
      </c>
      <c r="L258" s="24">
        <f t="shared" si="123"/>
        <v>0</v>
      </c>
      <c r="M258" s="86" t="str">
        <f>IFERROR(VLOOKUP(A258,[1]Revenue_Margin_input_Pac!A:F,6,0),"")</f>
        <v/>
      </c>
      <c r="N258" s="25" t="str">
        <f t="shared" si="83"/>
        <v/>
      </c>
      <c r="O258" s="25" t="str">
        <f t="shared" si="84"/>
        <v/>
      </c>
      <c r="P258" s="25" t="str">
        <f t="shared" si="85"/>
        <v/>
      </c>
      <c r="Q258" s="25" t="str">
        <f t="shared" si="86"/>
        <v/>
      </c>
      <c r="R258" s="25" t="str">
        <f t="shared" si="86"/>
        <v/>
      </c>
      <c r="S258" s="26" t="str">
        <f t="shared" si="86"/>
        <v/>
      </c>
      <c r="T258" s="27" t="str">
        <f>IFERROR(VLOOKUP(A258,[1]Revenue_Margin_input_Pac!A:K,7,0),"")</f>
        <v/>
      </c>
      <c r="U258" s="28" t="str">
        <f>IFERROR(VLOOKUP(A258,[1]Revenue_Margin_input_Pac!A:K,8,0),"")</f>
        <v/>
      </c>
      <c r="V258" s="28" t="str">
        <f>IFERROR(VLOOKUP(A258,[1]Revenue_Margin_input_Pac!A:K,9,0),"")</f>
        <v/>
      </c>
      <c r="W258" s="28" t="str">
        <f>IFERROR(VLOOKUP(A258,[1]Revenue_Margin_input_Pac!A:K,10,0),"")</f>
        <v/>
      </c>
      <c r="X258" s="28" t="str">
        <f>IFERROR(VLOOKUP(A258,[1]Revenue_Margin_input_Pac!A:K,11,0),"")</f>
        <v/>
      </c>
      <c r="Y258" s="28" t="str">
        <f>IFERROR(VLOOKUP(A258,[1]Revenue_Margin_input_Pac!A:L,12,0),"")</f>
        <v/>
      </c>
      <c r="Z258" s="87" t="str">
        <f>IFERROR(VLOOKUP(A258,[1]Revenue_Margin_input_Pac!A:M,13,0),"")</f>
        <v/>
      </c>
      <c r="AA258" s="29">
        <f t="shared" si="124"/>
        <v>0</v>
      </c>
      <c r="AB258" s="30">
        <f t="shared" si="124"/>
        <v>0</v>
      </c>
      <c r="AC258" s="30">
        <f t="shared" si="124"/>
        <v>0</v>
      </c>
      <c r="AD258" s="30">
        <f t="shared" si="124"/>
        <v>0</v>
      </c>
      <c r="AE258" s="30">
        <f t="shared" si="124"/>
        <v>0</v>
      </c>
      <c r="AF258" s="30">
        <f t="shared" si="124"/>
        <v>0</v>
      </c>
      <c r="AG258" s="31">
        <f t="shared" si="124"/>
        <v>0</v>
      </c>
      <c r="AH258" s="29">
        <f t="shared" si="125"/>
        <v>0</v>
      </c>
      <c r="AI258" s="30">
        <f t="shared" si="125"/>
        <v>0</v>
      </c>
      <c r="AJ258" s="30">
        <f t="shared" si="125"/>
        <v>0</v>
      </c>
      <c r="AK258" s="30">
        <f t="shared" si="125"/>
        <v>0</v>
      </c>
      <c r="AL258" s="30">
        <f t="shared" si="125"/>
        <v>0</v>
      </c>
      <c r="AM258" s="30">
        <f t="shared" si="125"/>
        <v>0</v>
      </c>
      <c r="AN258" s="31">
        <f t="shared" si="125"/>
        <v>0</v>
      </c>
      <c r="AO258" s="42"/>
      <c r="AP258" s="43"/>
      <c r="AQ258" s="43"/>
      <c r="AR258" s="43"/>
      <c r="AS258" s="43"/>
      <c r="AT258" s="43"/>
      <c r="AU258" s="90"/>
      <c r="AV258" t="str">
        <f t="shared" si="126"/>
        <v>C5 4-9T - Standard and Premium</v>
      </c>
      <c r="AW258" t="str">
        <f t="shared" si="128"/>
        <v>C5 4-9T - Standard and Premium_AM &amp; EMEA</v>
      </c>
    </row>
    <row r="259" spans="1:49" ht="15" outlineLevel="1" x14ac:dyDescent="0.25">
      <c r="A259" s="85" t="s">
        <v>504</v>
      </c>
      <c r="B259" t="s">
        <v>505</v>
      </c>
      <c r="C259" t="s">
        <v>211</v>
      </c>
      <c r="D259" t="s">
        <v>15</v>
      </c>
      <c r="E259" t="str">
        <f>VLOOKUP(A259,[1]VLookup!G:I,3,0)</f>
        <v>C5 &gt;3.5 T</v>
      </c>
      <c r="F259" s="22">
        <v>6</v>
      </c>
      <c r="G259" s="23">
        <f>IFERROR(VLOOKUP(A259,[1]Pacific_bookings_input!A:C,3,0),0)</f>
        <v>5</v>
      </c>
      <c r="H259" s="23">
        <f>IFERROR(VLOOKUP(A259,[1]Pacific_bookings_input!H:I,2,0),0)</f>
        <v>5</v>
      </c>
      <c r="I259" s="23">
        <f t="shared" si="127"/>
        <v>3</v>
      </c>
      <c r="J259" s="23">
        <f t="shared" si="127"/>
        <v>4</v>
      </c>
      <c r="K259" s="23">
        <f t="shared" si="123"/>
        <v>4</v>
      </c>
      <c r="L259" s="24">
        <f t="shared" si="123"/>
        <v>4</v>
      </c>
      <c r="M259" s="86">
        <f>IFERROR(VLOOKUP(A259,[1]Revenue_Margin_input_Pac!A:F,6,0),"")</f>
        <v>65.273114058383058</v>
      </c>
      <c r="N259" s="25">
        <f t="shared" si="83"/>
        <v>65.273114058383058</v>
      </c>
      <c r="O259" s="25">
        <f t="shared" si="84"/>
        <v>65.273114058383058</v>
      </c>
      <c r="P259" s="25">
        <f t="shared" si="85"/>
        <v>65.273114058383058</v>
      </c>
      <c r="Q259" s="25">
        <f t="shared" si="86"/>
        <v>65.273114058383058</v>
      </c>
      <c r="R259" s="25">
        <f t="shared" si="86"/>
        <v>65.273114058383058</v>
      </c>
      <c r="S259" s="26">
        <f t="shared" si="86"/>
        <v>65.273114058383058</v>
      </c>
      <c r="T259" s="27">
        <f>IFERROR(VLOOKUP(A259,[1]Revenue_Margin_input_Pac!A:K,7,0),"")</f>
        <v>0.21010371197253333</v>
      </c>
      <c r="U259" s="28">
        <f>IFERROR(VLOOKUP(A259,[1]Revenue_Margin_input_Pac!A:K,8,0),"")</f>
        <v>0.22779443462969196</v>
      </c>
      <c r="V259" s="28">
        <f>IFERROR(VLOOKUP(A259,[1]Revenue_Margin_input_Pac!A:K,9,0),"")</f>
        <v>0.22779443462969196</v>
      </c>
      <c r="W259" s="28">
        <f>IFERROR(VLOOKUP(A259,[1]Revenue_Margin_input_Pac!A:K,10,0),"")</f>
        <v>0.22779443462969196</v>
      </c>
      <c r="X259" s="28">
        <f>IFERROR(VLOOKUP(A259,[1]Revenue_Margin_input_Pac!A:K,11,0),"")</f>
        <v>0.22779443462969196</v>
      </c>
      <c r="Y259" s="28">
        <f>IFERROR(VLOOKUP(A259,[1]Revenue_Margin_input_Pac!A:L,12,0),"")</f>
        <v>0.22779443462969196</v>
      </c>
      <c r="Z259" s="87">
        <f>IFERROR(VLOOKUP(A259,[1]Revenue_Margin_input_Pac!A:M,13,0),"")</f>
        <v>0.22779443462969196</v>
      </c>
      <c r="AA259" s="29">
        <f t="shared" si="124"/>
        <v>391.63868435029838</v>
      </c>
      <c r="AB259" s="30">
        <f t="shared" si="124"/>
        <v>326.36557029191528</v>
      </c>
      <c r="AC259" s="30">
        <f t="shared" si="124"/>
        <v>326.36557029191528</v>
      </c>
      <c r="AD259" s="30">
        <f t="shared" si="124"/>
        <v>195.81934217514919</v>
      </c>
      <c r="AE259" s="30">
        <f t="shared" si="124"/>
        <v>261.09245623353223</v>
      </c>
      <c r="AF259" s="30">
        <f t="shared" si="124"/>
        <v>261.09245623353223</v>
      </c>
      <c r="AG259" s="31">
        <f t="shared" si="124"/>
        <v>261.09245623353223</v>
      </c>
      <c r="AH259" s="29">
        <f t="shared" si="125"/>
        <v>82.28474133403698</v>
      </c>
      <c r="AI259" s="30">
        <f t="shared" si="125"/>
        <v>74.344260567243836</v>
      </c>
      <c r="AJ259" s="30">
        <f t="shared" si="125"/>
        <v>74.344260567243836</v>
      </c>
      <c r="AK259" s="30">
        <f t="shared" si="125"/>
        <v>44.606556340346302</v>
      </c>
      <c r="AL259" s="30">
        <f t="shared" si="125"/>
        <v>59.475408453795069</v>
      </c>
      <c r="AM259" s="30">
        <f t="shared" si="125"/>
        <v>59.475408453795069</v>
      </c>
      <c r="AN259" s="31">
        <f t="shared" si="125"/>
        <v>59.475408453795069</v>
      </c>
      <c r="AO259" s="42"/>
      <c r="AP259" s="43"/>
      <c r="AQ259" s="43"/>
      <c r="AR259" s="43"/>
      <c r="AS259" s="43"/>
      <c r="AT259" s="43"/>
      <c r="AU259" s="90"/>
      <c r="AV259" t="str">
        <f t="shared" si="126"/>
        <v>C5 4-9T - Standard and Premium</v>
      </c>
      <c r="AW259" t="str">
        <f t="shared" si="128"/>
        <v>C5 4-9T - Standard and Premium_AM &amp; EMEA</v>
      </c>
    </row>
    <row r="260" spans="1:49" ht="15" x14ac:dyDescent="0.25">
      <c r="A260" s="89" t="s">
        <v>506</v>
      </c>
      <c r="F260" s="36">
        <v>94</v>
      </c>
      <c r="G260" s="37">
        <f>[1]Pacific!BD53</f>
        <v>101</v>
      </c>
      <c r="H260" s="37">
        <f>[1]Pacific!BE53</f>
        <v>159</v>
      </c>
      <c r="I260" s="37">
        <f>[1]Pacific!BF53</f>
        <v>100</v>
      </c>
      <c r="J260" s="37">
        <f>[1]Pacific!BG53</f>
        <v>120</v>
      </c>
      <c r="K260" s="37">
        <f>[1]Pacific!BH53</f>
        <v>120</v>
      </c>
      <c r="L260" s="38">
        <f>[1]Pacific!BI53</f>
        <v>120</v>
      </c>
      <c r="M260" s="86" t="str">
        <f>IFERROR(VLOOKUP(A260,[1]Revenue_Margin_input_Pac!A:F,6,0),"")</f>
        <v/>
      </c>
      <c r="N260" s="25" t="str">
        <f t="shared" si="83"/>
        <v/>
      </c>
      <c r="O260" s="25" t="str">
        <f t="shared" si="84"/>
        <v/>
      </c>
      <c r="P260" s="25" t="str">
        <f t="shared" si="85"/>
        <v/>
      </c>
      <c r="Q260" s="25" t="str">
        <f t="shared" si="86"/>
        <v/>
      </c>
      <c r="R260" s="25" t="str">
        <f t="shared" si="86"/>
        <v/>
      </c>
      <c r="S260" s="26" t="str">
        <f t="shared" si="86"/>
        <v/>
      </c>
      <c r="T260" s="27" t="str">
        <f>IFERROR(VLOOKUP(A260,[1]Revenue_Margin_input_Pac!A:K,7,0),"")</f>
        <v/>
      </c>
      <c r="U260" s="28" t="str">
        <f>IFERROR(VLOOKUP(A260,[1]Revenue_Margin_input_Pac!A:K,8,0),"")</f>
        <v/>
      </c>
      <c r="V260" s="28" t="str">
        <f>IFERROR(VLOOKUP(A260,[1]Revenue_Margin_input_Pac!A:K,9,0),"")</f>
        <v/>
      </c>
      <c r="W260" s="28" t="str">
        <f>IFERROR(VLOOKUP(A260,[1]Revenue_Margin_input_Pac!A:K,10,0),"")</f>
        <v/>
      </c>
      <c r="X260" s="28" t="str">
        <f>IFERROR(VLOOKUP(A260,[1]Revenue_Margin_input_Pac!A:K,11,0),"")</f>
        <v/>
      </c>
      <c r="Y260" s="28" t="str">
        <f>IFERROR(VLOOKUP(A260,[1]Revenue_Margin_input_Pac!A:L,12,0),"")</f>
        <v/>
      </c>
      <c r="Z260" s="87" t="str">
        <f>IFERROR(VLOOKUP(A260,[1]Revenue_Margin_input_Pac!A:M,13,0),"")</f>
        <v/>
      </c>
      <c r="AA260" s="39">
        <f>SUM(AA252:AA259)</f>
        <v>6834.6083811612516</v>
      </c>
      <c r="AB260" s="40">
        <f t="shared" ref="AB260:AN260" si="129">SUM(AB252:AB259)</f>
        <v>5653.8441651538269</v>
      </c>
      <c r="AC260" s="40">
        <f t="shared" si="129"/>
        <v>12356.637741979102</v>
      </c>
      <c r="AD260" s="40">
        <f t="shared" si="129"/>
        <v>7742.1858202634085</v>
      </c>
      <c r="AE260" s="40">
        <f t="shared" si="129"/>
        <v>9276.3217837870779</v>
      </c>
      <c r="AF260" s="40">
        <f t="shared" si="129"/>
        <v>9310.0482102362475</v>
      </c>
      <c r="AG260" s="41">
        <f t="shared" si="129"/>
        <v>9310.0482102362475</v>
      </c>
      <c r="AH260" s="39">
        <f t="shared" si="129"/>
        <v>1111.5929844825268</v>
      </c>
      <c r="AI260" s="40">
        <f t="shared" si="129"/>
        <v>1018.2373387488016</v>
      </c>
      <c r="AJ260" s="40">
        <f t="shared" si="129"/>
        <v>2432.3323923590224</v>
      </c>
      <c r="AK260" s="40">
        <f t="shared" si="129"/>
        <v>1529.3251341835226</v>
      </c>
      <c r="AL260" s="40">
        <f t="shared" si="129"/>
        <v>1826.7614821256245</v>
      </c>
      <c r="AM260" s="40">
        <f t="shared" si="129"/>
        <v>1831.0294479815693</v>
      </c>
      <c r="AN260" s="41">
        <f t="shared" si="129"/>
        <v>1831.0294479815693</v>
      </c>
      <c r="AO260" s="42">
        <f t="shared" ref="AO260:AU264" si="130">IFERROR(AH260/AA260,"")</f>
        <v>0.16264179635317436</v>
      </c>
      <c r="AP260" s="43">
        <f t="shared" si="130"/>
        <v>0.18009646339820862</v>
      </c>
      <c r="AQ260" s="43">
        <f t="shared" si="130"/>
        <v>0.19684419363494648</v>
      </c>
      <c r="AR260" s="43">
        <f t="shared" si="130"/>
        <v>0.19753144262965922</v>
      </c>
      <c r="AS260" s="43">
        <f t="shared" si="130"/>
        <v>0.19692735167061501</v>
      </c>
      <c r="AT260" s="43">
        <f t="shared" si="130"/>
        <v>0.19667239166048378</v>
      </c>
      <c r="AU260" s="90">
        <f t="shared" si="130"/>
        <v>0.19667239166048378</v>
      </c>
      <c r="AW260" t="str">
        <f t="shared" ref="AW260:AW267" si="131">AV260&amp;"_"&amp;C260</f>
        <v>_</v>
      </c>
    </row>
    <row r="261" spans="1:49" ht="15" hidden="1" outlineLevel="1" x14ac:dyDescent="0.25">
      <c r="A261" s="85" t="s">
        <v>507</v>
      </c>
      <c r="B261" t="s">
        <v>508</v>
      </c>
      <c r="C261" t="s">
        <v>80</v>
      </c>
      <c r="D261" t="s">
        <v>15</v>
      </c>
      <c r="E261" t="str">
        <f>VLOOKUP(A261,[1]VLookup!G:I,3,0)</f>
        <v>C5 &gt;3.5 T</v>
      </c>
      <c r="F261" s="22">
        <v>0</v>
      </c>
      <c r="G261" s="23">
        <f>IFERROR(VLOOKUP(A261,[1]Pacific_bookings_input!A:C,3,0),0)</f>
        <v>0</v>
      </c>
      <c r="H261" s="23">
        <f>IFERROR(VLOOKUP(A261,[1]Pacific_bookings_input!H:I,2,0),0)</f>
        <v>0</v>
      </c>
      <c r="I261" s="23">
        <f t="shared" ref="I261:L264" si="132">IFERROR(ROUND(I$267*$H261/SUM($H$261:$H$266),0),0)</f>
        <v>0</v>
      </c>
      <c r="J261" s="23">
        <f t="shared" si="132"/>
        <v>0</v>
      </c>
      <c r="K261" s="23">
        <f t="shared" si="132"/>
        <v>0</v>
      </c>
      <c r="L261" s="24">
        <f t="shared" si="132"/>
        <v>0</v>
      </c>
      <c r="M261" s="86" t="str">
        <f>IFERROR(VLOOKUP(A261,[1]Revenue_Margin_input_Pac!A:F,6,0),"")</f>
        <v/>
      </c>
      <c r="N261" s="25" t="str">
        <f t="shared" ref="N261:N296" si="133">M261</f>
        <v/>
      </c>
      <c r="O261" s="25" t="str">
        <f t="shared" ref="O261:O296" si="134">M261</f>
        <v/>
      </c>
      <c r="P261" s="25" t="str">
        <f t="shared" ref="P261:P296" si="135">M261</f>
        <v/>
      </c>
      <c r="Q261" s="25" t="str">
        <f t="shared" ref="Q261:S296" si="136">M261</f>
        <v/>
      </c>
      <c r="R261" s="25" t="str">
        <f t="shared" si="136"/>
        <v/>
      </c>
      <c r="S261" s="26" t="str">
        <f t="shared" si="136"/>
        <v/>
      </c>
      <c r="T261" s="27" t="str">
        <f>IFERROR(VLOOKUP(A261,[1]Revenue_Margin_input_Pac!A:K,7,0),"")</f>
        <v/>
      </c>
      <c r="U261" s="28" t="str">
        <f>IFERROR(VLOOKUP(A261,[1]Revenue_Margin_input_Pac!A:K,8,0),"")</f>
        <v/>
      </c>
      <c r="V261" s="28" t="str">
        <f>IFERROR(VLOOKUP(A261,[1]Revenue_Margin_input_Pac!A:K,9,0),"")</f>
        <v/>
      </c>
      <c r="W261" s="28" t="str">
        <f>IFERROR(VLOOKUP(A261,[1]Revenue_Margin_input_Pac!A:K,10,0),"")</f>
        <v/>
      </c>
      <c r="X261" s="28" t="str">
        <f>IFERROR(VLOOKUP(A261,[1]Revenue_Margin_input_Pac!A:K,11,0),"")</f>
        <v/>
      </c>
      <c r="Y261" s="28" t="str">
        <f>IFERROR(VLOOKUP(A261,[1]Revenue_Margin_input_Pac!A:L,12,0),"")</f>
        <v/>
      </c>
      <c r="Z261" s="87" t="str">
        <f>IFERROR(VLOOKUP(A261,[1]Revenue_Margin_input_Pac!A:M,13,0),"")</f>
        <v/>
      </c>
      <c r="AA261" s="29">
        <f t="shared" ref="AA261:AG266" si="137">IFERROR(F261*M261,0)</f>
        <v>0</v>
      </c>
      <c r="AB261" s="30">
        <f t="shared" si="137"/>
        <v>0</v>
      </c>
      <c r="AC261" s="30">
        <f t="shared" si="137"/>
        <v>0</v>
      </c>
      <c r="AD261" s="30">
        <f t="shared" si="137"/>
        <v>0</v>
      </c>
      <c r="AE261" s="30">
        <f t="shared" si="137"/>
        <v>0</v>
      </c>
      <c r="AF261" s="30">
        <f t="shared" si="137"/>
        <v>0</v>
      </c>
      <c r="AG261" s="31">
        <f t="shared" si="137"/>
        <v>0</v>
      </c>
      <c r="AH261" s="29">
        <f t="shared" ref="AH261:AN266" si="138">IFERROR(AA261*T261,0)</f>
        <v>0</v>
      </c>
      <c r="AI261" s="30">
        <f t="shared" si="138"/>
        <v>0</v>
      </c>
      <c r="AJ261" s="30">
        <f t="shared" si="138"/>
        <v>0</v>
      </c>
      <c r="AK261" s="30">
        <f t="shared" si="138"/>
        <v>0</v>
      </c>
      <c r="AL261" s="30">
        <f t="shared" si="138"/>
        <v>0</v>
      </c>
      <c r="AM261" s="30">
        <f t="shared" si="138"/>
        <v>0</v>
      </c>
      <c r="AN261" s="31">
        <f t="shared" si="138"/>
        <v>0</v>
      </c>
      <c r="AO261" s="42" t="str">
        <f t="shared" si="130"/>
        <v/>
      </c>
      <c r="AP261" s="43" t="str">
        <f t="shared" si="130"/>
        <v/>
      </c>
      <c r="AQ261" s="43" t="str">
        <f t="shared" si="130"/>
        <v/>
      </c>
      <c r="AR261" s="43" t="str">
        <f t="shared" si="130"/>
        <v/>
      </c>
      <c r="AS261" s="43" t="str">
        <f t="shared" si="130"/>
        <v/>
      </c>
      <c r="AT261" s="43" t="str">
        <f t="shared" si="130"/>
        <v/>
      </c>
      <c r="AU261" s="90" t="str">
        <f t="shared" si="130"/>
        <v/>
      </c>
      <c r="AV261" t="str">
        <f>$A$267</f>
        <v>C5 4-9T - Low Intensity</v>
      </c>
      <c r="AW261" t="str">
        <f t="shared" si="131"/>
        <v>C5 4-9T - Low Intensity_Hangcha</v>
      </c>
    </row>
    <row r="262" spans="1:49" ht="15" hidden="1" outlineLevel="1" x14ac:dyDescent="0.25">
      <c r="A262" s="85" t="s">
        <v>509</v>
      </c>
      <c r="B262" t="s">
        <v>508</v>
      </c>
      <c r="C262" t="s">
        <v>80</v>
      </c>
      <c r="D262" t="s">
        <v>18</v>
      </c>
      <c r="E262" t="str">
        <f>VLOOKUP(A262,[1]VLookup!G:I,3,0)</f>
        <v>C5 &gt;3.5 T</v>
      </c>
      <c r="F262" s="22">
        <v>0</v>
      </c>
      <c r="G262" s="23">
        <f>IFERROR(VLOOKUP(A262,[1]Pacific_bookings_input!A:C,3,0),0)</f>
        <v>0</v>
      </c>
      <c r="H262" s="23">
        <f>IFERROR(VLOOKUP(A262,[1]Pacific_bookings_input!H:I,2,0),0)</f>
        <v>0</v>
      </c>
      <c r="I262" s="23">
        <f t="shared" si="132"/>
        <v>0</v>
      </c>
      <c r="J262" s="23">
        <f t="shared" si="132"/>
        <v>0</v>
      </c>
      <c r="K262" s="23">
        <f t="shared" si="132"/>
        <v>0</v>
      </c>
      <c r="L262" s="24">
        <f t="shared" si="132"/>
        <v>0</v>
      </c>
      <c r="M262" s="86" t="str">
        <f>IFERROR(VLOOKUP(A262,[1]Revenue_Margin_input_Pac!A:F,6,0),"")</f>
        <v/>
      </c>
      <c r="N262" s="25" t="str">
        <f t="shared" si="133"/>
        <v/>
      </c>
      <c r="O262" s="25" t="str">
        <f t="shared" si="134"/>
        <v/>
      </c>
      <c r="P262" s="25" t="str">
        <f t="shared" si="135"/>
        <v/>
      </c>
      <c r="Q262" s="25" t="str">
        <f t="shared" si="136"/>
        <v/>
      </c>
      <c r="R262" s="25" t="str">
        <f t="shared" si="136"/>
        <v/>
      </c>
      <c r="S262" s="26" t="str">
        <f t="shared" si="136"/>
        <v/>
      </c>
      <c r="T262" s="27" t="str">
        <f>IFERROR(VLOOKUP(A262,[1]Revenue_Margin_input_Pac!A:K,7,0),"")</f>
        <v/>
      </c>
      <c r="U262" s="28" t="str">
        <f>IFERROR(VLOOKUP(A262,[1]Revenue_Margin_input_Pac!A:K,8,0),"")</f>
        <v/>
      </c>
      <c r="V262" s="28" t="str">
        <f>IFERROR(VLOOKUP(A262,[1]Revenue_Margin_input_Pac!A:K,9,0),"")</f>
        <v/>
      </c>
      <c r="W262" s="28" t="str">
        <f>IFERROR(VLOOKUP(A262,[1]Revenue_Margin_input_Pac!A:K,10,0),"")</f>
        <v/>
      </c>
      <c r="X262" s="28" t="str">
        <f>IFERROR(VLOOKUP(A262,[1]Revenue_Margin_input_Pac!A:K,11,0),"")</f>
        <v/>
      </c>
      <c r="Y262" s="28" t="str">
        <f>IFERROR(VLOOKUP(A262,[1]Revenue_Margin_input_Pac!A:L,12,0),"")</f>
        <v/>
      </c>
      <c r="Z262" s="87" t="str">
        <f>IFERROR(VLOOKUP(A262,[1]Revenue_Margin_input_Pac!A:M,13,0),"")</f>
        <v/>
      </c>
      <c r="AA262" s="29">
        <f t="shared" si="137"/>
        <v>0</v>
      </c>
      <c r="AB262" s="30">
        <f t="shared" si="137"/>
        <v>0</v>
      </c>
      <c r="AC262" s="30">
        <f t="shared" si="137"/>
        <v>0</v>
      </c>
      <c r="AD262" s="30">
        <f t="shared" si="137"/>
        <v>0</v>
      </c>
      <c r="AE262" s="30">
        <f t="shared" si="137"/>
        <v>0</v>
      </c>
      <c r="AF262" s="30">
        <f t="shared" si="137"/>
        <v>0</v>
      </c>
      <c r="AG262" s="31">
        <f t="shared" si="137"/>
        <v>0</v>
      </c>
      <c r="AH262" s="29">
        <f t="shared" si="138"/>
        <v>0</v>
      </c>
      <c r="AI262" s="30">
        <f t="shared" si="138"/>
        <v>0</v>
      </c>
      <c r="AJ262" s="30">
        <f t="shared" si="138"/>
        <v>0</v>
      </c>
      <c r="AK262" s="30">
        <f t="shared" si="138"/>
        <v>0</v>
      </c>
      <c r="AL262" s="30">
        <f t="shared" si="138"/>
        <v>0</v>
      </c>
      <c r="AM262" s="30">
        <f t="shared" si="138"/>
        <v>0</v>
      </c>
      <c r="AN262" s="31">
        <f t="shared" si="138"/>
        <v>0</v>
      </c>
      <c r="AO262" s="42" t="str">
        <f t="shared" si="130"/>
        <v/>
      </c>
      <c r="AP262" s="43" t="str">
        <f t="shared" si="130"/>
        <v/>
      </c>
      <c r="AQ262" s="43" t="str">
        <f t="shared" si="130"/>
        <v/>
      </c>
      <c r="AR262" s="43" t="str">
        <f t="shared" si="130"/>
        <v/>
      </c>
      <c r="AS262" s="43" t="str">
        <f t="shared" si="130"/>
        <v/>
      </c>
      <c r="AT262" s="43" t="str">
        <f t="shared" si="130"/>
        <v/>
      </c>
      <c r="AU262" s="90" t="str">
        <f t="shared" si="130"/>
        <v/>
      </c>
      <c r="AV262" t="str">
        <f t="shared" ref="AV262:AV266" si="139">$A$267</f>
        <v>C5 4-9T - Low Intensity</v>
      </c>
      <c r="AW262" t="str">
        <f t="shared" si="131"/>
        <v>C5 4-9T - Low Intensity_Hangcha</v>
      </c>
    </row>
    <row r="263" spans="1:49" ht="15" hidden="1" outlineLevel="1" x14ac:dyDescent="0.25">
      <c r="A263" s="85" t="s">
        <v>510</v>
      </c>
      <c r="B263" t="s">
        <v>511</v>
      </c>
      <c r="C263" t="s">
        <v>80</v>
      </c>
      <c r="D263" t="s">
        <v>18</v>
      </c>
      <c r="E263" t="str">
        <f>VLOOKUP(A263,[1]VLookup!G:I,3,0)</f>
        <v>C5 &gt;3.5 T</v>
      </c>
      <c r="F263" s="22">
        <v>0</v>
      </c>
      <c r="G263" s="23">
        <f>IFERROR(VLOOKUP(A263,[1]Pacific_bookings_input!A:C,3,0),0)</f>
        <v>0</v>
      </c>
      <c r="H263" s="23">
        <f>IFERROR(VLOOKUP(A263,[1]Pacific_bookings_input!H:I,2,0),0)</f>
        <v>0</v>
      </c>
      <c r="I263" s="23">
        <f t="shared" si="132"/>
        <v>0</v>
      </c>
      <c r="J263" s="23">
        <f t="shared" si="132"/>
        <v>0</v>
      </c>
      <c r="K263" s="23">
        <f t="shared" si="132"/>
        <v>0</v>
      </c>
      <c r="L263" s="24">
        <f t="shared" si="132"/>
        <v>0</v>
      </c>
      <c r="M263" s="86" t="str">
        <f>IFERROR(VLOOKUP(A263,[1]Revenue_Margin_input_Pac!A:F,6,0),"")</f>
        <v/>
      </c>
      <c r="N263" s="25" t="str">
        <f t="shared" si="133"/>
        <v/>
      </c>
      <c r="O263" s="25" t="str">
        <f t="shared" si="134"/>
        <v/>
      </c>
      <c r="P263" s="25" t="str">
        <f t="shared" si="135"/>
        <v/>
      </c>
      <c r="Q263" s="25" t="str">
        <f t="shared" si="136"/>
        <v/>
      </c>
      <c r="R263" s="25" t="str">
        <f t="shared" si="136"/>
        <v/>
      </c>
      <c r="S263" s="26" t="str">
        <f t="shared" si="136"/>
        <v/>
      </c>
      <c r="T263" s="27" t="str">
        <f>IFERROR(VLOOKUP(A263,[1]Revenue_Margin_input_Pac!A:K,7,0),"")</f>
        <v/>
      </c>
      <c r="U263" s="28" t="str">
        <f>IFERROR(VLOOKUP(A263,[1]Revenue_Margin_input_Pac!A:K,8,0),"")</f>
        <v/>
      </c>
      <c r="V263" s="28" t="str">
        <f>IFERROR(VLOOKUP(A263,[1]Revenue_Margin_input_Pac!A:K,9,0),"")</f>
        <v/>
      </c>
      <c r="W263" s="28" t="str">
        <f>IFERROR(VLOOKUP(A263,[1]Revenue_Margin_input_Pac!A:K,10,0),"")</f>
        <v/>
      </c>
      <c r="X263" s="28" t="str">
        <f>IFERROR(VLOOKUP(A263,[1]Revenue_Margin_input_Pac!A:K,11,0),"")</f>
        <v/>
      </c>
      <c r="Y263" s="28" t="str">
        <f>IFERROR(VLOOKUP(A263,[1]Revenue_Margin_input_Pac!A:L,12,0),"")</f>
        <v/>
      </c>
      <c r="Z263" s="87" t="str">
        <f>IFERROR(VLOOKUP(A263,[1]Revenue_Margin_input_Pac!A:M,13,0),"")</f>
        <v/>
      </c>
      <c r="AA263" s="29">
        <f t="shared" si="137"/>
        <v>0</v>
      </c>
      <c r="AB263" s="30">
        <f t="shared" si="137"/>
        <v>0</v>
      </c>
      <c r="AC263" s="30">
        <f t="shared" si="137"/>
        <v>0</v>
      </c>
      <c r="AD263" s="30">
        <f t="shared" si="137"/>
        <v>0</v>
      </c>
      <c r="AE263" s="30">
        <f t="shared" si="137"/>
        <v>0</v>
      </c>
      <c r="AF263" s="30">
        <f t="shared" si="137"/>
        <v>0</v>
      </c>
      <c r="AG263" s="31">
        <f t="shared" si="137"/>
        <v>0</v>
      </c>
      <c r="AH263" s="29">
        <f t="shared" si="138"/>
        <v>0</v>
      </c>
      <c r="AI263" s="30">
        <f t="shared" si="138"/>
        <v>0</v>
      </c>
      <c r="AJ263" s="30">
        <f t="shared" si="138"/>
        <v>0</v>
      </c>
      <c r="AK263" s="30">
        <f t="shared" si="138"/>
        <v>0</v>
      </c>
      <c r="AL263" s="30">
        <f t="shared" si="138"/>
        <v>0</v>
      </c>
      <c r="AM263" s="30">
        <f t="shared" si="138"/>
        <v>0</v>
      </c>
      <c r="AN263" s="31">
        <f t="shared" si="138"/>
        <v>0</v>
      </c>
      <c r="AO263" s="42" t="str">
        <f t="shared" si="130"/>
        <v/>
      </c>
      <c r="AP263" s="43" t="str">
        <f t="shared" si="130"/>
        <v/>
      </c>
      <c r="AQ263" s="43" t="str">
        <f t="shared" si="130"/>
        <v/>
      </c>
      <c r="AR263" s="43" t="str">
        <f t="shared" si="130"/>
        <v/>
      </c>
      <c r="AS263" s="43" t="str">
        <f t="shared" si="130"/>
        <v/>
      </c>
      <c r="AT263" s="43" t="str">
        <f t="shared" si="130"/>
        <v/>
      </c>
      <c r="AU263" s="90" t="str">
        <f t="shared" si="130"/>
        <v/>
      </c>
      <c r="AV263" t="str">
        <f t="shared" si="139"/>
        <v>C5 4-9T - Low Intensity</v>
      </c>
      <c r="AW263" t="str">
        <f t="shared" si="131"/>
        <v>C5 4-9T - Low Intensity_Hangcha</v>
      </c>
    </row>
    <row r="264" spans="1:49" ht="15" hidden="1" outlineLevel="1" x14ac:dyDescent="0.25">
      <c r="A264" s="85" t="s">
        <v>512</v>
      </c>
      <c r="B264" t="s">
        <v>511</v>
      </c>
      <c r="C264" t="s">
        <v>80</v>
      </c>
      <c r="D264" t="s">
        <v>15</v>
      </c>
      <c r="E264" t="str">
        <f>VLOOKUP(A264,[1]VLookup!G:I,3,0)</f>
        <v>C5 &gt;3.5 T</v>
      </c>
      <c r="F264" s="22">
        <v>0</v>
      </c>
      <c r="G264" s="23">
        <f>IFERROR(VLOOKUP(A264,[1]Pacific_bookings_input!A:C,3,0),0)</f>
        <v>0</v>
      </c>
      <c r="H264" s="23">
        <f>IFERROR(VLOOKUP(A264,[1]Pacific_bookings_input!H:I,2,0),0)</f>
        <v>0</v>
      </c>
      <c r="I264" s="23">
        <f t="shared" si="132"/>
        <v>0</v>
      </c>
      <c r="J264" s="23">
        <f t="shared" si="132"/>
        <v>0</v>
      </c>
      <c r="K264" s="23">
        <f t="shared" si="132"/>
        <v>0</v>
      </c>
      <c r="L264" s="24">
        <f t="shared" si="132"/>
        <v>0</v>
      </c>
      <c r="M264" s="86" t="str">
        <f>IFERROR(VLOOKUP(A264,[1]Revenue_Margin_input_Pac!A:F,6,0),"")</f>
        <v/>
      </c>
      <c r="N264" s="25" t="str">
        <f t="shared" si="133"/>
        <v/>
      </c>
      <c r="O264" s="25" t="str">
        <f t="shared" si="134"/>
        <v/>
      </c>
      <c r="P264" s="25" t="str">
        <f t="shared" si="135"/>
        <v/>
      </c>
      <c r="Q264" s="25" t="str">
        <f t="shared" si="136"/>
        <v/>
      </c>
      <c r="R264" s="25" t="str">
        <f t="shared" si="136"/>
        <v/>
      </c>
      <c r="S264" s="26" t="str">
        <f t="shared" si="136"/>
        <v/>
      </c>
      <c r="T264" s="27" t="str">
        <f>IFERROR(VLOOKUP(A264,[1]Revenue_Margin_input_Pac!A:K,7,0),"")</f>
        <v/>
      </c>
      <c r="U264" s="28" t="str">
        <f>IFERROR(VLOOKUP(A264,[1]Revenue_Margin_input_Pac!A:K,8,0),"")</f>
        <v/>
      </c>
      <c r="V264" s="28" t="str">
        <f>IFERROR(VLOOKUP(A264,[1]Revenue_Margin_input_Pac!A:K,9,0),"")</f>
        <v/>
      </c>
      <c r="W264" s="28" t="str">
        <f>IFERROR(VLOOKUP(A264,[1]Revenue_Margin_input_Pac!A:K,10,0),"")</f>
        <v/>
      </c>
      <c r="X264" s="28" t="str">
        <f>IFERROR(VLOOKUP(A264,[1]Revenue_Margin_input_Pac!A:K,11,0),"")</f>
        <v/>
      </c>
      <c r="Y264" s="28" t="str">
        <f>IFERROR(VLOOKUP(A264,[1]Revenue_Margin_input_Pac!A:L,12,0),"")</f>
        <v/>
      </c>
      <c r="Z264" s="87" t="str">
        <f>IFERROR(VLOOKUP(A264,[1]Revenue_Margin_input_Pac!A:M,13,0),"")</f>
        <v/>
      </c>
      <c r="AA264" s="29">
        <f t="shared" si="137"/>
        <v>0</v>
      </c>
      <c r="AB264" s="30">
        <f t="shared" si="137"/>
        <v>0</v>
      </c>
      <c r="AC264" s="30">
        <f t="shared" si="137"/>
        <v>0</v>
      </c>
      <c r="AD264" s="30">
        <f t="shared" si="137"/>
        <v>0</v>
      </c>
      <c r="AE264" s="30">
        <f t="shared" si="137"/>
        <v>0</v>
      </c>
      <c r="AF264" s="30">
        <f t="shared" si="137"/>
        <v>0</v>
      </c>
      <c r="AG264" s="31">
        <f t="shared" si="137"/>
        <v>0</v>
      </c>
      <c r="AH264" s="29">
        <f t="shared" si="138"/>
        <v>0</v>
      </c>
      <c r="AI264" s="30">
        <f t="shared" si="138"/>
        <v>0</v>
      </c>
      <c r="AJ264" s="30">
        <f t="shared" si="138"/>
        <v>0</v>
      </c>
      <c r="AK264" s="30">
        <f t="shared" si="138"/>
        <v>0</v>
      </c>
      <c r="AL264" s="30">
        <f t="shared" si="138"/>
        <v>0</v>
      </c>
      <c r="AM264" s="30">
        <f t="shared" si="138"/>
        <v>0</v>
      </c>
      <c r="AN264" s="31">
        <f t="shared" si="138"/>
        <v>0</v>
      </c>
      <c r="AO264" s="42" t="str">
        <f t="shared" si="130"/>
        <v/>
      </c>
      <c r="AP264" s="43" t="str">
        <f t="shared" si="130"/>
        <v/>
      </c>
      <c r="AQ264" s="43" t="str">
        <f t="shared" si="130"/>
        <v/>
      </c>
      <c r="AR264" s="43" t="str">
        <f t="shared" si="130"/>
        <v/>
      </c>
      <c r="AS264" s="43" t="str">
        <f t="shared" si="130"/>
        <v/>
      </c>
      <c r="AT264" s="43" t="str">
        <f t="shared" si="130"/>
        <v/>
      </c>
      <c r="AU264" s="90" t="str">
        <f t="shared" si="130"/>
        <v/>
      </c>
      <c r="AV264" t="str">
        <f t="shared" si="139"/>
        <v>C5 4-9T - Low Intensity</v>
      </c>
      <c r="AW264" t="str">
        <f t="shared" si="131"/>
        <v>C5 4-9T - Low Intensity_Hangcha</v>
      </c>
    </row>
    <row r="265" spans="1:49" ht="15" outlineLevel="1" x14ac:dyDescent="0.25">
      <c r="A265" s="93" t="s">
        <v>513</v>
      </c>
      <c r="B265" s="47" t="s">
        <v>514</v>
      </c>
      <c r="C265" s="47" t="s">
        <v>93</v>
      </c>
      <c r="D265" s="47" t="s">
        <v>18</v>
      </c>
      <c r="E265" s="48" t="s">
        <v>515</v>
      </c>
      <c r="F265" s="22">
        <v>25</v>
      </c>
      <c r="G265" s="23">
        <f>IFERROR(VLOOKUP(A265,[1]Pacific_bookings_input!A:C,3,0),0)</f>
        <v>36</v>
      </c>
      <c r="H265" s="23">
        <f>IFERROR(VLOOKUP(A265,[1]Pacific_bookings_input!H:I,2,0),0)</f>
        <v>0</v>
      </c>
      <c r="I265" s="23">
        <v>90</v>
      </c>
      <c r="J265" s="23">
        <v>95</v>
      </c>
      <c r="K265" s="23">
        <v>95</v>
      </c>
      <c r="L265" s="23">
        <v>95</v>
      </c>
      <c r="M265" s="86">
        <f>IFERROR(VLOOKUP(A265,[1]Revenue_Margin_input_Pac!A:F,6,0),"")</f>
        <v>45.571861788050349</v>
      </c>
      <c r="N265" s="25">
        <f t="shared" si="133"/>
        <v>45.571861788050349</v>
      </c>
      <c r="O265" s="25">
        <f t="shared" si="134"/>
        <v>45.571861788050349</v>
      </c>
      <c r="P265" s="25">
        <f t="shared" si="135"/>
        <v>45.571861788050349</v>
      </c>
      <c r="Q265" s="25">
        <f t="shared" si="136"/>
        <v>45.571861788050349</v>
      </c>
      <c r="R265" s="25">
        <f t="shared" si="136"/>
        <v>45.571861788050349</v>
      </c>
      <c r="S265" s="26">
        <f t="shared" si="136"/>
        <v>45.571861788050349</v>
      </c>
      <c r="T265" s="27">
        <f>IFERROR(VLOOKUP(A265,[1]Revenue_Margin_input_Pac!A:K,7,0),"")</f>
        <v>0.18</v>
      </c>
      <c r="U265" s="28">
        <f>IFERROR(VLOOKUP(A265,[1]Revenue_Margin_input_Pac!A:K,8,0),"")</f>
        <v>0.18812173336270488</v>
      </c>
      <c r="V265" s="28">
        <f>IFERROR(VLOOKUP(A265,[1]Revenue_Margin_input_Pac!A:K,9,0),"")</f>
        <v>0.31978167877090052</v>
      </c>
      <c r="W265" s="28">
        <f>IFERROR(VLOOKUP(A265,[1]Revenue_Margin_input_Pac!A:K,10,0),"")</f>
        <v>0.2</v>
      </c>
      <c r="X265" s="28">
        <f>IFERROR(VLOOKUP(A265,[1]Revenue_Margin_input_Pac!A:K,11,0),"")</f>
        <v>0.2</v>
      </c>
      <c r="Y265" s="28">
        <f>IFERROR(VLOOKUP(A265,[1]Revenue_Margin_input_Pac!A:L,12,0),"")</f>
        <v>0.2</v>
      </c>
      <c r="Z265" s="87">
        <f>IFERROR(VLOOKUP(A265,[1]Revenue_Margin_input_Pac!A:M,13,0),"")</f>
        <v>0.2</v>
      </c>
      <c r="AA265" s="29">
        <f t="shared" si="137"/>
        <v>1139.2965447012587</v>
      </c>
      <c r="AB265" s="30">
        <f t="shared" si="137"/>
        <v>1640.5870243698125</v>
      </c>
      <c r="AC265" s="30">
        <f t="shared" si="137"/>
        <v>0</v>
      </c>
      <c r="AD265" s="30">
        <f t="shared" si="137"/>
        <v>4101.4675609245314</v>
      </c>
      <c r="AE265" s="30">
        <f t="shared" si="137"/>
        <v>4329.3268698647835</v>
      </c>
      <c r="AF265" s="30">
        <f t="shared" si="137"/>
        <v>4329.3268698647835</v>
      </c>
      <c r="AG265" s="31">
        <f t="shared" si="137"/>
        <v>4329.3268698647835</v>
      </c>
      <c r="AH265" s="29">
        <f t="shared" si="138"/>
        <v>205.07337804622654</v>
      </c>
      <c r="AI265" s="30">
        <f t="shared" si="138"/>
        <v>308.63007475681127</v>
      </c>
      <c r="AJ265" s="30">
        <f t="shared" si="138"/>
        <v>0</v>
      </c>
      <c r="AK265" s="30">
        <f t="shared" si="138"/>
        <v>820.29351218490638</v>
      </c>
      <c r="AL265" s="30">
        <f t="shared" si="138"/>
        <v>865.86537397295672</v>
      </c>
      <c r="AM265" s="30">
        <f t="shared" si="138"/>
        <v>865.86537397295672</v>
      </c>
      <c r="AN265" s="31">
        <f t="shared" si="138"/>
        <v>865.86537397295672</v>
      </c>
      <c r="AO265" s="42"/>
      <c r="AP265" s="43"/>
      <c r="AQ265" s="43"/>
      <c r="AR265" s="43"/>
      <c r="AS265" s="43"/>
      <c r="AT265" s="43"/>
      <c r="AU265" s="90"/>
      <c r="AV265" t="str">
        <f t="shared" si="139"/>
        <v>C5 4-9T - Low Intensity</v>
      </c>
      <c r="AW265" t="str">
        <f t="shared" si="131"/>
        <v>C5 4-9T - Low Intensity_Maximal</v>
      </c>
    </row>
    <row r="266" spans="1:49" ht="15" hidden="1" outlineLevel="1" x14ac:dyDescent="0.25">
      <c r="A266" s="93" t="s">
        <v>587</v>
      </c>
      <c r="B266" s="47" t="s">
        <v>517</v>
      </c>
      <c r="C266" s="47" t="s">
        <v>93</v>
      </c>
      <c r="D266" s="47" t="s">
        <v>15</v>
      </c>
      <c r="E266" s="48" t="s">
        <v>515</v>
      </c>
      <c r="F266" s="22">
        <v>25</v>
      </c>
      <c r="G266" s="23">
        <f>IFERROR(VLOOKUP(A266,[1]Pacific_bookings_input!A:C,3,0),0)</f>
        <v>34</v>
      </c>
      <c r="H266" s="23">
        <f>IFERROR(VLOOKUP(A266,[1]Pacific_bookings_input!H:I,2,0),0)</f>
        <v>0</v>
      </c>
      <c r="I266" s="23">
        <f>IFERROR(ROUND(I$267*$H266/SUM($H$261:$H$266),0),0)</f>
        <v>0</v>
      </c>
      <c r="J266" s="23">
        <f>IFERROR(ROUND(J$267*$H266/SUM($H$261:$H$266),0),0)</f>
        <v>0</v>
      </c>
      <c r="K266" s="23">
        <f>IFERROR(ROUND(K$267*$H266/SUM($H$261:$H$266),0),0)</f>
        <v>0</v>
      </c>
      <c r="L266" s="24">
        <f>IFERROR(ROUND(L$267*$H266/SUM($H$261:$H$266),0),0)</f>
        <v>0</v>
      </c>
      <c r="M266" s="86">
        <f>IFERROR(VLOOKUP(A266,[1]Revenue_Margin_input_Pac!A:F,6,0),"")</f>
        <v>41.960938976529434</v>
      </c>
      <c r="N266" s="25">
        <f t="shared" si="133"/>
        <v>41.960938976529434</v>
      </c>
      <c r="O266" s="25">
        <f t="shared" si="134"/>
        <v>41.960938976529434</v>
      </c>
      <c r="P266" s="25">
        <f t="shared" si="135"/>
        <v>41.960938976529434</v>
      </c>
      <c r="Q266" s="25">
        <f t="shared" si="136"/>
        <v>41.960938976529434</v>
      </c>
      <c r="R266" s="25">
        <f t="shared" si="136"/>
        <v>41.960938976529434</v>
      </c>
      <c r="S266" s="26">
        <f t="shared" si="136"/>
        <v>41.960938976529434</v>
      </c>
      <c r="T266" s="27">
        <f>IFERROR(VLOOKUP(A266,[1]Revenue_Margin_input_Pac!A:K,7,0),"")</f>
        <v>0.18</v>
      </c>
      <c r="U266" s="28">
        <f>IFERROR(VLOOKUP(A266,[1]Revenue_Margin_input_Pac!A:K,8,0),"")</f>
        <v>0.19163261895104405</v>
      </c>
      <c r="V266" s="28">
        <f>IFERROR(VLOOKUP(A266,[1]Revenue_Margin_input_Pac!A:K,9,0),"")</f>
        <v>0.32909990463000405</v>
      </c>
      <c r="W266" s="28">
        <f>IFERROR(VLOOKUP(A266,[1]Revenue_Margin_input_Pac!A:K,10,0),"")</f>
        <v>0.2</v>
      </c>
      <c r="X266" s="28">
        <f>IFERROR(VLOOKUP(A266,[1]Revenue_Margin_input_Pac!A:K,11,0),"")</f>
        <v>0.2</v>
      </c>
      <c r="Y266" s="28">
        <f>IFERROR(VLOOKUP(A266,[1]Revenue_Margin_input_Pac!A:L,12,0),"")</f>
        <v>0.2</v>
      </c>
      <c r="Z266" s="87">
        <f>IFERROR(VLOOKUP(A266,[1]Revenue_Margin_input_Pac!A:M,13,0),"")</f>
        <v>0.2</v>
      </c>
      <c r="AA266" s="29">
        <f t="shared" si="137"/>
        <v>1049.0234744132358</v>
      </c>
      <c r="AB266" s="30">
        <f t="shared" si="137"/>
        <v>1426.6719252020007</v>
      </c>
      <c r="AC266" s="30">
        <f t="shared" si="137"/>
        <v>0</v>
      </c>
      <c r="AD266" s="30">
        <f t="shared" si="137"/>
        <v>0</v>
      </c>
      <c r="AE266" s="30">
        <f t="shared" si="137"/>
        <v>0</v>
      </c>
      <c r="AF266" s="30">
        <f t="shared" si="137"/>
        <v>0</v>
      </c>
      <c r="AG266" s="31">
        <f t="shared" si="137"/>
        <v>0</v>
      </c>
      <c r="AH266" s="29">
        <f t="shared" si="138"/>
        <v>188.82422539438244</v>
      </c>
      <c r="AI266" s="30">
        <f t="shared" si="138"/>
        <v>273.39687741038745</v>
      </c>
      <c r="AJ266" s="30">
        <f t="shared" si="138"/>
        <v>0</v>
      </c>
      <c r="AK266" s="30">
        <f t="shared" si="138"/>
        <v>0</v>
      </c>
      <c r="AL266" s="30">
        <f t="shared" si="138"/>
        <v>0</v>
      </c>
      <c r="AM266" s="30">
        <f t="shared" si="138"/>
        <v>0</v>
      </c>
      <c r="AN266" s="31">
        <f t="shared" si="138"/>
        <v>0</v>
      </c>
      <c r="AO266" s="42"/>
      <c r="AP266" s="43"/>
      <c r="AQ266" s="43"/>
      <c r="AR266" s="43"/>
      <c r="AS266" s="43"/>
      <c r="AT266" s="43"/>
      <c r="AU266" s="90"/>
      <c r="AV266" t="str">
        <f t="shared" si="139"/>
        <v>C5 4-9T - Low Intensity</v>
      </c>
      <c r="AW266" t="str">
        <f t="shared" si="131"/>
        <v>C5 4-9T - Low Intensity_Maximal</v>
      </c>
    </row>
    <row r="267" spans="1:49" ht="15" x14ac:dyDescent="0.25">
      <c r="A267" s="89" t="s">
        <v>518</v>
      </c>
      <c r="F267" s="36">
        <v>50</v>
      </c>
      <c r="G267" s="37">
        <f>[1]Pacific!BD54</f>
        <v>50</v>
      </c>
      <c r="H267" s="37">
        <f>[1]Pacific!BE54</f>
        <v>0</v>
      </c>
      <c r="I267" s="37">
        <f>[1]Pacific!BF54</f>
        <v>90</v>
      </c>
      <c r="J267" s="37">
        <f>[1]Pacific!BG54</f>
        <v>95</v>
      </c>
      <c r="K267" s="37">
        <f>[1]Pacific!BH54</f>
        <v>95</v>
      </c>
      <c r="L267" s="38">
        <f>[1]Pacific!BI54</f>
        <v>95</v>
      </c>
      <c r="M267" s="86" t="str">
        <f>IFERROR(VLOOKUP(A267,[1]Revenue_Margin_input_Pac!A:F,6,0),"")</f>
        <v/>
      </c>
      <c r="N267" s="25" t="str">
        <f t="shared" si="133"/>
        <v/>
      </c>
      <c r="O267" s="25" t="str">
        <f t="shared" si="134"/>
        <v/>
      </c>
      <c r="P267" s="25" t="str">
        <f t="shared" si="135"/>
        <v/>
      </c>
      <c r="Q267" s="25" t="str">
        <f t="shared" si="136"/>
        <v/>
      </c>
      <c r="R267" s="25" t="str">
        <f t="shared" si="136"/>
        <v/>
      </c>
      <c r="S267" s="26" t="str">
        <f t="shared" si="136"/>
        <v/>
      </c>
      <c r="T267" s="27" t="str">
        <f>IFERROR(VLOOKUP(A267,[1]Revenue_Margin_input_Pac!A:K,7,0),"")</f>
        <v/>
      </c>
      <c r="U267" s="28" t="str">
        <f>IFERROR(VLOOKUP(A267,[1]Revenue_Margin_input_Pac!A:K,8,0),"")</f>
        <v/>
      </c>
      <c r="V267" s="28" t="str">
        <f>IFERROR(VLOOKUP(A267,[1]Revenue_Margin_input_Pac!A:K,9,0),"")</f>
        <v/>
      </c>
      <c r="W267" s="28" t="str">
        <f>IFERROR(VLOOKUP(A267,[1]Revenue_Margin_input_Pac!A:K,10,0),"")</f>
        <v/>
      </c>
      <c r="X267" s="28" t="str">
        <f>IFERROR(VLOOKUP(A267,[1]Revenue_Margin_input_Pac!A:K,11,0),"")</f>
        <v/>
      </c>
      <c r="Y267" s="28" t="str">
        <f>IFERROR(VLOOKUP(A267,[1]Revenue_Margin_input_Pac!A:L,12,0),"")</f>
        <v/>
      </c>
      <c r="Z267" s="87" t="str">
        <f>IFERROR(VLOOKUP(A267,[1]Revenue_Margin_input_Pac!A:M,13,0),"")</f>
        <v/>
      </c>
      <c r="AA267" s="39">
        <f>SUM(AA261:AA266)</f>
        <v>2188.3200191144942</v>
      </c>
      <c r="AB267" s="40">
        <f t="shared" ref="AB267:AN267" si="140">SUM(AB261:AB266)</f>
        <v>3067.258949571813</v>
      </c>
      <c r="AC267" s="40">
        <f t="shared" si="140"/>
        <v>0</v>
      </c>
      <c r="AD267" s="40">
        <f t="shared" si="140"/>
        <v>4101.4675609245314</v>
      </c>
      <c r="AE267" s="40">
        <f t="shared" si="140"/>
        <v>4329.3268698647835</v>
      </c>
      <c r="AF267" s="40">
        <f t="shared" si="140"/>
        <v>4329.3268698647835</v>
      </c>
      <c r="AG267" s="41">
        <f t="shared" si="140"/>
        <v>4329.3268698647835</v>
      </c>
      <c r="AH267" s="39">
        <f t="shared" si="140"/>
        <v>393.89760344060898</v>
      </c>
      <c r="AI267" s="40">
        <f t="shared" si="140"/>
        <v>582.02695216719871</v>
      </c>
      <c r="AJ267" s="40">
        <f t="shared" si="140"/>
        <v>0</v>
      </c>
      <c r="AK267" s="40">
        <f t="shared" si="140"/>
        <v>820.29351218490638</v>
      </c>
      <c r="AL267" s="40">
        <f t="shared" si="140"/>
        <v>865.86537397295672</v>
      </c>
      <c r="AM267" s="40">
        <f t="shared" si="140"/>
        <v>865.86537397295672</v>
      </c>
      <c r="AN267" s="41">
        <f t="shared" si="140"/>
        <v>865.86537397295672</v>
      </c>
      <c r="AO267" s="42">
        <f t="shared" ref="AO267:AU267" si="141">IFERROR(AH267/AA267,"")</f>
        <v>0.18</v>
      </c>
      <c r="AP267" s="43">
        <f t="shared" si="141"/>
        <v>0.18975474902386355</v>
      </c>
      <c r="AQ267" s="43" t="str">
        <f t="shared" si="141"/>
        <v/>
      </c>
      <c r="AR267" s="43">
        <f t="shared" si="141"/>
        <v>0.2</v>
      </c>
      <c r="AS267" s="43">
        <f t="shared" si="141"/>
        <v>0.2</v>
      </c>
      <c r="AT267" s="43">
        <f t="shared" si="141"/>
        <v>0.2</v>
      </c>
      <c r="AU267" s="90">
        <f t="shared" si="141"/>
        <v>0.2</v>
      </c>
      <c r="AW267" t="str">
        <f t="shared" si="131"/>
        <v>_</v>
      </c>
    </row>
    <row r="268" spans="1:49" ht="15" hidden="1" outlineLevel="1" x14ac:dyDescent="0.25">
      <c r="A268" s="85" t="s">
        <v>519</v>
      </c>
      <c r="B268" t="s">
        <v>520</v>
      </c>
      <c r="C268" t="s">
        <v>521</v>
      </c>
      <c r="D268" t="s">
        <v>29</v>
      </c>
      <c r="E268" t="str">
        <f>VLOOKUP(A268,[1]VLookup!G:I,3,0)</f>
        <v>C5 BT 8-16T</v>
      </c>
      <c r="F268" s="22">
        <v>0</v>
      </c>
      <c r="G268" s="23">
        <f>IFERROR(VLOOKUP(A268,[1]Pacific_bookings_input!A:C,3,0),0)</f>
        <v>0</v>
      </c>
      <c r="H268" s="23">
        <f>IFERROR(VLOOKUP(A268,[1]Pacific_bookings_input!H:I,2,0),0)</f>
        <v>0</v>
      </c>
      <c r="I268" s="23">
        <f>IFERROR(ROUND((I$278-I$277)*$H268/($H$278-$H$277),0),0)</f>
        <v>0</v>
      </c>
      <c r="J268" s="23">
        <f t="shared" ref="J268:L268" si="142">IFERROR(ROUND((J$278-J$277)*$H268/($H$278-$H$277),0),0)</f>
        <v>0</v>
      </c>
      <c r="K268" s="23">
        <f t="shared" si="142"/>
        <v>0</v>
      </c>
      <c r="L268" s="23">
        <f t="shared" si="142"/>
        <v>0</v>
      </c>
      <c r="M268" s="86" t="str">
        <f>IFERROR(VLOOKUP(A268,[1]Revenue_Margin_input_Pac!A:F,6,0),"")</f>
        <v/>
      </c>
      <c r="N268" s="25" t="str">
        <f t="shared" si="133"/>
        <v/>
      </c>
      <c r="O268" s="25" t="str">
        <f t="shared" si="134"/>
        <v/>
      </c>
      <c r="P268" s="25" t="str">
        <f t="shared" si="135"/>
        <v/>
      </c>
      <c r="Q268" s="25" t="str">
        <f t="shared" si="136"/>
        <v/>
      </c>
      <c r="R268" s="25" t="str">
        <f t="shared" si="136"/>
        <v/>
      </c>
      <c r="S268" s="26" t="str">
        <f t="shared" si="136"/>
        <v/>
      </c>
      <c r="T268" s="27" t="str">
        <f>IFERROR(VLOOKUP(A268,[1]Revenue_Margin_input_Pac!A:K,7,0),"")</f>
        <v/>
      </c>
      <c r="U268" s="28" t="str">
        <f>IFERROR(VLOOKUP(A268,[1]Revenue_Margin_input_Pac!A:K,8,0),"")</f>
        <v/>
      </c>
      <c r="V268" s="28" t="str">
        <f>IFERROR(VLOOKUP(A268,[1]Revenue_Margin_input_Pac!A:K,9,0),"")</f>
        <v/>
      </c>
      <c r="W268" s="28" t="str">
        <f>IFERROR(VLOOKUP(A268,[1]Revenue_Margin_input_Pac!A:K,10,0),"")</f>
        <v/>
      </c>
      <c r="X268" s="28" t="str">
        <f>IFERROR(VLOOKUP(A268,[1]Revenue_Margin_input_Pac!A:K,11,0),"")</f>
        <v/>
      </c>
      <c r="Y268" s="28" t="str">
        <f>IFERROR(VLOOKUP(A268,[1]Revenue_Margin_input_Pac!A:L,12,0),"")</f>
        <v/>
      </c>
      <c r="Z268" s="87" t="str">
        <f>IFERROR(VLOOKUP(A268,[1]Revenue_Margin_input_Pac!A:M,13,0),"")</f>
        <v/>
      </c>
      <c r="AA268" s="29">
        <f t="shared" ref="AA268:AG277" si="143">IFERROR(F268*M268,0)</f>
        <v>0</v>
      </c>
      <c r="AB268" s="30">
        <f t="shared" si="143"/>
        <v>0</v>
      </c>
      <c r="AC268" s="30">
        <f t="shared" si="143"/>
        <v>0</v>
      </c>
      <c r="AD268" s="30">
        <f t="shared" si="143"/>
        <v>0</v>
      </c>
      <c r="AE268" s="30">
        <f t="shared" si="143"/>
        <v>0</v>
      </c>
      <c r="AF268" s="30">
        <f t="shared" si="143"/>
        <v>0</v>
      </c>
      <c r="AG268" s="31">
        <f t="shared" si="143"/>
        <v>0</v>
      </c>
      <c r="AH268" s="29">
        <f t="shared" ref="AH268:AN277" si="144">IFERROR(AA268*T268,0)</f>
        <v>0</v>
      </c>
      <c r="AI268" s="30">
        <f t="shared" si="144"/>
        <v>0</v>
      </c>
      <c r="AJ268" s="30">
        <f t="shared" si="144"/>
        <v>0</v>
      </c>
      <c r="AK268" s="30">
        <f t="shared" si="144"/>
        <v>0</v>
      </c>
      <c r="AL268" s="30">
        <f t="shared" si="144"/>
        <v>0</v>
      </c>
      <c r="AM268" s="30">
        <f t="shared" si="144"/>
        <v>0</v>
      </c>
      <c r="AN268" s="31">
        <f t="shared" si="144"/>
        <v>0</v>
      </c>
      <c r="AO268" s="42"/>
      <c r="AP268" s="43"/>
      <c r="AQ268" s="43"/>
      <c r="AR268" s="43"/>
      <c r="AS268" s="43"/>
      <c r="AT268" s="43"/>
      <c r="AU268" s="90"/>
      <c r="AV268" t="str">
        <f>$A$278</f>
        <v>Big Forklift Trucks 10-16T</v>
      </c>
      <c r="AW268" t="s">
        <v>522</v>
      </c>
    </row>
    <row r="269" spans="1:49" ht="15" hidden="1" outlineLevel="1" x14ac:dyDescent="0.25">
      <c r="A269" s="85" t="s">
        <v>523</v>
      </c>
      <c r="B269" t="s">
        <v>524</v>
      </c>
      <c r="C269" t="s">
        <v>521</v>
      </c>
      <c r="D269" t="s">
        <v>18</v>
      </c>
      <c r="E269" t="str">
        <f>VLOOKUP(A269,[1]VLookup!G:I,3,0)</f>
        <v>C5 BT 8-16T</v>
      </c>
      <c r="F269" s="22">
        <v>1</v>
      </c>
      <c r="G269" s="23">
        <f>IFERROR(VLOOKUP(A269,[1]Pacific_bookings_input!A:C,3,0),0)</f>
        <v>0</v>
      </c>
      <c r="H269" s="23">
        <f>IFERROR(VLOOKUP(A269,[1]Pacific_bookings_input!H:I,2,0),0)</f>
        <v>0</v>
      </c>
      <c r="I269" s="23">
        <f t="shared" ref="I269:L276" si="145">IFERROR(ROUND((I$278-I$277)*$H269/($H$278-$H$277),0),0)</f>
        <v>0</v>
      </c>
      <c r="J269" s="23">
        <f t="shared" si="145"/>
        <v>0</v>
      </c>
      <c r="K269" s="23">
        <f t="shared" si="145"/>
        <v>0</v>
      </c>
      <c r="L269" s="23">
        <f t="shared" si="145"/>
        <v>0</v>
      </c>
      <c r="M269" s="86">
        <f>IFERROR(VLOOKUP(A269,[1]Revenue_Margin_input_Pac!A:F,6,0),"")</f>
        <v>152.63298070411696</v>
      </c>
      <c r="N269" s="25">
        <f t="shared" si="133"/>
        <v>152.63298070411696</v>
      </c>
      <c r="O269" s="25">
        <f t="shared" si="134"/>
        <v>152.63298070411696</v>
      </c>
      <c r="P269" s="25">
        <f t="shared" si="135"/>
        <v>152.63298070411696</v>
      </c>
      <c r="Q269" s="25">
        <f t="shared" si="136"/>
        <v>152.63298070411696</v>
      </c>
      <c r="R269" s="25">
        <f t="shared" si="136"/>
        <v>152.63298070411696</v>
      </c>
      <c r="S269" s="26">
        <f t="shared" si="136"/>
        <v>152.63298070411696</v>
      </c>
      <c r="T269" s="27">
        <f>IFERROR(VLOOKUP(A269,[1]Revenue_Margin_input_Pac!A:K,7,0),"")</f>
        <v>6.8238814740388301E-2</v>
      </c>
      <c r="U269" s="28">
        <f>IFERROR(VLOOKUP(A269,[1]Revenue_Margin_input_Pac!A:K,8,0),"")</f>
        <v>0.08</v>
      </c>
      <c r="V269" s="28">
        <f>IFERROR(VLOOKUP(A269,[1]Revenue_Margin_input_Pac!A:K,9,0),"")</f>
        <v>5.6436248310016715E-2</v>
      </c>
      <c r="W269" s="28">
        <f>IFERROR(VLOOKUP(A269,[1]Revenue_Margin_input_Pac!A:K,10,0),"")</f>
        <v>5.6436248310016715E-2</v>
      </c>
      <c r="X269" s="28">
        <f>IFERROR(VLOOKUP(A269,[1]Revenue_Margin_input_Pac!A:K,11,0),"")</f>
        <v>0.10100000000000001</v>
      </c>
      <c r="Y269" s="28">
        <f>IFERROR(VLOOKUP(A269,[1]Revenue_Margin_input_Pac!A:L,12,0),"")</f>
        <v>0.10100000000000001</v>
      </c>
      <c r="Z269" s="87">
        <f>IFERROR(VLOOKUP(A269,[1]Revenue_Margin_input_Pac!A:M,13,0),"")</f>
        <v>0.10100000000000001</v>
      </c>
      <c r="AA269" s="29">
        <f t="shared" si="143"/>
        <v>152.63298070411696</v>
      </c>
      <c r="AB269" s="30">
        <f t="shared" si="143"/>
        <v>0</v>
      </c>
      <c r="AC269" s="30">
        <f t="shared" si="143"/>
        <v>0</v>
      </c>
      <c r="AD269" s="30">
        <f t="shared" si="143"/>
        <v>0</v>
      </c>
      <c r="AE269" s="30">
        <f t="shared" si="143"/>
        <v>0</v>
      </c>
      <c r="AF269" s="30">
        <f t="shared" si="143"/>
        <v>0</v>
      </c>
      <c r="AG269" s="31">
        <f t="shared" si="143"/>
        <v>0</v>
      </c>
      <c r="AH269" s="29">
        <f t="shared" si="144"/>
        <v>10.415493693541499</v>
      </c>
      <c r="AI269" s="30">
        <f t="shared" si="144"/>
        <v>0</v>
      </c>
      <c r="AJ269" s="30">
        <f t="shared" si="144"/>
        <v>0</v>
      </c>
      <c r="AK269" s="30">
        <f t="shared" si="144"/>
        <v>0</v>
      </c>
      <c r="AL269" s="30">
        <f t="shared" si="144"/>
        <v>0</v>
      </c>
      <c r="AM269" s="30">
        <f t="shared" si="144"/>
        <v>0</v>
      </c>
      <c r="AN269" s="31">
        <f t="shared" si="144"/>
        <v>0</v>
      </c>
      <c r="AO269" s="42"/>
      <c r="AP269" s="43"/>
      <c r="AQ269" s="43"/>
      <c r="AR269" s="43"/>
      <c r="AS269" s="43"/>
      <c r="AT269" s="43"/>
      <c r="AU269" s="90"/>
      <c r="AV269" t="str">
        <f t="shared" ref="AV269:AV277" si="146">$A$278</f>
        <v>Big Forklift Trucks 10-16T</v>
      </c>
      <c r="AW269" t="s">
        <v>522</v>
      </c>
    </row>
    <row r="270" spans="1:49" ht="15" outlineLevel="1" x14ac:dyDescent="0.25">
      <c r="A270" s="85" t="s">
        <v>525</v>
      </c>
      <c r="B270" t="s">
        <v>526</v>
      </c>
      <c r="C270" t="s">
        <v>521</v>
      </c>
      <c r="D270" t="s">
        <v>15</v>
      </c>
      <c r="E270" t="str">
        <f>VLOOKUP(A270,[1]VLookup!G:I,3,0)</f>
        <v>C5 BT 8-16T</v>
      </c>
      <c r="F270" s="22">
        <v>1</v>
      </c>
      <c r="G270" s="23">
        <f>IFERROR(VLOOKUP(A270,[1]Pacific_bookings_input!A:C,3,0),0)</f>
        <v>2</v>
      </c>
      <c r="H270" s="23">
        <f>IFERROR(VLOOKUP(A270,[1]Pacific_bookings_input!H:I,2,0),0)</f>
        <v>10</v>
      </c>
      <c r="I270" s="23">
        <f t="shared" si="145"/>
        <v>10</v>
      </c>
      <c r="J270" s="23">
        <f t="shared" si="145"/>
        <v>15</v>
      </c>
      <c r="K270" s="23">
        <f>IFERROR(ROUND((K$278-K$277)*$H270/($H$278-$H$277),0),0)</f>
        <v>15</v>
      </c>
      <c r="L270" s="23">
        <f>IFERROR(ROUND((L$278-L$277)*$H270/($H$278-$H$277),0),0)-2+2-1</f>
        <v>14</v>
      </c>
      <c r="M270" s="86">
        <f>IFERROR(VLOOKUP(A270,[1]Revenue_Margin_input_Pac!A:F,6,0),"")</f>
        <v>159.69749025726841</v>
      </c>
      <c r="N270" s="25">
        <f t="shared" si="133"/>
        <v>159.69749025726841</v>
      </c>
      <c r="O270" s="25">
        <f t="shared" si="134"/>
        <v>159.69749025726841</v>
      </c>
      <c r="P270" s="25">
        <f t="shared" si="135"/>
        <v>159.69749025726841</v>
      </c>
      <c r="Q270" s="25">
        <f t="shared" si="136"/>
        <v>159.69749025726841</v>
      </c>
      <c r="R270" s="25">
        <f t="shared" si="136"/>
        <v>159.69749025726841</v>
      </c>
      <c r="S270" s="26">
        <f t="shared" si="136"/>
        <v>159.69749025726841</v>
      </c>
      <c r="T270" s="27">
        <f>IFERROR(VLOOKUP(A270,[1]Revenue_Margin_input_Pac!A:K,7,0),"")</f>
        <v>6.8000000000000005E-2</v>
      </c>
      <c r="U270" s="28">
        <f>IFERROR(VLOOKUP(A270,[1]Revenue_Margin_input_Pac!A:K,8,0),"")</f>
        <v>0.08</v>
      </c>
      <c r="V270" s="28">
        <f>IFERROR(VLOOKUP(A270,[1]Revenue_Margin_input_Pac!A:K,9,0),"")</f>
        <v>0.08</v>
      </c>
      <c r="W270" s="28">
        <f>IFERROR(VLOOKUP(A270,[1]Revenue_Margin_input_Pac!A:K,10,0),"")</f>
        <v>0.08</v>
      </c>
      <c r="X270" s="28">
        <f>IFERROR(VLOOKUP(A270,[1]Revenue_Margin_input_Pac!A:K,11,0),"")</f>
        <v>0.10100000000000001</v>
      </c>
      <c r="Y270" s="28">
        <f>IFERROR(VLOOKUP(A270,[1]Revenue_Margin_input_Pac!A:L,12,0),"")</f>
        <v>0.10100000000000001</v>
      </c>
      <c r="Z270" s="87">
        <f>IFERROR(VLOOKUP(A270,[1]Revenue_Margin_input_Pac!A:M,13,0),"")</f>
        <v>0.10100000000000001</v>
      </c>
      <c r="AA270" s="29">
        <f t="shared" si="143"/>
        <v>159.69749025726841</v>
      </c>
      <c r="AB270" s="30">
        <f t="shared" si="143"/>
        <v>319.39498051453683</v>
      </c>
      <c r="AC270" s="30">
        <f t="shared" si="143"/>
        <v>1596.9749025726842</v>
      </c>
      <c r="AD270" s="30">
        <f t="shared" si="143"/>
        <v>1596.9749025726842</v>
      </c>
      <c r="AE270" s="30">
        <f t="shared" si="143"/>
        <v>2395.4623538590263</v>
      </c>
      <c r="AF270" s="30">
        <f t="shared" si="143"/>
        <v>2395.4623538590263</v>
      </c>
      <c r="AG270" s="31">
        <f t="shared" si="143"/>
        <v>2235.764863601758</v>
      </c>
      <c r="AH270" s="29">
        <f t="shared" si="144"/>
        <v>10.859429337494253</v>
      </c>
      <c r="AI270" s="30">
        <f t="shared" si="144"/>
        <v>25.551598441162948</v>
      </c>
      <c r="AJ270" s="30">
        <f t="shared" si="144"/>
        <v>127.75799220581474</v>
      </c>
      <c r="AK270" s="30">
        <f t="shared" si="144"/>
        <v>127.75799220581474</v>
      </c>
      <c r="AL270" s="30">
        <f t="shared" si="144"/>
        <v>241.94169773976168</v>
      </c>
      <c r="AM270" s="30">
        <f t="shared" si="144"/>
        <v>241.94169773976168</v>
      </c>
      <c r="AN270" s="31">
        <f t="shared" si="144"/>
        <v>225.81225122377757</v>
      </c>
      <c r="AO270" s="42"/>
      <c r="AP270" s="43"/>
      <c r="AQ270" s="43"/>
      <c r="AR270" s="43"/>
      <c r="AS270" s="43"/>
      <c r="AT270" s="43"/>
      <c r="AU270" s="90"/>
      <c r="AV270" t="str">
        <f t="shared" si="146"/>
        <v>Big Forklift Trucks 10-16T</v>
      </c>
      <c r="AW270" t="s">
        <v>522</v>
      </c>
    </row>
    <row r="271" spans="1:49" ht="15" outlineLevel="1" x14ac:dyDescent="0.25">
      <c r="A271" s="85" t="s">
        <v>527</v>
      </c>
      <c r="B271" t="s">
        <v>528</v>
      </c>
      <c r="C271" t="s">
        <v>521</v>
      </c>
      <c r="D271" t="s">
        <v>18</v>
      </c>
      <c r="E271" t="str">
        <f>VLOOKUP(A271,[1]VLookup!G:I,3,0)</f>
        <v>C5 BT 8-16T</v>
      </c>
      <c r="F271" s="22">
        <v>35</v>
      </c>
      <c r="G271" s="23">
        <f>IFERROR(VLOOKUP(A271,[1]Pacific_bookings_input!A:C,3,0),0)</f>
        <v>6</v>
      </c>
      <c r="H271" s="23">
        <f>IFERROR(VLOOKUP(A271,[1]Pacific_bookings_input!H:I,2,0),0)</f>
        <v>6</v>
      </c>
      <c r="I271" s="23">
        <f t="shared" si="145"/>
        <v>6</v>
      </c>
      <c r="J271" s="23">
        <f t="shared" si="145"/>
        <v>9</v>
      </c>
      <c r="K271" s="23">
        <f t="shared" si="145"/>
        <v>9</v>
      </c>
      <c r="L271" s="23">
        <f t="shared" si="145"/>
        <v>9</v>
      </c>
      <c r="M271" s="86">
        <f>IFERROR(VLOOKUP(A271,[1]Revenue_Margin_input_Pac!A:F,6,0),"")</f>
        <v>185.25954766512621</v>
      </c>
      <c r="N271" s="25">
        <f t="shared" si="133"/>
        <v>185.25954766512621</v>
      </c>
      <c r="O271" s="25">
        <f t="shared" si="134"/>
        <v>185.25954766512621</v>
      </c>
      <c r="P271" s="25">
        <f t="shared" si="135"/>
        <v>185.25954766512621</v>
      </c>
      <c r="Q271" s="25">
        <f t="shared" si="136"/>
        <v>185.25954766512621</v>
      </c>
      <c r="R271" s="25">
        <f t="shared" si="136"/>
        <v>185.25954766512621</v>
      </c>
      <c r="S271" s="26">
        <f t="shared" si="136"/>
        <v>185.25954766512621</v>
      </c>
      <c r="T271" s="27">
        <f>IFERROR(VLOOKUP(A271,[1]Revenue_Margin_input_Pac!A:K,7,0),"")</f>
        <v>8.2546624935763771E-2</v>
      </c>
      <c r="U271" s="28">
        <f>IFERROR(VLOOKUP(A271,[1]Revenue_Margin_input_Pac!A:K,8,0),"")</f>
        <v>0.11700000000000001</v>
      </c>
      <c r="V271" s="28">
        <f>IFERROR(VLOOKUP(A271,[1]Revenue_Margin_input_Pac!A:K,9,0),"")</f>
        <v>1.4512679609381018E-2</v>
      </c>
      <c r="W271" s="28">
        <f>IFERROR(VLOOKUP(A271,[1]Revenue_Margin_input_Pac!A:K,10,0),"")</f>
        <v>1.4512679609381018E-2</v>
      </c>
      <c r="X271" s="28">
        <f>IFERROR(VLOOKUP(A271,[1]Revenue_Margin_input_Pac!A:K,11,0),"")</f>
        <v>0.10100000000000001</v>
      </c>
      <c r="Y271" s="28">
        <f>IFERROR(VLOOKUP(A271,[1]Revenue_Margin_input_Pac!A:L,12,0),"")</f>
        <v>0.10100000000000001</v>
      </c>
      <c r="Z271" s="87">
        <f>IFERROR(VLOOKUP(A271,[1]Revenue_Margin_input_Pac!A:M,13,0),"")</f>
        <v>0.10100000000000001</v>
      </c>
      <c r="AA271" s="29">
        <f t="shared" si="143"/>
        <v>6484.0841682794171</v>
      </c>
      <c r="AB271" s="30">
        <f t="shared" si="143"/>
        <v>1111.5572859907572</v>
      </c>
      <c r="AC271" s="30">
        <f t="shared" si="143"/>
        <v>1111.5572859907572</v>
      </c>
      <c r="AD271" s="30">
        <f t="shared" si="143"/>
        <v>1111.5572859907572</v>
      </c>
      <c r="AE271" s="30">
        <f t="shared" si="143"/>
        <v>1667.335928986136</v>
      </c>
      <c r="AF271" s="30">
        <f t="shared" si="143"/>
        <v>1667.335928986136</v>
      </c>
      <c r="AG271" s="31">
        <f t="shared" si="143"/>
        <v>1667.335928986136</v>
      </c>
      <c r="AH271" s="29">
        <f t="shared" si="144"/>
        <v>535.23926389088479</v>
      </c>
      <c r="AI271" s="30">
        <f t="shared" si="144"/>
        <v>130.05220246091861</v>
      </c>
      <c r="AJ271" s="30">
        <f t="shared" si="144"/>
        <v>16.131674759056967</v>
      </c>
      <c r="AK271" s="30">
        <f t="shared" si="144"/>
        <v>16.131674759056967</v>
      </c>
      <c r="AL271" s="30">
        <f t="shared" si="144"/>
        <v>168.40092882759976</v>
      </c>
      <c r="AM271" s="30">
        <f t="shared" si="144"/>
        <v>168.40092882759976</v>
      </c>
      <c r="AN271" s="31">
        <f t="shared" si="144"/>
        <v>168.40092882759976</v>
      </c>
      <c r="AO271" s="42"/>
      <c r="AP271" s="43"/>
      <c r="AQ271" s="43"/>
      <c r="AR271" s="43"/>
      <c r="AS271" s="43"/>
      <c r="AT271" s="43"/>
      <c r="AU271" s="90"/>
      <c r="AV271" t="str">
        <f t="shared" si="146"/>
        <v>Big Forklift Trucks 10-16T</v>
      </c>
      <c r="AW271" t="s">
        <v>522</v>
      </c>
    </row>
    <row r="272" spans="1:49" ht="15" outlineLevel="1" x14ac:dyDescent="0.25">
      <c r="A272" s="85" t="s">
        <v>529</v>
      </c>
      <c r="B272" t="s">
        <v>530</v>
      </c>
      <c r="C272" t="s">
        <v>521</v>
      </c>
      <c r="D272" t="s">
        <v>15</v>
      </c>
      <c r="E272" t="str">
        <f>VLOOKUP(A272,[1]VLookup!G:I,3,0)</f>
        <v>C5 BT 8-16T</v>
      </c>
      <c r="F272" s="22">
        <v>5</v>
      </c>
      <c r="G272" s="23">
        <f>IFERROR(VLOOKUP(A272,[1]Pacific_bookings_input!A:C,3,0),0)</f>
        <v>5</v>
      </c>
      <c r="H272" s="23">
        <f>IFERROR(VLOOKUP(A272,[1]Pacific_bookings_input!H:I,2,0),0)</f>
        <v>4</v>
      </c>
      <c r="I272" s="23">
        <f t="shared" si="145"/>
        <v>4</v>
      </c>
      <c r="J272" s="23">
        <f t="shared" si="145"/>
        <v>6</v>
      </c>
      <c r="K272" s="23">
        <f t="shared" si="145"/>
        <v>6</v>
      </c>
      <c r="L272" s="23">
        <f t="shared" si="145"/>
        <v>6</v>
      </c>
      <c r="M272" s="86">
        <f>IFERROR(VLOOKUP(A272,[1]Revenue_Margin_input_Pac!A:F,6,0),"")</f>
        <v>150.4981607540241</v>
      </c>
      <c r="N272" s="25">
        <f t="shared" si="133"/>
        <v>150.4981607540241</v>
      </c>
      <c r="O272" s="25">
        <f t="shared" si="134"/>
        <v>150.4981607540241</v>
      </c>
      <c r="P272" s="25">
        <f t="shared" si="135"/>
        <v>150.4981607540241</v>
      </c>
      <c r="Q272" s="25">
        <f t="shared" si="136"/>
        <v>150.4981607540241</v>
      </c>
      <c r="R272" s="25">
        <f t="shared" si="136"/>
        <v>150.4981607540241</v>
      </c>
      <c r="S272" s="26">
        <f t="shared" si="136"/>
        <v>150.4981607540241</v>
      </c>
      <c r="T272" s="27">
        <f>IFERROR(VLOOKUP(A272,[1]Revenue_Margin_input_Pac!A:K,7,0),"")</f>
        <v>6.9204691052756603E-2</v>
      </c>
      <c r="U272" s="28">
        <f>IFERROR(VLOOKUP(A272,[1]Revenue_Margin_input_Pac!A:K,8,0),"")</f>
        <v>8.5000000000000006E-2</v>
      </c>
      <c r="V272" s="28">
        <f>IFERROR(VLOOKUP(A272,[1]Revenue_Margin_input_Pac!A:K,9,0),"")</f>
        <v>8.5000000000000006E-2</v>
      </c>
      <c r="W272" s="28">
        <f>IFERROR(VLOOKUP(A272,[1]Revenue_Margin_input_Pac!A:K,10,0),"")</f>
        <v>8.5000000000000006E-2</v>
      </c>
      <c r="X272" s="28">
        <f>IFERROR(VLOOKUP(A272,[1]Revenue_Margin_input_Pac!A:K,11,0),"")</f>
        <v>0.10100000000000001</v>
      </c>
      <c r="Y272" s="28">
        <f>IFERROR(VLOOKUP(A272,[1]Revenue_Margin_input_Pac!A:L,12,0),"")</f>
        <v>0.10100000000000001</v>
      </c>
      <c r="Z272" s="87">
        <f>IFERROR(VLOOKUP(A272,[1]Revenue_Margin_input_Pac!A:M,13,0),"")</f>
        <v>0.10100000000000001</v>
      </c>
      <c r="AA272" s="29">
        <f t="shared" si="143"/>
        <v>752.49080377012046</v>
      </c>
      <c r="AB272" s="30">
        <f t="shared" si="143"/>
        <v>752.49080377012046</v>
      </c>
      <c r="AC272" s="30">
        <f t="shared" si="143"/>
        <v>601.99264301609639</v>
      </c>
      <c r="AD272" s="30">
        <f t="shared" si="143"/>
        <v>601.99264301609639</v>
      </c>
      <c r="AE272" s="30">
        <f t="shared" si="143"/>
        <v>902.98896452414465</v>
      </c>
      <c r="AF272" s="30">
        <f t="shared" si="143"/>
        <v>902.98896452414465</v>
      </c>
      <c r="AG272" s="31">
        <f t="shared" si="143"/>
        <v>902.98896452414465</v>
      </c>
      <c r="AH272" s="29">
        <f t="shared" si="144"/>
        <v>52.07589359495168</v>
      </c>
      <c r="AI272" s="30">
        <f t="shared" si="144"/>
        <v>63.961718320460243</v>
      </c>
      <c r="AJ272" s="30">
        <f t="shared" si="144"/>
        <v>51.169374656368198</v>
      </c>
      <c r="AK272" s="30">
        <f t="shared" si="144"/>
        <v>51.169374656368198</v>
      </c>
      <c r="AL272" s="30">
        <f t="shared" si="144"/>
        <v>91.201885416938609</v>
      </c>
      <c r="AM272" s="30">
        <f t="shared" si="144"/>
        <v>91.201885416938609</v>
      </c>
      <c r="AN272" s="31">
        <f t="shared" si="144"/>
        <v>91.201885416938609</v>
      </c>
      <c r="AO272" s="42"/>
      <c r="AP272" s="43"/>
      <c r="AQ272" s="43"/>
      <c r="AR272" s="43"/>
      <c r="AS272" s="43"/>
      <c r="AT272" s="43"/>
      <c r="AU272" s="90"/>
      <c r="AV272" t="str">
        <f t="shared" si="146"/>
        <v>Big Forklift Trucks 10-16T</v>
      </c>
      <c r="AW272" t="s">
        <v>522</v>
      </c>
    </row>
    <row r="273" spans="1:49" ht="15" hidden="1" outlineLevel="1" x14ac:dyDescent="0.25">
      <c r="A273" s="85" t="s">
        <v>531</v>
      </c>
      <c r="B273" t="s">
        <v>532</v>
      </c>
      <c r="C273" t="s">
        <v>211</v>
      </c>
      <c r="D273" t="s">
        <v>18</v>
      </c>
      <c r="E273" t="str">
        <f>VLOOKUP(A273,[1]VLookup!G:I,3,0)</f>
        <v>C5 BT 8-16T</v>
      </c>
      <c r="F273" s="22">
        <v>3</v>
      </c>
      <c r="G273" s="23">
        <f>IFERROR(VLOOKUP(A273,[1]Pacific_bookings_input!A:C,3,0),0)</f>
        <v>2</v>
      </c>
      <c r="H273" s="23">
        <f>IFERROR(VLOOKUP(A273,[1]Pacific_bookings_input!H:I,2,0),0)</f>
        <v>0</v>
      </c>
      <c r="I273" s="23">
        <f t="shared" si="145"/>
        <v>0</v>
      </c>
      <c r="J273" s="23">
        <f t="shared" si="145"/>
        <v>0</v>
      </c>
      <c r="K273" s="23">
        <f t="shared" si="145"/>
        <v>0</v>
      </c>
      <c r="L273" s="23">
        <f t="shared" si="145"/>
        <v>0</v>
      </c>
      <c r="M273" s="86">
        <f>IFERROR(VLOOKUP(A273,[1]Revenue_Margin_input_Pac!A:F,6,0),"")</f>
        <v>114.3450055224537</v>
      </c>
      <c r="N273" s="25">
        <f t="shared" si="133"/>
        <v>114.3450055224537</v>
      </c>
      <c r="O273" s="25">
        <f t="shared" si="134"/>
        <v>114.3450055224537</v>
      </c>
      <c r="P273" s="25">
        <f t="shared" si="135"/>
        <v>114.3450055224537</v>
      </c>
      <c r="Q273" s="25">
        <f t="shared" si="136"/>
        <v>114.3450055224537</v>
      </c>
      <c r="R273" s="25">
        <f t="shared" si="136"/>
        <v>114.3450055224537</v>
      </c>
      <c r="S273" s="26">
        <f t="shared" si="136"/>
        <v>114.3450055224537</v>
      </c>
      <c r="T273" s="27">
        <f>IFERROR(VLOOKUP(A273,[1]Revenue_Margin_input_Pac!A:K,7,0),"")</f>
        <v>0.17449793318910778</v>
      </c>
      <c r="U273" s="28">
        <f>IFERROR(VLOOKUP(A273,[1]Revenue_Margin_input_Pac!A:K,8,0),"")</f>
        <v>0.17</v>
      </c>
      <c r="V273" s="28">
        <f>IFERROR(VLOOKUP(A273,[1]Revenue_Margin_input_Pac!A:K,9,0),"")</f>
        <v>0.13263761421362547</v>
      </c>
      <c r="W273" s="28">
        <f>IFERROR(VLOOKUP(A273,[1]Revenue_Margin_input_Pac!A:K,10,0),"")</f>
        <v>0.13263761421362547</v>
      </c>
      <c r="X273" s="28">
        <f>IFERROR(VLOOKUP(A273,[1]Revenue_Margin_input_Pac!A:K,11,0),"")</f>
        <v>0.13263761421362547</v>
      </c>
      <c r="Y273" s="28">
        <f>IFERROR(VLOOKUP(A273,[1]Revenue_Margin_input_Pac!A:L,12,0),"")</f>
        <v>0.13263761421362547</v>
      </c>
      <c r="Z273" s="87">
        <f>IFERROR(VLOOKUP(A273,[1]Revenue_Margin_input_Pac!A:M,13,0),"")</f>
        <v>0.13263761421362547</v>
      </c>
      <c r="AA273" s="29">
        <f t="shared" si="143"/>
        <v>343.03501656736114</v>
      </c>
      <c r="AB273" s="30">
        <f t="shared" si="143"/>
        <v>228.69001104490741</v>
      </c>
      <c r="AC273" s="30">
        <f t="shared" si="143"/>
        <v>0</v>
      </c>
      <c r="AD273" s="30">
        <f t="shared" si="143"/>
        <v>0</v>
      </c>
      <c r="AE273" s="30">
        <f t="shared" si="143"/>
        <v>0</v>
      </c>
      <c r="AF273" s="30">
        <f t="shared" si="143"/>
        <v>0</v>
      </c>
      <c r="AG273" s="31">
        <f t="shared" si="143"/>
        <v>0</v>
      </c>
      <c r="AH273" s="29">
        <f t="shared" si="144"/>
        <v>59.858901402495867</v>
      </c>
      <c r="AI273" s="30">
        <f t="shared" si="144"/>
        <v>38.87730187763426</v>
      </c>
      <c r="AJ273" s="30">
        <f t="shared" si="144"/>
        <v>0</v>
      </c>
      <c r="AK273" s="30">
        <f t="shared" si="144"/>
        <v>0</v>
      </c>
      <c r="AL273" s="30">
        <f t="shared" si="144"/>
        <v>0</v>
      </c>
      <c r="AM273" s="30">
        <f t="shared" si="144"/>
        <v>0</v>
      </c>
      <c r="AN273" s="31">
        <f t="shared" si="144"/>
        <v>0</v>
      </c>
      <c r="AO273" s="42"/>
      <c r="AP273" s="43"/>
      <c r="AQ273" s="43"/>
      <c r="AR273" s="43"/>
      <c r="AS273" s="43"/>
      <c r="AT273" s="43"/>
      <c r="AU273" s="90"/>
      <c r="AV273" t="str">
        <f t="shared" si="146"/>
        <v>Big Forklift Trucks 10-16T</v>
      </c>
      <c r="AW273" t="s">
        <v>522</v>
      </c>
    </row>
    <row r="274" spans="1:49" ht="15" outlineLevel="1" x14ac:dyDescent="0.25">
      <c r="A274" s="85" t="s">
        <v>533</v>
      </c>
      <c r="B274" t="s">
        <v>534</v>
      </c>
      <c r="C274" t="s">
        <v>211</v>
      </c>
      <c r="D274" t="s">
        <v>15</v>
      </c>
      <c r="E274" t="str">
        <f>VLOOKUP(A274,[1]VLookup!G:I,3,0)</f>
        <v>C5 BT 8-16T</v>
      </c>
      <c r="F274" s="22">
        <v>0</v>
      </c>
      <c r="G274" s="23">
        <f>IFERROR(VLOOKUP(A274,[1]Pacific_bookings_input!A:C,3,0),0)</f>
        <v>0</v>
      </c>
      <c r="H274" s="23">
        <f>IFERROR(VLOOKUP(A274,[1]Pacific_bookings_input!H:I,2,0),0)</f>
        <v>6</v>
      </c>
      <c r="I274" s="23">
        <f t="shared" si="145"/>
        <v>6</v>
      </c>
      <c r="J274" s="23">
        <f t="shared" si="145"/>
        <v>9</v>
      </c>
      <c r="K274" s="23">
        <f t="shared" si="145"/>
        <v>9</v>
      </c>
      <c r="L274" s="23">
        <f t="shared" si="145"/>
        <v>9</v>
      </c>
      <c r="M274" s="86">
        <f>IFERROR(VLOOKUP(A274,[1]Revenue_Margin_input_Pac!A:F,6,0),"")</f>
        <v>110</v>
      </c>
      <c r="N274" s="25">
        <f t="shared" si="133"/>
        <v>110</v>
      </c>
      <c r="O274" s="25">
        <f t="shared" si="134"/>
        <v>110</v>
      </c>
      <c r="P274" s="25">
        <f t="shared" si="135"/>
        <v>110</v>
      </c>
      <c r="Q274" s="25">
        <f t="shared" si="136"/>
        <v>110</v>
      </c>
      <c r="R274" s="25">
        <f t="shared" si="136"/>
        <v>110</v>
      </c>
      <c r="S274" s="26">
        <f t="shared" si="136"/>
        <v>110</v>
      </c>
      <c r="T274" s="27">
        <f>IFERROR(VLOOKUP(A274,[1]Revenue_Margin_input_Pac!A:K,7,0),"")</f>
        <v>0.10100000000000001</v>
      </c>
      <c r="U274" s="28">
        <f>IFERROR(VLOOKUP(A274,[1]Revenue_Margin_input_Pac!A:K,8,0),"")</f>
        <v>0.10100000000000001</v>
      </c>
      <c r="V274" s="28">
        <f>IFERROR(VLOOKUP(A274,[1]Revenue_Margin_input_Pac!A:K,9,0),"")</f>
        <v>0.10100000000000001</v>
      </c>
      <c r="W274" s="28">
        <f>IFERROR(VLOOKUP(A274,[1]Revenue_Margin_input_Pac!A:K,10,0),"")</f>
        <v>0.10100000000000001</v>
      </c>
      <c r="X274" s="28">
        <f>IFERROR(VLOOKUP(A274,[1]Revenue_Margin_input_Pac!A:K,11,0),"")</f>
        <v>0.10100000000000001</v>
      </c>
      <c r="Y274" s="28">
        <f>IFERROR(VLOOKUP(A274,[1]Revenue_Margin_input_Pac!A:L,12,0),"")</f>
        <v>0.10100000000000001</v>
      </c>
      <c r="Z274" s="87">
        <f>IFERROR(VLOOKUP(A274,[1]Revenue_Margin_input_Pac!A:M,13,0),"")</f>
        <v>0.10100000000000001</v>
      </c>
      <c r="AA274" s="29">
        <f t="shared" si="143"/>
        <v>0</v>
      </c>
      <c r="AB274" s="30">
        <f t="shared" si="143"/>
        <v>0</v>
      </c>
      <c r="AC274" s="30">
        <f t="shared" si="143"/>
        <v>660</v>
      </c>
      <c r="AD274" s="30">
        <f t="shared" si="143"/>
        <v>660</v>
      </c>
      <c r="AE274" s="30">
        <f t="shared" si="143"/>
        <v>990</v>
      </c>
      <c r="AF274" s="30">
        <f t="shared" si="143"/>
        <v>990</v>
      </c>
      <c r="AG274" s="31">
        <f t="shared" si="143"/>
        <v>990</v>
      </c>
      <c r="AH274" s="29">
        <f t="shared" si="144"/>
        <v>0</v>
      </c>
      <c r="AI274" s="30">
        <f t="shared" si="144"/>
        <v>0</v>
      </c>
      <c r="AJ274" s="30">
        <f t="shared" si="144"/>
        <v>66.660000000000011</v>
      </c>
      <c r="AK274" s="30">
        <f t="shared" si="144"/>
        <v>66.660000000000011</v>
      </c>
      <c r="AL274" s="30">
        <f t="shared" si="144"/>
        <v>99.990000000000009</v>
      </c>
      <c r="AM274" s="30">
        <f t="shared" si="144"/>
        <v>99.990000000000009</v>
      </c>
      <c r="AN274" s="31">
        <f t="shared" si="144"/>
        <v>99.990000000000009</v>
      </c>
      <c r="AO274" s="42"/>
      <c r="AP274" s="43"/>
      <c r="AQ274" s="43"/>
      <c r="AR274" s="43"/>
      <c r="AS274" s="43"/>
      <c r="AT274" s="43"/>
      <c r="AU274" s="90"/>
      <c r="AV274" t="str">
        <f t="shared" si="146"/>
        <v>Big Forklift Trucks 10-16T</v>
      </c>
      <c r="AW274" t="s">
        <v>522</v>
      </c>
    </row>
    <row r="275" spans="1:49" ht="15" outlineLevel="1" x14ac:dyDescent="0.25">
      <c r="A275" s="85" t="s">
        <v>535</v>
      </c>
      <c r="B275" t="s">
        <v>539</v>
      </c>
      <c r="C275" t="s">
        <v>80</v>
      </c>
      <c r="D275" t="s">
        <v>18</v>
      </c>
      <c r="E275" t="str">
        <f>VLOOKUP(A275,[1]VLookup!G:I,3,0)</f>
        <v>C5 BT 8-16T</v>
      </c>
      <c r="F275" s="22">
        <v>0</v>
      </c>
      <c r="G275" s="23">
        <f>IFERROR(VLOOKUP(A275,[1]Pacific_bookings_input!A:C,3,0),0)-G277</f>
        <v>0</v>
      </c>
      <c r="H275" s="23">
        <f>IFERROR(VLOOKUP(A275,[1]Pacific_bookings_input!H:I,2,0),0)</f>
        <v>9</v>
      </c>
      <c r="I275" s="23">
        <f t="shared" si="145"/>
        <v>9</v>
      </c>
      <c r="J275" s="23">
        <f>IFERROR(ROUND((J$278-J$277)*$H275/($H$278-$H$277),0),0)-1</f>
        <v>12</v>
      </c>
      <c r="K275" s="23">
        <f t="shared" si="145"/>
        <v>14</v>
      </c>
      <c r="L275" s="23">
        <f>IFERROR(ROUND((L$278-L$277)*$H275/($H$278-$H$277),0),0)+1</f>
        <v>15</v>
      </c>
      <c r="M275" s="86">
        <f>IFERROR(VLOOKUP(A275,[1]Revenue_Margin_input_Pac!A:F,6,0),"")</f>
        <v>46</v>
      </c>
      <c r="N275" s="25">
        <f t="shared" si="133"/>
        <v>46</v>
      </c>
      <c r="O275" s="25">
        <f t="shared" si="134"/>
        <v>46</v>
      </c>
      <c r="P275" s="25">
        <f t="shared" si="135"/>
        <v>46</v>
      </c>
      <c r="Q275" s="25">
        <f t="shared" si="136"/>
        <v>46</v>
      </c>
      <c r="R275" s="25">
        <f t="shared" si="136"/>
        <v>46</v>
      </c>
      <c r="S275" s="26">
        <f t="shared" si="136"/>
        <v>46</v>
      </c>
      <c r="T275" s="27">
        <f>IFERROR(VLOOKUP(A275,[1]Revenue_Margin_input_Pac!A:K,7,0),"")</f>
        <v>0</v>
      </c>
      <c r="U275" s="28">
        <f>IFERROR(VLOOKUP(A275,[1]Revenue_Margin_input_Pac!A:K,8,0),"")</f>
        <v>0</v>
      </c>
      <c r="V275" s="28">
        <f>IFERROR(VLOOKUP(A275,[1]Revenue_Margin_input_Pac!A:K,9,0),"")</f>
        <v>0.1</v>
      </c>
      <c r="W275" s="28">
        <f>IFERROR(VLOOKUP(A275,[1]Revenue_Margin_input_Pac!A:K,10,0),"")</f>
        <v>0.1</v>
      </c>
      <c r="X275" s="28">
        <f>IFERROR(VLOOKUP(A275,[1]Revenue_Margin_input_Pac!A:K,11,0),"")</f>
        <v>0.1</v>
      </c>
      <c r="Y275" s="28">
        <f>IFERROR(VLOOKUP(A275,[1]Revenue_Margin_input_Pac!A:L,12,0),"")</f>
        <v>0.1</v>
      </c>
      <c r="Z275" s="87">
        <f>IFERROR(VLOOKUP(A275,[1]Revenue_Margin_input_Pac!A:M,13,0),"")</f>
        <v>0.1</v>
      </c>
      <c r="AA275" s="29">
        <f t="shared" si="143"/>
        <v>0</v>
      </c>
      <c r="AB275" s="30">
        <f t="shared" si="143"/>
        <v>0</v>
      </c>
      <c r="AC275" s="30">
        <f t="shared" si="143"/>
        <v>414</v>
      </c>
      <c r="AD275" s="30">
        <f t="shared" si="143"/>
        <v>414</v>
      </c>
      <c r="AE275" s="30">
        <f t="shared" si="143"/>
        <v>552</v>
      </c>
      <c r="AF275" s="30">
        <f t="shared" si="143"/>
        <v>644</v>
      </c>
      <c r="AG275" s="31">
        <f t="shared" si="143"/>
        <v>690</v>
      </c>
      <c r="AH275" s="29">
        <f t="shared" si="144"/>
        <v>0</v>
      </c>
      <c r="AI275" s="30">
        <f t="shared" si="144"/>
        <v>0</v>
      </c>
      <c r="AJ275" s="30">
        <f t="shared" si="144"/>
        <v>41.400000000000006</v>
      </c>
      <c r="AK275" s="30">
        <f t="shared" si="144"/>
        <v>41.400000000000006</v>
      </c>
      <c r="AL275" s="30">
        <f t="shared" si="144"/>
        <v>55.2</v>
      </c>
      <c r="AM275" s="30">
        <f t="shared" si="144"/>
        <v>64.400000000000006</v>
      </c>
      <c r="AN275" s="31">
        <f t="shared" si="144"/>
        <v>69</v>
      </c>
      <c r="AO275" s="42" t="str">
        <f t="shared" ref="AO275:AU276" si="147">IFERROR(AH275/AA275,"")</f>
        <v/>
      </c>
      <c r="AP275" s="43" t="str">
        <f t="shared" si="147"/>
        <v/>
      </c>
      <c r="AQ275" s="43">
        <f t="shared" si="147"/>
        <v>0.10000000000000002</v>
      </c>
      <c r="AR275" s="43">
        <f t="shared" si="147"/>
        <v>0.10000000000000002</v>
      </c>
      <c r="AS275" s="43">
        <f t="shared" si="147"/>
        <v>0.1</v>
      </c>
      <c r="AT275" s="43">
        <f t="shared" si="147"/>
        <v>0.1</v>
      </c>
      <c r="AU275" s="90">
        <f t="shared" si="147"/>
        <v>0.1</v>
      </c>
      <c r="AV275" t="str">
        <f t="shared" si="146"/>
        <v>Big Forklift Trucks 10-16T</v>
      </c>
      <c r="AW275" t="str">
        <f>AV275&amp;"_"&amp;C275</f>
        <v>Big Forklift Trucks 10-16T_Hangcha</v>
      </c>
    </row>
    <row r="276" spans="1:49" ht="15" hidden="1" outlineLevel="1" x14ac:dyDescent="0.25">
      <c r="A276" s="85" t="s">
        <v>538</v>
      </c>
      <c r="B276" t="s">
        <v>539</v>
      </c>
      <c r="C276" t="s">
        <v>80</v>
      </c>
      <c r="D276" t="s">
        <v>15</v>
      </c>
      <c r="E276" t="str">
        <f>VLOOKUP(A276,[1]VLookup!G:I,3,0)</f>
        <v>C5 BT 8-16T</v>
      </c>
      <c r="F276" s="22">
        <v>0</v>
      </c>
      <c r="G276" s="23">
        <f>IFERROR(VLOOKUP(A276,[1]Pacific_bookings_input!A:C,3,0),0)</f>
        <v>0</v>
      </c>
      <c r="H276" s="23">
        <f>IFERROR(VLOOKUP(A276,[1]Pacific_bookings_input!H:I,2,0),0)</f>
        <v>0</v>
      </c>
      <c r="I276" s="23">
        <f t="shared" si="145"/>
        <v>0</v>
      </c>
      <c r="J276" s="23">
        <f t="shared" si="145"/>
        <v>0</v>
      </c>
      <c r="K276" s="23">
        <f t="shared" si="145"/>
        <v>0</v>
      </c>
      <c r="L276" s="23">
        <f t="shared" si="145"/>
        <v>0</v>
      </c>
      <c r="M276" s="86" t="str">
        <f>IFERROR(VLOOKUP(A276,[1]Revenue_Margin_input_Pac!A:F,6,0),"")</f>
        <v/>
      </c>
      <c r="N276" s="25" t="str">
        <f t="shared" si="133"/>
        <v/>
      </c>
      <c r="O276" s="25" t="str">
        <f t="shared" si="134"/>
        <v/>
      </c>
      <c r="P276" s="25" t="str">
        <f t="shared" si="135"/>
        <v/>
      </c>
      <c r="Q276" s="25" t="str">
        <f t="shared" si="136"/>
        <v/>
      </c>
      <c r="R276" s="25" t="str">
        <f t="shared" si="136"/>
        <v/>
      </c>
      <c r="S276" s="26" t="str">
        <f t="shared" si="136"/>
        <v/>
      </c>
      <c r="T276" s="27" t="str">
        <f>IFERROR(VLOOKUP(A276,[1]Revenue_Margin_input_Pac!A:K,7,0),"")</f>
        <v/>
      </c>
      <c r="U276" s="28" t="str">
        <f>IFERROR(VLOOKUP(A276,[1]Revenue_Margin_input_Pac!A:K,8,0),"")</f>
        <v/>
      </c>
      <c r="V276" s="28" t="str">
        <f>IFERROR(VLOOKUP(A276,[1]Revenue_Margin_input_Pac!A:K,9,0),"")</f>
        <v/>
      </c>
      <c r="W276" s="28" t="str">
        <f>IFERROR(VLOOKUP(A276,[1]Revenue_Margin_input_Pac!A:K,10,0),"")</f>
        <v/>
      </c>
      <c r="X276" s="28" t="str">
        <f>IFERROR(VLOOKUP(A276,[1]Revenue_Margin_input_Pac!A:K,11,0),"")</f>
        <v/>
      </c>
      <c r="Y276" s="28" t="str">
        <f>IFERROR(VLOOKUP(A276,[1]Revenue_Margin_input_Pac!A:L,12,0),"")</f>
        <v/>
      </c>
      <c r="Z276" s="87" t="str">
        <f>IFERROR(VLOOKUP(A276,[1]Revenue_Margin_input_Pac!A:M,13,0),"")</f>
        <v/>
      </c>
      <c r="AA276" s="29">
        <f t="shared" si="143"/>
        <v>0</v>
      </c>
      <c r="AB276" s="30">
        <f t="shared" si="143"/>
        <v>0</v>
      </c>
      <c r="AC276" s="30">
        <f t="shared" si="143"/>
        <v>0</v>
      </c>
      <c r="AD276" s="30">
        <f t="shared" si="143"/>
        <v>0</v>
      </c>
      <c r="AE276" s="30">
        <f t="shared" si="143"/>
        <v>0</v>
      </c>
      <c r="AF276" s="30">
        <f t="shared" si="143"/>
        <v>0</v>
      </c>
      <c r="AG276" s="31">
        <f t="shared" si="143"/>
        <v>0</v>
      </c>
      <c r="AH276" s="29">
        <f t="shared" si="144"/>
        <v>0</v>
      </c>
      <c r="AI276" s="30">
        <f t="shared" si="144"/>
        <v>0</v>
      </c>
      <c r="AJ276" s="30">
        <f t="shared" si="144"/>
        <v>0</v>
      </c>
      <c r="AK276" s="30">
        <f t="shared" si="144"/>
        <v>0</v>
      </c>
      <c r="AL276" s="30">
        <f t="shared" si="144"/>
        <v>0</v>
      </c>
      <c r="AM276" s="30">
        <f t="shared" si="144"/>
        <v>0</v>
      </c>
      <c r="AN276" s="31">
        <f t="shared" si="144"/>
        <v>0</v>
      </c>
      <c r="AO276" s="42" t="str">
        <f t="shared" si="147"/>
        <v/>
      </c>
      <c r="AP276" s="43" t="str">
        <f t="shared" si="147"/>
        <v/>
      </c>
      <c r="AQ276" s="43" t="str">
        <f t="shared" si="147"/>
        <v/>
      </c>
      <c r="AR276" s="43" t="str">
        <f t="shared" si="147"/>
        <v/>
      </c>
      <c r="AS276" s="43" t="str">
        <f t="shared" si="147"/>
        <v/>
      </c>
      <c r="AT276" s="43" t="str">
        <f t="shared" si="147"/>
        <v/>
      </c>
      <c r="AU276" s="90" t="str">
        <f t="shared" si="147"/>
        <v/>
      </c>
      <c r="AV276" t="str">
        <f t="shared" si="146"/>
        <v>Big Forklift Trucks 10-16T</v>
      </c>
      <c r="AW276" t="str">
        <f>AV276&amp;"_"&amp;C276</f>
        <v>Big Forklift Trucks 10-16T_Hangcha</v>
      </c>
    </row>
    <row r="277" spans="1:49" ht="15" outlineLevel="1" x14ac:dyDescent="0.25">
      <c r="A277" s="93" t="s">
        <v>540</v>
      </c>
      <c r="B277" s="48" t="s">
        <v>536</v>
      </c>
      <c r="C277" s="48" t="s">
        <v>537</v>
      </c>
      <c r="D277" s="48" t="s">
        <v>18</v>
      </c>
      <c r="E277" s="48" t="s">
        <v>542</v>
      </c>
      <c r="F277" s="22">
        <v>3</v>
      </c>
      <c r="G277" s="23"/>
      <c r="H277" s="23">
        <f>IFERROR(VLOOKUP(A277,[1]Pacific_bookings_input!H:I,2,0),0)</f>
        <v>0</v>
      </c>
      <c r="I277" s="23"/>
      <c r="J277" s="23"/>
      <c r="K277" s="23"/>
      <c r="L277" s="24"/>
      <c r="M277" s="86">
        <f>[1]Revenue_Margin_input_Pac!F69</f>
        <v>51</v>
      </c>
      <c r="N277" s="25">
        <f t="shared" si="133"/>
        <v>51</v>
      </c>
      <c r="O277" s="25">
        <f t="shared" si="134"/>
        <v>51</v>
      </c>
      <c r="P277" s="25">
        <f t="shared" si="135"/>
        <v>51</v>
      </c>
      <c r="Q277" s="25">
        <f t="shared" si="136"/>
        <v>51</v>
      </c>
      <c r="R277" s="25">
        <f t="shared" si="136"/>
        <v>51</v>
      </c>
      <c r="S277" s="26">
        <f t="shared" si="136"/>
        <v>51</v>
      </c>
      <c r="T277" s="27">
        <f>[1]Revenue_Margin_input_Pac!G69</f>
        <v>0.1</v>
      </c>
      <c r="U277" s="28">
        <f>[1]Revenue_Margin_input_Pac!H69</f>
        <v>0.14000000000000001</v>
      </c>
      <c r="V277" s="28">
        <f>[1]Revenue_Margin_input_Pac!I69</f>
        <v>0.14000000000000001</v>
      </c>
      <c r="W277" s="28">
        <f>[1]Revenue_Margin_input_Pac!J69</f>
        <v>0.14000000000000001</v>
      </c>
      <c r="X277" s="28">
        <f>[1]Revenue_Margin_input_Pac!K69</f>
        <v>0.14000000000000001</v>
      </c>
      <c r="Y277" s="28">
        <f>[1]Revenue_Margin_input_Pac!L69</f>
        <v>0.14000000000000001</v>
      </c>
      <c r="Z277" s="87">
        <f>IFERROR(VLOOKUP(A277,[1]Revenue_Margin_input_Pac!A:M,13,0),"")</f>
        <v>0.14000000000000001</v>
      </c>
      <c r="AA277" s="29">
        <f t="shared" si="143"/>
        <v>153</v>
      </c>
      <c r="AB277" s="30">
        <f t="shared" si="143"/>
        <v>0</v>
      </c>
      <c r="AC277" s="30">
        <f t="shared" si="143"/>
        <v>0</v>
      </c>
      <c r="AD277" s="30">
        <f t="shared" si="143"/>
        <v>0</v>
      </c>
      <c r="AE277" s="30">
        <f t="shared" si="143"/>
        <v>0</v>
      </c>
      <c r="AF277" s="30">
        <f t="shared" si="143"/>
        <v>0</v>
      </c>
      <c r="AG277" s="31">
        <f t="shared" si="143"/>
        <v>0</v>
      </c>
      <c r="AH277" s="29">
        <f t="shared" si="144"/>
        <v>15.3</v>
      </c>
      <c r="AI277" s="30">
        <f t="shared" si="144"/>
        <v>0</v>
      </c>
      <c r="AJ277" s="30">
        <f t="shared" si="144"/>
        <v>0</v>
      </c>
      <c r="AK277" s="30">
        <f t="shared" si="144"/>
        <v>0</v>
      </c>
      <c r="AL277" s="30">
        <f t="shared" si="144"/>
        <v>0</v>
      </c>
      <c r="AM277" s="30">
        <f t="shared" si="144"/>
        <v>0</v>
      </c>
      <c r="AN277" s="31">
        <f t="shared" si="144"/>
        <v>0</v>
      </c>
      <c r="AO277" s="42"/>
      <c r="AP277" s="43"/>
      <c r="AQ277" s="43"/>
      <c r="AR277" s="43"/>
      <c r="AS277" s="43"/>
      <c r="AT277" s="43"/>
      <c r="AU277" s="90"/>
      <c r="AV277" t="str">
        <f t="shared" si="146"/>
        <v>Big Forklift Trucks 10-16T</v>
      </c>
      <c r="AW277" t="str">
        <f>AV277&amp;"_"&amp;C277</f>
        <v>Big Forklift Trucks 10-16T_India</v>
      </c>
    </row>
    <row r="278" spans="1:49" ht="15" x14ac:dyDescent="0.25">
      <c r="A278" s="89" t="s">
        <v>543</v>
      </c>
      <c r="F278" s="36">
        <v>48</v>
      </c>
      <c r="G278" s="37">
        <f>[1]Pacific!BD56</f>
        <v>61</v>
      </c>
      <c r="H278" s="37">
        <f>[1]Pacific!BE56</f>
        <v>35</v>
      </c>
      <c r="I278" s="37">
        <f>[1]Pacific!BF56</f>
        <v>35</v>
      </c>
      <c r="J278" s="37">
        <f>[1]Pacific!BG56</f>
        <v>51</v>
      </c>
      <c r="K278" s="37">
        <f>[1]Pacific!BH56</f>
        <v>53</v>
      </c>
      <c r="L278" s="38">
        <f>[1]Pacific!BI56</f>
        <v>53</v>
      </c>
      <c r="M278" s="86" t="str">
        <f>IFERROR(VLOOKUP(A278,[1]Revenue_Margin_input_Pac!A:F,6,0),"")</f>
        <v/>
      </c>
      <c r="N278" s="25" t="str">
        <f t="shared" si="133"/>
        <v/>
      </c>
      <c r="O278" s="25" t="str">
        <f t="shared" si="134"/>
        <v/>
      </c>
      <c r="P278" s="25" t="str">
        <f t="shared" si="135"/>
        <v/>
      </c>
      <c r="Q278" s="25" t="str">
        <f t="shared" si="136"/>
        <v/>
      </c>
      <c r="R278" s="25" t="str">
        <f t="shared" si="136"/>
        <v/>
      </c>
      <c r="S278" s="26" t="str">
        <f t="shared" si="136"/>
        <v/>
      </c>
      <c r="T278" s="27" t="str">
        <f>IFERROR(VLOOKUP(A278,[1]Revenue_Margin_input_Pac!A:K,7,0),"")</f>
        <v/>
      </c>
      <c r="U278" s="28" t="str">
        <f>IFERROR(VLOOKUP(A278,[1]Revenue_Margin_input_Pac!A:K,8,0),"")</f>
        <v/>
      </c>
      <c r="V278" s="28" t="str">
        <f>IFERROR(VLOOKUP(A278,[1]Revenue_Margin_input_Pac!A:K,9,0),"")</f>
        <v/>
      </c>
      <c r="W278" s="28" t="str">
        <f>IFERROR(VLOOKUP(A278,[1]Revenue_Margin_input_Pac!A:K,10,0),"")</f>
        <v/>
      </c>
      <c r="X278" s="28" t="str">
        <f>IFERROR(VLOOKUP(A278,[1]Revenue_Margin_input_Pac!A:K,11,0),"")</f>
        <v/>
      </c>
      <c r="Y278" s="28" t="str">
        <f>IFERROR(VLOOKUP(A278,[1]Revenue_Margin_input_Pac!A:L,12,0),"")</f>
        <v/>
      </c>
      <c r="Z278" s="87" t="str">
        <f>IFERROR(VLOOKUP(A278,[1]Revenue_Margin_input_Pac!A:M,13,0),"")</f>
        <v/>
      </c>
      <c r="AA278" s="39">
        <f>SUM(AA268:AA277)</f>
        <v>8044.9404595782835</v>
      </c>
      <c r="AB278" s="40">
        <f t="shared" ref="AB278:AN278" si="148">SUM(AB268:AB277)</f>
        <v>2412.1330813203217</v>
      </c>
      <c r="AC278" s="40">
        <f t="shared" si="148"/>
        <v>4384.5248315795379</v>
      </c>
      <c r="AD278" s="40">
        <f t="shared" si="148"/>
        <v>4384.5248315795379</v>
      </c>
      <c r="AE278" s="40">
        <f t="shared" si="148"/>
        <v>6507.7872473693069</v>
      </c>
      <c r="AF278" s="40">
        <f t="shared" si="148"/>
        <v>6599.7872473693069</v>
      </c>
      <c r="AG278" s="41">
        <f t="shared" si="148"/>
        <v>6486.0897571120386</v>
      </c>
      <c r="AH278" s="39">
        <f t="shared" si="148"/>
        <v>683.74898191936813</v>
      </c>
      <c r="AI278" s="40">
        <f t="shared" si="148"/>
        <v>258.44282110017605</v>
      </c>
      <c r="AJ278" s="40">
        <f t="shared" si="148"/>
        <v>303.11904162123994</v>
      </c>
      <c r="AK278" s="40">
        <f t="shared" si="148"/>
        <v>303.11904162123994</v>
      </c>
      <c r="AL278" s="40">
        <f t="shared" si="148"/>
        <v>656.73451198430007</v>
      </c>
      <c r="AM278" s="40">
        <f t="shared" si="148"/>
        <v>665.9345119843</v>
      </c>
      <c r="AN278" s="41">
        <f t="shared" si="148"/>
        <v>654.40506546831591</v>
      </c>
      <c r="AO278" s="42">
        <f t="shared" ref="AO278:AU278" si="149">IFERROR(AH278/AA278,"")</f>
        <v>8.4991179904296069E-2</v>
      </c>
      <c r="AP278" s="43">
        <f t="shared" si="149"/>
        <v>0.10714285339460335</v>
      </c>
      <c r="AQ278" s="43">
        <f t="shared" si="149"/>
        <v>6.9133840784302375E-2</v>
      </c>
      <c r="AR278" s="43">
        <f t="shared" si="149"/>
        <v>6.9133840784302375E-2</v>
      </c>
      <c r="AS278" s="43">
        <f t="shared" si="149"/>
        <v>0.10091517854241117</v>
      </c>
      <c r="AT278" s="43">
        <f t="shared" si="149"/>
        <v>0.10090242109694419</v>
      </c>
      <c r="AU278" s="90">
        <f t="shared" si="149"/>
        <v>0.10089361849344694</v>
      </c>
      <c r="AW278" t="str">
        <f>AV278&amp;"_"&amp;C278</f>
        <v>_</v>
      </c>
    </row>
    <row r="279" spans="1:49" ht="15" outlineLevel="1" x14ac:dyDescent="0.25">
      <c r="A279" s="85" t="s">
        <v>544</v>
      </c>
      <c r="B279" t="s">
        <v>545</v>
      </c>
      <c r="C279" t="s">
        <v>521</v>
      </c>
      <c r="D279" t="s">
        <v>18</v>
      </c>
      <c r="E279" t="str">
        <f>VLOOKUP(A279,[1]VLookup!G:I,3,0)</f>
        <v>C5 BT &gt;16T</v>
      </c>
      <c r="F279" s="22">
        <v>9</v>
      </c>
      <c r="G279" s="23">
        <f>IFERROR(VLOOKUP(A279,[1]Pacific_bookings_input!A:C,3,0),0)</f>
        <v>4</v>
      </c>
      <c r="H279" s="23">
        <f>IFERROR(VLOOKUP(A279,[1]Pacific_bookings_input!H:I,2,0),0)</f>
        <v>7</v>
      </c>
      <c r="I279" s="23">
        <f>IFERROR(ROUND(I$285*$H279/$H$285,0),0)</f>
        <v>13</v>
      </c>
      <c r="J279" s="23">
        <f>IFERROR(ROUND(J$285*$H279/$H$285,0),0)</f>
        <v>15</v>
      </c>
      <c r="K279" s="23">
        <f>IFERROR(ROUND(K$285*$H279/$H$285,0),0)</f>
        <v>16</v>
      </c>
      <c r="L279" s="24">
        <f>IFERROR(ROUND(L$285*$H279/$H$285,0),0)-1+2</f>
        <v>17</v>
      </c>
      <c r="M279" s="86">
        <f>IFERROR(VLOOKUP(A279,[1]Revenue_Margin_input_Pac!A:F,6,0),"")</f>
        <v>340.85421547844459</v>
      </c>
      <c r="N279" s="25">
        <f t="shared" si="133"/>
        <v>340.85421547844459</v>
      </c>
      <c r="O279" s="25">
        <f t="shared" si="134"/>
        <v>340.85421547844459</v>
      </c>
      <c r="P279" s="25">
        <f t="shared" si="135"/>
        <v>340.85421547844459</v>
      </c>
      <c r="Q279" s="25">
        <f t="shared" si="136"/>
        <v>340.85421547844459</v>
      </c>
      <c r="R279" s="25">
        <f t="shared" si="136"/>
        <v>340.85421547844459</v>
      </c>
      <c r="S279" s="26">
        <f t="shared" si="136"/>
        <v>340.85421547844459</v>
      </c>
      <c r="T279" s="27">
        <f>IFERROR(VLOOKUP(A279,[1]Revenue_Margin_input_Pac!A:K,7,0),"")</f>
        <v>8.6416495540738353E-2</v>
      </c>
      <c r="U279" s="28">
        <f>IFERROR(VLOOKUP(A279,[1]Revenue_Margin_input_Pac!A:K,8,0),"")</f>
        <v>8.5999999999999993E-2</v>
      </c>
      <c r="V279" s="28">
        <f>IFERROR(VLOOKUP(A279,[1]Revenue_Margin_input_Pac!A:K,9,0),"")</f>
        <v>0.09</v>
      </c>
      <c r="W279" s="28">
        <f>IFERROR(VLOOKUP(A279,[1]Revenue_Margin_input_Pac!A:K,10,0),"")</f>
        <v>0.09</v>
      </c>
      <c r="X279" s="28">
        <f>IFERROR(VLOOKUP(A279,[1]Revenue_Margin_input_Pac!A:K,11,0),"")</f>
        <v>0.1</v>
      </c>
      <c r="Y279" s="28">
        <f>IFERROR(VLOOKUP(A279,[1]Revenue_Margin_input_Pac!A:L,12,0),"")</f>
        <v>0.1</v>
      </c>
      <c r="Z279" s="87">
        <f>IFERROR(VLOOKUP(A279,[1]Revenue_Margin_input_Pac!A:M,13,0),"")</f>
        <v>0.1</v>
      </c>
      <c r="AA279" s="29">
        <f t="shared" ref="AA279:AG284" si="150">IFERROR(F279*M279,0)</f>
        <v>3067.6879393060012</v>
      </c>
      <c r="AB279" s="30">
        <f t="shared" si="150"/>
        <v>1363.4168619137783</v>
      </c>
      <c r="AC279" s="30">
        <f t="shared" si="150"/>
        <v>2385.9795083491122</v>
      </c>
      <c r="AD279" s="30">
        <f t="shared" si="150"/>
        <v>4431.1048012197798</v>
      </c>
      <c r="AE279" s="30">
        <f t="shared" si="150"/>
        <v>5112.8132321766689</v>
      </c>
      <c r="AF279" s="30">
        <f t="shared" si="150"/>
        <v>5453.6674476551134</v>
      </c>
      <c r="AG279" s="31">
        <f t="shared" si="150"/>
        <v>5794.5216631335579</v>
      </c>
      <c r="AH279" s="29">
        <f t="shared" ref="AH279:AN284" si="151">IFERROR(AA279*T279,0)</f>
        <v>265.09884112741389</v>
      </c>
      <c r="AI279" s="30">
        <f t="shared" si="151"/>
        <v>117.25385012458493</v>
      </c>
      <c r="AJ279" s="30">
        <f t="shared" si="151"/>
        <v>214.73815575142009</v>
      </c>
      <c r="AK279" s="30">
        <f t="shared" si="151"/>
        <v>398.79943210978018</v>
      </c>
      <c r="AL279" s="30">
        <f t="shared" si="151"/>
        <v>511.28132321766691</v>
      </c>
      <c r="AM279" s="30">
        <f t="shared" si="151"/>
        <v>545.36674476551138</v>
      </c>
      <c r="AN279" s="31">
        <f t="shared" si="151"/>
        <v>579.45216631335586</v>
      </c>
      <c r="AO279" s="42"/>
      <c r="AP279" s="43"/>
      <c r="AQ279" s="43"/>
      <c r="AR279" s="43"/>
      <c r="AS279" s="43"/>
      <c r="AT279" s="43"/>
      <c r="AU279" s="90"/>
      <c r="AV279" t="str">
        <f>$A$285</f>
        <v>Big Forklift Trucks &gt;16T</v>
      </c>
      <c r="AW279" t="s">
        <v>546</v>
      </c>
    </row>
    <row r="280" spans="1:49" ht="15" outlineLevel="1" x14ac:dyDescent="0.25">
      <c r="A280" s="85" t="s">
        <v>547</v>
      </c>
      <c r="B280" t="s">
        <v>548</v>
      </c>
      <c r="C280" t="s">
        <v>521</v>
      </c>
      <c r="D280" t="s">
        <v>18</v>
      </c>
      <c r="E280" t="str">
        <f>VLOOKUP(A280,[1]VLookup!G:I,3,0)</f>
        <v>C5 BT &gt;16T</v>
      </c>
      <c r="F280" s="22">
        <v>6</v>
      </c>
      <c r="G280" s="23">
        <f>IFERROR(VLOOKUP(A280,[1]Pacific_bookings_input!A:C,3,0),0)</f>
        <v>4</v>
      </c>
      <c r="H280" s="23">
        <f>IFERROR(VLOOKUP(A280,[1]Pacific_bookings_input!H:I,2,0),0)</f>
        <v>4</v>
      </c>
      <c r="I280" s="23">
        <f>IFERROR(ROUND(I$285*$H280/$H$285,0),0)-1</f>
        <v>7</v>
      </c>
      <c r="J280" s="23">
        <f t="shared" ref="J280:L284" si="152">IFERROR(ROUND(J$285*$H280/$H$285,0),0)</f>
        <v>9</v>
      </c>
      <c r="K280" s="23">
        <f t="shared" si="152"/>
        <v>9</v>
      </c>
      <c r="L280" s="24">
        <f t="shared" si="152"/>
        <v>9</v>
      </c>
      <c r="M280" s="86">
        <f>IFERROR(VLOOKUP(A280,[1]Revenue_Margin_input_Pac!A:F,6,0),"")</f>
        <v>238.92572050788769</v>
      </c>
      <c r="N280" s="25">
        <f t="shared" si="133"/>
        <v>238.92572050788769</v>
      </c>
      <c r="O280" s="25">
        <f t="shared" si="134"/>
        <v>238.92572050788769</v>
      </c>
      <c r="P280" s="25">
        <f t="shared" si="135"/>
        <v>238.92572050788769</v>
      </c>
      <c r="Q280" s="25">
        <f t="shared" si="136"/>
        <v>238.92572050788769</v>
      </c>
      <c r="R280" s="25">
        <f t="shared" si="136"/>
        <v>238.92572050788769</v>
      </c>
      <c r="S280" s="26">
        <f t="shared" si="136"/>
        <v>238.92572050788769</v>
      </c>
      <c r="T280" s="27">
        <f>IFERROR(VLOOKUP(A280,[1]Revenue_Margin_input_Pac!A:K,7,0),"")</f>
        <v>2.7075845172385191E-2</v>
      </c>
      <c r="U280" s="28">
        <f>IFERROR(VLOOKUP(A280,[1]Revenue_Margin_input_Pac!A:K,8,0),"")</f>
        <v>8.1675832181108188E-2</v>
      </c>
      <c r="V280" s="28">
        <f>IFERROR(VLOOKUP(A280,[1]Revenue_Margin_input_Pac!A:K,9,0),"")</f>
        <v>0.1</v>
      </c>
      <c r="W280" s="28">
        <f>IFERROR(VLOOKUP(A280,[1]Revenue_Margin_input_Pac!A:K,10,0),"")</f>
        <v>0.1</v>
      </c>
      <c r="X280" s="28">
        <f>IFERROR(VLOOKUP(A280,[1]Revenue_Margin_input_Pac!A:K,11,0),"")</f>
        <v>0.1</v>
      </c>
      <c r="Y280" s="28">
        <f>IFERROR(VLOOKUP(A280,[1]Revenue_Margin_input_Pac!A:L,12,0),"")</f>
        <v>0.1</v>
      </c>
      <c r="Z280" s="87">
        <f>IFERROR(VLOOKUP(A280,[1]Revenue_Margin_input_Pac!A:M,13,0),"")</f>
        <v>0.1</v>
      </c>
      <c r="AA280" s="29">
        <f t="shared" si="150"/>
        <v>1433.5543230473261</v>
      </c>
      <c r="AB280" s="30">
        <f t="shared" si="150"/>
        <v>955.70288203155076</v>
      </c>
      <c r="AC280" s="30">
        <f t="shared" si="150"/>
        <v>955.70288203155076</v>
      </c>
      <c r="AD280" s="30">
        <f t="shared" si="150"/>
        <v>1672.4800435552138</v>
      </c>
      <c r="AE280" s="30">
        <f t="shared" si="150"/>
        <v>2150.3314845709892</v>
      </c>
      <c r="AF280" s="30">
        <f t="shared" si="150"/>
        <v>2150.3314845709892</v>
      </c>
      <c r="AG280" s="31">
        <f t="shared" si="150"/>
        <v>2150.3314845709892</v>
      </c>
      <c r="AH280" s="29">
        <f t="shared" si="151"/>
        <v>38.814694897032865</v>
      </c>
      <c r="AI280" s="30">
        <f t="shared" si="151"/>
        <v>78.057828207810374</v>
      </c>
      <c r="AJ280" s="30">
        <f t="shared" si="151"/>
        <v>95.570288203155087</v>
      </c>
      <c r="AK280" s="30">
        <f t="shared" si="151"/>
        <v>167.2480043555214</v>
      </c>
      <c r="AL280" s="30">
        <f t="shared" si="151"/>
        <v>215.03314845709895</v>
      </c>
      <c r="AM280" s="30">
        <f t="shared" si="151"/>
        <v>215.03314845709895</v>
      </c>
      <c r="AN280" s="31">
        <f t="shared" si="151"/>
        <v>215.03314845709895</v>
      </c>
      <c r="AO280" s="42"/>
      <c r="AP280" s="43"/>
      <c r="AQ280" s="43"/>
      <c r="AR280" s="43"/>
      <c r="AS280" s="43"/>
      <c r="AT280" s="43"/>
      <c r="AU280" s="90"/>
      <c r="AV280" t="str">
        <f t="shared" ref="AV280:AV284" si="153">$A$285</f>
        <v>Big Forklift Trucks &gt;16T</v>
      </c>
      <c r="AW280" t="s">
        <v>546</v>
      </c>
    </row>
    <row r="281" spans="1:49" ht="15" outlineLevel="1" x14ac:dyDescent="0.25">
      <c r="A281" s="85" t="s">
        <v>549</v>
      </c>
      <c r="B281" t="s">
        <v>550</v>
      </c>
      <c r="C281" t="s">
        <v>521</v>
      </c>
      <c r="D281" t="s">
        <v>18</v>
      </c>
      <c r="E281" t="str">
        <f>VLOOKUP(A281,[1]VLookup!G:I,3,0)</f>
        <v>C5 BT &gt;16T</v>
      </c>
      <c r="F281" s="22">
        <v>7</v>
      </c>
      <c r="G281" s="23">
        <f>IFERROR(VLOOKUP(A281,[1]Pacific_bookings_input!A:C,3,0),0)</f>
        <v>3</v>
      </c>
      <c r="H281" s="23">
        <f>IFERROR(VLOOKUP(A281,[1]Pacific_bookings_input!H:I,2,0),0)</f>
        <v>4</v>
      </c>
      <c r="I281" s="23">
        <f t="shared" ref="I281:I284" si="154">IFERROR(ROUND(I$285*$H281/$H$285,0),0)</f>
        <v>8</v>
      </c>
      <c r="J281" s="23">
        <f t="shared" si="152"/>
        <v>9</v>
      </c>
      <c r="K281" s="23">
        <f t="shared" si="152"/>
        <v>9</v>
      </c>
      <c r="L281" s="24">
        <f t="shared" si="152"/>
        <v>9</v>
      </c>
      <c r="M281" s="86">
        <f>IFERROR(VLOOKUP(A281,[1]Revenue_Margin_input_Pac!A:F,6,0),"")</f>
        <v>344.28006204309349</v>
      </c>
      <c r="N281" s="25">
        <f t="shared" si="133"/>
        <v>344.28006204309349</v>
      </c>
      <c r="O281" s="25">
        <f t="shared" si="134"/>
        <v>344.28006204309349</v>
      </c>
      <c r="P281" s="25">
        <f t="shared" si="135"/>
        <v>344.28006204309349</v>
      </c>
      <c r="Q281" s="25">
        <f t="shared" si="136"/>
        <v>344.28006204309349</v>
      </c>
      <c r="R281" s="25">
        <f t="shared" si="136"/>
        <v>344.28006204309349</v>
      </c>
      <c r="S281" s="26">
        <f t="shared" si="136"/>
        <v>344.28006204309349</v>
      </c>
      <c r="T281" s="27">
        <f>IFERROR(VLOOKUP(A281,[1]Revenue_Margin_input_Pac!A:K,7,0),"")</f>
        <v>8.8532305065886399E-2</v>
      </c>
      <c r="U281" s="28">
        <f>IFERROR(VLOOKUP(A281,[1]Revenue_Margin_input_Pac!A:K,8,0),"")</f>
        <v>0.09</v>
      </c>
      <c r="V281" s="28">
        <f>IFERROR(VLOOKUP(A281,[1]Revenue_Margin_input_Pac!A:K,9,0),"")</f>
        <v>0.1</v>
      </c>
      <c r="W281" s="28">
        <f>IFERROR(VLOOKUP(A281,[1]Revenue_Margin_input_Pac!A:K,10,0),"")</f>
        <v>0.1</v>
      </c>
      <c r="X281" s="28">
        <f>IFERROR(VLOOKUP(A281,[1]Revenue_Margin_input_Pac!A:K,11,0),"")</f>
        <v>0.1</v>
      </c>
      <c r="Y281" s="28">
        <f>IFERROR(VLOOKUP(A281,[1]Revenue_Margin_input_Pac!A:L,12,0),"")</f>
        <v>0.1</v>
      </c>
      <c r="Z281" s="87">
        <f>IFERROR(VLOOKUP(A281,[1]Revenue_Margin_input_Pac!A:M,13,0),"")</f>
        <v>0.1</v>
      </c>
      <c r="AA281" s="29">
        <f t="shared" si="150"/>
        <v>2409.9604343016545</v>
      </c>
      <c r="AB281" s="30">
        <f t="shared" si="150"/>
        <v>1032.8401861292805</v>
      </c>
      <c r="AC281" s="30">
        <f t="shared" si="150"/>
        <v>1377.120248172374</v>
      </c>
      <c r="AD281" s="30">
        <f t="shared" si="150"/>
        <v>2754.240496344748</v>
      </c>
      <c r="AE281" s="30">
        <f t="shared" si="150"/>
        <v>3098.5205583878414</v>
      </c>
      <c r="AF281" s="30">
        <f t="shared" si="150"/>
        <v>3098.5205583878414</v>
      </c>
      <c r="AG281" s="31">
        <f t="shared" si="150"/>
        <v>3098.5205583878414</v>
      </c>
      <c r="AH281" s="29">
        <f t="shared" si="151"/>
        <v>213.35935236631016</v>
      </c>
      <c r="AI281" s="30">
        <f t="shared" si="151"/>
        <v>92.955616751635233</v>
      </c>
      <c r="AJ281" s="30">
        <f t="shared" si="151"/>
        <v>137.71202481723739</v>
      </c>
      <c r="AK281" s="30">
        <f t="shared" si="151"/>
        <v>275.42404963447478</v>
      </c>
      <c r="AL281" s="30">
        <f t="shared" si="151"/>
        <v>309.85205583878417</v>
      </c>
      <c r="AM281" s="30">
        <f t="shared" si="151"/>
        <v>309.85205583878417</v>
      </c>
      <c r="AN281" s="31">
        <f t="shared" si="151"/>
        <v>309.85205583878417</v>
      </c>
      <c r="AO281" s="42"/>
      <c r="AP281" s="43"/>
      <c r="AQ281" s="43"/>
      <c r="AR281" s="43"/>
      <c r="AS281" s="43"/>
      <c r="AT281" s="43"/>
      <c r="AU281" s="90"/>
      <c r="AV281" t="str">
        <f t="shared" si="153"/>
        <v>Big Forklift Trucks &gt;16T</v>
      </c>
      <c r="AW281" t="s">
        <v>546</v>
      </c>
    </row>
    <row r="282" spans="1:49" ht="15" outlineLevel="1" x14ac:dyDescent="0.25">
      <c r="A282" s="85" t="s">
        <v>551</v>
      </c>
      <c r="B282" t="s">
        <v>552</v>
      </c>
      <c r="C282" t="s">
        <v>521</v>
      </c>
      <c r="D282" t="s">
        <v>18</v>
      </c>
      <c r="E282" t="str">
        <f>VLOOKUP(A282,[1]VLookup!G:I,3,0)</f>
        <v>C5 BT &gt;16T</v>
      </c>
      <c r="F282" s="22">
        <v>3</v>
      </c>
      <c r="G282" s="23">
        <f>IFERROR(VLOOKUP(A282,[1]Pacific_bookings_input!A:C,3,0),0)</f>
        <v>1</v>
      </c>
      <c r="H282" s="23">
        <f>IFERROR(VLOOKUP(A282,[1]Pacific_bookings_input!H:I,2,0),0)</f>
        <v>1</v>
      </c>
      <c r="I282" s="23">
        <f t="shared" si="154"/>
        <v>2</v>
      </c>
      <c r="J282" s="23">
        <f t="shared" si="152"/>
        <v>2</v>
      </c>
      <c r="K282" s="23">
        <f t="shared" si="152"/>
        <v>2</v>
      </c>
      <c r="L282" s="24">
        <f t="shared" si="152"/>
        <v>2</v>
      </c>
      <c r="M282" s="86">
        <f>IFERROR(VLOOKUP(A282,[1]Revenue_Margin_input_Pac!A:F,6,0),"")</f>
        <v>508.64108345132126</v>
      </c>
      <c r="N282" s="25">
        <f t="shared" si="133"/>
        <v>508.64108345132126</v>
      </c>
      <c r="O282" s="25">
        <f t="shared" si="134"/>
        <v>508.64108345132126</v>
      </c>
      <c r="P282" s="25">
        <f t="shared" si="135"/>
        <v>508.64108345132126</v>
      </c>
      <c r="Q282" s="25">
        <f t="shared" si="136"/>
        <v>508.64108345132126</v>
      </c>
      <c r="R282" s="25">
        <f t="shared" si="136"/>
        <v>508.64108345132126</v>
      </c>
      <c r="S282" s="26">
        <f t="shared" si="136"/>
        <v>508.64108345132126</v>
      </c>
      <c r="T282" s="27">
        <f>IFERROR(VLOOKUP(A282,[1]Revenue_Margin_input_Pac!A:K,7,0),"")</f>
        <v>4.4054564980741444E-2</v>
      </c>
      <c r="U282" s="28">
        <f>IFERROR(VLOOKUP(A282,[1]Revenue_Margin_input_Pac!A:K,8,0),"")</f>
        <v>0.05</v>
      </c>
      <c r="V282" s="28">
        <f>IFERROR(VLOOKUP(A282,[1]Revenue_Margin_input_Pac!A:K,9,0),"")</f>
        <v>0.06</v>
      </c>
      <c r="W282" s="28">
        <f>IFERROR(VLOOKUP(A282,[1]Revenue_Margin_input_Pac!A:K,10,0),"")</f>
        <v>0.06</v>
      </c>
      <c r="X282" s="28">
        <f>IFERROR(VLOOKUP(A282,[1]Revenue_Margin_input_Pac!A:K,11,0),"")</f>
        <v>0.10100000000000001</v>
      </c>
      <c r="Y282" s="28">
        <f>IFERROR(VLOOKUP(A282,[1]Revenue_Margin_input_Pac!A:L,12,0),"")</f>
        <v>0.10100000000000001</v>
      </c>
      <c r="Z282" s="87">
        <f>IFERROR(VLOOKUP(A282,[1]Revenue_Margin_input_Pac!A:M,13,0),"")</f>
        <v>0.10100000000000001</v>
      </c>
      <c r="AA282" s="29">
        <f t="shared" si="150"/>
        <v>1525.9232503539638</v>
      </c>
      <c r="AB282" s="30">
        <f t="shared" si="150"/>
        <v>508.64108345132126</v>
      </c>
      <c r="AC282" s="30">
        <f t="shared" si="150"/>
        <v>508.64108345132126</v>
      </c>
      <c r="AD282" s="30">
        <f t="shared" si="150"/>
        <v>1017.2821669026425</v>
      </c>
      <c r="AE282" s="30">
        <f t="shared" si="150"/>
        <v>1017.2821669026425</v>
      </c>
      <c r="AF282" s="30">
        <f t="shared" si="150"/>
        <v>1017.2821669026425</v>
      </c>
      <c r="AG282" s="31">
        <f t="shared" si="150"/>
        <v>1017.2821669026425</v>
      </c>
      <c r="AH282" s="29">
        <f t="shared" si="151"/>
        <v>67.223884988342888</v>
      </c>
      <c r="AI282" s="30">
        <f t="shared" si="151"/>
        <v>25.432054172566065</v>
      </c>
      <c r="AJ282" s="30">
        <f t="shared" si="151"/>
        <v>30.518465007079275</v>
      </c>
      <c r="AK282" s="30">
        <f t="shared" si="151"/>
        <v>61.03693001415855</v>
      </c>
      <c r="AL282" s="30">
        <f t="shared" si="151"/>
        <v>102.74549885716691</v>
      </c>
      <c r="AM282" s="30">
        <f t="shared" si="151"/>
        <v>102.74549885716691</v>
      </c>
      <c r="AN282" s="31">
        <f t="shared" si="151"/>
        <v>102.74549885716691</v>
      </c>
      <c r="AO282" s="42"/>
      <c r="AP282" s="43"/>
      <c r="AQ282" s="43"/>
      <c r="AR282" s="43"/>
      <c r="AS282" s="43"/>
      <c r="AT282" s="43"/>
      <c r="AU282" s="90"/>
      <c r="AV282" t="str">
        <f t="shared" si="153"/>
        <v>Big Forklift Trucks &gt;16T</v>
      </c>
      <c r="AW282" t="s">
        <v>546</v>
      </c>
    </row>
    <row r="283" spans="1:49" ht="15" hidden="1" outlineLevel="1" x14ac:dyDescent="0.25">
      <c r="A283" s="85" t="s">
        <v>553</v>
      </c>
      <c r="B283" t="s">
        <v>554</v>
      </c>
      <c r="C283" t="s">
        <v>555</v>
      </c>
      <c r="D283" t="s">
        <v>29</v>
      </c>
      <c r="E283" t="str">
        <f>VLOOKUP(A283,[1]VLookup!G:I,3,0)</f>
        <v>C5 BT &gt;16T</v>
      </c>
      <c r="F283" s="22">
        <v>0</v>
      </c>
      <c r="G283" s="23">
        <f>IFERROR(VLOOKUP(A283,[1]Pacific_bookings_input!A:C,3,0),0)</f>
        <v>0</v>
      </c>
      <c r="H283" s="23">
        <f>IFERROR(VLOOKUP(A283,[1]Pacific_bookings_input!H:I,2,0),0)</f>
        <v>0</v>
      </c>
      <c r="I283" s="23">
        <f t="shared" si="154"/>
        <v>0</v>
      </c>
      <c r="J283" s="23">
        <f t="shared" si="152"/>
        <v>0</v>
      </c>
      <c r="K283" s="23">
        <f t="shared" si="152"/>
        <v>0</v>
      </c>
      <c r="L283" s="24">
        <f t="shared" si="152"/>
        <v>0</v>
      </c>
      <c r="M283" s="86" t="str">
        <f>IFERROR(VLOOKUP(A283,[1]Revenue_Margin_input_Pac!A:F,6,0),"")</f>
        <v/>
      </c>
      <c r="N283" s="25" t="str">
        <f t="shared" si="133"/>
        <v/>
      </c>
      <c r="O283" s="25" t="str">
        <f t="shared" si="134"/>
        <v/>
      </c>
      <c r="P283" s="25" t="str">
        <f t="shared" si="135"/>
        <v/>
      </c>
      <c r="Q283" s="25" t="str">
        <f t="shared" si="136"/>
        <v/>
      </c>
      <c r="R283" s="25" t="str">
        <f t="shared" si="136"/>
        <v/>
      </c>
      <c r="S283" s="26" t="str">
        <f t="shared" si="136"/>
        <v/>
      </c>
      <c r="T283" s="27" t="str">
        <f>IFERROR(VLOOKUP(A283,[1]Revenue_Margin_input_Pac!A:K,7,0),"")</f>
        <v/>
      </c>
      <c r="U283" s="28" t="str">
        <f>IFERROR(VLOOKUP(A283,[1]Revenue_Margin_input_Pac!A:K,8,0),"")</f>
        <v/>
      </c>
      <c r="V283" s="28" t="str">
        <f>IFERROR(VLOOKUP(A283,[1]Revenue_Margin_input_Pac!A:K,9,0),"")</f>
        <v/>
      </c>
      <c r="W283" s="28" t="str">
        <f>IFERROR(VLOOKUP(A283,[1]Revenue_Margin_input_Pac!A:K,10,0),"")</f>
        <v/>
      </c>
      <c r="X283" s="28" t="str">
        <f>IFERROR(VLOOKUP(A283,[1]Revenue_Margin_input_Pac!A:K,11,0),"")</f>
        <v/>
      </c>
      <c r="Y283" s="28" t="str">
        <f>IFERROR(VLOOKUP(A283,[1]Revenue_Margin_input_Pac!A:L,12,0),"")</f>
        <v/>
      </c>
      <c r="Z283" s="87" t="str">
        <f>IFERROR(VLOOKUP(A283,[1]Revenue_Margin_input_Pac!A:M,13,0),"")</f>
        <v/>
      </c>
      <c r="AA283" s="29">
        <f t="shared" si="150"/>
        <v>0</v>
      </c>
      <c r="AB283" s="30">
        <f t="shared" si="150"/>
        <v>0</v>
      </c>
      <c r="AC283" s="30">
        <f t="shared" si="150"/>
        <v>0</v>
      </c>
      <c r="AD283" s="30">
        <f t="shared" si="150"/>
        <v>0</v>
      </c>
      <c r="AE283" s="30">
        <f t="shared" si="150"/>
        <v>0</v>
      </c>
      <c r="AF283" s="30">
        <f t="shared" si="150"/>
        <v>0</v>
      </c>
      <c r="AG283" s="31">
        <f t="shared" si="150"/>
        <v>0</v>
      </c>
      <c r="AH283" s="29">
        <f t="shared" si="151"/>
        <v>0</v>
      </c>
      <c r="AI283" s="30">
        <f t="shared" si="151"/>
        <v>0</v>
      </c>
      <c r="AJ283" s="30">
        <f t="shared" si="151"/>
        <v>0</v>
      </c>
      <c r="AK283" s="30">
        <f t="shared" si="151"/>
        <v>0</v>
      </c>
      <c r="AL283" s="30">
        <f t="shared" si="151"/>
        <v>0</v>
      </c>
      <c r="AM283" s="30">
        <f t="shared" si="151"/>
        <v>0</v>
      </c>
      <c r="AN283" s="31">
        <f t="shared" si="151"/>
        <v>0</v>
      </c>
      <c r="AO283" s="42"/>
      <c r="AP283" s="43"/>
      <c r="AQ283" s="43"/>
      <c r="AR283" s="43"/>
      <c r="AS283" s="43"/>
      <c r="AT283" s="43"/>
      <c r="AU283" s="90"/>
      <c r="AV283" t="str">
        <f t="shared" si="153"/>
        <v>Big Forklift Trucks &gt;16T</v>
      </c>
      <c r="AW283" t="str">
        <f t="shared" ref="AW283:AW297" si="155">AV283&amp;"_"&amp;C283</f>
        <v>Big Forklift Trucks &gt;16T_Terex</v>
      </c>
    </row>
    <row r="284" spans="1:49" ht="15" hidden="1" outlineLevel="1" x14ac:dyDescent="0.25">
      <c r="A284" s="85" t="s">
        <v>556</v>
      </c>
      <c r="B284" t="s">
        <v>557</v>
      </c>
      <c r="C284" t="s">
        <v>555</v>
      </c>
      <c r="D284" t="s">
        <v>29</v>
      </c>
      <c r="E284" t="str">
        <f>VLOOKUP(A284,[1]VLookup!G:I,3,0)</f>
        <v>C5 BT &gt;16T</v>
      </c>
      <c r="F284" s="22">
        <v>0</v>
      </c>
      <c r="G284" s="23">
        <f>IFERROR(VLOOKUP(A284,[1]Pacific_bookings_input!A:C,3,0),0)</f>
        <v>0</v>
      </c>
      <c r="H284" s="23">
        <f>IFERROR(VLOOKUP(A284,[1]Pacific_bookings_input!H:I,2,0),0)</f>
        <v>0</v>
      </c>
      <c r="I284" s="23">
        <f t="shared" si="154"/>
        <v>0</v>
      </c>
      <c r="J284" s="23">
        <f t="shared" si="152"/>
        <v>0</v>
      </c>
      <c r="K284" s="23">
        <f t="shared" si="152"/>
        <v>0</v>
      </c>
      <c r="L284" s="24">
        <f t="shared" si="152"/>
        <v>0</v>
      </c>
      <c r="M284" s="86" t="str">
        <f>IFERROR(VLOOKUP(A284,[1]Revenue_Margin_input_Pac!A:F,6,0),"")</f>
        <v/>
      </c>
      <c r="N284" s="25" t="str">
        <f t="shared" si="133"/>
        <v/>
      </c>
      <c r="O284" s="25" t="str">
        <f t="shared" si="134"/>
        <v/>
      </c>
      <c r="P284" s="25" t="str">
        <f t="shared" si="135"/>
        <v/>
      </c>
      <c r="Q284" s="25" t="str">
        <f t="shared" si="136"/>
        <v/>
      </c>
      <c r="R284" s="25" t="str">
        <f t="shared" si="136"/>
        <v/>
      </c>
      <c r="S284" s="26" t="str">
        <f t="shared" si="136"/>
        <v/>
      </c>
      <c r="T284" s="27" t="str">
        <f>IFERROR(VLOOKUP(A284,[1]Revenue_Margin_input_Pac!A:K,7,0),"")</f>
        <v/>
      </c>
      <c r="U284" s="28" t="str">
        <f>IFERROR(VLOOKUP(A284,[1]Revenue_Margin_input_Pac!A:K,8,0),"")</f>
        <v/>
      </c>
      <c r="V284" s="28" t="str">
        <f>IFERROR(VLOOKUP(A284,[1]Revenue_Margin_input_Pac!A:K,9,0),"")</f>
        <v/>
      </c>
      <c r="W284" s="28" t="str">
        <f>IFERROR(VLOOKUP(A284,[1]Revenue_Margin_input_Pac!A:K,10,0),"")</f>
        <v/>
      </c>
      <c r="X284" s="28" t="str">
        <f>IFERROR(VLOOKUP(A284,[1]Revenue_Margin_input_Pac!A:K,11,0),"")</f>
        <v/>
      </c>
      <c r="Y284" s="28" t="str">
        <f>IFERROR(VLOOKUP(A284,[1]Revenue_Margin_input_Pac!A:L,12,0),"")</f>
        <v/>
      </c>
      <c r="Z284" s="87" t="str">
        <f>IFERROR(VLOOKUP(A284,[1]Revenue_Margin_input_Pac!A:M,13,0),"")</f>
        <v/>
      </c>
      <c r="AA284" s="29">
        <f t="shared" si="150"/>
        <v>0</v>
      </c>
      <c r="AB284" s="30">
        <f t="shared" si="150"/>
        <v>0</v>
      </c>
      <c r="AC284" s="30">
        <f t="shared" si="150"/>
        <v>0</v>
      </c>
      <c r="AD284" s="30">
        <f t="shared" si="150"/>
        <v>0</v>
      </c>
      <c r="AE284" s="30">
        <f t="shared" si="150"/>
        <v>0</v>
      </c>
      <c r="AF284" s="30">
        <f t="shared" si="150"/>
        <v>0</v>
      </c>
      <c r="AG284" s="31">
        <f t="shared" si="150"/>
        <v>0</v>
      </c>
      <c r="AH284" s="29">
        <f t="shared" si="151"/>
        <v>0</v>
      </c>
      <c r="AI284" s="30">
        <f t="shared" si="151"/>
        <v>0</v>
      </c>
      <c r="AJ284" s="30">
        <f t="shared" si="151"/>
        <v>0</v>
      </c>
      <c r="AK284" s="30">
        <f t="shared" si="151"/>
        <v>0</v>
      </c>
      <c r="AL284" s="30">
        <f t="shared" si="151"/>
        <v>0</v>
      </c>
      <c r="AM284" s="30">
        <f t="shared" si="151"/>
        <v>0</v>
      </c>
      <c r="AN284" s="31">
        <f t="shared" si="151"/>
        <v>0</v>
      </c>
      <c r="AO284" s="42" t="str">
        <f t="shared" ref="AO284:AU285" si="156">IFERROR(AH284/AA284,"")</f>
        <v/>
      </c>
      <c r="AP284" s="43" t="str">
        <f t="shared" si="156"/>
        <v/>
      </c>
      <c r="AQ284" s="43" t="str">
        <f t="shared" si="156"/>
        <v/>
      </c>
      <c r="AR284" s="43" t="str">
        <f t="shared" si="156"/>
        <v/>
      </c>
      <c r="AS284" s="43" t="str">
        <f t="shared" si="156"/>
        <v/>
      </c>
      <c r="AT284" s="43" t="str">
        <f t="shared" si="156"/>
        <v/>
      </c>
      <c r="AU284" s="90" t="str">
        <f t="shared" si="156"/>
        <v/>
      </c>
      <c r="AV284" t="str">
        <f t="shared" si="153"/>
        <v>Big Forklift Trucks &gt;16T</v>
      </c>
      <c r="AW284" t="str">
        <f t="shared" si="155"/>
        <v>Big Forklift Trucks &gt;16T_Terex</v>
      </c>
    </row>
    <row r="285" spans="1:49" ht="15" x14ac:dyDescent="0.25">
      <c r="A285" s="89" t="s">
        <v>558</v>
      </c>
      <c r="F285" s="36">
        <v>25</v>
      </c>
      <c r="G285" s="37">
        <f>[1]Pacific!BD57</f>
        <v>11</v>
      </c>
      <c r="H285" s="37">
        <f>[1]Pacific!BE57</f>
        <v>16</v>
      </c>
      <c r="I285" s="37">
        <f>[1]Pacific!BF57</f>
        <v>30</v>
      </c>
      <c r="J285" s="37">
        <f>[1]Pacific!BG57</f>
        <v>35</v>
      </c>
      <c r="K285" s="37">
        <f>[1]Pacific!BH57</f>
        <v>36</v>
      </c>
      <c r="L285" s="38">
        <f>[1]Pacific!BI57</f>
        <v>37</v>
      </c>
      <c r="M285" s="86" t="str">
        <f>IFERROR(VLOOKUP(A285,[1]Revenue_Margin_input_Pac!A:F,6,0),"")</f>
        <v/>
      </c>
      <c r="N285" s="25" t="str">
        <f t="shared" si="133"/>
        <v/>
      </c>
      <c r="O285" s="25" t="str">
        <f t="shared" si="134"/>
        <v/>
      </c>
      <c r="P285" s="25" t="str">
        <f t="shared" si="135"/>
        <v/>
      </c>
      <c r="Q285" s="25" t="str">
        <f t="shared" si="136"/>
        <v/>
      </c>
      <c r="R285" s="25" t="str">
        <f t="shared" si="136"/>
        <v/>
      </c>
      <c r="S285" s="26" t="str">
        <f t="shared" si="136"/>
        <v/>
      </c>
      <c r="T285" s="27" t="str">
        <f>IFERROR(VLOOKUP(A285,[1]Revenue_Margin_input_Pac!A:K,7,0),"")</f>
        <v/>
      </c>
      <c r="U285" s="28" t="str">
        <f>IFERROR(VLOOKUP(A285,[1]Revenue_Margin_input_Pac!A:K,8,0),"")</f>
        <v/>
      </c>
      <c r="V285" s="28" t="str">
        <f>IFERROR(VLOOKUP(A285,[1]Revenue_Margin_input_Pac!A:K,9,0),"")</f>
        <v/>
      </c>
      <c r="W285" s="28" t="str">
        <f>IFERROR(VLOOKUP(A285,[1]Revenue_Margin_input_Pac!A:K,10,0),"")</f>
        <v/>
      </c>
      <c r="X285" s="28" t="str">
        <f>IFERROR(VLOOKUP(A285,[1]Revenue_Margin_input_Pac!A:K,11,0),"")</f>
        <v/>
      </c>
      <c r="Y285" s="28" t="str">
        <f>IFERROR(VLOOKUP(A285,[1]Revenue_Margin_input_Pac!A:L,12,0),"")</f>
        <v/>
      </c>
      <c r="Z285" s="87" t="str">
        <f>IFERROR(VLOOKUP(A285,[1]Revenue_Margin_input_Pac!A:M,13,0),"")</f>
        <v/>
      </c>
      <c r="AA285" s="39">
        <f>SUM(AA279:AA284)</f>
        <v>8437.1259470089462</v>
      </c>
      <c r="AB285" s="40">
        <f t="shared" ref="AB285:AN285" si="157">SUM(AB279:AB284)</f>
        <v>3860.6010135259307</v>
      </c>
      <c r="AC285" s="40">
        <f t="shared" si="157"/>
        <v>5227.4437220043583</v>
      </c>
      <c r="AD285" s="40">
        <f t="shared" si="157"/>
        <v>9875.1075080223854</v>
      </c>
      <c r="AE285" s="40">
        <f t="shared" si="157"/>
        <v>11378.947442038141</v>
      </c>
      <c r="AF285" s="40">
        <f t="shared" si="157"/>
        <v>11719.801657516586</v>
      </c>
      <c r="AG285" s="41">
        <f t="shared" si="157"/>
        <v>12060.65587299503</v>
      </c>
      <c r="AH285" s="39">
        <f t="shared" si="157"/>
        <v>584.49677337909986</v>
      </c>
      <c r="AI285" s="40">
        <f t="shared" si="157"/>
        <v>313.69934925659658</v>
      </c>
      <c r="AJ285" s="40">
        <f t="shared" si="157"/>
        <v>478.53893377889187</v>
      </c>
      <c r="AK285" s="40">
        <f t="shared" si="157"/>
        <v>902.50841611393503</v>
      </c>
      <c r="AL285" s="40">
        <f t="shared" si="157"/>
        <v>1138.9120263707171</v>
      </c>
      <c r="AM285" s="40">
        <f t="shared" si="157"/>
        <v>1172.9974479185614</v>
      </c>
      <c r="AN285" s="41">
        <f t="shared" si="157"/>
        <v>1207.0828694664058</v>
      </c>
      <c r="AO285" s="42">
        <f t="shared" si="156"/>
        <v>6.9276762851490967E-2</v>
      </c>
      <c r="AP285" s="43">
        <f t="shared" si="156"/>
        <v>8.1256609568698054E-2</v>
      </c>
      <c r="AQ285" s="43">
        <f t="shared" si="156"/>
        <v>9.1543584058979735E-2</v>
      </c>
      <c r="AR285" s="43">
        <f t="shared" si="156"/>
        <v>9.1392262350637812E-2</v>
      </c>
      <c r="AS285" s="43">
        <f t="shared" si="156"/>
        <v>0.10008940037486637</v>
      </c>
      <c r="AT285" s="43">
        <f t="shared" si="156"/>
        <v>0.10008680028865936</v>
      </c>
      <c r="AU285" s="90">
        <f t="shared" si="156"/>
        <v>0.10008434716798284</v>
      </c>
      <c r="AW285" t="str">
        <f t="shared" si="155"/>
        <v>_</v>
      </c>
    </row>
    <row r="286" spans="1:49" ht="15" outlineLevel="1" x14ac:dyDescent="0.25">
      <c r="A286" s="85" t="s">
        <v>559</v>
      </c>
      <c r="B286" t="s">
        <v>560</v>
      </c>
      <c r="C286" t="s">
        <v>521</v>
      </c>
      <c r="D286" t="s">
        <v>18</v>
      </c>
      <c r="E286" t="str">
        <f>VLOOKUP(A286,[1]VLookup!G:I,3,0)</f>
        <v>C5 BT &gt;16T</v>
      </c>
      <c r="F286" s="22">
        <v>7</v>
      </c>
      <c r="G286" s="23">
        <f>IFERROR(VLOOKUP(A286,[1]Pacific_bookings_input!A:C,3,0),0)</f>
        <v>6</v>
      </c>
      <c r="H286" s="23">
        <f>IFERROR(VLOOKUP(A286,[1]Pacific_bookings_input!H:I,2,0),0)</f>
        <v>4</v>
      </c>
      <c r="I286" s="23">
        <f>IFERROR(ROUND((I$290-I$289)*$H286/($H$290-$H$289),0),0)</f>
        <v>4</v>
      </c>
      <c r="J286" s="23">
        <f t="shared" ref="J286:L286" si="158">IFERROR(ROUND((J$290-J$289)*$H286/($H$290-$H$289),0),0)</f>
        <v>4</v>
      </c>
      <c r="K286" s="23">
        <f t="shared" si="158"/>
        <v>4</v>
      </c>
      <c r="L286" s="23">
        <f t="shared" si="158"/>
        <v>5</v>
      </c>
      <c r="M286" s="86">
        <f>IFERROR(VLOOKUP(A286,[1]Revenue_Margin_input_Pac!A:F,6,0),"")</f>
        <v>272.4482729510782</v>
      </c>
      <c r="N286" s="25">
        <f t="shared" si="133"/>
        <v>272.4482729510782</v>
      </c>
      <c r="O286" s="25">
        <f t="shared" si="134"/>
        <v>272.4482729510782</v>
      </c>
      <c r="P286" s="25">
        <f t="shared" si="135"/>
        <v>272.4482729510782</v>
      </c>
      <c r="Q286" s="25">
        <f t="shared" si="136"/>
        <v>272.4482729510782</v>
      </c>
      <c r="R286" s="25">
        <f t="shared" si="136"/>
        <v>272.4482729510782</v>
      </c>
      <c r="S286" s="26">
        <f t="shared" si="136"/>
        <v>272.4482729510782</v>
      </c>
      <c r="T286" s="27">
        <f>IFERROR(VLOOKUP(A286,[1]Revenue_Margin_input_Pac!A:K,7,0),"")</f>
        <v>4.7781709781339887E-2</v>
      </c>
      <c r="U286" s="28">
        <f>IFERROR(VLOOKUP(A286,[1]Revenue_Margin_input_Pac!A:K,8,0),"")</f>
        <v>7.1999999999999995E-2</v>
      </c>
      <c r="V286" s="28">
        <f>IFERROR(VLOOKUP(A286,[1]Revenue_Margin_input_Pac!A:K,9,0),"")</f>
        <v>0.08</v>
      </c>
      <c r="W286" s="28">
        <f>IFERROR(VLOOKUP(A286,[1]Revenue_Margin_input_Pac!A:K,10,0),"")</f>
        <v>0.08</v>
      </c>
      <c r="X286" s="28">
        <f>IFERROR(VLOOKUP(A286,[1]Revenue_Margin_input_Pac!A:K,11,0),"")</f>
        <v>0.10100000000000001</v>
      </c>
      <c r="Y286" s="28">
        <f>IFERROR(VLOOKUP(A286,[1]Revenue_Margin_input_Pac!A:L,12,0),"")</f>
        <v>0.10100000000000001</v>
      </c>
      <c r="Z286" s="87">
        <f>IFERROR(VLOOKUP(A286,[1]Revenue_Margin_input_Pac!A:M,13,0),"")</f>
        <v>0.10100000000000001</v>
      </c>
      <c r="AA286" s="29">
        <f t="shared" ref="AA286:AG289" si="159">IFERROR(F286*M286,0)</f>
        <v>1907.1379106575473</v>
      </c>
      <c r="AB286" s="30">
        <f t="shared" si="159"/>
        <v>1634.6896377064691</v>
      </c>
      <c r="AC286" s="30">
        <f t="shared" si="159"/>
        <v>1089.7930918043128</v>
      </c>
      <c r="AD286" s="30">
        <f t="shared" si="159"/>
        <v>1089.7930918043128</v>
      </c>
      <c r="AE286" s="30">
        <f t="shared" si="159"/>
        <v>1089.7930918043128</v>
      </c>
      <c r="AF286" s="30">
        <f t="shared" si="159"/>
        <v>1089.7930918043128</v>
      </c>
      <c r="AG286" s="31">
        <f t="shared" si="159"/>
        <v>1362.241364755391</v>
      </c>
      <c r="AH286" s="29">
        <f t="shared" ref="AH286:AN289" si="160">IFERROR(AA286*T286,0)</f>
        <v>91.126310160029846</v>
      </c>
      <c r="AI286" s="30">
        <f t="shared" si="160"/>
        <v>117.69765391486577</v>
      </c>
      <c r="AJ286" s="30">
        <f t="shared" si="160"/>
        <v>87.183447344345026</v>
      </c>
      <c r="AK286" s="30">
        <f t="shared" si="160"/>
        <v>87.183447344345026</v>
      </c>
      <c r="AL286" s="30">
        <f t="shared" si="160"/>
        <v>110.0691022722356</v>
      </c>
      <c r="AM286" s="30">
        <f t="shared" si="160"/>
        <v>110.0691022722356</v>
      </c>
      <c r="AN286" s="31">
        <f t="shared" si="160"/>
        <v>137.58637784029452</v>
      </c>
      <c r="AO286" s="42"/>
      <c r="AP286" s="43"/>
      <c r="AQ286" s="43"/>
      <c r="AR286" s="43"/>
      <c r="AS286" s="43"/>
      <c r="AT286" s="43"/>
      <c r="AU286" s="90"/>
      <c r="AV286" t="str">
        <f>$A$290</f>
        <v>Port Equipment - Empty Container Handlers</v>
      </c>
      <c r="AW286" t="str">
        <f t="shared" si="155"/>
        <v>Port Equipment - Empty Container Handlers_Nijmegen</v>
      </c>
    </row>
    <row r="287" spans="1:49" ht="15" outlineLevel="1" x14ac:dyDescent="0.25">
      <c r="A287" s="85" t="s">
        <v>561</v>
      </c>
      <c r="B287" t="s">
        <v>562</v>
      </c>
      <c r="C287" t="s">
        <v>93</v>
      </c>
      <c r="D287" t="s">
        <v>18</v>
      </c>
      <c r="E287" t="str">
        <f>VLOOKUP(A287,[1]VLookup!G:I,3,0)</f>
        <v>C5 BT &gt;16T</v>
      </c>
      <c r="F287" s="22">
        <v>0</v>
      </c>
      <c r="G287" s="23">
        <f>IFERROR(VLOOKUP(A287,[1]Pacific_bookings_input!A:C,3,0),0)-G289</f>
        <v>0</v>
      </c>
      <c r="H287" s="23">
        <f>IFERROR(VLOOKUP(A287,[1]Pacific_bookings_input!H:I,2,0),0)</f>
        <v>3</v>
      </c>
      <c r="I287" s="23">
        <f t="shared" ref="I287:L288" si="161">IFERROR(ROUND((I$290-I$289)*$H287/($H$290-$H$289),0),0)</f>
        <v>3</v>
      </c>
      <c r="J287" s="23">
        <f t="shared" si="161"/>
        <v>3</v>
      </c>
      <c r="K287" s="23">
        <f t="shared" si="161"/>
        <v>3</v>
      </c>
      <c r="L287" s="23">
        <f t="shared" si="161"/>
        <v>3</v>
      </c>
      <c r="M287" s="86">
        <f>IFERROR(VLOOKUP(A287,[1]Revenue_Margin_input_Pac!A:F,6,0),"")</f>
        <v>221.67</v>
      </c>
      <c r="N287" s="25">
        <f t="shared" si="133"/>
        <v>221.67</v>
      </c>
      <c r="O287" s="25">
        <f t="shared" si="134"/>
        <v>221.67</v>
      </c>
      <c r="P287" s="25">
        <f t="shared" si="135"/>
        <v>221.67</v>
      </c>
      <c r="Q287" s="25">
        <f t="shared" si="136"/>
        <v>221.67</v>
      </c>
      <c r="R287" s="25">
        <f t="shared" si="136"/>
        <v>221.67</v>
      </c>
      <c r="S287" s="26">
        <f t="shared" si="136"/>
        <v>221.67</v>
      </c>
      <c r="T287" s="27">
        <f>IFERROR(VLOOKUP(A287,[1]Revenue_Margin_input_Pac!A:K,7,0),"")</f>
        <v>0</v>
      </c>
      <c r="U287" s="28">
        <f>IFERROR(VLOOKUP(A287,[1]Revenue_Margin_input_Pac!A:K,8,0),"")</f>
        <v>0</v>
      </c>
      <c r="V287" s="28">
        <f>IFERROR(VLOOKUP(A287,[1]Revenue_Margin_input_Pac!A:K,9,0),"")</f>
        <v>0.1</v>
      </c>
      <c r="W287" s="28">
        <f>IFERROR(VLOOKUP(A287,[1]Revenue_Margin_input_Pac!A:K,10,0),"")</f>
        <v>0.1</v>
      </c>
      <c r="X287" s="28">
        <f>IFERROR(VLOOKUP(A287,[1]Revenue_Margin_input_Pac!A:K,11,0),"")</f>
        <v>0.1</v>
      </c>
      <c r="Y287" s="28">
        <f>IFERROR(VLOOKUP(A287,[1]Revenue_Margin_input_Pac!A:L,12,0),"")</f>
        <v>0.1</v>
      </c>
      <c r="Z287" s="87">
        <f>IFERROR(VLOOKUP(A287,[1]Revenue_Margin_input_Pac!A:M,13,0),"")</f>
        <v>0.1</v>
      </c>
      <c r="AA287" s="29">
        <f t="shared" si="159"/>
        <v>0</v>
      </c>
      <c r="AB287" s="30">
        <f t="shared" si="159"/>
        <v>0</v>
      </c>
      <c r="AC287" s="30">
        <f t="shared" si="159"/>
        <v>665.01</v>
      </c>
      <c r="AD287" s="30">
        <f t="shared" si="159"/>
        <v>665.01</v>
      </c>
      <c r="AE287" s="30">
        <f t="shared" si="159"/>
        <v>665.01</v>
      </c>
      <c r="AF287" s="30">
        <f t="shared" si="159"/>
        <v>665.01</v>
      </c>
      <c r="AG287" s="31">
        <f t="shared" si="159"/>
        <v>665.01</v>
      </c>
      <c r="AH287" s="29">
        <f t="shared" si="160"/>
        <v>0</v>
      </c>
      <c r="AI287" s="30">
        <f t="shared" si="160"/>
        <v>0</v>
      </c>
      <c r="AJ287" s="30">
        <f t="shared" si="160"/>
        <v>66.501000000000005</v>
      </c>
      <c r="AK287" s="30">
        <f t="shared" si="160"/>
        <v>66.501000000000005</v>
      </c>
      <c r="AL287" s="30">
        <f t="shared" si="160"/>
        <v>66.501000000000005</v>
      </c>
      <c r="AM287" s="30">
        <f t="shared" si="160"/>
        <v>66.501000000000005</v>
      </c>
      <c r="AN287" s="31">
        <f t="shared" si="160"/>
        <v>66.501000000000005</v>
      </c>
      <c r="AO287" s="42"/>
      <c r="AP287" s="43"/>
      <c r="AQ287" s="43"/>
      <c r="AR287" s="43"/>
      <c r="AS287" s="43"/>
      <c r="AT287" s="43"/>
      <c r="AU287" s="90"/>
      <c r="AV287" t="str">
        <f t="shared" ref="AV287:AV289" si="162">$A$290</f>
        <v>Port Equipment - Empty Container Handlers</v>
      </c>
      <c r="AW287" t="str">
        <f t="shared" si="155"/>
        <v>Port Equipment - Empty Container Handlers_Maximal</v>
      </c>
    </row>
    <row r="288" spans="1:49" ht="15" outlineLevel="1" x14ac:dyDescent="0.25">
      <c r="A288" s="85" t="s">
        <v>563</v>
      </c>
      <c r="B288" t="s">
        <v>564</v>
      </c>
      <c r="C288" t="s">
        <v>521</v>
      </c>
      <c r="D288" t="s">
        <v>18</v>
      </c>
      <c r="E288" t="str">
        <f>VLOOKUP(A288,[1]VLookup!G:I,3,0)</f>
        <v>C5 BT &gt;16T</v>
      </c>
      <c r="F288" s="22">
        <v>10</v>
      </c>
      <c r="G288" s="23">
        <f>IFERROR(VLOOKUP(A288,[1]Pacific_bookings_input!A:C,3,0),0)</f>
        <v>4</v>
      </c>
      <c r="H288" s="23">
        <f>IFERROR(VLOOKUP(A288,[1]Pacific_bookings_input!H:I,2,0),0)</f>
        <v>6</v>
      </c>
      <c r="I288" s="23">
        <f>IFERROR(ROUND((I$290-I$289)*$H288/($H$290-$H$289),0),0)-1</f>
        <v>5</v>
      </c>
      <c r="J288" s="23">
        <f>IFERROR(ROUND((J$290-J$289)*$H288/($H$290-$H$289),0),0)+1</f>
        <v>7</v>
      </c>
      <c r="K288" s="23">
        <f t="shared" si="161"/>
        <v>6</v>
      </c>
      <c r="L288" s="23">
        <f t="shared" si="161"/>
        <v>7</v>
      </c>
      <c r="M288" s="86">
        <f>IFERROR(VLOOKUP(A288,[1]Revenue_Margin_input_Pac!A:F,6,0),"")</f>
        <v>453.73058039999989</v>
      </c>
      <c r="N288" s="25">
        <f t="shared" si="133"/>
        <v>453.73058039999989</v>
      </c>
      <c r="O288" s="25">
        <f t="shared" si="134"/>
        <v>453.73058039999989</v>
      </c>
      <c r="P288" s="25">
        <f t="shared" si="135"/>
        <v>453.73058039999989</v>
      </c>
      <c r="Q288" s="25">
        <f t="shared" si="136"/>
        <v>453.73058039999989</v>
      </c>
      <c r="R288" s="25">
        <f t="shared" si="136"/>
        <v>453.73058039999989</v>
      </c>
      <c r="S288" s="26">
        <f t="shared" si="136"/>
        <v>453.73058039999989</v>
      </c>
      <c r="T288" s="27">
        <f>IFERROR(VLOOKUP(A288,[1]Revenue_Margin_input_Pac!A:K,7,0),"")</f>
        <v>3.1723593729868202E-2</v>
      </c>
      <c r="U288" s="28">
        <f>IFERROR(VLOOKUP(A288,[1]Revenue_Margin_input_Pac!A:K,8,0),"")</f>
        <v>5.1229131229083409E-2</v>
      </c>
      <c r="V288" s="28">
        <f>IFERROR(VLOOKUP(A288,[1]Revenue_Margin_input_Pac!A:K,9,0),"")</f>
        <v>9.5454167013862279E-2</v>
      </c>
      <c r="W288" s="28">
        <f>IFERROR(VLOOKUP(A288,[1]Revenue_Margin_input_Pac!A:K,10,0),"")</f>
        <v>9.5454167013862279E-2</v>
      </c>
      <c r="X288" s="28">
        <f>IFERROR(VLOOKUP(A288,[1]Revenue_Margin_input_Pac!A:K,11,0),"")</f>
        <v>0.10100000000000001</v>
      </c>
      <c r="Y288" s="28">
        <f>IFERROR(VLOOKUP(A288,[1]Revenue_Margin_input_Pac!A:L,12,0),"")</f>
        <v>0.10100000000000001</v>
      </c>
      <c r="Z288" s="87">
        <f>IFERROR(VLOOKUP(A288,[1]Revenue_Margin_input_Pac!A:M,13,0),"")</f>
        <v>0.10100000000000001</v>
      </c>
      <c r="AA288" s="29">
        <f t="shared" si="159"/>
        <v>4537.3058039999987</v>
      </c>
      <c r="AB288" s="30">
        <f t="shared" si="159"/>
        <v>1814.9223215999996</v>
      </c>
      <c r="AC288" s="30">
        <f t="shared" si="159"/>
        <v>2722.3834823999996</v>
      </c>
      <c r="AD288" s="30">
        <f t="shared" si="159"/>
        <v>2268.6529019999994</v>
      </c>
      <c r="AE288" s="30">
        <f t="shared" si="159"/>
        <v>3176.1140627999994</v>
      </c>
      <c r="AF288" s="30">
        <f t="shared" si="159"/>
        <v>2722.3834823999996</v>
      </c>
      <c r="AG288" s="31">
        <f t="shared" si="159"/>
        <v>3176.1140627999994</v>
      </c>
      <c r="AH288" s="29">
        <f t="shared" si="160"/>
        <v>143.93964595426897</v>
      </c>
      <c r="AI288" s="30">
        <f t="shared" si="160"/>
        <v>92.976893783839103</v>
      </c>
      <c r="AJ288" s="30">
        <f t="shared" si="160"/>
        <v>259.86284760478958</v>
      </c>
      <c r="AK288" s="30">
        <f t="shared" si="160"/>
        <v>216.55237300399128</v>
      </c>
      <c r="AL288" s="30">
        <f t="shared" si="160"/>
        <v>320.78752034279995</v>
      </c>
      <c r="AM288" s="30">
        <f t="shared" si="160"/>
        <v>274.9607317224</v>
      </c>
      <c r="AN288" s="31">
        <f t="shared" si="160"/>
        <v>320.78752034279995</v>
      </c>
      <c r="AO288" s="42"/>
      <c r="AP288" s="43"/>
      <c r="AQ288" s="43"/>
      <c r="AR288" s="43"/>
      <c r="AS288" s="43"/>
      <c r="AT288" s="43"/>
      <c r="AU288" s="90"/>
      <c r="AV288" t="str">
        <f t="shared" si="162"/>
        <v>Port Equipment - Empty Container Handlers</v>
      </c>
      <c r="AW288" t="str">
        <f t="shared" si="155"/>
        <v>Port Equipment - Empty Container Handlers_Nijmegen</v>
      </c>
    </row>
    <row r="289" spans="1:49" ht="15" outlineLevel="1" x14ac:dyDescent="0.25">
      <c r="A289" s="93" t="s">
        <v>565</v>
      </c>
      <c r="B289" s="48" t="s">
        <v>566</v>
      </c>
      <c r="C289" s="48" t="s">
        <v>93</v>
      </c>
      <c r="D289" s="48" t="s">
        <v>18</v>
      </c>
      <c r="E289" s="48" t="s">
        <v>567</v>
      </c>
      <c r="F289" s="22">
        <v>0</v>
      </c>
      <c r="G289" s="23"/>
      <c r="H289" s="23">
        <f>IFERROR(VLOOKUP(A289,[1]Pacific_bookings_input!H:I,2,0),0)</f>
        <v>0</v>
      </c>
      <c r="I289" s="23">
        <v>14</v>
      </c>
      <c r="J289" s="23">
        <v>15</v>
      </c>
      <c r="K289" s="23">
        <v>18</v>
      </c>
      <c r="L289" s="24">
        <v>17</v>
      </c>
      <c r="M289" s="86">
        <f>IFERROR(VLOOKUP(A289,[1]Revenue_Margin_input_Pac!A:F,6,0),"")</f>
        <v>250</v>
      </c>
      <c r="N289" s="25">
        <f t="shared" si="133"/>
        <v>250</v>
      </c>
      <c r="O289" s="25">
        <f t="shared" si="134"/>
        <v>250</v>
      </c>
      <c r="P289" s="25">
        <f t="shared" si="135"/>
        <v>250</v>
      </c>
      <c r="Q289" s="25">
        <f t="shared" si="136"/>
        <v>250</v>
      </c>
      <c r="R289" s="25">
        <f t="shared" si="136"/>
        <v>250</v>
      </c>
      <c r="S289" s="26">
        <f t="shared" si="136"/>
        <v>250</v>
      </c>
      <c r="T289" s="27">
        <f>IFERROR(VLOOKUP(A289,[1]Revenue_Margin_input_Pac!A:K,7,0),"")</f>
        <v>0.12</v>
      </c>
      <c r="U289" s="28">
        <f>IFERROR(VLOOKUP(A289,[1]Revenue_Margin_input_Pac!A:K,8,0),"")</f>
        <v>0.12</v>
      </c>
      <c r="V289" s="28">
        <f>IFERROR(VLOOKUP(A289,[1]Revenue_Margin_input_Pac!A:K,9,0),"")</f>
        <v>0.1</v>
      </c>
      <c r="W289" s="28">
        <f>IFERROR(VLOOKUP(A289,[1]Revenue_Margin_input_Pac!A:K,10,0),"")</f>
        <v>0.1</v>
      </c>
      <c r="X289" s="28">
        <f>IFERROR(VLOOKUP(A289,[1]Revenue_Margin_input_Pac!A:K,11,0),"")</f>
        <v>0.1</v>
      </c>
      <c r="Y289" s="28">
        <f>IFERROR(VLOOKUP(A289,[1]Revenue_Margin_input_Pac!A:L,12,0),"")</f>
        <v>0.1</v>
      </c>
      <c r="Z289" s="87">
        <f>IFERROR(VLOOKUP(A289,[1]Revenue_Margin_input_Pac!A:M,13,0),"")</f>
        <v>0.1</v>
      </c>
      <c r="AA289" s="29">
        <f t="shared" si="159"/>
        <v>0</v>
      </c>
      <c r="AB289" s="30">
        <f t="shared" si="159"/>
        <v>0</v>
      </c>
      <c r="AC289" s="30">
        <f t="shared" si="159"/>
        <v>0</v>
      </c>
      <c r="AD289" s="30">
        <f t="shared" si="159"/>
        <v>3500</v>
      </c>
      <c r="AE289" s="30">
        <f t="shared" si="159"/>
        <v>3750</v>
      </c>
      <c r="AF289" s="30">
        <f t="shared" si="159"/>
        <v>4500</v>
      </c>
      <c r="AG289" s="31">
        <f t="shared" si="159"/>
        <v>4250</v>
      </c>
      <c r="AH289" s="29">
        <f t="shared" si="160"/>
        <v>0</v>
      </c>
      <c r="AI289" s="30">
        <f t="shared" si="160"/>
        <v>0</v>
      </c>
      <c r="AJ289" s="30">
        <f t="shared" si="160"/>
        <v>0</v>
      </c>
      <c r="AK289" s="30">
        <f t="shared" si="160"/>
        <v>350</v>
      </c>
      <c r="AL289" s="30">
        <f t="shared" si="160"/>
        <v>375</v>
      </c>
      <c r="AM289" s="30">
        <f t="shared" si="160"/>
        <v>450</v>
      </c>
      <c r="AN289" s="31">
        <f t="shared" si="160"/>
        <v>425</v>
      </c>
      <c r="AO289" s="42"/>
      <c r="AP289" s="43"/>
      <c r="AQ289" s="43"/>
      <c r="AR289" s="43"/>
      <c r="AS289" s="43"/>
      <c r="AT289" s="43"/>
      <c r="AU289" s="90"/>
      <c r="AV289" t="str">
        <f t="shared" si="162"/>
        <v>Port Equipment - Empty Container Handlers</v>
      </c>
      <c r="AW289" t="str">
        <f t="shared" si="155"/>
        <v>Port Equipment - Empty Container Handlers_Maximal</v>
      </c>
    </row>
    <row r="290" spans="1:49" ht="15" x14ac:dyDescent="0.25">
      <c r="A290" s="89" t="s">
        <v>568</v>
      </c>
      <c r="F290" s="36">
        <v>17</v>
      </c>
      <c r="G290" s="37">
        <f>[1]Pacific!BD58</f>
        <v>24</v>
      </c>
      <c r="H290" s="37">
        <f>[1]Pacific!BE58</f>
        <v>13</v>
      </c>
      <c r="I290" s="37">
        <f>[1]Pacific!BF58</f>
        <v>26</v>
      </c>
      <c r="J290" s="37">
        <f>[1]Pacific!BG58</f>
        <v>29</v>
      </c>
      <c r="K290" s="37">
        <f>[1]Pacific!BH58</f>
        <v>31</v>
      </c>
      <c r="L290" s="38">
        <f>[1]Pacific!BI58</f>
        <v>32</v>
      </c>
      <c r="M290" s="86" t="str">
        <f>IFERROR(VLOOKUP(A290,[1]Revenue_Margin_input_Pac!A:F,6,0),"")</f>
        <v/>
      </c>
      <c r="N290" s="25" t="str">
        <f t="shared" si="133"/>
        <v/>
      </c>
      <c r="O290" s="25" t="str">
        <f t="shared" si="134"/>
        <v/>
      </c>
      <c r="P290" s="25" t="str">
        <f t="shared" si="135"/>
        <v/>
      </c>
      <c r="Q290" s="25" t="str">
        <f t="shared" si="136"/>
        <v/>
      </c>
      <c r="R290" s="25" t="str">
        <f t="shared" si="136"/>
        <v/>
      </c>
      <c r="S290" s="26" t="str">
        <f t="shared" si="136"/>
        <v/>
      </c>
      <c r="T290" s="27" t="str">
        <f>IFERROR(VLOOKUP(A290,[1]Revenue_Margin_input_Pac!A:K,7,0),"")</f>
        <v/>
      </c>
      <c r="U290" s="28" t="str">
        <f>IFERROR(VLOOKUP(A290,[1]Revenue_Margin_input_Pac!A:K,8,0),"")</f>
        <v/>
      </c>
      <c r="V290" s="28" t="str">
        <f>IFERROR(VLOOKUP(A290,[1]Revenue_Margin_input_Pac!A:K,9,0),"")</f>
        <v/>
      </c>
      <c r="W290" s="28" t="str">
        <f>IFERROR(VLOOKUP(A290,[1]Revenue_Margin_input_Pac!A:K,10,0),"")</f>
        <v/>
      </c>
      <c r="X290" s="28" t="str">
        <f>IFERROR(VLOOKUP(A290,[1]Revenue_Margin_input_Pac!A:K,11,0),"")</f>
        <v/>
      </c>
      <c r="Y290" s="28" t="str">
        <f>IFERROR(VLOOKUP(A290,[1]Revenue_Margin_input_Pac!A:L,12,0),"")</f>
        <v/>
      </c>
      <c r="Z290" s="87" t="str">
        <f>IFERROR(VLOOKUP(A290,[1]Revenue_Margin_input_Pac!A:M,13,0),"")</f>
        <v/>
      </c>
      <c r="AA290" s="39">
        <f>SUM(AA286:AA289)</f>
        <v>6444.4437146575456</v>
      </c>
      <c r="AB290" s="40">
        <f t="shared" ref="AB290:AN290" si="163">SUM(AB286:AB289)</f>
        <v>3449.6119593064686</v>
      </c>
      <c r="AC290" s="40">
        <f t="shared" si="163"/>
        <v>4477.1865742043119</v>
      </c>
      <c r="AD290" s="40">
        <f t="shared" si="163"/>
        <v>7523.4559938043121</v>
      </c>
      <c r="AE290" s="40">
        <f t="shared" si="163"/>
        <v>8680.9171546043126</v>
      </c>
      <c r="AF290" s="40">
        <f t="shared" si="163"/>
        <v>8977.1865742043119</v>
      </c>
      <c r="AG290" s="41">
        <f t="shared" si="163"/>
        <v>9453.3654275553909</v>
      </c>
      <c r="AH290" s="39">
        <f t="shared" si="163"/>
        <v>235.06595611429881</v>
      </c>
      <c r="AI290" s="40">
        <f t="shared" si="163"/>
        <v>210.67454769870488</v>
      </c>
      <c r="AJ290" s="40">
        <f t="shared" si="163"/>
        <v>413.5472949491346</v>
      </c>
      <c r="AK290" s="40">
        <f t="shared" si="163"/>
        <v>720.23682034833632</v>
      </c>
      <c r="AL290" s="40">
        <f t="shared" si="163"/>
        <v>872.35762261503555</v>
      </c>
      <c r="AM290" s="40">
        <f t="shared" si="163"/>
        <v>901.5308339946356</v>
      </c>
      <c r="AN290" s="41">
        <f t="shared" si="163"/>
        <v>949.8748981830945</v>
      </c>
      <c r="AO290" s="42">
        <f t="shared" ref="AO290:AU290" si="164">IFERROR(AH290/AA290,"")</f>
        <v>3.6475755941456009E-2</v>
      </c>
      <c r="AP290" s="43">
        <f t="shared" si="164"/>
        <v>6.1071955392066821E-2</v>
      </c>
      <c r="AQ290" s="43">
        <f t="shared" si="164"/>
        <v>9.2367670655456313E-2</v>
      </c>
      <c r="AR290" s="43">
        <f t="shared" si="164"/>
        <v>9.573217693324225E-2</v>
      </c>
      <c r="AS290" s="43">
        <f t="shared" si="164"/>
        <v>0.10049141203384733</v>
      </c>
      <c r="AT290" s="43">
        <f t="shared" si="164"/>
        <v>0.10042465159242191</v>
      </c>
      <c r="AU290" s="90">
        <f t="shared" si="164"/>
        <v>0.10048007828136281</v>
      </c>
      <c r="AW290" t="str">
        <f t="shared" si="155"/>
        <v>_</v>
      </c>
    </row>
    <row r="291" spans="1:49" ht="15" outlineLevel="1" x14ac:dyDescent="0.25">
      <c r="A291" s="85" t="s">
        <v>569</v>
      </c>
      <c r="B291" t="s">
        <v>570</v>
      </c>
      <c r="C291" t="s">
        <v>521</v>
      </c>
      <c r="D291" t="s">
        <v>18</v>
      </c>
      <c r="E291" t="str">
        <f>VLOOKUP(A291,[1]VLookup!G:I,3,0)</f>
        <v>C5 BT &gt;16T</v>
      </c>
      <c r="F291" s="22">
        <v>7</v>
      </c>
      <c r="G291" s="23">
        <f>IFERROR(VLOOKUP(A291,[1]Pacific_bookings_input!A:C,3,0),0)</f>
        <v>5</v>
      </c>
      <c r="H291" s="23">
        <f>IFERROR(VLOOKUP(A291,[1]Pacific_bookings_input!H:I,2,0),0)</f>
        <v>9</v>
      </c>
      <c r="I291" s="23">
        <v>9</v>
      </c>
      <c r="J291" s="23">
        <v>9</v>
      </c>
      <c r="K291" s="23">
        <v>9</v>
      </c>
      <c r="L291" s="24">
        <v>9</v>
      </c>
      <c r="M291" s="86">
        <f>IFERROR(VLOOKUP(A291,[1]Revenue_Margin_input_Pac!A:F,6,0),"")</f>
        <v>530.7347488538669</v>
      </c>
      <c r="N291" s="25">
        <f t="shared" si="133"/>
        <v>530.7347488538669</v>
      </c>
      <c r="O291" s="25">
        <f t="shared" si="134"/>
        <v>530.7347488538669</v>
      </c>
      <c r="P291" s="25">
        <f t="shared" si="135"/>
        <v>530.7347488538669</v>
      </c>
      <c r="Q291" s="25">
        <f t="shared" si="136"/>
        <v>530.7347488538669</v>
      </c>
      <c r="R291" s="25">
        <f t="shared" si="136"/>
        <v>530.7347488538669</v>
      </c>
      <c r="S291" s="26">
        <f t="shared" si="136"/>
        <v>530.7347488538669</v>
      </c>
      <c r="T291" s="27">
        <f>IFERROR(VLOOKUP(A291,[1]Revenue_Margin_input_Pac!A:K,7,0),"")</f>
        <v>2.9246083881763724E-2</v>
      </c>
      <c r="U291" s="28">
        <f>IFERROR(VLOOKUP(A291,[1]Revenue_Margin_input_Pac!A:K,8,0),"")</f>
        <v>3.2561823998534377E-2</v>
      </c>
      <c r="V291" s="28">
        <f>IFERROR(VLOOKUP(A291,[1]Revenue_Margin_input_Pac!A:K,9,0),"")</f>
        <v>7.7760637432638835E-2</v>
      </c>
      <c r="W291" s="28">
        <f>IFERROR(VLOOKUP(A291,[1]Revenue_Margin_input_Pac!A:K,10,0),"")</f>
        <v>7.7760637432638835E-2</v>
      </c>
      <c r="X291" s="28">
        <f>IFERROR(VLOOKUP(A291,[1]Revenue_Margin_input_Pac!A:K,11,0),"")</f>
        <v>0.10100000000000001</v>
      </c>
      <c r="Y291" s="28">
        <f>IFERROR(VLOOKUP(A291,[1]Revenue_Margin_input_Pac!A:L,12,0),"")</f>
        <v>0.10100000000000001</v>
      </c>
      <c r="Z291" s="87">
        <f>IFERROR(VLOOKUP(A291,[1]Revenue_Margin_input_Pac!A:M,13,0),"")</f>
        <v>0.10100000000000001</v>
      </c>
      <c r="AA291" s="29">
        <f t="shared" ref="AA291:AG295" si="165">IFERROR(F291*M291,0)</f>
        <v>3715.1432419770681</v>
      </c>
      <c r="AB291" s="30">
        <f t="shared" si="165"/>
        <v>2653.6737442693347</v>
      </c>
      <c r="AC291" s="30">
        <f t="shared" si="165"/>
        <v>4776.6127396848024</v>
      </c>
      <c r="AD291" s="30">
        <f t="shared" si="165"/>
        <v>4776.6127396848024</v>
      </c>
      <c r="AE291" s="30">
        <f t="shared" si="165"/>
        <v>4776.6127396848024</v>
      </c>
      <c r="AF291" s="30">
        <f t="shared" si="165"/>
        <v>4776.6127396848024</v>
      </c>
      <c r="AG291" s="31">
        <f t="shared" si="165"/>
        <v>4776.6127396848024</v>
      </c>
      <c r="AH291" s="29">
        <f t="shared" ref="AH291:AN295" si="166">IFERROR(AA291*T291,0)</f>
        <v>108.65339088762896</v>
      </c>
      <c r="AI291" s="30">
        <f t="shared" si="166"/>
        <v>86.408457410429804</v>
      </c>
      <c r="AJ291" s="30">
        <f t="shared" si="166"/>
        <v>371.43245140675356</v>
      </c>
      <c r="AK291" s="30">
        <f t="shared" si="166"/>
        <v>371.43245140675356</v>
      </c>
      <c r="AL291" s="30">
        <f t="shared" si="166"/>
        <v>482.43788670816508</v>
      </c>
      <c r="AM291" s="30">
        <f t="shared" si="166"/>
        <v>482.43788670816508</v>
      </c>
      <c r="AN291" s="31">
        <f t="shared" si="166"/>
        <v>482.43788670816508</v>
      </c>
      <c r="AO291" s="42"/>
      <c r="AP291" s="43"/>
      <c r="AQ291" s="43"/>
      <c r="AR291" s="43"/>
      <c r="AS291" s="43"/>
      <c r="AT291" s="43"/>
      <c r="AU291" s="90"/>
      <c r="AV291" t="str">
        <f>$A$296</f>
        <v>Port Equipment - Reachstackers</v>
      </c>
      <c r="AW291" t="str">
        <f t="shared" si="155"/>
        <v>Port Equipment - Reachstackers_Nijmegen</v>
      </c>
    </row>
    <row r="292" spans="1:49" ht="15" hidden="1" outlineLevel="1" x14ac:dyDescent="0.25">
      <c r="A292" s="85" t="s">
        <v>571</v>
      </c>
      <c r="B292" t="s">
        <v>572</v>
      </c>
      <c r="C292" t="s">
        <v>537</v>
      </c>
      <c r="D292" t="s">
        <v>18</v>
      </c>
      <c r="E292" t="str">
        <f>VLOOKUP(A292,[1]VLookup!G:I,3,0)</f>
        <v>C5 BT &gt;16T</v>
      </c>
      <c r="F292" s="22">
        <v>0</v>
      </c>
      <c r="G292" s="23">
        <f>IFERROR(VLOOKUP(A292,[1]Pacific_bookings_input!A:C,3,0),0)</f>
        <v>0</v>
      </c>
      <c r="H292" s="23">
        <f>IFERROR(VLOOKUP(A292,[1]Pacific_bookings_input!H:I,2,0),0)</f>
        <v>0</v>
      </c>
      <c r="I292" s="23">
        <f>IFERROR(ROUND((I$296-I$295)*$H292/($H$296-$H$295),0),0)</f>
        <v>0</v>
      </c>
      <c r="J292" s="23">
        <f>IFERROR(ROUND((J$296-J$295)*$H292/($H$296-$H$295),0),0)</f>
        <v>0</v>
      </c>
      <c r="K292" s="23">
        <f>IFERROR(ROUND((K$296-K$295)*$H292/($H$296-$H$295),0),0)</f>
        <v>0</v>
      </c>
      <c r="L292" s="24">
        <f>IFERROR(ROUND((L$296-L$295)*$H292/($H$296-$H$295),0),0)</f>
        <v>0</v>
      </c>
      <c r="M292" s="86" t="str">
        <f>IFERROR(VLOOKUP(A292,[1]Revenue_Margin_input_Pac!A:F,6,0),"")</f>
        <v/>
      </c>
      <c r="N292" s="25" t="str">
        <f t="shared" si="133"/>
        <v/>
      </c>
      <c r="O292" s="25" t="str">
        <f t="shared" si="134"/>
        <v/>
      </c>
      <c r="P292" s="25" t="str">
        <f t="shared" si="135"/>
        <v/>
      </c>
      <c r="Q292" s="25" t="str">
        <f t="shared" si="136"/>
        <v/>
      </c>
      <c r="R292" s="25" t="str">
        <f t="shared" si="136"/>
        <v/>
      </c>
      <c r="S292" s="26" t="str">
        <f t="shared" si="136"/>
        <v/>
      </c>
      <c r="T292" s="27" t="str">
        <f>IFERROR(VLOOKUP(A292,[1]Revenue_Margin_input_Pac!A:K,7,0),"")</f>
        <v/>
      </c>
      <c r="U292" s="28" t="str">
        <f>IFERROR(VLOOKUP(A292,[1]Revenue_Margin_input_Pac!A:K,8,0),"")</f>
        <v/>
      </c>
      <c r="V292" s="28" t="str">
        <f>IFERROR(VLOOKUP(A292,[1]Revenue_Margin_input_Pac!A:K,9,0),"")</f>
        <v/>
      </c>
      <c r="W292" s="28" t="str">
        <f>IFERROR(VLOOKUP(A292,[1]Revenue_Margin_input_Pac!A:K,10,0),"")</f>
        <v/>
      </c>
      <c r="X292" s="28" t="str">
        <f>IFERROR(VLOOKUP(A292,[1]Revenue_Margin_input_Pac!A:K,11,0),"")</f>
        <v/>
      </c>
      <c r="Y292" s="28" t="str">
        <f>IFERROR(VLOOKUP(A292,[1]Revenue_Margin_input_Pac!A:L,12,0),"")</f>
        <v/>
      </c>
      <c r="Z292" s="87" t="str">
        <f>IFERROR(VLOOKUP(A292,[1]Revenue_Margin_input_Pac!A:M,13,0),"")</f>
        <v/>
      </c>
      <c r="AA292" s="29">
        <f t="shared" si="165"/>
        <v>0</v>
      </c>
      <c r="AB292" s="30">
        <f t="shared" si="165"/>
        <v>0</v>
      </c>
      <c r="AC292" s="30">
        <f t="shared" si="165"/>
        <v>0</v>
      </c>
      <c r="AD292" s="30">
        <f t="shared" si="165"/>
        <v>0</v>
      </c>
      <c r="AE292" s="30">
        <f t="shared" si="165"/>
        <v>0</v>
      </c>
      <c r="AF292" s="30">
        <f t="shared" si="165"/>
        <v>0</v>
      </c>
      <c r="AG292" s="31">
        <f t="shared" si="165"/>
        <v>0</v>
      </c>
      <c r="AH292" s="29">
        <f t="shared" si="166"/>
        <v>0</v>
      </c>
      <c r="AI292" s="30">
        <f t="shared" si="166"/>
        <v>0</v>
      </c>
      <c r="AJ292" s="30">
        <f t="shared" si="166"/>
        <v>0</v>
      </c>
      <c r="AK292" s="30">
        <f t="shared" si="166"/>
        <v>0</v>
      </c>
      <c r="AL292" s="30">
        <f t="shared" si="166"/>
        <v>0</v>
      </c>
      <c r="AM292" s="30">
        <f t="shared" si="166"/>
        <v>0</v>
      </c>
      <c r="AN292" s="31">
        <f t="shared" si="166"/>
        <v>0</v>
      </c>
      <c r="AO292" s="42"/>
      <c r="AP292" s="43"/>
      <c r="AQ292" s="43"/>
      <c r="AR292" s="43"/>
      <c r="AS292" s="43"/>
      <c r="AT292" s="43"/>
      <c r="AU292" s="90"/>
      <c r="AV292" t="str">
        <f t="shared" ref="AV292:AV295" si="167">$A$296</f>
        <v>Port Equipment - Reachstackers</v>
      </c>
      <c r="AW292" t="str">
        <f t="shared" si="155"/>
        <v>Port Equipment - Reachstackers_India</v>
      </c>
    </row>
    <row r="293" spans="1:49" ht="15" outlineLevel="1" x14ac:dyDescent="0.25">
      <c r="A293" s="85" t="s">
        <v>573</v>
      </c>
      <c r="B293" t="s">
        <v>574</v>
      </c>
      <c r="C293" t="s">
        <v>521</v>
      </c>
      <c r="D293" t="s">
        <v>18</v>
      </c>
      <c r="E293" t="str">
        <f>VLOOKUP(A293,[1]VLookup!G:I,3,0)</f>
        <v>C5 BT &gt;16T</v>
      </c>
      <c r="F293" s="22">
        <v>2</v>
      </c>
      <c r="G293" s="23">
        <f>IFERROR(VLOOKUP(A293,[1]Pacific_bookings_input!A:C,3,0),0)</f>
        <v>1</v>
      </c>
      <c r="H293" s="23">
        <f>IFERROR(VLOOKUP(A293,[1]Pacific_bookings_input!H:I,2,0),0)</f>
        <v>1</v>
      </c>
      <c r="I293" s="23">
        <v>3</v>
      </c>
      <c r="J293" s="23">
        <v>3</v>
      </c>
      <c r="K293" s="23">
        <v>3</v>
      </c>
      <c r="L293" s="24">
        <v>4</v>
      </c>
      <c r="M293" s="86">
        <f>IFERROR(VLOOKUP(A293,[1]Revenue_Margin_input_Pac!A:F,6,0),"")</f>
        <v>362.75703402989586</v>
      </c>
      <c r="N293" s="25">
        <f t="shared" si="133"/>
        <v>362.75703402989586</v>
      </c>
      <c r="O293" s="25">
        <f t="shared" si="134"/>
        <v>362.75703402989586</v>
      </c>
      <c r="P293" s="25">
        <f t="shared" si="135"/>
        <v>362.75703402989586</v>
      </c>
      <c r="Q293" s="25">
        <f t="shared" si="136"/>
        <v>362.75703402989586</v>
      </c>
      <c r="R293" s="25">
        <f t="shared" si="136"/>
        <v>362.75703402989586</v>
      </c>
      <c r="S293" s="26">
        <f t="shared" si="136"/>
        <v>362.75703402989586</v>
      </c>
      <c r="T293" s="27">
        <f>IFERROR(VLOOKUP(A293,[1]Revenue_Margin_input_Pac!A:K,7,0),"")</f>
        <v>0.11787205208681394</v>
      </c>
      <c r="U293" s="28">
        <f>IFERROR(VLOOKUP(A293,[1]Revenue_Margin_input_Pac!A:K,8,0),"")</f>
        <v>0.11787205208681394</v>
      </c>
      <c r="V293" s="28">
        <f>IFERROR(VLOOKUP(A293,[1]Revenue_Margin_input_Pac!A:K,9,0),"")</f>
        <v>0.1</v>
      </c>
      <c r="W293" s="28">
        <f>IFERROR(VLOOKUP(A293,[1]Revenue_Margin_input_Pac!A:K,10,0),"")</f>
        <v>0.1</v>
      </c>
      <c r="X293" s="28">
        <f>IFERROR(VLOOKUP(A293,[1]Revenue_Margin_input_Pac!A:K,11,0),"")</f>
        <v>0.1</v>
      </c>
      <c r="Y293" s="28">
        <f>IFERROR(VLOOKUP(A293,[1]Revenue_Margin_input_Pac!A:L,12,0),"")</f>
        <v>0.1</v>
      </c>
      <c r="Z293" s="87">
        <f>IFERROR(VLOOKUP(A293,[1]Revenue_Margin_input_Pac!A:M,13,0),"")</f>
        <v>0.1</v>
      </c>
      <c r="AA293" s="29">
        <f t="shared" si="165"/>
        <v>725.51406805979173</v>
      </c>
      <c r="AB293" s="30">
        <f t="shared" si="165"/>
        <v>362.75703402989586</v>
      </c>
      <c r="AC293" s="30">
        <f t="shared" si="165"/>
        <v>362.75703402989586</v>
      </c>
      <c r="AD293" s="30">
        <f t="shared" si="165"/>
        <v>1088.2711020896877</v>
      </c>
      <c r="AE293" s="30">
        <f t="shared" si="165"/>
        <v>1088.2711020896877</v>
      </c>
      <c r="AF293" s="30">
        <f t="shared" si="165"/>
        <v>1088.2711020896877</v>
      </c>
      <c r="AG293" s="31">
        <f t="shared" si="165"/>
        <v>1451.0281361195835</v>
      </c>
      <c r="AH293" s="29">
        <f t="shared" si="166"/>
        <v>85.517832020060041</v>
      </c>
      <c r="AI293" s="30">
        <f t="shared" si="166"/>
        <v>42.758916010030021</v>
      </c>
      <c r="AJ293" s="30">
        <f t="shared" si="166"/>
        <v>36.275703402989585</v>
      </c>
      <c r="AK293" s="30">
        <f t="shared" si="166"/>
        <v>108.82711020896878</v>
      </c>
      <c r="AL293" s="30">
        <f t="shared" si="166"/>
        <v>108.82711020896878</v>
      </c>
      <c r="AM293" s="30">
        <f t="shared" si="166"/>
        <v>108.82711020896878</v>
      </c>
      <c r="AN293" s="31">
        <f t="shared" si="166"/>
        <v>145.10281361195834</v>
      </c>
      <c r="AO293" s="42"/>
      <c r="AP293" s="43"/>
      <c r="AQ293" s="43"/>
      <c r="AR293" s="43"/>
      <c r="AS293" s="43"/>
      <c r="AT293" s="43"/>
      <c r="AU293" s="90"/>
      <c r="AV293" t="str">
        <f t="shared" si="167"/>
        <v>Port Equipment - Reachstackers</v>
      </c>
      <c r="AW293" t="str">
        <f t="shared" si="155"/>
        <v>Port Equipment - Reachstackers_Nijmegen</v>
      </c>
    </row>
    <row r="294" spans="1:49" ht="15" hidden="1" outlineLevel="1" x14ac:dyDescent="0.25">
      <c r="A294" s="85" t="s">
        <v>575</v>
      </c>
      <c r="B294" t="s">
        <v>574</v>
      </c>
      <c r="C294" t="s">
        <v>537</v>
      </c>
      <c r="D294" t="s">
        <v>18</v>
      </c>
      <c r="E294" t="str">
        <f>VLOOKUP(A294,[1]VLookup!G:I,3,0)</f>
        <v>C5 BT &gt;16T</v>
      </c>
      <c r="F294" s="22">
        <v>0</v>
      </c>
      <c r="G294" s="23">
        <v>0</v>
      </c>
      <c r="H294" s="23">
        <f>IFERROR(VLOOKUP(A294,[1]Pacific_bookings_input!H:I,2,0),0)</f>
        <v>0</v>
      </c>
      <c r="I294" s="23">
        <v>0</v>
      </c>
      <c r="J294" s="23">
        <v>0</v>
      </c>
      <c r="K294" s="23">
        <v>0</v>
      </c>
      <c r="L294" s="24">
        <v>0</v>
      </c>
      <c r="M294" s="86" t="str">
        <f>IFERROR(VLOOKUP(A294,[1]Revenue_Margin_input_Pac!A:F,6,0),"")</f>
        <v/>
      </c>
      <c r="N294" s="25" t="str">
        <f t="shared" si="133"/>
        <v/>
      </c>
      <c r="O294" s="25" t="str">
        <f t="shared" si="134"/>
        <v/>
      </c>
      <c r="P294" s="25" t="str">
        <f t="shared" si="135"/>
        <v/>
      </c>
      <c r="Q294" s="25" t="str">
        <f t="shared" si="136"/>
        <v/>
      </c>
      <c r="R294" s="25" t="str">
        <f t="shared" si="136"/>
        <v/>
      </c>
      <c r="S294" s="26" t="str">
        <f t="shared" si="136"/>
        <v/>
      </c>
      <c r="T294" s="27" t="str">
        <f>IFERROR(VLOOKUP(A294,[1]Revenue_Margin_input_Pac!A:K,7,0),"")</f>
        <v/>
      </c>
      <c r="U294" s="28" t="str">
        <f>IFERROR(VLOOKUP(A294,[1]Revenue_Margin_input_Pac!A:K,8,0),"")</f>
        <v/>
      </c>
      <c r="V294" s="28" t="str">
        <f>IFERROR(VLOOKUP(A294,[1]Revenue_Margin_input_Pac!A:K,9,0),"")</f>
        <v/>
      </c>
      <c r="W294" s="28" t="str">
        <f>IFERROR(VLOOKUP(A294,[1]Revenue_Margin_input_Pac!A:K,10,0),"")</f>
        <v/>
      </c>
      <c r="X294" s="28" t="str">
        <f>IFERROR(VLOOKUP(A294,[1]Revenue_Margin_input_Pac!A:K,11,0),"")</f>
        <v/>
      </c>
      <c r="Y294" s="28" t="str">
        <f>IFERROR(VLOOKUP(A294,[1]Revenue_Margin_input_Pac!A:L,12,0),"")</f>
        <v/>
      </c>
      <c r="Z294" s="87" t="str">
        <f>IFERROR(VLOOKUP(A294,[1]Revenue_Margin_input_Pac!A:M,13,0),"")</f>
        <v/>
      </c>
      <c r="AA294" s="29">
        <f t="shared" si="165"/>
        <v>0</v>
      </c>
      <c r="AB294" s="30">
        <f t="shared" si="165"/>
        <v>0</v>
      </c>
      <c r="AC294" s="30">
        <f t="shared" si="165"/>
        <v>0</v>
      </c>
      <c r="AD294" s="30">
        <f t="shared" si="165"/>
        <v>0</v>
      </c>
      <c r="AE294" s="30">
        <f t="shared" si="165"/>
        <v>0</v>
      </c>
      <c r="AF294" s="30">
        <f t="shared" si="165"/>
        <v>0</v>
      </c>
      <c r="AG294" s="31">
        <f t="shared" si="165"/>
        <v>0</v>
      </c>
      <c r="AH294" s="29">
        <f t="shared" si="166"/>
        <v>0</v>
      </c>
      <c r="AI294" s="30">
        <f t="shared" si="166"/>
        <v>0</v>
      </c>
      <c r="AJ294" s="30">
        <f t="shared" si="166"/>
        <v>0</v>
      </c>
      <c r="AK294" s="30">
        <f t="shared" si="166"/>
        <v>0</v>
      </c>
      <c r="AL294" s="30">
        <f t="shared" si="166"/>
        <v>0</v>
      </c>
      <c r="AM294" s="30">
        <f t="shared" si="166"/>
        <v>0</v>
      </c>
      <c r="AN294" s="31">
        <f t="shared" si="166"/>
        <v>0</v>
      </c>
      <c r="AO294" s="42"/>
      <c r="AP294" s="43"/>
      <c r="AQ294" s="43"/>
      <c r="AR294" s="43"/>
      <c r="AS294" s="43"/>
      <c r="AT294" s="43"/>
      <c r="AU294" s="90"/>
      <c r="AV294" t="str">
        <f t="shared" si="167"/>
        <v>Port Equipment - Reachstackers</v>
      </c>
      <c r="AW294" t="str">
        <f t="shared" si="155"/>
        <v>Port Equipment - Reachstackers_India</v>
      </c>
    </row>
    <row r="295" spans="1:49" outlineLevel="1" x14ac:dyDescent="0.2">
      <c r="A295" s="94" t="s">
        <v>576</v>
      </c>
      <c r="B295" s="48" t="s">
        <v>577</v>
      </c>
      <c r="C295" s="48" t="s">
        <v>93</v>
      </c>
      <c r="D295" s="48" t="s">
        <v>18</v>
      </c>
      <c r="E295" s="48" t="s">
        <v>567</v>
      </c>
      <c r="F295" s="22">
        <v>6</v>
      </c>
      <c r="G295" s="23">
        <v>4</v>
      </c>
      <c r="H295" s="23">
        <f>IFERROR(VLOOKUP(A295,[1]Pacific_bookings_input!H:I,2,0),0)</f>
        <v>9</v>
      </c>
      <c r="I295" s="23">
        <v>12</v>
      </c>
      <c r="J295" s="23">
        <v>13</v>
      </c>
      <c r="K295" s="23">
        <v>17</v>
      </c>
      <c r="L295" s="23">
        <v>18</v>
      </c>
      <c r="M295" s="86">
        <f>[1]Revenue_Margin_input_Pac!F79</f>
        <v>320</v>
      </c>
      <c r="N295" s="25">
        <f t="shared" si="133"/>
        <v>320</v>
      </c>
      <c r="O295" s="25">
        <f t="shared" si="134"/>
        <v>320</v>
      </c>
      <c r="P295" s="25">
        <f t="shared" si="135"/>
        <v>320</v>
      </c>
      <c r="Q295" s="25">
        <f t="shared" si="136"/>
        <v>320</v>
      </c>
      <c r="R295" s="25">
        <f t="shared" si="136"/>
        <v>320</v>
      </c>
      <c r="S295" s="26">
        <f t="shared" si="136"/>
        <v>320</v>
      </c>
      <c r="T295" s="27">
        <f>[1]Revenue_Margin_input_Pac!G79</f>
        <v>6.0000000000000001E-3</v>
      </c>
      <c r="U295" s="28">
        <f>[1]Revenue_Margin_input_Pac!H79</f>
        <v>0.12</v>
      </c>
      <c r="V295" s="28">
        <f>[1]Revenue_Margin_input_Pac!I79</f>
        <v>0.1</v>
      </c>
      <c r="W295" s="28">
        <f>[1]Revenue_Margin_input_Pac!J79</f>
        <v>0.1</v>
      </c>
      <c r="X295" s="28">
        <f>[1]Revenue_Margin_input_Pac!K79</f>
        <v>0.1</v>
      </c>
      <c r="Y295" s="28">
        <f>[1]Revenue_Margin_input_Pac!L79</f>
        <v>0.1</v>
      </c>
      <c r="Z295" s="87">
        <f>IFERROR(VLOOKUP(A295,[1]Revenue_Margin_input_Pac!A:M,13,0),"")</f>
        <v>4.1500000000000002E-2</v>
      </c>
      <c r="AA295" s="29">
        <f t="shared" si="165"/>
        <v>1920</v>
      </c>
      <c r="AB295" s="30">
        <f t="shared" si="165"/>
        <v>1280</v>
      </c>
      <c r="AC295" s="30">
        <f t="shared" si="165"/>
        <v>2880</v>
      </c>
      <c r="AD295" s="30">
        <f t="shared" si="165"/>
        <v>3840</v>
      </c>
      <c r="AE295" s="30">
        <f t="shared" si="165"/>
        <v>4160</v>
      </c>
      <c r="AF295" s="30">
        <f t="shared" si="165"/>
        <v>5440</v>
      </c>
      <c r="AG295" s="31">
        <f t="shared" si="165"/>
        <v>5760</v>
      </c>
      <c r="AH295" s="29">
        <f t="shared" si="166"/>
        <v>11.52</v>
      </c>
      <c r="AI295" s="30">
        <f t="shared" si="166"/>
        <v>153.6</v>
      </c>
      <c r="AJ295" s="30">
        <f t="shared" si="166"/>
        <v>288</v>
      </c>
      <c r="AK295" s="30">
        <f t="shared" si="166"/>
        <v>384</v>
      </c>
      <c r="AL295" s="30">
        <f t="shared" si="166"/>
        <v>416</v>
      </c>
      <c r="AM295" s="30">
        <f t="shared" si="166"/>
        <v>544</v>
      </c>
      <c r="AN295" s="31">
        <f t="shared" si="166"/>
        <v>239.04000000000002</v>
      </c>
      <c r="AO295" s="42"/>
      <c r="AP295" s="43"/>
      <c r="AQ295" s="43"/>
      <c r="AR295" s="43"/>
      <c r="AS295" s="43"/>
      <c r="AT295" s="43"/>
      <c r="AU295" s="90"/>
      <c r="AV295" t="str">
        <f t="shared" si="167"/>
        <v>Port Equipment - Reachstackers</v>
      </c>
      <c r="AW295" t="str">
        <f t="shared" si="155"/>
        <v>Port Equipment - Reachstackers_Maximal</v>
      </c>
    </row>
    <row r="296" spans="1:49" ht="15.75" thickBot="1" x14ac:dyDescent="0.3">
      <c r="A296" s="89" t="s">
        <v>578</v>
      </c>
      <c r="F296" s="36">
        <v>15</v>
      </c>
      <c r="G296" s="37">
        <f>[1]Pacific!BD59</f>
        <v>26</v>
      </c>
      <c r="H296" s="37">
        <f>[1]Pacific!BE59</f>
        <v>19</v>
      </c>
      <c r="I296" s="37">
        <f>[1]Pacific!BF59</f>
        <v>24</v>
      </c>
      <c r="J296" s="37">
        <f>[1]Pacific!BG59</f>
        <v>25</v>
      </c>
      <c r="K296" s="37">
        <f>[1]Pacific!BH59</f>
        <v>29</v>
      </c>
      <c r="L296" s="38">
        <f>[1]Pacific!BI59</f>
        <v>31</v>
      </c>
      <c r="M296" s="86" t="str">
        <f>IFERROR(VLOOKUP(A296,[1]Revenue_Margin_input_Pac!A:F,6,0),"")</f>
        <v/>
      </c>
      <c r="N296" s="25" t="str">
        <f t="shared" si="133"/>
        <v/>
      </c>
      <c r="O296" s="25" t="str">
        <f t="shared" si="134"/>
        <v/>
      </c>
      <c r="P296" s="25" t="str">
        <f t="shared" si="135"/>
        <v/>
      </c>
      <c r="Q296" s="25" t="str">
        <f t="shared" si="136"/>
        <v/>
      </c>
      <c r="R296" s="25" t="str">
        <f t="shared" si="136"/>
        <v/>
      </c>
      <c r="S296" s="26" t="str">
        <f t="shared" si="136"/>
        <v/>
      </c>
      <c r="T296" s="27" t="str">
        <f>IFERROR(VLOOKUP(A296,[1]Revenue_Margin_input_Pac!A:K,7,0),"")</f>
        <v/>
      </c>
      <c r="U296" s="28" t="str">
        <f>IFERROR(VLOOKUP(A296,[1]Revenue_Margin_input_Pac!A:K,8,0),"")</f>
        <v/>
      </c>
      <c r="V296" s="28" t="str">
        <f>IFERROR(VLOOKUP(A296,[1]Revenue_Margin_input_Pac!A:K,9,0),"")</f>
        <v/>
      </c>
      <c r="W296" s="28" t="str">
        <f>IFERROR(VLOOKUP(A296,[1]Revenue_Margin_input_Pac!A:K,10,0),"")</f>
        <v/>
      </c>
      <c r="X296" s="28" t="str">
        <f>IFERROR(VLOOKUP(A296,[1]Revenue_Margin_input_Pac!A:K,11,0),"")</f>
        <v/>
      </c>
      <c r="Y296" s="28" t="str">
        <f>IFERROR(VLOOKUP(B296,[1]Revenue_Margin_input_Pac!B:L,11,0),"")</f>
        <v/>
      </c>
      <c r="Z296" s="87" t="str">
        <f>IFERROR(VLOOKUP(C296,[1]Revenue_Margin_input_Pac!C:M,11,0),"")</f>
        <v/>
      </c>
      <c r="AA296" s="39">
        <f>SUM(AA291:AA295)</f>
        <v>6360.6573100368596</v>
      </c>
      <c r="AB296" s="40">
        <f t="shared" ref="AB296:AN296" si="168">SUM(AB291:AB295)</f>
        <v>4296.430778299231</v>
      </c>
      <c r="AC296" s="40">
        <f t="shared" si="168"/>
        <v>8019.3697737146986</v>
      </c>
      <c r="AD296" s="40">
        <f t="shared" si="168"/>
        <v>9704.8838417744901</v>
      </c>
      <c r="AE296" s="40">
        <f t="shared" si="168"/>
        <v>10024.88384177449</v>
      </c>
      <c r="AF296" s="40">
        <f t="shared" si="168"/>
        <v>11304.88384177449</v>
      </c>
      <c r="AG296" s="41">
        <f t="shared" si="168"/>
        <v>11987.640875804385</v>
      </c>
      <c r="AH296" s="39">
        <f t="shared" si="168"/>
        <v>205.69122290768902</v>
      </c>
      <c r="AI296" s="40">
        <f t="shared" si="168"/>
        <v>282.76737342045982</v>
      </c>
      <c r="AJ296" s="40">
        <f t="shared" si="168"/>
        <v>695.70815480974306</v>
      </c>
      <c r="AK296" s="40">
        <f t="shared" si="168"/>
        <v>864.2595616157223</v>
      </c>
      <c r="AL296" s="40">
        <f t="shared" si="168"/>
        <v>1007.2649969171339</v>
      </c>
      <c r="AM296" s="40">
        <f t="shared" si="168"/>
        <v>1135.2649969171339</v>
      </c>
      <c r="AN296" s="41">
        <f t="shared" si="168"/>
        <v>866.58070032012347</v>
      </c>
      <c r="AO296" s="42">
        <f t="shared" ref="AO296:AU297" si="169">IFERROR(AH296/AA296,"")</f>
        <v>3.2338045092150554E-2</v>
      </c>
      <c r="AP296" s="43">
        <f t="shared" si="169"/>
        <v>6.5814483698581797E-2</v>
      </c>
      <c r="AQ296" s="43">
        <f t="shared" si="169"/>
        <v>8.6753469965942229E-2</v>
      </c>
      <c r="AR296" s="43">
        <f t="shared" si="169"/>
        <v>8.9054086139138858E-2</v>
      </c>
      <c r="AS296" s="43">
        <f t="shared" si="169"/>
        <v>0.10047647561957579</v>
      </c>
      <c r="AT296" s="43">
        <f t="shared" si="169"/>
        <v>0.10042252647674574</v>
      </c>
      <c r="AU296" s="90">
        <f t="shared" si="169"/>
        <v>7.2289511280673471E-2</v>
      </c>
      <c r="AW296" t="str">
        <f t="shared" si="155"/>
        <v>_</v>
      </c>
    </row>
    <row r="297" spans="1:49" ht="15.75" thickBot="1" x14ac:dyDescent="0.3">
      <c r="A297" s="89" t="s">
        <v>579</v>
      </c>
      <c r="F297" s="53">
        <v>2383</v>
      </c>
      <c r="G297" s="54">
        <f t="shared" ref="G297:L297" si="170">G31+G42+G51+G102+G106+G181+G206+G216+G218+G223+G243+G251+G260+G267+G278+G285+G290+G296</f>
        <v>2888</v>
      </c>
      <c r="H297" s="54">
        <f t="shared" si="170"/>
        <v>2536</v>
      </c>
      <c r="I297" s="54">
        <f t="shared" si="170"/>
        <v>2926</v>
      </c>
      <c r="J297" s="54">
        <f t="shared" si="170"/>
        <v>3312</v>
      </c>
      <c r="K297" s="54">
        <f>K31+K42+K51+K102+K106+K181+K206+K216+K218+K223+K243+K251+K260+K267+K278+K285+K290+K296</f>
        <v>3338</v>
      </c>
      <c r="L297" s="55">
        <f t="shared" si="170"/>
        <v>3325</v>
      </c>
      <c r="M297" s="95"/>
      <c r="N297" s="56"/>
      <c r="O297" s="56"/>
      <c r="P297" s="56"/>
      <c r="Q297" s="56"/>
      <c r="R297" s="56"/>
      <c r="S297" s="57"/>
      <c r="T297" s="58"/>
      <c r="U297" s="59"/>
      <c r="V297" s="59"/>
      <c r="W297" s="59"/>
      <c r="X297" s="59"/>
      <c r="Y297" s="59"/>
      <c r="Z297" s="60"/>
      <c r="AA297" s="53">
        <f t="shared" ref="AA297:AN297" si="171">AA31+AA42+AA51+AA102+AA106+AA181+AA206+AA216+AA218+AA223+AA243+AA251+AA260+AA267+AA278+AA285+AA290+AA296</f>
        <v>78669.119414629924</v>
      </c>
      <c r="AB297" s="54">
        <f t="shared" si="171"/>
        <v>49783.852966281826</v>
      </c>
      <c r="AC297" s="54">
        <f t="shared" si="171"/>
        <v>70656.462063069208</v>
      </c>
      <c r="AD297" s="54">
        <f t="shared" si="171"/>
        <v>86194.44253507469</v>
      </c>
      <c r="AE297" s="54">
        <f t="shared" si="171"/>
        <v>99679.796577313318</v>
      </c>
      <c r="AF297" s="54">
        <f t="shared" si="171"/>
        <v>101188.37670795452</v>
      </c>
      <c r="AG297" s="55">
        <f t="shared" si="171"/>
        <v>102628.85298535771</v>
      </c>
      <c r="AH297" s="53">
        <f t="shared" si="171"/>
        <v>8453.7599030881411</v>
      </c>
      <c r="AI297" s="54">
        <f t="shared" si="171"/>
        <v>6574.6399572208156</v>
      </c>
      <c r="AJ297" s="54">
        <f t="shared" si="171"/>
        <v>9078.0044320472807</v>
      </c>
      <c r="AK297" s="54">
        <f t="shared" si="171"/>
        <v>10788.98150719759</v>
      </c>
      <c r="AL297" s="54">
        <f t="shared" si="171"/>
        <v>14025.646101947326</v>
      </c>
      <c r="AM297" s="54">
        <f t="shared" si="171"/>
        <v>14400.661104721687</v>
      </c>
      <c r="AN297" s="55">
        <f t="shared" si="171"/>
        <v>14506.123181776693</v>
      </c>
      <c r="AO297" s="61">
        <f t="shared" si="169"/>
        <v>0.10745969912961825</v>
      </c>
      <c r="AP297" s="62">
        <f t="shared" si="169"/>
        <v>0.13206370269640966</v>
      </c>
      <c r="AQ297" s="62">
        <f t="shared" si="169"/>
        <v>0.12848088012026548</v>
      </c>
      <c r="AR297" s="62">
        <f t="shared" si="169"/>
        <v>0.12517026840573023</v>
      </c>
      <c r="AS297" s="62">
        <f t="shared" si="169"/>
        <v>0.14070700968043007</v>
      </c>
      <c r="AT297" s="62">
        <f t="shared" si="169"/>
        <v>0.14231536835781294</v>
      </c>
      <c r="AU297" s="96">
        <f t="shared" si="169"/>
        <v>0.14134546728147021</v>
      </c>
      <c r="AW297" t="str">
        <f t="shared" si="155"/>
        <v>_</v>
      </c>
    </row>
    <row r="299" spans="1:49" outlineLevel="1" x14ac:dyDescent="0.2">
      <c r="A299" s="1" t="s">
        <v>580</v>
      </c>
      <c r="F299" s="23">
        <f>SUM(F3:F30,F32:F41,F43:F50,F52:F101,F103,F107:F180,F182:F205,F207:F215,F217,F219:F222,F224:F240,F244:F250,F252:F259,F261:F264,F268:F277,F279:F284,F286:F288,F291:F295,F265:F266)-F31-F42-F51-F102-F106-F181-F206-F216-F218-F223-F243-F251-F260-F267-F278-F285-F290-F296</f>
        <v>0</v>
      </c>
      <c r="G299" s="23">
        <f t="shared" ref="G299:L299" si="172">SUM(G3:G30,G32:G41,G43:G50,G52:G101,G103,G107:G180,G182:G205,G207:G215,G217,G219:G222,G224:G242,G244:G250,G252:G259,G261:G266,G268:G277,G279:G284,G286:G289,G291:G295)-G31-G42-G51-G102-G106-G181-G206-G216-G218-G223-G243-G251-G260-G267-G278-G285-G290-G296</f>
        <v>-865</v>
      </c>
      <c r="H299" s="23">
        <f t="shared" si="172"/>
        <v>0</v>
      </c>
      <c r="I299" s="23">
        <f t="shared" si="172"/>
        <v>0</v>
      </c>
      <c r="J299" s="23">
        <f t="shared" si="172"/>
        <v>0</v>
      </c>
      <c r="K299" s="23">
        <f>SUM(K3:K30,K32:K41,K43:K50,K52:K101,K103,K107:K180,K182:K205,K207:K215,K217,K219:K222,K224:K242,K244:K250,K252:K259,K261:K266,K268:K277,K279:K284,K286:K289,K291:K295)-K31-K42-K51-K102-K106-K181-K206-K216-K218-K223-K243-K251-K260-K267-K278-K285-K290-K296</f>
        <v>0</v>
      </c>
      <c r="L299" s="23">
        <f t="shared" si="172"/>
        <v>0</v>
      </c>
    </row>
  </sheetData>
  <autoFilter ref="A2:AS297" xr:uid="{00000000-0009-0000-0000-00000B000000}">
    <filterColumn colId="11">
      <filters blank="1">
        <filter val="1"/>
        <filter val="10"/>
        <filter val="102"/>
        <filter val="104"/>
        <filter val="11"/>
        <filter val="113"/>
        <filter val="12"/>
        <filter val="120"/>
        <filter val="135"/>
        <filter val="15"/>
        <filter val="150"/>
        <filter val="16"/>
        <filter val="17"/>
        <filter val="172"/>
        <filter val="18"/>
        <filter val="198"/>
        <filter val="2"/>
        <filter val="200"/>
        <filter val="22"/>
        <filter val="238"/>
        <filter val="29"/>
        <filter val="3"/>
        <filter val="3,325"/>
        <filter val="30"/>
        <filter val="300"/>
        <filter val="31"/>
        <filter val="32"/>
        <filter val="354"/>
        <filter val="36"/>
        <filter val="37"/>
        <filter val="38"/>
        <filter val="4"/>
        <filter val="40"/>
        <filter val="405"/>
        <filter val="41"/>
        <filter val="415"/>
        <filter val="46"/>
        <filter val="5"/>
        <filter val="54"/>
        <filter val="550"/>
        <filter val="56"/>
        <filter val="6"/>
        <filter val="635"/>
        <filter val="7"/>
        <filter val="838"/>
        <filter val="9"/>
        <filter val="92"/>
        <filter val="95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EECB-136A-493D-8D1B-2E62F550898A}">
  <sheetPr>
    <pageSetUpPr fitToPage="1"/>
  </sheetPr>
  <dimension ref="A1:AX297"/>
  <sheetViews>
    <sheetView zoomScale="70" zoomScaleNormal="70" workbookViewId="0">
      <pane xSplit="5" ySplit="2" topLeftCell="H262" activePane="bottomRight" state="frozen"/>
      <selection activeCell="L200" sqref="L200"/>
      <selection pane="topRight" activeCell="L200" sqref="L200"/>
      <selection pane="bottomLeft" activeCell="L200" sqref="L200"/>
      <selection pane="bottomRight" activeCell="L200" sqref="L200"/>
    </sheetView>
  </sheetViews>
  <sheetFormatPr defaultColWidth="9.140625" defaultRowHeight="12.75" outlineLevelRow="1" outlineLevelCol="1" x14ac:dyDescent="0.2"/>
  <cols>
    <col min="1" max="1" width="23.28515625" style="1" customWidth="1"/>
    <col min="2" max="2" width="14.85546875" customWidth="1"/>
    <col min="4" max="4" width="6.85546875" customWidth="1"/>
    <col min="5" max="5" width="10" customWidth="1"/>
    <col min="6" max="7" width="7.7109375" style="110" hidden="1" customWidth="1" outlineLevel="1"/>
    <col min="8" max="8" width="7.7109375" style="110" customWidth="1" collapsed="1"/>
    <col min="9" max="12" width="7.7109375" style="110" customWidth="1"/>
    <col min="13" max="14" width="7.85546875" style="63" hidden="1" customWidth="1" outlineLevel="1"/>
    <col min="15" max="15" width="7.85546875" style="63" customWidth="1" collapsed="1"/>
    <col min="16" max="19" width="7.85546875" style="63" customWidth="1"/>
    <col min="20" max="21" width="7.85546875" style="64" hidden="1" customWidth="1" outlineLevel="1"/>
    <col min="22" max="22" width="7.85546875" style="64" customWidth="1" collapsed="1"/>
    <col min="23" max="26" width="7.85546875" style="64" customWidth="1"/>
    <col min="27" max="28" width="9.140625" style="65" hidden="1" customWidth="1" outlineLevel="1"/>
    <col min="29" max="29" width="9.140625" style="65" collapsed="1"/>
    <col min="30" max="32" width="9.140625" style="65"/>
    <col min="33" max="33" width="9.140625" style="65" customWidth="1"/>
    <col min="34" max="35" width="9.140625" style="65" hidden="1" customWidth="1" outlineLevel="1"/>
    <col min="36" max="36" width="9.140625" style="65" collapsed="1"/>
    <col min="37" max="40" width="9.140625" style="65"/>
    <col min="41" max="42" width="9.5703125" style="49" hidden="1" customWidth="1" outlineLevel="1"/>
    <col min="43" max="43" width="9.5703125" style="49" customWidth="1" collapsed="1"/>
    <col min="44" max="47" width="9.5703125" style="49" customWidth="1"/>
    <col min="48" max="48" width="30.85546875" hidden="1" customWidth="1" outlineLevel="1"/>
    <col min="49" max="49" width="9.140625" hidden="1" customWidth="1" outlineLevel="1"/>
    <col min="50" max="50" width="8.7109375" customWidth="1" collapsed="1"/>
  </cols>
  <sheetData>
    <row r="1" spans="1:49" x14ac:dyDescent="0.2">
      <c r="F1" s="97">
        <v>2021</v>
      </c>
      <c r="G1" s="98">
        <v>2022</v>
      </c>
      <c r="H1" s="98">
        <v>2023</v>
      </c>
      <c r="I1" s="98">
        <v>2024</v>
      </c>
      <c r="J1" s="98">
        <v>2025</v>
      </c>
      <c r="K1" s="98">
        <v>2026</v>
      </c>
      <c r="L1" s="99">
        <v>2027</v>
      </c>
      <c r="M1" s="97">
        <f t="shared" ref="M1:AU1" si="0">F1</f>
        <v>2021</v>
      </c>
      <c r="N1" s="3">
        <f t="shared" si="0"/>
        <v>2022</v>
      </c>
      <c r="O1" s="3">
        <f t="shared" si="0"/>
        <v>2023</v>
      </c>
      <c r="P1" s="3">
        <f t="shared" si="0"/>
        <v>2024</v>
      </c>
      <c r="Q1" s="3">
        <f t="shared" si="0"/>
        <v>2025</v>
      </c>
      <c r="R1" s="3">
        <f t="shared" si="0"/>
        <v>2026</v>
      </c>
      <c r="S1" s="4">
        <f t="shared" si="0"/>
        <v>2027</v>
      </c>
      <c r="T1" s="2">
        <f t="shared" si="0"/>
        <v>2021</v>
      </c>
      <c r="U1" s="3">
        <f t="shared" si="0"/>
        <v>2022</v>
      </c>
      <c r="V1" s="3">
        <f t="shared" si="0"/>
        <v>2023</v>
      </c>
      <c r="W1" s="3">
        <f t="shared" si="0"/>
        <v>2024</v>
      </c>
      <c r="X1" s="3">
        <f t="shared" si="0"/>
        <v>2025</v>
      </c>
      <c r="Y1" s="3">
        <f t="shared" si="0"/>
        <v>2026</v>
      </c>
      <c r="Z1" s="4">
        <f t="shared" si="0"/>
        <v>2027</v>
      </c>
      <c r="AA1" s="2">
        <f t="shared" si="0"/>
        <v>2021</v>
      </c>
      <c r="AB1" s="3">
        <f t="shared" si="0"/>
        <v>2022</v>
      </c>
      <c r="AC1" s="3">
        <f t="shared" si="0"/>
        <v>2023</v>
      </c>
      <c r="AD1" s="3">
        <f t="shared" si="0"/>
        <v>2024</v>
      </c>
      <c r="AE1" s="3">
        <f t="shared" si="0"/>
        <v>2025</v>
      </c>
      <c r="AF1" s="3">
        <f t="shared" si="0"/>
        <v>2026</v>
      </c>
      <c r="AG1" s="4">
        <f t="shared" si="0"/>
        <v>2027</v>
      </c>
      <c r="AH1" s="2">
        <f t="shared" si="0"/>
        <v>2021</v>
      </c>
      <c r="AI1" s="3">
        <f t="shared" si="0"/>
        <v>2022</v>
      </c>
      <c r="AJ1" s="3">
        <f t="shared" si="0"/>
        <v>2023</v>
      </c>
      <c r="AK1" s="3">
        <f t="shared" si="0"/>
        <v>2024</v>
      </c>
      <c r="AL1" s="3">
        <f t="shared" si="0"/>
        <v>2025</v>
      </c>
      <c r="AM1" s="3">
        <f t="shared" si="0"/>
        <v>2026</v>
      </c>
      <c r="AN1" s="4">
        <f t="shared" si="0"/>
        <v>2027</v>
      </c>
      <c r="AO1" s="2">
        <f t="shared" si="0"/>
        <v>2021</v>
      </c>
      <c r="AP1" s="3">
        <f t="shared" si="0"/>
        <v>2022</v>
      </c>
      <c r="AQ1" s="3">
        <f t="shared" si="0"/>
        <v>2023</v>
      </c>
      <c r="AR1" s="3">
        <f t="shared" si="0"/>
        <v>2024</v>
      </c>
      <c r="AS1" s="3">
        <f t="shared" si="0"/>
        <v>2025</v>
      </c>
      <c r="AT1" s="3">
        <f t="shared" si="0"/>
        <v>2026</v>
      </c>
      <c r="AU1" s="4">
        <f t="shared" si="0"/>
        <v>2027</v>
      </c>
    </row>
    <row r="2" spans="1:49" s="84" customFormat="1" ht="25.5" x14ac:dyDescent="0.2">
      <c r="A2" s="68" t="s">
        <v>0</v>
      </c>
      <c r="B2" s="69" t="s">
        <v>1</v>
      </c>
      <c r="C2" s="69" t="s">
        <v>2</v>
      </c>
      <c r="D2" s="69" t="s">
        <v>3</v>
      </c>
      <c r="E2" s="69" t="s">
        <v>4</v>
      </c>
      <c r="F2" s="100" t="s">
        <v>5</v>
      </c>
      <c r="G2" s="101" t="s">
        <v>5</v>
      </c>
      <c r="H2" s="101" t="s">
        <v>5</v>
      </c>
      <c r="I2" s="101" t="s">
        <v>5</v>
      </c>
      <c r="J2" s="101" t="s">
        <v>5</v>
      </c>
      <c r="K2" s="101" t="s">
        <v>5</v>
      </c>
      <c r="L2" s="102" t="s">
        <v>5</v>
      </c>
      <c r="M2" s="72" t="s">
        <v>6</v>
      </c>
      <c r="N2" s="73" t="s">
        <v>6</v>
      </c>
      <c r="O2" s="73" t="s">
        <v>6</v>
      </c>
      <c r="P2" s="73" t="s">
        <v>6</v>
      </c>
      <c r="Q2" s="73" t="s">
        <v>6</v>
      </c>
      <c r="R2" s="73" t="s">
        <v>6</v>
      </c>
      <c r="S2" s="74" t="s">
        <v>6</v>
      </c>
      <c r="T2" s="75" t="s">
        <v>7</v>
      </c>
      <c r="U2" s="76" t="s">
        <v>7</v>
      </c>
      <c r="V2" s="76" t="s">
        <v>7</v>
      </c>
      <c r="W2" s="76" t="s">
        <v>7</v>
      </c>
      <c r="X2" s="76" t="s">
        <v>7</v>
      </c>
      <c r="Y2" s="76" t="s">
        <v>7</v>
      </c>
      <c r="Z2" s="77" t="s">
        <v>7</v>
      </c>
      <c r="AA2" s="78" t="s">
        <v>8</v>
      </c>
      <c r="AB2" s="79" t="s">
        <v>8</v>
      </c>
      <c r="AC2" s="79" t="s">
        <v>8</v>
      </c>
      <c r="AD2" s="79" t="s">
        <v>8</v>
      </c>
      <c r="AE2" s="79" t="s">
        <v>8</v>
      </c>
      <c r="AF2" s="79" t="s">
        <v>8</v>
      </c>
      <c r="AG2" s="80" t="s">
        <v>8</v>
      </c>
      <c r="AH2" s="78" t="s">
        <v>9</v>
      </c>
      <c r="AI2" s="79" t="s">
        <v>9</v>
      </c>
      <c r="AJ2" s="79" t="s">
        <v>9</v>
      </c>
      <c r="AK2" s="79" t="s">
        <v>9</v>
      </c>
      <c r="AL2" s="79" t="s">
        <v>9</v>
      </c>
      <c r="AM2" s="79" t="s">
        <v>9</v>
      </c>
      <c r="AN2" s="80" t="s">
        <v>9</v>
      </c>
      <c r="AO2" s="81" t="s">
        <v>10</v>
      </c>
      <c r="AP2" s="82" t="s">
        <v>10</v>
      </c>
      <c r="AQ2" s="82" t="s">
        <v>10</v>
      </c>
      <c r="AR2" s="82" t="s">
        <v>10</v>
      </c>
      <c r="AS2" s="82" t="s">
        <v>10</v>
      </c>
      <c r="AT2" s="82" t="s">
        <v>10</v>
      </c>
      <c r="AU2" s="83" t="s">
        <v>10</v>
      </c>
      <c r="AV2" s="84" t="s">
        <v>11</v>
      </c>
    </row>
    <row r="3" spans="1:49" ht="15" outlineLevel="1" x14ac:dyDescent="0.25">
      <c r="A3" s="21" t="s">
        <v>12</v>
      </c>
      <c r="B3" t="s">
        <v>13</v>
      </c>
      <c r="C3" t="s">
        <v>14</v>
      </c>
      <c r="D3" t="s">
        <v>15</v>
      </c>
      <c r="E3" t="str">
        <f>VLOOKUP(A3,[1]VLookup!G:I,3,0)</f>
        <v>C1 1-3.5T</v>
      </c>
      <c r="F3" s="22">
        <v>0</v>
      </c>
      <c r="G3" s="103">
        <f>ROUND(G$31*$F3/$F$31,0)</f>
        <v>0</v>
      </c>
      <c r="H3" s="103">
        <f>IFERROR(VLOOKUP(A3,[1]ISC_bookings_input!H:I,2,0),0)</f>
        <v>0</v>
      </c>
      <c r="I3" s="103">
        <f t="shared" ref="I3:L30" si="1">ROUND(I$31*$F3/$F$31,0)</f>
        <v>0</v>
      </c>
      <c r="J3" s="103">
        <f t="shared" si="1"/>
        <v>0</v>
      </c>
      <c r="K3" s="103">
        <f t="shared" si="1"/>
        <v>0</v>
      </c>
      <c r="L3" s="104">
        <f t="shared" si="1"/>
        <v>0</v>
      </c>
      <c r="M3" s="86" t="str">
        <f>IFERROR(VLOOKUP(A3,[1]Revenue_Margin_input_ISC!A:F,6,0),"")</f>
        <v/>
      </c>
      <c r="N3" s="25" t="str">
        <f t="shared" ref="N3:S18" si="2">M3</f>
        <v/>
      </c>
      <c r="O3" s="25" t="str">
        <f t="shared" si="2"/>
        <v/>
      </c>
      <c r="P3" s="25" t="str">
        <f t="shared" si="2"/>
        <v/>
      </c>
      <c r="Q3" s="25" t="str">
        <f t="shared" si="2"/>
        <v/>
      </c>
      <c r="R3" s="25" t="str">
        <f t="shared" si="2"/>
        <v/>
      </c>
      <c r="S3" s="26" t="str">
        <f t="shared" si="2"/>
        <v/>
      </c>
      <c r="T3" s="27" t="str">
        <f>IFERROR(VLOOKUP(A3,[1]Revenue_Margin_input_ISC!A:K,7,0),"")</f>
        <v/>
      </c>
      <c r="U3" s="28" t="str">
        <f>IFERROR(VLOOKUP(A3,[1]Revenue_Margin_input_ISC!A:K,8,0),"")</f>
        <v/>
      </c>
      <c r="V3" s="28" t="str">
        <f>IFERROR(VLOOKUP($A3,[1]Revenue_Margin_input_ISC!$A:$AK,9,0),"")</f>
        <v/>
      </c>
      <c r="W3" s="28" t="str">
        <f>IFERROR(VLOOKUP($A3,[1]Revenue_Margin_input_ISC!$A:$AK,10,0),"")</f>
        <v/>
      </c>
      <c r="X3" s="28" t="str">
        <f>IFERROR(VLOOKUP($A3,[1]Revenue_Margin_input_ISC!$A:$AK,11,0),"")</f>
        <v/>
      </c>
      <c r="Y3" s="28" t="str">
        <f>IFERROR(VLOOKUP($A3,[1]Revenue_Margin_input_ISC!$A:$AK,12,0),"")</f>
        <v/>
      </c>
      <c r="Z3" s="28" t="str">
        <f>IFERROR(VLOOKUP($A3,[1]Revenue_Margin_input_ISC!$A:$AK,13,0),"")</f>
        <v/>
      </c>
      <c r="AA3" s="29">
        <f t="shared" ref="AA3:AG18" si="3">IFERROR(F3*M3,0)</f>
        <v>0</v>
      </c>
      <c r="AB3" s="30">
        <f t="shared" si="3"/>
        <v>0</v>
      </c>
      <c r="AC3" s="30">
        <f t="shared" si="3"/>
        <v>0</v>
      </c>
      <c r="AD3" s="30">
        <f t="shared" si="3"/>
        <v>0</v>
      </c>
      <c r="AE3" s="30">
        <f t="shared" si="3"/>
        <v>0</v>
      </c>
      <c r="AF3" s="30">
        <f t="shared" si="3"/>
        <v>0</v>
      </c>
      <c r="AG3" s="31">
        <f t="shared" si="3"/>
        <v>0</v>
      </c>
      <c r="AH3" s="29">
        <f t="shared" ref="AH3:AN18" si="4">IFERROR(AA3*T3,0)</f>
        <v>0</v>
      </c>
      <c r="AI3" s="30">
        <f t="shared" si="4"/>
        <v>0</v>
      </c>
      <c r="AJ3" s="30">
        <f t="shared" si="4"/>
        <v>0</v>
      </c>
      <c r="AK3" s="30">
        <f t="shared" si="4"/>
        <v>0</v>
      </c>
      <c r="AL3" s="30">
        <f t="shared" si="4"/>
        <v>0</v>
      </c>
      <c r="AM3" s="30">
        <f t="shared" si="4"/>
        <v>0</v>
      </c>
      <c r="AN3" s="31">
        <f t="shared" si="4"/>
        <v>0</v>
      </c>
      <c r="AO3" s="32"/>
      <c r="AP3" s="33"/>
      <c r="AQ3" s="33"/>
      <c r="AR3" s="33"/>
      <c r="AS3" s="33"/>
      <c r="AT3" s="33"/>
      <c r="AU3" s="88"/>
      <c r="AV3" t="str">
        <f>$A$31</f>
        <v>C1 1-3.5T - Standard and Premium</v>
      </c>
      <c r="AW3" t="str">
        <f>AV3&amp;"_"&amp;C3</f>
        <v>C1 1-3.5T - Standard and Premium_SN</v>
      </c>
    </row>
    <row r="4" spans="1:49" ht="15" outlineLevel="1" x14ac:dyDescent="0.25">
      <c r="A4" s="21" t="s">
        <v>16</v>
      </c>
      <c r="B4" t="s">
        <v>17</v>
      </c>
      <c r="C4" t="s">
        <v>14</v>
      </c>
      <c r="D4" t="s">
        <v>18</v>
      </c>
      <c r="E4" t="str">
        <f>VLOOKUP(A4,[1]VLookup!G:I,3,0)</f>
        <v>C1 1-3.5T</v>
      </c>
      <c r="F4" s="105">
        <v>0</v>
      </c>
      <c r="G4" s="103">
        <f t="shared" ref="G4:G30" si="5">ROUND(G$31*$F4/$F$31,0)</f>
        <v>0</v>
      </c>
      <c r="H4" s="103">
        <f>IFERROR(VLOOKUP(A4,[1]ISC_bookings_input!H:I,2,0),0)</f>
        <v>0</v>
      </c>
      <c r="I4" s="103">
        <f t="shared" si="1"/>
        <v>0</v>
      </c>
      <c r="J4" s="103">
        <f t="shared" si="1"/>
        <v>0</v>
      </c>
      <c r="K4" s="103">
        <f t="shared" si="1"/>
        <v>0</v>
      </c>
      <c r="L4" s="104">
        <f t="shared" si="1"/>
        <v>0</v>
      </c>
      <c r="M4" s="86" t="str">
        <f>IFERROR(VLOOKUP(A4,[1]Revenue_Margin_input_ISC!A:F,6,0),"")</f>
        <v/>
      </c>
      <c r="N4" s="25" t="str">
        <f t="shared" si="2"/>
        <v/>
      </c>
      <c r="O4" s="25" t="str">
        <f t="shared" si="2"/>
        <v/>
      </c>
      <c r="P4" s="25" t="str">
        <f t="shared" si="2"/>
        <v/>
      </c>
      <c r="Q4" s="25" t="str">
        <f t="shared" si="2"/>
        <v/>
      </c>
      <c r="R4" s="25" t="str">
        <f t="shared" si="2"/>
        <v/>
      </c>
      <c r="S4" s="26" t="str">
        <f t="shared" si="2"/>
        <v/>
      </c>
      <c r="T4" s="27" t="str">
        <f>IFERROR(VLOOKUP(A4,[1]Revenue_Margin_input_ISC!A:K,7,0),"")</f>
        <v/>
      </c>
      <c r="U4" s="28" t="str">
        <f>IFERROR(VLOOKUP(A4,[1]Revenue_Margin_input_ISC!A:K,8,0),"")</f>
        <v/>
      </c>
      <c r="V4" s="28" t="str">
        <f>IFERROR(VLOOKUP($A4,[1]Revenue_Margin_input_ISC!$A:$AK,9,0),"")</f>
        <v/>
      </c>
      <c r="W4" s="28" t="str">
        <f>IFERROR(VLOOKUP($A4,[1]Revenue_Margin_input_ISC!$A:$AK,10,0),"")</f>
        <v/>
      </c>
      <c r="X4" s="28" t="str">
        <f>IFERROR(VLOOKUP($A4,[1]Revenue_Margin_input_ISC!$A:$AK,11,0),"")</f>
        <v/>
      </c>
      <c r="Y4" s="28" t="str">
        <f>IFERROR(VLOOKUP($A4,[1]Revenue_Margin_input_ISC!$A:$AK,12,0),"")</f>
        <v/>
      </c>
      <c r="Z4" s="28" t="str">
        <f>IFERROR(VLOOKUP($A4,[1]Revenue_Margin_input_ISC!$A:$AK,13,0),"")</f>
        <v/>
      </c>
      <c r="AA4" s="29">
        <f t="shared" si="3"/>
        <v>0</v>
      </c>
      <c r="AB4" s="30">
        <f t="shared" si="3"/>
        <v>0</v>
      </c>
      <c r="AC4" s="30">
        <f t="shared" si="3"/>
        <v>0</v>
      </c>
      <c r="AD4" s="30">
        <f t="shared" si="3"/>
        <v>0</v>
      </c>
      <c r="AE4" s="30">
        <f t="shared" si="3"/>
        <v>0</v>
      </c>
      <c r="AF4" s="30">
        <f t="shared" si="3"/>
        <v>0</v>
      </c>
      <c r="AG4" s="31">
        <f t="shared" si="3"/>
        <v>0</v>
      </c>
      <c r="AH4" s="29">
        <f t="shared" si="4"/>
        <v>0</v>
      </c>
      <c r="AI4" s="30">
        <f t="shared" si="4"/>
        <v>0</v>
      </c>
      <c r="AJ4" s="30">
        <f t="shared" si="4"/>
        <v>0</v>
      </c>
      <c r="AK4" s="30">
        <f t="shared" si="4"/>
        <v>0</v>
      </c>
      <c r="AL4" s="30">
        <f t="shared" si="4"/>
        <v>0</v>
      </c>
      <c r="AM4" s="30">
        <f t="shared" si="4"/>
        <v>0</v>
      </c>
      <c r="AN4" s="31">
        <f t="shared" si="4"/>
        <v>0</v>
      </c>
      <c r="AO4" s="32"/>
      <c r="AP4" s="33"/>
      <c r="AQ4" s="33"/>
      <c r="AR4" s="33"/>
      <c r="AS4" s="33"/>
      <c r="AT4" s="33"/>
      <c r="AU4" s="88"/>
      <c r="AV4" t="str">
        <f t="shared" ref="AV4:AV30" si="6">$A$31</f>
        <v>C1 1-3.5T - Standard and Premium</v>
      </c>
      <c r="AW4" t="str">
        <f t="shared" ref="AW4:AW67" si="7">AV4&amp;"_"&amp;C4</f>
        <v>C1 1-3.5T - Standard and Premium_SN</v>
      </c>
    </row>
    <row r="5" spans="1:49" ht="15" outlineLevel="1" x14ac:dyDescent="0.25">
      <c r="A5" s="21" t="s">
        <v>19</v>
      </c>
      <c r="B5" t="s">
        <v>20</v>
      </c>
      <c r="C5" t="s">
        <v>21</v>
      </c>
      <c r="D5" t="s">
        <v>18</v>
      </c>
      <c r="E5" t="str">
        <f>VLOOKUP(A5,[1]VLookup!G:I,3,0)</f>
        <v>C1 1-3.5T</v>
      </c>
      <c r="F5" s="105">
        <v>0</v>
      </c>
      <c r="G5" s="103">
        <f t="shared" si="5"/>
        <v>0</v>
      </c>
      <c r="H5" s="103">
        <f>IFERROR(VLOOKUP(A5,[1]ISC_bookings_input!H:I,2,0),0)</f>
        <v>0</v>
      </c>
      <c r="I5" s="103">
        <f t="shared" si="1"/>
        <v>0</v>
      </c>
      <c r="J5" s="103">
        <f t="shared" si="1"/>
        <v>0</v>
      </c>
      <c r="K5" s="103">
        <f t="shared" si="1"/>
        <v>0</v>
      </c>
      <c r="L5" s="104">
        <f t="shared" si="1"/>
        <v>0</v>
      </c>
      <c r="M5" s="86" t="str">
        <f>IFERROR(VLOOKUP(A5,[1]Revenue_Margin_input_ISC!A:F,6,0),"")</f>
        <v/>
      </c>
      <c r="N5" s="25" t="str">
        <f t="shared" si="2"/>
        <v/>
      </c>
      <c r="O5" s="25" t="str">
        <f t="shared" si="2"/>
        <v/>
      </c>
      <c r="P5" s="25" t="str">
        <f t="shared" si="2"/>
        <v/>
      </c>
      <c r="Q5" s="25" t="str">
        <f t="shared" si="2"/>
        <v/>
      </c>
      <c r="R5" s="25" t="str">
        <f t="shared" si="2"/>
        <v/>
      </c>
      <c r="S5" s="26" t="str">
        <f t="shared" si="2"/>
        <v/>
      </c>
      <c r="T5" s="27" t="str">
        <f>IFERROR(VLOOKUP(A5,[1]Revenue_Margin_input_ISC!A:K,7,0),"")</f>
        <v/>
      </c>
      <c r="U5" s="28" t="str">
        <f>IFERROR(VLOOKUP(A5,[1]Revenue_Margin_input_ISC!A:K,8,0),"")</f>
        <v/>
      </c>
      <c r="V5" s="28" t="str">
        <f>IFERROR(VLOOKUP($A5,[1]Revenue_Margin_input_ISC!$A:$AK,9,0),"")</f>
        <v/>
      </c>
      <c r="W5" s="28" t="str">
        <f>IFERROR(VLOOKUP($A5,[1]Revenue_Margin_input_ISC!$A:$AK,10,0),"")</f>
        <v/>
      </c>
      <c r="X5" s="28" t="str">
        <f>IFERROR(VLOOKUP($A5,[1]Revenue_Margin_input_ISC!$A:$AK,11,0),"")</f>
        <v/>
      </c>
      <c r="Y5" s="28" t="str">
        <f>IFERROR(VLOOKUP($A5,[1]Revenue_Margin_input_ISC!$A:$AK,12,0),"")</f>
        <v/>
      </c>
      <c r="Z5" s="28" t="str">
        <f>IFERROR(VLOOKUP($A5,[1]Revenue_Margin_input_ISC!$A:$AK,13,0),"")</f>
        <v/>
      </c>
      <c r="AA5" s="29">
        <f t="shared" si="3"/>
        <v>0</v>
      </c>
      <c r="AB5" s="30">
        <f t="shared" si="3"/>
        <v>0</v>
      </c>
      <c r="AC5" s="30">
        <f t="shared" si="3"/>
        <v>0</v>
      </c>
      <c r="AD5" s="30">
        <f t="shared" si="3"/>
        <v>0</v>
      </c>
      <c r="AE5" s="30">
        <f t="shared" si="3"/>
        <v>0</v>
      </c>
      <c r="AF5" s="30">
        <f t="shared" si="3"/>
        <v>0</v>
      </c>
      <c r="AG5" s="31">
        <f t="shared" si="3"/>
        <v>0</v>
      </c>
      <c r="AH5" s="29">
        <f t="shared" si="4"/>
        <v>0</v>
      </c>
      <c r="AI5" s="30">
        <f t="shared" si="4"/>
        <v>0</v>
      </c>
      <c r="AJ5" s="30">
        <f t="shared" si="4"/>
        <v>0</v>
      </c>
      <c r="AK5" s="30">
        <f t="shared" si="4"/>
        <v>0</v>
      </c>
      <c r="AL5" s="30">
        <f t="shared" si="4"/>
        <v>0</v>
      </c>
      <c r="AM5" s="30">
        <f t="shared" si="4"/>
        <v>0</v>
      </c>
      <c r="AN5" s="31">
        <f t="shared" si="4"/>
        <v>0</v>
      </c>
      <c r="AO5" s="32"/>
      <c r="AP5" s="33"/>
      <c r="AQ5" s="33"/>
      <c r="AR5" s="33"/>
      <c r="AS5" s="33"/>
      <c r="AT5" s="33"/>
      <c r="AU5" s="88"/>
      <c r="AV5" t="str">
        <f t="shared" si="6"/>
        <v>C1 1-3.5T - Standard and Premium</v>
      </c>
      <c r="AW5" t="str">
        <f t="shared" ref="AW5:AW25" si="8">AV5&amp;"_"&amp;"AM &amp; EMEA"</f>
        <v>C1 1-3.5T - Standard and Premium_AM &amp; EMEA</v>
      </c>
    </row>
    <row r="6" spans="1:49" ht="15" outlineLevel="1" x14ac:dyDescent="0.25">
      <c r="A6" s="21" t="s">
        <v>22</v>
      </c>
      <c r="B6" t="s">
        <v>23</v>
      </c>
      <c r="C6" t="s">
        <v>21</v>
      </c>
      <c r="D6" t="s">
        <v>15</v>
      </c>
      <c r="E6" t="str">
        <f>VLOOKUP(A6,[1]VLookup!G:I,3,0)</f>
        <v>C1 1-3.5T</v>
      </c>
      <c r="F6" s="105">
        <v>0</v>
      </c>
      <c r="G6" s="103">
        <f t="shared" si="5"/>
        <v>0</v>
      </c>
      <c r="H6" s="103">
        <f>IFERROR(VLOOKUP(A6,[1]ISC_bookings_input!H:I,2,0),0)</f>
        <v>0</v>
      </c>
      <c r="I6" s="103">
        <f t="shared" si="1"/>
        <v>0</v>
      </c>
      <c r="J6" s="103">
        <f t="shared" si="1"/>
        <v>0</v>
      </c>
      <c r="K6" s="103">
        <f t="shared" si="1"/>
        <v>0</v>
      </c>
      <c r="L6" s="104">
        <f t="shared" si="1"/>
        <v>0</v>
      </c>
      <c r="M6" s="86" t="str">
        <f>IFERROR(VLOOKUP(A6,[1]Revenue_Margin_input_ISC!A:F,6,0),"")</f>
        <v/>
      </c>
      <c r="N6" s="25" t="str">
        <f t="shared" si="2"/>
        <v/>
      </c>
      <c r="O6" s="25" t="str">
        <f t="shared" si="2"/>
        <v/>
      </c>
      <c r="P6" s="25" t="str">
        <f t="shared" si="2"/>
        <v/>
      </c>
      <c r="Q6" s="25" t="str">
        <f t="shared" si="2"/>
        <v/>
      </c>
      <c r="R6" s="25" t="str">
        <f t="shared" si="2"/>
        <v/>
      </c>
      <c r="S6" s="26" t="str">
        <f t="shared" si="2"/>
        <v/>
      </c>
      <c r="T6" s="27" t="str">
        <f>IFERROR(VLOOKUP(A6,[1]Revenue_Margin_input_ISC!A:K,7,0),"")</f>
        <v/>
      </c>
      <c r="U6" s="28" t="str">
        <f>IFERROR(VLOOKUP(A6,[1]Revenue_Margin_input_ISC!A:K,8,0),"")</f>
        <v/>
      </c>
      <c r="V6" s="28" t="str">
        <f>IFERROR(VLOOKUP($A6,[1]Revenue_Margin_input_ISC!$A:$AK,9,0),"")</f>
        <v/>
      </c>
      <c r="W6" s="28" t="str">
        <f>IFERROR(VLOOKUP($A6,[1]Revenue_Margin_input_ISC!$A:$AK,10,0),"")</f>
        <v/>
      </c>
      <c r="X6" s="28" t="str">
        <f>IFERROR(VLOOKUP($A6,[1]Revenue_Margin_input_ISC!$A:$AK,11,0),"")</f>
        <v/>
      </c>
      <c r="Y6" s="28" t="str">
        <f>IFERROR(VLOOKUP($A6,[1]Revenue_Margin_input_ISC!$A:$AK,12,0),"")</f>
        <v/>
      </c>
      <c r="Z6" s="28" t="str">
        <f>IFERROR(VLOOKUP($A6,[1]Revenue_Margin_input_ISC!$A:$AK,13,0),"")</f>
        <v/>
      </c>
      <c r="AA6" s="29">
        <f t="shared" si="3"/>
        <v>0</v>
      </c>
      <c r="AB6" s="30">
        <f t="shared" si="3"/>
        <v>0</v>
      </c>
      <c r="AC6" s="30">
        <f t="shared" si="3"/>
        <v>0</v>
      </c>
      <c r="AD6" s="30">
        <f t="shared" si="3"/>
        <v>0</v>
      </c>
      <c r="AE6" s="30">
        <f t="shared" si="3"/>
        <v>0</v>
      </c>
      <c r="AF6" s="30">
        <f t="shared" si="3"/>
        <v>0</v>
      </c>
      <c r="AG6" s="31">
        <f t="shared" si="3"/>
        <v>0</v>
      </c>
      <c r="AH6" s="29">
        <f t="shared" si="4"/>
        <v>0</v>
      </c>
      <c r="AI6" s="30">
        <f t="shared" si="4"/>
        <v>0</v>
      </c>
      <c r="AJ6" s="30">
        <f t="shared" si="4"/>
        <v>0</v>
      </c>
      <c r="AK6" s="30">
        <f t="shared" si="4"/>
        <v>0</v>
      </c>
      <c r="AL6" s="30">
        <f t="shared" si="4"/>
        <v>0</v>
      </c>
      <c r="AM6" s="30">
        <f t="shared" si="4"/>
        <v>0</v>
      </c>
      <c r="AN6" s="31">
        <f t="shared" si="4"/>
        <v>0</v>
      </c>
      <c r="AO6" s="32"/>
      <c r="AP6" s="33"/>
      <c r="AQ6" s="33"/>
      <c r="AR6" s="33"/>
      <c r="AS6" s="33"/>
      <c r="AT6" s="33"/>
      <c r="AU6" s="88"/>
      <c r="AV6" t="str">
        <f t="shared" si="6"/>
        <v>C1 1-3.5T - Standard and Premium</v>
      </c>
      <c r="AW6" t="str">
        <f t="shared" si="8"/>
        <v>C1 1-3.5T - Standard and Premium_AM &amp; EMEA</v>
      </c>
    </row>
    <row r="7" spans="1:49" ht="15" outlineLevel="1" x14ac:dyDescent="0.25">
      <c r="A7" s="21" t="s">
        <v>24</v>
      </c>
      <c r="B7" t="s">
        <v>25</v>
      </c>
      <c r="C7" t="s">
        <v>26</v>
      </c>
      <c r="D7" t="s">
        <v>18</v>
      </c>
      <c r="E7" t="str">
        <f>VLOOKUP(A7,[1]VLookup!G:I,3,0)</f>
        <v>C1 1-3.5T</v>
      </c>
      <c r="F7" s="105">
        <v>0</v>
      </c>
      <c r="G7" s="103">
        <f t="shared" si="5"/>
        <v>0</v>
      </c>
      <c r="H7" s="103">
        <f>IFERROR(VLOOKUP(A7,[1]ISC_bookings_input!H:I,2,0),0)</f>
        <v>0</v>
      </c>
      <c r="I7" s="103">
        <f t="shared" si="1"/>
        <v>0</v>
      </c>
      <c r="J7" s="103">
        <f t="shared" si="1"/>
        <v>0</v>
      </c>
      <c r="K7" s="103">
        <f t="shared" si="1"/>
        <v>0</v>
      </c>
      <c r="L7" s="104">
        <f t="shared" si="1"/>
        <v>0</v>
      </c>
      <c r="M7" s="86" t="str">
        <f>IFERROR(VLOOKUP(A7,[1]Revenue_Margin_input_ISC!A:F,6,0),"")</f>
        <v/>
      </c>
      <c r="N7" s="25" t="str">
        <f t="shared" si="2"/>
        <v/>
      </c>
      <c r="O7" s="25" t="str">
        <f t="shared" si="2"/>
        <v/>
      </c>
      <c r="P7" s="25" t="str">
        <f t="shared" si="2"/>
        <v/>
      </c>
      <c r="Q7" s="25" t="str">
        <f t="shared" si="2"/>
        <v/>
      </c>
      <c r="R7" s="25" t="str">
        <f t="shared" si="2"/>
        <v/>
      </c>
      <c r="S7" s="26" t="str">
        <f t="shared" si="2"/>
        <v/>
      </c>
      <c r="T7" s="27" t="str">
        <f>IFERROR(VLOOKUP(A7,[1]Revenue_Margin_input_ISC!A:K,7,0),"")</f>
        <v/>
      </c>
      <c r="U7" s="28" t="str">
        <f>IFERROR(VLOOKUP(A7,[1]Revenue_Margin_input_ISC!A:K,8,0),"")</f>
        <v/>
      </c>
      <c r="V7" s="28" t="str">
        <f>IFERROR(VLOOKUP($A7,[1]Revenue_Margin_input_ISC!$A:$AK,9,0),"")</f>
        <v/>
      </c>
      <c r="W7" s="28" t="str">
        <f>IFERROR(VLOOKUP($A7,[1]Revenue_Margin_input_ISC!$A:$AK,10,0),"")</f>
        <v/>
      </c>
      <c r="X7" s="28" t="str">
        <f>IFERROR(VLOOKUP($A7,[1]Revenue_Margin_input_ISC!$A:$AK,11,0),"")</f>
        <v/>
      </c>
      <c r="Y7" s="28" t="str">
        <f>IFERROR(VLOOKUP($A7,[1]Revenue_Margin_input_ISC!$A:$AK,12,0),"")</f>
        <v/>
      </c>
      <c r="Z7" s="28" t="str">
        <f>IFERROR(VLOOKUP($A7,[1]Revenue_Margin_input_ISC!$A:$AK,13,0),"")</f>
        <v/>
      </c>
      <c r="AA7" s="29">
        <f t="shared" si="3"/>
        <v>0</v>
      </c>
      <c r="AB7" s="30">
        <f t="shared" si="3"/>
        <v>0</v>
      </c>
      <c r="AC7" s="30">
        <f t="shared" si="3"/>
        <v>0</v>
      </c>
      <c r="AD7" s="30">
        <f t="shared" si="3"/>
        <v>0</v>
      </c>
      <c r="AE7" s="30">
        <f t="shared" si="3"/>
        <v>0</v>
      </c>
      <c r="AF7" s="30">
        <f t="shared" si="3"/>
        <v>0</v>
      </c>
      <c r="AG7" s="31">
        <f t="shared" si="3"/>
        <v>0</v>
      </c>
      <c r="AH7" s="29">
        <f t="shared" si="4"/>
        <v>0</v>
      </c>
      <c r="AI7" s="30">
        <f t="shared" si="4"/>
        <v>0</v>
      </c>
      <c r="AJ7" s="30">
        <f t="shared" si="4"/>
        <v>0</v>
      </c>
      <c r="AK7" s="30">
        <f t="shared" si="4"/>
        <v>0</v>
      </c>
      <c r="AL7" s="30">
        <f t="shared" si="4"/>
        <v>0</v>
      </c>
      <c r="AM7" s="30">
        <f t="shared" si="4"/>
        <v>0</v>
      </c>
      <c r="AN7" s="31">
        <f t="shared" si="4"/>
        <v>0</v>
      </c>
      <c r="AO7" s="32"/>
      <c r="AP7" s="33"/>
      <c r="AQ7" s="33"/>
      <c r="AR7" s="33"/>
      <c r="AS7" s="33"/>
      <c r="AT7" s="33"/>
      <c r="AU7" s="88"/>
      <c r="AV7" t="str">
        <f t="shared" si="6"/>
        <v>C1 1-3.5T - Standard and Premium</v>
      </c>
      <c r="AW7" t="str">
        <f t="shared" si="8"/>
        <v>C1 1-3.5T - Standard and Premium_AM &amp; EMEA</v>
      </c>
    </row>
    <row r="8" spans="1:49" ht="15" outlineLevel="1" x14ac:dyDescent="0.25">
      <c r="A8" s="21" t="s">
        <v>27</v>
      </c>
      <c r="B8" t="s">
        <v>28</v>
      </c>
      <c r="C8" t="s">
        <v>26</v>
      </c>
      <c r="D8" t="s">
        <v>29</v>
      </c>
      <c r="E8" t="str">
        <f>VLOOKUP(A8,[1]VLookup!G:I,3,0)</f>
        <v>C1 1-3.5T</v>
      </c>
      <c r="F8" s="105">
        <v>0</v>
      </c>
      <c r="G8" s="103">
        <f t="shared" si="5"/>
        <v>0</v>
      </c>
      <c r="H8" s="103">
        <f>IFERROR(VLOOKUP(A8,[1]ISC_bookings_input!H:I,2,0),0)</f>
        <v>0</v>
      </c>
      <c r="I8" s="103">
        <f t="shared" si="1"/>
        <v>0</v>
      </c>
      <c r="J8" s="103">
        <f t="shared" si="1"/>
        <v>0</v>
      </c>
      <c r="K8" s="103">
        <f t="shared" si="1"/>
        <v>0</v>
      </c>
      <c r="L8" s="104">
        <f t="shared" si="1"/>
        <v>0</v>
      </c>
      <c r="M8" s="86" t="str">
        <f>IFERROR(VLOOKUP(A8,[1]Revenue_Margin_input_ISC!A:F,6,0),"")</f>
        <v/>
      </c>
      <c r="N8" s="25" t="str">
        <f t="shared" si="2"/>
        <v/>
      </c>
      <c r="O8" s="25" t="str">
        <f t="shared" si="2"/>
        <v/>
      </c>
      <c r="P8" s="25" t="str">
        <f t="shared" si="2"/>
        <v/>
      </c>
      <c r="Q8" s="25" t="str">
        <f t="shared" si="2"/>
        <v/>
      </c>
      <c r="R8" s="25" t="str">
        <f t="shared" si="2"/>
        <v/>
      </c>
      <c r="S8" s="26" t="str">
        <f t="shared" si="2"/>
        <v/>
      </c>
      <c r="T8" s="27" t="str">
        <f>IFERROR(VLOOKUP(A8,[1]Revenue_Margin_input_ISC!A:K,7,0),"")</f>
        <v/>
      </c>
      <c r="U8" s="28" t="str">
        <f>IFERROR(VLOOKUP(A8,[1]Revenue_Margin_input_ISC!A:K,8,0),"")</f>
        <v/>
      </c>
      <c r="V8" s="28" t="str">
        <f>IFERROR(VLOOKUP($A8,[1]Revenue_Margin_input_ISC!$A:$AK,9,0),"")</f>
        <v/>
      </c>
      <c r="W8" s="28" t="str">
        <f>IFERROR(VLOOKUP($A8,[1]Revenue_Margin_input_ISC!$A:$AK,10,0),"")</f>
        <v/>
      </c>
      <c r="X8" s="28" t="str">
        <f>IFERROR(VLOOKUP($A8,[1]Revenue_Margin_input_ISC!$A:$AK,11,0),"")</f>
        <v/>
      </c>
      <c r="Y8" s="28" t="str">
        <f>IFERROR(VLOOKUP($A8,[1]Revenue_Margin_input_ISC!$A:$AK,12,0),"")</f>
        <v/>
      </c>
      <c r="Z8" s="28" t="str">
        <f>IFERROR(VLOOKUP($A8,[1]Revenue_Margin_input_ISC!$A:$AK,13,0),"")</f>
        <v/>
      </c>
      <c r="AA8" s="29">
        <f t="shared" si="3"/>
        <v>0</v>
      </c>
      <c r="AB8" s="30">
        <f t="shared" si="3"/>
        <v>0</v>
      </c>
      <c r="AC8" s="30">
        <f t="shared" si="3"/>
        <v>0</v>
      </c>
      <c r="AD8" s="30">
        <f t="shared" si="3"/>
        <v>0</v>
      </c>
      <c r="AE8" s="30">
        <f t="shared" si="3"/>
        <v>0</v>
      </c>
      <c r="AF8" s="30">
        <f t="shared" si="3"/>
        <v>0</v>
      </c>
      <c r="AG8" s="31">
        <f t="shared" si="3"/>
        <v>0</v>
      </c>
      <c r="AH8" s="29">
        <f t="shared" si="4"/>
        <v>0</v>
      </c>
      <c r="AI8" s="30">
        <f t="shared" si="4"/>
        <v>0</v>
      </c>
      <c r="AJ8" s="30">
        <f t="shared" si="4"/>
        <v>0</v>
      </c>
      <c r="AK8" s="30">
        <f t="shared" si="4"/>
        <v>0</v>
      </c>
      <c r="AL8" s="30">
        <f t="shared" si="4"/>
        <v>0</v>
      </c>
      <c r="AM8" s="30">
        <f t="shared" si="4"/>
        <v>0</v>
      </c>
      <c r="AN8" s="31">
        <f t="shared" si="4"/>
        <v>0</v>
      </c>
      <c r="AO8" s="32"/>
      <c r="AP8" s="33"/>
      <c r="AQ8" s="33"/>
      <c r="AR8" s="33"/>
      <c r="AS8" s="33"/>
      <c r="AT8" s="33"/>
      <c r="AU8" s="88"/>
      <c r="AV8" t="str">
        <f t="shared" si="6"/>
        <v>C1 1-3.5T - Standard and Premium</v>
      </c>
      <c r="AW8" t="str">
        <f t="shared" si="8"/>
        <v>C1 1-3.5T - Standard and Premium_AM &amp; EMEA</v>
      </c>
    </row>
    <row r="9" spans="1:49" ht="15" outlineLevel="1" x14ac:dyDescent="0.25">
      <c r="A9" s="21" t="s">
        <v>30</v>
      </c>
      <c r="B9" t="s">
        <v>31</v>
      </c>
      <c r="C9" t="s">
        <v>26</v>
      </c>
      <c r="D9" t="s">
        <v>15</v>
      </c>
      <c r="E9" t="str">
        <f>VLOOKUP(A9,[1]VLookup!G:I,3,0)</f>
        <v>C1 1-3.5T</v>
      </c>
      <c r="F9" s="105">
        <v>0</v>
      </c>
      <c r="G9" s="103">
        <f t="shared" si="5"/>
        <v>0</v>
      </c>
      <c r="H9" s="103">
        <f>IFERROR(VLOOKUP(A9,[1]ISC_bookings_input!H:I,2,0),0)</f>
        <v>0</v>
      </c>
      <c r="I9" s="103">
        <f t="shared" si="1"/>
        <v>0</v>
      </c>
      <c r="J9" s="103">
        <f t="shared" si="1"/>
        <v>0</v>
      </c>
      <c r="K9" s="103">
        <f t="shared" si="1"/>
        <v>0</v>
      </c>
      <c r="L9" s="104">
        <f t="shared" si="1"/>
        <v>0</v>
      </c>
      <c r="M9" s="86" t="str">
        <f>IFERROR(VLOOKUP(A9,[1]Revenue_Margin_input_ISC!A:F,6,0),"")</f>
        <v/>
      </c>
      <c r="N9" s="25" t="str">
        <f t="shared" si="2"/>
        <v/>
      </c>
      <c r="O9" s="25" t="str">
        <f t="shared" si="2"/>
        <v/>
      </c>
      <c r="P9" s="25" t="str">
        <f t="shared" si="2"/>
        <v/>
      </c>
      <c r="Q9" s="25" t="str">
        <f t="shared" si="2"/>
        <v/>
      </c>
      <c r="R9" s="25" t="str">
        <f t="shared" si="2"/>
        <v/>
      </c>
      <c r="S9" s="26" t="str">
        <f t="shared" si="2"/>
        <v/>
      </c>
      <c r="T9" s="27" t="str">
        <f>IFERROR(VLOOKUP(A9,[1]Revenue_Margin_input_ISC!A:K,7,0),"")</f>
        <v/>
      </c>
      <c r="U9" s="28" t="str">
        <f>IFERROR(VLOOKUP(A9,[1]Revenue_Margin_input_ISC!A:K,8,0),"")</f>
        <v/>
      </c>
      <c r="V9" s="28" t="str">
        <f>IFERROR(VLOOKUP($A9,[1]Revenue_Margin_input_ISC!$A:$AK,9,0),"")</f>
        <v/>
      </c>
      <c r="W9" s="28" t="str">
        <f>IFERROR(VLOOKUP($A9,[1]Revenue_Margin_input_ISC!$A:$AK,10,0),"")</f>
        <v/>
      </c>
      <c r="X9" s="28" t="str">
        <f>IFERROR(VLOOKUP($A9,[1]Revenue_Margin_input_ISC!$A:$AK,11,0),"")</f>
        <v/>
      </c>
      <c r="Y9" s="28" t="str">
        <f>IFERROR(VLOOKUP($A9,[1]Revenue_Margin_input_ISC!$A:$AK,12,0),"")</f>
        <v/>
      </c>
      <c r="Z9" s="28" t="str">
        <f>IFERROR(VLOOKUP($A9,[1]Revenue_Margin_input_ISC!$A:$AK,13,0),"")</f>
        <v/>
      </c>
      <c r="AA9" s="29">
        <f t="shared" si="3"/>
        <v>0</v>
      </c>
      <c r="AB9" s="30">
        <f t="shared" si="3"/>
        <v>0</v>
      </c>
      <c r="AC9" s="30">
        <f t="shared" si="3"/>
        <v>0</v>
      </c>
      <c r="AD9" s="30">
        <f t="shared" si="3"/>
        <v>0</v>
      </c>
      <c r="AE9" s="30">
        <f t="shared" si="3"/>
        <v>0</v>
      </c>
      <c r="AF9" s="30">
        <f t="shared" si="3"/>
        <v>0</v>
      </c>
      <c r="AG9" s="31">
        <f t="shared" si="3"/>
        <v>0</v>
      </c>
      <c r="AH9" s="29">
        <f t="shared" si="4"/>
        <v>0</v>
      </c>
      <c r="AI9" s="30">
        <f t="shared" si="4"/>
        <v>0</v>
      </c>
      <c r="AJ9" s="30">
        <f t="shared" si="4"/>
        <v>0</v>
      </c>
      <c r="AK9" s="30">
        <f t="shared" si="4"/>
        <v>0</v>
      </c>
      <c r="AL9" s="30">
        <f t="shared" si="4"/>
        <v>0</v>
      </c>
      <c r="AM9" s="30">
        <f t="shared" si="4"/>
        <v>0</v>
      </c>
      <c r="AN9" s="31">
        <f t="shared" si="4"/>
        <v>0</v>
      </c>
      <c r="AO9" s="32"/>
      <c r="AP9" s="33"/>
      <c r="AQ9" s="33"/>
      <c r="AR9" s="33"/>
      <c r="AS9" s="33"/>
      <c r="AT9" s="33"/>
      <c r="AU9" s="88"/>
      <c r="AV9" t="str">
        <f t="shared" si="6"/>
        <v>C1 1-3.5T - Standard and Premium</v>
      </c>
      <c r="AW9" t="str">
        <f t="shared" si="8"/>
        <v>C1 1-3.5T - Standard and Premium_AM &amp; EMEA</v>
      </c>
    </row>
    <row r="10" spans="1:49" ht="15" outlineLevel="1" x14ac:dyDescent="0.25">
      <c r="A10" s="21" t="s">
        <v>32</v>
      </c>
      <c r="B10" t="s">
        <v>33</v>
      </c>
      <c r="C10" t="s">
        <v>26</v>
      </c>
      <c r="D10" t="s">
        <v>34</v>
      </c>
      <c r="E10" t="str">
        <f>VLOOKUP(A10,[1]VLookup!G:I,3,0)</f>
        <v>C1 1-3.5T</v>
      </c>
      <c r="F10" s="105">
        <v>0</v>
      </c>
      <c r="G10" s="103">
        <f t="shared" si="5"/>
        <v>0</v>
      </c>
      <c r="H10" s="103">
        <f>IFERROR(VLOOKUP(A10,[1]ISC_bookings_input!H:I,2,0),0)</f>
        <v>0</v>
      </c>
      <c r="I10" s="103">
        <f t="shared" si="1"/>
        <v>0</v>
      </c>
      <c r="J10" s="103">
        <f t="shared" si="1"/>
        <v>0</v>
      </c>
      <c r="K10" s="103">
        <f t="shared" si="1"/>
        <v>0</v>
      </c>
      <c r="L10" s="104">
        <f t="shared" si="1"/>
        <v>0</v>
      </c>
      <c r="M10" s="86" t="str">
        <f>IFERROR(VLOOKUP(A10,[1]Revenue_Margin_input_ISC!A:F,6,0),"")</f>
        <v/>
      </c>
      <c r="N10" s="25" t="str">
        <f t="shared" si="2"/>
        <v/>
      </c>
      <c r="O10" s="25" t="str">
        <f t="shared" si="2"/>
        <v/>
      </c>
      <c r="P10" s="25" t="str">
        <f t="shared" si="2"/>
        <v/>
      </c>
      <c r="Q10" s="25" t="str">
        <f t="shared" si="2"/>
        <v/>
      </c>
      <c r="R10" s="25" t="str">
        <f t="shared" si="2"/>
        <v/>
      </c>
      <c r="S10" s="26" t="str">
        <f t="shared" si="2"/>
        <v/>
      </c>
      <c r="T10" s="27" t="str">
        <f>IFERROR(VLOOKUP(A10,[1]Revenue_Margin_input_ISC!A:K,7,0),"")</f>
        <v/>
      </c>
      <c r="U10" s="28" t="str">
        <f>IFERROR(VLOOKUP(A10,[1]Revenue_Margin_input_ISC!A:K,8,0),"")</f>
        <v/>
      </c>
      <c r="V10" s="28" t="str">
        <f>IFERROR(VLOOKUP($A10,[1]Revenue_Margin_input_ISC!$A:$AK,9,0),"")</f>
        <v/>
      </c>
      <c r="W10" s="28" t="str">
        <f>IFERROR(VLOOKUP($A10,[1]Revenue_Margin_input_ISC!$A:$AK,10,0),"")</f>
        <v/>
      </c>
      <c r="X10" s="28" t="str">
        <f>IFERROR(VLOOKUP($A10,[1]Revenue_Margin_input_ISC!$A:$AK,11,0),"")</f>
        <v/>
      </c>
      <c r="Y10" s="28" t="str">
        <f>IFERROR(VLOOKUP($A10,[1]Revenue_Margin_input_ISC!$A:$AK,12,0),"")</f>
        <v/>
      </c>
      <c r="Z10" s="28" t="str">
        <f>IFERROR(VLOOKUP($A10,[1]Revenue_Margin_input_ISC!$A:$AK,13,0),"")</f>
        <v/>
      </c>
      <c r="AA10" s="29">
        <f t="shared" si="3"/>
        <v>0</v>
      </c>
      <c r="AB10" s="30">
        <f t="shared" si="3"/>
        <v>0</v>
      </c>
      <c r="AC10" s="30">
        <f t="shared" si="3"/>
        <v>0</v>
      </c>
      <c r="AD10" s="30">
        <f t="shared" si="3"/>
        <v>0</v>
      </c>
      <c r="AE10" s="30">
        <f t="shared" si="3"/>
        <v>0</v>
      </c>
      <c r="AF10" s="30">
        <f t="shared" si="3"/>
        <v>0</v>
      </c>
      <c r="AG10" s="31">
        <f t="shared" si="3"/>
        <v>0</v>
      </c>
      <c r="AH10" s="29">
        <f t="shared" si="4"/>
        <v>0</v>
      </c>
      <c r="AI10" s="30">
        <f t="shared" si="4"/>
        <v>0</v>
      </c>
      <c r="AJ10" s="30">
        <f t="shared" si="4"/>
        <v>0</v>
      </c>
      <c r="AK10" s="30">
        <f t="shared" si="4"/>
        <v>0</v>
      </c>
      <c r="AL10" s="30">
        <f t="shared" si="4"/>
        <v>0</v>
      </c>
      <c r="AM10" s="30">
        <f t="shared" si="4"/>
        <v>0</v>
      </c>
      <c r="AN10" s="31">
        <f t="shared" si="4"/>
        <v>0</v>
      </c>
      <c r="AO10" s="32"/>
      <c r="AP10" s="33"/>
      <c r="AQ10" s="33"/>
      <c r="AR10" s="33"/>
      <c r="AS10" s="33"/>
      <c r="AT10" s="33"/>
      <c r="AU10" s="88"/>
      <c r="AV10" t="str">
        <f t="shared" si="6"/>
        <v>C1 1-3.5T - Standard and Premium</v>
      </c>
      <c r="AW10" t="str">
        <f t="shared" si="8"/>
        <v>C1 1-3.5T - Standard and Premium_AM &amp; EMEA</v>
      </c>
    </row>
    <row r="11" spans="1:49" ht="15" outlineLevel="1" x14ac:dyDescent="0.25">
      <c r="A11" s="21" t="s">
        <v>35</v>
      </c>
      <c r="B11" t="s">
        <v>36</v>
      </c>
      <c r="C11" t="s">
        <v>26</v>
      </c>
      <c r="D11" t="s">
        <v>29</v>
      </c>
      <c r="E11" t="str">
        <f>VLOOKUP(A11,[1]VLookup!G:I,3,0)</f>
        <v>C1 1-3.5T</v>
      </c>
      <c r="F11" s="105">
        <v>0</v>
      </c>
      <c r="G11" s="103">
        <f t="shared" si="5"/>
        <v>0</v>
      </c>
      <c r="H11" s="103">
        <f>IFERROR(VLOOKUP(A11,[1]ISC_bookings_input!H:I,2,0),0)</f>
        <v>0</v>
      </c>
      <c r="I11" s="103">
        <f t="shared" si="1"/>
        <v>0</v>
      </c>
      <c r="J11" s="103">
        <f t="shared" si="1"/>
        <v>0</v>
      </c>
      <c r="K11" s="103">
        <f t="shared" si="1"/>
        <v>0</v>
      </c>
      <c r="L11" s="104">
        <f t="shared" si="1"/>
        <v>0</v>
      </c>
      <c r="M11" s="86" t="str">
        <f>IFERROR(VLOOKUP(A11,[1]Revenue_Margin_input_ISC!A:F,6,0),"")</f>
        <v/>
      </c>
      <c r="N11" s="25" t="str">
        <f t="shared" si="2"/>
        <v/>
      </c>
      <c r="O11" s="25" t="str">
        <f t="shared" si="2"/>
        <v/>
      </c>
      <c r="P11" s="25" t="str">
        <f t="shared" si="2"/>
        <v/>
      </c>
      <c r="Q11" s="25" t="str">
        <f t="shared" si="2"/>
        <v/>
      </c>
      <c r="R11" s="25" t="str">
        <f t="shared" si="2"/>
        <v/>
      </c>
      <c r="S11" s="26" t="str">
        <f t="shared" si="2"/>
        <v/>
      </c>
      <c r="T11" s="27" t="str">
        <f>IFERROR(VLOOKUP(A11,[1]Revenue_Margin_input_ISC!A:K,7,0),"")</f>
        <v/>
      </c>
      <c r="U11" s="28" t="str">
        <f>IFERROR(VLOOKUP(A11,[1]Revenue_Margin_input_ISC!A:K,8,0),"")</f>
        <v/>
      </c>
      <c r="V11" s="28" t="str">
        <f>IFERROR(VLOOKUP($A11,[1]Revenue_Margin_input_ISC!$A:$AK,9,0),"")</f>
        <v/>
      </c>
      <c r="W11" s="28" t="str">
        <f>IFERROR(VLOOKUP($A11,[1]Revenue_Margin_input_ISC!$A:$AK,10,0),"")</f>
        <v/>
      </c>
      <c r="X11" s="28" t="str">
        <f>IFERROR(VLOOKUP($A11,[1]Revenue_Margin_input_ISC!$A:$AK,11,0),"")</f>
        <v/>
      </c>
      <c r="Y11" s="28" t="str">
        <f>IFERROR(VLOOKUP($A11,[1]Revenue_Margin_input_ISC!$A:$AK,12,0),"")</f>
        <v/>
      </c>
      <c r="Z11" s="28" t="str">
        <f>IFERROR(VLOOKUP($A11,[1]Revenue_Margin_input_ISC!$A:$AK,13,0),"")</f>
        <v/>
      </c>
      <c r="AA11" s="29">
        <f t="shared" si="3"/>
        <v>0</v>
      </c>
      <c r="AB11" s="30">
        <f t="shared" si="3"/>
        <v>0</v>
      </c>
      <c r="AC11" s="30">
        <f t="shared" si="3"/>
        <v>0</v>
      </c>
      <c r="AD11" s="30">
        <f t="shared" si="3"/>
        <v>0</v>
      </c>
      <c r="AE11" s="30">
        <f t="shared" si="3"/>
        <v>0</v>
      </c>
      <c r="AF11" s="30">
        <f t="shared" si="3"/>
        <v>0</v>
      </c>
      <c r="AG11" s="31">
        <f t="shared" si="3"/>
        <v>0</v>
      </c>
      <c r="AH11" s="29">
        <f t="shared" si="4"/>
        <v>0</v>
      </c>
      <c r="AI11" s="30">
        <f t="shared" si="4"/>
        <v>0</v>
      </c>
      <c r="AJ11" s="30">
        <f t="shared" si="4"/>
        <v>0</v>
      </c>
      <c r="AK11" s="30">
        <f t="shared" si="4"/>
        <v>0</v>
      </c>
      <c r="AL11" s="30">
        <f t="shared" si="4"/>
        <v>0</v>
      </c>
      <c r="AM11" s="30">
        <f t="shared" si="4"/>
        <v>0</v>
      </c>
      <c r="AN11" s="31">
        <f t="shared" si="4"/>
        <v>0</v>
      </c>
      <c r="AO11" s="32"/>
      <c r="AP11" s="33"/>
      <c r="AQ11" s="33"/>
      <c r="AR11" s="33"/>
      <c r="AS11" s="33"/>
      <c r="AT11" s="33"/>
      <c r="AU11" s="88"/>
      <c r="AV11" t="str">
        <f t="shared" si="6"/>
        <v>C1 1-3.5T - Standard and Premium</v>
      </c>
      <c r="AW11" t="str">
        <f t="shared" si="8"/>
        <v>C1 1-3.5T - Standard and Premium_AM &amp; EMEA</v>
      </c>
    </row>
    <row r="12" spans="1:49" ht="15" outlineLevel="1" x14ac:dyDescent="0.25">
      <c r="A12" s="21" t="s">
        <v>37</v>
      </c>
      <c r="B12" t="s">
        <v>38</v>
      </c>
      <c r="C12" t="s">
        <v>26</v>
      </c>
      <c r="D12" t="s">
        <v>18</v>
      </c>
      <c r="E12" t="str">
        <f>VLOOKUP(A12,[1]VLookup!G:I,3,0)</f>
        <v>C1 1-3.5T</v>
      </c>
      <c r="F12" s="105">
        <v>0</v>
      </c>
      <c r="G12" s="103">
        <f t="shared" si="5"/>
        <v>0</v>
      </c>
      <c r="H12" s="103">
        <f>IFERROR(VLOOKUP(A12,[1]ISC_bookings_input!H:I,2,0),0)</f>
        <v>0</v>
      </c>
      <c r="I12" s="103">
        <f t="shared" si="1"/>
        <v>0</v>
      </c>
      <c r="J12" s="103">
        <f t="shared" si="1"/>
        <v>0</v>
      </c>
      <c r="K12" s="103">
        <f t="shared" si="1"/>
        <v>0</v>
      </c>
      <c r="L12" s="104">
        <f t="shared" si="1"/>
        <v>0</v>
      </c>
      <c r="M12" s="86" t="str">
        <f>IFERROR(VLOOKUP(A12,[1]Revenue_Margin_input_ISC!A:F,6,0),"")</f>
        <v/>
      </c>
      <c r="N12" s="25" t="str">
        <f t="shared" si="2"/>
        <v/>
      </c>
      <c r="O12" s="25" t="str">
        <f t="shared" si="2"/>
        <v/>
      </c>
      <c r="P12" s="25" t="str">
        <f t="shared" si="2"/>
        <v/>
      </c>
      <c r="Q12" s="25" t="str">
        <f t="shared" si="2"/>
        <v/>
      </c>
      <c r="R12" s="25" t="str">
        <f t="shared" si="2"/>
        <v/>
      </c>
      <c r="S12" s="26" t="str">
        <f t="shared" si="2"/>
        <v/>
      </c>
      <c r="T12" s="27" t="str">
        <f>IFERROR(VLOOKUP(A12,[1]Revenue_Margin_input_ISC!A:K,7,0),"")</f>
        <v/>
      </c>
      <c r="U12" s="28" t="str">
        <f>IFERROR(VLOOKUP(A12,[1]Revenue_Margin_input_ISC!A:K,8,0),"")</f>
        <v/>
      </c>
      <c r="V12" s="28" t="str">
        <f>IFERROR(VLOOKUP($A12,[1]Revenue_Margin_input_ISC!$A:$AK,9,0),"")</f>
        <v/>
      </c>
      <c r="W12" s="28" t="str">
        <f>IFERROR(VLOOKUP($A12,[1]Revenue_Margin_input_ISC!$A:$AK,10,0),"")</f>
        <v/>
      </c>
      <c r="X12" s="28" t="str">
        <f>IFERROR(VLOOKUP($A12,[1]Revenue_Margin_input_ISC!$A:$AK,11,0),"")</f>
        <v/>
      </c>
      <c r="Y12" s="28" t="str">
        <f>IFERROR(VLOOKUP($A12,[1]Revenue_Margin_input_ISC!$A:$AK,12,0),"")</f>
        <v/>
      </c>
      <c r="Z12" s="28" t="str">
        <f>IFERROR(VLOOKUP($A12,[1]Revenue_Margin_input_ISC!$A:$AK,13,0),"")</f>
        <v/>
      </c>
      <c r="AA12" s="29">
        <f t="shared" si="3"/>
        <v>0</v>
      </c>
      <c r="AB12" s="30">
        <f t="shared" si="3"/>
        <v>0</v>
      </c>
      <c r="AC12" s="30">
        <f t="shared" si="3"/>
        <v>0</v>
      </c>
      <c r="AD12" s="30">
        <f t="shared" si="3"/>
        <v>0</v>
      </c>
      <c r="AE12" s="30">
        <f t="shared" si="3"/>
        <v>0</v>
      </c>
      <c r="AF12" s="30">
        <f t="shared" si="3"/>
        <v>0</v>
      </c>
      <c r="AG12" s="31">
        <f t="shared" si="3"/>
        <v>0</v>
      </c>
      <c r="AH12" s="29">
        <f t="shared" si="4"/>
        <v>0</v>
      </c>
      <c r="AI12" s="30">
        <f t="shared" si="4"/>
        <v>0</v>
      </c>
      <c r="AJ12" s="30">
        <f t="shared" si="4"/>
        <v>0</v>
      </c>
      <c r="AK12" s="30">
        <f t="shared" si="4"/>
        <v>0</v>
      </c>
      <c r="AL12" s="30">
        <f t="shared" si="4"/>
        <v>0</v>
      </c>
      <c r="AM12" s="30">
        <f t="shared" si="4"/>
        <v>0</v>
      </c>
      <c r="AN12" s="31">
        <f t="shared" si="4"/>
        <v>0</v>
      </c>
      <c r="AO12" s="32"/>
      <c r="AP12" s="33"/>
      <c r="AQ12" s="33"/>
      <c r="AR12" s="33"/>
      <c r="AS12" s="33"/>
      <c r="AT12" s="33"/>
      <c r="AU12" s="88"/>
      <c r="AV12" t="str">
        <f t="shared" si="6"/>
        <v>C1 1-3.5T - Standard and Premium</v>
      </c>
      <c r="AW12" t="str">
        <f t="shared" si="8"/>
        <v>C1 1-3.5T - Standard and Premium_AM &amp; EMEA</v>
      </c>
    </row>
    <row r="13" spans="1:49" ht="15" outlineLevel="1" x14ac:dyDescent="0.25">
      <c r="A13" s="21" t="s">
        <v>39</v>
      </c>
      <c r="B13" t="s">
        <v>40</v>
      </c>
      <c r="C13" t="s">
        <v>26</v>
      </c>
      <c r="D13" t="s">
        <v>18</v>
      </c>
      <c r="E13" t="str">
        <f>VLOOKUP(A13,[1]VLookup!G:I,3,0)</f>
        <v>C1 1-3.5T</v>
      </c>
      <c r="F13" s="105">
        <v>0</v>
      </c>
      <c r="G13" s="103">
        <f t="shared" si="5"/>
        <v>0</v>
      </c>
      <c r="H13" s="103">
        <f>IFERROR(VLOOKUP(A13,[1]ISC_bookings_input!H:I,2,0),0)</f>
        <v>0</v>
      </c>
      <c r="I13" s="103">
        <f t="shared" si="1"/>
        <v>0</v>
      </c>
      <c r="J13" s="103">
        <f t="shared" si="1"/>
        <v>0</v>
      </c>
      <c r="K13" s="103">
        <f t="shared" si="1"/>
        <v>0</v>
      </c>
      <c r="L13" s="104">
        <f t="shared" si="1"/>
        <v>0</v>
      </c>
      <c r="M13" s="86" t="str">
        <f>IFERROR(VLOOKUP(A13,[1]Revenue_Margin_input_ISC!A:F,6,0),"")</f>
        <v/>
      </c>
      <c r="N13" s="25" t="str">
        <f t="shared" si="2"/>
        <v/>
      </c>
      <c r="O13" s="25" t="str">
        <f t="shared" si="2"/>
        <v/>
      </c>
      <c r="P13" s="25" t="str">
        <f t="shared" si="2"/>
        <v/>
      </c>
      <c r="Q13" s="25" t="str">
        <f t="shared" si="2"/>
        <v/>
      </c>
      <c r="R13" s="25" t="str">
        <f t="shared" si="2"/>
        <v/>
      </c>
      <c r="S13" s="26" t="str">
        <f t="shared" si="2"/>
        <v/>
      </c>
      <c r="T13" s="27" t="str">
        <f>IFERROR(VLOOKUP(A13,[1]Revenue_Margin_input_ISC!A:K,7,0),"")</f>
        <v/>
      </c>
      <c r="U13" s="28" t="str">
        <f>IFERROR(VLOOKUP(A13,[1]Revenue_Margin_input_ISC!A:K,8,0),"")</f>
        <v/>
      </c>
      <c r="V13" s="28" t="str">
        <f>IFERROR(VLOOKUP($A13,[1]Revenue_Margin_input_ISC!$A:$AK,9,0),"")</f>
        <v/>
      </c>
      <c r="W13" s="28" t="str">
        <f>IFERROR(VLOOKUP($A13,[1]Revenue_Margin_input_ISC!$A:$AK,10,0),"")</f>
        <v/>
      </c>
      <c r="X13" s="28" t="str">
        <f>IFERROR(VLOOKUP($A13,[1]Revenue_Margin_input_ISC!$A:$AK,11,0),"")</f>
        <v/>
      </c>
      <c r="Y13" s="28" t="str">
        <f>IFERROR(VLOOKUP($A13,[1]Revenue_Margin_input_ISC!$A:$AK,12,0),"")</f>
        <v/>
      </c>
      <c r="Z13" s="28" t="str">
        <f>IFERROR(VLOOKUP($A13,[1]Revenue_Margin_input_ISC!$A:$AK,13,0),"")</f>
        <v/>
      </c>
      <c r="AA13" s="29">
        <f t="shared" si="3"/>
        <v>0</v>
      </c>
      <c r="AB13" s="30">
        <f t="shared" si="3"/>
        <v>0</v>
      </c>
      <c r="AC13" s="30">
        <f t="shared" si="3"/>
        <v>0</v>
      </c>
      <c r="AD13" s="30">
        <f t="shared" si="3"/>
        <v>0</v>
      </c>
      <c r="AE13" s="30">
        <f t="shared" si="3"/>
        <v>0</v>
      </c>
      <c r="AF13" s="30">
        <f t="shared" si="3"/>
        <v>0</v>
      </c>
      <c r="AG13" s="31">
        <f t="shared" si="3"/>
        <v>0</v>
      </c>
      <c r="AH13" s="29">
        <f t="shared" si="4"/>
        <v>0</v>
      </c>
      <c r="AI13" s="30">
        <f t="shared" si="4"/>
        <v>0</v>
      </c>
      <c r="AJ13" s="30">
        <f t="shared" si="4"/>
        <v>0</v>
      </c>
      <c r="AK13" s="30">
        <f t="shared" si="4"/>
        <v>0</v>
      </c>
      <c r="AL13" s="30">
        <f t="shared" si="4"/>
        <v>0</v>
      </c>
      <c r="AM13" s="30">
        <f t="shared" si="4"/>
        <v>0</v>
      </c>
      <c r="AN13" s="31">
        <f t="shared" si="4"/>
        <v>0</v>
      </c>
      <c r="AO13" s="32"/>
      <c r="AP13" s="33"/>
      <c r="AQ13" s="33"/>
      <c r="AR13" s="33"/>
      <c r="AS13" s="33"/>
      <c r="AT13" s="33"/>
      <c r="AU13" s="88"/>
      <c r="AV13" t="str">
        <f t="shared" si="6"/>
        <v>C1 1-3.5T - Standard and Premium</v>
      </c>
      <c r="AW13" t="str">
        <f t="shared" si="8"/>
        <v>C1 1-3.5T - Standard and Premium_AM &amp; EMEA</v>
      </c>
    </row>
    <row r="14" spans="1:49" ht="15" outlineLevel="1" x14ac:dyDescent="0.25">
      <c r="A14" s="21" t="s">
        <v>41</v>
      </c>
      <c r="B14" t="s">
        <v>42</v>
      </c>
      <c r="C14" t="s">
        <v>26</v>
      </c>
      <c r="D14" t="s">
        <v>15</v>
      </c>
      <c r="E14" t="str">
        <f>VLOOKUP(A14,[1]VLookup!G:I,3,0)</f>
        <v>C1 1-3.5T</v>
      </c>
      <c r="F14" s="105">
        <v>0</v>
      </c>
      <c r="G14" s="103">
        <f t="shared" si="5"/>
        <v>0</v>
      </c>
      <c r="H14" s="103">
        <f>IFERROR(VLOOKUP(A14,[1]ISC_bookings_input!H:I,2,0),0)</f>
        <v>0</v>
      </c>
      <c r="I14" s="103">
        <f t="shared" si="1"/>
        <v>0</v>
      </c>
      <c r="J14" s="103">
        <f t="shared" si="1"/>
        <v>0</v>
      </c>
      <c r="K14" s="103">
        <f t="shared" si="1"/>
        <v>0</v>
      </c>
      <c r="L14" s="104">
        <f t="shared" si="1"/>
        <v>0</v>
      </c>
      <c r="M14" s="86" t="str">
        <f>IFERROR(VLOOKUP(A14,[1]Revenue_Margin_input_ISC!A:F,6,0),"")</f>
        <v/>
      </c>
      <c r="N14" s="25" t="str">
        <f t="shared" si="2"/>
        <v/>
      </c>
      <c r="O14" s="25" t="str">
        <f t="shared" si="2"/>
        <v/>
      </c>
      <c r="P14" s="25" t="str">
        <f t="shared" si="2"/>
        <v/>
      </c>
      <c r="Q14" s="25" t="str">
        <f t="shared" si="2"/>
        <v/>
      </c>
      <c r="R14" s="25" t="str">
        <f t="shared" si="2"/>
        <v/>
      </c>
      <c r="S14" s="26" t="str">
        <f t="shared" si="2"/>
        <v/>
      </c>
      <c r="T14" s="27" t="str">
        <f>IFERROR(VLOOKUP(A14,[1]Revenue_Margin_input_ISC!A:K,7,0),"")</f>
        <v/>
      </c>
      <c r="U14" s="28" t="str">
        <f>IFERROR(VLOOKUP(A14,[1]Revenue_Margin_input_ISC!A:K,8,0),"")</f>
        <v/>
      </c>
      <c r="V14" s="28" t="str">
        <f>IFERROR(VLOOKUP($A14,[1]Revenue_Margin_input_ISC!$A:$AK,9,0),"")</f>
        <v/>
      </c>
      <c r="W14" s="28" t="str">
        <f>IFERROR(VLOOKUP($A14,[1]Revenue_Margin_input_ISC!$A:$AK,10,0),"")</f>
        <v/>
      </c>
      <c r="X14" s="28" t="str">
        <f>IFERROR(VLOOKUP($A14,[1]Revenue_Margin_input_ISC!$A:$AK,11,0),"")</f>
        <v/>
      </c>
      <c r="Y14" s="28" t="str">
        <f>IFERROR(VLOOKUP($A14,[1]Revenue_Margin_input_ISC!$A:$AK,12,0),"")</f>
        <v/>
      </c>
      <c r="Z14" s="28" t="str">
        <f>IFERROR(VLOOKUP($A14,[1]Revenue_Margin_input_ISC!$A:$AK,13,0),"")</f>
        <v/>
      </c>
      <c r="AA14" s="29">
        <f t="shared" si="3"/>
        <v>0</v>
      </c>
      <c r="AB14" s="30">
        <f t="shared" si="3"/>
        <v>0</v>
      </c>
      <c r="AC14" s="30">
        <f t="shared" si="3"/>
        <v>0</v>
      </c>
      <c r="AD14" s="30">
        <f t="shared" si="3"/>
        <v>0</v>
      </c>
      <c r="AE14" s="30">
        <f t="shared" si="3"/>
        <v>0</v>
      </c>
      <c r="AF14" s="30">
        <f t="shared" si="3"/>
        <v>0</v>
      </c>
      <c r="AG14" s="31">
        <f t="shared" si="3"/>
        <v>0</v>
      </c>
      <c r="AH14" s="29">
        <f t="shared" si="4"/>
        <v>0</v>
      </c>
      <c r="AI14" s="30">
        <f t="shared" si="4"/>
        <v>0</v>
      </c>
      <c r="AJ14" s="30">
        <f t="shared" si="4"/>
        <v>0</v>
      </c>
      <c r="AK14" s="30">
        <f t="shared" si="4"/>
        <v>0</v>
      </c>
      <c r="AL14" s="30">
        <f t="shared" si="4"/>
        <v>0</v>
      </c>
      <c r="AM14" s="30">
        <f t="shared" si="4"/>
        <v>0</v>
      </c>
      <c r="AN14" s="31">
        <f t="shared" si="4"/>
        <v>0</v>
      </c>
      <c r="AO14" s="32"/>
      <c r="AP14" s="33"/>
      <c r="AQ14" s="33"/>
      <c r="AR14" s="33"/>
      <c r="AS14" s="33"/>
      <c r="AT14" s="33"/>
      <c r="AU14" s="88"/>
      <c r="AV14" t="str">
        <f t="shared" si="6"/>
        <v>C1 1-3.5T - Standard and Premium</v>
      </c>
      <c r="AW14" t="str">
        <f t="shared" si="8"/>
        <v>C1 1-3.5T - Standard and Premium_AM &amp; EMEA</v>
      </c>
    </row>
    <row r="15" spans="1:49" ht="15" outlineLevel="1" x14ac:dyDescent="0.25">
      <c r="A15" s="21" t="s">
        <v>43</v>
      </c>
      <c r="B15" t="s">
        <v>44</v>
      </c>
      <c r="C15" t="s">
        <v>26</v>
      </c>
      <c r="D15" t="s">
        <v>15</v>
      </c>
      <c r="E15" t="str">
        <f>VLOOKUP(A15,[1]VLookup!G:I,3,0)</f>
        <v>C1 1-3.5T</v>
      </c>
      <c r="F15" s="105">
        <v>0</v>
      </c>
      <c r="G15" s="103">
        <f t="shared" si="5"/>
        <v>0</v>
      </c>
      <c r="H15" s="103">
        <f>IFERROR(VLOOKUP(A15,[1]ISC_bookings_input!H:I,2,0),0)</f>
        <v>0</v>
      </c>
      <c r="I15" s="103">
        <f t="shared" si="1"/>
        <v>0</v>
      </c>
      <c r="J15" s="103">
        <f t="shared" si="1"/>
        <v>0</v>
      </c>
      <c r="K15" s="103">
        <f t="shared" si="1"/>
        <v>0</v>
      </c>
      <c r="L15" s="104">
        <f t="shared" si="1"/>
        <v>0</v>
      </c>
      <c r="M15" s="86" t="str">
        <f>IFERROR(VLOOKUP(A15,[1]Revenue_Margin_input_ISC!A:F,6,0),"")</f>
        <v/>
      </c>
      <c r="N15" s="25" t="str">
        <f t="shared" si="2"/>
        <v/>
      </c>
      <c r="O15" s="25" t="str">
        <f t="shared" si="2"/>
        <v/>
      </c>
      <c r="P15" s="25" t="str">
        <f t="shared" si="2"/>
        <v/>
      </c>
      <c r="Q15" s="25" t="str">
        <f t="shared" si="2"/>
        <v/>
      </c>
      <c r="R15" s="25" t="str">
        <f t="shared" si="2"/>
        <v/>
      </c>
      <c r="S15" s="26" t="str">
        <f t="shared" si="2"/>
        <v/>
      </c>
      <c r="T15" s="27" t="str">
        <f>IFERROR(VLOOKUP(A15,[1]Revenue_Margin_input_ISC!A:K,7,0),"")</f>
        <v/>
      </c>
      <c r="U15" s="28" t="str">
        <f>IFERROR(VLOOKUP(A15,[1]Revenue_Margin_input_ISC!A:K,8,0),"")</f>
        <v/>
      </c>
      <c r="V15" s="28" t="str">
        <f>IFERROR(VLOOKUP($A15,[1]Revenue_Margin_input_ISC!$A:$AK,9,0),"")</f>
        <v/>
      </c>
      <c r="W15" s="28" t="str">
        <f>IFERROR(VLOOKUP($A15,[1]Revenue_Margin_input_ISC!$A:$AK,10,0),"")</f>
        <v/>
      </c>
      <c r="X15" s="28" t="str">
        <f>IFERROR(VLOOKUP($A15,[1]Revenue_Margin_input_ISC!$A:$AK,11,0),"")</f>
        <v/>
      </c>
      <c r="Y15" s="28" t="str">
        <f>IFERROR(VLOOKUP($A15,[1]Revenue_Margin_input_ISC!$A:$AK,12,0),"")</f>
        <v/>
      </c>
      <c r="Z15" s="28" t="str">
        <f>IFERROR(VLOOKUP($A15,[1]Revenue_Margin_input_ISC!$A:$AK,13,0),"")</f>
        <v/>
      </c>
      <c r="AA15" s="29">
        <f t="shared" si="3"/>
        <v>0</v>
      </c>
      <c r="AB15" s="30">
        <f t="shared" si="3"/>
        <v>0</v>
      </c>
      <c r="AC15" s="30">
        <f t="shared" si="3"/>
        <v>0</v>
      </c>
      <c r="AD15" s="30">
        <f t="shared" si="3"/>
        <v>0</v>
      </c>
      <c r="AE15" s="30">
        <f t="shared" si="3"/>
        <v>0</v>
      </c>
      <c r="AF15" s="30">
        <f t="shared" si="3"/>
        <v>0</v>
      </c>
      <c r="AG15" s="31">
        <f t="shared" si="3"/>
        <v>0</v>
      </c>
      <c r="AH15" s="29">
        <f t="shared" si="4"/>
        <v>0</v>
      </c>
      <c r="AI15" s="30">
        <f t="shared" si="4"/>
        <v>0</v>
      </c>
      <c r="AJ15" s="30">
        <f t="shared" si="4"/>
        <v>0</v>
      </c>
      <c r="AK15" s="30">
        <f t="shared" si="4"/>
        <v>0</v>
      </c>
      <c r="AL15" s="30">
        <f t="shared" si="4"/>
        <v>0</v>
      </c>
      <c r="AM15" s="30">
        <f t="shared" si="4"/>
        <v>0</v>
      </c>
      <c r="AN15" s="31">
        <f t="shared" si="4"/>
        <v>0</v>
      </c>
      <c r="AO15" s="32"/>
      <c r="AP15" s="33"/>
      <c r="AQ15" s="33"/>
      <c r="AR15" s="33"/>
      <c r="AS15" s="33"/>
      <c r="AT15" s="33"/>
      <c r="AU15" s="88"/>
      <c r="AV15" t="str">
        <f t="shared" si="6"/>
        <v>C1 1-3.5T - Standard and Premium</v>
      </c>
      <c r="AW15" t="str">
        <f t="shared" si="8"/>
        <v>C1 1-3.5T - Standard and Premium_AM &amp; EMEA</v>
      </c>
    </row>
    <row r="16" spans="1:49" ht="15" outlineLevel="1" x14ac:dyDescent="0.25">
      <c r="A16" s="21" t="s">
        <v>45</v>
      </c>
      <c r="B16" t="s">
        <v>46</v>
      </c>
      <c r="C16" t="s">
        <v>47</v>
      </c>
      <c r="D16" t="s">
        <v>18</v>
      </c>
      <c r="E16" t="str">
        <f>VLOOKUP(A16,[1]VLookup!G:I,3,0)</f>
        <v>C1 1-3.5T</v>
      </c>
      <c r="F16" s="105">
        <v>0</v>
      </c>
      <c r="G16" s="103">
        <f t="shared" si="5"/>
        <v>0</v>
      </c>
      <c r="H16" s="103">
        <f>IFERROR(VLOOKUP(A16,[1]ISC_bookings_input!H:I,2,0),0)</f>
        <v>0</v>
      </c>
      <c r="I16" s="103">
        <f t="shared" si="1"/>
        <v>0</v>
      </c>
      <c r="J16" s="103">
        <f t="shared" si="1"/>
        <v>0</v>
      </c>
      <c r="K16" s="103">
        <f t="shared" si="1"/>
        <v>0</v>
      </c>
      <c r="L16" s="104">
        <f t="shared" si="1"/>
        <v>0</v>
      </c>
      <c r="M16" s="86" t="str">
        <f>IFERROR(VLOOKUP(A16,[1]Revenue_Margin_input_ISC!A:F,6,0),"")</f>
        <v/>
      </c>
      <c r="N16" s="25" t="str">
        <f t="shared" si="2"/>
        <v/>
      </c>
      <c r="O16" s="25" t="str">
        <f t="shared" si="2"/>
        <v/>
      </c>
      <c r="P16" s="25" t="str">
        <f t="shared" si="2"/>
        <v/>
      </c>
      <c r="Q16" s="25" t="str">
        <f t="shared" si="2"/>
        <v/>
      </c>
      <c r="R16" s="25" t="str">
        <f t="shared" si="2"/>
        <v/>
      </c>
      <c r="S16" s="26" t="str">
        <f t="shared" si="2"/>
        <v/>
      </c>
      <c r="T16" s="27" t="str">
        <f>IFERROR(VLOOKUP(A16,[1]Revenue_Margin_input_ISC!A:K,7,0),"")</f>
        <v/>
      </c>
      <c r="U16" s="28" t="str">
        <f>IFERROR(VLOOKUP(A16,[1]Revenue_Margin_input_ISC!A:K,8,0),"")</f>
        <v/>
      </c>
      <c r="V16" s="28" t="str">
        <f>IFERROR(VLOOKUP($A16,[1]Revenue_Margin_input_ISC!$A:$AK,9,0),"")</f>
        <v/>
      </c>
      <c r="W16" s="28" t="str">
        <f>IFERROR(VLOOKUP($A16,[1]Revenue_Margin_input_ISC!$A:$AK,10,0),"")</f>
        <v/>
      </c>
      <c r="X16" s="28" t="str">
        <f>IFERROR(VLOOKUP($A16,[1]Revenue_Margin_input_ISC!$A:$AK,11,0),"")</f>
        <v/>
      </c>
      <c r="Y16" s="28" t="str">
        <f>IFERROR(VLOOKUP($A16,[1]Revenue_Margin_input_ISC!$A:$AK,12,0),"")</f>
        <v/>
      </c>
      <c r="Z16" s="28" t="str">
        <f>IFERROR(VLOOKUP($A16,[1]Revenue_Margin_input_ISC!$A:$AK,13,0),"")</f>
        <v/>
      </c>
      <c r="AA16" s="29">
        <f t="shared" si="3"/>
        <v>0</v>
      </c>
      <c r="AB16" s="30">
        <f t="shared" si="3"/>
        <v>0</v>
      </c>
      <c r="AC16" s="30">
        <f t="shared" si="3"/>
        <v>0</v>
      </c>
      <c r="AD16" s="30">
        <f t="shared" si="3"/>
        <v>0</v>
      </c>
      <c r="AE16" s="30">
        <f t="shared" si="3"/>
        <v>0</v>
      </c>
      <c r="AF16" s="30">
        <f t="shared" si="3"/>
        <v>0</v>
      </c>
      <c r="AG16" s="31">
        <f t="shared" si="3"/>
        <v>0</v>
      </c>
      <c r="AH16" s="29">
        <f t="shared" si="4"/>
        <v>0</v>
      </c>
      <c r="AI16" s="30">
        <f t="shared" si="4"/>
        <v>0</v>
      </c>
      <c r="AJ16" s="30">
        <f t="shared" si="4"/>
        <v>0</v>
      </c>
      <c r="AK16" s="30">
        <f t="shared" si="4"/>
        <v>0</v>
      </c>
      <c r="AL16" s="30">
        <f t="shared" si="4"/>
        <v>0</v>
      </c>
      <c r="AM16" s="30">
        <f t="shared" si="4"/>
        <v>0</v>
      </c>
      <c r="AN16" s="31">
        <f t="shared" si="4"/>
        <v>0</v>
      </c>
      <c r="AO16" s="32"/>
      <c r="AP16" s="33"/>
      <c r="AQ16" s="33"/>
      <c r="AR16" s="33"/>
      <c r="AS16" s="33"/>
      <c r="AT16" s="33"/>
      <c r="AU16" s="88"/>
      <c r="AV16" t="str">
        <f t="shared" si="6"/>
        <v>C1 1-3.5T - Standard and Premium</v>
      </c>
      <c r="AW16" t="str">
        <f t="shared" si="8"/>
        <v>C1 1-3.5T - Standard and Premium_AM &amp; EMEA</v>
      </c>
    </row>
    <row r="17" spans="1:49" ht="15" outlineLevel="1" x14ac:dyDescent="0.25">
      <c r="A17" s="21" t="s">
        <v>48</v>
      </c>
      <c r="B17" t="s">
        <v>49</v>
      </c>
      <c r="C17" t="s">
        <v>47</v>
      </c>
      <c r="D17" t="s">
        <v>15</v>
      </c>
      <c r="E17" t="str">
        <f>VLOOKUP(A17,[1]VLookup!G:I,3,0)</f>
        <v>C1 1-3.5T</v>
      </c>
      <c r="F17" s="105">
        <v>0</v>
      </c>
      <c r="G17" s="103">
        <f t="shared" si="5"/>
        <v>0</v>
      </c>
      <c r="H17" s="103">
        <f>IFERROR(VLOOKUP(A17,[1]ISC_bookings_input!H:I,2,0),0)</f>
        <v>0</v>
      </c>
      <c r="I17" s="103">
        <f t="shared" si="1"/>
        <v>0</v>
      </c>
      <c r="J17" s="103">
        <f t="shared" si="1"/>
        <v>0</v>
      </c>
      <c r="K17" s="103">
        <f t="shared" si="1"/>
        <v>0</v>
      </c>
      <c r="L17" s="104">
        <f t="shared" si="1"/>
        <v>0</v>
      </c>
      <c r="M17" s="86" t="str">
        <f>IFERROR(VLOOKUP(A17,[1]Revenue_Margin_input_ISC!A:F,6,0),"")</f>
        <v/>
      </c>
      <c r="N17" s="25" t="str">
        <f t="shared" si="2"/>
        <v/>
      </c>
      <c r="O17" s="25" t="str">
        <f t="shared" si="2"/>
        <v/>
      </c>
      <c r="P17" s="25" t="str">
        <f t="shared" si="2"/>
        <v/>
      </c>
      <c r="Q17" s="25" t="str">
        <f t="shared" si="2"/>
        <v/>
      </c>
      <c r="R17" s="25" t="str">
        <f t="shared" si="2"/>
        <v/>
      </c>
      <c r="S17" s="26" t="str">
        <f t="shared" si="2"/>
        <v/>
      </c>
      <c r="T17" s="27" t="str">
        <f>IFERROR(VLOOKUP(A17,[1]Revenue_Margin_input_ISC!A:K,7,0),"")</f>
        <v/>
      </c>
      <c r="U17" s="28" t="str">
        <f>IFERROR(VLOOKUP(A17,[1]Revenue_Margin_input_ISC!A:K,8,0),"")</f>
        <v/>
      </c>
      <c r="V17" s="28" t="str">
        <f>IFERROR(VLOOKUP($A17,[1]Revenue_Margin_input_ISC!$A:$AK,9,0),"")</f>
        <v/>
      </c>
      <c r="W17" s="28" t="str">
        <f>IFERROR(VLOOKUP($A17,[1]Revenue_Margin_input_ISC!$A:$AK,10,0),"")</f>
        <v/>
      </c>
      <c r="X17" s="28" t="str">
        <f>IFERROR(VLOOKUP($A17,[1]Revenue_Margin_input_ISC!$A:$AK,11,0),"")</f>
        <v/>
      </c>
      <c r="Y17" s="28" t="str">
        <f>IFERROR(VLOOKUP($A17,[1]Revenue_Margin_input_ISC!$A:$AK,12,0),"")</f>
        <v/>
      </c>
      <c r="Z17" s="28" t="str">
        <f>IFERROR(VLOOKUP($A17,[1]Revenue_Margin_input_ISC!$A:$AK,13,0),"")</f>
        <v/>
      </c>
      <c r="AA17" s="29">
        <f t="shared" si="3"/>
        <v>0</v>
      </c>
      <c r="AB17" s="30">
        <f t="shared" si="3"/>
        <v>0</v>
      </c>
      <c r="AC17" s="30">
        <f t="shared" si="3"/>
        <v>0</v>
      </c>
      <c r="AD17" s="30">
        <f t="shared" si="3"/>
        <v>0</v>
      </c>
      <c r="AE17" s="30">
        <f t="shared" si="3"/>
        <v>0</v>
      </c>
      <c r="AF17" s="30">
        <f t="shared" si="3"/>
        <v>0</v>
      </c>
      <c r="AG17" s="31">
        <f t="shared" si="3"/>
        <v>0</v>
      </c>
      <c r="AH17" s="29">
        <f t="shared" si="4"/>
        <v>0</v>
      </c>
      <c r="AI17" s="30">
        <f t="shared" si="4"/>
        <v>0</v>
      </c>
      <c r="AJ17" s="30">
        <f t="shared" si="4"/>
        <v>0</v>
      </c>
      <c r="AK17" s="30">
        <f t="shared" si="4"/>
        <v>0</v>
      </c>
      <c r="AL17" s="30">
        <f t="shared" si="4"/>
        <v>0</v>
      </c>
      <c r="AM17" s="30">
        <f t="shared" si="4"/>
        <v>0</v>
      </c>
      <c r="AN17" s="31">
        <f t="shared" si="4"/>
        <v>0</v>
      </c>
      <c r="AO17" s="32"/>
      <c r="AP17" s="33"/>
      <c r="AQ17" s="33"/>
      <c r="AR17" s="33"/>
      <c r="AS17" s="33"/>
      <c r="AT17" s="33"/>
      <c r="AU17" s="88"/>
      <c r="AV17" t="str">
        <f t="shared" si="6"/>
        <v>C1 1-3.5T - Standard and Premium</v>
      </c>
      <c r="AW17" t="str">
        <f t="shared" si="8"/>
        <v>C1 1-3.5T - Standard and Premium_AM &amp; EMEA</v>
      </c>
    </row>
    <row r="18" spans="1:49" ht="15" outlineLevel="1" x14ac:dyDescent="0.25">
      <c r="A18" s="21" t="s">
        <v>50</v>
      </c>
      <c r="B18" t="s">
        <v>51</v>
      </c>
      <c r="C18" t="s">
        <v>21</v>
      </c>
      <c r="D18" t="s">
        <v>18</v>
      </c>
      <c r="E18" t="str">
        <f>VLOOKUP(A18,[1]VLookup!G:I,3,0)</f>
        <v>C1 1-3.5T</v>
      </c>
      <c r="F18" s="105">
        <v>0</v>
      </c>
      <c r="G18" s="103">
        <f t="shared" si="5"/>
        <v>0</v>
      </c>
      <c r="H18" s="103">
        <f>IFERROR(VLOOKUP(A18,[1]ISC_bookings_input!H:I,2,0),0)</f>
        <v>0</v>
      </c>
      <c r="I18" s="103">
        <f t="shared" si="1"/>
        <v>0</v>
      </c>
      <c r="J18" s="103">
        <f t="shared" si="1"/>
        <v>0</v>
      </c>
      <c r="K18" s="103">
        <f t="shared" si="1"/>
        <v>0</v>
      </c>
      <c r="L18" s="104">
        <f t="shared" si="1"/>
        <v>0</v>
      </c>
      <c r="M18" s="86" t="str">
        <f>IFERROR(VLOOKUP(A18,[1]Revenue_Margin_input_ISC!A:F,6,0),"")</f>
        <v/>
      </c>
      <c r="N18" s="25" t="str">
        <f t="shared" si="2"/>
        <v/>
      </c>
      <c r="O18" s="25" t="str">
        <f t="shared" si="2"/>
        <v/>
      </c>
      <c r="P18" s="25" t="str">
        <f t="shared" si="2"/>
        <v/>
      </c>
      <c r="Q18" s="25" t="str">
        <f t="shared" si="2"/>
        <v/>
      </c>
      <c r="R18" s="25" t="str">
        <f t="shared" si="2"/>
        <v/>
      </c>
      <c r="S18" s="26" t="str">
        <f t="shared" si="2"/>
        <v/>
      </c>
      <c r="T18" s="27" t="str">
        <f>IFERROR(VLOOKUP(A18,[1]Revenue_Margin_input_ISC!A:K,7,0),"")</f>
        <v/>
      </c>
      <c r="U18" s="28" t="str">
        <f>IFERROR(VLOOKUP(A18,[1]Revenue_Margin_input_ISC!A:K,8,0),"")</f>
        <v/>
      </c>
      <c r="V18" s="28" t="str">
        <f>IFERROR(VLOOKUP($A18,[1]Revenue_Margin_input_ISC!$A:$AK,9,0),"")</f>
        <v/>
      </c>
      <c r="W18" s="28" t="str">
        <f>IFERROR(VLOOKUP($A18,[1]Revenue_Margin_input_ISC!$A:$AK,10,0),"")</f>
        <v/>
      </c>
      <c r="X18" s="28" t="str">
        <f>IFERROR(VLOOKUP($A18,[1]Revenue_Margin_input_ISC!$A:$AK,11,0),"")</f>
        <v/>
      </c>
      <c r="Y18" s="28" t="str">
        <f>IFERROR(VLOOKUP($A18,[1]Revenue_Margin_input_ISC!$A:$AK,12,0),"")</f>
        <v/>
      </c>
      <c r="Z18" s="28" t="str">
        <f>IFERROR(VLOOKUP($A18,[1]Revenue_Margin_input_ISC!$A:$AK,13,0),"")</f>
        <v/>
      </c>
      <c r="AA18" s="29">
        <f t="shared" si="3"/>
        <v>0</v>
      </c>
      <c r="AB18" s="30">
        <f t="shared" si="3"/>
        <v>0</v>
      </c>
      <c r="AC18" s="30">
        <f t="shared" si="3"/>
        <v>0</v>
      </c>
      <c r="AD18" s="30">
        <f t="shared" si="3"/>
        <v>0</v>
      </c>
      <c r="AE18" s="30">
        <f t="shared" si="3"/>
        <v>0</v>
      </c>
      <c r="AF18" s="30">
        <f t="shared" si="3"/>
        <v>0</v>
      </c>
      <c r="AG18" s="31">
        <f t="shared" si="3"/>
        <v>0</v>
      </c>
      <c r="AH18" s="29">
        <f t="shared" si="4"/>
        <v>0</v>
      </c>
      <c r="AI18" s="30">
        <f t="shared" si="4"/>
        <v>0</v>
      </c>
      <c r="AJ18" s="30">
        <f t="shared" si="4"/>
        <v>0</v>
      </c>
      <c r="AK18" s="30">
        <f t="shared" si="4"/>
        <v>0</v>
      </c>
      <c r="AL18" s="30">
        <f t="shared" si="4"/>
        <v>0</v>
      </c>
      <c r="AM18" s="30">
        <f t="shared" si="4"/>
        <v>0</v>
      </c>
      <c r="AN18" s="31">
        <f t="shared" si="4"/>
        <v>0</v>
      </c>
      <c r="AO18" s="32"/>
      <c r="AP18" s="33"/>
      <c r="AQ18" s="33"/>
      <c r="AR18" s="33"/>
      <c r="AS18" s="33"/>
      <c r="AT18" s="33"/>
      <c r="AU18" s="88"/>
      <c r="AV18" t="str">
        <f t="shared" si="6"/>
        <v>C1 1-3.5T - Standard and Premium</v>
      </c>
      <c r="AW18" t="str">
        <f t="shared" si="8"/>
        <v>C1 1-3.5T - Standard and Premium_AM &amp; EMEA</v>
      </c>
    </row>
    <row r="19" spans="1:49" ht="15" outlineLevel="1" x14ac:dyDescent="0.25">
      <c r="A19" s="21" t="s">
        <v>52</v>
      </c>
      <c r="B19" t="s">
        <v>53</v>
      </c>
      <c r="C19" t="s">
        <v>21</v>
      </c>
      <c r="D19" t="s">
        <v>15</v>
      </c>
      <c r="E19" t="str">
        <f>VLOOKUP(A19,[1]VLookup!G:I,3,0)</f>
        <v>C1 1-3.5T</v>
      </c>
      <c r="F19" s="105">
        <v>0</v>
      </c>
      <c r="G19" s="103">
        <f t="shared" si="5"/>
        <v>0</v>
      </c>
      <c r="H19" s="103">
        <f>IFERROR(VLOOKUP(A19,[1]ISC_bookings_input!H:I,2,0),0)</f>
        <v>0</v>
      </c>
      <c r="I19" s="103">
        <f t="shared" si="1"/>
        <v>0</v>
      </c>
      <c r="J19" s="103">
        <f t="shared" si="1"/>
        <v>0</v>
      </c>
      <c r="K19" s="103">
        <f t="shared" si="1"/>
        <v>0</v>
      </c>
      <c r="L19" s="104">
        <f t="shared" si="1"/>
        <v>0</v>
      </c>
      <c r="M19" s="86" t="str">
        <f>IFERROR(VLOOKUP(A19,[1]Revenue_Margin_input_ISC!A:F,6,0),"")</f>
        <v/>
      </c>
      <c r="N19" s="25" t="str">
        <f t="shared" ref="N19:S34" si="9">M19</f>
        <v/>
      </c>
      <c r="O19" s="25" t="str">
        <f t="shared" si="9"/>
        <v/>
      </c>
      <c r="P19" s="25" t="str">
        <f t="shared" si="9"/>
        <v/>
      </c>
      <c r="Q19" s="25" t="str">
        <f t="shared" si="9"/>
        <v/>
      </c>
      <c r="R19" s="25" t="str">
        <f t="shared" si="9"/>
        <v/>
      </c>
      <c r="S19" s="26" t="str">
        <f t="shared" si="9"/>
        <v/>
      </c>
      <c r="T19" s="27" t="str">
        <f>IFERROR(VLOOKUP(A19,[1]Revenue_Margin_input_ISC!A:K,7,0),"")</f>
        <v/>
      </c>
      <c r="U19" s="28" t="str">
        <f>IFERROR(VLOOKUP(A19,[1]Revenue_Margin_input_ISC!A:K,8,0),"")</f>
        <v/>
      </c>
      <c r="V19" s="28" t="str">
        <f>IFERROR(VLOOKUP($A19,[1]Revenue_Margin_input_ISC!$A:$AK,9,0),"")</f>
        <v/>
      </c>
      <c r="W19" s="28" t="str">
        <f>IFERROR(VLOOKUP($A19,[1]Revenue_Margin_input_ISC!$A:$AK,10,0),"")</f>
        <v/>
      </c>
      <c r="X19" s="28" t="str">
        <f>IFERROR(VLOOKUP($A19,[1]Revenue_Margin_input_ISC!$A:$AK,11,0),"")</f>
        <v/>
      </c>
      <c r="Y19" s="28" t="str">
        <f>IFERROR(VLOOKUP($A19,[1]Revenue_Margin_input_ISC!$A:$AK,12,0),"")</f>
        <v/>
      </c>
      <c r="Z19" s="28" t="str">
        <f>IFERROR(VLOOKUP($A19,[1]Revenue_Margin_input_ISC!$A:$AK,13,0),"")</f>
        <v/>
      </c>
      <c r="AA19" s="29">
        <f t="shared" ref="AA19:AG45" si="10">IFERROR(F19*M19,0)</f>
        <v>0</v>
      </c>
      <c r="AB19" s="30">
        <f t="shared" si="10"/>
        <v>0</v>
      </c>
      <c r="AC19" s="30">
        <f t="shared" si="10"/>
        <v>0</v>
      </c>
      <c r="AD19" s="30">
        <f t="shared" si="10"/>
        <v>0</v>
      </c>
      <c r="AE19" s="30">
        <f t="shared" si="10"/>
        <v>0</v>
      </c>
      <c r="AF19" s="30">
        <f t="shared" si="10"/>
        <v>0</v>
      </c>
      <c r="AG19" s="31">
        <f t="shared" si="10"/>
        <v>0</v>
      </c>
      <c r="AH19" s="29">
        <f t="shared" ref="AH19:AN45" si="11">IFERROR(AA19*T19,0)</f>
        <v>0</v>
      </c>
      <c r="AI19" s="30">
        <f t="shared" si="11"/>
        <v>0</v>
      </c>
      <c r="AJ19" s="30">
        <f t="shared" si="11"/>
        <v>0</v>
      </c>
      <c r="AK19" s="30">
        <f t="shared" si="11"/>
        <v>0</v>
      </c>
      <c r="AL19" s="30">
        <f t="shared" si="11"/>
        <v>0</v>
      </c>
      <c r="AM19" s="30">
        <f t="shared" si="11"/>
        <v>0</v>
      </c>
      <c r="AN19" s="31">
        <f t="shared" si="11"/>
        <v>0</v>
      </c>
      <c r="AO19" s="32"/>
      <c r="AP19" s="33"/>
      <c r="AQ19" s="33"/>
      <c r="AR19" s="33"/>
      <c r="AS19" s="33"/>
      <c r="AT19" s="33"/>
      <c r="AU19" s="88"/>
      <c r="AV19" t="str">
        <f t="shared" si="6"/>
        <v>C1 1-3.5T - Standard and Premium</v>
      </c>
      <c r="AW19" t="str">
        <f t="shared" si="8"/>
        <v>C1 1-3.5T - Standard and Premium_AM &amp; EMEA</v>
      </c>
    </row>
    <row r="20" spans="1:49" ht="15" outlineLevel="1" x14ac:dyDescent="0.25">
      <c r="A20" s="21" t="s">
        <v>54</v>
      </c>
      <c r="B20" t="s">
        <v>55</v>
      </c>
      <c r="C20" t="s">
        <v>26</v>
      </c>
      <c r="D20" t="s">
        <v>18</v>
      </c>
      <c r="E20" t="str">
        <f>VLOOKUP(A20,[1]VLookup!G:I,3,0)</f>
        <v>C1 3W Stand</v>
      </c>
      <c r="F20" s="105">
        <v>0</v>
      </c>
      <c r="G20" s="103">
        <f t="shared" si="5"/>
        <v>0</v>
      </c>
      <c r="H20" s="103">
        <f>IFERROR(VLOOKUP(A20,[1]ISC_bookings_input!H:I,2,0),0)</f>
        <v>0</v>
      </c>
      <c r="I20" s="103">
        <f t="shared" si="1"/>
        <v>0</v>
      </c>
      <c r="J20" s="103">
        <f t="shared" si="1"/>
        <v>0</v>
      </c>
      <c r="K20" s="103">
        <f t="shared" si="1"/>
        <v>0</v>
      </c>
      <c r="L20" s="104">
        <f t="shared" si="1"/>
        <v>0</v>
      </c>
      <c r="M20" s="86" t="str">
        <f>IFERROR(VLOOKUP(A20,[1]Revenue_Margin_input_ISC!A:F,6,0),"")</f>
        <v/>
      </c>
      <c r="N20" s="25" t="str">
        <f t="shared" si="9"/>
        <v/>
      </c>
      <c r="O20" s="25" t="str">
        <f t="shared" si="9"/>
        <v/>
      </c>
      <c r="P20" s="25" t="str">
        <f t="shared" si="9"/>
        <v/>
      </c>
      <c r="Q20" s="25" t="str">
        <f t="shared" si="9"/>
        <v/>
      </c>
      <c r="R20" s="25" t="str">
        <f t="shared" si="9"/>
        <v/>
      </c>
      <c r="S20" s="26" t="str">
        <f t="shared" si="9"/>
        <v/>
      </c>
      <c r="T20" s="27" t="str">
        <f>IFERROR(VLOOKUP(A20,[1]Revenue_Margin_input_ISC!A:K,7,0),"")</f>
        <v/>
      </c>
      <c r="U20" s="28" t="str">
        <f>IFERROR(VLOOKUP(A20,[1]Revenue_Margin_input_ISC!A:K,8,0),"")</f>
        <v/>
      </c>
      <c r="V20" s="28" t="str">
        <f>IFERROR(VLOOKUP($A20,[1]Revenue_Margin_input_ISC!$A:$AK,9,0),"")</f>
        <v/>
      </c>
      <c r="W20" s="28" t="str">
        <f>IFERROR(VLOOKUP($A20,[1]Revenue_Margin_input_ISC!$A:$AK,10,0),"")</f>
        <v/>
      </c>
      <c r="X20" s="28" t="str">
        <f>IFERROR(VLOOKUP($A20,[1]Revenue_Margin_input_ISC!$A:$AK,11,0),"")</f>
        <v/>
      </c>
      <c r="Y20" s="28" t="str">
        <f>IFERROR(VLOOKUP($A20,[1]Revenue_Margin_input_ISC!$A:$AK,12,0),"")</f>
        <v/>
      </c>
      <c r="Z20" s="28" t="str">
        <f>IFERROR(VLOOKUP($A20,[1]Revenue_Margin_input_ISC!$A:$AK,13,0),"")</f>
        <v/>
      </c>
      <c r="AA20" s="29">
        <f t="shared" si="10"/>
        <v>0</v>
      </c>
      <c r="AB20" s="30">
        <f t="shared" si="10"/>
        <v>0</v>
      </c>
      <c r="AC20" s="30">
        <f t="shared" si="10"/>
        <v>0</v>
      </c>
      <c r="AD20" s="30">
        <f t="shared" si="10"/>
        <v>0</v>
      </c>
      <c r="AE20" s="30">
        <f t="shared" si="10"/>
        <v>0</v>
      </c>
      <c r="AF20" s="30">
        <f t="shared" si="10"/>
        <v>0</v>
      </c>
      <c r="AG20" s="31">
        <f t="shared" si="10"/>
        <v>0</v>
      </c>
      <c r="AH20" s="29">
        <f t="shared" si="11"/>
        <v>0</v>
      </c>
      <c r="AI20" s="30">
        <f t="shared" si="11"/>
        <v>0</v>
      </c>
      <c r="AJ20" s="30">
        <f t="shared" si="11"/>
        <v>0</v>
      </c>
      <c r="AK20" s="30">
        <f t="shared" si="11"/>
        <v>0</v>
      </c>
      <c r="AL20" s="30">
        <f t="shared" si="11"/>
        <v>0</v>
      </c>
      <c r="AM20" s="30">
        <f t="shared" si="11"/>
        <v>0</v>
      </c>
      <c r="AN20" s="31">
        <f t="shared" si="11"/>
        <v>0</v>
      </c>
      <c r="AO20" s="32"/>
      <c r="AP20" s="33"/>
      <c r="AQ20" s="33"/>
      <c r="AR20" s="33"/>
      <c r="AS20" s="33"/>
      <c r="AT20" s="33"/>
      <c r="AU20" s="88"/>
      <c r="AV20" t="str">
        <f t="shared" si="6"/>
        <v>C1 1-3.5T - Standard and Premium</v>
      </c>
      <c r="AW20" t="str">
        <f t="shared" si="8"/>
        <v>C1 1-3.5T - Standard and Premium_AM &amp; EMEA</v>
      </c>
    </row>
    <row r="21" spans="1:49" ht="15" outlineLevel="1" x14ac:dyDescent="0.25">
      <c r="A21" s="21" t="s">
        <v>56</v>
      </c>
      <c r="B21" t="s">
        <v>57</v>
      </c>
      <c r="C21" t="s">
        <v>26</v>
      </c>
      <c r="D21" t="s">
        <v>15</v>
      </c>
      <c r="E21" t="str">
        <f>VLOOKUP(A21,[1]VLookup!G:I,3,0)</f>
        <v>C1 3W Stand</v>
      </c>
      <c r="F21" s="105">
        <v>0</v>
      </c>
      <c r="G21" s="103">
        <f t="shared" si="5"/>
        <v>0</v>
      </c>
      <c r="H21" s="103">
        <f>IFERROR(VLOOKUP(A21,[1]ISC_bookings_input!H:I,2,0),0)</f>
        <v>0</v>
      </c>
      <c r="I21" s="103">
        <f t="shared" si="1"/>
        <v>0</v>
      </c>
      <c r="J21" s="103">
        <f t="shared" si="1"/>
        <v>0</v>
      </c>
      <c r="K21" s="103">
        <f t="shared" si="1"/>
        <v>0</v>
      </c>
      <c r="L21" s="104">
        <f t="shared" si="1"/>
        <v>0</v>
      </c>
      <c r="M21" s="86" t="str">
        <f>IFERROR(VLOOKUP(A21,[1]Revenue_Margin_input_ISC!A:F,6,0),"")</f>
        <v/>
      </c>
      <c r="N21" s="25" t="str">
        <f t="shared" si="9"/>
        <v/>
      </c>
      <c r="O21" s="25" t="str">
        <f t="shared" si="9"/>
        <v/>
      </c>
      <c r="P21" s="25" t="str">
        <f t="shared" si="9"/>
        <v/>
      </c>
      <c r="Q21" s="25" t="str">
        <f t="shared" si="9"/>
        <v/>
      </c>
      <c r="R21" s="25" t="str">
        <f t="shared" si="9"/>
        <v/>
      </c>
      <c r="S21" s="26" t="str">
        <f t="shared" si="9"/>
        <v/>
      </c>
      <c r="T21" s="27" t="str">
        <f>IFERROR(VLOOKUP(A21,[1]Revenue_Margin_input_ISC!A:K,7,0),"")</f>
        <v/>
      </c>
      <c r="U21" s="28" t="str">
        <f>IFERROR(VLOOKUP(A21,[1]Revenue_Margin_input_ISC!A:K,8,0),"")</f>
        <v/>
      </c>
      <c r="V21" s="28" t="str">
        <f>IFERROR(VLOOKUP($A21,[1]Revenue_Margin_input_ISC!$A:$AK,9,0),"")</f>
        <v/>
      </c>
      <c r="W21" s="28" t="str">
        <f>IFERROR(VLOOKUP($A21,[1]Revenue_Margin_input_ISC!$A:$AK,10,0),"")</f>
        <v/>
      </c>
      <c r="X21" s="28" t="str">
        <f>IFERROR(VLOOKUP($A21,[1]Revenue_Margin_input_ISC!$A:$AK,11,0),"")</f>
        <v/>
      </c>
      <c r="Y21" s="28" t="str">
        <f>IFERROR(VLOOKUP($A21,[1]Revenue_Margin_input_ISC!$A:$AK,12,0),"")</f>
        <v/>
      </c>
      <c r="Z21" s="28" t="str">
        <f>IFERROR(VLOOKUP($A21,[1]Revenue_Margin_input_ISC!$A:$AK,13,0),"")</f>
        <v/>
      </c>
      <c r="AA21" s="29">
        <f t="shared" si="10"/>
        <v>0</v>
      </c>
      <c r="AB21" s="30">
        <f t="shared" si="10"/>
        <v>0</v>
      </c>
      <c r="AC21" s="30">
        <f t="shared" si="10"/>
        <v>0</v>
      </c>
      <c r="AD21" s="30">
        <f t="shared" si="10"/>
        <v>0</v>
      </c>
      <c r="AE21" s="30">
        <f t="shared" si="10"/>
        <v>0</v>
      </c>
      <c r="AF21" s="30">
        <f t="shared" si="10"/>
        <v>0</v>
      </c>
      <c r="AG21" s="31">
        <f t="shared" si="10"/>
        <v>0</v>
      </c>
      <c r="AH21" s="29">
        <f t="shared" si="11"/>
        <v>0</v>
      </c>
      <c r="AI21" s="30">
        <f t="shared" si="11"/>
        <v>0</v>
      </c>
      <c r="AJ21" s="30">
        <f t="shared" si="11"/>
        <v>0</v>
      </c>
      <c r="AK21" s="30">
        <f t="shared" si="11"/>
        <v>0</v>
      </c>
      <c r="AL21" s="30">
        <f t="shared" si="11"/>
        <v>0</v>
      </c>
      <c r="AM21" s="30">
        <f t="shared" si="11"/>
        <v>0</v>
      </c>
      <c r="AN21" s="31">
        <f t="shared" si="11"/>
        <v>0</v>
      </c>
      <c r="AO21" s="32"/>
      <c r="AP21" s="33"/>
      <c r="AQ21" s="33"/>
      <c r="AR21" s="33"/>
      <c r="AS21" s="33"/>
      <c r="AT21" s="33"/>
      <c r="AU21" s="88"/>
      <c r="AV21" t="str">
        <f t="shared" si="6"/>
        <v>C1 1-3.5T - Standard and Premium</v>
      </c>
      <c r="AW21" t="str">
        <f t="shared" si="8"/>
        <v>C1 1-3.5T - Standard and Premium_AM &amp; EMEA</v>
      </c>
    </row>
    <row r="22" spans="1:49" ht="15" outlineLevel="1" x14ac:dyDescent="0.25">
      <c r="A22" s="21" t="s">
        <v>58</v>
      </c>
      <c r="B22" t="s">
        <v>59</v>
      </c>
      <c r="C22" t="s">
        <v>60</v>
      </c>
      <c r="D22" t="s">
        <v>15</v>
      </c>
      <c r="E22" t="str">
        <f>VLOOKUP(A22,[1]VLookup!G:I,3,0)</f>
        <v>C1 3W Stand</v>
      </c>
      <c r="F22" s="105">
        <v>0</v>
      </c>
      <c r="G22" s="103">
        <f t="shared" si="5"/>
        <v>0</v>
      </c>
      <c r="H22" s="103">
        <f>IFERROR(VLOOKUP(A22,[1]ISC_bookings_input!H:I,2,0),0)</f>
        <v>0</v>
      </c>
      <c r="I22" s="103">
        <f t="shared" si="1"/>
        <v>0</v>
      </c>
      <c r="J22" s="103">
        <f t="shared" si="1"/>
        <v>0</v>
      </c>
      <c r="K22" s="103">
        <f t="shared" si="1"/>
        <v>0</v>
      </c>
      <c r="L22" s="104">
        <f t="shared" si="1"/>
        <v>0</v>
      </c>
      <c r="M22" s="86" t="str">
        <f>IFERROR(VLOOKUP(A22,[1]Revenue_Margin_input_ISC!A:F,6,0),"")</f>
        <v/>
      </c>
      <c r="N22" s="25" t="str">
        <f t="shared" si="9"/>
        <v/>
      </c>
      <c r="O22" s="25" t="str">
        <f t="shared" si="9"/>
        <v/>
      </c>
      <c r="P22" s="25" t="str">
        <f t="shared" si="9"/>
        <v/>
      </c>
      <c r="Q22" s="25" t="str">
        <f t="shared" si="9"/>
        <v/>
      </c>
      <c r="R22" s="25" t="str">
        <f t="shared" si="9"/>
        <v/>
      </c>
      <c r="S22" s="26" t="str">
        <f t="shared" si="9"/>
        <v/>
      </c>
      <c r="T22" s="27" t="str">
        <f>IFERROR(VLOOKUP(A22,[1]Revenue_Margin_input_ISC!A:K,7,0),"")</f>
        <v/>
      </c>
      <c r="U22" s="28" t="str">
        <f>IFERROR(VLOOKUP(A22,[1]Revenue_Margin_input_ISC!A:K,8,0),"")</f>
        <v/>
      </c>
      <c r="V22" s="28" t="str">
        <f>IFERROR(VLOOKUP($A22,[1]Revenue_Margin_input_ISC!$A:$AK,9,0),"")</f>
        <v/>
      </c>
      <c r="W22" s="28" t="str">
        <f>IFERROR(VLOOKUP($A22,[1]Revenue_Margin_input_ISC!$A:$AK,10,0),"")</f>
        <v/>
      </c>
      <c r="X22" s="28" t="str">
        <f>IFERROR(VLOOKUP($A22,[1]Revenue_Margin_input_ISC!$A:$AK,11,0),"")</f>
        <v/>
      </c>
      <c r="Y22" s="28" t="str">
        <f>IFERROR(VLOOKUP($A22,[1]Revenue_Margin_input_ISC!$A:$AK,12,0),"")</f>
        <v/>
      </c>
      <c r="Z22" s="28" t="str">
        <f>IFERROR(VLOOKUP($A22,[1]Revenue_Margin_input_ISC!$A:$AK,13,0),"")</f>
        <v/>
      </c>
      <c r="AA22" s="29">
        <f t="shared" si="10"/>
        <v>0</v>
      </c>
      <c r="AB22" s="30">
        <f t="shared" si="10"/>
        <v>0</v>
      </c>
      <c r="AC22" s="30">
        <f t="shared" si="10"/>
        <v>0</v>
      </c>
      <c r="AD22" s="30">
        <f t="shared" si="10"/>
        <v>0</v>
      </c>
      <c r="AE22" s="30">
        <f t="shared" si="10"/>
        <v>0</v>
      </c>
      <c r="AF22" s="30">
        <f t="shared" si="10"/>
        <v>0</v>
      </c>
      <c r="AG22" s="31">
        <f t="shared" si="10"/>
        <v>0</v>
      </c>
      <c r="AH22" s="29">
        <f t="shared" si="11"/>
        <v>0</v>
      </c>
      <c r="AI22" s="30">
        <f t="shared" si="11"/>
        <v>0</v>
      </c>
      <c r="AJ22" s="30">
        <f t="shared" si="11"/>
        <v>0</v>
      </c>
      <c r="AK22" s="30">
        <f t="shared" si="11"/>
        <v>0</v>
      </c>
      <c r="AL22" s="30">
        <f t="shared" si="11"/>
        <v>0</v>
      </c>
      <c r="AM22" s="30">
        <f t="shared" si="11"/>
        <v>0</v>
      </c>
      <c r="AN22" s="31">
        <f t="shared" si="11"/>
        <v>0</v>
      </c>
      <c r="AO22" s="32"/>
      <c r="AP22" s="33"/>
      <c r="AQ22" s="33"/>
      <c r="AR22" s="33"/>
      <c r="AS22" s="33"/>
      <c r="AT22" s="33"/>
      <c r="AU22" s="88"/>
      <c r="AV22" t="str">
        <f t="shared" si="6"/>
        <v>C1 1-3.5T - Standard and Premium</v>
      </c>
      <c r="AW22" t="str">
        <f t="shared" si="8"/>
        <v>C1 1-3.5T - Standard and Premium_AM &amp; EMEA</v>
      </c>
    </row>
    <row r="23" spans="1:49" ht="15" outlineLevel="1" x14ac:dyDescent="0.25">
      <c r="A23" s="21" t="s">
        <v>61</v>
      </c>
      <c r="B23" t="s">
        <v>62</v>
      </c>
      <c r="C23" t="s">
        <v>26</v>
      </c>
      <c r="D23" t="s">
        <v>34</v>
      </c>
      <c r="E23" t="str">
        <f>VLOOKUP(A23,[1]VLookup!G:I,3,0)</f>
        <v>C1 3W Stand</v>
      </c>
      <c r="F23" s="105">
        <v>0</v>
      </c>
      <c r="G23" s="103">
        <f t="shared" si="5"/>
        <v>0</v>
      </c>
      <c r="H23" s="103">
        <f>IFERROR(VLOOKUP(A23,[1]ISC_bookings_input!H:I,2,0),0)</f>
        <v>0</v>
      </c>
      <c r="I23" s="103">
        <f t="shared" si="1"/>
        <v>0</v>
      </c>
      <c r="J23" s="103">
        <f t="shared" si="1"/>
        <v>0</v>
      </c>
      <c r="K23" s="103">
        <f t="shared" si="1"/>
        <v>0</v>
      </c>
      <c r="L23" s="104">
        <f t="shared" si="1"/>
        <v>0</v>
      </c>
      <c r="M23" s="86" t="str">
        <f>IFERROR(VLOOKUP(A23,[1]Revenue_Margin_input_ISC!A:F,6,0),"")</f>
        <v/>
      </c>
      <c r="N23" s="25" t="str">
        <f t="shared" si="9"/>
        <v/>
      </c>
      <c r="O23" s="25" t="str">
        <f t="shared" si="9"/>
        <v/>
      </c>
      <c r="P23" s="25" t="str">
        <f t="shared" si="9"/>
        <v/>
      </c>
      <c r="Q23" s="25" t="str">
        <f t="shared" si="9"/>
        <v/>
      </c>
      <c r="R23" s="25" t="str">
        <f t="shared" si="9"/>
        <v/>
      </c>
      <c r="S23" s="26" t="str">
        <f t="shared" si="9"/>
        <v/>
      </c>
      <c r="T23" s="27" t="str">
        <f>IFERROR(VLOOKUP(A23,[1]Revenue_Margin_input_ISC!A:K,7,0),"")</f>
        <v/>
      </c>
      <c r="U23" s="28" t="str">
        <f>IFERROR(VLOOKUP(A23,[1]Revenue_Margin_input_ISC!A:K,8,0),"")</f>
        <v/>
      </c>
      <c r="V23" s="28" t="str">
        <f>IFERROR(VLOOKUP($A23,[1]Revenue_Margin_input_ISC!$A:$AK,9,0),"")</f>
        <v/>
      </c>
      <c r="W23" s="28" t="str">
        <f>IFERROR(VLOOKUP($A23,[1]Revenue_Margin_input_ISC!$A:$AK,10,0),"")</f>
        <v/>
      </c>
      <c r="X23" s="28" t="str">
        <f>IFERROR(VLOOKUP($A23,[1]Revenue_Margin_input_ISC!$A:$AK,11,0),"")</f>
        <v/>
      </c>
      <c r="Y23" s="28" t="str">
        <f>IFERROR(VLOOKUP($A23,[1]Revenue_Margin_input_ISC!$A:$AK,12,0),"")</f>
        <v/>
      </c>
      <c r="Z23" s="28" t="str">
        <f>IFERROR(VLOOKUP($A23,[1]Revenue_Margin_input_ISC!$A:$AK,13,0),"")</f>
        <v/>
      </c>
      <c r="AA23" s="29">
        <f t="shared" si="10"/>
        <v>0</v>
      </c>
      <c r="AB23" s="30">
        <f t="shared" si="10"/>
        <v>0</v>
      </c>
      <c r="AC23" s="30">
        <f t="shared" si="10"/>
        <v>0</v>
      </c>
      <c r="AD23" s="30">
        <f t="shared" si="10"/>
        <v>0</v>
      </c>
      <c r="AE23" s="30">
        <f t="shared" si="10"/>
        <v>0</v>
      </c>
      <c r="AF23" s="30">
        <f t="shared" si="10"/>
        <v>0</v>
      </c>
      <c r="AG23" s="31">
        <f t="shared" si="10"/>
        <v>0</v>
      </c>
      <c r="AH23" s="29">
        <f t="shared" si="11"/>
        <v>0</v>
      </c>
      <c r="AI23" s="30">
        <f t="shared" si="11"/>
        <v>0</v>
      </c>
      <c r="AJ23" s="30">
        <f t="shared" si="11"/>
        <v>0</v>
      </c>
      <c r="AK23" s="30">
        <f t="shared" si="11"/>
        <v>0</v>
      </c>
      <c r="AL23" s="30">
        <f t="shared" si="11"/>
        <v>0</v>
      </c>
      <c r="AM23" s="30">
        <f t="shared" si="11"/>
        <v>0</v>
      </c>
      <c r="AN23" s="31">
        <f t="shared" si="11"/>
        <v>0</v>
      </c>
      <c r="AO23" s="32"/>
      <c r="AP23" s="33"/>
      <c r="AQ23" s="33"/>
      <c r="AR23" s="33"/>
      <c r="AS23" s="33"/>
      <c r="AT23" s="33"/>
      <c r="AU23" s="88"/>
      <c r="AV23" t="str">
        <f t="shared" si="6"/>
        <v>C1 1-3.5T - Standard and Premium</v>
      </c>
      <c r="AW23" t="str">
        <f t="shared" si="8"/>
        <v>C1 1-3.5T - Standard and Premium_AM &amp; EMEA</v>
      </c>
    </row>
    <row r="24" spans="1:49" ht="15" outlineLevel="1" x14ac:dyDescent="0.25">
      <c r="A24" s="21" t="s">
        <v>63</v>
      </c>
      <c r="B24" t="s">
        <v>64</v>
      </c>
      <c r="C24" t="s">
        <v>26</v>
      </c>
      <c r="D24" t="s">
        <v>34</v>
      </c>
      <c r="E24" t="str">
        <f>VLOOKUP(A24,[1]VLookup!G:I,3,0)</f>
        <v>C1 3W Stand</v>
      </c>
      <c r="F24" s="105">
        <v>0</v>
      </c>
      <c r="G24" s="103">
        <f t="shared" si="5"/>
        <v>0</v>
      </c>
      <c r="H24" s="103">
        <f>IFERROR(VLOOKUP(A24,[1]ISC_bookings_input!H:I,2,0),0)</f>
        <v>0</v>
      </c>
      <c r="I24" s="103">
        <f t="shared" si="1"/>
        <v>0</v>
      </c>
      <c r="J24" s="103">
        <f t="shared" si="1"/>
        <v>0</v>
      </c>
      <c r="K24" s="103">
        <f t="shared" si="1"/>
        <v>0</v>
      </c>
      <c r="L24" s="104">
        <f t="shared" si="1"/>
        <v>0</v>
      </c>
      <c r="M24" s="86" t="str">
        <f>IFERROR(VLOOKUP(A24,[1]Revenue_Margin_input_ISC!A:F,6,0),"")</f>
        <v/>
      </c>
      <c r="N24" s="25" t="str">
        <f t="shared" si="9"/>
        <v/>
      </c>
      <c r="O24" s="25" t="str">
        <f t="shared" si="9"/>
        <v/>
      </c>
      <c r="P24" s="25" t="str">
        <f t="shared" si="9"/>
        <v/>
      </c>
      <c r="Q24" s="25" t="str">
        <f t="shared" si="9"/>
        <v/>
      </c>
      <c r="R24" s="25" t="str">
        <f t="shared" si="9"/>
        <v/>
      </c>
      <c r="S24" s="26" t="str">
        <f t="shared" si="9"/>
        <v/>
      </c>
      <c r="T24" s="27" t="str">
        <f>IFERROR(VLOOKUP(A24,[1]Revenue_Margin_input_ISC!A:K,7,0),"")</f>
        <v/>
      </c>
      <c r="U24" s="28" t="str">
        <f>IFERROR(VLOOKUP(A24,[1]Revenue_Margin_input_ISC!A:K,8,0),"")</f>
        <v/>
      </c>
      <c r="V24" s="28" t="str">
        <f>IFERROR(VLOOKUP($A24,[1]Revenue_Margin_input_ISC!$A:$AK,9,0),"")</f>
        <v/>
      </c>
      <c r="W24" s="28" t="str">
        <f>IFERROR(VLOOKUP($A24,[1]Revenue_Margin_input_ISC!$A:$AK,10,0),"")</f>
        <v/>
      </c>
      <c r="X24" s="28" t="str">
        <f>IFERROR(VLOOKUP($A24,[1]Revenue_Margin_input_ISC!$A:$AK,11,0),"")</f>
        <v/>
      </c>
      <c r="Y24" s="28" t="str">
        <f>IFERROR(VLOOKUP($A24,[1]Revenue_Margin_input_ISC!$A:$AK,12,0),"")</f>
        <v/>
      </c>
      <c r="Z24" s="28" t="str">
        <f>IFERROR(VLOOKUP($A24,[1]Revenue_Margin_input_ISC!$A:$AK,13,0),"")</f>
        <v/>
      </c>
      <c r="AA24" s="29">
        <f t="shared" si="10"/>
        <v>0</v>
      </c>
      <c r="AB24" s="30">
        <f t="shared" si="10"/>
        <v>0</v>
      </c>
      <c r="AC24" s="30">
        <f t="shared" si="10"/>
        <v>0</v>
      </c>
      <c r="AD24" s="30">
        <f t="shared" si="10"/>
        <v>0</v>
      </c>
      <c r="AE24" s="30">
        <f t="shared" si="10"/>
        <v>0</v>
      </c>
      <c r="AF24" s="30">
        <f t="shared" si="10"/>
        <v>0</v>
      </c>
      <c r="AG24" s="31">
        <f t="shared" si="10"/>
        <v>0</v>
      </c>
      <c r="AH24" s="29">
        <f t="shared" si="11"/>
        <v>0</v>
      </c>
      <c r="AI24" s="30">
        <f t="shared" si="11"/>
        <v>0</v>
      </c>
      <c r="AJ24" s="30">
        <f t="shared" si="11"/>
        <v>0</v>
      </c>
      <c r="AK24" s="30">
        <f t="shared" si="11"/>
        <v>0</v>
      </c>
      <c r="AL24" s="30">
        <f t="shared" si="11"/>
        <v>0</v>
      </c>
      <c r="AM24" s="30">
        <f t="shared" si="11"/>
        <v>0</v>
      </c>
      <c r="AN24" s="31">
        <f t="shared" si="11"/>
        <v>0</v>
      </c>
      <c r="AO24" s="32"/>
      <c r="AP24" s="33"/>
      <c r="AQ24" s="33"/>
      <c r="AR24" s="33"/>
      <c r="AS24" s="33"/>
      <c r="AT24" s="33"/>
      <c r="AU24" s="88"/>
      <c r="AV24" t="str">
        <f t="shared" si="6"/>
        <v>C1 1-3.5T - Standard and Premium</v>
      </c>
      <c r="AW24" t="str">
        <f t="shared" si="8"/>
        <v>C1 1-3.5T - Standard and Premium_AM &amp; EMEA</v>
      </c>
    </row>
    <row r="25" spans="1:49" ht="15" outlineLevel="1" x14ac:dyDescent="0.25">
      <c r="A25" s="21" t="s">
        <v>65</v>
      </c>
      <c r="B25" t="s">
        <v>66</v>
      </c>
      <c r="C25" t="s">
        <v>21</v>
      </c>
      <c r="D25" t="s">
        <v>29</v>
      </c>
      <c r="E25" t="str">
        <f>VLOOKUP(A25,[1]VLookup!G:I,3,0)</f>
        <v>C1 1-3.5T</v>
      </c>
      <c r="F25" s="105">
        <v>0</v>
      </c>
      <c r="G25" s="103">
        <f t="shared" si="5"/>
        <v>0</v>
      </c>
      <c r="H25" s="103">
        <f>IFERROR(VLOOKUP(A25,[1]ISC_bookings_input!H:I,2,0),0)</f>
        <v>0</v>
      </c>
      <c r="I25" s="103">
        <f t="shared" si="1"/>
        <v>0</v>
      </c>
      <c r="J25" s="103">
        <f t="shared" si="1"/>
        <v>0</v>
      </c>
      <c r="K25" s="103">
        <f t="shared" si="1"/>
        <v>0</v>
      </c>
      <c r="L25" s="104">
        <f t="shared" si="1"/>
        <v>0</v>
      </c>
      <c r="M25" s="86" t="str">
        <f>IFERROR(VLOOKUP(A25,[1]Revenue_Margin_input_ISC!A:F,6,0),"")</f>
        <v/>
      </c>
      <c r="N25" s="25" t="str">
        <f t="shared" si="9"/>
        <v/>
      </c>
      <c r="O25" s="25" t="str">
        <f t="shared" si="9"/>
        <v/>
      </c>
      <c r="P25" s="25" t="str">
        <f t="shared" si="9"/>
        <v/>
      </c>
      <c r="Q25" s="25" t="str">
        <f t="shared" si="9"/>
        <v/>
      </c>
      <c r="R25" s="25" t="str">
        <f t="shared" si="9"/>
        <v/>
      </c>
      <c r="S25" s="26" t="str">
        <f t="shared" si="9"/>
        <v/>
      </c>
      <c r="T25" s="27" t="str">
        <f>IFERROR(VLOOKUP(A25,[1]Revenue_Margin_input_ISC!A:K,7,0),"")</f>
        <v/>
      </c>
      <c r="U25" s="28" t="str">
        <f>IFERROR(VLOOKUP(A25,[1]Revenue_Margin_input_ISC!A:K,8,0),"")</f>
        <v/>
      </c>
      <c r="V25" s="28" t="str">
        <f>IFERROR(VLOOKUP($A25,[1]Revenue_Margin_input_ISC!$A:$AK,9,0),"")</f>
        <v/>
      </c>
      <c r="W25" s="28" t="str">
        <f>IFERROR(VLOOKUP($A25,[1]Revenue_Margin_input_ISC!$A:$AK,10,0),"")</f>
        <v/>
      </c>
      <c r="X25" s="28" t="str">
        <f>IFERROR(VLOOKUP($A25,[1]Revenue_Margin_input_ISC!$A:$AK,11,0),"")</f>
        <v/>
      </c>
      <c r="Y25" s="28" t="str">
        <f>IFERROR(VLOOKUP($A25,[1]Revenue_Margin_input_ISC!$A:$AK,12,0),"")</f>
        <v/>
      </c>
      <c r="Z25" s="28" t="str">
        <f>IFERROR(VLOOKUP($A25,[1]Revenue_Margin_input_ISC!$A:$AK,13,0),"")</f>
        <v/>
      </c>
      <c r="AA25" s="29">
        <f t="shared" si="10"/>
        <v>0</v>
      </c>
      <c r="AB25" s="30">
        <f t="shared" si="10"/>
        <v>0</v>
      </c>
      <c r="AC25" s="30">
        <f t="shared" si="10"/>
        <v>0</v>
      </c>
      <c r="AD25" s="30">
        <f t="shared" si="10"/>
        <v>0</v>
      </c>
      <c r="AE25" s="30">
        <f t="shared" si="10"/>
        <v>0</v>
      </c>
      <c r="AF25" s="30">
        <f t="shared" si="10"/>
        <v>0</v>
      </c>
      <c r="AG25" s="31">
        <f t="shared" si="10"/>
        <v>0</v>
      </c>
      <c r="AH25" s="29">
        <f t="shared" si="11"/>
        <v>0</v>
      </c>
      <c r="AI25" s="30">
        <f t="shared" si="11"/>
        <v>0</v>
      </c>
      <c r="AJ25" s="30">
        <f t="shared" si="11"/>
        <v>0</v>
      </c>
      <c r="AK25" s="30">
        <f t="shared" si="11"/>
        <v>0</v>
      </c>
      <c r="AL25" s="30">
        <f t="shared" si="11"/>
        <v>0</v>
      </c>
      <c r="AM25" s="30">
        <f t="shared" si="11"/>
        <v>0</v>
      </c>
      <c r="AN25" s="31">
        <f t="shared" si="11"/>
        <v>0</v>
      </c>
      <c r="AO25" s="32"/>
      <c r="AP25" s="33"/>
      <c r="AQ25" s="33"/>
      <c r="AR25" s="33"/>
      <c r="AS25" s="33"/>
      <c r="AT25" s="33"/>
      <c r="AU25" s="88"/>
      <c r="AV25" t="str">
        <f t="shared" si="6"/>
        <v>C1 1-3.5T - Standard and Premium</v>
      </c>
      <c r="AW25" t="str">
        <f t="shared" si="8"/>
        <v>C1 1-3.5T - Standard and Premium_AM &amp; EMEA</v>
      </c>
    </row>
    <row r="26" spans="1:49" ht="15" outlineLevel="1" x14ac:dyDescent="0.25">
      <c r="A26" s="21" t="s">
        <v>67</v>
      </c>
      <c r="B26" t="s">
        <v>68</v>
      </c>
      <c r="C26" t="s">
        <v>14</v>
      </c>
      <c r="D26" t="s">
        <v>18</v>
      </c>
      <c r="E26" t="str">
        <f>VLOOKUP(A26,[1]VLookup!G:I,3,0)</f>
        <v>C1 1-3.5T</v>
      </c>
      <c r="F26" s="105">
        <v>0</v>
      </c>
      <c r="G26" s="103">
        <f t="shared" si="5"/>
        <v>0</v>
      </c>
      <c r="H26" s="103">
        <f>IFERROR(VLOOKUP(A26,[1]ISC_bookings_input!H:I,2,0),0)</f>
        <v>0</v>
      </c>
      <c r="I26" s="103">
        <f t="shared" si="1"/>
        <v>0</v>
      </c>
      <c r="J26" s="103">
        <f t="shared" si="1"/>
        <v>0</v>
      </c>
      <c r="K26" s="103">
        <f t="shared" si="1"/>
        <v>0</v>
      </c>
      <c r="L26" s="104">
        <f t="shared" si="1"/>
        <v>0</v>
      </c>
      <c r="M26" s="86" t="str">
        <f>IFERROR(VLOOKUP(A26,[1]Revenue_Margin_input_ISC!A:F,6,0),"")</f>
        <v/>
      </c>
      <c r="N26" s="25" t="str">
        <f t="shared" si="9"/>
        <v/>
      </c>
      <c r="O26" s="25" t="str">
        <f t="shared" si="9"/>
        <v/>
      </c>
      <c r="P26" s="25" t="str">
        <f t="shared" si="9"/>
        <v/>
      </c>
      <c r="Q26" s="25" t="str">
        <f t="shared" si="9"/>
        <v/>
      </c>
      <c r="R26" s="25" t="str">
        <f t="shared" si="9"/>
        <v/>
      </c>
      <c r="S26" s="26" t="str">
        <f t="shared" si="9"/>
        <v/>
      </c>
      <c r="T26" s="27" t="str">
        <f>IFERROR(VLOOKUP(A26,[1]Revenue_Margin_input_ISC!A:K,7,0),"")</f>
        <v/>
      </c>
      <c r="U26" s="28" t="str">
        <f>IFERROR(VLOOKUP(A26,[1]Revenue_Margin_input_ISC!A:K,8,0),"")</f>
        <v/>
      </c>
      <c r="V26" s="28" t="str">
        <f>IFERROR(VLOOKUP($A26,[1]Revenue_Margin_input_ISC!$A:$AK,9,0),"")</f>
        <v/>
      </c>
      <c r="W26" s="28" t="str">
        <f>IFERROR(VLOOKUP($A26,[1]Revenue_Margin_input_ISC!$A:$AK,10,0),"")</f>
        <v/>
      </c>
      <c r="X26" s="28" t="str">
        <f>IFERROR(VLOOKUP($A26,[1]Revenue_Margin_input_ISC!$A:$AK,11,0),"")</f>
        <v/>
      </c>
      <c r="Y26" s="28" t="str">
        <f>IFERROR(VLOOKUP($A26,[1]Revenue_Margin_input_ISC!$A:$AK,12,0),"")</f>
        <v/>
      </c>
      <c r="Z26" s="28" t="str">
        <f>IFERROR(VLOOKUP($A26,[1]Revenue_Margin_input_ISC!$A:$AK,13,0),"")</f>
        <v/>
      </c>
      <c r="AA26" s="29">
        <f t="shared" si="10"/>
        <v>0</v>
      </c>
      <c r="AB26" s="30">
        <f t="shared" si="10"/>
        <v>0</v>
      </c>
      <c r="AC26" s="30">
        <f t="shared" si="10"/>
        <v>0</v>
      </c>
      <c r="AD26" s="30">
        <f t="shared" si="10"/>
        <v>0</v>
      </c>
      <c r="AE26" s="30">
        <f t="shared" si="10"/>
        <v>0</v>
      </c>
      <c r="AF26" s="30">
        <f t="shared" si="10"/>
        <v>0</v>
      </c>
      <c r="AG26" s="31">
        <f t="shared" si="10"/>
        <v>0</v>
      </c>
      <c r="AH26" s="29">
        <f t="shared" si="11"/>
        <v>0</v>
      </c>
      <c r="AI26" s="30">
        <f t="shared" si="11"/>
        <v>0</v>
      </c>
      <c r="AJ26" s="30">
        <f t="shared" si="11"/>
        <v>0</v>
      </c>
      <c r="AK26" s="30">
        <f t="shared" si="11"/>
        <v>0</v>
      </c>
      <c r="AL26" s="30">
        <f t="shared" si="11"/>
        <v>0</v>
      </c>
      <c r="AM26" s="30">
        <f t="shared" si="11"/>
        <v>0</v>
      </c>
      <c r="AN26" s="31">
        <f t="shared" si="11"/>
        <v>0</v>
      </c>
      <c r="AO26" s="32"/>
      <c r="AP26" s="33"/>
      <c r="AQ26" s="33"/>
      <c r="AR26" s="33"/>
      <c r="AS26" s="33"/>
      <c r="AT26" s="33"/>
      <c r="AU26" s="88"/>
      <c r="AV26" t="str">
        <f t="shared" si="6"/>
        <v>C1 1-3.5T - Standard and Premium</v>
      </c>
      <c r="AW26" t="str">
        <f t="shared" si="7"/>
        <v>C1 1-3.5T - Standard and Premium_SN</v>
      </c>
    </row>
    <row r="27" spans="1:49" ht="15" outlineLevel="1" x14ac:dyDescent="0.25">
      <c r="A27" s="21" t="s">
        <v>69</v>
      </c>
      <c r="B27" t="s">
        <v>70</v>
      </c>
      <c r="C27" t="s">
        <v>21</v>
      </c>
      <c r="D27" t="s">
        <v>18</v>
      </c>
      <c r="E27" t="str">
        <f>VLOOKUP(A27,[1]VLookup!G:I,3,0)</f>
        <v>C1 1-3.5T</v>
      </c>
      <c r="F27" s="105">
        <v>3</v>
      </c>
      <c r="G27" s="103">
        <f t="shared" si="5"/>
        <v>0</v>
      </c>
      <c r="H27" s="103">
        <f>IFERROR(VLOOKUP(A27,[1]ISC_bookings_input!H:I,2,0),0)</f>
        <v>0</v>
      </c>
      <c r="I27" s="103">
        <f t="shared" si="1"/>
        <v>0</v>
      </c>
      <c r="J27" s="103">
        <f t="shared" si="1"/>
        <v>0</v>
      </c>
      <c r="K27" s="103">
        <f t="shared" si="1"/>
        <v>0</v>
      </c>
      <c r="L27" s="104">
        <f t="shared" si="1"/>
        <v>0</v>
      </c>
      <c r="M27" s="86">
        <f>IFERROR(VLOOKUP(A27,[1]Revenue_Margin_input_ISC!A:F,6,0),"")</f>
        <v>25</v>
      </c>
      <c r="N27" s="25">
        <f t="shared" si="9"/>
        <v>25</v>
      </c>
      <c r="O27" s="25">
        <f t="shared" si="9"/>
        <v>25</v>
      </c>
      <c r="P27" s="25">
        <f t="shared" si="9"/>
        <v>25</v>
      </c>
      <c r="Q27" s="25">
        <f t="shared" si="9"/>
        <v>25</v>
      </c>
      <c r="R27" s="25">
        <f t="shared" si="9"/>
        <v>25</v>
      </c>
      <c r="S27" s="26">
        <f t="shared" si="9"/>
        <v>25</v>
      </c>
      <c r="T27" s="27">
        <f>IFERROR(VLOOKUP(A27,[1]Revenue_Margin_input_ISC!A:K,7,0),"")</f>
        <v>0.08</v>
      </c>
      <c r="U27" s="28">
        <f>IFERROR(VLOOKUP(A27,[1]Revenue_Margin_input_ISC!A:K,8,0),"")</f>
        <v>0.08</v>
      </c>
      <c r="V27" s="28">
        <f>IFERROR(VLOOKUP($A27,[1]Revenue_Margin_input_ISC!$A:$AK,9,0),"")</f>
        <v>0.09</v>
      </c>
      <c r="W27" s="28">
        <f>IFERROR(VLOOKUP($A27,[1]Revenue_Margin_input_ISC!$A:$AK,10,0),"")</f>
        <v>0.09</v>
      </c>
      <c r="X27" s="28">
        <f>IFERROR(VLOOKUP($A27,[1]Revenue_Margin_input_ISC!$A:$AK,11,0),"")</f>
        <v>0.09</v>
      </c>
      <c r="Y27" s="28">
        <f>IFERROR(VLOOKUP($A27,[1]Revenue_Margin_input_ISC!$A:$AK,12,0),"")</f>
        <v>0.09</v>
      </c>
      <c r="Z27" s="28">
        <f>IFERROR(VLOOKUP($A27,[1]Revenue_Margin_input_ISC!$A:$AK,13,0),"")</f>
        <v>0.09</v>
      </c>
      <c r="AA27" s="29">
        <f t="shared" si="10"/>
        <v>75</v>
      </c>
      <c r="AB27" s="30">
        <f t="shared" si="10"/>
        <v>0</v>
      </c>
      <c r="AC27" s="30">
        <f t="shared" si="10"/>
        <v>0</v>
      </c>
      <c r="AD27" s="30">
        <f t="shared" si="10"/>
        <v>0</v>
      </c>
      <c r="AE27" s="30">
        <f t="shared" si="10"/>
        <v>0</v>
      </c>
      <c r="AF27" s="30">
        <f t="shared" si="10"/>
        <v>0</v>
      </c>
      <c r="AG27" s="31">
        <f t="shared" si="10"/>
        <v>0</v>
      </c>
      <c r="AH27" s="29">
        <f t="shared" si="11"/>
        <v>6</v>
      </c>
      <c r="AI27" s="30">
        <f t="shared" si="11"/>
        <v>0</v>
      </c>
      <c r="AJ27" s="30">
        <f t="shared" si="11"/>
        <v>0</v>
      </c>
      <c r="AK27" s="30">
        <f t="shared" si="11"/>
        <v>0</v>
      </c>
      <c r="AL27" s="30">
        <f t="shared" si="11"/>
        <v>0</v>
      </c>
      <c r="AM27" s="30">
        <f t="shared" si="11"/>
        <v>0</v>
      </c>
      <c r="AN27" s="31">
        <f t="shared" si="11"/>
        <v>0</v>
      </c>
      <c r="AO27" s="32"/>
      <c r="AP27" s="33"/>
      <c r="AQ27" s="33"/>
      <c r="AR27" s="33"/>
      <c r="AS27" s="33"/>
      <c r="AT27" s="33"/>
      <c r="AU27" s="88"/>
      <c r="AV27" t="str">
        <f t="shared" si="6"/>
        <v>C1 1-3.5T - Standard and Premium</v>
      </c>
      <c r="AW27" t="str">
        <f t="shared" ref="AW27:AW28" si="12">AV27&amp;"_"&amp;"AM &amp; EMEA"</f>
        <v>C1 1-3.5T - Standard and Premium_AM &amp; EMEA</v>
      </c>
    </row>
    <row r="28" spans="1:49" ht="15" outlineLevel="1" x14ac:dyDescent="0.25">
      <c r="A28" s="21" t="s">
        <v>71</v>
      </c>
      <c r="B28" t="s">
        <v>72</v>
      </c>
      <c r="C28" t="s">
        <v>21</v>
      </c>
      <c r="D28" t="s">
        <v>29</v>
      </c>
      <c r="E28" t="str">
        <f>VLOOKUP(A28,[1]VLookup!G:I,3,0)</f>
        <v>C1 1-3.5T</v>
      </c>
      <c r="F28" s="105">
        <v>0</v>
      </c>
      <c r="G28" s="103">
        <f t="shared" si="5"/>
        <v>0</v>
      </c>
      <c r="H28" s="103">
        <f>IFERROR(VLOOKUP(A28,[1]ISC_bookings_input!H:I,2,0),0)</f>
        <v>0</v>
      </c>
      <c r="I28" s="103">
        <f t="shared" si="1"/>
        <v>0</v>
      </c>
      <c r="J28" s="103">
        <f t="shared" si="1"/>
        <v>0</v>
      </c>
      <c r="K28" s="103">
        <f t="shared" si="1"/>
        <v>0</v>
      </c>
      <c r="L28" s="104">
        <f t="shared" si="1"/>
        <v>0</v>
      </c>
      <c r="M28" s="86" t="str">
        <f>IFERROR(VLOOKUP(A28,[1]Revenue_Margin_input_ISC!A:F,6,0),"")</f>
        <v/>
      </c>
      <c r="N28" s="25" t="str">
        <f t="shared" si="9"/>
        <v/>
      </c>
      <c r="O28" s="25" t="str">
        <f t="shared" si="9"/>
        <v/>
      </c>
      <c r="P28" s="25" t="str">
        <f t="shared" si="9"/>
        <v/>
      </c>
      <c r="Q28" s="25" t="str">
        <f t="shared" si="9"/>
        <v/>
      </c>
      <c r="R28" s="25" t="str">
        <f t="shared" si="9"/>
        <v/>
      </c>
      <c r="S28" s="26" t="str">
        <f t="shared" si="9"/>
        <v/>
      </c>
      <c r="T28" s="27" t="str">
        <f>IFERROR(VLOOKUP(A28,[1]Revenue_Margin_input_ISC!A:K,7,0),"")</f>
        <v/>
      </c>
      <c r="U28" s="28" t="str">
        <f>IFERROR(VLOOKUP(A28,[1]Revenue_Margin_input_ISC!A:K,8,0),"")</f>
        <v/>
      </c>
      <c r="V28" s="28" t="str">
        <f>IFERROR(VLOOKUP($A28,[1]Revenue_Margin_input_ISC!$A:$AK,9,0),"")</f>
        <v/>
      </c>
      <c r="W28" s="28" t="str">
        <f>IFERROR(VLOOKUP($A28,[1]Revenue_Margin_input_ISC!$A:$AK,10,0),"")</f>
        <v/>
      </c>
      <c r="X28" s="28" t="str">
        <f>IFERROR(VLOOKUP($A28,[1]Revenue_Margin_input_ISC!$A:$AK,11,0),"")</f>
        <v/>
      </c>
      <c r="Y28" s="28" t="str">
        <f>IFERROR(VLOOKUP($A28,[1]Revenue_Margin_input_ISC!$A:$AK,12,0),"")</f>
        <v/>
      </c>
      <c r="Z28" s="28" t="str">
        <f>IFERROR(VLOOKUP($A28,[1]Revenue_Margin_input_ISC!$A:$AK,13,0),"")</f>
        <v/>
      </c>
      <c r="AA28" s="29">
        <f t="shared" si="10"/>
        <v>0</v>
      </c>
      <c r="AB28" s="30">
        <f t="shared" si="10"/>
        <v>0</v>
      </c>
      <c r="AC28" s="30">
        <f t="shared" si="10"/>
        <v>0</v>
      </c>
      <c r="AD28" s="30">
        <f t="shared" si="10"/>
        <v>0</v>
      </c>
      <c r="AE28" s="30">
        <f t="shared" si="10"/>
        <v>0</v>
      </c>
      <c r="AF28" s="30">
        <f t="shared" si="10"/>
        <v>0</v>
      </c>
      <c r="AG28" s="31">
        <f t="shared" si="10"/>
        <v>0</v>
      </c>
      <c r="AH28" s="29">
        <f t="shared" si="11"/>
        <v>0</v>
      </c>
      <c r="AI28" s="30">
        <f t="shared" si="11"/>
        <v>0</v>
      </c>
      <c r="AJ28" s="30">
        <f t="shared" si="11"/>
        <v>0</v>
      </c>
      <c r="AK28" s="30">
        <f t="shared" si="11"/>
        <v>0</v>
      </c>
      <c r="AL28" s="30">
        <f t="shared" si="11"/>
        <v>0</v>
      </c>
      <c r="AM28" s="30">
        <f t="shared" si="11"/>
        <v>0</v>
      </c>
      <c r="AN28" s="31">
        <f t="shared" si="11"/>
        <v>0</v>
      </c>
      <c r="AO28" s="32"/>
      <c r="AP28" s="33"/>
      <c r="AQ28" s="33"/>
      <c r="AR28" s="33"/>
      <c r="AS28" s="33"/>
      <c r="AT28" s="33"/>
      <c r="AU28" s="88"/>
      <c r="AV28" t="str">
        <f t="shared" si="6"/>
        <v>C1 1-3.5T - Standard and Premium</v>
      </c>
      <c r="AW28" t="str">
        <f t="shared" si="12"/>
        <v>C1 1-3.5T - Standard and Premium_AM &amp; EMEA</v>
      </c>
    </row>
    <row r="29" spans="1:49" ht="15" outlineLevel="1" x14ac:dyDescent="0.25">
      <c r="A29" s="21" t="s">
        <v>73</v>
      </c>
      <c r="B29" t="s">
        <v>74</v>
      </c>
      <c r="C29" t="s">
        <v>14</v>
      </c>
      <c r="D29" t="s">
        <v>15</v>
      </c>
      <c r="E29" t="str">
        <f>VLOOKUP(A29,[1]VLookup!G:I,3,0)</f>
        <v>C1 1-3.5T</v>
      </c>
      <c r="F29" s="105">
        <v>0</v>
      </c>
      <c r="G29" s="103">
        <f t="shared" si="5"/>
        <v>0</v>
      </c>
      <c r="H29" s="103">
        <f>IFERROR(VLOOKUP(A29,[1]ISC_bookings_input!H:I,2,0),0)</f>
        <v>0</v>
      </c>
      <c r="I29" s="103">
        <f t="shared" si="1"/>
        <v>0</v>
      </c>
      <c r="J29" s="103">
        <f t="shared" si="1"/>
        <v>0</v>
      </c>
      <c r="K29" s="103">
        <f t="shared" si="1"/>
        <v>0</v>
      </c>
      <c r="L29" s="104">
        <f t="shared" si="1"/>
        <v>0</v>
      </c>
      <c r="M29" s="86" t="str">
        <f>IFERROR(VLOOKUP(A29,[1]Revenue_Margin_input_ISC!A:F,6,0),"")</f>
        <v/>
      </c>
      <c r="N29" s="25" t="str">
        <f t="shared" si="9"/>
        <v/>
      </c>
      <c r="O29" s="25" t="str">
        <f t="shared" si="9"/>
        <v/>
      </c>
      <c r="P29" s="25" t="str">
        <f t="shared" si="9"/>
        <v/>
      </c>
      <c r="Q29" s="25" t="str">
        <f t="shared" si="9"/>
        <v/>
      </c>
      <c r="R29" s="25" t="str">
        <f t="shared" si="9"/>
        <v/>
      </c>
      <c r="S29" s="26" t="str">
        <f t="shared" si="9"/>
        <v/>
      </c>
      <c r="T29" s="27" t="str">
        <f>IFERROR(VLOOKUP(A29,[1]Revenue_Margin_input_ISC!A:K,7,0),"")</f>
        <v/>
      </c>
      <c r="U29" s="28" t="str">
        <f>IFERROR(VLOOKUP(A29,[1]Revenue_Margin_input_ISC!A:K,8,0),"")</f>
        <v/>
      </c>
      <c r="V29" s="28" t="str">
        <f>IFERROR(VLOOKUP($A29,[1]Revenue_Margin_input_ISC!$A:$AK,9,0),"")</f>
        <v/>
      </c>
      <c r="W29" s="28" t="str">
        <f>IFERROR(VLOOKUP($A29,[1]Revenue_Margin_input_ISC!$A:$AK,10,0),"")</f>
        <v/>
      </c>
      <c r="X29" s="28" t="str">
        <f>IFERROR(VLOOKUP($A29,[1]Revenue_Margin_input_ISC!$A:$AK,11,0),"")</f>
        <v/>
      </c>
      <c r="Y29" s="28" t="str">
        <f>IFERROR(VLOOKUP($A29,[1]Revenue_Margin_input_ISC!$A:$AK,12,0),"")</f>
        <v/>
      </c>
      <c r="Z29" s="28" t="str">
        <f>IFERROR(VLOOKUP($A29,[1]Revenue_Margin_input_ISC!$A:$AK,13,0),"")</f>
        <v/>
      </c>
      <c r="AA29" s="29">
        <f t="shared" si="10"/>
        <v>0</v>
      </c>
      <c r="AB29" s="30">
        <f t="shared" si="10"/>
        <v>0</v>
      </c>
      <c r="AC29" s="30">
        <f t="shared" si="10"/>
        <v>0</v>
      </c>
      <c r="AD29" s="30">
        <f t="shared" si="10"/>
        <v>0</v>
      </c>
      <c r="AE29" s="30">
        <f t="shared" si="10"/>
        <v>0</v>
      </c>
      <c r="AF29" s="30">
        <f t="shared" si="10"/>
        <v>0</v>
      </c>
      <c r="AG29" s="31">
        <f t="shared" si="10"/>
        <v>0</v>
      </c>
      <c r="AH29" s="29">
        <f t="shared" si="11"/>
        <v>0</v>
      </c>
      <c r="AI29" s="30">
        <f t="shared" si="11"/>
        <v>0</v>
      </c>
      <c r="AJ29" s="30">
        <f t="shared" si="11"/>
        <v>0</v>
      </c>
      <c r="AK29" s="30">
        <f t="shared" si="11"/>
        <v>0</v>
      </c>
      <c r="AL29" s="30">
        <f t="shared" si="11"/>
        <v>0</v>
      </c>
      <c r="AM29" s="30">
        <f t="shared" si="11"/>
        <v>0</v>
      </c>
      <c r="AN29" s="31">
        <f t="shared" si="11"/>
        <v>0</v>
      </c>
      <c r="AO29" s="32"/>
      <c r="AP29" s="33"/>
      <c r="AQ29" s="33"/>
      <c r="AR29" s="33"/>
      <c r="AS29" s="33"/>
      <c r="AT29" s="33"/>
      <c r="AU29" s="88"/>
      <c r="AV29" t="str">
        <f t="shared" si="6"/>
        <v>C1 1-3.5T - Standard and Premium</v>
      </c>
      <c r="AW29" t="str">
        <f t="shared" si="7"/>
        <v>C1 1-3.5T - Standard and Premium_SN</v>
      </c>
    </row>
    <row r="30" spans="1:49" ht="15" outlineLevel="1" x14ac:dyDescent="0.25">
      <c r="A30" s="21" t="s">
        <v>75</v>
      </c>
      <c r="B30" t="s">
        <v>76</v>
      </c>
      <c r="C30" t="s">
        <v>21</v>
      </c>
      <c r="D30" t="s">
        <v>15</v>
      </c>
      <c r="E30" t="str">
        <f>VLOOKUP(A30,[1]VLookup!G:I,3,0)</f>
        <v>C1 1-3.5T</v>
      </c>
      <c r="F30" s="105">
        <v>9</v>
      </c>
      <c r="G30" s="103">
        <f t="shared" si="5"/>
        <v>1</v>
      </c>
      <c r="H30" s="103"/>
      <c r="I30" s="103">
        <f t="shared" si="1"/>
        <v>0</v>
      </c>
      <c r="J30" s="103">
        <f t="shared" si="1"/>
        <v>0</v>
      </c>
      <c r="K30" s="103">
        <f t="shared" si="1"/>
        <v>0</v>
      </c>
      <c r="L30" s="103">
        <f t="shared" si="1"/>
        <v>0</v>
      </c>
      <c r="M30" s="86">
        <f>IFERROR(VLOOKUP(A30,[1]Revenue_Margin_input_ISC!A:F,6,0),"")</f>
        <v>25</v>
      </c>
      <c r="N30" s="25">
        <f t="shared" si="9"/>
        <v>25</v>
      </c>
      <c r="O30" s="25">
        <f t="shared" si="9"/>
        <v>25</v>
      </c>
      <c r="P30" s="25">
        <f t="shared" si="9"/>
        <v>25</v>
      </c>
      <c r="Q30" s="25">
        <f t="shared" si="9"/>
        <v>25</v>
      </c>
      <c r="R30" s="25">
        <f t="shared" si="9"/>
        <v>25</v>
      </c>
      <c r="S30" s="26">
        <f t="shared" si="9"/>
        <v>25</v>
      </c>
      <c r="T30" s="27">
        <f>IFERROR(VLOOKUP(A30,[1]Revenue_Margin_input_ISC!A:K,7,0),"")</f>
        <v>0.08</v>
      </c>
      <c r="U30" s="28">
        <f>IFERROR(VLOOKUP(A30,[1]Revenue_Margin_input_ISC!A:K,8,0),"")</f>
        <v>0.08</v>
      </c>
      <c r="V30" s="28">
        <f>IFERROR(VLOOKUP($A30,[1]Revenue_Margin_input_ISC!$A:$AK,9,0),"")</f>
        <v>0.09</v>
      </c>
      <c r="W30" s="28">
        <f>IFERROR(VLOOKUP($A30,[1]Revenue_Margin_input_ISC!$A:$AK,10,0),"")</f>
        <v>0.09</v>
      </c>
      <c r="X30" s="28">
        <f>IFERROR(VLOOKUP($A30,[1]Revenue_Margin_input_ISC!$A:$AK,11,0),"")</f>
        <v>0.09</v>
      </c>
      <c r="Y30" s="28">
        <f>IFERROR(VLOOKUP($A30,[1]Revenue_Margin_input_ISC!$A:$AK,12,0),"")</f>
        <v>0.09</v>
      </c>
      <c r="Z30" s="28">
        <f>IFERROR(VLOOKUP($A30,[1]Revenue_Margin_input_ISC!$A:$AK,13,0),"")</f>
        <v>0.09</v>
      </c>
      <c r="AA30" s="29">
        <f t="shared" si="10"/>
        <v>225</v>
      </c>
      <c r="AB30" s="30">
        <f t="shared" si="10"/>
        <v>25</v>
      </c>
      <c r="AC30" s="30">
        <f t="shared" si="10"/>
        <v>0</v>
      </c>
      <c r="AD30" s="30">
        <f t="shared" si="10"/>
        <v>0</v>
      </c>
      <c r="AE30" s="30">
        <f t="shared" si="10"/>
        <v>0</v>
      </c>
      <c r="AF30" s="30">
        <f t="shared" si="10"/>
        <v>0</v>
      </c>
      <c r="AG30" s="31">
        <f t="shared" si="10"/>
        <v>0</v>
      </c>
      <c r="AH30" s="29">
        <f t="shared" si="11"/>
        <v>18</v>
      </c>
      <c r="AI30" s="30">
        <f t="shared" si="11"/>
        <v>2</v>
      </c>
      <c r="AJ30" s="30">
        <f t="shared" si="11"/>
        <v>0</v>
      </c>
      <c r="AK30" s="30">
        <f t="shared" si="11"/>
        <v>0</v>
      </c>
      <c r="AL30" s="30">
        <f t="shared" si="11"/>
        <v>0</v>
      </c>
      <c r="AM30" s="30">
        <f t="shared" si="11"/>
        <v>0</v>
      </c>
      <c r="AN30" s="31">
        <f t="shared" si="11"/>
        <v>0</v>
      </c>
      <c r="AO30" s="32"/>
      <c r="AP30" s="33"/>
      <c r="AQ30" s="33"/>
      <c r="AR30" s="33"/>
      <c r="AS30" s="33"/>
      <c r="AT30" s="33"/>
      <c r="AU30" s="88"/>
      <c r="AV30" t="str">
        <f t="shared" si="6"/>
        <v>C1 1-3.5T - Standard and Premium</v>
      </c>
      <c r="AW30" t="str">
        <f>AV30&amp;"_"&amp;"AM &amp; EMEA"</f>
        <v>C1 1-3.5T - Standard and Premium_AM &amp; EMEA</v>
      </c>
    </row>
    <row r="31" spans="1:49" ht="15" x14ac:dyDescent="0.25">
      <c r="A31" s="35" t="s">
        <v>77</v>
      </c>
      <c r="F31" s="106">
        <v>12</v>
      </c>
      <c r="G31" s="51">
        <f>[1]ISC!BD35</f>
        <v>1</v>
      </c>
      <c r="H31" s="51">
        <f>[1]ISC!BE35</f>
        <v>0</v>
      </c>
      <c r="I31" s="51">
        <f>[1]ISC!BF35</f>
        <v>0</v>
      </c>
      <c r="J31" s="51">
        <f>[1]ISC!BG35</f>
        <v>0</v>
      </c>
      <c r="K31" s="51">
        <f>[1]ISC!BH35</f>
        <v>0</v>
      </c>
      <c r="L31" s="52">
        <f>[1]ISC!BI35</f>
        <v>0</v>
      </c>
      <c r="M31" s="86" t="str">
        <f>IFERROR(VLOOKUP(A31,[1]Revenue_Margin_input_ISC!A:F,6,0),"")</f>
        <v/>
      </c>
      <c r="N31" s="25" t="str">
        <f t="shared" si="9"/>
        <v/>
      </c>
      <c r="O31" s="25" t="str">
        <f t="shared" si="9"/>
        <v/>
      </c>
      <c r="P31" s="25" t="str">
        <f t="shared" si="9"/>
        <v/>
      </c>
      <c r="Q31" s="25" t="str">
        <f t="shared" si="9"/>
        <v/>
      </c>
      <c r="R31" s="25" t="str">
        <f t="shared" si="9"/>
        <v/>
      </c>
      <c r="S31" s="26" t="str">
        <f t="shared" si="9"/>
        <v/>
      </c>
      <c r="T31" s="27" t="str">
        <f>IFERROR(VLOOKUP(A31,[1]Revenue_Margin_input_ISC!A:K,7,0),"")</f>
        <v/>
      </c>
      <c r="U31" s="28" t="str">
        <f>IFERROR(VLOOKUP(A31,[1]Revenue_Margin_input_ISC!A:K,8,0),"")</f>
        <v/>
      </c>
      <c r="V31" s="28" t="str">
        <f>IFERROR(VLOOKUP($A31,[1]Revenue_Margin_input_ISC!$A:$AK,9,0),"")</f>
        <v/>
      </c>
      <c r="W31" s="28" t="str">
        <f>IFERROR(VLOOKUP($A31,[1]Revenue_Margin_input_ISC!$A:$AK,10,0),"")</f>
        <v/>
      </c>
      <c r="X31" s="28" t="str">
        <f>IFERROR(VLOOKUP($A31,[1]Revenue_Margin_input_ISC!$A:$AK,11,0),"")</f>
        <v/>
      </c>
      <c r="Y31" s="28" t="str">
        <f>IFERROR(VLOOKUP($A31,[1]Revenue_Margin_input_ISC!$A:$AK,12,0),"")</f>
        <v/>
      </c>
      <c r="Z31" s="28" t="str">
        <f>IFERROR(VLOOKUP($A31,[1]Revenue_Margin_input_ISC!$A:$AK,13,0),"")</f>
        <v/>
      </c>
      <c r="AA31" s="39">
        <f>SUM(AA3:AA30)</f>
        <v>300</v>
      </c>
      <c r="AB31" s="40">
        <f t="shared" ref="AB31:AN31" si="13">SUM(AB3:AB30)</f>
        <v>25</v>
      </c>
      <c r="AC31" s="40">
        <f t="shared" si="13"/>
        <v>0</v>
      </c>
      <c r="AD31" s="40">
        <f t="shared" si="13"/>
        <v>0</v>
      </c>
      <c r="AE31" s="40">
        <f t="shared" si="13"/>
        <v>0</v>
      </c>
      <c r="AF31" s="40">
        <f t="shared" si="13"/>
        <v>0</v>
      </c>
      <c r="AG31" s="41">
        <f t="shared" si="13"/>
        <v>0</v>
      </c>
      <c r="AH31" s="39">
        <f t="shared" si="13"/>
        <v>24</v>
      </c>
      <c r="AI31" s="40">
        <f t="shared" si="13"/>
        <v>2</v>
      </c>
      <c r="AJ31" s="40">
        <f t="shared" si="13"/>
        <v>0</v>
      </c>
      <c r="AK31" s="40">
        <f t="shared" si="13"/>
        <v>0</v>
      </c>
      <c r="AL31" s="40">
        <f t="shared" si="13"/>
        <v>0</v>
      </c>
      <c r="AM31" s="40">
        <f t="shared" si="13"/>
        <v>0</v>
      </c>
      <c r="AN31" s="41">
        <f t="shared" si="13"/>
        <v>0</v>
      </c>
      <c r="AO31" s="42">
        <f t="shared" ref="AO31:AU32" si="14">IFERROR(AH31/AA31,"")</f>
        <v>0.08</v>
      </c>
      <c r="AP31" s="43">
        <f t="shared" si="14"/>
        <v>0.08</v>
      </c>
      <c r="AQ31" s="43" t="str">
        <f t="shared" si="14"/>
        <v/>
      </c>
      <c r="AR31" s="43" t="str">
        <f t="shared" si="14"/>
        <v/>
      </c>
      <c r="AS31" s="43" t="str">
        <f t="shared" si="14"/>
        <v/>
      </c>
      <c r="AT31" s="43" t="str">
        <f t="shared" si="14"/>
        <v/>
      </c>
      <c r="AU31" s="90" t="str">
        <f t="shared" si="14"/>
        <v/>
      </c>
      <c r="AW31" t="str">
        <f>AV31&amp;"_"&amp;C31</f>
        <v>_</v>
      </c>
    </row>
    <row r="32" spans="1:49" ht="15" outlineLevel="1" x14ac:dyDescent="0.25">
      <c r="A32" s="21" t="s">
        <v>78</v>
      </c>
      <c r="B32" t="s">
        <v>79</v>
      </c>
      <c r="C32" t="s">
        <v>80</v>
      </c>
      <c r="D32" t="s">
        <v>18</v>
      </c>
      <c r="E32" t="str">
        <f>VLOOKUP(A32,[1]VLookup!G:I,3,0)</f>
        <v>C1 1-3.5T</v>
      </c>
      <c r="F32" s="105">
        <v>0</v>
      </c>
      <c r="G32" s="103">
        <f t="shared" ref="G32:L41" si="15">ROUND(G$42*$F32/$F$42,0)</f>
        <v>0</v>
      </c>
      <c r="H32" s="103">
        <f>IFERROR(VLOOKUP(A32,[1]ISC_bookings_input!H:I,2,0),0)</f>
        <v>0</v>
      </c>
      <c r="I32" s="103">
        <f t="shared" si="15"/>
        <v>0</v>
      </c>
      <c r="J32" s="103">
        <f t="shared" si="15"/>
        <v>0</v>
      </c>
      <c r="K32" s="103">
        <f t="shared" si="15"/>
        <v>0</v>
      </c>
      <c r="L32" s="104">
        <f t="shared" si="15"/>
        <v>0</v>
      </c>
      <c r="M32" s="86" t="str">
        <f>IFERROR(VLOOKUP(A32,[1]Revenue_Margin_input_ISC!A:F,6,0),"")</f>
        <v/>
      </c>
      <c r="N32" s="25" t="str">
        <f t="shared" si="9"/>
        <v/>
      </c>
      <c r="O32" s="25" t="str">
        <f t="shared" si="9"/>
        <v/>
      </c>
      <c r="P32" s="25" t="str">
        <f t="shared" si="9"/>
        <v/>
      </c>
      <c r="Q32" s="25" t="str">
        <f t="shared" si="9"/>
        <v/>
      </c>
      <c r="R32" s="25" t="str">
        <f t="shared" si="9"/>
        <v/>
      </c>
      <c r="S32" s="26" t="str">
        <f t="shared" si="9"/>
        <v/>
      </c>
      <c r="T32" s="27" t="str">
        <f>IFERROR(VLOOKUP(A32,[1]Revenue_Margin_input_ISC!A:K,7,0),"")</f>
        <v/>
      </c>
      <c r="U32" s="28" t="str">
        <f>IFERROR(VLOOKUP(A32,[1]Revenue_Margin_input_ISC!A:K,8,0),"")</f>
        <v/>
      </c>
      <c r="V32" s="28" t="str">
        <f>IFERROR(VLOOKUP($A32,[1]Revenue_Margin_input_ISC!$A:$AK,9,0),"")</f>
        <v/>
      </c>
      <c r="W32" s="28" t="str">
        <f>IFERROR(VLOOKUP($A32,[1]Revenue_Margin_input_ISC!$A:$AK,10,0),"")</f>
        <v/>
      </c>
      <c r="X32" s="28" t="str">
        <f>IFERROR(VLOOKUP($A32,[1]Revenue_Margin_input_ISC!$A:$AK,11,0),"")</f>
        <v/>
      </c>
      <c r="Y32" s="28" t="str">
        <f>IFERROR(VLOOKUP($A32,[1]Revenue_Margin_input_ISC!$A:$AK,12,0),"")</f>
        <v/>
      </c>
      <c r="Z32" s="28" t="str">
        <f>IFERROR(VLOOKUP($A32,[1]Revenue_Margin_input_ISC!$A:$AK,13,0),"")</f>
        <v/>
      </c>
      <c r="AA32" s="29">
        <f t="shared" ref="AA32:AG41" si="16">IFERROR(F32*M32,0)</f>
        <v>0</v>
      </c>
      <c r="AB32" s="30">
        <f t="shared" si="16"/>
        <v>0</v>
      </c>
      <c r="AC32" s="30">
        <f t="shared" si="16"/>
        <v>0</v>
      </c>
      <c r="AD32" s="30">
        <f t="shared" si="16"/>
        <v>0</v>
      </c>
      <c r="AE32" s="30">
        <f t="shared" si="16"/>
        <v>0</v>
      </c>
      <c r="AF32" s="30">
        <f t="shared" si="16"/>
        <v>0</v>
      </c>
      <c r="AG32" s="31">
        <f t="shared" si="16"/>
        <v>0</v>
      </c>
      <c r="AH32" s="29">
        <f t="shared" ref="AH32:AN41" si="17">IFERROR(AA32*T32,0)</f>
        <v>0</v>
      </c>
      <c r="AI32" s="30">
        <f t="shared" si="17"/>
        <v>0</v>
      </c>
      <c r="AJ32" s="30">
        <f t="shared" si="17"/>
        <v>0</v>
      </c>
      <c r="AK32" s="30">
        <f t="shared" si="17"/>
        <v>0</v>
      </c>
      <c r="AL32" s="30">
        <f t="shared" si="17"/>
        <v>0</v>
      </c>
      <c r="AM32" s="30">
        <f t="shared" si="17"/>
        <v>0</v>
      </c>
      <c r="AN32" s="31">
        <f t="shared" si="17"/>
        <v>0</v>
      </c>
      <c r="AO32" s="42" t="str">
        <f t="shared" si="14"/>
        <v/>
      </c>
      <c r="AP32" s="43" t="str">
        <f t="shared" si="14"/>
        <v/>
      </c>
      <c r="AQ32" s="43" t="str">
        <f t="shared" si="14"/>
        <v/>
      </c>
      <c r="AR32" s="43" t="str">
        <f t="shared" si="14"/>
        <v/>
      </c>
      <c r="AS32" s="43" t="str">
        <f t="shared" si="14"/>
        <v/>
      </c>
      <c r="AT32" s="43" t="str">
        <f t="shared" si="14"/>
        <v/>
      </c>
      <c r="AU32" s="90" t="str">
        <f t="shared" si="14"/>
        <v/>
      </c>
      <c r="AV32" t="str">
        <f t="shared" ref="AV32:AV41" si="18">$A$42</f>
        <v>C1 1-3.5T - Low Intensity</v>
      </c>
      <c r="AW32" t="str">
        <f t="shared" si="7"/>
        <v>C1 1-3.5T - Low Intensity_Hangcha</v>
      </c>
    </row>
    <row r="33" spans="1:49" ht="15" outlineLevel="1" x14ac:dyDescent="0.25">
      <c r="A33" s="21" t="s">
        <v>81</v>
      </c>
      <c r="B33" t="s">
        <v>82</v>
      </c>
      <c r="C33" t="s">
        <v>80</v>
      </c>
      <c r="D33" t="s">
        <v>15</v>
      </c>
      <c r="E33" t="str">
        <f>VLOOKUP(A33,[1]VLookup!G:I,3,0)</f>
        <v>C1 1-3.5T</v>
      </c>
      <c r="F33" s="105">
        <v>0</v>
      </c>
      <c r="G33" s="103">
        <f t="shared" si="15"/>
        <v>0</v>
      </c>
      <c r="H33" s="103">
        <f>IFERROR(VLOOKUP(A33,[1]ISC_bookings_input!H:I,2,0),0)</f>
        <v>0</v>
      </c>
      <c r="I33" s="103">
        <f t="shared" si="15"/>
        <v>0</v>
      </c>
      <c r="J33" s="103">
        <f t="shared" si="15"/>
        <v>0</v>
      </c>
      <c r="K33" s="103">
        <f t="shared" si="15"/>
        <v>0</v>
      </c>
      <c r="L33" s="104">
        <f t="shared" si="15"/>
        <v>0</v>
      </c>
      <c r="M33" s="86">
        <f>IFERROR(VLOOKUP(A33,[1]Revenue_Margin_input_ISC!A:F,6,0),"")</f>
        <v>11.700000000000003</v>
      </c>
      <c r="N33" s="25">
        <f t="shared" si="9"/>
        <v>11.700000000000003</v>
      </c>
      <c r="O33" s="25">
        <f t="shared" si="9"/>
        <v>11.700000000000003</v>
      </c>
      <c r="P33" s="25">
        <f t="shared" si="9"/>
        <v>11.700000000000003</v>
      </c>
      <c r="Q33" s="25">
        <f t="shared" si="9"/>
        <v>11.700000000000003</v>
      </c>
      <c r="R33" s="25">
        <f t="shared" si="9"/>
        <v>11.700000000000003</v>
      </c>
      <c r="S33" s="26">
        <f t="shared" si="9"/>
        <v>11.700000000000003</v>
      </c>
      <c r="T33" s="27">
        <f>IFERROR(VLOOKUP(A33,[1]Revenue_Margin_input_ISC!A:K,7,0),"")</f>
        <v>3.0743589743591872E-3</v>
      </c>
      <c r="U33" s="28">
        <f>IFERROR(VLOOKUP(A33,[1]Revenue_Margin_input_ISC!A:K,8,0),"")</f>
        <v>3.0743589743591872E-3</v>
      </c>
      <c r="V33" s="28">
        <f>IFERROR(VLOOKUP($A33,[1]Revenue_Margin_input_ISC!$A:$AK,9,0),"")</f>
        <v>3.0743589743591872E-3</v>
      </c>
      <c r="W33" s="28">
        <f>IFERROR(VLOOKUP($A33,[1]Revenue_Margin_input_ISC!$A:$AK,10,0),"")</f>
        <v>3.0743589743591872E-3</v>
      </c>
      <c r="X33" s="28">
        <f>IFERROR(VLOOKUP($A33,[1]Revenue_Margin_input_ISC!$A:$AK,11,0),"")</f>
        <v>3.0743589743591872E-3</v>
      </c>
      <c r="Y33" s="28">
        <f>IFERROR(VLOOKUP($A33,[1]Revenue_Margin_input_ISC!$A:$AK,12,0),"")</f>
        <v>3.0743589743591872E-3</v>
      </c>
      <c r="Z33" s="28">
        <f>IFERROR(VLOOKUP($A33,[1]Revenue_Margin_input_ISC!$A:$AK,13,0),"")</f>
        <v>3.0743589743591872E-3</v>
      </c>
      <c r="AA33" s="29">
        <f t="shared" si="16"/>
        <v>0</v>
      </c>
      <c r="AB33" s="30">
        <f t="shared" si="16"/>
        <v>0</v>
      </c>
      <c r="AC33" s="30">
        <f t="shared" si="16"/>
        <v>0</v>
      </c>
      <c r="AD33" s="30">
        <f t="shared" si="16"/>
        <v>0</v>
      </c>
      <c r="AE33" s="30">
        <f t="shared" si="16"/>
        <v>0</v>
      </c>
      <c r="AF33" s="30">
        <f t="shared" si="16"/>
        <v>0</v>
      </c>
      <c r="AG33" s="31">
        <f t="shared" si="16"/>
        <v>0</v>
      </c>
      <c r="AH33" s="29">
        <f t="shared" si="17"/>
        <v>0</v>
      </c>
      <c r="AI33" s="30">
        <f t="shared" si="17"/>
        <v>0</v>
      </c>
      <c r="AJ33" s="30">
        <f t="shared" si="17"/>
        <v>0</v>
      </c>
      <c r="AK33" s="30">
        <f t="shared" si="17"/>
        <v>0</v>
      </c>
      <c r="AL33" s="30">
        <f t="shared" si="17"/>
        <v>0</v>
      </c>
      <c r="AM33" s="30">
        <f t="shared" si="17"/>
        <v>0</v>
      </c>
      <c r="AN33" s="31">
        <f t="shared" si="17"/>
        <v>0</v>
      </c>
      <c r="AO33" s="42"/>
      <c r="AP33" s="43"/>
      <c r="AQ33" s="43"/>
      <c r="AR33" s="43"/>
      <c r="AS33" s="43"/>
      <c r="AT33" s="43"/>
      <c r="AU33" s="90"/>
      <c r="AV33" t="str">
        <f t="shared" si="18"/>
        <v>C1 1-3.5T - Low Intensity</v>
      </c>
      <c r="AW33" t="str">
        <f t="shared" si="7"/>
        <v>C1 1-3.5T - Low Intensity_Hangcha</v>
      </c>
    </row>
    <row r="34" spans="1:49" ht="15" outlineLevel="1" x14ac:dyDescent="0.25">
      <c r="A34" s="21" t="s">
        <v>83</v>
      </c>
      <c r="B34" t="s">
        <v>84</v>
      </c>
      <c r="C34" t="s">
        <v>80</v>
      </c>
      <c r="D34" t="s">
        <v>15</v>
      </c>
      <c r="E34" t="str">
        <f>VLOOKUP(A34,[1]VLookup!G:I,3,0)</f>
        <v>C1 1-3.5T</v>
      </c>
      <c r="F34" s="105">
        <v>0</v>
      </c>
      <c r="G34" s="103">
        <f t="shared" si="15"/>
        <v>0</v>
      </c>
      <c r="H34" s="103">
        <f>IFERROR(VLOOKUP(A34,[1]ISC_bookings_input!H:I,2,0),0)</f>
        <v>0</v>
      </c>
      <c r="I34" s="103">
        <f t="shared" si="15"/>
        <v>0</v>
      </c>
      <c r="J34" s="103">
        <f t="shared" si="15"/>
        <v>0</v>
      </c>
      <c r="K34" s="103">
        <f t="shared" si="15"/>
        <v>0</v>
      </c>
      <c r="L34" s="104">
        <f t="shared" si="15"/>
        <v>0</v>
      </c>
      <c r="M34" s="86">
        <f>IFERROR(VLOOKUP(A34,[1]Revenue_Margin_input_ISC!A:F,6,0),"")</f>
        <v>11.087252173913043</v>
      </c>
      <c r="N34" s="25">
        <f t="shared" si="9"/>
        <v>11.087252173913043</v>
      </c>
      <c r="O34" s="25">
        <f t="shared" si="9"/>
        <v>11.087252173913043</v>
      </c>
      <c r="P34" s="25">
        <f t="shared" si="9"/>
        <v>11.087252173913043</v>
      </c>
      <c r="Q34" s="25">
        <f t="shared" si="9"/>
        <v>11.087252173913043</v>
      </c>
      <c r="R34" s="25">
        <f t="shared" si="9"/>
        <v>11.087252173913043</v>
      </c>
      <c r="S34" s="26">
        <f t="shared" si="9"/>
        <v>11.087252173913043</v>
      </c>
      <c r="T34" s="27">
        <f>IFERROR(VLOOKUP(A34,[1]Revenue_Margin_input_ISC!A:K,7,0),"")</f>
        <v>0.03</v>
      </c>
      <c r="U34" s="28">
        <f>IFERROR(VLOOKUP(A34,[1]Revenue_Margin_input_ISC!A:K,8,0),"")</f>
        <v>0.03</v>
      </c>
      <c r="V34" s="28">
        <f>IFERROR(VLOOKUP($A34,[1]Revenue_Margin_input_ISC!$A:$AK,9,0),"")</f>
        <v>0.03</v>
      </c>
      <c r="W34" s="28">
        <f>IFERROR(VLOOKUP($A34,[1]Revenue_Margin_input_ISC!$A:$AK,10,0),"")</f>
        <v>0.03</v>
      </c>
      <c r="X34" s="28">
        <f>IFERROR(VLOOKUP($A34,[1]Revenue_Margin_input_ISC!$A:$AK,11,0),"")</f>
        <v>0.03</v>
      </c>
      <c r="Y34" s="28">
        <f>IFERROR(VLOOKUP($A34,[1]Revenue_Margin_input_ISC!$A:$AK,12,0),"")</f>
        <v>0.03</v>
      </c>
      <c r="Z34" s="28">
        <f>IFERROR(VLOOKUP($A34,[1]Revenue_Margin_input_ISC!$A:$AK,13,0),"")</f>
        <v>0.03</v>
      </c>
      <c r="AA34" s="29">
        <f t="shared" si="16"/>
        <v>0</v>
      </c>
      <c r="AB34" s="30">
        <f t="shared" si="16"/>
        <v>0</v>
      </c>
      <c r="AC34" s="30">
        <f t="shared" si="16"/>
        <v>0</v>
      </c>
      <c r="AD34" s="30">
        <f t="shared" si="16"/>
        <v>0</v>
      </c>
      <c r="AE34" s="30">
        <f t="shared" si="16"/>
        <v>0</v>
      </c>
      <c r="AF34" s="30">
        <f t="shared" si="16"/>
        <v>0</v>
      </c>
      <c r="AG34" s="31">
        <f t="shared" si="16"/>
        <v>0</v>
      </c>
      <c r="AH34" s="29">
        <f t="shared" si="17"/>
        <v>0</v>
      </c>
      <c r="AI34" s="30">
        <f t="shared" si="17"/>
        <v>0</v>
      </c>
      <c r="AJ34" s="30">
        <f t="shared" si="17"/>
        <v>0</v>
      </c>
      <c r="AK34" s="30">
        <f t="shared" si="17"/>
        <v>0</v>
      </c>
      <c r="AL34" s="30">
        <f t="shared" si="17"/>
        <v>0</v>
      </c>
      <c r="AM34" s="30">
        <f t="shared" si="17"/>
        <v>0</v>
      </c>
      <c r="AN34" s="31">
        <f t="shared" si="17"/>
        <v>0</v>
      </c>
      <c r="AO34" s="42"/>
      <c r="AP34" s="43"/>
      <c r="AQ34" s="43"/>
      <c r="AR34" s="43"/>
      <c r="AS34" s="43"/>
      <c r="AT34" s="43"/>
      <c r="AU34" s="90"/>
      <c r="AV34" t="str">
        <f t="shared" si="18"/>
        <v>C1 1-3.5T - Low Intensity</v>
      </c>
      <c r="AW34" t="str">
        <f t="shared" si="7"/>
        <v>C1 1-3.5T - Low Intensity_Hangcha</v>
      </c>
    </row>
    <row r="35" spans="1:49" ht="15" outlineLevel="1" x14ac:dyDescent="0.25">
      <c r="A35" s="21" t="s">
        <v>85</v>
      </c>
      <c r="B35" t="s">
        <v>84</v>
      </c>
      <c r="C35" t="s">
        <v>80</v>
      </c>
      <c r="D35" t="s">
        <v>18</v>
      </c>
      <c r="E35" t="str">
        <f>VLOOKUP(A35,[1]VLookup!G:I,3,0)</f>
        <v>C1 1-3.5T</v>
      </c>
      <c r="F35" s="105">
        <v>0</v>
      </c>
      <c r="G35" s="103">
        <f t="shared" si="15"/>
        <v>0</v>
      </c>
      <c r="H35" s="103">
        <f>IFERROR(VLOOKUP(A35,[1]ISC_bookings_input!H:I,2,0),0)</f>
        <v>0</v>
      </c>
      <c r="I35" s="103">
        <f t="shared" si="15"/>
        <v>0</v>
      </c>
      <c r="J35" s="103">
        <f t="shared" si="15"/>
        <v>0</v>
      </c>
      <c r="K35" s="103">
        <f t="shared" si="15"/>
        <v>0</v>
      </c>
      <c r="L35" s="104">
        <f t="shared" si="15"/>
        <v>0</v>
      </c>
      <c r="M35" s="86" t="str">
        <f>IFERROR(VLOOKUP(A35,[1]Revenue_Margin_input_ISC!A:F,6,0),"")</f>
        <v/>
      </c>
      <c r="N35" s="25" t="str">
        <f t="shared" ref="N35:S50" si="19">M35</f>
        <v/>
      </c>
      <c r="O35" s="25" t="str">
        <f t="shared" si="19"/>
        <v/>
      </c>
      <c r="P35" s="25" t="str">
        <f t="shared" si="19"/>
        <v/>
      </c>
      <c r="Q35" s="25" t="str">
        <f t="shared" si="19"/>
        <v/>
      </c>
      <c r="R35" s="25" t="str">
        <f t="shared" si="19"/>
        <v/>
      </c>
      <c r="S35" s="26" t="str">
        <f t="shared" si="19"/>
        <v/>
      </c>
      <c r="T35" s="27" t="str">
        <f>IFERROR(VLOOKUP(A35,[1]Revenue_Margin_input_ISC!A:K,7,0),"")</f>
        <v/>
      </c>
      <c r="U35" s="28" t="str">
        <f>IFERROR(VLOOKUP(A35,[1]Revenue_Margin_input_ISC!A:K,8,0),"")</f>
        <v/>
      </c>
      <c r="V35" s="28" t="str">
        <f>IFERROR(VLOOKUP($A35,[1]Revenue_Margin_input_ISC!$A:$AK,9,0),"")</f>
        <v/>
      </c>
      <c r="W35" s="28" t="str">
        <f>IFERROR(VLOOKUP($A35,[1]Revenue_Margin_input_ISC!$A:$AK,10,0),"")</f>
        <v/>
      </c>
      <c r="X35" s="28" t="str">
        <f>IFERROR(VLOOKUP($A35,[1]Revenue_Margin_input_ISC!$A:$AK,11,0),"")</f>
        <v/>
      </c>
      <c r="Y35" s="28" t="str">
        <f>IFERROR(VLOOKUP($A35,[1]Revenue_Margin_input_ISC!$A:$AK,12,0),"")</f>
        <v/>
      </c>
      <c r="Z35" s="28" t="str">
        <f>IFERROR(VLOOKUP($A35,[1]Revenue_Margin_input_ISC!$A:$AK,13,0),"")</f>
        <v/>
      </c>
      <c r="AA35" s="29">
        <f t="shared" si="16"/>
        <v>0</v>
      </c>
      <c r="AB35" s="30">
        <f t="shared" si="16"/>
        <v>0</v>
      </c>
      <c r="AC35" s="30">
        <f t="shared" si="16"/>
        <v>0</v>
      </c>
      <c r="AD35" s="30">
        <f t="shared" si="16"/>
        <v>0</v>
      </c>
      <c r="AE35" s="30">
        <f t="shared" si="16"/>
        <v>0</v>
      </c>
      <c r="AF35" s="30">
        <f t="shared" si="16"/>
        <v>0</v>
      </c>
      <c r="AG35" s="31">
        <f t="shared" si="16"/>
        <v>0</v>
      </c>
      <c r="AH35" s="29">
        <f t="shared" si="17"/>
        <v>0</v>
      </c>
      <c r="AI35" s="30">
        <f t="shared" si="17"/>
        <v>0</v>
      </c>
      <c r="AJ35" s="30">
        <f t="shared" si="17"/>
        <v>0</v>
      </c>
      <c r="AK35" s="30">
        <f t="shared" si="17"/>
        <v>0</v>
      </c>
      <c r="AL35" s="30">
        <f t="shared" si="17"/>
        <v>0</v>
      </c>
      <c r="AM35" s="30">
        <f t="shared" si="17"/>
        <v>0</v>
      </c>
      <c r="AN35" s="31">
        <f t="shared" si="17"/>
        <v>0</v>
      </c>
      <c r="AO35" s="42"/>
      <c r="AP35" s="43"/>
      <c r="AQ35" s="43"/>
      <c r="AR35" s="43"/>
      <c r="AS35" s="43"/>
      <c r="AT35" s="43"/>
      <c r="AU35" s="90"/>
      <c r="AV35" t="str">
        <f t="shared" si="18"/>
        <v>C1 1-3.5T - Low Intensity</v>
      </c>
      <c r="AW35" t="str">
        <f t="shared" si="7"/>
        <v>C1 1-3.5T - Low Intensity_Hangcha</v>
      </c>
    </row>
    <row r="36" spans="1:49" ht="15" outlineLevel="1" x14ac:dyDescent="0.25">
      <c r="A36" s="21" t="s">
        <v>86</v>
      </c>
      <c r="B36" t="s">
        <v>87</v>
      </c>
      <c r="C36" t="s">
        <v>88</v>
      </c>
      <c r="D36" t="s">
        <v>18</v>
      </c>
      <c r="E36" t="str">
        <f>VLOOKUP(A36,[1]VLookup!G:I,3,0)</f>
        <v>C1 1-3.5T</v>
      </c>
      <c r="F36" s="105">
        <v>0</v>
      </c>
      <c r="G36" s="103">
        <f t="shared" si="15"/>
        <v>0</v>
      </c>
      <c r="H36" s="103">
        <f>IFERROR(VLOOKUP(A36,[1]ISC_bookings_input!H:I,2,0),0)</f>
        <v>0</v>
      </c>
      <c r="I36" s="103">
        <f t="shared" si="15"/>
        <v>0</v>
      </c>
      <c r="J36" s="103">
        <f t="shared" si="15"/>
        <v>0</v>
      </c>
      <c r="K36" s="103">
        <f t="shared" si="15"/>
        <v>0</v>
      </c>
      <c r="L36" s="104">
        <f t="shared" si="15"/>
        <v>0</v>
      </c>
      <c r="M36" s="86" t="str">
        <f>IFERROR(VLOOKUP(A36,[1]Revenue_Margin_input_ISC!A:F,6,0),"")</f>
        <v/>
      </c>
      <c r="N36" s="25" t="str">
        <f t="shared" si="19"/>
        <v/>
      </c>
      <c r="O36" s="25" t="str">
        <f t="shared" si="19"/>
        <v/>
      </c>
      <c r="P36" s="25" t="str">
        <f t="shared" si="19"/>
        <v/>
      </c>
      <c r="Q36" s="25" t="str">
        <f t="shared" si="19"/>
        <v/>
      </c>
      <c r="R36" s="25" t="str">
        <f t="shared" si="19"/>
        <v/>
      </c>
      <c r="S36" s="26" t="str">
        <f t="shared" si="19"/>
        <v/>
      </c>
      <c r="T36" s="27" t="str">
        <f>IFERROR(VLOOKUP(A36,[1]Revenue_Margin_input_ISC!A:K,7,0),"")</f>
        <v/>
      </c>
      <c r="U36" s="28" t="str">
        <f>IFERROR(VLOOKUP(A36,[1]Revenue_Margin_input_ISC!A:K,8,0),"")</f>
        <v/>
      </c>
      <c r="V36" s="28" t="str">
        <f>IFERROR(VLOOKUP($A36,[1]Revenue_Margin_input_ISC!$A:$AK,9,0),"")</f>
        <v/>
      </c>
      <c r="W36" s="28" t="str">
        <f>IFERROR(VLOOKUP($A36,[1]Revenue_Margin_input_ISC!$A:$AK,10,0),"")</f>
        <v/>
      </c>
      <c r="X36" s="28" t="str">
        <f>IFERROR(VLOOKUP($A36,[1]Revenue_Margin_input_ISC!$A:$AK,11,0),"")</f>
        <v/>
      </c>
      <c r="Y36" s="28" t="str">
        <f>IFERROR(VLOOKUP($A36,[1]Revenue_Margin_input_ISC!$A:$AK,12,0),"")</f>
        <v/>
      </c>
      <c r="Z36" s="28" t="str">
        <f>IFERROR(VLOOKUP($A36,[1]Revenue_Margin_input_ISC!$A:$AK,13,0),"")</f>
        <v/>
      </c>
      <c r="AA36" s="29">
        <f t="shared" si="16"/>
        <v>0</v>
      </c>
      <c r="AB36" s="30">
        <f t="shared" si="16"/>
        <v>0</v>
      </c>
      <c r="AC36" s="30">
        <f t="shared" si="16"/>
        <v>0</v>
      </c>
      <c r="AD36" s="30">
        <f t="shared" si="16"/>
        <v>0</v>
      </c>
      <c r="AE36" s="30">
        <f t="shared" si="16"/>
        <v>0</v>
      </c>
      <c r="AF36" s="30">
        <f t="shared" si="16"/>
        <v>0</v>
      </c>
      <c r="AG36" s="31">
        <f t="shared" si="16"/>
        <v>0</v>
      </c>
      <c r="AH36" s="29">
        <f t="shared" si="17"/>
        <v>0</v>
      </c>
      <c r="AI36" s="30">
        <f t="shared" si="17"/>
        <v>0</v>
      </c>
      <c r="AJ36" s="30">
        <f t="shared" si="17"/>
        <v>0</v>
      </c>
      <c r="AK36" s="30">
        <f t="shared" si="17"/>
        <v>0</v>
      </c>
      <c r="AL36" s="30">
        <f t="shared" si="17"/>
        <v>0</v>
      </c>
      <c r="AM36" s="30">
        <f t="shared" si="17"/>
        <v>0</v>
      </c>
      <c r="AN36" s="31">
        <f t="shared" si="17"/>
        <v>0</v>
      </c>
      <c r="AO36" s="42"/>
      <c r="AP36" s="43"/>
      <c r="AQ36" s="43"/>
      <c r="AR36" s="43"/>
      <c r="AS36" s="43"/>
      <c r="AT36" s="43"/>
      <c r="AU36" s="90"/>
      <c r="AV36" t="str">
        <f t="shared" si="18"/>
        <v>C1 1-3.5T - Low Intensity</v>
      </c>
      <c r="AW36" t="str">
        <f t="shared" si="7"/>
        <v>C1 1-3.5T - Low Intensity_Shanghai</v>
      </c>
    </row>
    <row r="37" spans="1:49" ht="15" outlineLevel="1" x14ac:dyDescent="0.25">
      <c r="A37" s="21" t="s">
        <v>89</v>
      </c>
      <c r="B37" t="s">
        <v>90</v>
      </c>
      <c r="C37" t="s">
        <v>80</v>
      </c>
      <c r="D37" t="s">
        <v>15</v>
      </c>
      <c r="E37" t="str">
        <f>VLOOKUP(A37,[1]VLookup!G:I,3,0)</f>
        <v>C1 1-3.5T</v>
      </c>
      <c r="F37" s="105">
        <v>0</v>
      </c>
      <c r="G37" s="103">
        <f t="shared" si="15"/>
        <v>0</v>
      </c>
      <c r="H37" s="103">
        <f>IFERROR(VLOOKUP(A37,[1]ISC_bookings_input!H:I,2,0),0)</f>
        <v>0</v>
      </c>
      <c r="I37" s="103">
        <f t="shared" si="15"/>
        <v>0</v>
      </c>
      <c r="J37" s="103">
        <f t="shared" si="15"/>
        <v>0</v>
      </c>
      <c r="K37" s="103">
        <f t="shared" si="15"/>
        <v>0</v>
      </c>
      <c r="L37" s="104">
        <f t="shared" si="15"/>
        <v>0</v>
      </c>
      <c r="M37" s="86">
        <f>IFERROR(VLOOKUP(A37,[1]Revenue_Margin_input_ISC!A:F,6,0),"")</f>
        <v>13.124151666666677</v>
      </c>
      <c r="N37" s="25">
        <f t="shared" si="19"/>
        <v>13.124151666666677</v>
      </c>
      <c r="O37" s="25">
        <f t="shared" si="19"/>
        <v>13.124151666666677</v>
      </c>
      <c r="P37" s="25">
        <f t="shared" si="19"/>
        <v>13.124151666666677</v>
      </c>
      <c r="Q37" s="25">
        <f t="shared" si="19"/>
        <v>13.124151666666677</v>
      </c>
      <c r="R37" s="25">
        <f t="shared" si="19"/>
        <v>13.124151666666677</v>
      </c>
      <c r="S37" s="26">
        <f t="shared" si="19"/>
        <v>13.124151666666677</v>
      </c>
      <c r="T37" s="27">
        <f>IFERROR(VLOOKUP(A37,[1]Revenue_Margin_input_ISC!A:K,7,0),"")</f>
        <v>0.03</v>
      </c>
      <c r="U37" s="28">
        <f>IFERROR(VLOOKUP(A37,[1]Revenue_Margin_input_ISC!A:K,8,0),"")</f>
        <v>0.03</v>
      </c>
      <c r="V37" s="28">
        <f>IFERROR(VLOOKUP($A37,[1]Revenue_Margin_input_ISC!$A:$AK,9,0),"")</f>
        <v>0.03</v>
      </c>
      <c r="W37" s="28">
        <f>IFERROR(VLOOKUP($A37,[1]Revenue_Margin_input_ISC!$A:$AK,10,0),"")</f>
        <v>0.03</v>
      </c>
      <c r="X37" s="28">
        <f>IFERROR(VLOOKUP($A37,[1]Revenue_Margin_input_ISC!$A:$AK,11,0),"")</f>
        <v>0.03</v>
      </c>
      <c r="Y37" s="28">
        <f>IFERROR(VLOOKUP($A37,[1]Revenue_Margin_input_ISC!$A:$AK,12,0),"")</f>
        <v>0.03</v>
      </c>
      <c r="Z37" s="28">
        <f>IFERROR(VLOOKUP($A37,[1]Revenue_Margin_input_ISC!$A:$AK,13,0),"")</f>
        <v>0.03</v>
      </c>
      <c r="AA37" s="29">
        <f t="shared" si="16"/>
        <v>0</v>
      </c>
      <c r="AB37" s="30">
        <f t="shared" si="16"/>
        <v>0</v>
      </c>
      <c r="AC37" s="30">
        <f t="shared" si="16"/>
        <v>0</v>
      </c>
      <c r="AD37" s="30">
        <f t="shared" si="16"/>
        <v>0</v>
      </c>
      <c r="AE37" s="30">
        <f t="shared" si="16"/>
        <v>0</v>
      </c>
      <c r="AF37" s="30">
        <f t="shared" si="16"/>
        <v>0</v>
      </c>
      <c r="AG37" s="31">
        <f t="shared" si="16"/>
        <v>0</v>
      </c>
      <c r="AH37" s="29">
        <f t="shared" si="17"/>
        <v>0</v>
      </c>
      <c r="AI37" s="30">
        <f t="shared" si="17"/>
        <v>0</v>
      </c>
      <c r="AJ37" s="30">
        <f t="shared" si="17"/>
        <v>0</v>
      </c>
      <c r="AK37" s="30">
        <f t="shared" si="17"/>
        <v>0</v>
      </c>
      <c r="AL37" s="30">
        <f t="shared" si="17"/>
        <v>0</v>
      </c>
      <c r="AM37" s="30">
        <f t="shared" si="17"/>
        <v>0</v>
      </c>
      <c r="AN37" s="31">
        <f t="shared" si="17"/>
        <v>0</v>
      </c>
      <c r="AO37" s="42"/>
      <c r="AP37" s="43"/>
      <c r="AQ37" s="43"/>
      <c r="AR37" s="43"/>
      <c r="AS37" s="43"/>
      <c r="AT37" s="43"/>
      <c r="AU37" s="90"/>
      <c r="AV37" t="str">
        <f t="shared" si="18"/>
        <v>C1 1-3.5T - Low Intensity</v>
      </c>
      <c r="AW37" t="str">
        <f t="shared" si="7"/>
        <v>C1 1-3.5T - Low Intensity_Hangcha</v>
      </c>
    </row>
    <row r="38" spans="1:49" ht="15" outlineLevel="1" x14ac:dyDescent="0.25">
      <c r="A38" s="21" t="s">
        <v>91</v>
      </c>
      <c r="B38" t="s">
        <v>92</v>
      </c>
      <c r="C38" t="s">
        <v>93</v>
      </c>
      <c r="D38" t="s">
        <v>18</v>
      </c>
      <c r="E38" t="str">
        <f>VLOOKUP(A38,[1]VLookup!G:I,3,0)</f>
        <v>C1 1-3.5T</v>
      </c>
      <c r="F38" s="105">
        <v>0</v>
      </c>
      <c r="G38" s="103">
        <f t="shared" si="15"/>
        <v>0</v>
      </c>
      <c r="H38" s="103">
        <f>IFERROR(VLOOKUP(A38,[1]ISC_bookings_input!H:I,2,0),0)</f>
        <v>0</v>
      </c>
      <c r="I38" s="103">
        <f t="shared" si="15"/>
        <v>0</v>
      </c>
      <c r="J38" s="103">
        <f t="shared" si="15"/>
        <v>0</v>
      </c>
      <c r="K38" s="103">
        <f t="shared" si="15"/>
        <v>0</v>
      </c>
      <c r="L38" s="104">
        <f t="shared" si="15"/>
        <v>0</v>
      </c>
      <c r="M38" s="86" t="str">
        <f>IFERROR(VLOOKUP(A38,[1]Revenue_Margin_input_ISC!A:F,6,0),"")</f>
        <v/>
      </c>
      <c r="N38" s="25" t="str">
        <f t="shared" si="19"/>
        <v/>
      </c>
      <c r="O38" s="25" t="str">
        <f t="shared" si="19"/>
        <v/>
      </c>
      <c r="P38" s="25" t="str">
        <f t="shared" si="19"/>
        <v/>
      </c>
      <c r="Q38" s="25" t="str">
        <f t="shared" si="19"/>
        <v/>
      </c>
      <c r="R38" s="25" t="str">
        <f t="shared" si="19"/>
        <v/>
      </c>
      <c r="S38" s="26" t="str">
        <f t="shared" si="19"/>
        <v/>
      </c>
      <c r="T38" s="27" t="str">
        <f>IFERROR(VLOOKUP(A38,[1]Revenue_Margin_input_ISC!A:K,7,0),"")</f>
        <v/>
      </c>
      <c r="U38" s="28" t="str">
        <f>IFERROR(VLOOKUP(A38,[1]Revenue_Margin_input_ISC!A:K,8,0),"")</f>
        <v/>
      </c>
      <c r="V38" s="28" t="str">
        <f>IFERROR(VLOOKUP($A38,[1]Revenue_Margin_input_ISC!$A:$AK,9,0),"")</f>
        <v/>
      </c>
      <c r="W38" s="28" t="str">
        <f>IFERROR(VLOOKUP($A38,[1]Revenue_Margin_input_ISC!$A:$AK,10,0),"")</f>
        <v/>
      </c>
      <c r="X38" s="28" t="str">
        <f>IFERROR(VLOOKUP($A38,[1]Revenue_Margin_input_ISC!$A:$AK,11,0),"")</f>
        <v/>
      </c>
      <c r="Y38" s="28" t="str">
        <f>IFERROR(VLOOKUP($A38,[1]Revenue_Margin_input_ISC!$A:$AK,12,0),"")</f>
        <v/>
      </c>
      <c r="Z38" s="28" t="str">
        <f>IFERROR(VLOOKUP($A38,[1]Revenue_Margin_input_ISC!$A:$AK,13,0),"")</f>
        <v/>
      </c>
      <c r="AA38" s="29">
        <f t="shared" si="16"/>
        <v>0</v>
      </c>
      <c r="AB38" s="30">
        <f t="shared" si="16"/>
        <v>0</v>
      </c>
      <c r="AC38" s="30">
        <f t="shared" si="16"/>
        <v>0</v>
      </c>
      <c r="AD38" s="30">
        <f t="shared" si="16"/>
        <v>0</v>
      </c>
      <c r="AE38" s="30">
        <f t="shared" si="16"/>
        <v>0</v>
      </c>
      <c r="AF38" s="30">
        <f t="shared" si="16"/>
        <v>0</v>
      </c>
      <c r="AG38" s="31">
        <f t="shared" si="16"/>
        <v>0</v>
      </c>
      <c r="AH38" s="29">
        <f t="shared" si="17"/>
        <v>0</v>
      </c>
      <c r="AI38" s="30">
        <f t="shared" si="17"/>
        <v>0</v>
      </c>
      <c r="AJ38" s="30">
        <f t="shared" si="17"/>
        <v>0</v>
      </c>
      <c r="AK38" s="30">
        <f t="shared" si="17"/>
        <v>0</v>
      </c>
      <c r="AL38" s="30">
        <f t="shared" si="17"/>
        <v>0</v>
      </c>
      <c r="AM38" s="30">
        <f t="shared" si="17"/>
        <v>0</v>
      </c>
      <c r="AN38" s="31">
        <f t="shared" si="17"/>
        <v>0</v>
      </c>
      <c r="AO38" s="42"/>
      <c r="AP38" s="43"/>
      <c r="AQ38" s="43"/>
      <c r="AR38" s="43"/>
      <c r="AS38" s="43"/>
      <c r="AT38" s="43"/>
      <c r="AU38" s="90"/>
      <c r="AV38" t="str">
        <f t="shared" si="18"/>
        <v>C1 1-3.5T - Low Intensity</v>
      </c>
      <c r="AW38" t="str">
        <f t="shared" si="7"/>
        <v>C1 1-3.5T - Low Intensity_Maximal</v>
      </c>
    </row>
    <row r="39" spans="1:49" ht="15" outlineLevel="1" x14ac:dyDescent="0.25">
      <c r="A39" s="21" t="s">
        <v>94</v>
      </c>
      <c r="B39" t="s">
        <v>95</v>
      </c>
      <c r="C39" t="s">
        <v>93</v>
      </c>
      <c r="D39" t="s">
        <v>15</v>
      </c>
      <c r="E39" t="str">
        <f>VLOOKUP(A39,[1]VLookup!G:I,3,0)</f>
        <v>C1 1-3.5T</v>
      </c>
      <c r="F39" s="105">
        <v>14</v>
      </c>
      <c r="G39" s="103">
        <f t="shared" si="15"/>
        <v>37</v>
      </c>
      <c r="H39" s="103">
        <f>IFERROR(VLOOKUP(A39,[1]ISC_bookings_input!H:I,2,0),0)+13</f>
        <v>42</v>
      </c>
      <c r="I39" s="103">
        <f t="shared" si="15"/>
        <v>60</v>
      </c>
      <c r="J39" s="103">
        <f t="shared" si="15"/>
        <v>75</v>
      </c>
      <c r="K39" s="103">
        <f t="shared" si="15"/>
        <v>89</v>
      </c>
      <c r="L39" s="104">
        <f t="shared" si="15"/>
        <v>102</v>
      </c>
      <c r="M39" s="86">
        <f>IFERROR(VLOOKUP(A39,[1]Revenue_Margin_input_ISC!A:F,6,0),"")</f>
        <v>10.59375</v>
      </c>
      <c r="N39" s="25">
        <f t="shared" si="19"/>
        <v>10.59375</v>
      </c>
      <c r="O39" s="25">
        <f t="shared" si="19"/>
        <v>10.59375</v>
      </c>
      <c r="P39" s="25">
        <f t="shared" si="19"/>
        <v>10.59375</v>
      </c>
      <c r="Q39" s="25">
        <f t="shared" si="19"/>
        <v>10.59375</v>
      </c>
      <c r="R39" s="25">
        <f t="shared" si="19"/>
        <v>10.59375</v>
      </c>
      <c r="S39" s="26">
        <f t="shared" si="19"/>
        <v>10.59375</v>
      </c>
      <c r="T39" s="27">
        <f>IFERROR(VLOOKUP(A39,[1]Revenue_Margin_input_ISC!A:K,7,0),"")</f>
        <v>0.05</v>
      </c>
      <c r="U39" s="28">
        <f>IFERROR(VLOOKUP(A39,[1]Revenue_Margin_input_ISC!A:K,8,0),"")</f>
        <v>0.06</v>
      </c>
      <c r="V39" s="28">
        <f>IFERROR(VLOOKUP($A39,[1]Revenue_Margin_input_ISC!$A:$AK,9,0),"")</f>
        <v>0.12070702064896763</v>
      </c>
      <c r="W39" s="28">
        <f>IFERROR(VLOOKUP($A39,[1]Revenue_Margin_input_ISC!$A:$AK,10,0),"")</f>
        <v>0.12070702064896763</v>
      </c>
      <c r="X39" s="28">
        <f>IFERROR(VLOOKUP($A39,[1]Revenue_Margin_input_ISC!$A:$AK,11,0),"")</f>
        <v>0.12070702064896763</v>
      </c>
      <c r="Y39" s="28">
        <f>IFERROR(VLOOKUP($A39,[1]Revenue_Margin_input_ISC!$A:$AK,12,0),"")</f>
        <v>0.12070702064896763</v>
      </c>
      <c r="Z39" s="28">
        <f>IFERROR(VLOOKUP($A39,[1]Revenue_Margin_input_ISC!$A:$AK,13,0),"")</f>
        <v>0.12070702064896763</v>
      </c>
      <c r="AA39" s="29">
        <f t="shared" si="16"/>
        <v>148.3125</v>
      </c>
      <c r="AB39" s="30">
        <f t="shared" si="16"/>
        <v>391.96875</v>
      </c>
      <c r="AC39" s="30">
        <f t="shared" si="16"/>
        <v>444.9375</v>
      </c>
      <c r="AD39" s="30">
        <f t="shared" si="16"/>
        <v>635.625</v>
      </c>
      <c r="AE39" s="30">
        <f t="shared" si="16"/>
        <v>794.53125</v>
      </c>
      <c r="AF39" s="30">
        <f t="shared" si="16"/>
        <v>942.84375</v>
      </c>
      <c r="AG39" s="31">
        <f t="shared" si="16"/>
        <v>1080.5625</v>
      </c>
      <c r="AH39" s="29">
        <f t="shared" si="17"/>
        <v>7.4156250000000004</v>
      </c>
      <c r="AI39" s="30">
        <f t="shared" si="17"/>
        <v>23.518124999999998</v>
      </c>
      <c r="AJ39" s="30">
        <f t="shared" si="17"/>
        <v>53.707080000000033</v>
      </c>
      <c r="AK39" s="30">
        <f t="shared" si="17"/>
        <v>76.724400000000045</v>
      </c>
      <c r="AL39" s="30">
        <f t="shared" si="17"/>
        <v>95.90550000000006</v>
      </c>
      <c r="AM39" s="30">
        <f t="shared" si="17"/>
        <v>113.80786000000008</v>
      </c>
      <c r="AN39" s="31">
        <f t="shared" si="17"/>
        <v>130.43148000000008</v>
      </c>
      <c r="AO39" s="42"/>
      <c r="AP39" s="43"/>
      <c r="AQ39" s="43"/>
      <c r="AR39" s="43"/>
      <c r="AS39" s="43"/>
      <c r="AT39" s="43"/>
      <c r="AU39" s="90"/>
      <c r="AV39" t="str">
        <f t="shared" si="18"/>
        <v>C1 1-3.5T - Low Intensity</v>
      </c>
      <c r="AW39" t="str">
        <f t="shared" si="7"/>
        <v>C1 1-3.5T - Low Intensity_Maximal</v>
      </c>
    </row>
    <row r="40" spans="1:49" ht="15" outlineLevel="1" x14ac:dyDescent="0.25">
      <c r="A40" s="21" t="s">
        <v>96</v>
      </c>
      <c r="B40" t="s">
        <v>97</v>
      </c>
      <c r="C40" t="s">
        <v>93</v>
      </c>
      <c r="D40" t="s">
        <v>18</v>
      </c>
      <c r="E40" t="str">
        <f>VLOOKUP(A40,[1]VLookup!G:I,3,0)</f>
        <v>C1 1-3.5T</v>
      </c>
      <c r="F40" s="105">
        <v>0</v>
      </c>
      <c r="G40" s="103">
        <f t="shared" si="15"/>
        <v>0</v>
      </c>
      <c r="H40" s="103">
        <f>IFERROR(VLOOKUP(A40,[1]ISC_bookings_input!H:I,2,0),0)</f>
        <v>0</v>
      </c>
      <c r="I40" s="103">
        <f t="shared" si="15"/>
        <v>0</v>
      </c>
      <c r="J40" s="103">
        <f t="shared" si="15"/>
        <v>0</v>
      </c>
      <c r="K40" s="103">
        <f t="shared" si="15"/>
        <v>0</v>
      </c>
      <c r="L40" s="104">
        <f t="shared" si="15"/>
        <v>0</v>
      </c>
      <c r="M40" s="86" t="str">
        <f>IFERROR(VLOOKUP(A40,[1]Revenue_Margin_input_ISC!A:F,6,0),"")</f>
        <v/>
      </c>
      <c r="N40" s="25" t="str">
        <f t="shared" si="19"/>
        <v/>
      </c>
      <c r="O40" s="25" t="str">
        <f t="shared" si="19"/>
        <v/>
      </c>
      <c r="P40" s="25" t="str">
        <f t="shared" si="19"/>
        <v/>
      </c>
      <c r="Q40" s="25" t="str">
        <f t="shared" si="19"/>
        <v/>
      </c>
      <c r="R40" s="25" t="str">
        <f t="shared" si="19"/>
        <v/>
      </c>
      <c r="S40" s="26" t="str">
        <f t="shared" si="19"/>
        <v/>
      </c>
      <c r="T40" s="27" t="str">
        <f>IFERROR(VLOOKUP(A40,[1]Revenue_Margin_input_ISC!A:K,7,0),"")</f>
        <v/>
      </c>
      <c r="U40" s="28" t="str">
        <f>IFERROR(VLOOKUP(A40,[1]Revenue_Margin_input_ISC!A:K,8,0),"")</f>
        <v/>
      </c>
      <c r="V40" s="28" t="str">
        <f>IFERROR(VLOOKUP($A40,[1]Revenue_Margin_input_ISC!$A:$AK,9,0),"")</f>
        <v/>
      </c>
      <c r="W40" s="28" t="str">
        <f>IFERROR(VLOOKUP($A40,[1]Revenue_Margin_input_ISC!$A:$AK,10,0),"")</f>
        <v/>
      </c>
      <c r="X40" s="28" t="str">
        <f>IFERROR(VLOOKUP($A40,[1]Revenue_Margin_input_ISC!$A:$AK,11,0),"")</f>
        <v/>
      </c>
      <c r="Y40" s="28" t="str">
        <f>IFERROR(VLOOKUP($A40,[1]Revenue_Margin_input_ISC!$A:$AK,12,0),"")</f>
        <v/>
      </c>
      <c r="Z40" s="28" t="str">
        <f>IFERROR(VLOOKUP($A40,[1]Revenue_Margin_input_ISC!$A:$AK,13,0),"")</f>
        <v/>
      </c>
      <c r="AA40" s="29">
        <f t="shared" si="16"/>
        <v>0</v>
      </c>
      <c r="AB40" s="30">
        <f t="shared" si="16"/>
        <v>0</v>
      </c>
      <c r="AC40" s="30">
        <f t="shared" si="16"/>
        <v>0</v>
      </c>
      <c r="AD40" s="30">
        <f t="shared" si="16"/>
        <v>0</v>
      </c>
      <c r="AE40" s="30">
        <f t="shared" si="16"/>
        <v>0</v>
      </c>
      <c r="AF40" s="30">
        <f t="shared" si="16"/>
        <v>0</v>
      </c>
      <c r="AG40" s="31">
        <f t="shared" si="16"/>
        <v>0</v>
      </c>
      <c r="AH40" s="29">
        <f t="shared" si="17"/>
        <v>0</v>
      </c>
      <c r="AI40" s="30">
        <f t="shared" si="17"/>
        <v>0</v>
      </c>
      <c r="AJ40" s="30">
        <f t="shared" si="17"/>
        <v>0</v>
      </c>
      <c r="AK40" s="30">
        <f t="shared" si="17"/>
        <v>0</v>
      </c>
      <c r="AL40" s="30">
        <f t="shared" si="17"/>
        <v>0</v>
      </c>
      <c r="AM40" s="30">
        <f t="shared" si="17"/>
        <v>0</v>
      </c>
      <c r="AN40" s="31">
        <f t="shared" si="17"/>
        <v>0</v>
      </c>
      <c r="AO40" s="42"/>
      <c r="AP40" s="43"/>
      <c r="AQ40" s="43"/>
      <c r="AR40" s="43"/>
      <c r="AS40" s="43"/>
      <c r="AT40" s="43"/>
      <c r="AU40" s="90"/>
      <c r="AV40" t="str">
        <f t="shared" si="18"/>
        <v>C1 1-3.5T - Low Intensity</v>
      </c>
      <c r="AW40" t="str">
        <f t="shared" si="7"/>
        <v>C1 1-3.5T - Low Intensity_Maximal</v>
      </c>
    </row>
    <row r="41" spans="1:49" ht="15" outlineLevel="1" x14ac:dyDescent="0.25">
      <c r="A41" s="21" t="s">
        <v>98</v>
      </c>
      <c r="B41" t="s">
        <v>99</v>
      </c>
      <c r="C41" t="s">
        <v>93</v>
      </c>
      <c r="D41" t="s">
        <v>15</v>
      </c>
      <c r="E41" t="str">
        <f>VLOOKUP(A41,[1]VLookup!G:I,3,0)</f>
        <v>C1 1-3.5T</v>
      </c>
      <c r="F41" s="105">
        <v>38</v>
      </c>
      <c r="G41" s="103">
        <f t="shared" si="15"/>
        <v>102</v>
      </c>
      <c r="H41" s="103">
        <f>IFERROR(VLOOKUP(A41,[1]ISC_bookings_input!H:I,2,0),0)</f>
        <v>132</v>
      </c>
      <c r="I41" s="103">
        <f t="shared" si="15"/>
        <v>163</v>
      </c>
      <c r="J41" s="103">
        <f t="shared" si="15"/>
        <v>202</v>
      </c>
      <c r="K41" s="103">
        <f t="shared" si="15"/>
        <v>241</v>
      </c>
      <c r="L41" s="104">
        <f t="shared" si="15"/>
        <v>277</v>
      </c>
      <c r="M41" s="86">
        <f>IFERROR(VLOOKUP(A41,[1]Revenue_Margin_input_ISC!A:F,6,0),"")</f>
        <v>15.65221232323232</v>
      </c>
      <c r="N41" s="25">
        <f t="shared" si="19"/>
        <v>15.65221232323232</v>
      </c>
      <c r="O41" s="25">
        <f t="shared" si="19"/>
        <v>15.65221232323232</v>
      </c>
      <c r="P41" s="25">
        <f t="shared" si="19"/>
        <v>15.65221232323232</v>
      </c>
      <c r="Q41" s="25">
        <f t="shared" si="19"/>
        <v>15.65221232323232</v>
      </c>
      <c r="R41" s="25">
        <f t="shared" si="19"/>
        <v>15.65221232323232</v>
      </c>
      <c r="S41" s="26">
        <f t="shared" si="19"/>
        <v>15.65221232323232</v>
      </c>
      <c r="T41" s="27">
        <f>IFERROR(VLOOKUP(A41,[1]Revenue_Margin_input_ISC!A:K,7,0),"")</f>
        <v>0.05</v>
      </c>
      <c r="U41" s="28">
        <f>IFERROR(VLOOKUP(A41,[1]Revenue_Margin_input_ISC!A:K,8,0),"")</f>
        <v>6.5000000000000002E-2</v>
      </c>
      <c r="V41" s="28">
        <f>IFERROR(VLOOKUP($A41,[1]Revenue_Margin_input_ISC!$A:$AK,9,0),"")</f>
        <v>0.12522364444276229</v>
      </c>
      <c r="W41" s="28">
        <f>IFERROR(VLOOKUP($A41,[1]Revenue_Margin_input_ISC!$A:$AK,10,0),"")</f>
        <v>0.12522364444276229</v>
      </c>
      <c r="X41" s="28">
        <f>IFERROR(VLOOKUP($A41,[1]Revenue_Margin_input_ISC!$A:$AK,11,0),"")</f>
        <v>0.12522364444276229</v>
      </c>
      <c r="Y41" s="28">
        <f>IFERROR(VLOOKUP($A41,[1]Revenue_Margin_input_ISC!$A:$AK,12,0),"")</f>
        <v>0.12522364444276229</v>
      </c>
      <c r="Z41" s="28">
        <f>IFERROR(VLOOKUP($A41,[1]Revenue_Margin_input_ISC!$A:$AK,13,0),"")</f>
        <v>0.12522364444276229</v>
      </c>
      <c r="AA41" s="29">
        <f t="shared" si="16"/>
        <v>594.78406828282812</v>
      </c>
      <c r="AB41" s="30">
        <f t="shared" si="16"/>
        <v>1596.5256569696967</v>
      </c>
      <c r="AC41" s="30">
        <f t="shared" si="16"/>
        <v>2066.0920266666662</v>
      </c>
      <c r="AD41" s="30">
        <f t="shared" si="16"/>
        <v>2551.3106086868679</v>
      </c>
      <c r="AE41" s="30">
        <f t="shared" si="16"/>
        <v>3161.7468892929287</v>
      </c>
      <c r="AF41" s="30">
        <f t="shared" si="16"/>
        <v>3772.183169898989</v>
      </c>
      <c r="AG41" s="31">
        <f t="shared" si="16"/>
        <v>4335.6628135353521</v>
      </c>
      <c r="AH41" s="29">
        <f t="shared" si="17"/>
        <v>29.739203414141407</v>
      </c>
      <c r="AI41" s="30">
        <f t="shared" si="17"/>
        <v>103.77416770303029</v>
      </c>
      <c r="AJ41" s="30">
        <f t="shared" si="17"/>
        <v>258.72357333333275</v>
      </c>
      <c r="AK41" s="30">
        <f t="shared" si="17"/>
        <v>319.4844125252518</v>
      </c>
      <c r="AL41" s="30">
        <f t="shared" si="17"/>
        <v>395.92546828282741</v>
      </c>
      <c r="AM41" s="30">
        <f t="shared" si="17"/>
        <v>472.36652404040302</v>
      </c>
      <c r="AN41" s="31">
        <f t="shared" si="17"/>
        <v>542.92749858585728</v>
      </c>
      <c r="AO41" s="42"/>
      <c r="AP41" s="43"/>
      <c r="AQ41" s="43"/>
      <c r="AR41" s="43"/>
      <c r="AS41" s="43"/>
      <c r="AT41" s="43"/>
      <c r="AU41" s="90"/>
      <c r="AV41" t="str">
        <f t="shared" si="18"/>
        <v>C1 1-3.5T - Low Intensity</v>
      </c>
      <c r="AW41" t="str">
        <f t="shared" si="7"/>
        <v>C1 1-3.5T - Low Intensity_Maximal</v>
      </c>
    </row>
    <row r="42" spans="1:49" ht="15" x14ac:dyDescent="0.25">
      <c r="A42" s="35" t="s">
        <v>100</v>
      </c>
      <c r="F42" s="106">
        <v>52</v>
      </c>
      <c r="G42" s="51">
        <f>[1]ISC!BD36</f>
        <v>139</v>
      </c>
      <c r="H42" s="51">
        <f>[1]ISC!BE36</f>
        <v>174</v>
      </c>
      <c r="I42" s="51">
        <f>[1]ISC!BF36</f>
        <v>223</v>
      </c>
      <c r="J42" s="51">
        <f>[1]ISC!BG36</f>
        <v>277</v>
      </c>
      <c r="K42" s="51">
        <f>[1]ISC!BH36</f>
        <v>330</v>
      </c>
      <c r="L42" s="52">
        <f>[1]ISC!BI36</f>
        <v>379</v>
      </c>
      <c r="M42" s="86" t="str">
        <f>IFERROR(VLOOKUP(A42,[1]Revenue_Margin_input_ISC!A:F,6,0),"")</f>
        <v/>
      </c>
      <c r="N42" s="25" t="str">
        <f t="shared" si="19"/>
        <v/>
      </c>
      <c r="O42" s="25" t="str">
        <f t="shared" si="19"/>
        <v/>
      </c>
      <c r="P42" s="25" t="str">
        <f t="shared" si="19"/>
        <v/>
      </c>
      <c r="Q42" s="25" t="str">
        <f t="shared" si="19"/>
        <v/>
      </c>
      <c r="R42" s="25" t="str">
        <f t="shared" si="19"/>
        <v/>
      </c>
      <c r="S42" s="26" t="str">
        <f t="shared" si="19"/>
        <v/>
      </c>
      <c r="T42" s="27" t="str">
        <f>IFERROR(VLOOKUP(A42,[1]Revenue_Margin_input_ISC!A:K,7,0),"")</f>
        <v/>
      </c>
      <c r="U42" s="28" t="str">
        <f>IFERROR(VLOOKUP(A42,[1]Revenue_Margin_input_ISC!A:K,8,0),"")</f>
        <v/>
      </c>
      <c r="V42" s="28" t="str">
        <f>IFERROR(VLOOKUP($A42,[1]Revenue_Margin_input_ISC!$A:$AK,9,0),"")</f>
        <v/>
      </c>
      <c r="W42" s="28" t="str">
        <f>IFERROR(VLOOKUP($A42,[1]Revenue_Margin_input_ISC!$A:$AK,10,0),"")</f>
        <v/>
      </c>
      <c r="X42" s="28" t="str">
        <f>IFERROR(VLOOKUP($A42,[1]Revenue_Margin_input_ISC!$A:$AK,11,0),"")</f>
        <v/>
      </c>
      <c r="Y42" s="28" t="str">
        <f>IFERROR(VLOOKUP($A42,[1]Revenue_Margin_input_ISC!$A:$AK,12,0),"")</f>
        <v/>
      </c>
      <c r="Z42" s="28" t="str">
        <f>IFERROR(VLOOKUP($A42,[1]Revenue_Margin_input_ISC!$A:$AK,13,0),"")</f>
        <v/>
      </c>
      <c r="AA42" s="39">
        <f>SUM(AA32:AA41)</f>
        <v>743.09656828282812</v>
      </c>
      <c r="AB42" s="40">
        <f t="shared" ref="AB42:AN42" si="20">SUM(AB32:AB41)</f>
        <v>1988.4944069696967</v>
      </c>
      <c r="AC42" s="40">
        <f t="shared" si="20"/>
        <v>2511.0295266666662</v>
      </c>
      <c r="AD42" s="40">
        <f t="shared" si="20"/>
        <v>3186.9356086868679</v>
      </c>
      <c r="AE42" s="40">
        <f t="shared" si="20"/>
        <v>3956.2781392929287</v>
      </c>
      <c r="AF42" s="40">
        <f t="shared" si="20"/>
        <v>4715.026919898989</v>
      </c>
      <c r="AG42" s="41">
        <f t="shared" si="20"/>
        <v>5416.2253135353521</v>
      </c>
      <c r="AH42" s="39">
        <f t="shared" si="20"/>
        <v>37.154828414141406</v>
      </c>
      <c r="AI42" s="40">
        <f t="shared" si="20"/>
        <v>127.29229270303028</v>
      </c>
      <c r="AJ42" s="40">
        <f t="shared" si="20"/>
        <v>312.43065333333277</v>
      </c>
      <c r="AK42" s="40">
        <f t="shared" si="20"/>
        <v>396.20881252525186</v>
      </c>
      <c r="AL42" s="40">
        <f t="shared" si="20"/>
        <v>491.83096828282748</v>
      </c>
      <c r="AM42" s="40">
        <f t="shared" si="20"/>
        <v>586.17438404040308</v>
      </c>
      <c r="AN42" s="41">
        <f t="shared" si="20"/>
        <v>673.35897858585736</v>
      </c>
      <c r="AO42" s="42">
        <f t="shared" ref="AO42:AU47" si="21">IFERROR(AH42/AA42,"")</f>
        <v>0.05</v>
      </c>
      <c r="AP42" s="43">
        <f t="shared" si="21"/>
        <v>6.4014408216019753E-2</v>
      </c>
      <c r="AQ42" s="43">
        <f t="shared" si="21"/>
        <v>0.12442332916255161</v>
      </c>
      <c r="AR42" s="43">
        <f t="shared" si="21"/>
        <v>0.1243228170174747</v>
      </c>
      <c r="AS42" s="43">
        <f t="shared" si="21"/>
        <v>0.12431658012061007</v>
      </c>
      <c r="AT42" s="43">
        <f t="shared" si="21"/>
        <v>0.12432047451660379</v>
      </c>
      <c r="AU42" s="90">
        <f t="shared" si="21"/>
        <v>0.12432255668963914</v>
      </c>
      <c r="AW42" t="str">
        <f t="shared" si="7"/>
        <v>_</v>
      </c>
    </row>
    <row r="43" spans="1:49" ht="15" outlineLevel="1" x14ac:dyDescent="0.25">
      <c r="A43" s="21" t="s">
        <v>101</v>
      </c>
      <c r="B43" t="s">
        <v>102</v>
      </c>
      <c r="C43" t="s">
        <v>26</v>
      </c>
      <c r="D43" t="s">
        <v>18</v>
      </c>
      <c r="E43" t="str">
        <f>VLOOKUP(A43,[1]VLookup!G:I,3,0)</f>
        <v>C1 &gt;3.5T</v>
      </c>
      <c r="F43" s="105">
        <v>0</v>
      </c>
      <c r="G43" s="103">
        <f>ROUND(G$51*$F43/$F$51,0)</f>
        <v>0</v>
      </c>
      <c r="H43" s="103">
        <f>IFERROR(VLOOKUP(A43,[1]ISC_bookings_input!H:I,2,0),0)</f>
        <v>0</v>
      </c>
      <c r="I43" s="103">
        <f t="shared" ref="I43:L50" si="22">ROUND(I$51*$F43/$F$51,0)</f>
        <v>0</v>
      </c>
      <c r="J43" s="103">
        <f t="shared" si="22"/>
        <v>0</v>
      </c>
      <c r="K43" s="103">
        <f t="shared" si="22"/>
        <v>0</v>
      </c>
      <c r="L43" s="104">
        <f t="shared" si="22"/>
        <v>0</v>
      </c>
      <c r="M43" s="86" t="str">
        <f>IFERROR(VLOOKUP(A43,[1]Revenue_Margin_input_ISC!A:F,6,0),"")</f>
        <v/>
      </c>
      <c r="N43" s="25" t="str">
        <f t="shared" si="19"/>
        <v/>
      </c>
      <c r="O43" s="25" t="str">
        <f t="shared" si="19"/>
        <v/>
      </c>
      <c r="P43" s="25" t="str">
        <f t="shared" si="19"/>
        <v/>
      </c>
      <c r="Q43" s="25" t="str">
        <f t="shared" si="19"/>
        <v/>
      </c>
      <c r="R43" s="25" t="str">
        <f t="shared" si="19"/>
        <v/>
      </c>
      <c r="S43" s="26" t="str">
        <f t="shared" si="19"/>
        <v/>
      </c>
      <c r="T43" s="27" t="str">
        <f>IFERROR(VLOOKUP(A43,[1]Revenue_Margin_input_ISC!A:K,7,0),"")</f>
        <v/>
      </c>
      <c r="U43" s="28" t="str">
        <f>IFERROR(VLOOKUP(A43,[1]Revenue_Margin_input_ISC!A:K,8,0),"")</f>
        <v/>
      </c>
      <c r="V43" s="28" t="str">
        <f>IFERROR(VLOOKUP($A43,[1]Revenue_Margin_input_ISC!$A:$AK,9,0),"")</f>
        <v/>
      </c>
      <c r="W43" s="28" t="str">
        <f>IFERROR(VLOOKUP($A43,[1]Revenue_Margin_input_ISC!$A:$AK,10,0),"")</f>
        <v/>
      </c>
      <c r="X43" s="28" t="str">
        <f>IFERROR(VLOOKUP($A43,[1]Revenue_Margin_input_ISC!$A:$AK,11,0),"")</f>
        <v/>
      </c>
      <c r="Y43" s="28" t="str">
        <f>IFERROR(VLOOKUP($A43,[1]Revenue_Margin_input_ISC!$A:$AK,12,0),"")</f>
        <v/>
      </c>
      <c r="Z43" s="28" t="str">
        <f>IFERROR(VLOOKUP($A43,[1]Revenue_Margin_input_ISC!$A:$AK,13,0),"")</f>
        <v/>
      </c>
      <c r="AA43" s="29">
        <f t="shared" ref="AA43:AG50" si="23">IFERROR(F43*M43,0)</f>
        <v>0</v>
      </c>
      <c r="AB43" s="30">
        <f t="shared" si="23"/>
        <v>0</v>
      </c>
      <c r="AC43" s="30">
        <f t="shared" si="23"/>
        <v>0</v>
      </c>
      <c r="AD43" s="30">
        <f t="shared" si="23"/>
        <v>0</v>
      </c>
      <c r="AE43" s="30">
        <f t="shared" si="23"/>
        <v>0</v>
      </c>
      <c r="AF43" s="30">
        <f t="shared" si="23"/>
        <v>0</v>
      </c>
      <c r="AG43" s="31">
        <f t="shared" si="23"/>
        <v>0</v>
      </c>
      <c r="AH43" s="29">
        <f t="shared" ref="AH43:AN50" si="24">IFERROR(AA43*T43,0)</f>
        <v>0</v>
      </c>
      <c r="AI43" s="30">
        <f t="shared" si="24"/>
        <v>0</v>
      </c>
      <c r="AJ43" s="30">
        <f t="shared" si="24"/>
        <v>0</v>
      </c>
      <c r="AK43" s="30">
        <f t="shared" si="24"/>
        <v>0</v>
      </c>
      <c r="AL43" s="30">
        <f t="shared" si="24"/>
        <v>0</v>
      </c>
      <c r="AM43" s="30">
        <f t="shared" si="24"/>
        <v>0</v>
      </c>
      <c r="AN43" s="31">
        <f t="shared" si="24"/>
        <v>0</v>
      </c>
      <c r="AO43" s="42" t="str">
        <f t="shared" si="21"/>
        <v/>
      </c>
      <c r="AP43" s="43" t="str">
        <f t="shared" si="21"/>
        <v/>
      </c>
      <c r="AQ43" s="43" t="str">
        <f t="shared" si="21"/>
        <v/>
      </c>
      <c r="AR43" s="43" t="str">
        <f t="shared" si="21"/>
        <v/>
      </c>
      <c r="AS43" s="43" t="str">
        <f t="shared" si="21"/>
        <v/>
      </c>
      <c r="AT43" s="43" t="str">
        <f t="shared" si="21"/>
        <v/>
      </c>
      <c r="AU43" s="90" t="str">
        <f t="shared" si="21"/>
        <v/>
      </c>
      <c r="AV43" t="str">
        <f>$A$51</f>
        <v>C1 4-9T - Standard and Premium</v>
      </c>
      <c r="AW43" t="str">
        <f t="shared" ref="AW43:AW48" si="25">AV43&amp;"_"&amp;"AM &amp; EMEA"</f>
        <v>C1 4-9T - Standard and Premium_AM &amp; EMEA</v>
      </c>
    </row>
    <row r="44" spans="1:49" ht="15" outlineLevel="1" x14ac:dyDescent="0.25">
      <c r="A44" s="21" t="s">
        <v>103</v>
      </c>
      <c r="B44" t="s">
        <v>104</v>
      </c>
      <c r="C44" t="s">
        <v>26</v>
      </c>
      <c r="D44" t="s">
        <v>18</v>
      </c>
      <c r="E44" t="str">
        <f>VLOOKUP(A44,[1]VLookup!G:I,3,0)</f>
        <v>C1 &gt;3.5T</v>
      </c>
      <c r="F44" s="105">
        <v>0</v>
      </c>
      <c r="G44" s="103">
        <f t="shared" ref="G44:G50" si="26">ROUND(G$51*$F44/$F$51,0)</f>
        <v>0</v>
      </c>
      <c r="H44" s="103">
        <f>IFERROR(VLOOKUP(A44,[1]ISC_bookings_input!H:I,2,0),0)</f>
        <v>0</v>
      </c>
      <c r="I44" s="103">
        <f t="shared" si="22"/>
        <v>0</v>
      </c>
      <c r="J44" s="103">
        <f t="shared" si="22"/>
        <v>0</v>
      </c>
      <c r="K44" s="103">
        <f t="shared" si="22"/>
        <v>0</v>
      </c>
      <c r="L44" s="104">
        <f t="shared" si="22"/>
        <v>0</v>
      </c>
      <c r="M44" s="86" t="str">
        <f>IFERROR(VLOOKUP(A44,[1]Revenue_Margin_input_ISC!A:F,6,0),"")</f>
        <v/>
      </c>
      <c r="N44" s="25" t="str">
        <f t="shared" si="19"/>
        <v/>
      </c>
      <c r="O44" s="25" t="str">
        <f t="shared" si="19"/>
        <v/>
      </c>
      <c r="P44" s="25" t="str">
        <f t="shared" si="19"/>
        <v/>
      </c>
      <c r="Q44" s="25" t="str">
        <f t="shared" si="19"/>
        <v/>
      </c>
      <c r="R44" s="25" t="str">
        <f t="shared" si="19"/>
        <v/>
      </c>
      <c r="S44" s="26" t="str">
        <f t="shared" si="19"/>
        <v/>
      </c>
      <c r="T44" s="27" t="str">
        <f>IFERROR(VLOOKUP(A44,[1]Revenue_Margin_input_ISC!A:K,7,0),"")</f>
        <v/>
      </c>
      <c r="U44" s="28" t="str">
        <f>IFERROR(VLOOKUP(A44,[1]Revenue_Margin_input_ISC!A:K,8,0),"")</f>
        <v/>
      </c>
      <c r="V44" s="28" t="str">
        <f>IFERROR(VLOOKUP($A44,[1]Revenue_Margin_input_ISC!$A:$AK,9,0),"")</f>
        <v/>
      </c>
      <c r="W44" s="28" t="str">
        <f>IFERROR(VLOOKUP($A44,[1]Revenue_Margin_input_ISC!$A:$AK,10,0),"")</f>
        <v/>
      </c>
      <c r="X44" s="28" t="str">
        <f>IFERROR(VLOOKUP($A44,[1]Revenue_Margin_input_ISC!$A:$AK,11,0),"")</f>
        <v/>
      </c>
      <c r="Y44" s="28" t="str">
        <f>IFERROR(VLOOKUP($A44,[1]Revenue_Margin_input_ISC!$A:$AK,12,0),"")</f>
        <v/>
      </c>
      <c r="Z44" s="28" t="str">
        <f>IFERROR(VLOOKUP($A44,[1]Revenue_Margin_input_ISC!$A:$AK,13,0),"")</f>
        <v/>
      </c>
      <c r="AA44" s="29">
        <f t="shared" si="23"/>
        <v>0</v>
      </c>
      <c r="AB44" s="30">
        <f t="shared" si="23"/>
        <v>0</v>
      </c>
      <c r="AC44" s="30">
        <f t="shared" si="23"/>
        <v>0</v>
      </c>
      <c r="AD44" s="30">
        <f t="shared" si="23"/>
        <v>0</v>
      </c>
      <c r="AE44" s="30">
        <f t="shared" si="23"/>
        <v>0</v>
      </c>
      <c r="AF44" s="30">
        <f t="shared" si="23"/>
        <v>0</v>
      </c>
      <c r="AG44" s="31">
        <f t="shared" si="23"/>
        <v>0</v>
      </c>
      <c r="AH44" s="29">
        <f t="shared" si="24"/>
        <v>0</v>
      </c>
      <c r="AI44" s="30">
        <f t="shared" si="24"/>
        <v>0</v>
      </c>
      <c r="AJ44" s="30">
        <f t="shared" si="24"/>
        <v>0</v>
      </c>
      <c r="AK44" s="30">
        <f t="shared" si="24"/>
        <v>0</v>
      </c>
      <c r="AL44" s="30">
        <f t="shared" si="24"/>
        <v>0</v>
      </c>
      <c r="AM44" s="30">
        <f t="shared" si="24"/>
        <v>0</v>
      </c>
      <c r="AN44" s="31">
        <f t="shared" si="24"/>
        <v>0</v>
      </c>
      <c r="AO44" s="42" t="str">
        <f t="shared" si="21"/>
        <v/>
      </c>
      <c r="AP44" s="43" t="str">
        <f t="shared" si="21"/>
        <v/>
      </c>
      <c r="AQ44" s="43" t="str">
        <f t="shared" si="21"/>
        <v/>
      </c>
      <c r="AR44" s="43" t="str">
        <f t="shared" si="21"/>
        <v/>
      </c>
      <c r="AS44" s="43" t="str">
        <f t="shared" si="21"/>
        <v/>
      </c>
      <c r="AT44" s="43" t="str">
        <f t="shared" si="21"/>
        <v/>
      </c>
      <c r="AU44" s="90" t="str">
        <f t="shared" si="21"/>
        <v/>
      </c>
      <c r="AV44" t="str">
        <f t="shared" ref="AV44:AV50" si="27">$A$51</f>
        <v>C1 4-9T - Standard and Premium</v>
      </c>
      <c r="AW44" t="str">
        <f t="shared" si="25"/>
        <v>C1 4-9T - Standard and Premium_AM &amp; EMEA</v>
      </c>
    </row>
    <row r="45" spans="1:49" ht="15" outlineLevel="1" x14ac:dyDescent="0.25">
      <c r="A45" s="21" t="s">
        <v>105</v>
      </c>
      <c r="B45" t="s">
        <v>106</v>
      </c>
      <c r="C45" t="s">
        <v>26</v>
      </c>
      <c r="D45" t="s">
        <v>15</v>
      </c>
      <c r="E45" t="str">
        <f>VLOOKUP(A45,[1]VLookup!G:I,3,0)</f>
        <v>C1 &gt;3.5T</v>
      </c>
      <c r="F45" s="105">
        <v>0</v>
      </c>
      <c r="G45" s="103">
        <f t="shared" si="26"/>
        <v>0</v>
      </c>
      <c r="H45" s="103">
        <f>IFERROR(VLOOKUP(A45,[1]ISC_bookings_input!H:I,2,0),0)</f>
        <v>0</v>
      </c>
      <c r="I45" s="103">
        <f t="shared" si="22"/>
        <v>0</v>
      </c>
      <c r="J45" s="103">
        <f t="shared" si="22"/>
        <v>0</v>
      </c>
      <c r="K45" s="103">
        <f t="shared" si="22"/>
        <v>0</v>
      </c>
      <c r="L45" s="104">
        <f t="shared" si="22"/>
        <v>0</v>
      </c>
      <c r="M45" s="86" t="str">
        <f>IFERROR(VLOOKUP(A45,[1]Revenue_Margin_input_ISC!A:F,6,0),"")</f>
        <v/>
      </c>
      <c r="N45" s="25" t="str">
        <f t="shared" si="19"/>
        <v/>
      </c>
      <c r="O45" s="25" t="str">
        <f t="shared" si="19"/>
        <v/>
      </c>
      <c r="P45" s="25" t="str">
        <f t="shared" si="19"/>
        <v/>
      </c>
      <c r="Q45" s="25" t="str">
        <f t="shared" si="19"/>
        <v/>
      </c>
      <c r="R45" s="25" t="str">
        <f t="shared" si="19"/>
        <v/>
      </c>
      <c r="S45" s="26" t="str">
        <f t="shared" si="19"/>
        <v/>
      </c>
      <c r="T45" s="27" t="str">
        <f>IFERROR(VLOOKUP(A45,[1]Revenue_Margin_input_ISC!A:K,7,0),"")</f>
        <v/>
      </c>
      <c r="U45" s="28" t="str">
        <f>IFERROR(VLOOKUP(A45,[1]Revenue_Margin_input_ISC!A:K,8,0),"")</f>
        <v/>
      </c>
      <c r="V45" s="28" t="str">
        <f>IFERROR(VLOOKUP($A45,[1]Revenue_Margin_input_ISC!$A:$AK,9,0),"")</f>
        <v/>
      </c>
      <c r="W45" s="28" t="str">
        <f>IFERROR(VLOOKUP($A45,[1]Revenue_Margin_input_ISC!$A:$AK,10,0),"")</f>
        <v/>
      </c>
      <c r="X45" s="28" t="str">
        <f>IFERROR(VLOOKUP($A45,[1]Revenue_Margin_input_ISC!$A:$AK,11,0),"")</f>
        <v/>
      </c>
      <c r="Y45" s="28" t="str">
        <f>IFERROR(VLOOKUP($A45,[1]Revenue_Margin_input_ISC!$A:$AK,12,0),"")</f>
        <v/>
      </c>
      <c r="Z45" s="28" t="str">
        <f>IFERROR(VLOOKUP($A45,[1]Revenue_Margin_input_ISC!$A:$AK,13,0),"")</f>
        <v/>
      </c>
      <c r="AA45" s="29">
        <f t="shared" si="23"/>
        <v>0</v>
      </c>
      <c r="AB45" s="30">
        <f t="shared" si="23"/>
        <v>0</v>
      </c>
      <c r="AC45" s="30">
        <f t="shared" si="23"/>
        <v>0</v>
      </c>
      <c r="AD45" s="30">
        <f t="shared" si="23"/>
        <v>0</v>
      </c>
      <c r="AE45" s="30">
        <f t="shared" si="23"/>
        <v>0</v>
      </c>
      <c r="AF45" s="30">
        <f t="shared" si="23"/>
        <v>0</v>
      </c>
      <c r="AG45" s="31">
        <f t="shared" si="23"/>
        <v>0</v>
      </c>
      <c r="AH45" s="29">
        <f t="shared" si="24"/>
        <v>0</v>
      </c>
      <c r="AI45" s="30">
        <f t="shared" si="24"/>
        <v>0</v>
      </c>
      <c r="AJ45" s="30">
        <f t="shared" si="24"/>
        <v>0</v>
      </c>
      <c r="AK45" s="30">
        <f t="shared" si="24"/>
        <v>0</v>
      </c>
      <c r="AL45" s="30">
        <f t="shared" si="24"/>
        <v>0</v>
      </c>
      <c r="AM45" s="30">
        <f t="shared" si="24"/>
        <v>0</v>
      </c>
      <c r="AN45" s="31">
        <f t="shared" si="24"/>
        <v>0</v>
      </c>
      <c r="AO45" s="42" t="str">
        <f t="shared" si="21"/>
        <v/>
      </c>
      <c r="AP45" s="43" t="str">
        <f t="shared" si="21"/>
        <v/>
      </c>
      <c r="AQ45" s="43" t="str">
        <f t="shared" si="21"/>
        <v/>
      </c>
      <c r="AR45" s="43" t="str">
        <f t="shared" si="21"/>
        <v/>
      </c>
      <c r="AS45" s="43" t="str">
        <f t="shared" si="21"/>
        <v/>
      </c>
      <c r="AT45" s="43" t="str">
        <f t="shared" si="21"/>
        <v/>
      </c>
      <c r="AU45" s="90" t="str">
        <f t="shared" si="21"/>
        <v/>
      </c>
      <c r="AV45" t="str">
        <f t="shared" si="27"/>
        <v>C1 4-9T - Standard and Premium</v>
      </c>
      <c r="AW45" t="str">
        <f t="shared" si="25"/>
        <v>C1 4-9T - Standard and Premium_AM &amp; EMEA</v>
      </c>
    </row>
    <row r="46" spans="1:49" ht="15" outlineLevel="1" x14ac:dyDescent="0.25">
      <c r="A46" s="21" t="s">
        <v>107</v>
      </c>
      <c r="B46" t="s">
        <v>108</v>
      </c>
      <c r="C46" t="s">
        <v>26</v>
      </c>
      <c r="D46" t="s">
        <v>15</v>
      </c>
      <c r="E46" t="str">
        <f>VLOOKUP(A46,[1]VLookup!G:I,3,0)</f>
        <v>C1 &gt;3.5T</v>
      </c>
      <c r="F46" s="105">
        <v>0</v>
      </c>
      <c r="G46" s="103">
        <f t="shared" si="26"/>
        <v>0</v>
      </c>
      <c r="H46" s="103">
        <f>IFERROR(VLOOKUP(A46,[1]ISC_bookings_input!H:I,2,0),0)</f>
        <v>0</v>
      </c>
      <c r="I46" s="103">
        <f t="shared" si="22"/>
        <v>0</v>
      </c>
      <c r="J46" s="103">
        <f t="shared" si="22"/>
        <v>0</v>
      </c>
      <c r="K46" s="103">
        <f t="shared" si="22"/>
        <v>0</v>
      </c>
      <c r="L46" s="104">
        <f t="shared" si="22"/>
        <v>0</v>
      </c>
      <c r="M46" s="86" t="str">
        <f>IFERROR(VLOOKUP(A46,[1]Revenue_Margin_input_ISC!A:F,6,0),"")</f>
        <v/>
      </c>
      <c r="N46" s="25" t="str">
        <f t="shared" si="19"/>
        <v/>
      </c>
      <c r="O46" s="25" t="str">
        <f t="shared" si="19"/>
        <v/>
      </c>
      <c r="P46" s="25" t="str">
        <f t="shared" si="19"/>
        <v/>
      </c>
      <c r="Q46" s="25" t="str">
        <f t="shared" si="19"/>
        <v/>
      </c>
      <c r="R46" s="25" t="str">
        <f t="shared" si="19"/>
        <v/>
      </c>
      <c r="S46" s="26" t="str">
        <f t="shared" si="19"/>
        <v/>
      </c>
      <c r="T46" s="27" t="str">
        <f>IFERROR(VLOOKUP(A46,[1]Revenue_Margin_input_ISC!A:K,7,0),"")</f>
        <v/>
      </c>
      <c r="U46" s="28" t="str">
        <f>IFERROR(VLOOKUP(A46,[1]Revenue_Margin_input_ISC!A:K,8,0),"")</f>
        <v/>
      </c>
      <c r="V46" s="28" t="str">
        <f>IFERROR(VLOOKUP($A46,[1]Revenue_Margin_input_ISC!$A:$AK,9,0),"")</f>
        <v/>
      </c>
      <c r="W46" s="28" t="str">
        <f>IFERROR(VLOOKUP($A46,[1]Revenue_Margin_input_ISC!$A:$AK,10,0),"")</f>
        <v/>
      </c>
      <c r="X46" s="28" t="str">
        <f>IFERROR(VLOOKUP($A46,[1]Revenue_Margin_input_ISC!$A:$AK,11,0),"")</f>
        <v/>
      </c>
      <c r="Y46" s="28" t="str">
        <f>IFERROR(VLOOKUP($A46,[1]Revenue_Margin_input_ISC!$A:$AK,12,0),"")</f>
        <v/>
      </c>
      <c r="Z46" s="28" t="str">
        <f>IFERROR(VLOOKUP($A46,[1]Revenue_Margin_input_ISC!$A:$AK,13,0),"")</f>
        <v/>
      </c>
      <c r="AA46" s="29">
        <f t="shared" si="23"/>
        <v>0</v>
      </c>
      <c r="AB46" s="30">
        <f t="shared" si="23"/>
        <v>0</v>
      </c>
      <c r="AC46" s="30">
        <f t="shared" si="23"/>
        <v>0</v>
      </c>
      <c r="AD46" s="30">
        <f t="shared" si="23"/>
        <v>0</v>
      </c>
      <c r="AE46" s="30">
        <f t="shared" si="23"/>
        <v>0</v>
      </c>
      <c r="AF46" s="30">
        <f t="shared" si="23"/>
        <v>0</v>
      </c>
      <c r="AG46" s="31">
        <f t="shared" si="23"/>
        <v>0</v>
      </c>
      <c r="AH46" s="29">
        <f t="shared" si="24"/>
        <v>0</v>
      </c>
      <c r="AI46" s="30">
        <f t="shared" si="24"/>
        <v>0</v>
      </c>
      <c r="AJ46" s="30">
        <f t="shared" si="24"/>
        <v>0</v>
      </c>
      <c r="AK46" s="30">
        <f t="shared" si="24"/>
        <v>0</v>
      </c>
      <c r="AL46" s="30">
        <f t="shared" si="24"/>
        <v>0</v>
      </c>
      <c r="AM46" s="30">
        <f t="shared" si="24"/>
        <v>0</v>
      </c>
      <c r="AN46" s="31">
        <f t="shared" si="24"/>
        <v>0</v>
      </c>
      <c r="AO46" s="42" t="str">
        <f t="shared" si="21"/>
        <v/>
      </c>
      <c r="AP46" s="43" t="str">
        <f t="shared" si="21"/>
        <v/>
      </c>
      <c r="AQ46" s="43" t="str">
        <f t="shared" si="21"/>
        <v/>
      </c>
      <c r="AR46" s="43" t="str">
        <f t="shared" si="21"/>
        <v/>
      </c>
      <c r="AS46" s="43" t="str">
        <f t="shared" si="21"/>
        <v/>
      </c>
      <c r="AT46" s="43" t="str">
        <f t="shared" si="21"/>
        <v/>
      </c>
      <c r="AU46" s="90" t="str">
        <f t="shared" si="21"/>
        <v/>
      </c>
      <c r="AV46" t="str">
        <f t="shared" si="27"/>
        <v>C1 4-9T - Standard and Premium</v>
      </c>
      <c r="AW46" t="str">
        <f t="shared" si="25"/>
        <v>C1 4-9T - Standard and Premium_AM &amp; EMEA</v>
      </c>
    </row>
    <row r="47" spans="1:49" ht="15" outlineLevel="1" x14ac:dyDescent="0.25">
      <c r="A47" s="21" t="s">
        <v>109</v>
      </c>
      <c r="B47" t="s">
        <v>110</v>
      </c>
      <c r="C47" t="s">
        <v>21</v>
      </c>
      <c r="D47" t="s">
        <v>18</v>
      </c>
      <c r="E47" t="str">
        <f>VLOOKUP(A47,[1]VLookup!G:I,3,0)</f>
        <v>C1 &gt;3.5T</v>
      </c>
      <c r="F47" s="105">
        <v>0</v>
      </c>
      <c r="G47" s="103">
        <f t="shared" si="26"/>
        <v>0</v>
      </c>
      <c r="H47" s="103">
        <f>IFERROR(VLOOKUP(A47,[1]ISC_bookings_input!H:I,2,0),0)</f>
        <v>0</v>
      </c>
      <c r="I47" s="103">
        <f t="shared" si="22"/>
        <v>0</v>
      </c>
      <c r="J47" s="103">
        <f t="shared" si="22"/>
        <v>0</v>
      </c>
      <c r="K47" s="103">
        <f t="shared" si="22"/>
        <v>0</v>
      </c>
      <c r="L47" s="104">
        <f t="shared" si="22"/>
        <v>0</v>
      </c>
      <c r="M47" s="86" t="str">
        <f>IFERROR(VLOOKUP(A47,[1]Revenue_Margin_input_ISC!A:F,6,0),"")</f>
        <v/>
      </c>
      <c r="N47" s="25" t="str">
        <f t="shared" si="19"/>
        <v/>
      </c>
      <c r="O47" s="25" t="str">
        <f t="shared" si="19"/>
        <v/>
      </c>
      <c r="P47" s="25" t="str">
        <f t="shared" si="19"/>
        <v/>
      </c>
      <c r="Q47" s="25" t="str">
        <f t="shared" si="19"/>
        <v/>
      </c>
      <c r="R47" s="25" t="str">
        <f t="shared" si="19"/>
        <v/>
      </c>
      <c r="S47" s="26" t="str">
        <f t="shared" si="19"/>
        <v/>
      </c>
      <c r="T47" s="27" t="str">
        <f>IFERROR(VLOOKUP(A47,[1]Revenue_Margin_input_ISC!A:K,7,0),"")</f>
        <v/>
      </c>
      <c r="U47" s="28" t="str">
        <f>IFERROR(VLOOKUP(A47,[1]Revenue_Margin_input_ISC!A:K,8,0),"")</f>
        <v/>
      </c>
      <c r="V47" s="28" t="str">
        <f>IFERROR(VLOOKUP($A47,[1]Revenue_Margin_input_ISC!$A:$AK,9,0),"")</f>
        <v/>
      </c>
      <c r="W47" s="28" t="str">
        <f>IFERROR(VLOOKUP($A47,[1]Revenue_Margin_input_ISC!$A:$AK,10,0),"")</f>
        <v/>
      </c>
      <c r="X47" s="28" t="str">
        <f>IFERROR(VLOOKUP($A47,[1]Revenue_Margin_input_ISC!$A:$AK,11,0),"")</f>
        <v/>
      </c>
      <c r="Y47" s="28" t="str">
        <f>IFERROR(VLOOKUP($A47,[1]Revenue_Margin_input_ISC!$A:$AK,12,0),"")</f>
        <v/>
      </c>
      <c r="Z47" s="28" t="str">
        <f>IFERROR(VLOOKUP($A47,[1]Revenue_Margin_input_ISC!$A:$AK,13,0),"")</f>
        <v/>
      </c>
      <c r="AA47" s="29">
        <f t="shared" si="23"/>
        <v>0</v>
      </c>
      <c r="AB47" s="30">
        <f t="shared" si="23"/>
        <v>0</v>
      </c>
      <c r="AC47" s="30">
        <f t="shared" si="23"/>
        <v>0</v>
      </c>
      <c r="AD47" s="30">
        <f t="shared" si="23"/>
        <v>0</v>
      </c>
      <c r="AE47" s="30">
        <f t="shared" si="23"/>
        <v>0</v>
      </c>
      <c r="AF47" s="30">
        <f t="shared" si="23"/>
        <v>0</v>
      </c>
      <c r="AG47" s="31">
        <f t="shared" si="23"/>
        <v>0</v>
      </c>
      <c r="AH47" s="29">
        <f t="shared" si="24"/>
        <v>0</v>
      </c>
      <c r="AI47" s="30">
        <f t="shared" si="24"/>
        <v>0</v>
      </c>
      <c r="AJ47" s="30">
        <f t="shared" si="24"/>
        <v>0</v>
      </c>
      <c r="AK47" s="30">
        <f t="shared" si="24"/>
        <v>0</v>
      </c>
      <c r="AL47" s="30">
        <f t="shared" si="24"/>
        <v>0</v>
      </c>
      <c r="AM47" s="30">
        <f t="shared" si="24"/>
        <v>0</v>
      </c>
      <c r="AN47" s="31">
        <f t="shared" si="24"/>
        <v>0</v>
      </c>
      <c r="AO47" s="42" t="str">
        <f t="shared" si="21"/>
        <v/>
      </c>
      <c r="AP47" s="43" t="str">
        <f t="shared" si="21"/>
        <v/>
      </c>
      <c r="AQ47" s="43" t="str">
        <f t="shared" si="21"/>
        <v/>
      </c>
      <c r="AR47" s="43" t="str">
        <f t="shared" si="21"/>
        <v/>
      </c>
      <c r="AS47" s="43" t="str">
        <f t="shared" si="21"/>
        <v/>
      </c>
      <c r="AT47" s="43" t="str">
        <f t="shared" si="21"/>
        <v/>
      </c>
      <c r="AU47" s="90" t="str">
        <f t="shared" si="21"/>
        <v/>
      </c>
      <c r="AV47" t="str">
        <f t="shared" si="27"/>
        <v>C1 4-9T - Standard and Premium</v>
      </c>
      <c r="AW47" t="str">
        <f t="shared" si="25"/>
        <v>C1 4-9T - Standard and Premium_AM &amp; EMEA</v>
      </c>
    </row>
    <row r="48" spans="1:49" ht="15" outlineLevel="1" x14ac:dyDescent="0.25">
      <c r="A48" s="21" t="s">
        <v>111</v>
      </c>
      <c r="B48" t="s">
        <v>112</v>
      </c>
      <c r="C48" t="s">
        <v>21</v>
      </c>
      <c r="D48" t="s">
        <v>15</v>
      </c>
      <c r="E48" t="str">
        <f>VLOOKUP(A48,[1]VLookup!G:I,3,0)</f>
        <v>C1 &gt;3.5T</v>
      </c>
      <c r="F48" s="105">
        <v>6</v>
      </c>
      <c r="G48" s="103">
        <f t="shared" si="26"/>
        <v>0</v>
      </c>
      <c r="H48" s="103">
        <f>IFERROR(VLOOKUP(A48,[1]ISC_bookings_input!H:I,2,0),0)</f>
        <v>9</v>
      </c>
      <c r="I48" s="103">
        <f t="shared" si="22"/>
        <v>0</v>
      </c>
      <c r="J48" s="103">
        <f t="shared" si="22"/>
        <v>23</v>
      </c>
      <c r="K48" s="103">
        <f t="shared" si="22"/>
        <v>34</v>
      </c>
      <c r="L48" s="104">
        <f t="shared" si="22"/>
        <v>36</v>
      </c>
      <c r="M48" s="86">
        <f>IFERROR(VLOOKUP(A48,[1]Revenue_Margin_input_ISC!A:F,6,0),"")</f>
        <v>50</v>
      </c>
      <c r="N48" s="25">
        <f t="shared" si="19"/>
        <v>50</v>
      </c>
      <c r="O48" s="25">
        <f t="shared" si="19"/>
        <v>50</v>
      </c>
      <c r="P48" s="25">
        <f t="shared" si="19"/>
        <v>50</v>
      </c>
      <c r="Q48" s="25">
        <f t="shared" si="19"/>
        <v>50</v>
      </c>
      <c r="R48" s="25">
        <f t="shared" si="19"/>
        <v>50</v>
      </c>
      <c r="S48" s="26">
        <f t="shared" si="19"/>
        <v>50</v>
      </c>
      <c r="T48" s="27">
        <f>IFERROR(VLOOKUP(A48,[1]Revenue_Margin_input_ISC!A:K,7,0),"")</f>
        <v>0.1</v>
      </c>
      <c r="U48" s="28">
        <f>IFERROR(VLOOKUP(A48,[1]Revenue_Margin_input_ISC!A:K,8,0),"")</f>
        <v>0.1</v>
      </c>
      <c r="V48" s="28">
        <f>IFERROR(VLOOKUP($A48,[1]Revenue_Margin_input_ISC!$A:$AK,9,0),"")</f>
        <v>0.1</v>
      </c>
      <c r="W48" s="28">
        <f>IFERROR(VLOOKUP($A48,[1]Revenue_Margin_input_ISC!$A:$AK,10,0),"")</f>
        <v>0.1</v>
      </c>
      <c r="X48" s="28">
        <f>IFERROR(VLOOKUP($A48,[1]Revenue_Margin_input_ISC!$A:$AK,11,0),"")</f>
        <v>0.1</v>
      </c>
      <c r="Y48" s="28">
        <f>IFERROR(VLOOKUP($A48,[1]Revenue_Margin_input_ISC!$A:$AK,12,0),"")</f>
        <v>0.1</v>
      </c>
      <c r="Z48" s="28">
        <f>IFERROR(VLOOKUP($A48,[1]Revenue_Margin_input_ISC!$A:$AK,13,0),"")</f>
        <v>0.1</v>
      </c>
      <c r="AA48" s="29">
        <f t="shared" si="23"/>
        <v>300</v>
      </c>
      <c r="AB48" s="30">
        <f t="shared" si="23"/>
        <v>0</v>
      </c>
      <c r="AC48" s="30">
        <f t="shared" si="23"/>
        <v>450</v>
      </c>
      <c r="AD48" s="30">
        <f t="shared" si="23"/>
        <v>0</v>
      </c>
      <c r="AE48" s="30">
        <f t="shared" si="23"/>
        <v>1150</v>
      </c>
      <c r="AF48" s="30">
        <f t="shared" si="23"/>
        <v>1700</v>
      </c>
      <c r="AG48" s="31">
        <f t="shared" si="23"/>
        <v>1800</v>
      </c>
      <c r="AH48" s="29">
        <f t="shared" si="24"/>
        <v>30</v>
      </c>
      <c r="AI48" s="30">
        <f t="shared" si="24"/>
        <v>0</v>
      </c>
      <c r="AJ48" s="30">
        <f t="shared" si="24"/>
        <v>45</v>
      </c>
      <c r="AK48" s="30">
        <f t="shared" si="24"/>
        <v>0</v>
      </c>
      <c r="AL48" s="30">
        <f t="shared" si="24"/>
        <v>115</v>
      </c>
      <c r="AM48" s="30">
        <f t="shared" si="24"/>
        <v>170</v>
      </c>
      <c r="AN48" s="31">
        <f t="shared" si="24"/>
        <v>180</v>
      </c>
      <c r="AO48" s="42"/>
      <c r="AP48" s="43"/>
      <c r="AQ48" s="43"/>
      <c r="AR48" s="43"/>
      <c r="AS48" s="43"/>
      <c r="AT48" s="43"/>
      <c r="AU48" s="90"/>
      <c r="AV48" t="str">
        <f t="shared" si="27"/>
        <v>C1 4-9T - Standard and Premium</v>
      </c>
      <c r="AW48" t="str">
        <f t="shared" si="25"/>
        <v>C1 4-9T - Standard and Premium_AM &amp; EMEA</v>
      </c>
    </row>
    <row r="49" spans="1:49" ht="15" outlineLevel="1" x14ac:dyDescent="0.25">
      <c r="A49" s="21" t="s">
        <v>113</v>
      </c>
      <c r="B49" t="s">
        <v>114</v>
      </c>
      <c r="C49" t="s">
        <v>14</v>
      </c>
      <c r="D49" t="s">
        <v>15</v>
      </c>
      <c r="E49" t="str">
        <f>VLOOKUP(A49,[1]VLookup!G:I,3,0)</f>
        <v>C1 &gt;3.5T</v>
      </c>
      <c r="F49" s="105">
        <v>0</v>
      </c>
      <c r="G49" s="103">
        <f t="shared" si="26"/>
        <v>0</v>
      </c>
      <c r="H49" s="103">
        <f>IFERROR(VLOOKUP(A49,[1]ISC_bookings_input!H:I,2,0),0)</f>
        <v>0</v>
      </c>
      <c r="I49" s="103">
        <f t="shared" si="22"/>
        <v>0</v>
      </c>
      <c r="J49" s="103">
        <f t="shared" si="22"/>
        <v>0</v>
      </c>
      <c r="K49" s="103">
        <f t="shared" si="22"/>
        <v>0</v>
      </c>
      <c r="L49" s="104">
        <f t="shared" si="22"/>
        <v>0</v>
      </c>
      <c r="M49" s="86" t="str">
        <f>IFERROR(VLOOKUP(A49,[1]Revenue_Margin_input_ISC!A:F,6,0),"")</f>
        <v/>
      </c>
      <c r="N49" s="25" t="str">
        <f t="shared" si="19"/>
        <v/>
      </c>
      <c r="O49" s="25" t="str">
        <f t="shared" si="19"/>
        <v/>
      </c>
      <c r="P49" s="25" t="str">
        <f t="shared" si="19"/>
        <v/>
      </c>
      <c r="Q49" s="25" t="str">
        <f t="shared" si="19"/>
        <v/>
      </c>
      <c r="R49" s="25" t="str">
        <f t="shared" si="19"/>
        <v/>
      </c>
      <c r="S49" s="26" t="str">
        <f t="shared" si="19"/>
        <v/>
      </c>
      <c r="T49" s="27" t="str">
        <f>IFERROR(VLOOKUP(A49,[1]Revenue_Margin_input_ISC!A:K,7,0),"")</f>
        <v/>
      </c>
      <c r="U49" s="28" t="str">
        <f>IFERROR(VLOOKUP(A49,[1]Revenue_Margin_input_ISC!A:K,8,0),"")</f>
        <v/>
      </c>
      <c r="V49" s="28" t="str">
        <f>IFERROR(VLOOKUP($A49,[1]Revenue_Margin_input_ISC!$A:$AK,9,0),"")</f>
        <v/>
      </c>
      <c r="W49" s="28" t="str">
        <f>IFERROR(VLOOKUP($A49,[1]Revenue_Margin_input_ISC!$A:$AK,10,0),"")</f>
        <v/>
      </c>
      <c r="X49" s="28" t="str">
        <f>IFERROR(VLOOKUP($A49,[1]Revenue_Margin_input_ISC!$A:$AK,11,0),"")</f>
        <v/>
      </c>
      <c r="Y49" s="28" t="str">
        <f>IFERROR(VLOOKUP($A49,[1]Revenue_Margin_input_ISC!$A:$AK,12,0),"")</f>
        <v/>
      </c>
      <c r="Z49" s="28" t="str">
        <f>IFERROR(VLOOKUP($A49,[1]Revenue_Margin_input_ISC!$A:$AK,13,0),"")</f>
        <v/>
      </c>
      <c r="AA49" s="29">
        <f t="shared" si="23"/>
        <v>0</v>
      </c>
      <c r="AB49" s="30">
        <f t="shared" si="23"/>
        <v>0</v>
      </c>
      <c r="AC49" s="30">
        <f t="shared" si="23"/>
        <v>0</v>
      </c>
      <c r="AD49" s="30">
        <f t="shared" si="23"/>
        <v>0</v>
      </c>
      <c r="AE49" s="30">
        <f t="shared" si="23"/>
        <v>0</v>
      </c>
      <c r="AF49" s="30">
        <f t="shared" si="23"/>
        <v>0</v>
      </c>
      <c r="AG49" s="31">
        <f t="shared" si="23"/>
        <v>0</v>
      </c>
      <c r="AH49" s="29">
        <f t="shared" si="24"/>
        <v>0</v>
      </c>
      <c r="AI49" s="30">
        <f t="shared" si="24"/>
        <v>0</v>
      </c>
      <c r="AJ49" s="30">
        <f t="shared" si="24"/>
        <v>0</v>
      </c>
      <c r="AK49" s="30">
        <f t="shared" si="24"/>
        <v>0</v>
      </c>
      <c r="AL49" s="30">
        <f t="shared" si="24"/>
        <v>0</v>
      </c>
      <c r="AM49" s="30">
        <f t="shared" si="24"/>
        <v>0</v>
      </c>
      <c r="AN49" s="31">
        <f t="shared" si="24"/>
        <v>0</v>
      </c>
      <c r="AO49" s="42" t="str">
        <f t="shared" ref="AO49:AU56" si="28">IFERROR(AH49/AA49,"")</f>
        <v/>
      </c>
      <c r="AP49" s="43" t="str">
        <f t="shared" si="28"/>
        <v/>
      </c>
      <c r="AQ49" s="43" t="str">
        <f t="shared" si="28"/>
        <v/>
      </c>
      <c r="AR49" s="43" t="str">
        <f t="shared" si="28"/>
        <v/>
      </c>
      <c r="AS49" s="43" t="str">
        <f t="shared" si="28"/>
        <v/>
      </c>
      <c r="AT49" s="43" t="str">
        <f t="shared" si="28"/>
        <v/>
      </c>
      <c r="AU49" s="90" t="str">
        <f t="shared" si="28"/>
        <v/>
      </c>
      <c r="AV49" t="str">
        <f t="shared" si="27"/>
        <v>C1 4-9T - Standard and Premium</v>
      </c>
      <c r="AW49" t="str">
        <f t="shared" si="7"/>
        <v>C1 4-9T - Standard and Premium_SN</v>
      </c>
    </row>
    <row r="50" spans="1:49" ht="15" outlineLevel="1" x14ac:dyDescent="0.25">
      <c r="A50" s="21" t="s">
        <v>115</v>
      </c>
      <c r="B50" t="s">
        <v>116</v>
      </c>
      <c r="C50" t="s">
        <v>14</v>
      </c>
      <c r="D50" t="s">
        <v>18</v>
      </c>
      <c r="E50" t="str">
        <f>VLOOKUP(A50,[1]VLookup!G:I,3,0)</f>
        <v>C1 &gt;3.5T</v>
      </c>
      <c r="F50" s="105">
        <v>0</v>
      </c>
      <c r="G50" s="103">
        <f t="shared" si="26"/>
        <v>0</v>
      </c>
      <c r="H50" s="103">
        <f>IFERROR(VLOOKUP(A50,[1]ISC_bookings_input!H:I,2,0),0)</f>
        <v>0</v>
      </c>
      <c r="I50" s="103">
        <f t="shared" si="22"/>
        <v>0</v>
      </c>
      <c r="J50" s="103">
        <f t="shared" si="22"/>
        <v>0</v>
      </c>
      <c r="K50" s="103">
        <f t="shared" si="22"/>
        <v>0</v>
      </c>
      <c r="L50" s="104">
        <f t="shared" si="22"/>
        <v>0</v>
      </c>
      <c r="M50" s="86" t="str">
        <f>IFERROR(VLOOKUP(A50,[1]Revenue_Margin_input_ISC!A:F,6,0),"")</f>
        <v/>
      </c>
      <c r="N50" s="25" t="str">
        <f t="shared" si="19"/>
        <v/>
      </c>
      <c r="O50" s="25" t="str">
        <f t="shared" si="19"/>
        <v/>
      </c>
      <c r="P50" s="25" t="str">
        <f t="shared" si="19"/>
        <v/>
      </c>
      <c r="Q50" s="25" t="str">
        <f t="shared" si="19"/>
        <v/>
      </c>
      <c r="R50" s="25" t="str">
        <f t="shared" si="19"/>
        <v/>
      </c>
      <c r="S50" s="26" t="str">
        <f t="shared" si="19"/>
        <v/>
      </c>
      <c r="T50" s="27" t="str">
        <f>IFERROR(VLOOKUP(A50,[1]Revenue_Margin_input_ISC!A:K,7,0),"")</f>
        <v/>
      </c>
      <c r="U50" s="28" t="str">
        <f>IFERROR(VLOOKUP(A50,[1]Revenue_Margin_input_ISC!A:K,8,0),"")</f>
        <v/>
      </c>
      <c r="V50" s="28" t="str">
        <f>IFERROR(VLOOKUP($A50,[1]Revenue_Margin_input_ISC!$A:$AK,9,0),"")</f>
        <v/>
      </c>
      <c r="W50" s="28" t="str">
        <f>IFERROR(VLOOKUP($A50,[1]Revenue_Margin_input_ISC!$A:$AK,10,0),"")</f>
        <v/>
      </c>
      <c r="X50" s="28" t="str">
        <f>IFERROR(VLOOKUP($A50,[1]Revenue_Margin_input_ISC!$A:$AK,11,0),"")</f>
        <v/>
      </c>
      <c r="Y50" s="28" t="str">
        <f>IFERROR(VLOOKUP($A50,[1]Revenue_Margin_input_ISC!$A:$AK,12,0),"")</f>
        <v/>
      </c>
      <c r="Z50" s="28" t="str">
        <f>IFERROR(VLOOKUP($A50,[1]Revenue_Margin_input_ISC!$A:$AK,13,0),"")</f>
        <v/>
      </c>
      <c r="AA50" s="29">
        <f t="shared" si="23"/>
        <v>0</v>
      </c>
      <c r="AB50" s="30">
        <f t="shared" si="23"/>
        <v>0</v>
      </c>
      <c r="AC50" s="30">
        <f t="shared" si="23"/>
        <v>0</v>
      </c>
      <c r="AD50" s="30">
        <f t="shared" si="23"/>
        <v>0</v>
      </c>
      <c r="AE50" s="30">
        <f t="shared" si="23"/>
        <v>0</v>
      </c>
      <c r="AF50" s="30">
        <f t="shared" si="23"/>
        <v>0</v>
      </c>
      <c r="AG50" s="31">
        <f t="shared" si="23"/>
        <v>0</v>
      </c>
      <c r="AH50" s="29">
        <f t="shared" si="24"/>
        <v>0</v>
      </c>
      <c r="AI50" s="30">
        <f t="shared" si="24"/>
        <v>0</v>
      </c>
      <c r="AJ50" s="30">
        <f t="shared" si="24"/>
        <v>0</v>
      </c>
      <c r="AK50" s="30">
        <f t="shared" si="24"/>
        <v>0</v>
      </c>
      <c r="AL50" s="30">
        <f t="shared" si="24"/>
        <v>0</v>
      </c>
      <c r="AM50" s="30">
        <f t="shared" si="24"/>
        <v>0</v>
      </c>
      <c r="AN50" s="31">
        <f t="shared" si="24"/>
        <v>0</v>
      </c>
      <c r="AO50" s="42" t="str">
        <f t="shared" si="28"/>
        <v/>
      </c>
      <c r="AP50" s="43" t="str">
        <f t="shared" si="28"/>
        <v/>
      </c>
      <c r="AQ50" s="43" t="str">
        <f t="shared" si="28"/>
        <v/>
      </c>
      <c r="AR50" s="43" t="str">
        <f t="shared" si="28"/>
        <v/>
      </c>
      <c r="AS50" s="43" t="str">
        <f t="shared" si="28"/>
        <v/>
      </c>
      <c r="AT50" s="43" t="str">
        <f t="shared" si="28"/>
        <v/>
      </c>
      <c r="AU50" s="90" t="str">
        <f t="shared" si="28"/>
        <v/>
      </c>
      <c r="AV50" t="str">
        <f t="shared" si="27"/>
        <v>C1 4-9T - Standard and Premium</v>
      </c>
      <c r="AW50" t="str">
        <f t="shared" si="7"/>
        <v>C1 4-9T - Standard and Premium_SN</v>
      </c>
    </row>
    <row r="51" spans="1:49" ht="15" x14ac:dyDescent="0.25">
      <c r="A51" s="35" t="s">
        <v>117</v>
      </c>
      <c r="F51" s="106">
        <v>6</v>
      </c>
      <c r="G51" s="51">
        <f>[1]ISC!BD37</f>
        <v>0</v>
      </c>
      <c r="H51" s="51">
        <f>[1]ISC!BE37</f>
        <v>9</v>
      </c>
      <c r="I51" s="51">
        <f>[1]ISC!BF37</f>
        <v>0</v>
      </c>
      <c r="J51" s="51">
        <f>[1]ISC!BG37</f>
        <v>23</v>
      </c>
      <c r="K51" s="51">
        <f>[1]ISC!BH37</f>
        <v>34</v>
      </c>
      <c r="L51" s="52">
        <f>[1]ISC!BI37</f>
        <v>36</v>
      </c>
      <c r="M51" s="86" t="str">
        <f>IFERROR(VLOOKUP(A51,[1]Revenue_Margin_input_ISC!A:F,6,0),"")</f>
        <v/>
      </c>
      <c r="N51" s="25" t="str">
        <f t="shared" ref="N51:S66" si="29">M51</f>
        <v/>
      </c>
      <c r="O51" s="25" t="str">
        <f t="shared" si="29"/>
        <v/>
      </c>
      <c r="P51" s="25" t="str">
        <f t="shared" si="29"/>
        <v/>
      </c>
      <c r="Q51" s="25" t="str">
        <f t="shared" si="29"/>
        <v/>
      </c>
      <c r="R51" s="25" t="str">
        <f t="shared" si="29"/>
        <v/>
      </c>
      <c r="S51" s="26" t="str">
        <f t="shared" si="29"/>
        <v/>
      </c>
      <c r="T51" s="27" t="str">
        <f>IFERROR(VLOOKUP(A51,[1]Revenue_Margin_input_ISC!A:K,7,0),"")</f>
        <v/>
      </c>
      <c r="U51" s="28" t="str">
        <f>IFERROR(VLOOKUP(A51,[1]Revenue_Margin_input_ISC!A:K,8,0),"")</f>
        <v/>
      </c>
      <c r="V51" s="28" t="str">
        <f>IFERROR(VLOOKUP($A51,[1]Revenue_Margin_input_ISC!$A:$AK,9,0),"")</f>
        <v/>
      </c>
      <c r="W51" s="28" t="str">
        <f>IFERROR(VLOOKUP($A51,[1]Revenue_Margin_input_ISC!$A:$AK,10,0),"")</f>
        <v/>
      </c>
      <c r="X51" s="28" t="str">
        <f>IFERROR(VLOOKUP($A51,[1]Revenue_Margin_input_ISC!$A:$AK,11,0),"")</f>
        <v/>
      </c>
      <c r="Y51" s="28" t="str">
        <f>IFERROR(VLOOKUP($A51,[1]Revenue_Margin_input_ISC!$A:$AK,12,0),"")</f>
        <v/>
      </c>
      <c r="Z51" s="28" t="str">
        <f>IFERROR(VLOOKUP($A51,[1]Revenue_Margin_input_ISC!$A:$AK,13,0),"")</f>
        <v/>
      </c>
      <c r="AA51" s="39">
        <f>SUM(AA43:AA50)</f>
        <v>300</v>
      </c>
      <c r="AB51" s="40">
        <f t="shared" ref="AB51:AN51" si="30">SUM(AB43:AB50)</f>
        <v>0</v>
      </c>
      <c r="AC51" s="40">
        <f t="shared" si="30"/>
        <v>450</v>
      </c>
      <c r="AD51" s="40">
        <f t="shared" si="30"/>
        <v>0</v>
      </c>
      <c r="AE51" s="40">
        <f t="shared" si="30"/>
        <v>1150</v>
      </c>
      <c r="AF51" s="40">
        <f t="shared" si="30"/>
        <v>1700</v>
      </c>
      <c r="AG51" s="41">
        <f t="shared" si="30"/>
        <v>1800</v>
      </c>
      <c r="AH51" s="39">
        <f t="shared" si="30"/>
        <v>30</v>
      </c>
      <c r="AI51" s="40">
        <f t="shared" si="30"/>
        <v>0</v>
      </c>
      <c r="AJ51" s="40">
        <f t="shared" si="30"/>
        <v>45</v>
      </c>
      <c r="AK51" s="40">
        <f t="shared" si="30"/>
        <v>0</v>
      </c>
      <c r="AL51" s="40">
        <f t="shared" si="30"/>
        <v>115</v>
      </c>
      <c r="AM51" s="40">
        <f t="shared" si="30"/>
        <v>170</v>
      </c>
      <c r="AN51" s="41">
        <f t="shared" si="30"/>
        <v>180</v>
      </c>
      <c r="AO51" s="42">
        <f t="shared" si="28"/>
        <v>0.1</v>
      </c>
      <c r="AP51" s="43" t="str">
        <f t="shared" si="28"/>
        <v/>
      </c>
      <c r="AQ51" s="43">
        <f t="shared" si="28"/>
        <v>0.1</v>
      </c>
      <c r="AR51" s="43" t="str">
        <f t="shared" si="28"/>
        <v/>
      </c>
      <c r="AS51" s="43">
        <f t="shared" si="28"/>
        <v>0.1</v>
      </c>
      <c r="AT51" s="43">
        <f t="shared" si="28"/>
        <v>0.1</v>
      </c>
      <c r="AU51" s="90">
        <f t="shared" si="28"/>
        <v>0.1</v>
      </c>
      <c r="AW51" t="str">
        <f t="shared" si="7"/>
        <v>_</v>
      </c>
    </row>
    <row r="52" spans="1:49" ht="15" outlineLevel="1" x14ac:dyDescent="0.25">
      <c r="A52" s="21" t="s">
        <v>118</v>
      </c>
      <c r="B52" t="s">
        <v>119</v>
      </c>
      <c r="C52" t="s">
        <v>26</v>
      </c>
      <c r="D52" t="s">
        <v>18</v>
      </c>
      <c r="E52" t="str">
        <f>VLOOKUP(A52,[1]VLookup!G:I,3,0)</f>
        <v>C2 Reach</v>
      </c>
      <c r="F52" s="105">
        <v>0</v>
      </c>
      <c r="G52" s="103">
        <f>ROUND(G$101*$F52/$F$101,0)</f>
        <v>0</v>
      </c>
      <c r="H52" s="103">
        <f>IFERROR(VLOOKUP(A52,[1]ISC_bookings_input!H:I,2,0),0)</f>
        <v>0</v>
      </c>
      <c r="I52" s="103">
        <f>ROUND(I$101*$H52/$H$101,0)</f>
        <v>0</v>
      </c>
      <c r="J52" s="103">
        <f t="shared" ref="J52:L52" si="31">ROUND(J$101*$H52/$H$101,0)</f>
        <v>0</v>
      </c>
      <c r="K52" s="103">
        <f t="shared" si="31"/>
        <v>0</v>
      </c>
      <c r="L52" s="103">
        <f t="shared" si="31"/>
        <v>0</v>
      </c>
      <c r="M52" s="86" t="str">
        <f>IFERROR(VLOOKUP(A52,[1]Revenue_Margin_input_ISC!A:F,6,0),"")</f>
        <v/>
      </c>
      <c r="N52" s="25" t="str">
        <f t="shared" si="29"/>
        <v/>
      </c>
      <c r="O52" s="25" t="str">
        <f t="shared" si="29"/>
        <v/>
      </c>
      <c r="P52" s="25" t="str">
        <f t="shared" si="29"/>
        <v/>
      </c>
      <c r="Q52" s="25" t="str">
        <f t="shared" si="29"/>
        <v/>
      </c>
      <c r="R52" s="25" t="str">
        <f t="shared" si="29"/>
        <v/>
      </c>
      <c r="S52" s="26" t="str">
        <f t="shared" si="29"/>
        <v/>
      </c>
      <c r="T52" s="27" t="str">
        <f>IFERROR(VLOOKUP(A52,[1]Revenue_Margin_input_ISC!A:K,7,0),"")</f>
        <v/>
      </c>
      <c r="U52" s="28" t="str">
        <f>IFERROR(VLOOKUP(A52,[1]Revenue_Margin_input_ISC!A:K,8,0),"")</f>
        <v/>
      </c>
      <c r="V52" s="28" t="str">
        <f>IFERROR(VLOOKUP($A52,[1]Revenue_Margin_input_ISC!$A:$AK,9,0),"")</f>
        <v/>
      </c>
      <c r="W52" s="28" t="str">
        <f>IFERROR(VLOOKUP($A52,[1]Revenue_Margin_input_ISC!$A:$AK,10,0),"")</f>
        <v/>
      </c>
      <c r="X52" s="28" t="str">
        <f>IFERROR(VLOOKUP($A52,[1]Revenue_Margin_input_ISC!$A:$AK,11,0),"")</f>
        <v/>
      </c>
      <c r="Y52" s="28" t="str">
        <f>IFERROR(VLOOKUP($A52,[1]Revenue_Margin_input_ISC!$A:$AK,12,0),"")</f>
        <v/>
      </c>
      <c r="Z52" s="28" t="str">
        <f>IFERROR(VLOOKUP($A52,[1]Revenue_Margin_input_ISC!$A:$AK,13,0),"")</f>
        <v/>
      </c>
      <c r="AA52" s="29">
        <f t="shared" ref="AA52:AG100" si="32">IFERROR(F52*M52,0)</f>
        <v>0</v>
      </c>
      <c r="AB52" s="30">
        <f t="shared" si="32"/>
        <v>0</v>
      </c>
      <c r="AC52" s="30">
        <f t="shared" si="32"/>
        <v>0</v>
      </c>
      <c r="AD52" s="30">
        <f t="shared" si="32"/>
        <v>0</v>
      </c>
      <c r="AE52" s="30">
        <f t="shared" si="32"/>
        <v>0</v>
      </c>
      <c r="AF52" s="30">
        <f t="shared" si="32"/>
        <v>0</v>
      </c>
      <c r="AG52" s="31">
        <f t="shared" si="32"/>
        <v>0</v>
      </c>
      <c r="AH52" s="29">
        <f t="shared" ref="AH52:AN100" si="33">IFERROR(AA52*T52,0)</f>
        <v>0</v>
      </c>
      <c r="AI52" s="30">
        <f t="shared" si="33"/>
        <v>0</v>
      </c>
      <c r="AJ52" s="30">
        <f t="shared" si="33"/>
        <v>0</v>
      </c>
      <c r="AK52" s="30">
        <f t="shared" si="33"/>
        <v>0</v>
      </c>
      <c r="AL52" s="30">
        <f t="shared" si="33"/>
        <v>0</v>
      </c>
      <c r="AM52" s="30">
        <f t="shared" si="33"/>
        <v>0</v>
      </c>
      <c r="AN52" s="31">
        <f t="shared" si="33"/>
        <v>0</v>
      </c>
      <c r="AO52" s="42" t="str">
        <f t="shared" si="28"/>
        <v/>
      </c>
      <c r="AP52" s="43" t="str">
        <f t="shared" si="28"/>
        <v/>
      </c>
      <c r="AQ52" s="43" t="str">
        <f t="shared" si="28"/>
        <v/>
      </c>
      <c r="AR52" s="43" t="str">
        <f t="shared" si="28"/>
        <v/>
      </c>
      <c r="AS52" s="43" t="str">
        <f t="shared" si="28"/>
        <v/>
      </c>
      <c r="AT52" s="43" t="str">
        <f t="shared" si="28"/>
        <v/>
      </c>
      <c r="AU52" s="90" t="str">
        <f t="shared" si="28"/>
        <v/>
      </c>
      <c r="AV52" t="str">
        <f>$A$101</f>
        <v>C2 - Standard and Premium</v>
      </c>
      <c r="AW52" t="str">
        <f>AV52&amp;"_"&amp;"AM &amp; EMEA"</f>
        <v>C2 - Standard and Premium_AM &amp; EMEA</v>
      </c>
    </row>
    <row r="53" spans="1:49" ht="15" outlineLevel="1" x14ac:dyDescent="0.25">
      <c r="A53" s="21" t="s">
        <v>120</v>
      </c>
      <c r="B53" t="s">
        <v>121</v>
      </c>
      <c r="C53" t="s">
        <v>14</v>
      </c>
      <c r="D53" t="s">
        <v>15</v>
      </c>
      <c r="E53" t="str">
        <f>VLOOKUP(A53,[1]VLookup!G:I,3,0)</f>
        <v>C2 Reach</v>
      </c>
      <c r="F53" s="105">
        <v>0</v>
      </c>
      <c r="G53" s="103">
        <f t="shared" ref="G53:G100" si="34">ROUND(G$101*$F53/$F$101,0)</f>
        <v>0</v>
      </c>
      <c r="H53" s="103">
        <f>IFERROR(VLOOKUP(A53,[1]ISC_bookings_input!H:I,2,0),0)</f>
        <v>0</v>
      </c>
      <c r="I53" s="103">
        <f t="shared" ref="I53:L100" si="35">ROUND(I$101*$H53/$H$101,0)</f>
        <v>0</v>
      </c>
      <c r="J53" s="103">
        <f t="shared" si="35"/>
        <v>0</v>
      </c>
      <c r="K53" s="103">
        <f t="shared" si="35"/>
        <v>0</v>
      </c>
      <c r="L53" s="103">
        <f t="shared" si="35"/>
        <v>0</v>
      </c>
      <c r="M53" s="86" t="str">
        <f>IFERROR(VLOOKUP(A53,[1]Revenue_Margin_input_ISC!A:F,6,0),"")</f>
        <v/>
      </c>
      <c r="N53" s="25" t="str">
        <f t="shared" si="29"/>
        <v/>
      </c>
      <c r="O53" s="25" t="str">
        <f t="shared" si="29"/>
        <v/>
      </c>
      <c r="P53" s="25" t="str">
        <f t="shared" si="29"/>
        <v/>
      </c>
      <c r="Q53" s="25" t="str">
        <f t="shared" si="29"/>
        <v/>
      </c>
      <c r="R53" s="25" t="str">
        <f t="shared" si="29"/>
        <v/>
      </c>
      <c r="S53" s="26" t="str">
        <f t="shared" si="29"/>
        <v/>
      </c>
      <c r="T53" s="27" t="str">
        <f>IFERROR(VLOOKUP(A53,[1]Revenue_Margin_input_ISC!A:K,7,0),"")</f>
        <v/>
      </c>
      <c r="U53" s="28" t="str">
        <f>IFERROR(VLOOKUP(A53,[1]Revenue_Margin_input_ISC!A:K,8,0),"")</f>
        <v/>
      </c>
      <c r="V53" s="28" t="str">
        <f>IFERROR(VLOOKUP($A53,[1]Revenue_Margin_input_ISC!$A:$AK,9,0),"")</f>
        <v/>
      </c>
      <c r="W53" s="28" t="str">
        <f>IFERROR(VLOOKUP($A53,[1]Revenue_Margin_input_ISC!$A:$AK,10,0),"")</f>
        <v/>
      </c>
      <c r="X53" s="28" t="str">
        <f>IFERROR(VLOOKUP($A53,[1]Revenue_Margin_input_ISC!$A:$AK,11,0),"")</f>
        <v/>
      </c>
      <c r="Y53" s="28" t="str">
        <f>IFERROR(VLOOKUP($A53,[1]Revenue_Margin_input_ISC!$A:$AK,12,0),"")</f>
        <v/>
      </c>
      <c r="Z53" s="28" t="str">
        <f>IFERROR(VLOOKUP($A53,[1]Revenue_Margin_input_ISC!$A:$AK,13,0),"")</f>
        <v/>
      </c>
      <c r="AA53" s="29">
        <f t="shared" si="32"/>
        <v>0</v>
      </c>
      <c r="AB53" s="30">
        <f t="shared" si="32"/>
        <v>0</v>
      </c>
      <c r="AC53" s="30">
        <f t="shared" si="32"/>
        <v>0</v>
      </c>
      <c r="AD53" s="30">
        <f t="shared" si="32"/>
        <v>0</v>
      </c>
      <c r="AE53" s="30">
        <f t="shared" si="32"/>
        <v>0</v>
      </c>
      <c r="AF53" s="30">
        <f t="shared" si="32"/>
        <v>0</v>
      </c>
      <c r="AG53" s="31">
        <f t="shared" si="32"/>
        <v>0</v>
      </c>
      <c r="AH53" s="29">
        <f t="shared" si="33"/>
        <v>0</v>
      </c>
      <c r="AI53" s="30">
        <f t="shared" si="33"/>
        <v>0</v>
      </c>
      <c r="AJ53" s="30">
        <f t="shared" si="33"/>
        <v>0</v>
      </c>
      <c r="AK53" s="30">
        <f t="shared" si="33"/>
        <v>0</v>
      </c>
      <c r="AL53" s="30">
        <f t="shared" si="33"/>
        <v>0</v>
      </c>
      <c r="AM53" s="30">
        <f t="shared" si="33"/>
        <v>0</v>
      </c>
      <c r="AN53" s="31">
        <f t="shared" si="33"/>
        <v>0</v>
      </c>
      <c r="AO53" s="42" t="str">
        <f t="shared" si="28"/>
        <v/>
      </c>
      <c r="AP53" s="43" t="str">
        <f t="shared" si="28"/>
        <v/>
      </c>
      <c r="AQ53" s="43" t="str">
        <f t="shared" si="28"/>
        <v/>
      </c>
      <c r="AR53" s="43" t="str">
        <f t="shared" si="28"/>
        <v/>
      </c>
      <c r="AS53" s="43" t="str">
        <f t="shared" si="28"/>
        <v/>
      </c>
      <c r="AT53" s="43" t="str">
        <f t="shared" si="28"/>
        <v/>
      </c>
      <c r="AU53" s="90" t="str">
        <f t="shared" si="28"/>
        <v/>
      </c>
      <c r="AV53" t="str">
        <f t="shared" ref="AV53:AV100" si="36">$A$101</f>
        <v>C2 - Standard and Premium</v>
      </c>
      <c r="AW53" t="str">
        <f t="shared" si="7"/>
        <v>C2 - Standard and Premium_SN</v>
      </c>
    </row>
    <row r="54" spans="1:49" ht="15" outlineLevel="1" x14ac:dyDescent="0.25">
      <c r="A54" s="21" t="s">
        <v>122</v>
      </c>
      <c r="B54" t="s">
        <v>123</v>
      </c>
      <c r="C54" t="s">
        <v>26</v>
      </c>
      <c r="D54" t="s">
        <v>18</v>
      </c>
      <c r="E54" t="str">
        <f>VLOOKUP(A54,[1]VLookup!G:I,3,0)</f>
        <v>C2 Reach</v>
      </c>
      <c r="F54" s="105">
        <v>0</v>
      </c>
      <c r="G54" s="103">
        <f t="shared" si="34"/>
        <v>0</v>
      </c>
      <c r="H54" s="103">
        <f>IFERROR(VLOOKUP(A54,[1]ISC_bookings_input!H:I,2,0),0)</f>
        <v>0</v>
      </c>
      <c r="I54" s="103">
        <f t="shared" si="35"/>
        <v>0</v>
      </c>
      <c r="J54" s="103">
        <f t="shared" si="35"/>
        <v>0</v>
      </c>
      <c r="K54" s="103">
        <f t="shared" si="35"/>
        <v>0</v>
      </c>
      <c r="L54" s="103">
        <f t="shared" si="35"/>
        <v>0</v>
      </c>
      <c r="M54" s="86" t="str">
        <f>IFERROR(VLOOKUP(A54,[1]Revenue_Margin_input_ISC!A:F,6,0),"")</f>
        <v/>
      </c>
      <c r="N54" s="25" t="str">
        <f t="shared" si="29"/>
        <v/>
      </c>
      <c r="O54" s="25" t="str">
        <f t="shared" si="29"/>
        <v/>
      </c>
      <c r="P54" s="25" t="str">
        <f t="shared" si="29"/>
        <v/>
      </c>
      <c r="Q54" s="25" t="str">
        <f t="shared" si="29"/>
        <v/>
      </c>
      <c r="R54" s="25" t="str">
        <f t="shared" si="29"/>
        <v/>
      </c>
      <c r="S54" s="26" t="str">
        <f t="shared" si="29"/>
        <v/>
      </c>
      <c r="T54" s="27" t="str">
        <f>IFERROR(VLOOKUP(A54,[1]Revenue_Margin_input_ISC!A:K,7,0),"")</f>
        <v/>
      </c>
      <c r="U54" s="28" t="str">
        <f>IFERROR(VLOOKUP(A54,[1]Revenue_Margin_input_ISC!A:K,8,0),"")</f>
        <v/>
      </c>
      <c r="V54" s="28" t="str">
        <f>IFERROR(VLOOKUP($A54,[1]Revenue_Margin_input_ISC!$A:$AK,9,0),"")</f>
        <v/>
      </c>
      <c r="W54" s="28" t="str">
        <f>IFERROR(VLOOKUP($A54,[1]Revenue_Margin_input_ISC!$A:$AK,10,0),"")</f>
        <v/>
      </c>
      <c r="X54" s="28" t="str">
        <f>IFERROR(VLOOKUP($A54,[1]Revenue_Margin_input_ISC!$A:$AK,11,0),"")</f>
        <v/>
      </c>
      <c r="Y54" s="28" t="str">
        <f>IFERROR(VLOOKUP($A54,[1]Revenue_Margin_input_ISC!$A:$AK,12,0),"")</f>
        <v/>
      </c>
      <c r="Z54" s="28" t="str">
        <f>IFERROR(VLOOKUP($A54,[1]Revenue_Margin_input_ISC!$A:$AK,13,0),"")</f>
        <v/>
      </c>
      <c r="AA54" s="29">
        <f t="shared" si="32"/>
        <v>0</v>
      </c>
      <c r="AB54" s="30">
        <f t="shared" si="32"/>
        <v>0</v>
      </c>
      <c r="AC54" s="30">
        <f t="shared" si="32"/>
        <v>0</v>
      </c>
      <c r="AD54" s="30">
        <f t="shared" si="32"/>
        <v>0</v>
      </c>
      <c r="AE54" s="30">
        <f t="shared" si="32"/>
        <v>0</v>
      </c>
      <c r="AF54" s="30">
        <f t="shared" si="32"/>
        <v>0</v>
      </c>
      <c r="AG54" s="31">
        <f t="shared" si="32"/>
        <v>0</v>
      </c>
      <c r="AH54" s="29">
        <f t="shared" si="33"/>
        <v>0</v>
      </c>
      <c r="AI54" s="30">
        <f t="shared" si="33"/>
        <v>0</v>
      </c>
      <c r="AJ54" s="30">
        <f t="shared" si="33"/>
        <v>0</v>
      </c>
      <c r="AK54" s="30">
        <f t="shared" si="33"/>
        <v>0</v>
      </c>
      <c r="AL54" s="30">
        <f t="shared" si="33"/>
        <v>0</v>
      </c>
      <c r="AM54" s="30">
        <f t="shared" si="33"/>
        <v>0</v>
      </c>
      <c r="AN54" s="31">
        <f t="shared" si="33"/>
        <v>0</v>
      </c>
      <c r="AO54" s="42" t="str">
        <f t="shared" si="28"/>
        <v/>
      </c>
      <c r="AP54" s="43" t="str">
        <f t="shared" si="28"/>
        <v/>
      </c>
      <c r="AQ54" s="43" t="str">
        <f t="shared" si="28"/>
        <v/>
      </c>
      <c r="AR54" s="43" t="str">
        <f t="shared" si="28"/>
        <v/>
      </c>
      <c r="AS54" s="43" t="str">
        <f t="shared" si="28"/>
        <v/>
      </c>
      <c r="AT54" s="43" t="str">
        <f t="shared" si="28"/>
        <v/>
      </c>
      <c r="AU54" s="90" t="str">
        <f t="shared" si="28"/>
        <v/>
      </c>
      <c r="AV54" t="str">
        <f t="shared" si="36"/>
        <v>C2 - Standard and Premium</v>
      </c>
      <c r="AW54" t="str">
        <f t="shared" ref="AW54:AW57" si="37">AV54&amp;"_"&amp;"AM &amp; EMEA"</f>
        <v>C2 - Standard and Premium_AM &amp; EMEA</v>
      </c>
    </row>
    <row r="55" spans="1:49" ht="15" outlineLevel="1" x14ac:dyDescent="0.25">
      <c r="A55" s="21" t="s">
        <v>124</v>
      </c>
      <c r="B55" t="s">
        <v>125</v>
      </c>
      <c r="C55" t="s">
        <v>26</v>
      </c>
      <c r="D55" t="s">
        <v>34</v>
      </c>
      <c r="E55" t="str">
        <f>VLOOKUP(A55,[1]VLookup!G:I,3,0)</f>
        <v>C2 Reach</v>
      </c>
      <c r="F55" s="105">
        <v>0</v>
      </c>
      <c r="G55" s="103">
        <f t="shared" si="34"/>
        <v>0</v>
      </c>
      <c r="H55" s="103">
        <f>IFERROR(VLOOKUP(A55,[1]ISC_bookings_input!H:I,2,0),0)</f>
        <v>0</v>
      </c>
      <c r="I55" s="103">
        <f t="shared" si="35"/>
        <v>0</v>
      </c>
      <c r="J55" s="103">
        <f t="shared" si="35"/>
        <v>0</v>
      </c>
      <c r="K55" s="103">
        <f t="shared" si="35"/>
        <v>0</v>
      </c>
      <c r="L55" s="103">
        <f t="shared" si="35"/>
        <v>0</v>
      </c>
      <c r="M55" s="86" t="str">
        <f>IFERROR(VLOOKUP(A55,[1]Revenue_Margin_input_ISC!A:F,6,0),"")</f>
        <v/>
      </c>
      <c r="N55" s="25" t="str">
        <f t="shared" si="29"/>
        <v/>
      </c>
      <c r="O55" s="25" t="str">
        <f t="shared" si="29"/>
        <v/>
      </c>
      <c r="P55" s="25" t="str">
        <f t="shared" si="29"/>
        <v/>
      </c>
      <c r="Q55" s="25" t="str">
        <f t="shared" si="29"/>
        <v/>
      </c>
      <c r="R55" s="25" t="str">
        <f t="shared" si="29"/>
        <v/>
      </c>
      <c r="S55" s="26" t="str">
        <f t="shared" si="29"/>
        <v/>
      </c>
      <c r="T55" s="27" t="str">
        <f>IFERROR(VLOOKUP(A55,[1]Revenue_Margin_input_ISC!A:K,7,0),"")</f>
        <v/>
      </c>
      <c r="U55" s="28" t="str">
        <f>IFERROR(VLOOKUP(A55,[1]Revenue_Margin_input_ISC!A:K,8,0),"")</f>
        <v/>
      </c>
      <c r="V55" s="28" t="str">
        <f>IFERROR(VLOOKUP($A55,[1]Revenue_Margin_input_ISC!$A:$AK,9,0),"")</f>
        <v/>
      </c>
      <c r="W55" s="28" t="str">
        <f>IFERROR(VLOOKUP($A55,[1]Revenue_Margin_input_ISC!$A:$AK,10,0),"")</f>
        <v/>
      </c>
      <c r="X55" s="28" t="str">
        <f>IFERROR(VLOOKUP($A55,[1]Revenue_Margin_input_ISC!$A:$AK,11,0),"")</f>
        <v/>
      </c>
      <c r="Y55" s="28" t="str">
        <f>IFERROR(VLOOKUP($A55,[1]Revenue_Margin_input_ISC!$A:$AK,12,0),"")</f>
        <v/>
      </c>
      <c r="Z55" s="28" t="str">
        <f>IFERROR(VLOOKUP($A55,[1]Revenue_Margin_input_ISC!$A:$AK,13,0),"")</f>
        <v/>
      </c>
      <c r="AA55" s="29">
        <f t="shared" si="32"/>
        <v>0</v>
      </c>
      <c r="AB55" s="30">
        <f t="shared" si="32"/>
        <v>0</v>
      </c>
      <c r="AC55" s="30">
        <f t="shared" si="32"/>
        <v>0</v>
      </c>
      <c r="AD55" s="30">
        <f t="shared" si="32"/>
        <v>0</v>
      </c>
      <c r="AE55" s="30">
        <f t="shared" si="32"/>
        <v>0</v>
      </c>
      <c r="AF55" s="30">
        <f t="shared" si="32"/>
        <v>0</v>
      </c>
      <c r="AG55" s="31">
        <f t="shared" si="32"/>
        <v>0</v>
      </c>
      <c r="AH55" s="29">
        <f t="shared" si="33"/>
        <v>0</v>
      </c>
      <c r="AI55" s="30">
        <f t="shared" si="33"/>
        <v>0</v>
      </c>
      <c r="AJ55" s="30">
        <f t="shared" si="33"/>
        <v>0</v>
      </c>
      <c r="AK55" s="30">
        <f t="shared" si="33"/>
        <v>0</v>
      </c>
      <c r="AL55" s="30">
        <f t="shared" si="33"/>
        <v>0</v>
      </c>
      <c r="AM55" s="30">
        <f t="shared" si="33"/>
        <v>0</v>
      </c>
      <c r="AN55" s="31">
        <f t="shared" si="33"/>
        <v>0</v>
      </c>
      <c r="AO55" s="42" t="str">
        <f t="shared" si="28"/>
        <v/>
      </c>
      <c r="AP55" s="43" t="str">
        <f t="shared" si="28"/>
        <v/>
      </c>
      <c r="AQ55" s="43" t="str">
        <f t="shared" si="28"/>
        <v/>
      </c>
      <c r="AR55" s="43" t="str">
        <f t="shared" si="28"/>
        <v/>
      </c>
      <c r="AS55" s="43" t="str">
        <f t="shared" si="28"/>
        <v/>
      </c>
      <c r="AT55" s="43" t="str">
        <f t="shared" si="28"/>
        <v/>
      </c>
      <c r="AU55" s="90" t="str">
        <f t="shared" si="28"/>
        <v/>
      </c>
      <c r="AV55" t="str">
        <f t="shared" si="36"/>
        <v>C2 - Standard and Premium</v>
      </c>
      <c r="AW55" t="str">
        <f t="shared" si="37"/>
        <v>C2 - Standard and Premium_AM &amp; EMEA</v>
      </c>
    </row>
    <row r="56" spans="1:49" ht="15" outlineLevel="1" x14ac:dyDescent="0.25">
      <c r="A56" s="21" t="s">
        <v>126</v>
      </c>
      <c r="B56" t="s">
        <v>119</v>
      </c>
      <c r="C56" t="s">
        <v>26</v>
      </c>
      <c r="D56" t="s">
        <v>15</v>
      </c>
      <c r="E56" t="str">
        <f>VLOOKUP(A56,[1]VLookup!G:I,3,0)</f>
        <v>C2 Reach</v>
      </c>
      <c r="F56" s="105">
        <v>0</v>
      </c>
      <c r="G56" s="103">
        <f t="shared" si="34"/>
        <v>0</v>
      </c>
      <c r="H56" s="103">
        <f>IFERROR(VLOOKUP(A56,[1]ISC_bookings_input!H:I,2,0),0)</f>
        <v>0</v>
      </c>
      <c r="I56" s="103">
        <f t="shared" si="35"/>
        <v>0</v>
      </c>
      <c r="J56" s="103">
        <f t="shared" si="35"/>
        <v>0</v>
      </c>
      <c r="K56" s="103">
        <f t="shared" si="35"/>
        <v>0</v>
      </c>
      <c r="L56" s="103">
        <f t="shared" si="35"/>
        <v>0</v>
      </c>
      <c r="M56" s="86" t="str">
        <f>IFERROR(VLOOKUP(A56,[1]Revenue_Margin_input_ISC!A:F,6,0),"")</f>
        <v/>
      </c>
      <c r="N56" s="25" t="str">
        <f t="shared" si="29"/>
        <v/>
      </c>
      <c r="O56" s="25" t="str">
        <f t="shared" si="29"/>
        <v/>
      </c>
      <c r="P56" s="25" t="str">
        <f t="shared" si="29"/>
        <v/>
      </c>
      <c r="Q56" s="25" t="str">
        <f t="shared" si="29"/>
        <v/>
      </c>
      <c r="R56" s="25" t="str">
        <f t="shared" si="29"/>
        <v/>
      </c>
      <c r="S56" s="26" t="str">
        <f t="shared" si="29"/>
        <v/>
      </c>
      <c r="T56" s="27" t="str">
        <f>IFERROR(VLOOKUP(A56,[1]Revenue_Margin_input_ISC!A:K,7,0),"")</f>
        <v/>
      </c>
      <c r="U56" s="28" t="str">
        <f>IFERROR(VLOOKUP(A56,[1]Revenue_Margin_input_ISC!A:K,8,0),"")</f>
        <v/>
      </c>
      <c r="V56" s="28" t="str">
        <f>IFERROR(VLOOKUP($A56,[1]Revenue_Margin_input_ISC!$A:$AK,9,0),"")</f>
        <v/>
      </c>
      <c r="W56" s="28" t="str">
        <f>IFERROR(VLOOKUP($A56,[1]Revenue_Margin_input_ISC!$A:$AK,10,0),"")</f>
        <v/>
      </c>
      <c r="X56" s="28" t="str">
        <f>IFERROR(VLOOKUP($A56,[1]Revenue_Margin_input_ISC!$A:$AK,11,0),"")</f>
        <v/>
      </c>
      <c r="Y56" s="28" t="str">
        <f>IFERROR(VLOOKUP($A56,[1]Revenue_Margin_input_ISC!$A:$AK,12,0),"")</f>
        <v/>
      </c>
      <c r="Z56" s="28" t="str">
        <f>IFERROR(VLOOKUP($A56,[1]Revenue_Margin_input_ISC!$A:$AK,13,0),"")</f>
        <v/>
      </c>
      <c r="AA56" s="29">
        <f t="shared" si="32"/>
        <v>0</v>
      </c>
      <c r="AB56" s="30">
        <f t="shared" si="32"/>
        <v>0</v>
      </c>
      <c r="AC56" s="30">
        <f t="shared" si="32"/>
        <v>0</v>
      </c>
      <c r="AD56" s="30">
        <f t="shared" si="32"/>
        <v>0</v>
      </c>
      <c r="AE56" s="30">
        <f t="shared" si="32"/>
        <v>0</v>
      </c>
      <c r="AF56" s="30">
        <f t="shared" si="32"/>
        <v>0</v>
      </c>
      <c r="AG56" s="31">
        <f t="shared" si="32"/>
        <v>0</v>
      </c>
      <c r="AH56" s="29">
        <f t="shared" si="33"/>
        <v>0</v>
      </c>
      <c r="AI56" s="30">
        <f t="shared" si="33"/>
        <v>0</v>
      </c>
      <c r="AJ56" s="30">
        <f t="shared" si="33"/>
        <v>0</v>
      </c>
      <c r="AK56" s="30">
        <f t="shared" si="33"/>
        <v>0</v>
      </c>
      <c r="AL56" s="30">
        <f t="shared" si="33"/>
        <v>0</v>
      </c>
      <c r="AM56" s="30">
        <f t="shared" si="33"/>
        <v>0</v>
      </c>
      <c r="AN56" s="31">
        <f t="shared" si="33"/>
        <v>0</v>
      </c>
      <c r="AO56" s="42" t="str">
        <f t="shared" si="28"/>
        <v/>
      </c>
      <c r="AP56" s="43" t="str">
        <f t="shared" si="28"/>
        <v/>
      </c>
      <c r="AQ56" s="43" t="str">
        <f t="shared" si="28"/>
        <v/>
      </c>
      <c r="AR56" s="43" t="str">
        <f t="shared" si="28"/>
        <v/>
      </c>
      <c r="AS56" s="43" t="str">
        <f t="shared" si="28"/>
        <v/>
      </c>
      <c r="AT56" s="43" t="str">
        <f t="shared" si="28"/>
        <v/>
      </c>
      <c r="AU56" s="90" t="str">
        <f t="shared" si="28"/>
        <v/>
      </c>
      <c r="AV56" t="str">
        <f t="shared" si="36"/>
        <v>C2 - Standard and Premium</v>
      </c>
      <c r="AW56" t="str">
        <f t="shared" si="37"/>
        <v>C2 - Standard and Premium_AM &amp; EMEA</v>
      </c>
    </row>
    <row r="57" spans="1:49" ht="15" outlineLevel="1" x14ac:dyDescent="0.25">
      <c r="A57" s="21" t="s">
        <v>127</v>
      </c>
      <c r="B57" t="s">
        <v>128</v>
      </c>
      <c r="C57" t="s">
        <v>26</v>
      </c>
      <c r="D57" t="s">
        <v>15</v>
      </c>
      <c r="E57" t="str">
        <f>VLOOKUP(A57,[1]VLookup!G:I,3,0)</f>
        <v>C2 Reach</v>
      </c>
      <c r="F57" s="105">
        <v>11</v>
      </c>
      <c r="G57" s="103">
        <f>ROUND(G$101*$F57/$F$101,0)+2</f>
        <v>13</v>
      </c>
      <c r="H57" s="103">
        <f>IFERROR(VLOOKUP(A57,[1]ISC_bookings_input!H:I,2,0),0)</f>
        <v>0</v>
      </c>
      <c r="I57" s="103">
        <f t="shared" si="35"/>
        <v>0</v>
      </c>
      <c r="J57" s="103">
        <f t="shared" si="35"/>
        <v>0</v>
      </c>
      <c r="K57" s="103">
        <f t="shared" si="35"/>
        <v>0</v>
      </c>
      <c r="L57" s="103">
        <f t="shared" si="35"/>
        <v>0</v>
      </c>
      <c r="M57" s="86">
        <f>IFERROR(VLOOKUP(A57,[1]Revenue_Margin_input_ISC!A:F,6,0),"")</f>
        <v>32.437999999999995</v>
      </c>
      <c r="N57" s="25">
        <f t="shared" si="29"/>
        <v>32.437999999999995</v>
      </c>
      <c r="O57" s="25">
        <f t="shared" si="29"/>
        <v>32.437999999999995</v>
      </c>
      <c r="P57" s="25">
        <f t="shared" si="29"/>
        <v>32.437999999999995</v>
      </c>
      <c r="Q57" s="25">
        <f t="shared" si="29"/>
        <v>32.437999999999995</v>
      </c>
      <c r="R57" s="25">
        <f t="shared" si="29"/>
        <v>32.437999999999995</v>
      </c>
      <c r="S57" s="26">
        <f t="shared" si="29"/>
        <v>32.437999999999995</v>
      </c>
      <c r="T57" s="27">
        <f>IFERROR(VLOOKUP(A57,[1]Revenue_Margin_input_ISC!A:K,7,0),"")</f>
        <v>2.7788909761357831E-2</v>
      </c>
      <c r="U57" s="28">
        <f>IFERROR(VLOOKUP(A57,[1]Revenue_Margin_input_ISC!A:K,8,0),"")</f>
        <v>2.7788909761357831E-2</v>
      </c>
      <c r="V57" s="28">
        <f>IFERROR(VLOOKUP($A57,[1]Revenue_Margin_input_ISC!$A:$AK,9,0),"")</f>
        <v>0.05</v>
      </c>
      <c r="W57" s="28">
        <f>IFERROR(VLOOKUP($A57,[1]Revenue_Margin_input_ISC!$A:$AK,10,0),"")</f>
        <v>0.05</v>
      </c>
      <c r="X57" s="28">
        <f>IFERROR(VLOOKUP($A57,[1]Revenue_Margin_input_ISC!$A:$AK,11,0),"")</f>
        <v>0.05</v>
      </c>
      <c r="Y57" s="28">
        <f>IFERROR(VLOOKUP($A57,[1]Revenue_Margin_input_ISC!$A:$AK,12,0),"")</f>
        <v>0.05</v>
      </c>
      <c r="Z57" s="28">
        <f>IFERROR(VLOOKUP($A57,[1]Revenue_Margin_input_ISC!$A:$AK,13,0),"")</f>
        <v>0.05</v>
      </c>
      <c r="AA57" s="29">
        <f t="shared" si="32"/>
        <v>356.81799999999993</v>
      </c>
      <c r="AB57" s="30">
        <f t="shared" si="32"/>
        <v>421.69399999999996</v>
      </c>
      <c r="AC57" s="30">
        <f t="shared" si="32"/>
        <v>0</v>
      </c>
      <c r="AD57" s="30">
        <f t="shared" si="32"/>
        <v>0</v>
      </c>
      <c r="AE57" s="30">
        <f t="shared" si="32"/>
        <v>0</v>
      </c>
      <c r="AF57" s="30">
        <f t="shared" si="32"/>
        <v>0</v>
      </c>
      <c r="AG57" s="31">
        <f t="shared" si="32"/>
        <v>0</v>
      </c>
      <c r="AH57" s="29">
        <f t="shared" si="33"/>
        <v>9.9155832032281772</v>
      </c>
      <c r="AI57" s="30">
        <f t="shared" si="33"/>
        <v>11.718416512906028</v>
      </c>
      <c r="AJ57" s="30">
        <f t="shared" si="33"/>
        <v>0</v>
      </c>
      <c r="AK57" s="30">
        <f t="shared" si="33"/>
        <v>0</v>
      </c>
      <c r="AL57" s="30">
        <f t="shared" si="33"/>
        <v>0</v>
      </c>
      <c r="AM57" s="30">
        <f t="shared" si="33"/>
        <v>0</v>
      </c>
      <c r="AN57" s="31">
        <f t="shared" si="33"/>
        <v>0</v>
      </c>
      <c r="AO57" s="42"/>
      <c r="AP57" s="43"/>
      <c r="AQ57" s="43"/>
      <c r="AR57" s="43"/>
      <c r="AS57" s="43"/>
      <c r="AT57" s="43"/>
      <c r="AU57" s="90"/>
      <c r="AV57" t="str">
        <f t="shared" si="36"/>
        <v>C2 - Standard and Premium</v>
      </c>
      <c r="AW57" t="str">
        <f t="shared" si="37"/>
        <v>C2 - Standard and Premium_AM &amp; EMEA</v>
      </c>
    </row>
    <row r="58" spans="1:49" ht="15" outlineLevel="1" x14ac:dyDescent="0.25">
      <c r="A58" s="21" t="s">
        <v>129</v>
      </c>
      <c r="B58" t="s">
        <v>130</v>
      </c>
      <c r="C58" t="s">
        <v>14</v>
      </c>
      <c r="D58" t="s">
        <v>15</v>
      </c>
      <c r="E58" t="str">
        <f>VLOOKUP(A58,[1]VLookup!G:I,3,0)</f>
        <v>C2 Reach</v>
      </c>
      <c r="F58" s="105">
        <v>3</v>
      </c>
      <c r="G58" s="103">
        <f t="shared" si="34"/>
        <v>3</v>
      </c>
      <c r="H58" s="103">
        <f>IFERROR(VLOOKUP(A58,[1]ISC_bookings_input!H:I,2,0),0)</f>
        <v>0</v>
      </c>
      <c r="I58" s="103">
        <f t="shared" si="35"/>
        <v>0</v>
      </c>
      <c r="J58" s="103">
        <f t="shared" si="35"/>
        <v>0</v>
      </c>
      <c r="K58" s="103">
        <f t="shared" si="35"/>
        <v>0</v>
      </c>
      <c r="L58" s="103">
        <f t="shared" si="35"/>
        <v>0</v>
      </c>
      <c r="M58" s="86">
        <f>IFERROR(VLOOKUP(A58,[1]Revenue_Margin_input_ISC!A:F,6,0),"")</f>
        <v>18.128049999999998</v>
      </c>
      <c r="N58" s="25">
        <f t="shared" si="29"/>
        <v>18.128049999999998</v>
      </c>
      <c r="O58" s="25">
        <f t="shared" si="29"/>
        <v>18.128049999999998</v>
      </c>
      <c r="P58" s="25">
        <f t="shared" si="29"/>
        <v>18.128049999999998</v>
      </c>
      <c r="Q58" s="25">
        <f t="shared" si="29"/>
        <v>18.128049999999998</v>
      </c>
      <c r="R58" s="25">
        <f t="shared" si="29"/>
        <v>18.128049999999998</v>
      </c>
      <c r="S58" s="26">
        <f t="shared" si="29"/>
        <v>18.128049999999998</v>
      </c>
      <c r="T58" s="27">
        <f>IFERROR(VLOOKUP(A58,[1]Revenue_Margin_input_ISC!A:K,7,0),"")</f>
        <v>0.12</v>
      </c>
      <c r="U58" s="28">
        <f>IFERROR(VLOOKUP(A58,[1]Revenue_Margin_input_ISC!A:K,8,0),"")</f>
        <v>0.12</v>
      </c>
      <c r="V58" s="28">
        <f>IFERROR(VLOOKUP($A58,[1]Revenue_Margin_input_ISC!$A:$AK,9,0),"")</f>
        <v>0.12</v>
      </c>
      <c r="W58" s="28">
        <f>IFERROR(VLOOKUP($A58,[1]Revenue_Margin_input_ISC!$A:$AK,10,0),"")</f>
        <v>0.12</v>
      </c>
      <c r="X58" s="28">
        <f>IFERROR(VLOOKUP($A58,[1]Revenue_Margin_input_ISC!$A:$AK,11,0),"")</f>
        <v>0.12</v>
      </c>
      <c r="Y58" s="28">
        <f>IFERROR(VLOOKUP($A58,[1]Revenue_Margin_input_ISC!$A:$AK,12,0),"")</f>
        <v>0.12</v>
      </c>
      <c r="Z58" s="28">
        <f>IFERROR(VLOOKUP($A58,[1]Revenue_Margin_input_ISC!$A:$AK,13,0),"")</f>
        <v>0.12</v>
      </c>
      <c r="AA58" s="29">
        <f t="shared" si="32"/>
        <v>54.384149999999991</v>
      </c>
      <c r="AB58" s="30">
        <f t="shared" si="32"/>
        <v>54.384149999999991</v>
      </c>
      <c r="AC58" s="30">
        <f t="shared" si="32"/>
        <v>0</v>
      </c>
      <c r="AD58" s="30">
        <f t="shared" si="32"/>
        <v>0</v>
      </c>
      <c r="AE58" s="30">
        <f t="shared" si="32"/>
        <v>0</v>
      </c>
      <c r="AF58" s="30">
        <f t="shared" si="32"/>
        <v>0</v>
      </c>
      <c r="AG58" s="31">
        <f t="shared" si="32"/>
        <v>0</v>
      </c>
      <c r="AH58" s="29">
        <f t="shared" si="33"/>
        <v>6.5260979999999984</v>
      </c>
      <c r="AI58" s="30">
        <f t="shared" si="33"/>
        <v>6.5260979999999984</v>
      </c>
      <c r="AJ58" s="30">
        <f t="shared" si="33"/>
        <v>0</v>
      </c>
      <c r="AK58" s="30">
        <f t="shared" si="33"/>
        <v>0</v>
      </c>
      <c r="AL58" s="30">
        <f t="shared" si="33"/>
        <v>0</v>
      </c>
      <c r="AM58" s="30">
        <f t="shared" si="33"/>
        <v>0</v>
      </c>
      <c r="AN58" s="31">
        <f t="shared" si="33"/>
        <v>0</v>
      </c>
      <c r="AO58" s="42"/>
      <c r="AP58" s="43"/>
      <c r="AQ58" s="43"/>
      <c r="AR58" s="43"/>
      <c r="AS58" s="43"/>
      <c r="AT58" s="43"/>
      <c r="AU58" s="90"/>
      <c r="AV58" t="str">
        <f t="shared" si="36"/>
        <v>C2 - Standard and Premium</v>
      </c>
      <c r="AW58" t="str">
        <f t="shared" si="7"/>
        <v>C2 - Standard and Premium_SN</v>
      </c>
    </row>
    <row r="59" spans="1:49" ht="15" outlineLevel="1" x14ac:dyDescent="0.25">
      <c r="A59" s="21" t="s">
        <v>131</v>
      </c>
      <c r="B59" t="s">
        <v>132</v>
      </c>
      <c r="C59" t="s">
        <v>14</v>
      </c>
      <c r="D59" t="s">
        <v>18</v>
      </c>
      <c r="E59" t="str">
        <f>VLOOKUP(A59,[1]VLookup!G:I,3,0)</f>
        <v>C2 Reach</v>
      </c>
      <c r="F59" s="105">
        <v>2</v>
      </c>
      <c r="G59" s="103">
        <f t="shared" si="34"/>
        <v>2</v>
      </c>
      <c r="H59" s="103">
        <f>IFERROR(VLOOKUP(A59,[1]ISC_bookings_input!H:I,2,0),0)</f>
        <v>0</v>
      </c>
      <c r="I59" s="103">
        <f t="shared" si="35"/>
        <v>0</v>
      </c>
      <c r="J59" s="103">
        <f t="shared" si="35"/>
        <v>0</v>
      </c>
      <c r="K59" s="103">
        <f t="shared" si="35"/>
        <v>0</v>
      </c>
      <c r="L59" s="103">
        <f t="shared" si="35"/>
        <v>0</v>
      </c>
      <c r="M59" s="86">
        <f>IFERROR(VLOOKUP(A59,[1]Revenue_Margin_input_ISC!A:F,6,0),"")</f>
        <v>17</v>
      </c>
      <c r="N59" s="25">
        <f t="shared" si="29"/>
        <v>17</v>
      </c>
      <c r="O59" s="25">
        <f t="shared" si="29"/>
        <v>17</v>
      </c>
      <c r="P59" s="25">
        <f t="shared" si="29"/>
        <v>17</v>
      </c>
      <c r="Q59" s="25">
        <f t="shared" si="29"/>
        <v>17</v>
      </c>
      <c r="R59" s="25">
        <f t="shared" si="29"/>
        <v>17</v>
      </c>
      <c r="S59" s="26">
        <f t="shared" si="29"/>
        <v>17</v>
      </c>
      <c r="T59" s="27">
        <f>IFERROR(VLOOKUP(A59,[1]Revenue_Margin_input_ISC!A:K,7,0),"")</f>
        <v>0.12</v>
      </c>
      <c r="U59" s="28">
        <f>IFERROR(VLOOKUP(A59,[1]Revenue_Margin_input_ISC!A:K,8,0),"")</f>
        <v>0.12</v>
      </c>
      <c r="V59" s="28">
        <f>IFERROR(VLOOKUP($A59,[1]Revenue_Margin_input_ISC!$A:$AK,9,0),"")</f>
        <v>0.12</v>
      </c>
      <c r="W59" s="28">
        <f>IFERROR(VLOOKUP($A59,[1]Revenue_Margin_input_ISC!$A:$AK,10,0),"")</f>
        <v>0.12</v>
      </c>
      <c r="X59" s="28">
        <f>IFERROR(VLOOKUP($A59,[1]Revenue_Margin_input_ISC!$A:$AK,11,0),"")</f>
        <v>0.12</v>
      </c>
      <c r="Y59" s="28">
        <f>IFERROR(VLOOKUP($A59,[1]Revenue_Margin_input_ISC!$A:$AK,12,0),"")</f>
        <v>0.12</v>
      </c>
      <c r="Z59" s="28">
        <f>IFERROR(VLOOKUP($A59,[1]Revenue_Margin_input_ISC!$A:$AK,13,0),"")</f>
        <v>0.12</v>
      </c>
      <c r="AA59" s="29">
        <f t="shared" si="32"/>
        <v>34</v>
      </c>
      <c r="AB59" s="30">
        <f t="shared" si="32"/>
        <v>34</v>
      </c>
      <c r="AC59" s="30">
        <f t="shared" si="32"/>
        <v>0</v>
      </c>
      <c r="AD59" s="30">
        <f t="shared" si="32"/>
        <v>0</v>
      </c>
      <c r="AE59" s="30">
        <f t="shared" si="32"/>
        <v>0</v>
      </c>
      <c r="AF59" s="30">
        <f t="shared" si="32"/>
        <v>0</v>
      </c>
      <c r="AG59" s="31">
        <f t="shared" si="32"/>
        <v>0</v>
      </c>
      <c r="AH59" s="29">
        <f t="shared" si="33"/>
        <v>4.08</v>
      </c>
      <c r="AI59" s="30">
        <f t="shared" si="33"/>
        <v>4.08</v>
      </c>
      <c r="AJ59" s="30">
        <f t="shared" si="33"/>
        <v>0</v>
      </c>
      <c r="AK59" s="30">
        <f t="shared" si="33"/>
        <v>0</v>
      </c>
      <c r="AL59" s="30">
        <f t="shared" si="33"/>
        <v>0</v>
      </c>
      <c r="AM59" s="30">
        <f t="shared" si="33"/>
        <v>0</v>
      </c>
      <c r="AN59" s="31">
        <f t="shared" si="33"/>
        <v>0</v>
      </c>
      <c r="AO59" s="42"/>
      <c r="AP59" s="43"/>
      <c r="AQ59" s="43"/>
      <c r="AR59" s="43"/>
      <c r="AS59" s="43"/>
      <c r="AT59" s="43"/>
      <c r="AU59" s="90"/>
      <c r="AV59" t="str">
        <f t="shared" si="36"/>
        <v>C2 - Standard and Premium</v>
      </c>
      <c r="AW59" t="str">
        <f t="shared" si="7"/>
        <v>C2 - Standard and Premium_SN</v>
      </c>
    </row>
    <row r="60" spans="1:49" ht="15" outlineLevel="1" x14ac:dyDescent="0.25">
      <c r="A60" s="21" t="s">
        <v>133</v>
      </c>
      <c r="B60" t="s">
        <v>134</v>
      </c>
      <c r="C60" t="s">
        <v>26</v>
      </c>
      <c r="D60" t="s">
        <v>18</v>
      </c>
      <c r="E60" t="str">
        <f>VLOOKUP(A60,[1]VLookup!G:I,3,0)</f>
        <v>C2 Reach</v>
      </c>
      <c r="F60" s="105">
        <v>0</v>
      </c>
      <c r="G60" s="103">
        <f t="shared" si="34"/>
        <v>0</v>
      </c>
      <c r="H60" s="103">
        <f>IFERROR(VLOOKUP(A60,[1]ISC_bookings_input!H:I,2,0),0)</f>
        <v>0</v>
      </c>
      <c r="I60" s="103">
        <f t="shared" si="35"/>
        <v>0</v>
      </c>
      <c r="J60" s="103">
        <f t="shared" si="35"/>
        <v>0</v>
      </c>
      <c r="K60" s="103">
        <f t="shared" si="35"/>
        <v>0</v>
      </c>
      <c r="L60" s="103">
        <f t="shared" si="35"/>
        <v>0</v>
      </c>
      <c r="M60" s="86" t="str">
        <f>IFERROR(VLOOKUP(A60,[1]Revenue_Margin_input_ISC!A:F,6,0),"")</f>
        <v/>
      </c>
      <c r="N60" s="25" t="str">
        <f t="shared" si="29"/>
        <v/>
      </c>
      <c r="O60" s="25" t="str">
        <f t="shared" si="29"/>
        <v/>
      </c>
      <c r="P60" s="25" t="str">
        <f t="shared" si="29"/>
        <v/>
      </c>
      <c r="Q60" s="25" t="str">
        <f t="shared" si="29"/>
        <v/>
      </c>
      <c r="R60" s="25" t="str">
        <f t="shared" si="29"/>
        <v/>
      </c>
      <c r="S60" s="26" t="str">
        <f t="shared" si="29"/>
        <v/>
      </c>
      <c r="T60" s="27" t="str">
        <f>IFERROR(VLOOKUP(A60,[1]Revenue_Margin_input_ISC!A:K,7,0),"")</f>
        <v/>
      </c>
      <c r="U60" s="28" t="str">
        <f>IFERROR(VLOOKUP(A60,[1]Revenue_Margin_input_ISC!A:K,8,0),"")</f>
        <v/>
      </c>
      <c r="V60" s="28" t="str">
        <f>IFERROR(VLOOKUP($A60,[1]Revenue_Margin_input_ISC!$A:$AK,9,0),"")</f>
        <v/>
      </c>
      <c r="W60" s="28" t="str">
        <f>IFERROR(VLOOKUP($A60,[1]Revenue_Margin_input_ISC!$A:$AK,10,0),"")</f>
        <v/>
      </c>
      <c r="X60" s="28" t="str">
        <f>IFERROR(VLOOKUP($A60,[1]Revenue_Margin_input_ISC!$A:$AK,11,0),"")</f>
        <v/>
      </c>
      <c r="Y60" s="28" t="str">
        <f>IFERROR(VLOOKUP($A60,[1]Revenue_Margin_input_ISC!$A:$AK,12,0),"")</f>
        <v/>
      </c>
      <c r="Z60" s="28" t="str">
        <f>IFERROR(VLOOKUP($A60,[1]Revenue_Margin_input_ISC!$A:$AK,13,0),"")</f>
        <v/>
      </c>
      <c r="AA60" s="29">
        <f t="shared" si="32"/>
        <v>0</v>
      </c>
      <c r="AB60" s="30">
        <f t="shared" si="32"/>
        <v>0</v>
      </c>
      <c r="AC60" s="30">
        <f t="shared" si="32"/>
        <v>0</v>
      </c>
      <c r="AD60" s="30">
        <f t="shared" si="32"/>
        <v>0</v>
      </c>
      <c r="AE60" s="30">
        <f t="shared" si="32"/>
        <v>0</v>
      </c>
      <c r="AF60" s="30">
        <f t="shared" si="32"/>
        <v>0</v>
      </c>
      <c r="AG60" s="31">
        <f t="shared" si="32"/>
        <v>0</v>
      </c>
      <c r="AH60" s="29">
        <f t="shared" si="33"/>
        <v>0</v>
      </c>
      <c r="AI60" s="30">
        <f t="shared" si="33"/>
        <v>0</v>
      </c>
      <c r="AJ60" s="30">
        <f t="shared" si="33"/>
        <v>0</v>
      </c>
      <c r="AK60" s="30">
        <f t="shared" si="33"/>
        <v>0</v>
      </c>
      <c r="AL60" s="30">
        <f t="shared" si="33"/>
        <v>0</v>
      </c>
      <c r="AM60" s="30">
        <f t="shared" si="33"/>
        <v>0</v>
      </c>
      <c r="AN60" s="31">
        <f t="shared" si="33"/>
        <v>0</v>
      </c>
      <c r="AO60" s="42"/>
      <c r="AP60" s="43"/>
      <c r="AQ60" s="43"/>
      <c r="AR60" s="43"/>
      <c r="AS60" s="43"/>
      <c r="AT60" s="43"/>
      <c r="AU60" s="90"/>
      <c r="AV60" t="str">
        <f t="shared" si="36"/>
        <v>C2 - Standard and Premium</v>
      </c>
      <c r="AW60" t="str">
        <f t="shared" ref="AW60:AW66" si="38">AV60&amp;"_"&amp;"AM &amp; EMEA"</f>
        <v>C2 - Standard and Premium_AM &amp; EMEA</v>
      </c>
    </row>
    <row r="61" spans="1:49" ht="15" outlineLevel="1" x14ac:dyDescent="0.25">
      <c r="A61" s="21" t="s">
        <v>135</v>
      </c>
      <c r="B61" t="s">
        <v>136</v>
      </c>
      <c r="C61" t="s">
        <v>26</v>
      </c>
      <c r="D61" t="s">
        <v>15</v>
      </c>
      <c r="E61" t="str">
        <f>VLOOKUP(A61,[1]VLookup!G:I,3,0)</f>
        <v>C2 Reach</v>
      </c>
      <c r="F61" s="105">
        <v>0</v>
      </c>
      <c r="G61" s="103">
        <f t="shared" si="34"/>
        <v>0</v>
      </c>
      <c r="H61" s="103">
        <f>IFERROR(VLOOKUP(A61,[1]ISC_bookings_input!H:I,2,0),0)</f>
        <v>0</v>
      </c>
      <c r="I61" s="103">
        <f t="shared" si="35"/>
        <v>0</v>
      </c>
      <c r="J61" s="103">
        <f t="shared" si="35"/>
        <v>0</v>
      </c>
      <c r="K61" s="103">
        <f t="shared" si="35"/>
        <v>0</v>
      </c>
      <c r="L61" s="103">
        <f t="shared" si="35"/>
        <v>0</v>
      </c>
      <c r="M61" s="86" t="str">
        <f>IFERROR(VLOOKUP(A61,[1]Revenue_Margin_input_ISC!A:F,6,0),"")</f>
        <v/>
      </c>
      <c r="N61" s="25" t="str">
        <f t="shared" si="29"/>
        <v/>
      </c>
      <c r="O61" s="25" t="str">
        <f t="shared" si="29"/>
        <v/>
      </c>
      <c r="P61" s="25" t="str">
        <f t="shared" si="29"/>
        <v/>
      </c>
      <c r="Q61" s="25" t="str">
        <f t="shared" si="29"/>
        <v/>
      </c>
      <c r="R61" s="25" t="str">
        <f t="shared" si="29"/>
        <v/>
      </c>
      <c r="S61" s="26" t="str">
        <f t="shared" si="29"/>
        <v/>
      </c>
      <c r="T61" s="27" t="str">
        <f>IFERROR(VLOOKUP(A61,[1]Revenue_Margin_input_ISC!A:K,7,0),"")</f>
        <v/>
      </c>
      <c r="U61" s="28" t="str">
        <f>IFERROR(VLOOKUP(A61,[1]Revenue_Margin_input_ISC!A:K,8,0),"")</f>
        <v/>
      </c>
      <c r="V61" s="28" t="str">
        <f>IFERROR(VLOOKUP($A61,[1]Revenue_Margin_input_ISC!$A:$AK,9,0),"")</f>
        <v/>
      </c>
      <c r="W61" s="28" t="str">
        <f>IFERROR(VLOOKUP($A61,[1]Revenue_Margin_input_ISC!$A:$AK,10,0),"")</f>
        <v/>
      </c>
      <c r="X61" s="28" t="str">
        <f>IFERROR(VLOOKUP($A61,[1]Revenue_Margin_input_ISC!$A:$AK,11,0),"")</f>
        <v/>
      </c>
      <c r="Y61" s="28" t="str">
        <f>IFERROR(VLOOKUP($A61,[1]Revenue_Margin_input_ISC!$A:$AK,12,0),"")</f>
        <v/>
      </c>
      <c r="Z61" s="28" t="str">
        <f>IFERROR(VLOOKUP($A61,[1]Revenue_Margin_input_ISC!$A:$AK,13,0),"")</f>
        <v/>
      </c>
      <c r="AA61" s="29">
        <f t="shared" si="32"/>
        <v>0</v>
      </c>
      <c r="AB61" s="30">
        <f t="shared" si="32"/>
        <v>0</v>
      </c>
      <c r="AC61" s="30">
        <f t="shared" si="32"/>
        <v>0</v>
      </c>
      <c r="AD61" s="30">
        <f t="shared" si="32"/>
        <v>0</v>
      </c>
      <c r="AE61" s="30">
        <f t="shared" si="32"/>
        <v>0</v>
      </c>
      <c r="AF61" s="30">
        <f t="shared" si="32"/>
        <v>0</v>
      </c>
      <c r="AG61" s="31">
        <f t="shared" si="32"/>
        <v>0</v>
      </c>
      <c r="AH61" s="29">
        <f t="shared" si="33"/>
        <v>0</v>
      </c>
      <c r="AI61" s="30">
        <f t="shared" si="33"/>
        <v>0</v>
      </c>
      <c r="AJ61" s="30">
        <f t="shared" si="33"/>
        <v>0</v>
      </c>
      <c r="AK61" s="30">
        <f t="shared" si="33"/>
        <v>0</v>
      </c>
      <c r="AL61" s="30">
        <f t="shared" si="33"/>
        <v>0</v>
      </c>
      <c r="AM61" s="30">
        <f t="shared" si="33"/>
        <v>0</v>
      </c>
      <c r="AN61" s="31">
        <f t="shared" si="33"/>
        <v>0</v>
      </c>
      <c r="AO61" s="42"/>
      <c r="AP61" s="43"/>
      <c r="AQ61" s="43"/>
      <c r="AR61" s="43"/>
      <c r="AS61" s="43"/>
      <c r="AT61" s="43"/>
      <c r="AU61" s="90"/>
      <c r="AV61" t="str">
        <f t="shared" si="36"/>
        <v>C2 - Standard and Premium</v>
      </c>
      <c r="AW61" t="str">
        <f t="shared" si="38"/>
        <v>C2 - Standard and Premium_AM &amp; EMEA</v>
      </c>
    </row>
    <row r="62" spans="1:49" ht="15" outlineLevel="1" x14ac:dyDescent="0.25">
      <c r="A62" s="21" t="s">
        <v>137</v>
      </c>
      <c r="B62" t="s">
        <v>138</v>
      </c>
      <c r="C62" t="s">
        <v>60</v>
      </c>
      <c r="D62" t="s">
        <v>18</v>
      </c>
      <c r="E62" t="str">
        <f>VLOOKUP(A62,[1]VLookup!G:I,3,0)</f>
        <v>C2 Reach</v>
      </c>
      <c r="F62" s="105">
        <v>2</v>
      </c>
      <c r="G62" s="103">
        <f t="shared" si="34"/>
        <v>2</v>
      </c>
      <c r="H62" s="103">
        <f>IFERROR(VLOOKUP(A62,[1]ISC_bookings_input!H:I,2,0),0)</f>
        <v>18</v>
      </c>
      <c r="I62" s="103">
        <f t="shared" si="35"/>
        <v>30</v>
      </c>
      <c r="J62" s="103">
        <f t="shared" si="35"/>
        <v>70</v>
      </c>
      <c r="K62" s="103">
        <f t="shared" si="35"/>
        <v>80</v>
      </c>
      <c r="L62" s="103">
        <f t="shared" si="35"/>
        <v>84</v>
      </c>
      <c r="M62" s="86">
        <f>IFERROR(VLOOKUP(A62,[1]Revenue_Margin_input_ISC!A:F,6,0),"")</f>
        <v>50.219400000000007</v>
      </c>
      <c r="N62" s="25">
        <f t="shared" si="29"/>
        <v>50.219400000000007</v>
      </c>
      <c r="O62" s="25">
        <f t="shared" si="29"/>
        <v>50.219400000000007</v>
      </c>
      <c r="P62" s="25">
        <f t="shared" si="29"/>
        <v>50.219400000000007</v>
      </c>
      <c r="Q62" s="25">
        <f t="shared" si="29"/>
        <v>50.219400000000007</v>
      </c>
      <c r="R62" s="25">
        <f t="shared" si="29"/>
        <v>50.219400000000007</v>
      </c>
      <c r="S62" s="26">
        <f t="shared" si="29"/>
        <v>50.219400000000007</v>
      </c>
      <c r="T62" s="27">
        <f>IFERROR(VLOOKUP(A62,[1]Revenue_Margin_input_ISC!A:K,7,0),"")</f>
        <v>0.05</v>
      </c>
      <c r="U62" s="28">
        <f>IFERROR(VLOOKUP(A62,[1]Revenue_Margin_input_ISC!A:K,8,0),"")</f>
        <v>0.05</v>
      </c>
      <c r="V62" s="28">
        <f>IFERROR(VLOOKUP($A62,[1]Revenue_Margin_input_ISC!$A:$AK,9,0),"")</f>
        <v>0.15</v>
      </c>
      <c r="W62" s="28">
        <f>IFERROR(VLOOKUP($A62,[1]Revenue_Margin_input_ISC!$A:$AK,10,0),"")</f>
        <v>0.15</v>
      </c>
      <c r="X62" s="28">
        <f>IFERROR(VLOOKUP($A62,[1]Revenue_Margin_input_ISC!$A:$AK,11,0),"")</f>
        <v>0.15</v>
      </c>
      <c r="Y62" s="28">
        <f>IFERROR(VLOOKUP($A62,[1]Revenue_Margin_input_ISC!$A:$AK,12,0),"")</f>
        <v>0.15</v>
      </c>
      <c r="Z62" s="28">
        <f>IFERROR(VLOOKUP($A62,[1]Revenue_Margin_input_ISC!$A:$AK,13,0),"")</f>
        <v>0.15</v>
      </c>
      <c r="AA62" s="29">
        <f t="shared" si="32"/>
        <v>100.43880000000001</v>
      </c>
      <c r="AB62" s="30">
        <f t="shared" si="32"/>
        <v>100.43880000000001</v>
      </c>
      <c r="AC62" s="30">
        <f t="shared" si="32"/>
        <v>903.94920000000013</v>
      </c>
      <c r="AD62" s="30">
        <f t="shared" si="32"/>
        <v>1506.5820000000003</v>
      </c>
      <c r="AE62" s="30">
        <f t="shared" si="32"/>
        <v>3515.3580000000006</v>
      </c>
      <c r="AF62" s="30">
        <f t="shared" si="32"/>
        <v>4017.5520000000006</v>
      </c>
      <c r="AG62" s="31">
        <f t="shared" si="32"/>
        <v>4218.4296000000004</v>
      </c>
      <c r="AH62" s="29">
        <f t="shared" si="33"/>
        <v>5.0219400000000007</v>
      </c>
      <c r="AI62" s="30">
        <f t="shared" si="33"/>
        <v>5.0219400000000007</v>
      </c>
      <c r="AJ62" s="30">
        <f t="shared" si="33"/>
        <v>135.59238000000002</v>
      </c>
      <c r="AK62" s="30">
        <f t="shared" si="33"/>
        <v>225.98730000000003</v>
      </c>
      <c r="AL62" s="30">
        <f t="shared" si="33"/>
        <v>527.30370000000005</v>
      </c>
      <c r="AM62" s="30">
        <f t="shared" si="33"/>
        <v>602.63280000000009</v>
      </c>
      <c r="AN62" s="31">
        <f t="shared" si="33"/>
        <v>632.76444000000004</v>
      </c>
      <c r="AO62" s="42"/>
      <c r="AP62" s="43"/>
      <c r="AQ62" s="43"/>
      <c r="AR62" s="43"/>
      <c r="AS62" s="43"/>
      <c r="AT62" s="43"/>
      <c r="AU62" s="90"/>
      <c r="AV62" t="str">
        <f t="shared" si="36"/>
        <v>C2 - Standard and Premium</v>
      </c>
      <c r="AW62" t="str">
        <f t="shared" si="38"/>
        <v>C2 - Standard and Premium_AM &amp; EMEA</v>
      </c>
    </row>
    <row r="63" spans="1:49" ht="15" outlineLevel="1" x14ac:dyDescent="0.25">
      <c r="A63" s="21" t="s">
        <v>139</v>
      </c>
      <c r="B63" t="s">
        <v>140</v>
      </c>
      <c r="C63" t="s">
        <v>26</v>
      </c>
      <c r="D63" t="s">
        <v>18</v>
      </c>
      <c r="E63" t="str">
        <f>VLOOKUP(A63,[1]VLookup!G:I,3,0)</f>
        <v>C2 Reach</v>
      </c>
      <c r="F63" s="105">
        <v>0</v>
      </c>
      <c r="G63" s="103">
        <f t="shared" si="34"/>
        <v>0</v>
      </c>
      <c r="H63" s="103">
        <f>IFERROR(VLOOKUP(A63,[1]ISC_bookings_input!H:I,2,0),0)</f>
        <v>0</v>
      </c>
      <c r="I63" s="103">
        <f t="shared" si="35"/>
        <v>0</v>
      </c>
      <c r="J63" s="103">
        <f t="shared" si="35"/>
        <v>0</v>
      </c>
      <c r="K63" s="103">
        <f t="shared" si="35"/>
        <v>0</v>
      </c>
      <c r="L63" s="103">
        <f t="shared" si="35"/>
        <v>0</v>
      </c>
      <c r="M63" s="86" t="str">
        <f>IFERROR(VLOOKUP(A63,[1]Revenue_Margin_input_ISC!A:F,6,0),"")</f>
        <v/>
      </c>
      <c r="N63" s="25" t="str">
        <f t="shared" si="29"/>
        <v/>
      </c>
      <c r="O63" s="25" t="str">
        <f t="shared" si="29"/>
        <v/>
      </c>
      <c r="P63" s="25" t="str">
        <f t="shared" si="29"/>
        <v/>
      </c>
      <c r="Q63" s="25" t="str">
        <f t="shared" si="29"/>
        <v/>
      </c>
      <c r="R63" s="25" t="str">
        <f t="shared" si="29"/>
        <v/>
      </c>
      <c r="S63" s="26" t="str">
        <f t="shared" si="29"/>
        <v/>
      </c>
      <c r="T63" s="27" t="str">
        <f>IFERROR(VLOOKUP(A63,[1]Revenue_Margin_input_ISC!A:K,7,0),"")</f>
        <v/>
      </c>
      <c r="U63" s="28" t="str">
        <f>IFERROR(VLOOKUP(A63,[1]Revenue_Margin_input_ISC!A:K,8,0),"")</f>
        <v/>
      </c>
      <c r="V63" s="28" t="str">
        <f>IFERROR(VLOOKUP($A63,[1]Revenue_Margin_input_ISC!$A:$AK,9,0),"")</f>
        <v/>
      </c>
      <c r="W63" s="28" t="str">
        <f>IFERROR(VLOOKUP($A63,[1]Revenue_Margin_input_ISC!$A:$AK,10,0),"")</f>
        <v/>
      </c>
      <c r="X63" s="28" t="str">
        <f>IFERROR(VLOOKUP($A63,[1]Revenue_Margin_input_ISC!$A:$AK,11,0),"")</f>
        <v/>
      </c>
      <c r="Y63" s="28" t="str">
        <f>IFERROR(VLOOKUP($A63,[1]Revenue_Margin_input_ISC!$A:$AK,12,0),"")</f>
        <v/>
      </c>
      <c r="Z63" s="28" t="str">
        <f>IFERROR(VLOOKUP($A63,[1]Revenue_Margin_input_ISC!$A:$AK,13,0),"")</f>
        <v/>
      </c>
      <c r="AA63" s="29">
        <f t="shared" si="32"/>
        <v>0</v>
      </c>
      <c r="AB63" s="30">
        <f t="shared" si="32"/>
        <v>0</v>
      </c>
      <c r="AC63" s="30">
        <f t="shared" si="32"/>
        <v>0</v>
      </c>
      <c r="AD63" s="30">
        <f t="shared" si="32"/>
        <v>0</v>
      </c>
      <c r="AE63" s="30">
        <f t="shared" si="32"/>
        <v>0</v>
      </c>
      <c r="AF63" s="30">
        <f t="shared" si="32"/>
        <v>0</v>
      </c>
      <c r="AG63" s="31">
        <f t="shared" si="32"/>
        <v>0</v>
      </c>
      <c r="AH63" s="29">
        <f t="shared" si="33"/>
        <v>0</v>
      </c>
      <c r="AI63" s="30">
        <f t="shared" si="33"/>
        <v>0</v>
      </c>
      <c r="AJ63" s="30">
        <f t="shared" si="33"/>
        <v>0</v>
      </c>
      <c r="AK63" s="30">
        <f t="shared" si="33"/>
        <v>0</v>
      </c>
      <c r="AL63" s="30">
        <f t="shared" si="33"/>
        <v>0</v>
      </c>
      <c r="AM63" s="30">
        <f t="shared" si="33"/>
        <v>0</v>
      </c>
      <c r="AN63" s="31">
        <f t="shared" si="33"/>
        <v>0</v>
      </c>
      <c r="AO63" s="42" t="str">
        <f t="shared" ref="AO63:AU64" si="39">IFERROR(AH63/AA63,"")</f>
        <v/>
      </c>
      <c r="AP63" s="43" t="str">
        <f t="shared" si="39"/>
        <v/>
      </c>
      <c r="AQ63" s="43" t="str">
        <f t="shared" si="39"/>
        <v/>
      </c>
      <c r="AR63" s="43" t="str">
        <f t="shared" si="39"/>
        <v/>
      </c>
      <c r="AS63" s="43" t="str">
        <f t="shared" si="39"/>
        <v/>
      </c>
      <c r="AT63" s="43" t="str">
        <f t="shared" si="39"/>
        <v/>
      </c>
      <c r="AU63" s="90" t="str">
        <f t="shared" si="39"/>
        <v/>
      </c>
      <c r="AV63" t="str">
        <f t="shared" si="36"/>
        <v>C2 - Standard and Premium</v>
      </c>
      <c r="AW63" t="str">
        <f t="shared" si="38"/>
        <v>C2 - Standard and Premium_AM &amp; EMEA</v>
      </c>
    </row>
    <row r="64" spans="1:49" ht="15" outlineLevel="1" x14ac:dyDescent="0.25">
      <c r="A64" s="21" t="s">
        <v>141</v>
      </c>
      <c r="B64" t="s">
        <v>142</v>
      </c>
      <c r="C64" t="s">
        <v>26</v>
      </c>
      <c r="D64" t="s">
        <v>18</v>
      </c>
      <c r="E64" t="str">
        <f>VLOOKUP(A64,[1]VLookup!G:I,3,0)</f>
        <v>C2 Reach</v>
      </c>
      <c r="F64" s="105">
        <v>0</v>
      </c>
      <c r="G64" s="103">
        <f t="shared" si="34"/>
        <v>0</v>
      </c>
      <c r="H64" s="103">
        <f>IFERROR(VLOOKUP(A64,[1]ISC_bookings_input!H:I,2,0),0)</f>
        <v>0</v>
      </c>
      <c r="I64" s="103">
        <f t="shared" si="35"/>
        <v>0</v>
      </c>
      <c r="J64" s="103">
        <f t="shared" si="35"/>
        <v>0</v>
      </c>
      <c r="K64" s="103">
        <f t="shared" si="35"/>
        <v>0</v>
      </c>
      <c r="L64" s="103">
        <f t="shared" si="35"/>
        <v>0</v>
      </c>
      <c r="M64" s="86" t="str">
        <f>IFERROR(VLOOKUP(A64,[1]Revenue_Margin_input_ISC!A:F,6,0),"")</f>
        <v/>
      </c>
      <c r="N64" s="25" t="str">
        <f t="shared" si="29"/>
        <v/>
      </c>
      <c r="O64" s="25" t="str">
        <f t="shared" si="29"/>
        <v/>
      </c>
      <c r="P64" s="25" t="str">
        <f t="shared" si="29"/>
        <v/>
      </c>
      <c r="Q64" s="25" t="str">
        <f t="shared" si="29"/>
        <v/>
      </c>
      <c r="R64" s="25" t="str">
        <f t="shared" si="29"/>
        <v/>
      </c>
      <c r="S64" s="26" t="str">
        <f t="shared" si="29"/>
        <v/>
      </c>
      <c r="T64" s="27" t="str">
        <f>IFERROR(VLOOKUP(A64,[1]Revenue_Margin_input_ISC!A:K,7,0),"")</f>
        <v/>
      </c>
      <c r="U64" s="28" t="str">
        <f>IFERROR(VLOOKUP(A64,[1]Revenue_Margin_input_ISC!A:K,8,0),"")</f>
        <v/>
      </c>
      <c r="V64" s="28" t="str">
        <f>IFERROR(VLOOKUP($A64,[1]Revenue_Margin_input_ISC!$A:$AK,9,0),"")</f>
        <v/>
      </c>
      <c r="W64" s="28" t="str">
        <f>IFERROR(VLOOKUP($A64,[1]Revenue_Margin_input_ISC!$A:$AK,10,0),"")</f>
        <v/>
      </c>
      <c r="X64" s="28" t="str">
        <f>IFERROR(VLOOKUP($A64,[1]Revenue_Margin_input_ISC!$A:$AK,11,0),"")</f>
        <v/>
      </c>
      <c r="Y64" s="28" t="str">
        <f>IFERROR(VLOOKUP($A64,[1]Revenue_Margin_input_ISC!$A:$AK,12,0),"")</f>
        <v/>
      </c>
      <c r="Z64" s="28" t="str">
        <f>IFERROR(VLOOKUP($A64,[1]Revenue_Margin_input_ISC!$A:$AK,13,0),"")</f>
        <v/>
      </c>
      <c r="AA64" s="29">
        <f t="shared" si="32"/>
        <v>0</v>
      </c>
      <c r="AB64" s="30">
        <f t="shared" si="32"/>
        <v>0</v>
      </c>
      <c r="AC64" s="30">
        <f t="shared" si="32"/>
        <v>0</v>
      </c>
      <c r="AD64" s="30">
        <f t="shared" si="32"/>
        <v>0</v>
      </c>
      <c r="AE64" s="30">
        <f t="shared" si="32"/>
        <v>0</v>
      </c>
      <c r="AF64" s="30">
        <f t="shared" si="32"/>
        <v>0</v>
      </c>
      <c r="AG64" s="31">
        <f t="shared" si="32"/>
        <v>0</v>
      </c>
      <c r="AH64" s="29">
        <f t="shared" si="33"/>
        <v>0</v>
      </c>
      <c r="AI64" s="30">
        <f t="shared" si="33"/>
        <v>0</v>
      </c>
      <c r="AJ64" s="30">
        <f t="shared" si="33"/>
        <v>0</v>
      </c>
      <c r="AK64" s="30">
        <f t="shared" si="33"/>
        <v>0</v>
      </c>
      <c r="AL64" s="30">
        <f t="shared" si="33"/>
        <v>0</v>
      </c>
      <c r="AM64" s="30">
        <f t="shared" si="33"/>
        <v>0</v>
      </c>
      <c r="AN64" s="31">
        <f t="shared" si="33"/>
        <v>0</v>
      </c>
      <c r="AO64" s="42" t="str">
        <f t="shared" si="39"/>
        <v/>
      </c>
      <c r="AP64" s="43" t="str">
        <f t="shared" si="39"/>
        <v/>
      </c>
      <c r="AQ64" s="43" t="str">
        <f t="shared" si="39"/>
        <v/>
      </c>
      <c r="AR64" s="43" t="str">
        <f t="shared" si="39"/>
        <v/>
      </c>
      <c r="AS64" s="43" t="str">
        <f t="shared" si="39"/>
        <v/>
      </c>
      <c r="AT64" s="43" t="str">
        <f t="shared" si="39"/>
        <v/>
      </c>
      <c r="AU64" s="90" t="str">
        <f t="shared" si="39"/>
        <v/>
      </c>
      <c r="AV64" t="str">
        <f t="shared" si="36"/>
        <v>C2 - Standard and Premium</v>
      </c>
      <c r="AW64" t="str">
        <f t="shared" si="38"/>
        <v>C2 - Standard and Premium_AM &amp; EMEA</v>
      </c>
    </row>
    <row r="65" spans="1:49" ht="15" outlineLevel="1" x14ac:dyDescent="0.25">
      <c r="A65" s="21" t="s">
        <v>143</v>
      </c>
      <c r="B65" t="s">
        <v>144</v>
      </c>
      <c r="C65" t="s">
        <v>26</v>
      </c>
      <c r="D65" t="s">
        <v>15</v>
      </c>
      <c r="E65" t="str">
        <f>VLOOKUP(A65,[1]VLookup!G:I,3,0)</f>
        <v>C2 Reach</v>
      </c>
      <c r="F65" s="105">
        <v>2</v>
      </c>
      <c r="G65" s="103">
        <f t="shared" si="34"/>
        <v>2</v>
      </c>
      <c r="H65" s="103">
        <f>IFERROR(VLOOKUP(A65,[1]ISC_bookings_input!H:I,2,0),0)</f>
        <v>0</v>
      </c>
      <c r="I65" s="103">
        <f t="shared" si="35"/>
        <v>0</v>
      </c>
      <c r="J65" s="103">
        <f t="shared" si="35"/>
        <v>0</v>
      </c>
      <c r="K65" s="103">
        <f t="shared" si="35"/>
        <v>0</v>
      </c>
      <c r="L65" s="103">
        <f t="shared" si="35"/>
        <v>0</v>
      </c>
      <c r="M65" s="86">
        <f>IFERROR(VLOOKUP(A65,[1]Revenue_Margin_input_ISC!A:F,6,0),"")</f>
        <v>24.092666666666663</v>
      </c>
      <c r="N65" s="25">
        <f t="shared" si="29"/>
        <v>24.092666666666663</v>
      </c>
      <c r="O65" s="25">
        <f t="shared" si="29"/>
        <v>24.092666666666663</v>
      </c>
      <c r="P65" s="25">
        <f t="shared" si="29"/>
        <v>24.092666666666663</v>
      </c>
      <c r="Q65" s="25">
        <f t="shared" si="29"/>
        <v>24.092666666666663</v>
      </c>
      <c r="R65" s="25">
        <f t="shared" si="29"/>
        <v>24.092666666666663</v>
      </c>
      <c r="S65" s="26">
        <f t="shared" si="29"/>
        <v>24.092666666666663</v>
      </c>
      <c r="T65" s="27">
        <f>IFERROR(VLOOKUP(A65,[1]Revenue_Margin_input_ISC!A:K,7,0),"")</f>
        <v>0.02</v>
      </c>
      <c r="U65" s="28">
        <f>IFERROR(VLOOKUP(A65,[1]Revenue_Margin_input_ISC!A:K,8,0),"")</f>
        <v>0.05</v>
      </c>
      <c r="V65" s="28">
        <f>IFERROR(VLOOKUP($A65,[1]Revenue_Margin_input_ISC!$A:$AK,9,0),"")</f>
        <v>7.0000000000000007E-2</v>
      </c>
      <c r="W65" s="28">
        <f>IFERROR(VLOOKUP($A65,[1]Revenue_Margin_input_ISC!$A:$AK,10,0),"")</f>
        <v>7.0000000000000007E-2</v>
      </c>
      <c r="X65" s="28">
        <f>IFERROR(VLOOKUP($A65,[1]Revenue_Margin_input_ISC!$A:$AK,11,0),"")</f>
        <v>7.0000000000000007E-2</v>
      </c>
      <c r="Y65" s="28">
        <f>IFERROR(VLOOKUP($A65,[1]Revenue_Margin_input_ISC!$A:$AK,12,0),"")</f>
        <v>7.0000000000000007E-2</v>
      </c>
      <c r="Z65" s="28">
        <f>IFERROR(VLOOKUP($A65,[1]Revenue_Margin_input_ISC!$A:$AK,13,0),"")</f>
        <v>7.0000000000000007E-2</v>
      </c>
      <c r="AA65" s="29">
        <f t="shared" si="32"/>
        <v>48.185333333333325</v>
      </c>
      <c r="AB65" s="30">
        <f t="shared" si="32"/>
        <v>48.185333333333325</v>
      </c>
      <c r="AC65" s="30">
        <f t="shared" si="32"/>
        <v>0</v>
      </c>
      <c r="AD65" s="30">
        <f t="shared" si="32"/>
        <v>0</v>
      </c>
      <c r="AE65" s="30">
        <f t="shared" si="32"/>
        <v>0</v>
      </c>
      <c r="AF65" s="30">
        <f t="shared" si="32"/>
        <v>0</v>
      </c>
      <c r="AG65" s="31">
        <f t="shared" si="32"/>
        <v>0</v>
      </c>
      <c r="AH65" s="29">
        <f t="shared" si="33"/>
        <v>0.96370666666666649</v>
      </c>
      <c r="AI65" s="30">
        <f t="shared" si="33"/>
        <v>2.4092666666666664</v>
      </c>
      <c r="AJ65" s="30">
        <f t="shared" si="33"/>
        <v>0</v>
      </c>
      <c r="AK65" s="30">
        <f t="shared" si="33"/>
        <v>0</v>
      </c>
      <c r="AL65" s="30">
        <f t="shared" si="33"/>
        <v>0</v>
      </c>
      <c r="AM65" s="30">
        <f t="shared" si="33"/>
        <v>0</v>
      </c>
      <c r="AN65" s="31">
        <f t="shared" si="33"/>
        <v>0</v>
      </c>
      <c r="AO65" s="42"/>
      <c r="AP65" s="43"/>
      <c r="AQ65" s="43"/>
      <c r="AR65" s="43"/>
      <c r="AS65" s="43"/>
      <c r="AT65" s="43"/>
      <c r="AU65" s="90"/>
      <c r="AV65" t="str">
        <f t="shared" si="36"/>
        <v>C2 - Standard and Premium</v>
      </c>
      <c r="AW65" t="str">
        <f t="shared" si="38"/>
        <v>C2 - Standard and Premium_AM &amp; EMEA</v>
      </c>
    </row>
    <row r="66" spans="1:49" ht="15" outlineLevel="1" x14ac:dyDescent="0.25">
      <c r="A66" s="21" t="s">
        <v>145</v>
      </c>
      <c r="B66" t="s">
        <v>146</v>
      </c>
      <c r="C66" t="s">
        <v>60</v>
      </c>
      <c r="D66" t="s">
        <v>15</v>
      </c>
      <c r="E66" t="str">
        <f>VLOOKUP(A66,[1]VLookup!G:I,3,0)</f>
        <v>C2 Reach</v>
      </c>
      <c r="F66" s="105">
        <v>2</v>
      </c>
      <c r="G66" s="103">
        <f t="shared" si="34"/>
        <v>2</v>
      </c>
      <c r="H66" s="103">
        <f>IFERROR(VLOOKUP(A66,[1]ISC_bookings_input!H:I,2,0),0)</f>
        <v>0</v>
      </c>
      <c r="I66" s="103">
        <f t="shared" si="35"/>
        <v>0</v>
      </c>
      <c r="J66" s="103">
        <f t="shared" si="35"/>
        <v>0</v>
      </c>
      <c r="K66" s="103">
        <f t="shared" si="35"/>
        <v>0</v>
      </c>
      <c r="L66" s="103">
        <f t="shared" si="35"/>
        <v>0</v>
      </c>
      <c r="M66" s="86">
        <f>IFERROR(VLOOKUP(A66,[1]Revenue_Margin_input_ISC!A:F,6,0),"")</f>
        <v>38.54325</v>
      </c>
      <c r="N66" s="25">
        <f t="shared" si="29"/>
        <v>38.54325</v>
      </c>
      <c r="O66" s="25">
        <f t="shared" si="29"/>
        <v>38.54325</v>
      </c>
      <c r="P66" s="25">
        <f t="shared" si="29"/>
        <v>38.54325</v>
      </c>
      <c r="Q66" s="25">
        <f t="shared" si="29"/>
        <v>38.54325</v>
      </c>
      <c r="R66" s="25">
        <f t="shared" si="29"/>
        <v>38.54325</v>
      </c>
      <c r="S66" s="26">
        <f t="shared" si="29"/>
        <v>38.54325</v>
      </c>
      <c r="T66" s="27">
        <f>IFERROR(VLOOKUP(A66,[1]Revenue_Margin_input_ISC!A:K,7,0),"")</f>
        <v>0.05</v>
      </c>
      <c r="U66" s="28">
        <f>IFERROR(VLOOKUP(A66,[1]Revenue_Margin_input_ISC!A:K,8,0),"")</f>
        <v>0.05</v>
      </c>
      <c r="V66" s="28">
        <f>IFERROR(VLOOKUP($A66,[1]Revenue_Margin_input_ISC!$A:$AK,9,0),"")</f>
        <v>0.15</v>
      </c>
      <c r="W66" s="28">
        <f>IFERROR(VLOOKUP($A66,[1]Revenue_Margin_input_ISC!$A:$AK,10,0),"")</f>
        <v>0.15</v>
      </c>
      <c r="X66" s="28">
        <f>IFERROR(VLOOKUP($A66,[1]Revenue_Margin_input_ISC!$A:$AK,11,0),"")</f>
        <v>0.15</v>
      </c>
      <c r="Y66" s="28">
        <f>IFERROR(VLOOKUP($A66,[1]Revenue_Margin_input_ISC!$A:$AK,12,0),"")</f>
        <v>0.15</v>
      </c>
      <c r="Z66" s="28">
        <f>IFERROR(VLOOKUP($A66,[1]Revenue_Margin_input_ISC!$A:$AK,13,0),"")</f>
        <v>0.15</v>
      </c>
      <c r="AA66" s="29">
        <f t="shared" si="32"/>
        <v>77.086500000000001</v>
      </c>
      <c r="AB66" s="30">
        <f t="shared" si="32"/>
        <v>77.086500000000001</v>
      </c>
      <c r="AC66" s="30">
        <f t="shared" si="32"/>
        <v>0</v>
      </c>
      <c r="AD66" s="30">
        <f t="shared" si="32"/>
        <v>0</v>
      </c>
      <c r="AE66" s="30">
        <f t="shared" si="32"/>
        <v>0</v>
      </c>
      <c r="AF66" s="30">
        <f t="shared" si="32"/>
        <v>0</v>
      </c>
      <c r="AG66" s="31">
        <f t="shared" si="32"/>
        <v>0</v>
      </c>
      <c r="AH66" s="29">
        <f t="shared" si="33"/>
        <v>3.8543250000000002</v>
      </c>
      <c r="AI66" s="30">
        <f t="shared" si="33"/>
        <v>3.8543250000000002</v>
      </c>
      <c r="AJ66" s="30">
        <f t="shared" si="33"/>
        <v>0</v>
      </c>
      <c r="AK66" s="30">
        <f t="shared" si="33"/>
        <v>0</v>
      </c>
      <c r="AL66" s="30">
        <f t="shared" si="33"/>
        <v>0</v>
      </c>
      <c r="AM66" s="30">
        <f t="shared" si="33"/>
        <v>0</v>
      </c>
      <c r="AN66" s="31">
        <f t="shared" si="33"/>
        <v>0</v>
      </c>
      <c r="AO66" s="42"/>
      <c r="AP66" s="43"/>
      <c r="AQ66" s="43"/>
      <c r="AR66" s="43"/>
      <c r="AS66" s="43"/>
      <c r="AT66" s="43"/>
      <c r="AU66" s="90"/>
      <c r="AV66" t="str">
        <f t="shared" si="36"/>
        <v>C2 - Standard and Premium</v>
      </c>
      <c r="AW66" t="str">
        <f t="shared" si="38"/>
        <v>C2 - Standard and Premium_AM &amp; EMEA</v>
      </c>
    </row>
    <row r="67" spans="1:49" ht="15" outlineLevel="1" x14ac:dyDescent="0.25">
      <c r="A67" s="21" t="s">
        <v>147</v>
      </c>
      <c r="B67" t="s">
        <v>148</v>
      </c>
      <c r="C67" t="s">
        <v>14</v>
      </c>
      <c r="D67" t="s">
        <v>18</v>
      </c>
      <c r="E67" t="str">
        <f>VLOOKUP(A67,[1]VLookup!G:I,3,0)</f>
        <v>C2 Reach</v>
      </c>
      <c r="F67" s="105">
        <v>0</v>
      </c>
      <c r="G67" s="103">
        <f t="shared" si="34"/>
        <v>0</v>
      </c>
      <c r="H67" s="103">
        <f>IFERROR(VLOOKUP(A67,[1]ISC_bookings_input!H:I,2,0),0)</f>
        <v>0</v>
      </c>
      <c r="I67" s="103">
        <f t="shared" si="35"/>
        <v>0</v>
      </c>
      <c r="J67" s="103">
        <f t="shared" si="35"/>
        <v>0</v>
      </c>
      <c r="K67" s="103">
        <f t="shared" si="35"/>
        <v>0</v>
      </c>
      <c r="L67" s="103">
        <f t="shared" si="35"/>
        <v>0</v>
      </c>
      <c r="M67" s="86" t="str">
        <f>IFERROR(VLOOKUP(A67,[1]Revenue_Margin_input_ISC!A:F,6,0),"")</f>
        <v/>
      </c>
      <c r="N67" s="25" t="str">
        <f t="shared" ref="N67:S82" si="40">M67</f>
        <v/>
      </c>
      <c r="O67" s="25" t="str">
        <f t="shared" si="40"/>
        <v/>
      </c>
      <c r="P67" s="25" t="str">
        <f t="shared" si="40"/>
        <v/>
      </c>
      <c r="Q67" s="25" t="str">
        <f t="shared" si="40"/>
        <v/>
      </c>
      <c r="R67" s="25" t="str">
        <f t="shared" si="40"/>
        <v/>
      </c>
      <c r="S67" s="26" t="str">
        <f t="shared" si="40"/>
        <v/>
      </c>
      <c r="T67" s="27" t="str">
        <f>IFERROR(VLOOKUP(A67,[1]Revenue_Margin_input_ISC!A:K,7,0),"")</f>
        <v/>
      </c>
      <c r="U67" s="28" t="str">
        <f>IFERROR(VLOOKUP(A67,[1]Revenue_Margin_input_ISC!A:K,8,0),"")</f>
        <v/>
      </c>
      <c r="V67" s="28" t="str">
        <f>IFERROR(VLOOKUP($A67,[1]Revenue_Margin_input_ISC!$A:$AK,9,0),"")</f>
        <v/>
      </c>
      <c r="W67" s="28" t="str">
        <f>IFERROR(VLOOKUP($A67,[1]Revenue_Margin_input_ISC!$A:$AK,10,0),"")</f>
        <v/>
      </c>
      <c r="X67" s="28" t="str">
        <f>IFERROR(VLOOKUP($A67,[1]Revenue_Margin_input_ISC!$A:$AK,11,0),"")</f>
        <v/>
      </c>
      <c r="Y67" s="28" t="str">
        <f>IFERROR(VLOOKUP($A67,[1]Revenue_Margin_input_ISC!$A:$AK,12,0),"")</f>
        <v/>
      </c>
      <c r="Z67" s="28" t="str">
        <f>IFERROR(VLOOKUP($A67,[1]Revenue_Margin_input_ISC!$A:$AK,13,0),"")</f>
        <v/>
      </c>
      <c r="AA67" s="29">
        <f t="shared" si="32"/>
        <v>0</v>
      </c>
      <c r="AB67" s="30">
        <f t="shared" si="32"/>
        <v>0</v>
      </c>
      <c r="AC67" s="30">
        <f t="shared" si="32"/>
        <v>0</v>
      </c>
      <c r="AD67" s="30">
        <f t="shared" si="32"/>
        <v>0</v>
      </c>
      <c r="AE67" s="30">
        <f t="shared" si="32"/>
        <v>0</v>
      </c>
      <c r="AF67" s="30">
        <f t="shared" si="32"/>
        <v>0</v>
      </c>
      <c r="AG67" s="31">
        <f t="shared" si="32"/>
        <v>0</v>
      </c>
      <c r="AH67" s="29">
        <f t="shared" si="33"/>
        <v>0</v>
      </c>
      <c r="AI67" s="30">
        <f t="shared" si="33"/>
        <v>0</v>
      </c>
      <c r="AJ67" s="30">
        <f t="shared" si="33"/>
        <v>0</v>
      </c>
      <c r="AK67" s="30">
        <f t="shared" si="33"/>
        <v>0</v>
      </c>
      <c r="AL67" s="30">
        <f t="shared" si="33"/>
        <v>0</v>
      </c>
      <c r="AM67" s="30">
        <f t="shared" si="33"/>
        <v>0</v>
      </c>
      <c r="AN67" s="31">
        <f t="shared" si="33"/>
        <v>0</v>
      </c>
      <c r="AO67" s="42" t="str">
        <f t="shared" ref="AO67:AU87" si="41">IFERROR(AH67/AA67,"")</f>
        <v/>
      </c>
      <c r="AP67" s="43" t="str">
        <f t="shared" si="41"/>
        <v/>
      </c>
      <c r="AQ67" s="43" t="str">
        <f t="shared" si="41"/>
        <v/>
      </c>
      <c r="AR67" s="43" t="str">
        <f t="shared" si="41"/>
        <v/>
      </c>
      <c r="AS67" s="43" t="str">
        <f t="shared" si="41"/>
        <v/>
      </c>
      <c r="AT67" s="43" t="str">
        <f t="shared" si="41"/>
        <v/>
      </c>
      <c r="AU67" s="90" t="str">
        <f t="shared" si="41"/>
        <v/>
      </c>
      <c r="AV67" t="str">
        <f t="shared" si="36"/>
        <v>C2 - Standard and Premium</v>
      </c>
      <c r="AW67" t="str">
        <f t="shared" si="7"/>
        <v>C2 - Standard and Premium_SN</v>
      </c>
    </row>
    <row r="68" spans="1:49" ht="15" outlineLevel="1" x14ac:dyDescent="0.25">
      <c r="A68" s="21" t="s">
        <v>149</v>
      </c>
      <c r="B68" t="s">
        <v>150</v>
      </c>
      <c r="C68" t="s">
        <v>60</v>
      </c>
      <c r="D68" t="s">
        <v>18</v>
      </c>
      <c r="E68" t="str">
        <f>VLOOKUP(A68,[1]VLookup!G:I,3,0)</f>
        <v>C2 Reach</v>
      </c>
      <c r="F68" s="105">
        <v>0</v>
      </c>
      <c r="G68" s="103">
        <f t="shared" si="34"/>
        <v>0</v>
      </c>
      <c r="H68" s="103">
        <f>IFERROR(VLOOKUP(A68,[1]ISC_bookings_input!H:I,2,0),0)</f>
        <v>0</v>
      </c>
      <c r="I68" s="103">
        <f t="shared" si="35"/>
        <v>0</v>
      </c>
      <c r="J68" s="103">
        <f t="shared" si="35"/>
        <v>0</v>
      </c>
      <c r="K68" s="103">
        <f t="shared" si="35"/>
        <v>0</v>
      </c>
      <c r="L68" s="103">
        <f t="shared" si="35"/>
        <v>0</v>
      </c>
      <c r="M68" s="86" t="str">
        <f>IFERROR(VLOOKUP(A68,[1]Revenue_Margin_input_ISC!A:F,6,0),"")</f>
        <v/>
      </c>
      <c r="N68" s="25" t="str">
        <f t="shared" si="40"/>
        <v/>
      </c>
      <c r="O68" s="25" t="str">
        <f t="shared" si="40"/>
        <v/>
      </c>
      <c r="P68" s="25" t="str">
        <f t="shared" si="40"/>
        <v/>
      </c>
      <c r="Q68" s="25" t="str">
        <f t="shared" si="40"/>
        <v/>
      </c>
      <c r="R68" s="25" t="str">
        <f t="shared" si="40"/>
        <v/>
      </c>
      <c r="S68" s="26" t="str">
        <f t="shared" si="40"/>
        <v/>
      </c>
      <c r="T68" s="27" t="str">
        <f>IFERROR(VLOOKUP(A68,[1]Revenue_Margin_input_ISC!A:K,7,0),"")</f>
        <v/>
      </c>
      <c r="U68" s="28" t="str">
        <f>IFERROR(VLOOKUP(A68,[1]Revenue_Margin_input_ISC!A:K,8,0),"")</f>
        <v/>
      </c>
      <c r="V68" s="28" t="str">
        <f>IFERROR(VLOOKUP($A68,[1]Revenue_Margin_input_ISC!$A:$AK,9,0),"")</f>
        <v/>
      </c>
      <c r="W68" s="28" t="str">
        <f>IFERROR(VLOOKUP($A68,[1]Revenue_Margin_input_ISC!$A:$AK,10,0),"")</f>
        <v/>
      </c>
      <c r="X68" s="28" t="str">
        <f>IFERROR(VLOOKUP($A68,[1]Revenue_Margin_input_ISC!$A:$AK,11,0),"")</f>
        <v/>
      </c>
      <c r="Y68" s="28" t="str">
        <f>IFERROR(VLOOKUP($A68,[1]Revenue_Margin_input_ISC!$A:$AK,12,0),"")</f>
        <v/>
      </c>
      <c r="Z68" s="28" t="str">
        <f>IFERROR(VLOOKUP($A68,[1]Revenue_Margin_input_ISC!$A:$AK,13,0),"")</f>
        <v/>
      </c>
      <c r="AA68" s="29">
        <f t="shared" si="32"/>
        <v>0</v>
      </c>
      <c r="AB68" s="30">
        <f t="shared" si="32"/>
        <v>0</v>
      </c>
      <c r="AC68" s="30">
        <f t="shared" si="32"/>
        <v>0</v>
      </c>
      <c r="AD68" s="30">
        <f t="shared" si="32"/>
        <v>0</v>
      </c>
      <c r="AE68" s="30">
        <f t="shared" si="32"/>
        <v>0</v>
      </c>
      <c r="AF68" s="30">
        <f t="shared" si="32"/>
        <v>0</v>
      </c>
      <c r="AG68" s="31">
        <f t="shared" si="32"/>
        <v>0</v>
      </c>
      <c r="AH68" s="29">
        <f t="shared" si="33"/>
        <v>0</v>
      </c>
      <c r="AI68" s="30">
        <f t="shared" si="33"/>
        <v>0</v>
      </c>
      <c r="AJ68" s="30">
        <f t="shared" si="33"/>
        <v>0</v>
      </c>
      <c r="AK68" s="30">
        <f t="shared" si="33"/>
        <v>0</v>
      </c>
      <c r="AL68" s="30">
        <f t="shared" si="33"/>
        <v>0</v>
      </c>
      <c r="AM68" s="30">
        <f t="shared" si="33"/>
        <v>0</v>
      </c>
      <c r="AN68" s="31">
        <f t="shared" si="33"/>
        <v>0</v>
      </c>
      <c r="AO68" s="42" t="str">
        <f t="shared" si="41"/>
        <v/>
      </c>
      <c r="AP68" s="43" t="str">
        <f t="shared" si="41"/>
        <v/>
      </c>
      <c r="AQ68" s="43" t="str">
        <f t="shared" si="41"/>
        <v/>
      </c>
      <c r="AR68" s="43" t="str">
        <f t="shared" si="41"/>
        <v/>
      </c>
      <c r="AS68" s="43" t="str">
        <f t="shared" si="41"/>
        <v/>
      </c>
      <c r="AT68" s="43" t="str">
        <f t="shared" si="41"/>
        <v/>
      </c>
      <c r="AU68" s="90" t="str">
        <f t="shared" si="41"/>
        <v/>
      </c>
      <c r="AV68" t="str">
        <f t="shared" si="36"/>
        <v>C2 - Standard and Premium</v>
      </c>
      <c r="AW68" t="str">
        <f t="shared" ref="AW68:AW100" si="42">AV68&amp;"_"&amp;"AM &amp; EMEA"</f>
        <v>C2 - Standard and Premium_AM &amp; EMEA</v>
      </c>
    </row>
    <row r="69" spans="1:49" ht="15" outlineLevel="1" x14ac:dyDescent="0.25">
      <c r="A69" s="21" t="s">
        <v>151</v>
      </c>
      <c r="B69" t="s">
        <v>152</v>
      </c>
      <c r="C69" t="s">
        <v>26</v>
      </c>
      <c r="D69" t="s">
        <v>18</v>
      </c>
      <c r="E69" t="str">
        <f>VLOOKUP(A69,[1]VLookup!G:I,3,0)</f>
        <v>C2 Order Picker</v>
      </c>
      <c r="F69" s="105">
        <v>0</v>
      </c>
      <c r="G69" s="103">
        <f t="shared" si="34"/>
        <v>0</v>
      </c>
      <c r="H69" s="103">
        <f>IFERROR(VLOOKUP(A69,[1]ISC_bookings_input!H:I,2,0),0)</f>
        <v>0</v>
      </c>
      <c r="I69" s="103">
        <f t="shared" si="35"/>
        <v>0</v>
      </c>
      <c r="J69" s="103">
        <f t="shared" si="35"/>
        <v>0</v>
      </c>
      <c r="K69" s="103">
        <f t="shared" si="35"/>
        <v>0</v>
      </c>
      <c r="L69" s="103">
        <f t="shared" si="35"/>
        <v>0</v>
      </c>
      <c r="M69" s="86" t="str">
        <f>IFERROR(VLOOKUP(A69,[1]Revenue_Margin_input_ISC!A:F,6,0),"")</f>
        <v/>
      </c>
      <c r="N69" s="25" t="str">
        <f t="shared" si="40"/>
        <v/>
      </c>
      <c r="O69" s="25" t="str">
        <f t="shared" si="40"/>
        <v/>
      </c>
      <c r="P69" s="25" t="str">
        <f t="shared" si="40"/>
        <v/>
      </c>
      <c r="Q69" s="25" t="str">
        <f t="shared" si="40"/>
        <v/>
      </c>
      <c r="R69" s="25" t="str">
        <f t="shared" si="40"/>
        <v/>
      </c>
      <c r="S69" s="26" t="str">
        <f t="shared" si="40"/>
        <v/>
      </c>
      <c r="T69" s="27" t="str">
        <f>IFERROR(VLOOKUP(A69,[1]Revenue_Margin_input_ISC!A:K,7,0),"")</f>
        <v/>
      </c>
      <c r="U69" s="28" t="str">
        <f>IFERROR(VLOOKUP(A69,[1]Revenue_Margin_input_ISC!A:K,8,0),"")</f>
        <v/>
      </c>
      <c r="V69" s="28" t="str">
        <f>IFERROR(VLOOKUP($A69,[1]Revenue_Margin_input_ISC!$A:$AK,9,0),"")</f>
        <v/>
      </c>
      <c r="W69" s="28" t="str">
        <f>IFERROR(VLOOKUP($A69,[1]Revenue_Margin_input_ISC!$A:$AK,10,0),"")</f>
        <v/>
      </c>
      <c r="X69" s="28" t="str">
        <f>IFERROR(VLOOKUP($A69,[1]Revenue_Margin_input_ISC!$A:$AK,11,0),"")</f>
        <v/>
      </c>
      <c r="Y69" s="28" t="str">
        <f>IFERROR(VLOOKUP($A69,[1]Revenue_Margin_input_ISC!$A:$AK,12,0),"")</f>
        <v/>
      </c>
      <c r="Z69" s="28" t="str">
        <f>IFERROR(VLOOKUP($A69,[1]Revenue_Margin_input_ISC!$A:$AK,13,0),"")</f>
        <v/>
      </c>
      <c r="AA69" s="29">
        <f t="shared" si="32"/>
        <v>0</v>
      </c>
      <c r="AB69" s="30">
        <f t="shared" si="32"/>
        <v>0</v>
      </c>
      <c r="AC69" s="30">
        <f t="shared" si="32"/>
        <v>0</v>
      </c>
      <c r="AD69" s="30">
        <f t="shared" si="32"/>
        <v>0</v>
      </c>
      <c r="AE69" s="30">
        <f t="shared" si="32"/>
        <v>0</v>
      </c>
      <c r="AF69" s="30">
        <f t="shared" si="32"/>
        <v>0</v>
      </c>
      <c r="AG69" s="31">
        <f t="shared" si="32"/>
        <v>0</v>
      </c>
      <c r="AH69" s="29">
        <f t="shared" si="33"/>
        <v>0</v>
      </c>
      <c r="AI69" s="30">
        <f t="shared" si="33"/>
        <v>0</v>
      </c>
      <c r="AJ69" s="30">
        <f t="shared" si="33"/>
        <v>0</v>
      </c>
      <c r="AK69" s="30">
        <f t="shared" si="33"/>
        <v>0</v>
      </c>
      <c r="AL69" s="30">
        <f t="shared" si="33"/>
        <v>0</v>
      </c>
      <c r="AM69" s="30">
        <f t="shared" si="33"/>
        <v>0</v>
      </c>
      <c r="AN69" s="31">
        <f t="shared" si="33"/>
        <v>0</v>
      </c>
      <c r="AO69" s="42" t="str">
        <f t="shared" si="41"/>
        <v/>
      </c>
      <c r="AP69" s="43" t="str">
        <f t="shared" si="41"/>
        <v/>
      </c>
      <c r="AQ69" s="43" t="str">
        <f t="shared" si="41"/>
        <v/>
      </c>
      <c r="AR69" s="43" t="str">
        <f t="shared" si="41"/>
        <v/>
      </c>
      <c r="AS69" s="43" t="str">
        <f t="shared" si="41"/>
        <v/>
      </c>
      <c r="AT69" s="43" t="str">
        <f t="shared" si="41"/>
        <v/>
      </c>
      <c r="AU69" s="90" t="str">
        <f t="shared" si="41"/>
        <v/>
      </c>
      <c r="AV69" t="str">
        <f t="shared" si="36"/>
        <v>C2 - Standard and Premium</v>
      </c>
      <c r="AW69" t="str">
        <f t="shared" si="42"/>
        <v>C2 - Standard and Premium_AM &amp; EMEA</v>
      </c>
    </row>
    <row r="70" spans="1:49" ht="15" outlineLevel="1" x14ac:dyDescent="0.25">
      <c r="A70" s="21" t="s">
        <v>153</v>
      </c>
      <c r="B70" t="s">
        <v>154</v>
      </c>
      <c r="C70" t="s">
        <v>60</v>
      </c>
      <c r="D70" t="s">
        <v>18</v>
      </c>
      <c r="E70" t="str">
        <f>VLOOKUP(A70,[1]VLookup!G:I,3,0)</f>
        <v>C2 Order Picker</v>
      </c>
      <c r="F70" s="105">
        <v>0</v>
      </c>
      <c r="G70" s="103">
        <f t="shared" si="34"/>
        <v>0</v>
      </c>
      <c r="H70" s="103">
        <f>IFERROR(VLOOKUP(A70,[1]ISC_bookings_input!H:I,2,0),0)</f>
        <v>0</v>
      </c>
      <c r="I70" s="103">
        <f t="shared" si="35"/>
        <v>0</v>
      </c>
      <c r="J70" s="103">
        <f t="shared" si="35"/>
        <v>0</v>
      </c>
      <c r="K70" s="103">
        <f t="shared" si="35"/>
        <v>0</v>
      </c>
      <c r="L70" s="103">
        <f t="shared" si="35"/>
        <v>0</v>
      </c>
      <c r="M70" s="86" t="str">
        <f>IFERROR(VLOOKUP(A70,[1]Revenue_Margin_input_ISC!A:F,6,0),"")</f>
        <v/>
      </c>
      <c r="N70" s="25" t="str">
        <f t="shared" si="40"/>
        <v/>
      </c>
      <c r="O70" s="25" t="str">
        <f t="shared" si="40"/>
        <v/>
      </c>
      <c r="P70" s="25" t="str">
        <f t="shared" si="40"/>
        <v/>
      </c>
      <c r="Q70" s="25" t="str">
        <f t="shared" si="40"/>
        <v/>
      </c>
      <c r="R70" s="25" t="str">
        <f t="shared" si="40"/>
        <v/>
      </c>
      <c r="S70" s="26" t="str">
        <f t="shared" si="40"/>
        <v/>
      </c>
      <c r="T70" s="27" t="str">
        <f>IFERROR(VLOOKUP(A70,[1]Revenue_Margin_input_ISC!A:K,7,0),"")</f>
        <v/>
      </c>
      <c r="U70" s="28" t="str">
        <f>IFERROR(VLOOKUP(A70,[1]Revenue_Margin_input_ISC!A:K,8,0),"")</f>
        <v/>
      </c>
      <c r="V70" s="28" t="str">
        <f>IFERROR(VLOOKUP($A70,[1]Revenue_Margin_input_ISC!$A:$AK,9,0),"")</f>
        <v/>
      </c>
      <c r="W70" s="28" t="str">
        <f>IFERROR(VLOOKUP($A70,[1]Revenue_Margin_input_ISC!$A:$AK,10,0),"")</f>
        <v/>
      </c>
      <c r="X70" s="28" t="str">
        <f>IFERROR(VLOOKUP($A70,[1]Revenue_Margin_input_ISC!$A:$AK,11,0),"")</f>
        <v/>
      </c>
      <c r="Y70" s="28" t="str">
        <f>IFERROR(VLOOKUP($A70,[1]Revenue_Margin_input_ISC!$A:$AK,12,0),"")</f>
        <v/>
      </c>
      <c r="Z70" s="28" t="str">
        <f>IFERROR(VLOOKUP($A70,[1]Revenue_Margin_input_ISC!$A:$AK,13,0),"")</f>
        <v/>
      </c>
      <c r="AA70" s="29">
        <f t="shared" si="32"/>
        <v>0</v>
      </c>
      <c r="AB70" s="30">
        <f t="shared" si="32"/>
        <v>0</v>
      </c>
      <c r="AC70" s="30">
        <f t="shared" si="32"/>
        <v>0</v>
      </c>
      <c r="AD70" s="30">
        <f t="shared" si="32"/>
        <v>0</v>
      </c>
      <c r="AE70" s="30">
        <f t="shared" si="32"/>
        <v>0</v>
      </c>
      <c r="AF70" s="30">
        <f t="shared" si="32"/>
        <v>0</v>
      </c>
      <c r="AG70" s="31">
        <f t="shared" si="32"/>
        <v>0</v>
      </c>
      <c r="AH70" s="29">
        <f t="shared" si="33"/>
        <v>0</v>
      </c>
      <c r="AI70" s="30">
        <f t="shared" si="33"/>
        <v>0</v>
      </c>
      <c r="AJ70" s="30">
        <f t="shared" si="33"/>
        <v>0</v>
      </c>
      <c r="AK70" s="30">
        <f t="shared" si="33"/>
        <v>0</v>
      </c>
      <c r="AL70" s="30">
        <f t="shared" si="33"/>
        <v>0</v>
      </c>
      <c r="AM70" s="30">
        <f t="shared" si="33"/>
        <v>0</v>
      </c>
      <c r="AN70" s="31">
        <f t="shared" si="33"/>
        <v>0</v>
      </c>
      <c r="AO70" s="42" t="str">
        <f t="shared" si="41"/>
        <v/>
      </c>
      <c r="AP70" s="43" t="str">
        <f t="shared" si="41"/>
        <v/>
      </c>
      <c r="AQ70" s="43" t="str">
        <f t="shared" si="41"/>
        <v/>
      </c>
      <c r="AR70" s="43" t="str">
        <f t="shared" si="41"/>
        <v/>
      </c>
      <c r="AS70" s="43" t="str">
        <f t="shared" si="41"/>
        <v/>
      </c>
      <c r="AT70" s="43" t="str">
        <f t="shared" si="41"/>
        <v/>
      </c>
      <c r="AU70" s="90" t="str">
        <f t="shared" si="41"/>
        <v/>
      </c>
      <c r="AV70" t="str">
        <f t="shared" si="36"/>
        <v>C2 - Standard and Premium</v>
      </c>
      <c r="AW70" t="str">
        <f t="shared" si="42"/>
        <v>C2 - Standard and Premium_AM &amp; EMEA</v>
      </c>
    </row>
    <row r="71" spans="1:49" ht="15" outlineLevel="1" x14ac:dyDescent="0.25">
      <c r="A71" s="21" t="s">
        <v>155</v>
      </c>
      <c r="B71" t="s">
        <v>156</v>
      </c>
      <c r="C71" t="s">
        <v>60</v>
      </c>
      <c r="D71" t="s">
        <v>18</v>
      </c>
      <c r="E71" t="str">
        <f>VLOOKUP(A71,[1]VLookup!G:I,3,0)</f>
        <v>C2 Order Picker</v>
      </c>
      <c r="F71" s="105">
        <v>0</v>
      </c>
      <c r="G71" s="103">
        <f t="shared" si="34"/>
        <v>0</v>
      </c>
      <c r="H71" s="103">
        <f>IFERROR(VLOOKUP(A71,[1]ISC_bookings_input!H:I,2,0),0)</f>
        <v>0</v>
      </c>
      <c r="I71" s="103">
        <f t="shared" si="35"/>
        <v>0</v>
      </c>
      <c r="J71" s="103">
        <f t="shared" si="35"/>
        <v>0</v>
      </c>
      <c r="K71" s="103">
        <f t="shared" si="35"/>
        <v>0</v>
      </c>
      <c r="L71" s="103">
        <f t="shared" si="35"/>
        <v>0</v>
      </c>
      <c r="M71" s="86" t="str">
        <f>IFERROR(VLOOKUP(A71,[1]Revenue_Margin_input_ISC!A:F,6,0),"")</f>
        <v/>
      </c>
      <c r="N71" s="25" t="str">
        <f t="shared" si="40"/>
        <v/>
      </c>
      <c r="O71" s="25" t="str">
        <f t="shared" si="40"/>
        <v/>
      </c>
      <c r="P71" s="25" t="str">
        <f t="shared" si="40"/>
        <v/>
      </c>
      <c r="Q71" s="25" t="str">
        <f t="shared" si="40"/>
        <v/>
      </c>
      <c r="R71" s="25" t="str">
        <f t="shared" si="40"/>
        <v/>
      </c>
      <c r="S71" s="26" t="str">
        <f t="shared" si="40"/>
        <v/>
      </c>
      <c r="T71" s="27" t="str">
        <f>IFERROR(VLOOKUP(A71,[1]Revenue_Margin_input_ISC!A:K,7,0),"")</f>
        <v/>
      </c>
      <c r="U71" s="28" t="str">
        <f>IFERROR(VLOOKUP(A71,[1]Revenue_Margin_input_ISC!A:K,8,0),"")</f>
        <v/>
      </c>
      <c r="V71" s="28" t="str">
        <f>IFERROR(VLOOKUP($A71,[1]Revenue_Margin_input_ISC!$A:$AK,9,0),"")</f>
        <v/>
      </c>
      <c r="W71" s="28" t="str">
        <f>IFERROR(VLOOKUP($A71,[1]Revenue_Margin_input_ISC!$A:$AK,10,0),"")</f>
        <v/>
      </c>
      <c r="X71" s="28" t="str">
        <f>IFERROR(VLOOKUP($A71,[1]Revenue_Margin_input_ISC!$A:$AK,11,0),"")</f>
        <v/>
      </c>
      <c r="Y71" s="28" t="str">
        <f>IFERROR(VLOOKUP($A71,[1]Revenue_Margin_input_ISC!$A:$AK,12,0),"")</f>
        <v/>
      </c>
      <c r="Z71" s="28" t="str">
        <f>IFERROR(VLOOKUP($A71,[1]Revenue_Margin_input_ISC!$A:$AK,13,0),"")</f>
        <v/>
      </c>
      <c r="AA71" s="29">
        <f t="shared" si="32"/>
        <v>0</v>
      </c>
      <c r="AB71" s="30">
        <f t="shared" si="32"/>
        <v>0</v>
      </c>
      <c r="AC71" s="30">
        <f t="shared" si="32"/>
        <v>0</v>
      </c>
      <c r="AD71" s="30">
        <f t="shared" si="32"/>
        <v>0</v>
      </c>
      <c r="AE71" s="30">
        <f t="shared" si="32"/>
        <v>0</v>
      </c>
      <c r="AF71" s="30">
        <f t="shared" si="32"/>
        <v>0</v>
      </c>
      <c r="AG71" s="31">
        <f t="shared" si="32"/>
        <v>0</v>
      </c>
      <c r="AH71" s="29">
        <f t="shared" si="33"/>
        <v>0</v>
      </c>
      <c r="AI71" s="30">
        <f t="shared" si="33"/>
        <v>0</v>
      </c>
      <c r="AJ71" s="30">
        <f t="shared" si="33"/>
        <v>0</v>
      </c>
      <c r="AK71" s="30">
        <f t="shared" si="33"/>
        <v>0</v>
      </c>
      <c r="AL71" s="30">
        <f t="shared" si="33"/>
        <v>0</v>
      </c>
      <c r="AM71" s="30">
        <f t="shared" si="33"/>
        <v>0</v>
      </c>
      <c r="AN71" s="31">
        <f t="shared" si="33"/>
        <v>0</v>
      </c>
      <c r="AO71" s="42" t="str">
        <f t="shared" si="41"/>
        <v/>
      </c>
      <c r="AP71" s="43" t="str">
        <f t="shared" si="41"/>
        <v/>
      </c>
      <c r="AQ71" s="43" t="str">
        <f t="shared" si="41"/>
        <v/>
      </c>
      <c r="AR71" s="43" t="str">
        <f t="shared" si="41"/>
        <v/>
      </c>
      <c r="AS71" s="43" t="str">
        <f t="shared" si="41"/>
        <v/>
      </c>
      <c r="AT71" s="43" t="str">
        <f t="shared" si="41"/>
        <v/>
      </c>
      <c r="AU71" s="90" t="str">
        <f t="shared" si="41"/>
        <v/>
      </c>
      <c r="AV71" t="str">
        <f t="shared" si="36"/>
        <v>C2 - Standard and Premium</v>
      </c>
      <c r="AW71" t="str">
        <f t="shared" si="42"/>
        <v>C2 - Standard and Premium_AM &amp; EMEA</v>
      </c>
    </row>
    <row r="72" spans="1:49" ht="15" outlineLevel="1" x14ac:dyDescent="0.25">
      <c r="A72" s="21" t="s">
        <v>157</v>
      </c>
      <c r="B72" t="s">
        <v>158</v>
      </c>
      <c r="C72" t="s">
        <v>26</v>
      </c>
      <c r="D72" t="s">
        <v>15</v>
      </c>
      <c r="E72" t="str">
        <f>VLOOKUP(A72,[1]VLookup!G:I,3,0)</f>
        <v>C2 Order Picker</v>
      </c>
      <c r="F72" s="105">
        <v>0</v>
      </c>
      <c r="G72" s="103">
        <f t="shared" si="34"/>
        <v>0</v>
      </c>
      <c r="H72" s="103">
        <f>IFERROR(VLOOKUP(A72,[1]ISC_bookings_input!H:I,2,0),0)</f>
        <v>0</v>
      </c>
      <c r="I72" s="103">
        <f t="shared" si="35"/>
        <v>0</v>
      </c>
      <c r="J72" s="103">
        <f t="shared" si="35"/>
        <v>0</v>
      </c>
      <c r="K72" s="103">
        <f t="shared" si="35"/>
        <v>0</v>
      </c>
      <c r="L72" s="103">
        <f t="shared" si="35"/>
        <v>0</v>
      </c>
      <c r="M72" s="86" t="str">
        <f>IFERROR(VLOOKUP(A72,[1]Revenue_Margin_input_ISC!A:F,6,0),"")</f>
        <v/>
      </c>
      <c r="N72" s="25" t="str">
        <f t="shared" si="40"/>
        <v/>
      </c>
      <c r="O72" s="25" t="str">
        <f t="shared" si="40"/>
        <v/>
      </c>
      <c r="P72" s="25" t="str">
        <f t="shared" si="40"/>
        <v/>
      </c>
      <c r="Q72" s="25" t="str">
        <f t="shared" si="40"/>
        <v/>
      </c>
      <c r="R72" s="25" t="str">
        <f t="shared" si="40"/>
        <v/>
      </c>
      <c r="S72" s="26" t="str">
        <f t="shared" si="40"/>
        <v/>
      </c>
      <c r="T72" s="27" t="str">
        <f>IFERROR(VLOOKUP(A72,[1]Revenue_Margin_input_ISC!A:K,7,0),"")</f>
        <v/>
      </c>
      <c r="U72" s="28" t="str">
        <f>IFERROR(VLOOKUP(A72,[1]Revenue_Margin_input_ISC!A:K,8,0),"")</f>
        <v/>
      </c>
      <c r="V72" s="28" t="str">
        <f>IFERROR(VLOOKUP($A72,[1]Revenue_Margin_input_ISC!$A:$AK,9,0),"")</f>
        <v/>
      </c>
      <c r="W72" s="28" t="str">
        <f>IFERROR(VLOOKUP($A72,[1]Revenue_Margin_input_ISC!$A:$AK,10,0),"")</f>
        <v/>
      </c>
      <c r="X72" s="28" t="str">
        <f>IFERROR(VLOOKUP($A72,[1]Revenue_Margin_input_ISC!$A:$AK,11,0),"")</f>
        <v/>
      </c>
      <c r="Y72" s="28" t="str">
        <f>IFERROR(VLOOKUP($A72,[1]Revenue_Margin_input_ISC!$A:$AK,12,0),"")</f>
        <v/>
      </c>
      <c r="Z72" s="28" t="str">
        <f>IFERROR(VLOOKUP($A72,[1]Revenue_Margin_input_ISC!$A:$AK,13,0),"")</f>
        <v/>
      </c>
      <c r="AA72" s="29">
        <f t="shared" si="32"/>
        <v>0</v>
      </c>
      <c r="AB72" s="30">
        <f t="shared" si="32"/>
        <v>0</v>
      </c>
      <c r="AC72" s="30">
        <f t="shared" si="32"/>
        <v>0</v>
      </c>
      <c r="AD72" s="30">
        <f t="shared" si="32"/>
        <v>0</v>
      </c>
      <c r="AE72" s="30">
        <f t="shared" si="32"/>
        <v>0</v>
      </c>
      <c r="AF72" s="30">
        <f t="shared" si="32"/>
        <v>0</v>
      </c>
      <c r="AG72" s="31">
        <f t="shared" si="32"/>
        <v>0</v>
      </c>
      <c r="AH72" s="29">
        <f t="shared" si="33"/>
        <v>0</v>
      </c>
      <c r="AI72" s="30">
        <f t="shared" si="33"/>
        <v>0</v>
      </c>
      <c r="AJ72" s="30">
        <f t="shared" si="33"/>
        <v>0</v>
      </c>
      <c r="AK72" s="30">
        <f t="shared" si="33"/>
        <v>0</v>
      </c>
      <c r="AL72" s="30">
        <f t="shared" si="33"/>
        <v>0</v>
      </c>
      <c r="AM72" s="30">
        <f t="shared" si="33"/>
        <v>0</v>
      </c>
      <c r="AN72" s="31">
        <f t="shared" si="33"/>
        <v>0</v>
      </c>
      <c r="AO72" s="42" t="str">
        <f t="shared" si="41"/>
        <v/>
      </c>
      <c r="AP72" s="43" t="str">
        <f t="shared" si="41"/>
        <v/>
      </c>
      <c r="AQ72" s="43" t="str">
        <f t="shared" si="41"/>
        <v/>
      </c>
      <c r="AR72" s="43" t="str">
        <f t="shared" si="41"/>
        <v/>
      </c>
      <c r="AS72" s="43" t="str">
        <f t="shared" si="41"/>
        <v/>
      </c>
      <c r="AT72" s="43" t="str">
        <f t="shared" si="41"/>
        <v/>
      </c>
      <c r="AU72" s="90" t="str">
        <f t="shared" si="41"/>
        <v/>
      </c>
      <c r="AV72" t="str">
        <f t="shared" si="36"/>
        <v>C2 - Standard and Premium</v>
      </c>
      <c r="AW72" t="str">
        <f t="shared" si="42"/>
        <v>C2 - Standard and Premium_AM &amp; EMEA</v>
      </c>
    </row>
    <row r="73" spans="1:49" ht="15" outlineLevel="1" x14ac:dyDescent="0.25">
      <c r="A73" s="21" t="s">
        <v>159</v>
      </c>
      <c r="B73" t="s">
        <v>160</v>
      </c>
      <c r="C73" t="s">
        <v>60</v>
      </c>
      <c r="D73" t="s">
        <v>15</v>
      </c>
      <c r="E73" t="str">
        <f>VLOOKUP(A73,[1]VLookup!G:I,3,0)</f>
        <v>C2 Order Picker</v>
      </c>
      <c r="F73" s="105">
        <v>0</v>
      </c>
      <c r="G73" s="103">
        <f t="shared" si="34"/>
        <v>0</v>
      </c>
      <c r="H73" s="103">
        <f>IFERROR(VLOOKUP(A73,[1]ISC_bookings_input!H:I,2,0),0)</f>
        <v>0</v>
      </c>
      <c r="I73" s="103">
        <f t="shared" si="35"/>
        <v>0</v>
      </c>
      <c r="J73" s="103">
        <f t="shared" si="35"/>
        <v>0</v>
      </c>
      <c r="K73" s="103">
        <f t="shared" si="35"/>
        <v>0</v>
      </c>
      <c r="L73" s="103">
        <f t="shared" si="35"/>
        <v>0</v>
      </c>
      <c r="M73" s="86" t="str">
        <f>IFERROR(VLOOKUP(A73,[1]Revenue_Margin_input_ISC!A:F,6,0),"")</f>
        <v/>
      </c>
      <c r="N73" s="25" t="str">
        <f t="shared" si="40"/>
        <v/>
      </c>
      <c r="O73" s="25" t="str">
        <f t="shared" si="40"/>
        <v/>
      </c>
      <c r="P73" s="25" t="str">
        <f t="shared" si="40"/>
        <v/>
      </c>
      <c r="Q73" s="25" t="str">
        <f t="shared" si="40"/>
        <v/>
      </c>
      <c r="R73" s="25" t="str">
        <f t="shared" si="40"/>
        <v/>
      </c>
      <c r="S73" s="26" t="str">
        <f t="shared" si="40"/>
        <v/>
      </c>
      <c r="T73" s="27" t="str">
        <f>IFERROR(VLOOKUP(A73,[1]Revenue_Margin_input_ISC!A:K,7,0),"")</f>
        <v/>
      </c>
      <c r="U73" s="28" t="str">
        <f>IFERROR(VLOOKUP(A73,[1]Revenue_Margin_input_ISC!A:K,8,0),"")</f>
        <v/>
      </c>
      <c r="V73" s="28" t="str">
        <f>IFERROR(VLOOKUP($A73,[1]Revenue_Margin_input_ISC!$A:$AK,9,0),"")</f>
        <v/>
      </c>
      <c r="W73" s="28" t="str">
        <f>IFERROR(VLOOKUP($A73,[1]Revenue_Margin_input_ISC!$A:$AK,10,0),"")</f>
        <v/>
      </c>
      <c r="X73" s="28" t="str">
        <f>IFERROR(VLOOKUP($A73,[1]Revenue_Margin_input_ISC!$A:$AK,11,0),"")</f>
        <v/>
      </c>
      <c r="Y73" s="28" t="str">
        <f>IFERROR(VLOOKUP($A73,[1]Revenue_Margin_input_ISC!$A:$AK,12,0),"")</f>
        <v/>
      </c>
      <c r="Z73" s="28" t="str">
        <f>IFERROR(VLOOKUP($A73,[1]Revenue_Margin_input_ISC!$A:$AK,13,0),"")</f>
        <v/>
      </c>
      <c r="AA73" s="29">
        <f t="shared" si="32"/>
        <v>0</v>
      </c>
      <c r="AB73" s="30">
        <f t="shared" si="32"/>
        <v>0</v>
      </c>
      <c r="AC73" s="30">
        <f t="shared" si="32"/>
        <v>0</v>
      </c>
      <c r="AD73" s="30">
        <f t="shared" si="32"/>
        <v>0</v>
      </c>
      <c r="AE73" s="30">
        <f t="shared" si="32"/>
        <v>0</v>
      </c>
      <c r="AF73" s="30">
        <f t="shared" si="32"/>
        <v>0</v>
      </c>
      <c r="AG73" s="31">
        <f t="shared" si="32"/>
        <v>0</v>
      </c>
      <c r="AH73" s="29">
        <f t="shared" si="33"/>
        <v>0</v>
      </c>
      <c r="AI73" s="30">
        <f t="shared" si="33"/>
        <v>0</v>
      </c>
      <c r="AJ73" s="30">
        <f t="shared" si="33"/>
        <v>0</v>
      </c>
      <c r="AK73" s="30">
        <f t="shared" si="33"/>
        <v>0</v>
      </c>
      <c r="AL73" s="30">
        <f t="shared" si="33"/>
        <v>0</v>
      </c>
      <c r="AM73" s="30">
        <f t="shared" si="33"/>
        <v>0</v>
      </c>
      <c r="AN73" s="31">
        <f t="shared" si="33"/>
        <v>0</v>
      </c>
      <c r="AO73" s="42" t="str">
        <f t="shared" si="41"/>
        <v/>
      </c>
      <c r="AP73" s="43" t="str">
        <f t="shared" si="41"/>
        <v/>
      </c>
      <c r="AQ73" s="43" t="str">
        <f t="shared" si="41"/>
        <v/>
      </c>
      <c r="AR73" s="43" t="str">
        <f t="shared" si="41"/>
        <v/>
      </c>
      <c r="AS73" s="43" t="str">
        <f t="shared" si="41"/>
        <v/>
      </c>
      <c r="AT73" s="43" t="str">
        <f t="shared" si="41"/>
        <v/>
      </c>
      <c r="AU73" s="90" t="str">
        <f t="shared" si="41"/>
        <v/>
      </c>
      <c r="AV73" t="str">
        <f t="shared" si="36"/>
        <v>C2 - Standard and Premium</v>
      </c>
      <c r="AW73" t="str">
        <f t="shared" si="42"/>
        <v>C2 - Standard and Premium_AM &amp; EMEA</v>
      </c>
    </row>
    <row r="74" spans="1:49" ht="15" outlineLevel="1" x14ac:dyDescent="0.25">
      <c r="A74" s="21" t="s">
        <v>161</v>
      </c>
      <c r="B74" t="s">
        <v>162</v>
      </c>
      <c r="C74" t="s">
        <v>60</v>
      </c>
      <c r="D74" t="s">
        <v>15</v>
      </c>
      <c r="E74" t="str">
        <f>VLOOKUP(A74,[1]VLookup!G:I,3,0)</f>
        <v>C2 Order Picker</v>
      </c>
      <c r="F74" s="105">
        <v>0</v>
      </c>
      <c r="G74" s="103">
        <f t="shared" si="34"/>
        <v>0</v>
      </c>
      <c r="H74" s="103">
        <f>IFERROR(VLOOKUP(A74,[1]ISC_bookings_input!H:I,2,0),0)</f>
        <v>0</v>
      </c>
      <c r="I74" s="103">
        <f t="shared" si="35"/>
        <v>0</v>
      </c>
      <c r="J74" s="103">
        <f t="shared" si="35"/>
        <v>0</v>
      </c>
      <c r="K74" s="103">
        <f t="shared" si="35"/>
        <v>0</v>
      </c>
      <c r="L74" s="103">
        <f t="shared" si="35"/>
        <v>0</v>
      </c>
      <c r="M74" s="86" t="str">
        <f>IFERROR(VLOOKUP(A74,[1]Revenue_Margin_input_ISC!A:F,6,0),"")</f>
        <v/>
      </c>
      <c r="N74" s="25" t="str">
        <f t="shared" si="40"/>
        <v/>
      </c>
      <c r="O74" s="25" t="str">
        <f t="shared" si="40"/>
        <v/>
      </c>
      <c r="P74" s="25" t="str">
        <f t="shared" si="40"/>
        <v/>
      </c>
      <c r="Q74" s="25" t="str">
        <f t="shared" si="40"/>
        <v/>
      </c>
      <c r="R74" s="25" t="str">
        <f t="shared" si="40"/>
        <v/>
      </c>
      <c r="S74" s="26" t="str">
        <f t="shared" si="40"/>
        <v/>
      </c>
      <c r="T74" s="27" t="str">
        <f>IFERROR(VLOOKUP(A74,[1]Revenue_Margin_input_ISC!A:K,7,0),"")</f>
        <v/>
      </c>
      <c r="U74" s="28" t="str">
        <f>IFERROR(VLOOKUP(A74,[1]Revenue_Margin_input_ISC!A:K,8,0),"")</f>
        <v/>
      </c>
      <c r="V74" s="28" t="str">
        <f>IFERROR(VLOOKUP($A74,[1]Revenue_Margin_input_ISC!$A:$AK,9,0),"")</f>
        <v/>
      </c>
      <c r="W74" s="28" t="str">
        <f>IFERROR(VLOOKUP($A74,[1]Revenue_Margin_input_ISC!$A:$AK,10,0),"")</f>
        <v/>
      </c>
      <c r="X74" s="28" t="str">
        <f>IFERROR(VLOOKUP($A74,[1]Revenue_Margin_input_ISC!$A:$AK,11,0),"")</f>
        <v/>
      </c>
      <c r="Y74" s="28" t="str">
        <f>IFERROR(VLOOKUP($A74,[1]Revenue_Margin_input_ISC!$A:$AK,12,0),"")</f>
        <v/>
      </c>
      <c r="Z74" s="28" t="str">
        <f>IFERROR(VLOOKUP($A74,[1]Revenue_Margin_input_ISC!$A:$AK,13,0),"")</f>
        <v/>
      </c>
      <c r="AA74" s="29">
        <f t="shared" si="32"/>
        <v>0</v>
      </c>
      <c r="AB74" s="30">
        <f t="shared" si="32"/>
        <v>0</v>
      </c>
      <c r="AC74" s="30">
        <f t="shared" si="32"/>
        <v>0</v>
      </c>
      <c r="AD74" s="30">
        <f t="shared" si="32"/>
        <v>0</v>
      </c>
      <c r="AE74" s="30">
        <f t="shared" si="32"/>
        <v>0</v>
      </c>
      <c r="AF74" s="30">
        <f t="shared" si="32"/>
        <v>0</v>
      </c>
      <c r="AG74" s="31">
        <f t="shared" si="32"/>
        <v>0</v>
      </c>
      <c r="AH74" s="29">
        <f t="shared" si="33"/>
        <v>0</v>
      </c>
      <c r="AI74" s="30">
        <f t="shared" si="33"/>
        <v>0</v>
      </c>
      <c r="AJ74" s="30">
        <f t="shared" si="33"/>
        <v>0</v>
      </c>
      <c r="AK74" s="30">
        <f t="shared" si="33"/>
        <v>0</v>
      </c>
      <c r="AL74" s="30">
        <f t="shared" si="33"/>
        <v>0</v>
      </c>
      <c r="AM74" s="30">
        <f t="shared" si="33"/>
        <v>0</v>
      </c>
      <c r="AN74" s="31">
        <f t="shared" si="33"/>
        <v>0</v>
      </c>
      <c r="AO74" s="42" t="str">
        <f t="shared" si="41"/>
        <v/>
      </c>
      <c r="AP74" s="43" t="str">
        <f t="shared" si="41"/>
        <v/>
      </c>
      <c r="AQ74" s="43" t="str">
        <f t="shared" si="41"/>
        <v/>
      </c>
      <c r="AR74" s="43" t="str">
        <f t="shared" si="41"/>
        <v/>
      </c>
      <c r="AS74" s="43" t="str">
        <f t="shared" si="41"/>
        <v/>
      </c>
      <c r="AT74" s="43" t="str">
        <f t="shared" si="41"/>
        <v/>
      </c>
      <c r="AU74" s="90" t="str">
        <f t="shared" si="41"/>
        <v/>
      </c>
      <c r="AV74" t="str">
        <f t="shared" si="36"/>
        <v>C2 - Standard and Premium</v>
      </c>
      <c r="AW74" t="str">
        <f t="shared" si="42"/>
        <v>C2 - Standard and Premium_AM &amp; EMEA</v>
      </c>
    </row>
    <row r="75" spans="1:49" ht="15" outlineLevel="1" x14ac:dyDescent="0.25">
      <c r="A75" s="21" t="s">
        <v>163</v>
      </c>
      <c r="B75" t="s">
        <v>164</v>
      </c>
      <c r="C75" t="s">
        <v>26</v>
      </c>
      <c r="D75" t="s">
        <v>15</v>
      </c>
      <c r="E75" t="str">
        <f>VLOOKUP(A75,[1]VLookup!G:I,3,0)</f>
        <v>C2 Order Picker</v>
      </c>
      <c r="F75" s="105">
        <v>0</v>
      </c>
      <c r="G75" s="103">
        <f t="shared" si="34"/>
        <v>0</v>
      </c>
      <c r="H75" s="103">
        <f>IFERROR(VLOOKUP(A75,[1]ISC_bookings_input!H:I,2,0),0)</f>
        <v>0</v>
      </c>
      <c r="I75" s="103">
        <f t="shared" si="35"/>
        <v>0</v>
      </c>
      <c r="J75" s="103">
        <f t="shared" si="35"/>
        <v>0</v>
      </c>
      <c r="K75" s="103">
        <f t="shared" si="35"/>
        <v>0</v>
      </c>
      <c r="L75" s="103">
        <f t="shared" si="35"/>
        <v>0</v>
      </c>
      <c r="M75" s="86" t="str">
        <f>IFERROR(VLOOKUP(A75,[1]Revenue_Margin_input_ISC!A:F,6,0),"")</f>
        <v/>
      </c>
      <c r="N75" s="25" t="str">
        <f t="shared" si="40"/>
        <v/>
      </c>
      <c r="O75" s="25" t="str">
        <f t="shared" si="40"/>
        <v/>
      </c>
      <c r="P75" s="25" t="str">
        <f t="shared" si="40"/>
        <v/>
      </c>
      <c r="Q75" s="25" t="str">
        <f t="shared" si="40"/>
        <v/>
      </c>
      <c r="R75" s="25" t="str">
        <f t="shared" si="40"/>
        <v/>
      </c>
      <c r="S75" s="26" t="str">
        <f t="shared" si="40"/>
        <v/>
      </c>
      <c r="T75" s="27" t="str">
        <f>IFERROR(VLOOKUP(A75,[1]Revenue_Margin_input_ISC!A:K,7,0),"")</f>
        <v/>
      </c>
      <c r="U75" s="28" t="str">
        <f>IFERROR(VLOOKUP(A75,[1]Revenue_Margin_input_ISC!A:K,8,0),"")</f>
        <v/>
      </c>
      <c r="V75" s="28" t="str">
        <f>IFERROR(VLOOKUP($A75,[1]Revenue_Margin_input_ISC!$A:$AK,9,0),"")</f>
        <v/>
      </c>
      <c r="W75" s="28" t="str">
        <f>IFERROR(VLOOKUP($A75,[1]Revenue_Margin_input_ISC!$A:$AK,10,0),"")</f>
        <v/>
      </c>
      <c r="X75" s="28" t="str">
        <f>IFERROR(VLOOKUP($A75,[1]Revenue_Margin_input_ISC!$A:$AK,11,0),"")</f>
        <v/>
      </c>
      <c r="Y75" s="28" t="str">
        <f>IFERROR(VLOOKUP($A75,[1]Revenue_Margin_input_ISC!$A:$AK,12,0),"")</f>
        <v/>
      </c>
      <c r="Z75" s="28" t="str">
        <f>IFERROR(VLOOKUP($A75,[1]Revenue_Margin_input_ISC!$A:$AK,13,0),"")</f>
        <v/>
      </c>
      <c r="AA75" s="29">
        <f t="shared" si="32"/>
        <v>0</v>
      </c>
      <c r="AB75" s="30">
        <f t="shared" si="32"/>
        <v>0</v>
      </c>
      <c r="AC75" s="30">
        <f t="shared" si="32"/>
        <v>0</v>
      </c>
      <c r="AD75" s="30">
        <f t="shared" si="32"/>
        <v>0</v>
      </c>
      <c r="AE75" s="30">
        <f t="shared" si="32"/>
        <v>0</v>
      </c>
      <c r="AF75" s="30">
        <f t="shared" si="32"/>
        <v>0</v>
      </c>
      <c r="AG75" s="31">
        <f t="shared" si="32"/>
        <v>0</v>
      </c>
      <c r="AH75" s="29">
        <f t="shared" si="33"/>
        <v>0</v>
      </c>
      <c r="AI75" s="30">
        <f t="shared" si="33"/>
        <v>0</v>
      </c>
      <c r="AJ75" s="30">
        <f t="shared" si="33"/>
        <v>0</v>
      </c>
      <c r="AK75" s="30">
        <f t="shared" si="33"/>
        <v>0</v>
      </c>
      <c r="AL75" s="30">
        <f t="shared" si="33"/>
        <v>0</v>
      </c>
      <c r="AM75" s="30">
        <f t="shared" si="33"/>
        <v>0</v>
      </c>
      <c r="AN75" s="31">
        <f t="shared" si="33"/>
        <v>0</v>
      </c>
      <c r="AO75" s="42" t="str">
        <f t="shared" si="41"/>
        <v/>
      </c>
      <c r="AP75" s="43" t="str">
        <f t="shared" si="41"/>
        <v/>
      </c>
      <c r="AQ75" s="43" t="str">
        <f t="shared" si="41"/>
        <v/>
      </c>
      <c r="AR75" s="43" t="str">
        <f t="shared" si="41"/>
        <v/>
      </c>
      <c r="AS75" s="43" t="str">
        <f t="shared" si="41"/>
        <v/>
      </c>
      <c r="AT75" s="43" t="str">
        <f t="shared" si="41"/>
        <v/>
      </c>
      <c r="AU75" s="90" t="str">
        <f t="shared" si="41"/>
        <v/>
      </c>
      <c r="AV75" t="str">
        <f t="shared" si="36"/>
        <v>C2 - Standard and Premium</v>
      </c>
      <c r="AW75" t="str">
        <f t="shared" si="42"/>
        <v>C2 - Standard and Premium_AM &amp; EMEA</v>
      </c>
    </row>
    <row r="76" spans="1:49" ht="15" outlineLevel="1" x14ac:dyDescent="0.25">
      <c r="A76" s="21" t="s">
        <v>165</v>
      </c>
      <c r="B76" t="s">
        <v>166</v>
      </c>
      <c r="C76" t="s">
        <v>26</v>
      </c>
      <c r="D76" t="s">
        <v>18</v>
      </c>
      <c r="E76" t="str">
        <f>VLOOKUP(A76,[1]VLookup!G:I,3,0)</f>
        <v>C2 Order Picker</v>
      </c>
      <c r="F76" s="105">
        <v>0</v>
      </c>
      <c r="G76" s="103">
        <f t="shared" si="34"/>
        <v>0</v>
      </c>
      <c r="H76" s="103">
        <f>IFERROR(VLOOKUP(A76,[1]ISC_bookings_input!H:I,2,0),0)</f>
        <v>0</v>
      </c>
      <c r="I76" s="103">
        <f t="shared" si="35"/>
        <v>0</v>
      </c>
      <c r="J76" s="103">
        <f t="shared" si="35"/>
        <v>0</v>
      </c>
      <c r="K76" s="103">
        <f t="shared" si="35"/>
        <v>0</v>
      </c>
      <c r="L76" s="103">
        <f t="shared" si="35"/>
        <v>0</v>
      </c>
      <c r="M76" s="86" t="str">
        <f>IFERROR(VLOOKUP(A76,[1]Revenue_Margin_input_ISC!A:F,6,0),"")</f>
        <v/>
      </c>
      <c r="N76" s="25" t="str">
        <f t="shared" si="40"/>
        <v/>
      </c>
      <c r="O76" s="25" t="str">
        <f t="shared" si="40"/>
        <v/>
      </c>
      <c r="P76" s="25" t="str">
        <f t="shared" si="40"/>
        <v/>
      </c>
      <c r="Q76" s="25" t="str">
        <f t="shared" si="40"/>
        <v/>
      </c>
      <c r="R76" s="25" t="str">
        <f t="shared" si="40"/>
        <v/>
      </c>
      <c r="S76" s="26" t="str">
        <f t="shared" si="40"/>
        <v/>
      </c>
      <c r="T76" s="27" t="str">
        <f>IFERROR(VLOOKUP(A76,[1]Revenue_Margin_input_ISC!A:K,7,0),"")</f>
        <v/>
      </c>
      <c r="U76" s="28" t="str">
        <f>IFERROR(VLOOKUP(A76,[1]Revenue_Margin_input_ISC!A:K,8,0),"")</f>
        <v/>
      </c>
      <c r="V76" s="28" t="str">
        <f>IFERROR(VLOOKUP($A76,[1]Revenue_Margin_input_ISC!$A:$AK,9,0),"")</f>
        <v/>
      </c>
      <c r="W76" s="28" t="str">
        <f>IFERROR(VLOOKUP($A76,[1]Revenue_Margin_input_ISC!$A:$AK,10,0),"")</f>
        <v/>
      </c>
      <c r="X76" s="28" t="str">
        <f>IFERROR(VLOOKUP($A76,[1]Revenue_Margin_input_ISC!$A:$AK,11,0),"")</f>
        <v/>
      </c>
      <c r="Y76" s="28" t="str">
        <f>IFERROR(VLOOKUP($A76,[1]Revenue_Margin_input_ISC!$A:$AK,12,0),"")</f>
        <v/>
      </c>
      <c r="Z76" s="28" t="str">
        <f>IFERROR(VLOOKUP($A76,[1]Revenue_Margin_input_ISC!$A:$AK,13,0),"")</f>
        <v/>
      </c>
      <c r="AA76" s="29">
        <f t="shared" si="32"/>
        <v>0</v>
      </c>
      <c r="AB76" s="30">
        <f t="shared" si="32"/>
        <v>0</v>
      </c>
      <c r="AC76" s="30">
        <f t="shared" si="32"/>
        <v>0</v>
      </c>
      <c r="AD76" s="30">
        <f t="shared" si="32"/>
        <v>0</v>
      </c>
      <c r="AE76" s="30">
        <f t="shared" si="32"/>
        <v>0</v>
      </c>
      <c r="AF76" s="30">
        <f t="shared" si="32"/>
        <v>0</v>
      </c>
      <c r="AG76" s="31">
        <f t="shared" si="32"/>
        <v>0</v>
      </c>
      <c r="AH76" s="29">
        <f t="shared" si="33"/>
        <v>0</v>
      </c>
      <c r="AI76" s="30">
        <f t="shared" si="33"/>
        <v>0</v>
      </c>
      <c r="AJ76" s="30">
        <f t="shared" si="33"/>
        <v>0</v>
      </c>
      <c r="AK76" s="30">
        <f t="shared" si="33"/>
        <v>0</v>
      </c>
      <c r="AL76" s="30">
        <f t="shared" si="33"/>
        <v>0</v>
      </c>
      <c r="AM76" s="30">
        <f t="shared" si="33"/>
        <v>0</v>
      </c>
      <c r="AN76" s="31">
        <f t="shared" si="33"/>
        <v>0</v>
      </c>
      <c r="AO76" s="42" t="str">
        <f t="shared" si="41"/>
        <v/>
      </c>
      <c r="AP76" s="43" t="str">
        <f t="shared" si="41"/>
        <v/>
      </c>
      <c r="AQ76" s="43" t="str">
        <f t="shared" si="41"/>
        <v/>
      </c>
      <c r="AR76" s="43" t="str">
        <f t="shared" si="41"/>
        <v/>
      </c>
      <c r="AS76" s="43" t="str">
        <f t="shared" si="41"/>
        <v/>
      </c>
      <c r="AT76" s="43" t="str">
        <f t="shared" si="41"/>
        <v/>
      </c>
      <c r="AU76" s="90" t="str">
        <f t="shared" si="41"/>
        <v/>
      </c>
      <c r="AV76" t="str">
        <f t="shared" si="36"/>
        <v>C2 - Standard and Premium</v>
      </c>
      <c r="AW76" t="str">
        <f t="shared" si="42"/>
        <v>C2 - Standard and Premium_AM &amp; EMEA</v>
      </c>
    </row>
    <row r="77" spans="1:49" ht="15" outlineLevel="1" x14ac:dyDescent="0.25">
      <c r="A77" s="21" t="s">
        <v>167</v>
      </c>
      <c r="B77" t="s">
        <v>166</v>
      </c>
      <c r="C77" t="s">
        <v>26</v>
      </c>
      <c r="D77" t="s">
        <v>18</v>
      </c>
      <c r="E77" t="str">
        <f>VLOOKUP(A77,[1]VLookup!G:I,3,0)</f>
        <v>C2 Order Picker</v>
      </c>
      <c r="F77" s="105">
        <v>0</v>
      </c>
      <c r="G77" s="103">
        <f t="shared" si="34"/>
        <v>0</v>
      </c>
      <c r="H77" s="103">
        <f>IFERROR(VLOOKUP(A77,[1]ISC_bookings_input!H:I,2,0),0)</f>
        <v>0</v>
      </c>
      <c r="I77" s="103">
        <f t="shared" si="35"/>
        <v>0</v>
      </c>
      <c r="J77" s="103">
        <f t="shared" si="35"/>
        <v>0</v>
      </c>
      <c r="K77" s="103">
        <f t="shared" si="35"/>
        <v>0</v>
      </c>
      <c r="L77" s="103">
        <f t="shared" si="35"/>
        <v>0</v>
      </c>
      <c r="M77" s="86" t="str">
        <f>IFERROR(VLOOKUP(A77,[1]Revenue_Margin_input_ISC!A:F,6,0),"")</f>
        <v/>
      </c>
      <c r="N77" s="25" t="str">
        <f t="shared" si="40"/>
        <v/>
      </c>
      <c r="O77" s="25" t="str">
        <f t="shared" si="40"/>
        <v/>
      </c>
      <c r="P77" s="25" t="str">
        <f t="shared" si="40"/>
        <v/>
      </c>
      <c r="Q77" s="25" t="str">
        <f t="shared" si="40"/>
        <v/>
      </c>
      <c r="R77" s="25" t="str">
        <f t="shared" si="40"/>
        <v/>
      </c>
      <c r="S77" s="26" t="str">
        <f t="shared" si="40"/>
        <v/>
      </c>
      <c r="T77" s="27" t="str">
        <f>IFERROR(VLOOKUP(A77,[1]Revenue_Margin_input_ISC!A:K,7,0),"")</f>
        <v/>
      </c>
      <c r="U77" s="28" t="str">
        <f>IFERROR(VLOOKUP(A77,[1]Revenue_Margin_input_ISC!A:K,8,0),"")</f>
        <v/>
      </c>
      <c r="V77" s="28" t="str">
        <f>IFERROR(VLOOKUP($A77,[1]Revenue_Margin_input_ISC!$A:$AK,9,0),"")</f>
        <v/>
      </c>
      <c r="W77" s="28" t="str">
        <f>IFERROR(VLOOKUP($A77,[1]Revenue_Margin_input_ISC!$A:$AK,10,0),"")</f>
        <v/>
      </c>
      <c r="X77" s="28" t="str">
        <f>IFERROR(VLOOKUP($A77,[1]Revenue_Margin_input_ISC!$A:$AK,11,0),"")</f>
        <v/>
      </c>
      <c r="Y77" s="28" t="str">
        <f>IFERROR(VLOOKUP($A77,[1]Revenue_Margin_input_ISC!$A:$AK,12,0),"")</f>
        <v/>
      </c>
      <c r="Z77" s="28" t="str">
        <f>IFERROR(VLOOKUP($A77,[1]Revenue_Margin_input_ISC!$A:$AK,13,0),"")</f>
        <v/>
      </c>
      <c r="AA77" s="29">
        <f t="shared" si="32"/>
        <v>0</v>
      </c>
      <c r="AB77" s="30">
        <f t="shared" si="32"/>
        <v>0</v>
      </c>
      <c r="AC77" s="30">
        <f t="shared" si="32"/>
        <v>0</v>
      </c>
      <c r="AD77" s="30">
        <f t="shared" si="32"/>
        <v>0</v>
      </c>
      <c r="AE77" s="30">
        <f t="shared" si="32"/>
        <v>0</v>
      </c>
      <c r="AF77" s="30">
        <f t="shared" si="32"/>
        <v>0</v>
      </c>
      <c r="AG77" s="31">
        <f t="shared" si="32"/>
        <v>0</v>
      </c>
      <c r="AH77" s="29">
        <f t="shared" si="33"/>
        <v>0</v>
      </c>
      <c r="AI77" s="30">
        <f t="shared" si="33"/>
        <v>0</v>
      </c>
      <c r="AJ77" s="30">
        <f t="shared" si="33"/>
        <v>0</v>
      </c>
      <c r="AK77" s="30">
        <f t="shared" si="33"/>
        <v>0</v>
      </c>
      <c r="AL77" s="30">
        <f t="shared" si="33"/>
        <v>0</v>
      </c>
      <c r="AM77" s="30">
        <f t="shared" si="33"/>
        <v>0</v>
      </c>
      <c r="AN77" s="31">
        <f t="shared" si="33"/>
        <v>0</v>
      </c>
      <c r="AO77" s="42" t="str">
        <f t="shared" si="41"/>
        <v/>
      </c>
      <c r="AP77" s="43" t="str">
        <f t="shared" si="41"/>
        <v/>
      </c>
      <c r="AQ77" s="43" t="str">
        <f t="shared" si="41"/>
        <v/>
      </c>
      <c r="AR77" s="43" t="str">
        <f t="shared" si="41"/>
        <v/>
      </c>
      <c r="AS77" s="43" t="str">
        <f t="shared" si="41"/>
        <v/>
      </c>
      <c r="AT77" s="43" t="str">
        <f t="shared" si="41"/>
        <v/>
      </c>
      <c r="AU77" s="90" t="str">
        <f t="shared" si="41"/>
        <v/>
      </c>
      <c r="AV77" t="str">
        <f t="shared" si="36"/>
        <v>C2 - Standard and Premium</v>
      </c>
      <c r="AW77" t="str">
        <f t="shared" si="42"/>
        <v>C2 - Standard and Premium_AM &amp; EMEA</v>
      </c>
    </row>
    <row r="78" spans="1:49" ht="15" outlineLevel="1" x14ac:dyDescent="0.25">
      <c r="A78" s="21" t="s">
        <v>168</v>
      </c>
      <c r="B78" t="s">
        <v>169</v>
      </c>
      <c r="C78" t="s">
        <v>26</v>
      </c>
      <c r="D78" t="s">
        <v>18</v>
      </c>
      <c r="E78" t="str">
        <f>VLOOKUP(A78,[1]VLookup!G:I,3,0)</f>
        <v>C2 Order Picker</v>
      </c>
      <c r="F78" s="105">
        <v>0</v>
      </c>
      <c r="G78" s="103">
        <f t="shared" si="34"/>
        <v>0</v>
      </c>
      <c r="H78" s="103">
        <f>IFERROR(VLOOKUP(A78,[1]ISC_bookings_input!H:I,2,0),0)</f>
        <v>0</v>
      </c>
      <c r="I78" s="103">
        <f t="shared" si="35"/>
        <v>0</v>
      </c>
      <c r="J78" s="103">
        <f t="shared" si="35"/>
        <v>0</v>
      </c>
      <c r="K78" s="103">
        <f t="shared" si="35"/>
        <v>0</v>
      </c>
      <c r="L78" s="103">
        <f t="shared" si="35"/>
        <v>0</v>
      </c>
      <c r="M78" s="86" t="str">
        <f>IFERROR(VLOOKUP(A78,[1]Revenue_Margin_input_ISC!A:F,6,0),"")</f>
        <v/>
      </c>
      <c r="N78" s="25" t="str">
        <f t="shared" si="40"/>
        <v/>
      </c>
      <c r="O78" s="25" t="str">
        <f t="shared" si="40"/>
        <v/>
      </c>
      <c r="P78" s="25" t="str">
        <f t="shared" si="40"/>
        <v/>
      </c>
      <c r="Q78" s="25" t="str">
        <f t="shared" si="40"/>
        <v/>
      </c>
      <c r="R78" s="25" t="str">
        <f t="shared" si="40"/>
        <v/>
      </c>
      <c r="S78" s="26" t="str">
        <f t="shared" si="40"/>
        <v/>
      </c>
      <c r="T78" s="27" t="str">
        <f>IFERROR(VLOOKUP(A78,[1]Revenue_Margin_input_ISC!A:K,7,0),"")</f>
        <v/>
      </c>
      <c r="U78" s="28" t="str">
        <f>IFERROR(VLOOKUP(A78,[1]Revenue_Margin_input_ISC!A:K,8,0),"")</f>
        <v/>
      </c>
      <c r="V78" s="28" t="str">
        <f>IFERROR(VLOOKUP($A78,[1]Revenue_Margin_input_ISC!$A:$AK,9,0),"")</f>
        <v/>
      </c>
      <c r="W78" s="28" t="str">
        <f>IFERROR(VLOOKUP($A78,[1]Revenue_Margin_input_ISC!$A:$AK,10,0),"")</f>
        <v/>
      </c>
      <c r="X78" s="28" t="str">
        <f>IFERROR(VLOOKUP($A78,[1]Revenue_Margin_input_ISC!$A:$AK,11,0),"")</f>
        <v/>
      </c>
      <c r="Y78" s="28" t="str">
        <f>IFERROR(VLOOKUP($A78,[1]Revenue_Margin_input_ISC!$A:$AK,12,0),"")</f>
        <v/>
      </c>
      <c r="Z78" s="28" t="str">
        <f>IFERROR(VLOOKUP($A78,[1]Revenue_Margin_input_ISC!$A:$AK,13,0),"")</f>
        <v/>
      </c>
      <c r="AA78" s="29">
        <f t="shared" si="32"/>
        <v>0</v>
      </c>
      <c r="AB78" s="30">
        <f t="shared" si="32"/>
        <v>0</v>
      </c>
      <c r="AC78" s="30">
        <f t="shared" si="32"/>
        <v>0</v>
      </c>
      <c r="AD78" s="30">
        <f t="shared" si="32"/>
        <v>0</v>
      </c>
      <c r="AE78" s="30">
        <f t="shared" si="32"/>
        <v>0</v>
      </c>
      <c r="AF78" s="30">
        <f t="shared" si="32"/>
        <v>0</v>
      </c>
      <c r="AG78" s="31">
        <f t="shared" si="32"/>
        <v>0</v>
      </c>
      <c r="AH78" s="29">
        <f t="shared" si="33"/>
        <v>0</v>
      </c>
      <c r="AI78" s="30">
        <f t="shared" si="33"/>
        <v>0</v>
      </c>
      <c r="AJ78" s="30">
        <f t="shared" si="33"/>
        <v>0</v>
      </c>
      <c r="AK78" s="30">
        <f t="shared" si="33"/>
        <v>0</v>
      </c>
      <c r="AL78" s="30">
        <f t="shared" si="33"/>
        <v>0</v>
      </c>
      <c r="AM78" s="30">
        <f t="shared" si="33"/>
        <v>0</v>
      </c>
      <c r="AN78" s="31">
        <f t="shared" si="33"/>
        <v>0</v>
      </c>
      <c r="AO78" s="42" t="str">
        <f t="shared" si="41"/>
        <v/>
      </c>
      <c r="AP78" s="43" t="str">
        <f t="shared" si="41"/>
        <v/>
      </c>
      <c r="AQ78" s="43" t="str">
        <f t="shared" si="41"/>
        <v/>
      </c>
      <c r="AR78" s="43" t="str">
        <f t="shared" si="41"/>
        <v/>
      </c>
      <c r="AS78" s="43" t="str">
        <f t="shared" si="41"/>
        <v/>
      </c>
      <c r="AT78" s="43" t="str">
        <f t="shared" si="41"/>
        <v/>
      </c>
      <c r="AU78" s="90" t="str">
        <f t="shared" si="41"/>
        <v/>
      </c>
      <c r="AV78" t="str">
        <f t="shared" si="36"/>
        <v>C2 - Standard and Premium</v>
      </c>
      <c r="AW78" t="str">
        <f t="shared" si="42"/>
        <v>C2 - Standard and Premium_AM &amp; EMEA</v>
      </c>
    </row>
    <row r="79" spans="1:49" ht="15" outlineLevel="1" x14ac:dyDescent="0.25">
      <c r="A79" s="21" t="s">
        <v>170</v>
      </c>
      <c r="B79" t="s">
        <v>171</v>
      </c>
      <c r="C79" t="s">
        <v>26</v>
      </c>
      <c r="D79" t="s">
        <v>15</v>
      </c>
      <c r="E79" t="str">
        <f>VLOOKUP(A79,[1]VLookup!G:I,3,0)</f>
        <v>C2 Order Picker</v>
      </c>
      <c r="F79" s="105">
        <v>0</v>
      </c>
      <c r="G79" s="103">
        <f t="shared" si="34"/>
        <v>0</v>
      </c>
      <c r="H79" s="103">
        <f>IFERROR(VLOOKUP(A79,[1]ISC_bookings_input!H:I,2,0),0)</f>
        <v>0</v>
      </c>
      <c r="I79" s="103">
        <f t="shared" si="35"/>
        <v>0</v>
      </c>
      <c r="J79" s="103">
        <f t="shared" si="35"/>
        <v>0</v>
      </c>
      <c r="K79" s="103">
        <f t="shared" si="35"/>
        <v>0</v>
      </c>
      <c r="L79" s="103">
        <f t="shared" si="35"/>
        <v>0</v>
      </c>
      <c r="M79" s="86" t="str">
        <f>IFERROR(VLOOKUP(A79,[1]Revenue_Margin_input_ISC!A:F,6,0),"")</f>
        <v/>
      </c>
      <c r="N79" s="25" t="str">
        <f t="shared" si="40"/>
        <v/>
      </c>
      <c r="O79" s="25" t="str">
        <f t="shared" si="40"/>
        <v/>
      </c>
      <c r="P79" s="25" t="str">
        <f t="shared" si="40"/>
        <v/>
      </c>
      <c r="Q79" s="25" t="str">
        <f t="shared" si="40"/>
        <v/>
      </c>
      <c r="R79" s="25" t="str">
        <f t="shared" si="40"/>
        <v/>
      </c>
      <c r="S79" s="26" t="str">
        <f t="shared" si="40"/>
        <v/>
      </c>
      <c r="T79" s="27" t="str">
        <f>IFERROR(VLOOKUP(A79,[1]Revenue_Margin_input_ISC!A:K,7,0),"")</f>
        <v/>
      </c>
      <c r="U79" s="28" t="str">
        <f>IFERROR(VLOOKUP(A79,[1]Revenue_Margin_input_ISC!A:K,8,0),"")</f>
        <v/>
      </c>
      <c r="V79" s="28" t="str">
        <f>IFERROR(VLOOKUP($A79,[1]Revenue_Margin_input_ISC!$A:$AK,9,0),"")</f>
        <v/>
      </c>
      <c r="W79" s="28" t="str">
        <f>IFERROR(VLOOKUP($A79,[1]Revenue_Margin_input_ISC!$A:$AK,10,0),"")</f>
        <v/>
      </c>
      <c r="X79" s="28" t="str">
        <f>IFERROR(VLOOKUP($A79,[1]Revenue_Margin_input_ISC!$A:$AK,11,0),"")</f>
        <v/>
      </c>
      <c r="Y79" s="28" t="str">
        <f>IFERROR(VLOOKUP($A79,[1]Revenue_Margin_input_ISC!$A:$AK,12,0),"")</f>
        <v/>
      </c>
      <c r="Z79" s="28" t="str">
        <f>IFERROR(VLOOKUP($A79,[1]Revenue_Margin_input_ISC!$A:$AK,13,0),"")</f>
        <v/>
      </c>
      <c r="AA79" s="29">
        <f t="shared" si="32"/>
        <v>0</v>
      </c>
      <c r="AB79" s="30">
        <f t="shared" si="32"/>
        <v>0</v>
      </c>
      <c r="AC79" s="30">
        <f t="shared" si="32"/>
        <v>0</v>
      </c>
      <c r="AD79" s="30">
        <f t="shared" si="32"/>
        <v>0</v>
      </c>
      <c r="AE79" s="30">
        <f t="shared" si="32"/>
        <v>0</v>
      </c>
      <c r="AF79" s="30">
        <f t="shared" si="32"/>
        <v>0</v>
      </c>
      <c r="AG79" s="31">
        <f t="shared" si="32"/>
        <v>0</v>
      </c>
      <c r="AH79" s="29">
        <f t="shared" si="33"/>
        <v>0</v>
      </c>
      <c r="AI79" s="30">
        <f t="shared" si="33"/>
        <v>0</v>
      </c>
      <c r="AJ79" s="30">
        <f t="shared" si="33"/>
        <v>0</v>
      </c>
      <c r="AK79" s="30">
        <f t="shared" si="33"/>
        <v>0</v>
      </c>
      <c r="AL79" s="30">
        <f t="shared" si="33"/>
        <v>0</v>
      </c>
      <c r="AM79" s="30">
        <f t="shared" si="33"/>
        <v>0</v>
      </c>
      <c r="AN79" s="31">
        <f t="shared" si="33"/>
        <v>0</v>
      </c>
      <c r="AO79" s="42" t="str">
        <f t="shared" si="41"/>
        <v/>
      </c>
      <c r="AP79" s="43" t="str">
        <f t="shared" si="41"/>
        <v/>
      </c>
      <c r="AQ79" s="43" t="str">
        <f t="shared" si="41"/>
        <v/>
      </c>
      <c r="AR79" s="43" t="str">
        <f t="shared" si="41"/>
        <v/>
      </c>
      <c r="AS79" s="43" t="str">
        <f t="shared" si="41"/>
        <v/>
      </c>
      <c r="AT79" s="43" t="str">
        <f t="shared" si="41"/>
        <v/>
      </c>
      <c r="AU79" s="90" t="str">
        <f t="shared" si="41"/>
        <v/>
      </c>
      <c r="AV79" t="str">
        <f t="shared" si="36"/>
        <v>C2 - Standard and Premium</v>
      </c>
      <c r="AW79" t="str">
        <f t="shared" si="42"/>
        <v>C2 - Standard and Premium_AM &amp; EMEA</v>
      </c>
    </row>
    <row r="80" spans="1:49" ht="15" outlineLevel="1" x14ac:dyDescent="0.25">
      <c r="A80" s="21" t="s">
        <v>172</v>
      </c>
      <c r="B80" t="s">
        <v>173</v>
      </c>
      <c r="C80" t="s">
        <v>26</v>
      </c>
      <c r="D80" t="s">
        <v>18</v>
      </c>
      <c r="E80" t="str">
        <f>VLOOKUP(A80,[1]VLookup!G:I,3,0)</f>
        <v>C2 Order Picker</v>
      </c>
      <c r="F80" s="105">
        <v>0</v>
      </c>
      <c r="G80" s="103">
        <f t="shared" si="34"/>
        <v>0</v>
      </c>
      <c r="H80" s="103">
        <f>IFERROR(VLOOKUP(A80,[1]ISC_bookings_input!H:I,2,0),0)</f>
        <v>0</v>
      </c>
      <c r="I80" s="103">
        <f t="shared" si="35"/>
        <v>0</v>
      </c>
      <c r="J80" s="103">
        <f t="shared" si="35"/>
        <v>0</v>
      </c>
      <c r="K80" s="103">
        <f t="shared" si="35"/>
        <v>0</v>
      </c>
      <c r="L80" s="103">
        <f t="shared" si="35"/>
        <v>0</v>
      </c>
      <c r="M80" s="86" t="str">
        <f>IFERROR(VLOOKUP(A80,[1]Revenue_Margin_input_ISC!A:F,6,0),"")</f>
        <v/>
      </c>
      <c r="N80" s="25" t="str">
        <f t="shared" si="40"/>
        <v/>
      </c>
      <c r="O80" s="25" t="str">
        <f t="shared" si="40"/>
        <v/>
      </c>
      <c r="P80" s="25" t="str">
        <f t="shared" si="40"/>
        <v/>
      </c>
      <c r="Q80" s="25" t="str">
        <f t="shared" si="40"/>
        <v/>
      </c>
      <c r="R80" s="25" t="str">
        <f t="shared" si="40"/>
        <v/>
      </c>
      <c r="S80" s="26" t="str">
        <f t="shared" si="40"/>
        <v/>
      </c>
      <c r="T80" s="27" t="str">
        <f>IFERROR(VLOOKUP(A80,[1]Revenue_Margin_input_ISC!A:K,7,0),"")</f>
        <v/>
      </c>
      <c r="U80" s="28" t="str">
        <f>IFERROR(VLOOKUP(A80,[1]Revenue_Margin_input_ISC!A:K,8,0),"")</f>
        <v/>
      </c>
      <c r="V80" s="28" t="str">
        <f>IFERROR(VLOOKUP($A80,[1]Revenue_Margin_input_ISC!$A:$AK,9,0),"")</f>
        <v/>
      </c>
      <c r="W80" s="28" t="str">
        <f>IFERROR(VLOOKUP($A80,[1]Revenue_Margin_input_ISC!$A:$AK,10,0),"")</f>
        <v/>
      </c>
      <c r="X80" s="28" t="str">
        <f>IFERROR(VLOOKUP($A80,[1]Revenue_Margin_input_ISC!$A:$AK,11,0),"")</f>
        <v/>
      </c>
      <c r="Y80" s="28" t="str">
        <f>IFERROR(VLOOKUP($A80,[1]Revenue_Margin_input_ISC!$A:$AK,12,0),"")</f>
        <v/>
      </c>
      <c r="Z80" s="28" t="str">
        <f>IFERROR(VLOOKUP($A80,[1]Revenue_Margin_input_ISC!$A:$AK,13,0),"")</f>
        <v/>
      </c>
      <c r="AA80" s="29">
        <f t="shared" si="32"/>
        <v>0</v>
      </c>
      <c r="AB80" s="30">
        <f t="shared" si="32"/>
        <v>0</v>
      </c>
      <c r="AC80" s="30">
        <f t="shared" si="32"/>
        <v>0</v>
      </c>
      <c r="AD80" s="30">
        <f t="shared" si="32"/>
        <v>0</v>
      </c>
      <c r="AE80" s="30">
        <f t="shared" si="32"/>
        <v>0</v>
      </c>
      <c r="AF80" s="30">
        <f t="shared" si="32"/>
        <v>0</v>
      </c>
      <c r="AG80" s="31">
        <f t="shared" si="32"/>
        <v>0</v>
      </c>
      <c r="AH80" s="29">
        <f t="shared" si="33"/>
        <v>0</v>
      </c>
      <c r="AI80" s="30">
        <f t="shared" si="33"/>
        <v>0</v>
      </c>
      <c r="AJ80" s="30">
        <f t="shared" si="33"/>
        <v>0</v>
      </c>
      <c r="AK80" s="30">
        <f t="shared" si="33"/>
        <v>0</v>
      </c>
      <c r="AL80" s="30">
        <f t="shared" si="33"/>
        <v>0</v>
      </c>
      <c r="AM80" s="30">
        <f t="shared" si="33"/>
        <v>0</v>
      </c>
      <c r="AN80" s="31">
        <f t="shared" si="33"/>
        <v>0</v>
      </c>
      <c r="AO80" s="42" t="str">
        <f t="shared" si="41"/>
        <v/>
      </c>
      <c r="AP80" s="43" t="str">
        <f t="shared" si="41"/>
        <v/>
      </c>
      <c r="AQ80" s="43" t="str">
        <f t="shared" si="41"/>
        <v/>
      </c>
      <c r="AR80" s="43" t="str">
        <f t="shared" si="41"/>
        <v/>
      </c>
      <c r="AS80" s="43" t="str">
        <f t="shared" si="41"/>
        <v/>
      </c>
      <c r="AT80" s="43" t="str">
        <f t="shared" si="41"/>
        <v/>
      </c>
      <c r="AU80" s="90" t="str">
        <f t="shared" si="41"/>
        <v/>
      </c>
      <c r="AV80" t="str">
        <f t="shared" si="36"/>
        <v>C2 - Standard and Premium</v>
      </c>
      <c r="AW80" t="str">
        <f t="shared" si="42"/>
        <v>C2 - Standard and Premium_AM &amp; EMEA</v>
      </c>
    </row>
    <row r="81" spans="1:49" ht="15" outlineLevel="1" x14ac:dyDescent="0.25">
      <c r="A81" s="21" t="s">
        <v>174</v>
      </c>
      <c r="B81" t="s">
        <v>175</v>
      </c>
      <c r="C81" t="s">
        <v>26</v>
      </c>
      <c r="D81" t="s">
        <v>15</v>
      </c>
      <c r="E81" t="str">
        <f>VLOOKUP(A81,[1]VLookup!G:I,3,0)</f>
        <v>C2 Order Picker</v>
      </c>
      <c r="F81" s="105">
        <v>0</v>
      </c>
      <c r="G81" s="103">
        <f t="shared" si="34"/>
        <v>0</v>
      </c>
      <c r="H81" s="103">
        <f>IFERROR(VLOOKUP(A81,[1]ISC_bookings_input!H:I,2,0),0)</f>
        <v>0</v>
      </c>
      <c r="I81" s="103">
        <f t="shared" si="35"/>
        <v>0</v>
      </c>
      <c r="J81" s="103">
        <f t="shared" si="35"/>
        <v>0</v>
      </c>
      <c r="K81" s="103">
        <f t="shared" si="35"/>
        <v>0</v>
      </c>
      <c r="L81" s="103">
        <f t="shared" si="35"/>
        <v>0</v>
      </c>
      <c r="M81" s="86" t="str">
        <f>IFERROR(VLOOKUP(A81,[1]Revenue_Margin_input_ISC!A:F,6,0),"")</f>
        <v/>
      </c>
      <c r="N81" s="25" t="str">
        <f t="shared" si="40"/>
        <v/>
      </c>
      <c r="O81" s="25" t="str">
        <f t="shared" si="40"/>
        <v/>
      </c>
      <c r="P81" s="25" t="str">
        <f t="shared" si="40"/>
        <v/>
      </c>
      <c r="Q81" s="25" t="str">
        <f t="shared" si="40"/>
        <v/>
      </c>
      <c r="R81" s="25" t="str">
        <f t="shared" si="40"/>
        <v/>
      </c>
      <c r="S81" s="26" t="str">
        <f t="shared" si="40"/>
        <v/>
      </c>
      <c r="T81" s="27" t="str">
        <f>IFERROR(VLOOKUP(A81,[1]Revenue_Margin_input_ISC!A:K,7,0),"")</f>
        <v/>
      </c>
      <c r="U81" s="28" t="str">
        <f>IFERROR(VLOOKUP(A81,[1]Revenue_Margin_input_ISC!A:K,8,0),"")</f>
        <v/>
      </c>
      <c r="V81" s="28" t="str">
        <f>IFERROR(VLOOKUP($A81,[1]Revenue_Margin_input_ISC!$A:$AK,9,0),"")</f>
        <v/>
      </c>
      <c r="W81" s="28" t="str">
        <f>IFERROR(VLOOKUP($A81,[1]Revenue_Margin_input_ISC!$A:$AK,10,0),"")</f>
        <v/>
      </c>
      <c r="X81" s="28" t="str">
        <f>IFERROR(VLOOKUP($A81,[1]Revenue_Margin_input_ISC!$A:$AK,11,0),"")</f>
        <v/>
      </c>
      <c r="Y81" s="28" t="str">
        <f>IFERROR(VLOOKUP($A81,[1]Revenue_Margin_input_ISC!$A:$AK,12,0),"")</f>
        <v/>
      </c>
      <c r="Z81" s="28" t="str">
        <f>IFERROR(VLOOKUP($A81,[1]Revenue_Margin_input_ISC!$A:$AK,13,0),"")</f>
        <v/>
      </c>
      <c r="AA81" s="29">
        <f t="shared" si="32"/>
        <v>0</v>
      </c>
      <c r="AB81" s="30">
        <f t="shared" si="32"/>
        <v>0</v>
      </c>
      <c r="AC81" s="30">
        <f t="shared" si="32"/>
        <v>0</v>
      </c>
      <c r="AD81" s="30">
        <f t="shared" si="32"/>
        <v>0</v>
      </c>
      <c r="AE81" s="30">
        <f t="shared" si="32"/>
        <v>0</v>
      </c>
      <c r="AF81" s="30">
        <f t="shared" si="32"/>
        <v>0</v>
      </c>
      <c r="AG81" s="31">
        <f t="shared" si="32"/>
        <v>0</v>
      </c>
      <c r="AH81" s="29">
        <f t="shared" si="33"/>
        <v>0</v>
      </c>
      <c r="AI81" s="30">
        <f t="shared" si="33"/>
        <v>0</v>
      </c>
      <c r="AJ81" s="30">
        <f t="shared" si="33"/>
        <v>0</v>
      </c>
      <c r="AK81" s="30">
        <f t="shared" si="33"/>
        <v>0</v>
      </c>
      <c r="AL81" s="30">
        <f t="shared" si="33"/>
        <v>0</v>
      </c>
      <c r="AM81" s="30">
        <f t="shared" si="33"/>
        <v>0</v>
      </c>
      <c r="AN81" s="31">
        <f t="shared" si="33"/>
        <v>0</v>
      </c>
      <c r="AO81" s="42" t="str">
        <f t="shared" si="41"/>
        <v/>
      </c>
      <c r="AP81" s="43" t="str">
        <f t="shared" si="41"/>
        <v/>
      </c>
      <c r="AQ81" s="43" t="str">
        <f t="shared" si="41"/>
        <v/>
      </c>
      <c r="AR81" s="43" t="str">
        <f t="shared" si="41"/>
        <v/>
      </c>
      <c r="AS81" s="43" t="str">
        <f t="shared" si="41"/>
        <v/>
      </c>
      <c r="AT81" s="43" t="str">
        <f t="shared" si="41"/>
        <v/>
      </c>
      <c r="AU81" s="90" t="str">
        <f t="shared" si="41"/>
        <v/>
      </c>
      <c r="AV81" t="str">
        <f t="shared" si="36"/>
        <v>C2 - Standard and Premium</v>
      </c>
      <c r="AW81" t="str">
        <f t="shared" si="42"/>
        <v>C2 - Standard and Premium_AM &amp; EMEA</v>
      </c>
    </row>
    <row r="82" spans="1:49" ht="15" outlineLevel="1" x14ac:dyDescent="0.25">
      <c r="A82" s="21" t="s">
        <v>176</v>
      </c>
      <c r="B82" t="s">
        <v>177</v>
      </c>
      <c r="C82" t="s">
        <v>60</v>
      </c>
      <c r="D82" t="s">
        <v>18</v>
      </c>
      <c r="E82" t="str">
        <f>VLOOKUP(A82,[1]VLookup!G:I,3,0)</f>
        <v>C2 Order Picker</v>
      </c>
      <c r="F82" s="105">
        <v>0</v>
      </c>
      <c r="G82" s="103">
        <f t="shared" si="34"/>
        <v>0</v>
      </c>
      <c r="H82" s="103">
        <f>IFERROR(VLOOKUP(A82,[1]ISC_bookings_input!H:I,2,0),0)</f>
        <v>0</v>
      </c>
      <c r="I82" s="103">
        <f t="shared" si="35"/>
        <v>0</v>
      </c>
      <c r="J82" s="103">
        <f t="shared" si="35"/>
        <v>0</v>
      </c>
      <c r="K82" s="103">
        <f t="shared" si="35"/>
        <v>0</v>
      </c>
      <c r="L82" s="103">
        <f t="shared" si="35"/>
        <v>0</v>
      </c>
      <c r="M82" s="86" t="str">
        <f>IFERROR(VLOOKUP(A82,[1]Revenue_Margin_input_ISC!A:F,6,0),"")</f>
        <v/>
      </c>
      <c r="N82" s="25" t="str">
        <f t="shared" si="40"/>
        <v/>
      </c>
      <c r="O82" s="25" t="str">
        <f t="shared" si="40"/>
        <v/>
      </c>
      <c r="P82" s="25" t="str">
        <f t="shared" si="40"/>
        <v/>
      </c>
      <c r="Q82" s="25" t="str">
        <f t="shared" si="40"/>
        <v/>
      </c>
      <c r="R82" s="25" t="str">
        <f t="shared" si="40"/>
        <v/>
      </c>
      <c r="S82" s="26" t="str">
        <f t="shared" si="40"/>
        <v/>
      </c>
      <c r="T82" s="27" t="str">
        <f>IFERROR(VLOOKUP(A82,[1]Revenue_Margin_input_ISC!A:K,7,0),"")</f>
        <v/>
      </c>
      <c r="U82" s="28" t="str">
        <f>IFERROR(VLOOKUP(A82,[1]Revenue_Margin_input_ISC!A:K,8,0),"")</f>
        <v/>
      </c>
      <c r="V82" s="28" t="str">
        <f>IFERROR(VLOOKUP($A82,[1]Revenue_Margin_input_ISC!$A:$AK,9,0),"")</f>
        <v/>
      </c>
      <c r="W82" s="28" t="str">
        <f>IFERROR(VLOOKUP($A82,[1]Revenue_Margin_input_ISC!$A:$AK,10,0),"")</f>
        <v/>
      </c>
      <c r="X82" s="28" t="str">
        <f>IFERROR(VLOOKUP($A82,[1]Revenue_Margin_input_ISC!$A:$AK,11,0),"")</f>
        <v/>
      </c>
      <c r="Y82" s="28" t="str">
        <f>IFERROR(VLOOKUP($A82,[1]Revenue_Margin_input_ISC!$A:$AK,12,0),"")</f>
        <v/>
      </c>
      <c r="Z82" s="28" t="str">
        <f>IFERROR(VLOOKUP($A82,[1]Revenue_Margin_input_ISC!$A:$AK,13,0),"")</f>
        <v/>
      </c>
      <c r="AA82" s="29">
        <f t="shared" si="32"/>
        <v>0</v>
      </c>
      <c r="AB82" s="30">
        <f t="shared" si="32"/>
        <v>0</v>
      </c>
      <c r="AC82" s="30">
        <f t="shared" si="32"/>
        <v>0</v>
      </c>
      <c r="AD82" s="30">
        <f t="shared" si="32"/>
        <v>0</v>
      </c>
      <c r="AE82" s="30">
        <f t="shared" si="32"/>
        <v>0</v>
      </c>
      <c r="AF82" s="30">
        <f t="shared" si="32"/>
        <v>0</v>
      </c>
      <c r="AG82" s="31">
        <f t="shared" si="32"/>
        <v>0</v>
      </c>
      <c r="AH82" s="29">
        <f t="shared" si="33"/>
        <v>0</v>
      </c>
      <c r="AI82" s="30">
        <f t="shared" si="33"/>
        <v>0</v>
      </c>
      <c r="AJ82" s="30">
        <f t="shared" si="33"/>
        <v>0</v>
      </c>
      <c r="AK82" s="30">
        <f t="shared" si="33"/>
        <v>0</v>
      </c>
      <c r="AL82" s="30">
        <f t="shared" si="33"/>
        <v>0</v>
      </c>
      <c r="AM82" s="30">
        <f t="shared" si="33"/>
        <v>0</v>
      </c>
      <c r="AN82" s="31">
        <f t="shared" si="33"/>
        <v>0</v>
      </c>
      <c r="AO82" s="42" t="str">
        <f t="shared" si="41"/>
        <v/>
      </c>
      <c r="AP82" s="43" t="str">
        <f t="shared" si="41"/>
        <v/>
      </c>
      <c r="AQ82" s="43" t="str">
        <f t="shared" si="41"/>
        <v/>
      </c>
      <c r="AR82" s="43" t="str">
        <f t="shared" si="41"/>
        <v/>
      </c>
      <c r="AS82" s="43" t="str">
        <f t="shared" si="41"/>
        <v/>
      </c>
      <c r="AT82" s="43" t="str">
        <f t="shared" si="41"/>
        <v/>
      </c>
      <c r="AU82" s="90" t="str">
        <f t="shared" si="41"/>
        <v/>
      </c>
      <c r="AV82" t="str">
        <f t="shared" si="36"/>
        <v>C2 - Standard and Premium</v>
      </c>
      <c r="AW82" t="str">
        <f t="shared" si="42"/>
        <v>C2 - Standard and Premium_AM &amp; EMEA</v>
      </c>
    </row>
    <row r="83" spans="1:49" ht="15" outlineLevel="1" x14ac:dyDescent="0.25">
      <c r="A83" s="21" t="s">
        <v>178</v>
      </c>
      <c r="B83" t="s">
        <v>179</v>
      </c>
      <c r="C83" t="s">
        <v>60</v>
      </c>
      <c r="D83" t="s">
        <v>18</v>
      </c>
      <c r="E83" t="str">
        <f>VLOOKUP(A83,[1]VLookup!G:I,3,0)</f>
        <v>C2 Order Picker</v>
      </c>
      <c r="F83" s="105">
        <v>0</v>
      </c>
      <c r="G83" s="103">
        <f t="shared" si="34"/>
        <v>0</v>
      </c>
      <c r="H83" s="103">
        <f>IFERROR(VLOOKUP(A83,[1]ISC_bookings_input!H:I,2,0),0)</f>
        <v>0</v>
      </c>
      <c r="I83" s="103">
        <f t="shared" si="35"/>
        <v>0</v>
      </c>
      <c r="J83" s="103">
        <f t="shared" si="35"/>
        <v>0</v>
      </c>
      <c r="K83" s="103">
        <f t="shared" si="35"/>
        <v>0</v>
      </c>
      <c r="L83" s="103">
        <f t="shared" si="35"/>
        <v>0</v>
      </c>
      <c r="M83" s="86" t="str">
        <f>IFERROR(VLOOKUP(A83,[1]Revenue_Margin_input_ISC!A:F,6,0),"")</f>
        <v/>
      </c>
      <c r="N83" s="25" t="str">
        <f t="shared" ref="N83:S98" si="43">M83</f>
        <v/>
      </c>
      <c r="O83" s="25" t="str">
        <f t="shared" si="43"/>
        <v/>
      </c>
      <c r="P83" s="25" t="str">
        <f t="shared" si="43"/>
        <v/>
      </c>
      <c r="Q83" s="25" t="str">
        <f t="shared" si="43"/>
        <v/>
      </c>
      <c r="R83" s="25" t="str">
        <f t="shared" si="43"/>
        <v/>
      </c>
      <c r="S83" s="26" t="str">
        <f t="shared" si="43"/>
        <v/>
      </c>
      <c r="T83" s="27" t="str">
        <f>IFERROR(VLOOKUP(A83,[1]Revenue_Margin_input_ISC!A:K,7,0),"")</f>
        <v/>
      </c>
      <c r="U83" s="28" t="str">
        <f>IFERROR(VLOOKUP(A83,[1]Revenue_Margin_input_ISC!A:K,8,0),"")</f>
        <v/>
      </c>
      <c r="V83" s="28" t="str">
        <f>IFERROR(VLOOKUP($A83,[1]Revenue_Margin_input_ISC!$A:$AK,9,0),"")</f>
        <v/>
      </c>
      <c r="W83" s="28" t="str">
        <f>IFERROR(VLOOKUP($A83,[1]Revenue_Margin_input_ISC!$A:$AK,10,0),"")</f>
        <v/>
      </c>
      <c r="X83" s="28" t="str">
        <f>IFERROR(VLOOKUP($A83,[1]Revenue_Margin_input_ISC!$A:$AK,11,0),"")</f>
        <v/>
      </c>
      <c r="Y83" s="28" t="str">
        <f>IFERROR(VLOOKUP($A83,[1]Revenue_Margin_input_ISC!$A:$AK,12,0),"")</f>
        <v/>
      </c>
      <c r="Z83" s="28" t="str">
        <f>IFERROR(VLOOKUP($A83,[1]Revenue_Margin_input_ISC!$A:$AK,13,0),"")</f>
        <v/>
      </c>
      <c r="AA83" s="29">
        <f t="shared" si="32"/>
        <v>0</v>
      </c>
      <c r="AB83" s="30">
        <f t="shared" si="32"/>
        <v>0</v>
      </c>
      <c r="AC83" s="30">
        <f t="shared" si="32"/>
        <v>0</v>
      </c>
      <c r="AD83" s="30">
        <f t="shared" si="32"/>
        <v>0</v>
      </c>
      <c r="AE83" s="30">
        <f t="shared" si="32"/>
        <v>0</v>
      </c>
      <c r="AF83" s="30">
        <f t="shared" si="32"/>
        <v>0</v>
      </c>
      <c r="AG83" s="31">
        <f t="shared" si="32"/>
        <v>0</v>
      </c>
      <c r="AH83" s="29">
        <f t="shared" si="33"/>
        <v>0</v>
      </c>
      <c r="AI83" s="30">
        <f t="shared" si="33"/>
        <v>0</v>
      </c>
      <c r="AJ83" s="30">
        <f t="shared" si="33"/>
        <v>0</v>
      </c>
      <c r="AK83" s="30">
        <f t="shared" si="33"/>
        <v>0</v>
      </c>
      <c r="AL83" s="30">
        <f t="shared" si="33"/>
        <v>0</v>
      </c>
      <c r="AM83" s="30">
        <f t="shared" si="33"/>
        <v>0</v>
      </c>
      <c r="AN83" s="31">
        <f t="shared" si="33"/>
        <v>0</v>
      </c>
      <c r="AO83" s="42" t="str">
        <f t="shared" si="41"/>
        <v/>
      </c>
      <c r="AP83" s="43" t="str">
        <f t="shared" si="41"/>
        <v/>
      </c>
      <c r="AQ83" s="43" t="str">
        <f t="shared" si="41"/>
        <v/>
      </c>
      <c r="AR83" s="43" t="str">
        <f t="shared" si="41"/>
        <v/>
      </c>
      <c r="AS83" s="43" t="str">
        <f t="shared" si="41"/>
        <v/>
      </c>
      <c r="AT83" s="43" t="str">
        <f t="shared" si="41"/>
        <v/>
      </c>
      <c r="AU83" s="90" t="str">
        <f t="shared" si="41"/>
        <v/>
      </c>
      <c r="AV83" t="str">
        <f t="shared" si="36"/>
        <v>C2 - Standard and Premium</v>
      </c>
      <c r="AW83" t="str">
        <f t="shared" si="42"/>
        <v>C2 - Standard and Premium_AM &amp; EMEA</v>
      </c>
    </row>
    <row r="84" spans="1:49" ht="15" outlineLevel="1" x14ac:dyDescent="0.25">
      <c r="A84" s="21" t="s">
        <v>180</v>
      </c>
      <c r="B84" t="s">
        <v>181</v>
      </c>
      <c r="C84" t="s">
        <v>60</v>
      </c>
      <c r="D84" t="s">
        <v>29</v>
      </c>
      <c r="E84" t="str">
        <f>VLOOKUP(A84,[1]VLookup!G:I,3,0)</f>
        <v>C2 Order Picker</v>
      </c>
      <c r="F84" s="105">
        <v>0</v>
      </c>
      <c r="G84" s="103">
        <f t="shared" si="34"/>
        <v>0</v>
      </c>
      <c r="H84" s="103">
        <f>IFERROR(VLOOKUP(A84,[1]ISC_bookings_input!H:I,2,0),0)</f>
        <v>0</v>
      </c>
      <c r="I84" s="103">
        <f t="shared" si="35"/>
        <v>0</v>
      </c>
      <c r="J84" s="103">
        <f t="shared" si="35"/>
        <v>0</v>
      </c>
      <c r="K84" s="103">
        <f t="shared" si="35"/>
        <v>0</v>
      </c>
      <c r="L84" s="103">
        <f t="shared" si="35"/>
        <v>0</v>
      </c>
      <c r="M84" s="86" t="str">
        <f>IFERROR(VLOOKUP(A84,[1]Revenue_Margin_input_ISC!A:F,6,0),"")</f>
        <v/>
      </c>
      <c r="N84" s="25" t="str">
        <f t="shared" si="43"/>
        <v/>
      </c>
      <c r="O84" s="25" t="str">
        <f t="shared" si="43"/>
        <v/>
      </c>
      <c r="P84" s="25" t="str">
        <f t="shared" si="43"/>
        <v/>
      </c>
      <c r="Q84" s="25" t="str">
        <f t="shared" si="43"/>
        <v/>
      </c>
      <c r="R84" s="25" t="str">
        <f t="shared" si="43"/>
        <v/>
      </c>
      <c r="S84" s="26" t="str">
        <f t="shared" si="43"/>
        <v/>
      </c>
      <c r="T84" s="27" t="str">
        <f>IFERROR(VLOOKUP(A84,[1]Revenue_Margin_input_ISC!A:K,7,0),"")</f>
        <v/>
      </c>
      <c r="U84" s="28" t="str">
        <f>IFERROR(VLOOKUP(A84,[1]Revenue_Margin_input_ISC!A:K,8,0),"")</f>
        <v/>
      </c>
      <c r="V84" s="28" t="str">
        <f>IFERROR(VLOOKUP($A84,[1]Revenue_Margin_input_ISC!$A:$AK,9,0),"")</f>
        <v/>
      </c>
      <c r="W84" s="28" t="str">
        <f>IFERROR(VLOOKUP($A84,[1]Revenue_Margin_input_ISC!$A:$AK,10,0),"")</f>
        <v/>
      </c>
      <c r="X84" s="28" t="str">
        <f>IFERROR(VLOOKUP($A84,[1]Revenue_Margin_input_ISC!$A:$AK,11,0),"")</f>
        <v/>
      </c>
      <c r="Y84" s="28" t="str">
        <f>IFERROR(VLOOKUP($A84,[1]Revenue_Margin_input_ISC!$A:$AK,12,0),"")</f>
        <v/>
      </c>
      <c r="Z84" s="28" t="str">
        <f>IFERROR(VLOOKUP($A84,[1]Revenue_Margin_input_ISC!$A:$AK,13,0),"")</f>
        <v/>
      </c>
      <c r="AA84" s="29">
        <f t="shared" si="32"/>
        <v>0</v>
      </c>
      <c r="AB84" s="30">
        <f t="shared" si="32"/>
        <v>0</v>
      </c>
      <c r="AC84" s="30">
        <f t="shared" si="32"/>
        <v>0</v>
      </c>
      <c r="AD84" s="30">
        <f t="shared" si="32"/>
        <v>0</v>
      </c>
      <c r="AE84" s="30">
        <f t="shared" si="32"/>
        <v>0</v>
      </c>
      <c r="AF84" s="30">
        <f t="shared" si="32"/>
        <v>0</v>
      </c>
      <c r="AG84" s="31">
        <f t="shared" si="32"/>
        <v>0</v>
      </c>
      <c r="AH84" s="29">
        <f t="shared" si="33"/>
        <v>0</v>
      </c>
      <c r="AI84" s="30">
        <f t="shared" si="33"/>
        <v>0</v>
      </c>
      <c r="AJ84" s="30">
        <f t="shared" si="33"/>
        <v>0</v>
      </c>
      <c r="AK84" s="30">
        <f t="shared" si="33"/>
        <v>0</v>
      </c>
      <c r="AL84" s="30">
        <f t="shared" si="33"/>
        <v>0</v>
      </c>
      <c r="AM84" s="30">
        <f t="shared" si="33"/>
        <v>0</v>
      </c>
      <c r="AN84" s="31">
        <f t="shared" si="33"/>
        <v>0</v>
      </c>
      <c r="AO84" s="42" t="str">
        <f t="shared" si="41"/>
        <v/>
      </c>
      <c r="AP84" s="43" t="str">
        <f t="shared" si="41"/>
        <v/>
      </c>
      <c r="AQ84" s="43" t="str">
        <f t="shared" si="41"/>
        <v/>
      </c>
      <c r="AR84" s="43" t="str">
        <f t="shared" si="41"/>
        <v/>
      </c>
      <c r="AS84" s="43" t="str">
        <f t="shared" si="41"/>
        <v/>
      </c>
      <c r="AT84" s="43" t="str">
        <f t="shared" si="41"/>
        <v/>
      </c>
      <c r="AU84" s="90" t="str">
        <f t="shared" si="41"/>
        <v/>
      </c>
      <c r="AV84" t="str">
        <f t="shared" si="36"/>
        <v>C2 - Standard and Premium</v>
      </c>
      <c r="AW84" t="str">
        <f t="shared" si="42"/>
        <v>C2 - Standard and Premium_AM &amp; EMEA</v>
      </c>
    </row>
    <row r="85" spans="1:49" ht="15" outlineLevel="1" x14ac:dyDescent="0.25">
      <c r="A85" s="21" t="s">
        <v>182</v>
      </c>
      <c r="B85" t="s">
        <v>183</v>
      </c>
      <c r="C85" t="s">
        <v>60</v>
      </c>
      <c r="D85" t="s">
        <v>29</v>
      </c>
      <c r="E85" t="str">
        <f>VLOOKUP(A85,[1]VLookup!G:I,3,0)</f>
        <v>C2 Order Picker</v>
      </c>
      <c r="F85" s="105">
        <v>0</v>
      </c>
      <c r="G85" s="103">
        <f t="shared" si="34"/>
        <v>0</v>
      </c>
      <c r="H85" s="103">
        <f>IFERROR(VLOOKUP(A85,[1]ISC_bookings_input!H:I,2,0),0)</f>
        <v>0</v>
      </c>
      <c r="I85" s="103">
        <f t="shared" si="35"/>
        <v>0</v>
      </c>
      <c r="J85" s="103">
        <f t="shared" si="35"/>
        <v>0</v>
      </c>
      <c r="K85" s="103">
        <f t="shared" si="35"/>
        <v>0</v>
      </c>
      <c r="L85" s="103">
        <f t="shared" si="35"/>
        <v>0</v>
      </c>
      <c r="M85" s="86" t="str">
        <f>IFERROR(VLOOKUP(A85,[1]Revenue_Margin_input_ISC!A:F,6,0),"")</f>
        <v/>
      </c>
      <c r="N85" s="25" t="str">
        <f t="shared" si="43"/>
        <v/>
      </c>
      <c r="O85" s="25" t="str">
        <f t="shared" si="43"/>
        <v/>
      </c>
      <c r="P85" s="25" t="str">
        <f t="shared" si="43"/>
        <v/>
      </c>
      <c r="Q85" s="25" t="str">
        <f t="shared" si="43"/>
        <v/>
      </c>
      <c r="R85" s="25" t="str">
        <f t="shared" si="43"/>
        <v/>
      </c>
      <c r="S85" s="26" t="str">
        <f t="shared" si="43"/>
        <v/>
      </c>
      <c r="T85" s="27" t="str">
        <f>IFERROR(VLOOKUP(A85,[1]Revenue_Margin_input_ISC!A:K,7,0),"")</f>
        <v/>
      </c>
      <c r="U85" s="28" t="str">
        <f>IFERROR(VLOOKUP(A85,[1]Revenue_Margin_input_ISC!A:K,8,0),"")</f>
        <v/>
      </c>
      <c r="V85" s="28" t="str">
        <f>IFERROR(VLOOKUP($A85,[1]Revenue_Margin_input_ISC!$A:$AK,9,0),"")</f>
        <v/>
      </c>
      <c r="W85" s="28" t="str">
        <f>IFERROR(VLOOKUP($A85,[1]Revenue_Margin_input_ISC!$A:$AK,10,0),"")</f>
        <v/>
      </c>
      <c r="X85" s="28" t="str">
        <f>IFERROR(VLOOKUP($A85,[1]Revenue_Margin_input_ISC!$A:$AK,11,0),"")</f>
        <v/>
      </c>
      <c r="Y85" s="28" t="str">
        <f>IFERROR(VLOOKUP($A85,[1]Revenue_Margin_input_ISC!$A:$AK,12,0),"")</f>
        <v/>
      </c>
      <c r="Z85" s="28" t="str">
        <f>IFERROR(VLOOKUP($A85,[1]Revenue_Margin_input_ISC!$A:$AK,13,0),"")</f>
        <v/>
      </c>
      <c r="AA85" s="29">
        <f t="shared" si="32"/>
        <v>0</v>
      </c>
      <c r="AB85" s="30">
        <f t="shared" si="32"/>
        <v>0</v>
      </c>
      <c r="AC85" s="30">
        <f t="shared" si="32"/>
        <v>0</v>
      </c>
      <c r="AD85" s="30">
        <f t="shared" si="32"/>
        <v>0</v>
      </c>
      <c r="AE85" s="30">
        <f t="shared" si="32"/>
        <v>0</v>
      </c>
      <c r="AF85" s="30">
        <f t="shared" si="32"/>
        <v>0</v>
      </c>
      <c r="AG85" s="31">
        <f t="shared" si="32"/>
        <v>0</v>
      </c>
      <c r="AH85" s="29">
        <f t="shared" si="33"/>
        <v>0</v>
      </c>
      <c r="AI85" s="30">
        <f t="shared" si="33"/>
        <v>0</v>
      </c>
      <c r="AJ85" s="30">
        <f t="shared" si="33"/>
        <v>0</v>
      </c>
      <c r="AK85" s="30">
        <f t="shared" si="33"/>
        <v>0</v>
      </c>
      <c r="AL85" s="30">
        <f t="shared" si="33"/>
        <v>0</v>
      </c>
      <c r="AM85" s="30">
        <f t="shared" si="33"/>
        <v>0</v>
      </c>
      <c r="AN85" s="31">
        <f t="shared" si="33"/>
        <v>0</v>
      </c>
      <c r="AO85" s="42" t="str">
        <f t="shared" si="41"/>
        <v/>
      </c>
      <c r="AP85" s="43" t="str">
        <f t="shared" si="41"/>
        <v/>
      </c>
      <c r="AQ85" s="43" t="str">
        <f t="shared" si="41"/>
        <v/>
      </c>
      <c r="AR85" s="43" t="str">
        <f t="shared" si="41"/>
        <v/>
      </c>
      <c r="AS85" s="43" t="str">
        <f t="shared" si="41"/>
        <v/>
      </c>
      <c r="AT85" s="43" t="str">
        <f t="shared" si="41"/>
        <v/>
      </c>
      <c r="AU85" s="90" t="str">
        <f t="shared" si="41"/>
        <v/>
      </c>
      <c r="AV85" t="str">
        <f t="shared" si="36"/>
        <v>C2 - Standard and Premium</v>
      </c>
      <c r="AW85" t="str">
        <f t="shared" si="42"/>
        <v>C2 - Standard and Premium_AM &amp; EMEA</v>
      </c>
    </row>
    <row r="86" spans="1:49" ht="15" outlineLevel="1" x14ac:dyDescent="0.25">
      <c r="A86" s="21" t="s">
        <v>184</v>
      </c>
      <c r="B86" t="s">
        <v>185</v>
      </c>
      <c r="C86" t="s">
        <v>60</v>
      </c>
      <c r="D86" t="s">
        <v>29</v>
      </c>
      <c r="E86" t="str">
        <f>VLOOKUP(A86,[1]VLookup!G:I,3,0)</f>
        <v>C2 Order Picker</v>
      </c>
      <c r="F86" s="105">
        <v>0</v>
      </c>
      <c r="G86" s="103">
        <f t="shared" si="34"/>
        <v>0</v>
      </c>
      <c r="H86" s="103">
        <f>IFERROR(VLOOKUP(A86,[1]ISC_bookings_input!H:I,2,0),0)</f>
        <v>0</v>
      </c>
      <c r="I86" s="103">
        <f t="shared" si="35"/>
        <v>0</v>
      </c>
      <c r="J86" s="103">
        <f t="shared" si="35"/>
        <v>0</v>
      </c>
      <c r="K86" s="103">
        <f t="shared" si="35"/>
        <v>0</v>
      </c>
      <c r="L86" s="103">
        <f t="shared" si="35"/>
        <v>0</v>
      </c>
      <c r="M86" s="86" t="str">
        <f>IFERROR(VLOOKUP(A86,[1]Revenue_Margin_input_ISC!A:F,6,0),"")</f>
        <v/>
      </c>
      <c r="N86" s="25" t="str">
        <f t="shared" si="43"/>
        <v/>
      </c>
      <c r="O86" s="25" t="str">
        <f t="shared" si="43"/>
        <v/>
      </c>
      <c r="P86" s="25" t="str">
        <f t="shared" si="43"/>
        <v/>
      </c>
      <c r="Q86" s="25" t="str">
        <f t="shared" si="43"/>
        <v/>
      </c>
      <c r="R86" s="25" t="str">
        <f t="shared" si="43"/>
        <v/>
      </c>
      <c r="S86" s="26" t="str">
        <f t="shared" si="43"/>
        <v/>
      </c>
      <c r="T86" s="27" t="str">
        <f>IFERROR(VLOOKUP(A86,[1]Revenue_Margin_input_ISC!A:K,7,0),"")</f>
        <v/>
      </c>
      <c r="U86" s="28" t="str">
        <f>IFERROR(VLOOKUP(A86,[1]Revenue_Margin_input_ISC!A:K,8,0),"")</f>
        <v/>
      </c>
      <c r="V86" s="28" t="str">
        <f>IFERROR(VLOOKUP($A86,[1]Revenue_Margin_input_ISC!$A:$AK,9,0),"")</f>
        <v/>
      </c>
      <c r="W86" s="28" t="str">
        <f>IFERROR(VLOOKUP($A86,[1]Revenue_Margin_input_ISC!$A:$AK,10,0),"")</f>
        <v/>
      </c>
      <c r="X86" s="28" t="str">
        <f>IFERROR(VLOOKUP($A86,[1]Revenue_Margin_input_ISC!$A:$AK,11,0),"")</f>
        <v/>
      </c>
      <c r="Y86" s="28" t="str">
        <f>IFERROR(VLOOKUP($A86,[1]Revenue_Margin_input_ISC!$A:$AK,12,0),"")</f>
        <v/>
      </c>
      <c r="Z86" s="28" t="str">
        <f>IFERROR(VLOOKUP($A86,[1]Revenue_Margin_input_ISC!$A:$AK,13,0),"")</f>
        <v/>
      </c>
      <c r="AA86" s="29">
        <f t="shared" si="32"/>
        <v>0</v>
      </c>
      <c r="AB86" s="30">
        <f t="shared" si="32"/>
        <v>0</v>
      </c>
      <c r="AC86" s="30">
        <f t="shared" si="32"/>
        <v>0</v>
      </c>
      <c r="AD86" s="30">
        <f t="shared" si="32"/>
        <v>0</v>
      </c>
      <c r="AE86" s="30">
        <f t="shared" si="32"/>
        <v>0</v>
      </c>
      <c r="AF86" s="30">
        <f t="shared" si="32"/>
        <v>0</v>
      </c>
      <c r="AG86" s="31">
        <f t="shared" si="32"/>
        <v>0</v>
      </c>
      <c r="AH86" s="29">
        <f t="shared" si="33"/>
        <v>0</v>
      </c>
      <c r="AI86" s="30">
        <f t="shared" si="33"/>
        <v>0</v>
      </c>
      <c r="AJ86" s="30">
        <f t="shared" si="33"/>
        <v>0</v>
      </c>
      <c r="AK86" s="30">
        <f t="shared" si="33"/>
        <v>0</v>
      </c>
      <c r="AL86" s="30">
        <f t="shared" si="33"/>
        <v>0</v>
      </c>
      <c r="AM86" s="30">
        <f t="shared" si="33"/>
        <v>0</v>
      </c>
      <c r="AN86" s="31">
        <f t="shared" si="33"/>
        <v>0</v>
      </c>
      <c r="AO86" s="42" t="str">
        <f t="shared" si="41"/>
        <v/>
      </c>
      <c r="AP86" s="43" t="str">
        <f t="shared" si="41"/>
        <v/>
      </c>
      <c r="AQ86" s="43" t="str">
        <f t="shared" si="41"/>
        <v/>
      </c>
      <c r="AR86" s="43" t="str">
        <f t="shared" si="41"/>
        <v/>
      </c>
      <c r="AS86" s="43" t="str">
        <f t="shared" si="41"/>
        <v/>
      </c>
      <c r="AT86" s="43" t="str">
        <f t="shared" si="41"/>
        <v/>
      </c>
      <c r="AU86" s="90" t="str">
        <f t="shared" si="41"/>
        <v/>
      </c>
      <c r="AV86" t="str">
        <f t="shared" si="36"/>
        <v>C2 - Standard and Premium</v>
      </c>
      <c r="AW86" t="str">
        <f t="shared" si="42"/>
        <v>C2 - Standard and Premium_AM &amp; EMEA</v>
      </c>
    </row>
    <row r="87" spans="1:49" ht="15" outlineLevel="1" x14ac:dyDescent="0.25">
      <c r="A87" s="21" t="s">
        <v>186</v>
      </c>
      <c r="B87" t="s">
        <v>181</v>
      </c>
      <c r="C87" t="s">
        <v>60</v>
      </c>
      <c r="D87" t="s">
        <v>29</v>
      </c>
      <c r="E87" t="str">
        <f>VLOOKUP(A87,[1]VLookup!G:I,3,0)</f>
        <v>C2 Order Picker</v>
      </c>
      <c r="F87" s="105">
        <v>0</v>
      </c>
      <c r="G87" s="103">
        <f t="shared" si="34"/>
        <v>0</v>
      </c>
      <c r="H87" s="103">
        <f>IFERROR(VLOOKUP(A87,[1]ISC_bookings_input!H:I,2,0),0)</f>
        <v>0</v>
      </c>
      <c r="I87" s="103">
        <f t="shared" si="35"/>
        <v>0</v>
      </c>
      <c r="J87" s="103">
        <f t="shared" si="35"/>
        <v>0</v>
      </c>
      <c r="K87" s="103">
        <f t="shared" si="35"/>
        <v>0</v>
      </c>
      <c r="L87" s="103">
        <f t="shared" si="35"/>
        <v>0</v>
      </c>
      <c r="M87" s="86" t="str">
        <f>IFERROR(VLOOKUP(A87,[1]Revenue_Margin_input_ISC!A:F,6,0),"")</f>
        <v/>
      </c>
      <c r="N87" s="25" t="str">
        <f t="shared" si="43"/>
        <v/>
      </c>
      <c r="O87" s="25" t="str">
        <f t="shared" si="43"/>
        <v/>
      </c>
      <c r="P87" s="25" t="str">
        <f t="shared" si="43"/>
        <v/>
      </c>
      <c r="Q87" s="25" t="str">
        <f t="shared" si="43"/>
        <v/>
      </c>
      <c r="R87" s="25" t="str">
        <f t="shared" si="43"/>
        <v/>
      </c>
      <c r="S87" s="26" t="str">
        <f t="shared" si="43"/>
        <v/>
      </c>
      <c r="T87" s="27" t="str">
        <f>IFERROR(VLOOKUP(A87,[1]Revenue_Margin_input_ISC!A:K,7,0),"")</f>
        <v/>
      </c>
      <c r="U87" s="28" t="str">
        <f>IFERROR(VLOOKUP(A87,[1]Revenue_Margin_input_ISC!A:K,8,0),"")</f>
        <v/>
      </c>
      <c r="V87" s="28" t="str">
        <f>IFERROR(VLOOKUP($A87,[1]Revenue_Margin_input_ISC!$A:$AK,9,0),"")</f>
        <v/>
      </c>
      <c r="W87" s="28" t="str">
        <f>IFERROR(VLOOKUP($A87,[1]Revenue_Margin_input_ISC!$A:$AK,10,0),"")</f>
        <v/>
      </c>
      <c r="X87" s="28" t="str">
        <f>IFERROR(VLOOKUP($A87,[1]Revenue_Margin_input_ISC!$A:$AK,11,0),"")</f>
        <v/>
      </c>
      <c r="Y87" s="28" t="str">
        <f>IFERROR(VLOOKUP($A87,[1]Revenue_Margin_input_ISC!$A:$AK,12,0),"")</f>
        <v/>
      </c>
      <c r="Z87" s="28" t="str">
        <f>IFERROR(VLOOKUP($A87,[1]Revenue_Margin_input_ISC!$A:$AK,13,0),"")</f>
        <v/>
      </c>
      <c r="AA87" s="29">
        <f t="shared" si="32"/>
        <v>0</v>
      </c>
      <c r="AB87" s="30">
        <f t="shared" si="32"/>
        <v>0</v>
      </c>
      <c r="AC87" s="30">
        <f t="shared" si="32"/>
        <v>0</v>
      </c>
      <c r="AD87" s="30">
        <f t="shared" si="32"/>
        <v>0</v>
      </c>
      <c r="AE87" s="30">
        <f t="shared" si="32"/>
        <v>0</v>
      </c>
      <c r="AF87" s="30">
        <f t="shared" si="32"/>
        <v>0</v>
      </c>
      <c r="AG87" s="31">
        <f t="shared" si="32"/>
        <v>0</v>
      </c>
      <c r="AH87" s="29">
        <f t="shared" si="33"/>
        <v>0</v>
      </c>
      <c r="AI87" s="30">
        <f t="shared" si="33"/>
        <v>0</v>
      </c>
      <c r="AJ87" s="30">
        <f t="shared" si="33"/>
        <v>0</v>
      </c>
      <c r="AK87" s="30">
        <f t="shared" si="33"/>
        <v>0</v>
      </c>
      <c r="AL87" s="30">
        <f t="shared" si="33"/>
        <v>0</v>
      </c>
      <c r="AM87" s="30">
        <f t="shared" si="33"/>
        <v>0</v>
      </c>
      <c r="AN87" s="31">
        <f t="shared" si="33"/>
        <v>0</v>
      </c>
      <c r="AO87" s="42" t="str">
        <f t="shared" si="41"/>
        <v/>
      </c>
      <c r="AP87" s="43" t="str">
        <f t="shared" si="41"/>
        <v/>
      </c>
      <c r="AQ87" s="43" t="str">
        <f t="shared" si="41"/>
        <v/>
      </c>
      <c r="AR87" s="43" t="str">
        <f t="shared" si="41"/>
        <v/>
      </c>
      <c r="AS87" s="43" t="str">
        <f t="shared" si="41"/>
        <v/>
      </c>
      <c r="AT87" s="43" t="str">
        <f t="shared" si="41"/>
        <v/>
      </c>
      <c r="AU87" s="90" t="str">
        <f t="shared" si="41"/>
        <v/>
      </c>
      <c r="AV87" t="str">
        <f t="shared" si="36"/>
        <v>C2 - Standard and Premium</v>
      </c>
      <c r="AW87" t="str">
        <f t="shared" si="42"/>
        <v>C2 - Standard and Premium_AM &amp; EMEA</v>
      </c>
    </row>
    <row r="88" spans="1:49" ht="15" outlineLevel="1" x14ac:dyDescent="0.25">
      <c r="A88" s="21" t="s">
        <v>187</v>
      </c>
      <c r="B88" t="s">
        <v>188</v>
      </c>
      <c r="C88" t="s">
        <v>60</v>
      </c>
      <c r="D88" t="s">
        <v>15</v>
      </c>
      <c r="E88" t="str">
        <f>VLOOKUP(A88,[1]VLookup!G:I,3,0)</f>
        <v>C2 Order Picker</v>
      </c>
      <c r="F88" s="105">
        <v>2</v>
      </c>
      <c r="G88" s="103">
        <f t="shared" si="34"/>
        <v>2</v>
      </c>
      <c r="H88" s="103">
        <f>IFERROR(VLOOKUP(A88,[1]ISC_bookings_input!H:I,2,0),0)</f>
        <v>0</v>
      </c>
      <c r="I88" s="103">
        <f t="shared" si="35"/>
        <v>0</v>
      </c>
      <c r="J88" s="103">
        <f t="shared" si="35"/>
        <v>0</v>
      </c>
      <c r="K88" s="103">
        <f t="shared" si="35"/>
        <v>0</v>
      </c>
      <c r="L88" s="103">
        <f t="shared" si="35"/>
        <v>0</v>
      </c>
      <c r="M88" s="86">
        <f>IFERROR(VLOOKUP(A88,[1]Revenue_Margin_input_ISC!A:F,6,0),"")</f>
        <v>66.013919999999999</v>
      </c>
      <c r="N88" s="25">
        <f t="shared" si="43"/>
        <v>66.013919999999999</v>
      </c>
      <c r="O88" s="25">
        <f t="shared" si="43"/>
        <v>66.013919999999999</v>
      </c>
      <c r="P88" s="25">
        <f t="shared" si="43"/>
        <v>66.013919999999999</v>
      </c>
      <c r="Q88" s="25">
        <f t="shared" si="43"/>
        <v>66.013919999999999</v>
      </c>
      <c r="R88" s="25">
        <f t="shared" si="43"/>
        <v>66.013919999999999</v>
      </c>
      <c r="S88" s="26">
        <f t="shared" si="43"/>
        <v>66.013919999999999</v>
      </c>
      <c r="T88" s="27">
        <f>IFERROR(VLOOKUP(A88,[1]Revenue_Margin_input_ISC!A:K,7,0),"")</f>
        <v>0.11613187036915838</v>
      </c>
      <c r="U88" s="28">
        <f>IFERROR(VLOOKUP(A88,[1]Revenue_Margin_input_ISC!A:K,8,0),"")</f>
        <v>0.11613187036915838</v>
      </c>
      <c r="V88" s="28">
        <f>IFERROR(VLOOKUP($A88,[1]Revenue_Margin_input_ISC!$A:$AK,9,0),"")</f>
        <v>0.11613187036915838</v>
      </c>
      <c r="W88" s="28">
        <f>IFERROR(VLOOKUP($A88,[1]Revenue_Margin_input_ISC!$A:$AK,10,0),"")</f>
        <v>0.11613187036915838</v>
      </c>
      <c r="X88" s="28">
        <f>IFERROR(VLOOKUP($A88,[1]Revenue_Margin_input_ISC!$A:$AK,11,0),"")</f>
        <v>0.11613187036915838</v>
      </c>
      <c r="Y88" s="28">
        <f>IFERROR(VLOOKUP($A88,[1]Revenue_Margin_input_ISC!$A:$AK,12,0),"")</f>
        <v>0.11613187036915838</v>
      </c>
      <c r="Z88" s="28">
        <f>IFERROR(VLOOKUP($A88,[1]Revenue_Margin_input_ISC!$A:$AK,13,0),"")</f>
        <v>0.11613187036915838</v>
      </c>
      <c r="AA88" s="29">
        <f t="shared" si="32"/>
        <v>132.02784</v>
      </c>
      <c r="AB88" s="30">
        <f t="shared" si="32"/>
        <v>132.02784</v>
      </c>
      <c r="AC88" s="30">
        <f t="shared" si="32"/>
        <v>0</v>
      </c>
      <c r="AD88" s="30">
        <f t="shared" ref="AD88:AG136" si="44">IFERROR(I88*P88,0)</f>
        <v>0</v>
      </c>
      <c r="AE88" s="30">
        <f t="shared" si="44"/>
        <v>0</v>
      </c>
      <c r="AF88" s="30">
        <f t="shared" si="44"/>
        <v>0</v>
      </c>
      <c r="AG88" s="31">
        <f t="shared" si="44"/>
        <v>0</v>
      </c>
      <c r="AH88" s="29">
        <f t="shared" si="33"/>
        <v>15.332639999999984</v>
      </c>
      <c r="AI88" s="30">
        <f t="shared" si="33"/>
        <v>15.332639999999984</v>
      </c>
      <c r="AJ88" s="30">
        <f t="shared" si="33"/>
        <v>0</v>
      </c>
      <c r="AK88" s="30">
        <f t="shared" ref="AK88:AN136" si="45">IFERROR(AD88*W88,0)</f>
        <v>0</v>
      </c>
      <c r="AL88" s="30">
        <f t="shared" si="45"/>
        <v>0</v>
      </c>
      <c r="AM88" s="30">
        <f t="shared" si="45"/>
        <v>0</v>
      </c>
      <c r="AN88" s="31">
        <f t="shared" si="45"/>
        <v>0</v>
      </c>
      <c r="AO88" s="42"/>
      <c r="AP88" s="43"/>
      <c r="AQ88" s="43"/>
      <c r="AR88" s="43"/>
      <c r="AS88" s="43"/>
      <c r="AT88" s="43"/>
      <c r="AU88" s="90"/>
      <c r="AV88" t="str">
        <f t="shared" si="36"/>
        <v>C2 - Standard and Premium</v>
      </c>
      <c r="AW88" t="str">
        <f t="shared" si="42"/>
        <v>C2 - Standard and Premium_AM &amp; EMEA</v>
      </c>
    </row>
    <row r="89" spans="1:49" ht="15" outlineLevel="1" x14ac:dyDescent="0.25">
      <c r="A89" s="21" t="s">
        <v>189</v>
      </c>
      <c r="B89" t="s">
        <v>190</v>
      </c>
      <c r="C89" t="s">
        <v>60</v>
      </c>
      <c r="D89" t="s">
        <v>15</v>
      </c>
      <c r="E89" t="str">
        <f>VLOOKUP(A89,[1]VLookup!G:I,3,0)</f>
        <v>C2 Order Picker</v>
      </c>
      <c r="F89" s="105">
        <v>0</v>
      </c>
      <c r="G89" s="103">
        <f t="shared" si="34"/>
        <v>0</v>
      </c>
      <c r="H89" s="103">
        <f>IFERROR(VLOOKUP(A89,[1]ISC_bookings_input!H:I,2,0),0)</f>
        <v>0</v>
      </c>
      <c r="I89" s="103">
        <f t="shared" si="35"/>
        <v>0</v>
      </c>
      <c r="J89" s="103">
        <f t="shared" si="35"/>
        <v>0</v>
      </c>
      <c r="K89" s="103">
        <f t="shared" si="35"/>
        <v>0</v>
      </c>
      <c r="L89" s="103">
        <f t="shared" si="35"/>
        <v>0</v>
      </c>
      <c r="M89" s="86" t="str">
        <f>IFERROR(VLOOKUP(A89,[1]Revenue_Margin_input_ISC!A:F,6,0),"")</f>
        <v/>
      </c>
      <c r="N89" s="25" t="str">
        <f t="shared" si="43"/>
        <v/>
      </c>
      <c r="O89" s="25" t="str">
        <f t="shared" si="43"/>
        <v/>
      </c>
      <c r="P89" s="25" t="str">
        <f t="shared" si="43"/>
        <v/>
      </c>
      <c r="Q89" s="25" t="str">
        <f t="shared" si="43"/>
        <v/>
      </c>
      <c r="R89" s="25" t="str">
        <f t="shared" si="43"/>
        <v/>
      </c>
      <c r="S89" s="26" t="str">
        <f t="shared" si="43"/>
        <v/>
      </c>
      <c r="T89" s="27" t="str">
        <f>IFERROR(VLOOKUP(A89,[1]Revenue_Margin_input_ISC!A:K,7,0),"")</f>
        <v/>
      </c>
      <c r="U89" s="28" t="str">
        <f>IFERROR(VLOOKUP(A89,[1]Revenue_Margin_input_ISC!A:K,8,0),"")</f>
        <v/>
      </c>
      <c r="V89" s="28" t="str">
        <f>IFERROR(VLOOKUP($A89,[1]Revenue_Margin_input_ISC!$A:$AK,9,0),"")</f>
        <v/>
      </c>
      <c r="W89" s="28" t="str">
        <f>IFERROR(VLOOKUP($A89,[1]Revenue_Margin_input_ISC!$A:$AK,10,0),"")</f>
        <v/>
      </c>
      <c r="X89" s="28" t="str">
        <f>IFERROR(VLOOKUP($A89,[1]Revenue_Margin_input_ISC!$A:$AK,11,0),"")</f>
        <v/>
      </c>
      <c r="Y89" s="28" t="str">
        <f>IFERROR(VLOOKUP($A89,[1]Revenue_Margin_input_ISC!$A:$AK,12,0),"")</f>
        <v/>
      </c>
      <c r="Z89" s="28" t="str">
        <f>IFERROR(VLOOKUP($A89,[1]Revenue_Margin_input_ISC!$A:$AK,13,0),"")</f>
        <v/>
      </c>
      <c r="AA89" s="29">
        <f t="shared" ref="AA89:AC137" si="46">IFERROR(F89*M89,0)</f>
        <v>0</v>
      </c>
      <c r="AB89" s="30">
        <f t="shared" si="46"/>
        <v>0</v>
      </c>
      <c r="AC89" s="30">
        <f t="shared" si="46"/>
        <v>0</v>
      </c>
      <c r="AD89" s="30">
        <f t="shared" si="44"/>
        <v>0</v>
      </c>
      <c r="AE89" s="30">
        <f t="shared" si="44"/>
        <v>0</v>
      </c>
      <c r="AF89" s="30">
        <f t="shared" si="44"/>
        <v>0</v>
      </c>
      <c r="AG89" s="31">
        <f t="shared" si="44"/>
        <v>0</v>
      </c>
      <c r="AH89" s="29">
        <f t="shared" ref="AH89:AJ137" si="47">IFERROR(AA89*T89,0)</f>
        <v>0</v>
      </c>
      <c r="AI89" s="30">
        <f t="shared" si="47"/>
        <v>0</v>
      </c>
      <c r="AJ89" s="30">
        <f t="shared" si="47"/>
        <v>0</v>
      </c>
      <c r="AK89" s="30">
        <f t="shared" si="45"/>
        <v>0</v>
      </c>
      <c r="AL89" s="30">
        <f t="shared" si="45"/>
        <v>0</v>
      </c>
      <c r="AM89" s="30">
        <f t="shared" si="45"/>
        <v>0</v>
      </c>
      <c r="AN89" s="31">
        <f t="shared" si="45"/>
        <v>0</v>
      </c>
      <c r="AO89" s="42" t="str">
        <f t="shared" ref="AO89:AU101" si="48">IFERROR(AH89/AA89,"")</f>
        <v/>
      </c>
      <c r="AP89" s="43" t="str">
        <f t="shared" si="48"/>
        <v/>
      </c>
      <c r="AQ89" s="43" t="str">
        <f t="shared" si="48"/>
        <v/>
      </c>
      <c r="AR89" s="43" t="str">
        <f t="shared" si="48"/>
        <v/>
      </c>
      <c r="AS89" s="43" t="str">
        <f t="shared" si="48"/>
        <v/>
      </c>
      <c r="AT89" s="43" t="str">
        <f t="shared" si="48"/>
        <v/>
      </c>
      <c r="AU89" s="90" t="str">
        <f t="shared" si="48"/>
        <v/>
      </c>
      <c r="AV89" t="str">
        <f t="shared" si="36"/>
        <v>C2 - Standard and Premium</v>
      </c>
      <c r="AW89" t="str">
        <f t="shared" si="42"/>
        <v>C2 - Standard and Premium_AM &amp; EMEA</v>
      </c>
    </row>
    <row r="90" spans="1:49" ht="15" outlineLevel="1" x14ac:dyDescent="0.25">
      <c r="A90" s="21" t="s">
        <v>191</v>
      </c>
      <c r="B90" t="s">
        <v>192</v>
      </c>
      <c r="C90" t="s">
        <v>26</v>
      </c>
      <c r="D90" t="s">
        <v>18</v>
      </c>
      <c r="E90" t="str">
        <f>VLOOKUP(A90,[1]VLookup!G:I,3,0)</f>
        <v>C2 Order Picker</v>
      </c>
      <c r="F90" s="105">
        <v>0</v>
      </c>
      <c r="G90" s="103">
        <f t="shared" si="34"/>
        <v>0</v>
      </c>
      <c r="H90" s="103">
        <f>IFERROR(VLOOKUP(A90,[1]ISC_bookings_input!H:I,2,0),0)</f>
        <v>0</v>
      </c>
      <c r="I90" s="103">
        <f t="shared" si="35"/>
        <v>0</v>
      </c>
      <c r="J90" s="103">
        <f t="shared" si="35"/>
        <v>0</v>
      </c>
      <c r="K90" s="103">
        <f t="shared" si="35"/>
        <v>0</v>
      </c>
      <c r="L90" s="103">
        <f t="shared" si="35"/>
        <v>0</v>
      </c>
      <c r="M90" s="86" t="str">
        <f>IFERROR(VLOOKUP(A90,[1]Revenue_Margin_input_ISC!A:F,6,0),"")</f>
        <v/>
      </c>
      <c r="N90" s="25" t="str">
        <f t="shared" si="43"/>
        <v/>
      </c>
      <c r="O90" s="25" t="str">
        <f t="shared" si="43"/>
        <v/>
      </c>
      <c r="P90" s="25" t="str">
        <f t="shared" si="43"/>
        <v/>
      </c>
      <c r="Q90" s="25" t="str">
        <f t="shared" si="43"/>
        <v/>
      </c>
      <c r="R90" s="25" t="str">
        <f t="shared" si="43"/>
        <v/>
      </c>
      <c r="S90" s="26" t="str">
        <f t="shared" si="43"/>
        <v/>
      </c>
      <c r="T90" s="27" t="str">
        <f>IFERROR(VLOOKUP(A90,[1]Revenue_Margin_input_ISC!A:K,7,0),"")</f>
        <v/>
      </c>
      <c r="U90" s="28" t="str">
        <f>IFERROR(VLOOKUP(A90,[1]Revenue_Margin_input_ISC!A:K,8,0),"")</f>
        <v/>
      </c>
      <c r="V90" s="28" t="str">
        <f>IFERROR(VLOOKUP($A90,[1]Revenue_Margin_input_ISC!$A:$AK,9,0),"")</f>
        <v/>
      </c>
      <c r="W90" s="28" t="str">
        <f>IFERROR(VLOOKUP($A90,[1]Revenue_Margin_input_ISC!$A:$AK,10,0),"")</f>
        <v/>
      </c>
      <c r="X90" s="28" t="str">
        <f>IFERROR(VLOOKUP($A90,[1]Revenue_Margin_input_ISC!$A:$AK,11,0),"")</f>
        <v/>
      </c>
      <c r="Y90" s="28" t="str">
        <f>IFERROR(VLOOKUP($A90,[1]Revenue_Margin_input_ISC!$A:$AK,12,0),"")</f>
        <v/>
      </c>
      <c r="Z90" s="28" t="str">
        <f>IFERROR(VLOOKUP($A90,[1]Revenue_Margin_input_ISC!$A:$AK,13,0),"")</f>
        <v/>
      </c>
      <c r="AA90" s="29">
        <f t="shared" si="46"/>
        <v>0</v>
      </c>
      <c r="AB90" s="30">
        <f t="shared" si="46"/>
        <v>0</v>
      </c>
      <c r="AC90" s="30">
        <f t="shared" si="46"/>
        <v>0</v>
      </c>
      <c r="AD90" s="30">
        <f t="shared" si="44"/>
        <v>0</v>
      </c>
      <c r="AE90" s="30">
        <f t="shared" si="44"/>
        <v>0</v>
      </c>
      <c r="AF90" s="30">
        <f t="shared" si="44"/>
        <v>0</v>
      </c>
      <c r="AG90" s="31">
        <f t="shared" si="44"/>
        <v>0</v>
      </c>
      <c r="AH90" s="29">
        <f t="shared" si="47"/>
        <v>0</v>
      </c>
      <c r="AI90" s="30">
        <f t="shared" si="47"/>
        <v>0</v>
      </c>
      <c r="AJ90" s="30">
        <f t="shared" si="47"/>
        <v>0</v>
      </c>
      <c r="AK90" s="30">
        <f t="shared" si="45"/>
        <v>0</v>
      </c>
      <c r="AL90" s="30">
        <f t="shared" si="45"/>
        <v>0</v>
      </c>
      <c r="AM90" s="30">
        <f t="shared" si="45"/>
        <v>0</v>
      </c>
      <c r="AN90" s="31">
        <f t="shared" si="45"/>
        <v>0</v>
      </c>
      <c r="AO90" s="42" t="str">
        <f t="shared" si="48"/>
        <v/>
      </c>
      <c r="AP90" s="43" t="str">
        <f t="shared" si="48"/>
        <v/>
      </c>
      <c r="AQ90" s="43" t="str">
        <f t="shared" si="48"/>
        <v/>
      </c>
      <c r="AR90" s="43" t="str">
        <f t="shared" si="48"/>
        <v/>
      </c>
      <c r="AS90" s="43" t="str">
        <f t="shared" si="48"/>
        <v/>
      </c>
      <c r="AT90" s="43" t="str">
        <f t="shared" si="48"/>
        <v/>
      </c>
      <c r="AU90" s="90" t="str">
        <f t="shared" si="48"/>
        <v/>
      </c>
      <c r="AV90" t="str">
        <f t="shared" si="36"/>
        <v>C2 - Standard and Premium</v>
      </c>
      <c r="AW90" t="str">
        <f t="shared" si="42"/>
        <v>C2 - Standard and Premium_AM &amp; EMEA</v>
      </c>
    </row>
    <row r="91" spans="1:49" ht="15" outlineLevel="1" x14ac:dyDescent="0.25">
      <c r="A91" s="21" t="s">
        <v>193</v>
      </c>
      <c r="B91" t="s">
        <v>194</v>
      </c>
      <c r="C91" t="s">
        <v>60</v>
      </c>
      <c r="D91" t="s">
        <v>18</v>
      </c>
      <c r="E91" t="str">
        <f>VLOOKUP(A91,[1]VLookup!G:I,3,0)</f>
        <v>C2 Order Picker</v>
      </c>
      <c r="F91" s="105">
        <v>0</v>
      </c>
      <c r="G91" s="103">
        <f t="shared" si="34"/>
        <v>0</v>
      </c>
      <c r="H91" s="103">
        <f>IFERROR(VLOOKUP(A91,[1]ISC_bookings_input!H:I,2,0),0)</f>
        <v>0</v>
      </c>
      <c r="I91" s="103">
        <f t="shared" si="35"/>
        <v>0</v>
      </c>
      <c r="J91" s="103">
        <f t="shared" si="35"/>
        <v>0</v>
      </c>
      <c r="K91" s="103">
        <f t="shared" si="35"/>
        <v>0</v>
      </c>
      <c r="L91" s="103">
        <f t="shared" si="35"/>
        <v>0</v>
      </c>
      <c r="M91" s="86" t="str">
        <f>IFERROR(VLOOKUP(A91,[1]Revenue_Margin_input_ISC!A:F,6,0),"")</f>
        <v/>
      </c>
      <c r="N91" s="25" t="str">
        <f t="shared" si="43"/>
        <v/>
      </c>
      <c r="O91" s="25" t="str">
        <f t="shared" si="43"/>
        <v/>
      </c>
      <c r="P91" s="25" t="str">
        <f t="shared" si="43"/>
        <v/>
      </c>
      <c r="Q91" s="25" t="str">
        <f t="shared" si="43"/>
        <v/>
      </c>
      <c r="R91" s="25" t="str">
        <f t="shared" si="43"/>
        <v/>
      </c>
      <c r="S91" s="26" t="str">
        <f t="shared" si="43"/>
        <v/>
      </c>
      <c r="T91" s="27" t="str">
        <f>IFERROR(VLOOKUP(A91,[1]Revenue_Margin_input_ISC!A:K,7,0),"")</f>
        <v/>
      </c>
      <c r="U91" s="28" t="str">
        <f>IFERROR(VLOOKUP(A91,[1]Revenue_Margin_input_ISC!A:K,8,0),"")</f>
        <v/>
      </c>
      <c r="V91" s="28" t="str">
        <f>IFERROR(VLOOKUP($A91,[1]Revenue_Margin_input_ISC!$A:$AK,9,0),"")</f>
        <v/>
      </c>
      <c r="W91" s="28" t="str">
        <f>IFERROR(VLOOKUP($A91,[1]Revenue_Margin_input_ISC!$A:$AK,10,0),"")</f>
        <v/>
      </c>
      <c r="X91" s="28" t="str">
        <f>IFERROR(VLOOKUP($A91,[1]Revenue_Margin_input_ISC!$A:$AK,11,0),"")</f>
        <v/>
      </c>
      <c r="Y91" s="28" t="str">
        <f>IFERROR(VLOOKUP($A91,[1]Revenue_Margin_input_ISC!$A:$AK,12,0),"")</f>
        <v/>
      </c>
      <c r="Z91" s="28" t="str">
        <f>IFERROR(VLOOKUP($A91,[1]Revenue_Margin_input_ISC!$A:$AK,13,0),"")</f>
        <v/>
      </c>
      <c r="AA91" s="29">
        <f t="shared" si="46"/>
        <v>0</v>
      </c>
      <c r="AB91" s="30">
        <f t="shared" si="46"/>
        <v>0</v>
      </c>
      <c r="AC91" s="30">
        <f t="shared" si="46"/>
        <v>0</v>
      </c>
      <c r="AD91" s="30">
        <f t="shared" si="44"/>
        <v>0</v>
      </c>
      <c r="AE91" s="30">
        <f t="shared" si="44"/>
        <v>0</v>
      </c>
      <c r="AF91" s="30">
        <f t="shared" si="44"/>
        <v>0</v>
      </c>
      <c r="AG91" s="31">
        <f t="shared" si="44"/>
        <v>0</v>
      </c>
      <c r="AH91" s="29">
        <f t="shared" si="47"/>
        <v>0</v>
      </c>
      <c r="AI91" s="30">
        <f t="shared" si="47"/>
        <v>0</v>
      </c>
      <c r="AJ91" s="30">
        <f t="shared" si="47"/>
        <v>0</v>
      </c>
      <c r="AK91" s="30">
        <f t="shared" si="45"/>
        <v>0</v>
      </c>
      <c r="AL91" s="30">
        <f t="shared" si="45"/>
        <v>0</v>
      </c>
      <c r="AM91" s="30">
        <f t="shared" si="45"/>
        <v>0</v>
      </c>
      <c r="AN91" s="31">
        <f t="shared" si="45"/>
        <v>0</v>
      </c>
      <c r="AO91" s="42" t="str">
        <f t="shared" si="48"/>
        <v/>
      </c>
      <c r="AP91" s="43" t="str">
        <f t="shared" si="48"/>
        <v/>
      </c>
      <c r="AQ91" s="43" t="str">
        <f t="shared" si="48"/>
        <v/>
      </c>
      <c r="AR91" s="43" t="str">
        <f t="shared" si="48"/>
        <v/>
      </c>
      <c r="AS91" s="43" t="str">
        <f t="shared" si="48"/>
        <v/>
      </c>
      <c r="AT91" s="43" t="str">
        <f t="shared" si="48"/>
        <v/>
      </c>
      <c r="AU91" s="90" t="str">
        <f t="shared" si="48"/>
        <v/>
      </c>
      <c r="AV91" t="str">
        <f t="shared" si="36"/>
        <v>C2 - Standard and Premium</v>
      </c>
      <c r="AW91" t="str">
        <f t="shared" si="42"/>
        <v>C2 - Standard and Premium_AM &amp; EMEA</v>
      </c>
    </row>
    <row r="92" spans="1:49" ht="15" outlineLevel="1" x14ac:dyDescent="0.25">
      <c r="A92" s="21" t="s">
        <v>195</v>
      </c>
      <c r="B92" t="s">
        <v>196</v>
      </c>
      <c r="C92" t="s">
        <v>60</v>
      </c>
      <c r="D92" t="s">
        <v>18</v>
      </c>
      <c r="E92" t="str">
        <f>VLOOKUP(A92,[1]VLookup!G:I,3,0)</f>
        <v>C2 Order Picker</v>
      </c>
      <c r="F92" s="105">
        <v>0</v>
      </c>
      <c r="G92" s="103">
        <f t="shared" si="34"/>
        <v>0</v>
      </c>
      <c r="H92" s="103">
        <f>IFERROR(VLOOKUP(A92,[1]ISC_bookings_input!H:I,2,0),0)</f>
        <v>0</v>
      </c>
      <c r="I92" s="103">
        <f t="shared" si="35"/>
        <v>0</v>
      </c>
      <c r="J92" s="103">
        <f t="shared" si="35"/>
        <v>0</v>
      </c>
      <c r="K92" s="103">
        <f t="shared" si="35"/>
        <v>0</v>
      </c>
      <c r="L92" s="103">
        <f t="shared" si="35"/>
        <v>0</v>
      </c>
      <c r="M92" s="86" t="str">
        <f>IFERROR(VLOOKUP(A92,[1]Revenue_Margin_input_ISC!A:F,6,0),"")</f>
        <v/>
      </c>
      <c r="N92" s="25" t="str">
        <f t="shared" si="43"/>
        <v/>
      </c>
      <c r="O92" s="25" t="str">
        <f t="shared" si="43"/>
        <v/>
      </c>
      <c r="P92" s="25" t="str">
        <f t="shared" si="43"/>
        <v/>
      </c>
      <c r="Q92" s="25" t="str">
        <f t="shared" si="43"/>
        <v/>
      </c>
      <c r="R92" s="25" t="str">
        <f t="shared" si="43"/>
        <v/>
      </c>
      <c r="S92" s="26" t="str">
        <f t="shared" si="43"/>
        <v/>
      </c>
      <c r="T92" s="27" t="str">
        <f>IFERROR(VLOOKUP(A92,[1]Revenue_Margin_input_ISC!A:K,7,0),"")</f>
        <v/>
      </c>
      <c r="U92" s="28" t="str">
        <f>IFERROR(VLOOKUP(A92,[1]Revenue_Margin_input_ISC!A:K,8,0),"")</f>
        <v/>
      </c>
      <c r="V92" s="28" t="str">
        <f>IFERROR(VLOOKUP($A92,[1]Revenue_Margin_input_ISC!$A:$AK,9,0),"")</f>
        <v/>
      </c>
      <c r="W92" s="28" t="str">
        <f>IFERROR(VLOOKUP($A92,[1]Revenue_Margin_input_ISC!$A:$AK,10,0),"")</f>
        <v/>
      </c>
      <c r="X92" s="28" t="str">
        <f>IFERROR(VLOOKUP($A92,[1]Revenue_Margin_input_ISC!$A:$AK,11,0),"")</f>
        <v/>
      </c>
      <c r="Y92" s="28" t="str">
        <f>IFERROR(VLOOKUP($A92,[1]Revenue_Margin_input_ISC!$A:$AK,12,0),"")</f>
        <v/>
      </c>
      <c r="Z92" s="28" t="str">
        <f>IFERROR(VLOOKUP($A92,[1]Revenue_Margin_input_ISC!$A:$AK,13,0),"")</f>
        <v/>
      </c>
      <c r="AA92" s="29">
        <f t="shared" si="46"/>
        <v>0</v>
      </c>
      <c r="AB92" s="30">
        <f t="shared" si="46"/>
        <v>0</v>
      </c>
      <c r="AC92" s="30">
        <f t="shared" si="46"/>
        <v>0</v>
      </c>
      <c r="AD92" s="30">
        <f t="shared" si="44"/>
        <v>0</v>
      </c>
      <c r="AE92" s="30">
        <f t="shared" si="44"/>
        <v>0</v>
      </c>
      <c r="AF92" s="30">
        <f t="shared" si="44"/>
        <v>0</v>
      </c>
      <c r="AG92" s="31">
        <f t="shared" si="44"/>
        <v>0</v>
      </c>
      <c r="AH92" s="29">
        <f t="shared" si="47"/>
        <v>0</v>
      </c>
      <c r="AI92" s="30">
        <f t="shared" si="47"/>
        <v>0</v>
      </c>
      <c r="AJ92" s="30">
        <f t="shared" si="47"/>
        <v>0</v>
      </c>
      <c r="AK92" s="30">
        <f t="shared" si="45"/>
        <v>0</v>
      </c>
      <c r="AL92" s="30">
        <f t="shared" si="45"/>
        <v>0</v>
      </c>
      <c r="AM92" s="30">
        <f t="shared" si="45"/>
        <v>0</v>
      </c>
      <c r="AN92" s="31">
        <f t="shared" si="45"/>
        <v>0</v>
      </c>
      <c r="AO92" s="42" t="str">
        <f t="shared" si="48"/>
        <v/>
      </c>
      <c r="AP92" s="43" t="str">
        <f t="shared" si="48"/>
        <v/>
      </c>
      <c r="AQ92" s="43" t="str">
        <f t="shared" si="48"/>
        <v/>
      </c>
      <c r="AR92" s="43" t="str">
        <f t="shared" si="48"/>
        <v/>
      </c>
      <c r="AS92" s="43" t="str">
        <f t="shared" si="48"/>
        <v/>
      </c>
      <c r="AT92" s="43" t="str">
        <f t="shared" si="48"/>
        <v/>
      </c>
      <c r="AU92" s="90" t="str">
        <f t="shared" si="48"/>
        <v/>
      </c>
      <c r="AV92" t="str">
        <f t="shared" si="36"/>
        <v>C2 - Standard and Premium</v>
      </c>
      <c r="AW92" t="str">
        <f t="shared" si="42"/>
        <v>C2 - Standard and Premium_AM &amp; EMEA</v>
      </c>
    </row>
    <row r="93" spans="1:49" ht="15" outlineLevel="1" x14ac:dyDescent="0.25">
      <c r="A93" s="21" t="s">
        <v>197</v>
      </c>
      <c r="B93" t="s">
        <v>198</v>
      </c>
      <c r="C93" t="s">
        <v>60</v>
      </c>
      <c r="D93" t="s">
        <v>18</v>
      </c>
      <c r="E93" t="str">
        <f>VLOOKUP(A93,[1]VLookup!G:I,3,0)</f>
        <v>C2 Order Picker</v>
      </c>
      <c r="F93" s="105">
        <v>0</v>
      </c>
      <c r="G93" s="103">
        <f t="shared" si="34"/>
        <v>0</v>
      </c>
      <c r="H93" s="103">
        <f>IFERROR(VLOOKUP(A93,[1]ISC_bookings_input!H:I,2,0),0)</f>
        <v>0</v>
      </c>
      <c r="I93" s="103">
        <f t="shared" si="35"/>
        <v>0</v>
      </c>
      <c r="J93" s="103">
        <f t="shared" si="35"/>
        <v>0</v>
      </c>
      <c r="K93" s="103">
        <f t="shared" si="35"/>
        <v>0</v>
      </c>
      <c r="L93" s="103">
        <f t="shared" si="35"/>
        <v>0</v>
      </c>
      <c r="M93" s="86" t="str">
        <f>IFERROR(VLOOKUP(A93,[1]Revenue_Margin_input_ISC!A:F,6,0),"")</f>
        <v/>
      </c>
      <c r="N93" s="25" t="str">
        <f t="shared" si="43"/>
        <v/>
      </c>
      <c r="O93" s="25" t="str">
        <f t="shared" si="43"/>
        <v/>
      </c>
      <c r="P93" s="25" t="str">
        <f t="shared" si="43"/>
        <v/>
      </c>
      <c r="Q93" s="25" t="str">
        <f t="shared" si="43"/>
        <v/>
      </c>
      <c r="R93" s="25" t="str">
        <f t="shared" si="43"/>
        <v/>
      </c>
      <c r="S93" s="26" t="str">
        <f t="shared" si="43"/>
        <v/>
      </c>
      <c r="T93" s="27" t="str">
        <f>IFERROR(VLOOKUP(A93,[1]Revenue_Margin_input_ISC!A:K,7,0),"")</f>
        <v/>
      </c>
      <c r="U93" s="28" t="str">
        <f>IFERROR(VLOOKUP(A93,[1]Revenue_Margin_input_ISC!A:K,8,0),"")</f>
        <v/>
      </c>
      <c r="V93" s="28" t="str">
        <f>IFERROR(VLOOKUP($A93,[1]Revenue_Margin_input_ISC!$A:$AK,9,0),"")</f>
        <v/>
      </c>
      <c r="W93" s="28" t="str">
        <f>IFERROR(VLOOKUP($A93,[1]Revenue_Margin_input_ISC!$A:$AK,10,0),"")</f>
        <v/>
      </c>
      <c r="X93" s="28" t="str">
        <f>IFERROR(VLOOKUP($A93,[1]Revenue_Margin_input_ISC!$A:$AK,11,0),"")</f>
        <v/>
      </c>
      <c r="Y93" s="28" t="str">
        <f>IFERROR(VLOOKUP($A93,[1]Revenue_Margin_input_ISC!$A:$AK,12,0),"")</f>
        <v/>
      </c>
      <c r="Z93" s="28" t="str">
        <f>IFERROR(VLOOKUP($A93,[1]Revenue_Margin_input_ISC!$A:$AK,13,0),"")</f>
        <v/>
      </c>
      <c r="AA93" s="29">
        <f t="shared" si="46"/>
        <v>0</v>
      </c>
      <c r="AB93" s="30">
        <f t="shared" si="46"/>
        <v>0</v>
      </c>
      <c r="AC93" s="30">
        <f t="shared" si="46"/>
        <v>0</v>
      </c>
      <c r="AD93" s="30">
        <f t="shared" si="44"/>
        <v>0</v>
      </c>
      <c r="AE93" s="30">
        <f t="shared" si="44"/>
        <v>0</v>
      </c>
      <c r="AF93" s="30">
        <f t="shared" si="44"/>
        <v>0</v>
      </c>
      <c r="AG93" s="31">
        <f t="shared" si="44"/>
        <v>0</v>
      </c>
      <c r="AH93" s="29">
        <f t="shared" si="47"/>
        <v>0</v>
      </c>
      <c r="AI93" s="30">
        <f t="shared" si="47"/>
        <v>0</v>
      </c>
      <c r="AJ93" s="30">
        <f t="shared" si="47"/>
        <v>0</v>
      </c>
      <c r="AK93" s="30">
        <f t="shared" si="45"/>
        <v>0</v>
      </c>
      <c r="AL93" s="30">
        <f t="shared" si="45"/>
        <v>0</v>
      </c>
      <c r="AM93" s="30">
        <f t="shared" si="45"/>
        <v>0</v>
      </c>
      <c r="AN93" s="31">
        <f t="shared" si="45"/>
        <v>0</v>
      </c>
      <c r="AO93" s="42" t="str">
        <f t="shared" si="48"/>
        <v/>
      </c>
      <c r="AP93" s="43" t="str">
        <f t="shared" si="48"/>
        <v/>
      </c>
      <c r="AQ93" s="43" t="str">
        <f t="shared" si="48"/>
        <v/>
      </c>
      <c r="AR93" s="43" t="str">
        <f t="shared" si="48"/>
        <v/>
      </c>
      <c r="AS93" s="43" t="str">
        <f t="shared" si="48"/>
        <v/>
      </c>
      <c r="AT93" s="43" t="str">
        <f t="shared" si="48"/>
        <v/>
      </c>
      <c r="AU93" s="90" t="str">
        <f t="shared" si="48"/>
        <v/>
      </c>
      <c r="AV93" t="str">
        <f t="shared" si="36"/>
        <v>C2 - Standard and Premium</v>
      </c>
      <c r="AW93" t="str">
        <f t="shared" si="42"/>
        <v>C2 - Standard and Premium_AM &amp; EMEA</v>
      </c>
    </row>
    <row r="94" spans="1:49" ht="15" outlineLevel="1" x14ac:dyDescent="0.25">
      <c r="A94" s="21" t="s">
        <v>199</v>
      </c>
      <c r="B94" t="s">
        <v>200</v>
      </c>
      <c r="C94" t="s">
        <v>60</v>
      </c>
      <c r="D94" t="s">
        <v>34</v>
      </c>
      <c r="E94" t="str">
        <f>VLOOKUP(A94,[1]VLookup!G:I,3,0)</f>
        <v>C2 Order Picker</v>
      </c>
      <c r="F94" s="105">
        <v>0</v>
      </c>
      <c r="G94" s="103">
        <f t="shared" si="34"/>
        <v>0</v>
      </c>
      <c r="H94" s="103">
        <f>IFERROR(VLOOKUP(A94,[1]ISC_bookings_input!H:I,2,0),0)</f>
        <v>0</v>
      </c>
      <c r="I94" s="103">
        <f t="shared" si="35"/>
        <v>0</v>
      </c>
      <c r="J94" s="103">
        <f t="shared" si="35"/>
        <v>0</v>
      </c>
      <c r="K94" s="103">
        <f t="shared" si="35"/>
        <v>0</v>
      </c>
      <c r="L94" s="103">
        <f t="shared" si="35"/>
        <v>0</v>
      </c>
      <c r="M94" s="86" t="str">
        <f>IFERROR(VLOOKUP(A94,[1]Revenue_Margin_input_ISC!A:F,6,0),"")</f>
        <v/>
      </c>
      <c r="N94" s="25" t="str">
        <f t="shared" si="43"/>
        <v/>
      </c>
      <c r="O94" s="25" t="str">
        <f t="shared" si="43"/>
        <v/>
      </c>
      <c r="P94" s="25" t="str">
        <f t="shared" si="43"/>
        <v/>
      </c>
      <c r="Q94" s="25" t="str">
        <f t="shared" si="43"/>
        <v/>
      </c>
      <c r="R94" s="25" t="str">
        <f t="shared" si="43"/>
        <v/>
      </c>
      <c r="S94" s="26" t="str">
        <f t="shared" si="43"/>
        <v/>
      </c>
      <c r="T94" s="27" t="str">
        <f>IFERROR(VLOOKUP(A94,[1]Revenue_Margin_input_ISC!A:K,7,0),"")</f>
        <v/>
      </c>
      <c r="U94" s="28" t="str">
        <f>IFERROR(VLOOKUP(A94,[1]Revenue_Margin_input_ISC!A:K,8,0),"")</f>
        <v/>
      </c>
      <c r="V94" s="28" t="str">
        <f>IFERROR(VLOOKUP($A94,[1]Revenue_Margin_input_ISC!$A:$AK,9,0),"")</f>
        <v/>
      </c>
      <c r="W94" s="28" t="str">
        <f>IFERROR(VLOOKUP($A94,[1]Revenue_Margin_input_ISC!$A:$AK,10,0),"")</f>
        <v/>
      </c>
      <c r="X94" s="28" t="str">
        <f>IFERROR(VLOOKUP($A94,[1]Revenue_Margin_input_ISC!$A:$AK,11,0),"")</f>
        <v/>
      </c>
      <c r="Y94" s="28" t="str">
        <f>IFERROR(VLOOKUP($A94,[1]Revenue_Margin_input_ISC!$A:$AK,12,0),"")</f>
        <v/>
      </c>
      <c r="Z94" s="28" t="str">
        <f>IFERROR(VLOOKUP($A94,[1]Revenue_Margin_input_ISC!$A:$AK,13,0),"")</f>
        <v/>
      </c>
      <c r="AA94" s="29">
        <f t="shared" si="46"/>
        <v>0</v>
      </c>
      <c r="AB94" s="30">
        <f t="shared" si="46"/>
        <v>0</v>
      </c>
      <c r="AC94" s="30">
        <f t="shared" si="46"/>
        <v>0</v>
      </c>
      <c r="AD94" s="30">
        <f t="shared" si="44"/>
        <v>0</v>
      </c>
      <c r="AE94" s="30">
        <f t="shared" si="44"/>
        <v>0</v>
      </c>
      <c r="AF94" s="30">
        <f t="shared" si="44"/>
        <v>0</v>
      </c>
      <c r="AG94" s="31">
        <f t="shared" si="44"/>
        <v>0</v>
      </c>
      <c r="AH94" s="29">
        <f t="shared" si="47"/>
        <v>0</v>
      </c>
      <c r="AI94" s="30">
        <f t="shared" si="47"/>
        <v>0</v>
      </c>
      <c r="AJ94" s="30">
        <f t="shared" si="47"/>
        <v>0</v>
      </c>
      <c r="AK94" s="30">
        <f t="shared" si="45"/>
        <v>0</v>
      </c>
      <c r="AL94" s="30">
        <f t="shared" si="45"/>
        <v>0</v>
      </c>
      <c r="AM94" s="30">
        <f t="shared" si="45"/>
        <v>0</v>
      </c>
      <c r="AN94" s="31">
        <f t="shared" si="45"/>
        <v>0</v>
      </c>
      <c r="AO94" s="42" t="str">
        <f t="shared" si="48"/>
        <v/>
      </c>
      <c r="AP94" s="43" t="str">
        <f t="shared" si="48"/>
        <v/>
      </c>
      <c r="AQ94" s="43" t="str">
        <f t="shared" si="48"/>
        <v/>
      </c>
      <c r="AR94" s="43" t="str">
        <f t="shared" si="48"/>
        <v/>
      </c>
      <c r="AS94" s="43" t="str">
        <f t="shared" si="48"/>
        <v/>
      </c>
      <c r="AT94" s="43" t="str">
        <f t="shared" si="48"/>
        <v/>
      </c>
      <c r="AU94" s="90" t="str">
        <f t="shared" si="48"/>
        <v/>
      </c>
      <c r="AV94" t="str">
        <f t="shared" si="36"/>
        <v>C2 - Standard and Premium</v>
      </c>
      <c r="AW94" t="str">
        <f t="shared" si="42"/>
        <v>C2 - Standard and Premium_AM &amp; EMEA</v>
      </c>
    </row>
    <row r="95" spans="1:49" ht="15" outlineLevel="1" x14ac:dyDescent="0.25">
      <c r="A95" s="21" t="s">
        <v>201</v>
      </c>
      <c r="B95" t="s">
        <v>202</v>
      </c>
      <c r="C95" t="s">
        <v>60</v>
      </c>
      <c r="D95" t="s">
        <v>15</v>
      </c>
      <c r="E95" t="str">
        <f>VLOOKUP(A95,[1]VLookup!G:I,3,0)</f>
        <v>C2 Order Picker</v>
      </c>
      <c r="F95" s="105">
        <v>0</v>
      </c>
      <c r="G95" s="103">
        <f t="shared" si="34"/>
        <v>0</v>
      </c>
      <c r="H95" s="103">
        <f>IFERROR(VLOOKUP(A95,[1]ISC_bookings_input!H:I,2,0),0)</f>
        <v>0</v>
      </c>
      <c r="I95" s="103">
        <f t="shared" si="35"/>
        <v>0</v>
      </c>
      <c r="J95" s="103">
        <f t="shared" si="35"/>
        <v>0</v>
      </c>
      <c r="K95" s="103">
        <f t="shared" si="35"/>
        <v>0</v>
      </c>
      <c r="L95" s="103">
        <f t="shared" si="35"/>
        <v>0</v>
      </c>
      <c r="M95" s="86" t="str">
        <f>IFERROR(VLOOKUP(A95,[1]Revenue_Margin_input_ISC!A:F,6,0),"")</f>
        <v/>
      </c>
      <c r="N95" s="25" t="str">
        <f t="shared" si="43"/>
        <v/>
      </c>
      <c r="O95" s="25" t="str">
        <f t="shared" si="43"/>
        <v/>
      </c>
      <c r="P95" s="25" t="str">
        <f t="shared" si="43"/>
        <v/>
      </c>
      <c r="Q95" s="25" t="str">
        <f t="shared" si="43"/>
        <v/>
      </c>
      <c r="R95" s="25" t="str">
        <f t="shared" si="43"/>
        <v/>
      </c>
      <c r="S95" s="26" t="str">
        <f t="shared" si="43"/>
        <v/>
      </c>
      <c r="T95" s="27" t="str">
        <f>IFERROR(VLOOKUP(A95,[1]Revenue_Margin_input_ISC!A:K,7,0),"")</f>
        <v/>
      </c>
      <c r="U95" s="28" t="str">
        <f>IFERROR(VLOOKUP(A95,[1]Revenue_Margin_input_ISC!A:K,8,0),"")</f>
        <v/>
      </c>
      <c r="V95" s="28" t="str">
        <f>IFERROR(VLOOKUP($A95,[1]Revenue_Margin_input_ISC!$A:$AK,9,0),"")</f>
        <v/>
      </c>
      <c r="W95" s="28" t="str">
        <f>IFERROR(VLOOKUP($A95,[1]Revenue_Margin_input_ISC!$A:$AK,10,0),"")</f>
        <v/>
      </c>
      <c r="X95" s="28" t="str">
        <f>IFERROR(VLOOKUP($A95,[1]Revenue_Margin_input_ISC!$A:$AK,11,0),"")</f>
        <v/>
      </c>
      <c r="Y95" s="28" t="str">
        <f>IFERROR(VLOOKUP($A95,[1]Revenue_Margin_input_ISC!$A:$AK,12,0),"")</f>
        <v/>
      </c>
      <c r="Z95" s="28" t="str">
        <f>IFERROR(VLOOKUP($A95,[1]Revenue_Margin_input_ISC!$A:$AK,13,0),"")</f>
        <v/>
      </c>
      <c r="AA95" s="29">
        <f t="shared" si="46"/>
        <v>0</v>
      </c>
      <c r="AB95" s="30">
        <f t="shared" si="46"/>
        <v>0</v>
      </c>
      <c r="AC95" s="30">
        <f t="shared" si="46"/>
        <v>0</v>
      </c>
      <c r="AD95" s="30">
        <f t="shared" si="44"/>
        <v>0</v>
      </c>
      <c r="AE95" s="30">
        <f t="shared" si="44"/>
        <v>0</v>
      </c>
      <c r="AF95" s="30">
        <f t="shared" si="44"/>
        <v>0</v>
      </c>
      <c r="AG95" s="31">
        <f t="shared" si="44"/>
        <v>0</v>
      </c>
      <c r="AH95" s="29">
        <f t="shared" si="47"/>
        <v>0</v>
      </c>
      <c r="AI95" s="30">
        <f t="shared" si="47"/>
        <v>0</v>
      </c>
      <c r="AJ95" s="30">
        <f t="shared" si="47"/>
        <v>0</v>
      </c>
      <c r="AK95" s="30">
        <f t="shared" si="45"/>
        <v>0</v>
      </c>
      <c r="AL95" s="30">
        <f t="shared" si="45"/>
        <v>0</v>
      </c>
      <c r="AM95" s="30">
        <f t="shared" si="45"/>
        <v>0</v>
      </c>
      <c r="AN95" s="31">
        <f t="shared" si="45"/>
        <v>0</v>
      </c>
      <c r="AO95" s="42" t="str">
        <f t="shared" si="48"/>
        <v/>
      </c>
      <c r="AP95" s="43" t="str">
        <f t="shared" si="48"/>
        <v/>
      </c>
      <c r="AQ95" s="43" t="str">
        <f t="shared" si="48"/>
        <v/>
      </c>
      <c r="AR95" s="43" t="str">
        <f t="shared" si="48"/>
        <v/>
      </c>
      <c r="AS95" s="43" t="str">
        <f t="shared" si="48"/>
        <v/>
      </c>
      <c r="AT95" s="43" t="str">
        <f t="shared" si="48"/>
        <v/>
      </c>
      <c r="AU95" s="90" t="str">
        <f t="shared" si="48"/>
        <v/>
      </c>
      <c r="AV95" t="str">
        <f t="shared" si="36"/>
        <v>C2 - Standard and Premium</v>
      </c>
      <c r="AW95" t="str">
        <f t="shared" si="42"/>
        <v>C2 - Standard and Premium_AM &amp; EMEA</v>
      </c>
    </row>
    <row r="96" spans="1:49" ht="15" outlineLevel="1" x14ac:dyDescent="0.25">
      <c r="A96" s="21" t="s">
        <v>203</v>
      </c>
      <c r="B96" t="s">
        <v>204</v>
      </c>
      <c r="C96" t="s">
        <v>60</v>
      </c>
      <c r="D96" t="s">
        <v>34</v>
      </c>
      <c r="E96" t="str">
        <f>VLOOKUP(A96,[1]VLookup!G:I,3,0)</f>
        <v>C2 Order Picker</v>
      </c>
      <c r="F96" s="105">
        <v>0</v>
      </c>
      <c r="G96" s="103">
        <f t="shared" si="34"/>
        <v>0</v>
      </c>
      <c r="H96" s="103">
        <f>IFERROR(VLOOKUP(A96,[1]ISC_bookings_input!H:I,2,0),0)</f>
        <v>0</v>
      </c>
      <c r="I96" s="103">
        <f t="shared" si="35"/>
        <v>0</v>
      </c>
      <c r="J96" s="103">
        <f t="shared" si="35"/>
        <v>0</v>
      </c>
      <c r="K96" s="103">
        <f t="shared" si="35"/>
        <v>0</v>
      </c>
      <c r="L96" s="103">
        <f t="shared" si="35"/>
        <v>0</v>
      </c>
      <c r="M96" s="86" t="str">
        <f>IFERROR(VLOOKUP(A96,[1]Revenue_Margin_input_ISC!A:F,6,0),"")</f>
        <v/>
      </c>
      <c r="N96" s="25" t="str">
        <f t="shared" si="43"/>
        <v/>
      </c>
      <c r="O96" s="25" t="str">
        <f t="shared" si="43"/>
        <v/>
      </c>
      <c r="P96" s="25" t="str">
        <f t="shared" si="43"/>
        <v/>
      </c>
      <c r="Q96" s="25" t="str">
        <f t="shared" si="43"/>
        <v/>
      </c>
      <c r="R96" s="25" t="str">
        <f t="shared" si="43"/>
        <v/>
      </c>
      <c r="S96" s="26" t="str">
        <f t="shared" si="43"/>
        <v/>
      </c>
      <c r="T96" s="27" t="str">
        <f>IFERROR(VLOOKUP(A96,[1]Revenue_Margin_input_ISC!A:K,7,0),"")</f>
        <v/>
      </c>
      <c r="U96" s="28" t="str">
        <f>IFERROR(VLOOKUP(A96,[1]Revenue_Margin_input_ISC!A:K,8,0),"")</f>
        <v/>
      </c>
      <c r="V96" s="28" t="str">
        <f>IFERROR(VLOOKUP($A96,[1]Revenue_Margin_input_ISC!$A:$AK,9,0),"")</f>
        <v/>
      </c>
      <c r="W96" s="28" t="str">
        <f>IFERROR(VLOOKUP($A96,[1]Revenue_Margin_input_ISC!$A:$AK,10,0),"")</f>
        <v/>
      </c>
      <c r="X96" s="28" t="str">
        <f>IFERROR(VLOOKUP($A96,[1]Revenue_Margin_input_ISC!$A:$AK,11,0),"")</f>
        <v/>
      </c>
      <c r="Y96" s="28" t="str">
        <f>IFERROR(VLOOKUP($A96,[1]Revenue_Margin_input_ISC!$A:$AK,12,0),"")</f>
        <v/>
      </c>
      <c r="Z96" s="28" t="str">
        <f>IFERROR(VLOOKUP($A96,[1]Revenue_Margin_input_ISC!$A:$AK,13,0),"")</f>
        <v/>
      </c>
      <c r="AA96" s="29">
        <f t="shared" si="46"/>
        <v>0</v>
      </c>
      <c r="AB96" s="30">
        <f t="shared" si="46"/>
        <v>0</v>
      </c>
      <c r="AC96" s="30">
        <f t="shared" si="46"/>
        <v>0</v>
      </c>
      <c r="AD96" s="30">
        <f t="shared" si="44"/>
        <v>0</v>
      </c>
      <c r="AE96" s="30">
        <f t="shared" si="44"/>
        <v>0</v>
      </c>
      <c r="AF96" s="30">
        <f t="shared" si="44"/>
        <v>0</v>
      </c>
      <c r="AG96" s="31">
        <f t="shared" si="44"/>
        <v>0</v>
      </c>
      <c r="AH96" s="29">
        <f t="shared" si="47"/>
        <v>0</v>
      </c>
      <c r="AI96" s="30">
        <f t="shared" si="47"/>
        <v>0</v>
      </c>
      <c r="AJ96" s="30">
        <f t="shared" si="47"/>
        <v>0</v>
      </c>
      <c r="AK96" s="30">
        <f t="shared" si="45"/>
        <v>0</v>
      </c>
      <c r="AL96" s="30">
        <f t="shared" si="45"/>
        <v>0</v>
      </c>
      <c r="AM96" s="30">
        <f t="shared" si="45"/>
        <v>0</v>
      </c>
      <c r="AN96" s="31">
        <f t="shared" si="45"/>
        <v>0</v>
      </c>
      <c r="AO96" s="42" t="str">
        <f t="shared" si="48"/>
        <v/>
      </c>
      <c r="AP96" s="43" t="str">
        <f t="shared" si="48"/>
        <v/>
      </c>
      <c r="AQ96" s="43" t="str">
        <f t="shared" si="48"/>
        <v/>
      </c>
      <c r="AR96" s="43" t="str">
        <f t="shared" si="48"/>
        <v/>
      </c>
      <c r="AS96" s="43" t="str">
        <f t="shared" si="48"/>
        <v/>
      </c>
      <c r="AT96" s="43" t="str">
        <f t="shared" si="48"/>
        <v/>
      </c>
      <c r="AU96" s="90" t="str">
        <f t="shared" si="48"/>
        <v/>
      </c>
      <c r="AV96" t="str">
        <f t="shared" si="36"/>
        <v>C2 - Standard and Premium</v>
      </c>
      <c r="AW96" t="str">
        <f t="shared" si="42"/>
        <v>C2 - Standard and Premium_AM &amp; EMEA</v>
      </c>
    </row>
    <row r="97" spans="1:49" ht="15" outlineLevel="1" x14ac:dyDescent="0.25">
      <c r="A97" s="21" t="s">
        <v>205</v>
      </c>
      <c r="B97" t="s">
        <v>206</v>
      </c>
      <c r="C97" t="s">
        <v>26</v>
      </c>
      <c r="D97" t="s">
        <v>15</v>
      </c>
      <c r="E97" t="str">
        <f>VLOOKUP(A97,[1]VLookup!G:I,3,0)</f>
        <v>C2 Order Picker</v>
      </c>
      <c r="F97" s="105">
        <v>0</v>
      </c>
      <c r="G97" s="103">
        <f t="shared" si="34"/>
        <v>0</v>
      </c>
      <c r="H97" s="103">
        <f>IFERROR(VLOOKUP(A97,[1]ISC_bookings_input!H:I,2,0),0)</f>
        <v>0</v>
      </c>
      <c r="I97" s="103">
        <f t="shared" si="35"/>
        <v>0</v>
      </c>
      <c r="J97" s="103">
        <f t="shared" si="35"/>
        <v>0</v>
      </c>
      <c r="K97" s="103">
        <f t="shared" si="35"/>
        <v>0</v>
      </c>
      <c r="L97" s="103">
        <f t="shared" si="35"/>
        <v>0</v>
      </c>
      <c r="M97" s="86" t="str">
        <f>IFERROR(VLOOKUP(A97,[1]Revenue_Margin_input_ISC!A:F,6,0),"")</f>
        <v/>
      </c>
      <c r="N97" s="25" t="str">
        <f t="shared" si="43"/>
        <v/>
      </c>
      <c r="O97" s="25" t="str">
        <f t="shared" si="43"/>
        <v/>
      </c>
      <c r="P97" s="25" t="str">
        <f t="shared" si="43"/>
        <v/>
      </c>
      <c r="Q97" s="25" t="str">
        <f t="shared" si="43"/>
        <v/>
      </c>
      <c r="R97" s="25" t="str">
        <f t="shared" si="43"/>
        <v/>
      </c>
      <c r="S97" s="26" t="str">
        <f t="shared" si="43"/>
        <v/>
      </c>
      <c r="T97" s="27" t="str">
        <f>IFERROR(VLOOKUP(A97,[1]Revenue_Margin_input_ISC!A:K,7,0),"")</f>
        <v/>
      </c>
      <c r="U97" s="28" t="str">
        <f>IFERROR(VLOOKUP(A97,[1]Revenue_Margin_input_ISC!A:K,8,0),"")</f>
        <v/>
      </c>
      <c r="V97" s="28" t="str">
        <f>IFERROR(VLOOKUP($A97,[1]Revenue_Margin_input_ISC!$A:$AK,9,0),"")</f>
        <v/>
      </c>
      <c r="W97" s="28" t="str">
        <f>IFERROR(VLOOKUP($A97,[1]Revenue_Margin_input_ISC!$A:$AK,10,0),"")</f>
        <v/>
      </c>
      <c r="X97" s="28" t="str">
        <f>IFERROR(VLOOKUP($A97,[1]Revenue_Margin_input_ISC!$A:$AK,11,0),"")</f>
        <v/>
      </c>
      <c r="Y97" s="28" t="str">
        <f>IFERROR(VLOOKUP($A97,[1]Revenue_Margin_input_ISC!$A:$AK,12,0),"")</f>
        <v/>
      </c>
      <c r="Z97" s="28" t="str">
        <f>IFERROR(VLOOKUP($A97,[1]Revenue_Margin_input_ISC!$A:$AK,13,0),"")</f>
        <v/>
      </c>
      <c r="AA97" s="29">
        <f t="shared" si="46"/>
        <v>0</v>
      </c>
      <c r="AB97" s="30">
        <f t="shared" si="46"/>
        <v>0</v>
      </c>
      <c r="AC97" s="30">
        <f t="shared" si="46"/>
        <v>0</v>
      </c>
      <c r="AD97" s="30">
        <f t="shared" si="44"/>
        <v>0</v>
      </c>
      <c r="AE97" s="30">
        <f t="shared" si="44"/>
        <v>0</v>
      </c>
      <c r="AF97" s="30">
        <f t="shared" si="44"/>
        <v>0</v>
      </c>
      <c r="AG97" s="31">
        <f t="shared" si="44"/>
        <v>0</v>
      </c>
      <c r="AH97" s="29">
        <f t="shared" si="47"/>
        <v>0</v>
      </c>
      <c r="AI97" s="30">
        <f t="shared" si="47"/>
        <v>0</v>
      </c>
      <c r="AJ97" s="30">
        <f t="shared" si="47"/>
        <v>0</v>
      </c>
      <c r="AK97" s="30">
        <f t="shared" si="45"/>
        <v>0</v>
      </c>
      <c r="AL97" s="30">
        <f t="shared" si="45"/>
        <v>0</v>
      </c>
      <c r="AM97" s="30">
        <f t="shared" si="45"/>
        <v>0</v>
      </c>
      <c r="AN97" s="31">
        <f t="shared" si="45"/>
        <v>0</v>
      </c>
      <c r="AO97" s="42" t="str">
        <f t="shared" si="48"/>
        <v/>
      </c>
      <c r="AP97" s="43" t="str">
        <f t="shared" si="48"/>
        <v/>
      </c>
      <c r="AQ97" s="43" t="str">
        <f t="shared" si="48"/>
        <v/>
      </c>
      <c r="AR97" s="43" t="str">
        <f t="shared" si="48"/>
        <v/>
      </c>
      <c r="AS97" s="43" t="str">
        <f t="shared" si="48"/>
        <v/>
      </c>
      <c r="AT97" s="43" t="str">
        <f t="shared" si="48"/>
        <v/>
      </c>
      <c r="AU97" s="90" t="str">
        <f t="shared" si="48"/>
        <v/>
      </c>
      <c r="AV97" t="str">
        <f t="shared" si="36"/>
        <v>C2 - Standard and Premium</v>
      </c>
      <c r="AW97" t="str">
        <f t="shared" si="42"/>
        <v>C2 - Standard and Premium_AM &amp; EMEA</v>
      </c>
    </row>
    <row r="98" spans="1:49" ht="15" outlineLevel="1" x14ac:dyDescent="0.25">
      <c r="A98" s="21" t="s">
        <v>207</v>
      </c>
      <c r="B98" t="s">
        <v>208</v>
      </c>
      <c r="C98" t="s">
        <v>26</v>
      </c>
      <c r="D98" t="s">
        <v>18</v>
      </c>
      <c r="E98" t="str">
        <f>VLOOKUP(A98,[1]VLookup!G:I,3,0)</f>
        <v>C2 Order Picker</v>
      </c>
      <c r="F98" s="105">
        <v>0</v>
      </c>
      <c r="G98" s="103">
        <f t="shared" si="34"/>
        <v>0</v>
      </c>
      <c r="H98" s="103">
        <f>IFERROR(VLOOKUP(A98,[1]ISC_bookings_input!H:I,2,0),0)</f>
        <v>0</v>
      </c>
      <c r="I98" s="103">
        <f t="shared" si="35"/>
        <v>0</v>
      </c>
      <c r="J98" s="103">
        <f t="shared" si="35"/>
        <v>0</v>
      </c>
      <c r="K98" s="103">
        <f t="shared" si="35"/>
        <v>0</v>
      </c>
      <c r="L98" s="103">
        <f t="shared" si="35"/>
        <v>0</v>
      </c>
      <c r="M98" s="86" t="str">
        <f>IFERROR(VLOOKUP(A98,[1]Revenue_Margin_input_ISC!A:F,6,0),"")</f>
        <v/>
      </c>
      <c r="N98" s="25" t="str">
        <f t="shared" si="43"/>
        <v/>
      </c>
      <c r="O98" s="25" t="str">
        <f t="shared" si="43"/>
        <v/>
      </c>
      <c r="P98" s="25" t="str">
        <f t="shared" si="43"/>
        <v/>
      </c>
      <c r="Q98" s="25" t="str">
        <f t="shared" si="43"/>
        <v/>
      </c>
      <c r="R98" s="25" t="str">
        <f t="shared" si="43"/>
        <v/>
      </c>
      <c r="S98" s="26" t="str">
        <f t="shared" si="43"/>
        <v/>
      </c>
      <c r="T98" s="27" t="str">
        <f>IFERROR(VLOOKUP(A98,[1]Revenue_Margin_input_ISC!A:K,7,0),"")</f>
        <v/>
      </c>
      <c r="U98" s="28" t="str">
        <f>IFERROR(VLOOKUP(A98,[1]Revenue_Margin_input_ISC!A:K,8,0),"")</f>
        <v/>
      </c>
      <c r="V98" s="28" t="str">
        <f>IFERROR(VLOOKUP($A98,[1]Revenue_Margin_input_ISC!$A:$AK,9,0),"")</f>
        <v/>
      </c>
      <c r="W98" s="28" t="str">
        <f>IFERROR(VLOOKUP($A98,[1]Revenue_Margin_input_ISC!$A:$AK,10,0),"")</f>
        <v/>
      </c>
      <c r="X98" s="28" t="str">
        <f>IFERROR(VLOOKUP($A98,[1]Revenue_Margin_input_ISC!$A:$AK,11,0),"")</f>
        <v/>
      </c>
      <c r="Y98" s="28" t="str">
        <f>IFERROR(VLOOKUP($A98,[1]Revenue_Margin_input_ISC!$A:$AK,12,0),"")</f>
        <v/>
      </c>
      <c r="Z98" s="28" t="str">
        <f>IFERROR(VLOOKUP($A98,[1]Revenue_Margin_input_ISC!$A:$AK,13,0),"")</f>
        <v/>
      </c>
      <c r="AA98" s="29">
        <f t="shared" si="46"/>
        <v>0</v>
      </c>
      <c r="AB98" s="30">
        <f t="shared" si="46"/>
        <v>0</v>
      </c>
      <c r="AC98" s="30">
        <f t="shared" si="46"/>
        <v>0</v>
      </c>
      <c r="AD98" s="30">
        <f t="shared" si="44"/>
        <v>0</v>
      </c>
      <c r="AE98" s="30">
        <f t="shared" si="44"/>
        <v>0</v>
      </c>
      <c r="AF98" s="30">
        <f t="shared" si="44"/>
        <v>0</v>
      </c>
      <c r="AG98" s="31">
        <f t="shared" si="44"/>
        <v>0</v>
      </c>
      <c r="AH98" s="29">
        <f t="shared" si="47"/>
        <v>0</v>
      </c>
      <c r="AI98" s="30">
        <f t="shared" si="47"/>
        <v>0</v>
      </c>
      <c r="AJ98" s="30">
        <f t="shared" si="47"/>
        <v>0</v>
      </c>
      <c r="AK98" s="30">
        <f t="shared" si="45"/>
        <v>0</v>
      </c>
      <c r="AL98" s="30">
        <f t="shared" si="45"/>
        <v>0</v>
      </c>
      <c r="AM98" s="30">
        <f t="shared" si="45"/>
        <v>0</v>
      </c>
      <c r="AN98" s="31">
        <f t="shared" si="45"/>
        <v>0</v>
      </c>
      <c r="AO98" s="42" t="str">
        <f t="shared" si="48"/>
        <v/>
      </c>
      <c r="AP98" s="43" t="str">
        <f t="shared" si="48"/>
        <v/>
      </c>
      <c r="AQ98" s="43" t="str">
        <f t="shared" si="48"/>
        <v/>
      </c>
      <c r="AR98" s="43" t="str">
        <f t="shared" si="48"/>
        <v/>
      </c>
      <c r="AS98" s="43" t="str">
        <f t="shared" si="48"/>
        <v/>
      </c>
      <c r="AT98" s="43" t="str">
        <f t="shared" si="48"/>
        <v/>
      </c>
      <c r="AU98" s="90" t="str">
        <f t="shared" si="48"/>
        <v/>
      </c>
      <c r="AV98" t="str">
        <f t="shared" si="36"/>
        <v>C2 - Standard and Premium</v>
      </c>
      <c r="AW98" t="str">
        <f t="shared" si="42"/>
        <v>C2 - Standard and Premium_AM &amp; EMEA</v>
      </c>
    </row>
    <row r="99" spans="1:49" ht="15" outlineLevel="1" x14ac:dyDescent="0.25">
      <c r="A99" s="21" t="s">
        <v>209</v>
      </c>
      <c r="B99" t="s">
        <v>210</v>
      </c>
      <c r="C99" t="s">
        <v>211</v>
      </c>
      <c r="D99" t="s">
        <v>18</v>
      </c>
      <c r="E99" t="str">
        <f>VLOOKUP(A99,[1]VLookup!G:I,3,0)</f>
        <v>C2 Order Picker</v>
      </c>
      <c r="F99" s="105">
        <v>0</v>
      </c>
      <c r="G99" s="103">
        <f t="shared" si="34"/>
        <v>0</v>
      </c>
      <c r="H99" s="103">
        <f>IFERROR(VLOOKUP(A99,[1]ISC_bookings_input!H:I,2,0),0)</f>
        <v>0</v>
      </c>
      <c r="I99" s="103">
        <f t="shared" si="35"/>
        <v>0</v>
      </c>
      <c r="J99" s="103">
        <f t="shared" si="35"/>
        <v>0</v>
      </c>
      <c r="K99" s="103">
        <f t="shared" si="35"/>
        <v>0</v>
      </c>
      <c r="L99" s="103">
        <f t="shared" si="35"/>
        <v>0</v>
      </c>
      <c r="M99" s="86" t="str">
        <f>IFERROR(VLOOKUP(A99,[1]Revenue_Margin_input_ISC!A:F,6,0),"")</f>
        <v/>
      </c>
      <c r="N99" s="25" t="str">
        <f t="shared" ref="N99:S114" si="49">M99</f>
        <v/>
      </c>
      <c r="O99" s="25" t="str">
        <f t="shared" si="49"/>
        <v/>
      </c>
      <c r="P99" s="25" t="str">
        <f t="shared" si="49"/>
        <v/>
      </c>
      <c r="Q99" s="25" t="str">
        <f t="shared" si="49"/>
        <v/>
      </c>
      <c r="R99" s="25" t="str">
        <f t="shared" si="49"/>
        <v/>
      </c>
      <c r="S99" s="26" t="str">
        <f t="shared" si="49"/>
        <v/>
      </c>
      <c r="T99" s="27" t="str">
        <f>IFERROR(VLOOKUP(A99,[1]Revenue_Margin_input_ISC!A:K,7,0),"")</f>
        <v/>
      </c>
      <c r="U99" s="28" t="str">
        <f>IFERROR(VLOOKUP(A99,[1]Revenue_Margin_input_ISC!A:K,8,0),"")</f>
        <v/>
      </c>
      <c r="V99" s="28" t="str">
        <f>IFERROR(VLOOKUP($A99,[1]Revenue_Margin_input_ISC!$A:$AK,9,0),"")</f>
        <v/>
      </c>
      <c r="W99" s="28" t="str">
        <f>IFERROR(VLOOKUP($A99,[1]Revenue_Margin_input_ISC!$A:$AK,10,0),"")</f>
        <v/>
      </c>
      <c r="X99" s="28" t="str">
        <f>IFERROR(VLOOKUP($A99,[1]Revenue_Margin_input_ISC!$A:$AK,11,0),"")</f>
        <v/>
      </c>
      <c r="Y99" s="28" t="str">
        <f>IFERROR(VLOOKUP($A99,[1]Revenue_Margin_input_ISC!$A:$AK,12,0),"")</f>
        <v/>
      </c>
      <c r="Z99" s="28" t="str">
        <f>IFERROR(VLOOKUP($A99,[1]Revenue_Margin_input_ISC!$A:$AK,13,0),"")</f>
        <v/>
      </c>
      <c r="AA99" s="29">
        <f t="shared" si="46"/>
        <v>0</v>
      </c>
      <c r="AB99" s="30">
        <f t="shared" si="46"/>
        <v>0</v>
      </c>
      <c r="AC99" s="30">
        <f t="shared" si="46"/>
        <v>0</v>
      </c>
      <c r="AD99" s="30">
        <f t="shared" si="44"/>
        <v>0</v>
      </c>
      <c r="AE99" s="30">
        <f t="shared" si="44"/>
        <v>0</v>
      </c>
      <c r="AF99" s="30">
        <f t="shared" si="44"/>
        <v>0</v>
      </c>
      <c r="AG99" s="31">
        <f t="shared" si="44"/>
        <v>0</v>
      </c>
      <c r="AH99" s="29">
        <f t="shared" si="47"/>
        <v>0</v>
      </c>
      <c r="AI99" s="30">
        <f t="shared" si="47"/>
        <v>0</v>
      </c>
      <c r="AJ99" s="30">
        <f t="shared" si="47"/>
        <v>0</v>
      </c>
      <c r="AK99" s="30">
        <f t="shared" si="45"/>
        <v>0</v>
      </c>
      <c r="AL99" s="30">
        <f t="shared" si="45"/>
        <v>0</v>
      </c>
      <c r="AM99" s="30">
        <f t="shared" si="45"/>
        <v>0</v>
      </c>
      <c r="AN99" s="31">
        <f t="shared" si="45"/>
        <v>0</v>
      </c>
      <c r="AO99" s="42" t="str">
        <f t="shared" si="48"/>
        <v/>
      </c>
      <c r="AP99" s="43" t="str">
        <f t="shared" si="48"/>
        <v/>
      </c>
      <c r="AQ99" s="43" t="str">
        <f t="shared" si="48"/>
        <v/>
      </c>
      <c r="AR99" s="43" t="str">
        <f t="shared" si="48"/>
        <v/>
      </c>
      <c r="AS99" s="43" t="str">
        <f t="shared" si="48"/>
        <v/>
      </c>
      <c r="AT99" s="43" t="str">
        <f t="shared" si="48"/>
        <v/>
      </c>
      <c r="AU99" s="90" t="str">
        <f t="shared" si="48"/>
        <v/>
      </c>
      <c r="AV99" t="str">
        <f t="shared" si="36"/>
        <v>C2 - Standard and Premium</v>
      </c>
      <c r="AW99" t="str">
        <f t="shared" si="42"/>
        <v>C2 - Standard and Premium_AM &amp; EMEA</v>
      </c>
    </row>
    <row r="100" spans="1:49" ht="15" outlineLevel="1" x14ac:dyDescent="0.25">
      <c r="A100" s="21" t="s">
        <v>214</v>
      </c>
      <c r="B100" t="s">
        <v>210</v>
      </c>
      <c r="C100" t="s">
        <v>211</v>
      </c>
      <c r="D100" t="s">
        <v>15</v>
      </c>
      <c r="E100" t="str">
        <f>VLOOKUP(A100,[1]VLookup!G:I,3,0)</f>
        <v>C2 Order Picker</v>
      </c>
      <c r="F100" s="105">
        <v>0</v>
      </c>
      <c r="G100" s="103">
        <f t="shared" si="34"/>
        <v>0</v>
      </c>
      <c r="H100" s="103">
        <f>IFERROR(VLOOKUP(A100,[1]ISC_bookings_input!H:I,2,0),0)</f>
        <v>0</v>
      </c>
      <c r="I100" s="103">
        <f t="shared" si="35"/>
        <v>0</v>
      </c>
      <c r="J100" s="103">
        <f t="shared" si="35"/>
        <v>0</v>
      </c>
      <c r="K100" s="103">
        <f t="shared" si="35"/>
        <v>0</v>
      </c>
      <c r="L100" s="103">
        <f t="shared" si="35"/>
        <v>0</v>
      </c>
      <c r="M100" s="86" t="str">
        <f>IFERROR(VLOOKUP(A100,[1]Revenue_Margin_input_ISC!A:F,6,0),"")</f>
        <v/>
      </c>
      <c r="N100" s="25" t="str">
        <f t="shared" si="49"/>
        <v/>
      </c>
      <c r="O100" s="25" t="str">
        <f t="shared" si="49"/>
        <v/>
      </c>
      <c r="P100" s="25" t="str">
        <f t="shared" si="49"/>
        <v/>
      </c>
      <c r="Q100" s="25" t="str">
        <f t="shared" si="49"/>
        <v/>
      </c>
      <c r="R100" s="25" t="str">
        <f t="shared" si="49"/>
        <v/>
      </c>
      <c r="S100" s="26" t="str">
        <f t="shared" si="49"/>
        <v/>
      </c>
      <c r="T100" s="27" t="str">
        <f>IFERROR(VLOOKUP(A100,[1]Revenue_Margin_input_ISC!A:K,7,0),"")</f>
        <v/>
      </c>
      <c r="U100" s="28" t="str">
        <f>IFERROR(VLOOKUP(A100,[1]Revenue_Margin_input_ISC!A:K,8,0),"")</f>
        <v/>
      </c>
      <c r="V100" s="28" t="str">
        <f>IFERROR(VLOOKUP($A100,[1]Revenue_Margin_input_ISC!$A:$AK,9,0),"")</f>
        <v/>
      </c>
      <c r="W100" s="28" t="str">
        <f>IFERROR(VLOOKUP($A100,[1]Revenue_Margin_input_ISC!$A:$AK,10,0),"")</f>
        <v/>
      </c>
      <c r="X100" s="28" t="str">
        <f>IFERROR(VLOOKUP($A100,[1]Revenue_Margin_input_ISC!$A:$AK,11,0),"")</f>
        <v/>
      </c>
      <c r="Y100" s="28" t="str">
        <f>IFERROR(VLOOKUP($A100,[1]Revenue_Margin_input_ISC!$A:$AK,12,0),"")</f>
        <v/>
      </c>
      <c r="Z100" s="28" t="str">
        <f>IFERROR(VLOOKUP($A100,[1]Revenue_Margin_input_ISC!$A:$AK,13,0),"")</f>
        <v/>
      </c>
      <c r="AA100" s="29">
        <f t="shared" si="46"/>
        <v>0</v>
      </c>
      <c r="AB100" s="30">
        <f t="shared" si="46"/>
        <v>0</v>
      </c>
      <c r="AC100" s="30">
        <f t="shared" si="46"/>
        <v>0</v>
      </c>
      <c r="AD100" s="30">
        <f t="shared" si="44"/>
        <v>0</v>
      </c>
      <c r="AE100" s="30">
        <f t="shared" si="44"/>
        <v>0</v>
      </c>
      <c r="AF100" s="30">
        <f t="shared" si="44"/>
        <v>0</v>
      </c>
      <c r="AG100" s="31">
        <f t="shared" si="44"/>
        <v>0</v>
      </c>
      <c r="AH100" s="29">
        <f t="shared" si="47"/>
        <v>0</v>
      </c>
      <c r="AI100" s="30">
        <f t="shared" si="47"/>
        <v>0</v>
      </c>
      <c r="AJ100" s="30">
        <f t="shared" si="47"/>
        <v>0</v>
      </c>
      <c r="AK100" s="30">
        <f t="shared" si="45"/>
        <v>0</v>
      </c>
      <c r="AL100" s="30">
        <f t="shared" si="45"/>
        <v>0</v>
      </c>
      <c r="AM100" s="30">
        <f t="shared" si="45"/>
        <v>0</v>
      </c>
      <c r="AN100" s="31">
        <f t="shared" si="45"/>
        <v>0</v>
      </c>
      <c r="AO100" s="42" t="str">
        <f t="shared" si="48"/>
        <v/>
      </c>
      <c r="AP100" s="43" t="str">
        <f t="shared" si="48"/>
        <v/>
      </c>
      <c r="AQ100" s="43" t="str">
        <f t="shared" si="48"/>
        <v/>
      </c>
      <c r="AR100" s="43" t="str">
        <f t="shared" si="48"/>
        <v/>
      </c>
      <c r="AS100" s="43" t="str">
        <f t="shared" si="48"/>
        <v/>
      </c>
      <c r="AT100" s="43" t="str">
        <f t="shared" si="48"/>
        <v/>
      </c>
      <c r="AU100" s="90" t="str">
        <f t="shared" si="48"/>
        <v/>
      </c>
      <c r="AV100" t="str">
        <f t="shared" si="36"/>
        <v>C2 - Standard and Premium</v>
      </c>
      <c r="AW100" t="str">
        <f t="shared" si="42"/>
        <v>C2 - Standard and Premium_AM &amp; EMEA</v>
      </c>
    </row>
    <row r="101" spans="1:49" ht="15" x14ac:dyDescent="0.25">
      <c r="A101" s="35" t="s">
        <v>215</v>
      </c>
      <c r="F101" s="106">
        <v>24</v>
      </c>
      <c r="G101" s="51">
        <f>[1]ISC!BD40</f>
        <v>25</v>
      </c>
      <c r="H101" s="51">
        <f>[1]ISC!BE40</f>
        <v>18</v>
      </c>
      <c r="I101" s="51">
        <f>[1]ISC!BF40</f>
        <v>30</v>
      </c>
      <c r="J101" s="51">
        <f>[1]ISC!BG40</f>
        <v>70</v>
      </c>
      <c r="K101" s="51">
        <f>[1]ISC!BH40</f>
        <v>80</v>
      </c>
      <c r="L101" s="52">
        <f>[1]ISC!BI40</f>
        <v>84</v>
      </c>
      <c r="M101" s="86" t="str">
        <f>IFERROR(VLOOKUP(A101,[1]Revenue_Margin_input_ISC!A:F,6,0),"")</f>
        <v/>
      </c>
      <c r="N101" s="25" t="str">
        <f t="shared" si="49"/>
        <v/>
      </c>
      <c r="O101" s="25" t="str">
        <f t="shared" si="49"/>
        <v/>
      </c>
      <c r="P101" s="25" t="str">
        <f t="shared" si="49"/>
        <v/>
      </c>
      <c r="Q101" s="25" t="str">
        <f t="shared" si="49"/>
        <v/>
      </c>
      <c r="R101" s="25" t="str">
        <f t="shared" si="49"/>
        <v/>
      </c>
      <c r="S101" s="26" t="str">
        <f t="shared" si="49"/>
        <v/>
      </c>
      <c r="T101" s="27" t="str">
        <f>IFERROR(VLOOKUP(A101,[1]Revenue_Margin_input_ISC!A:K,7,0),"")</f>
        <v/>
      </c>
      <c r="U101" s="28" t="str">
        <f>IFERROR(VLOOKUP(A101,[1]Revenue_Margin_input_ISC!A:K,8,0),"")</f>
        <v/>
      </c>
      <c r="V101" s="28" t="str">
        <f>IFERROR(VLOOKUP($A101,[1]Revenue_Margin_input_ISC!$A:$AK,9,0),"")</f>
        <v/>
      </c>
      <c r="W101" s="28" t="str">
        <f>IFERROR(VLOOKUP($A101,[1]Revenue_Margin_input_ISC!$A:$AK,10,0),"")</f>
        <v/>
      </c>
      <c r="X101" s="28" t="str">
        <f>IFERROR(VLOOKUP($A101,[1]Revenue_Margin_input_ISC!$A:$AK,11,0),"")</f>
        <v/>
      </c>
      <c r="Y101" s="28" t="str">
        <f>IFERROR(VLOOKUP($A101,[1]Revenue_Margin_input_ISC!$A:$AK,12,0),"")</f>
        <v/>
      </c>
      <c r="Z101" s="28" t="str">
        <f>IFERROR(VLOOKUP($A101,[1]Revenue_Margin_input_ISC!$A:$AK,13,0),"")</f>
        <v/>
      </c>
      <c r="AA101" s="39">
        <f>SUM(AA52:AA100)</f>
        <v>802.94062333333329</v>
      </c>
      <c r="AB101" s="40">
        <f t="shared" ref="AB101:AN101" si="50">SUM(AB52:AB100)</f>
        <v>867.81662333333327</v>
      </c>
      <c r="AC101" s="40">
        <f t="shared" si="50"/>
        <v>903.94920000000013</v>
      </c>
      <c r="AD101" s="40">
        <f t="shared" si="50"/>
        <v>1506.5820000000003</v>
      </c>
      <c r="AE101" s="40">
        <f t="shared" si="50"/>
        <v>3515.3580000000006</v>
      </c>
      <c r="AF101" s="40">
        <f t="shared" si="50"/>
        <v>4017.5520000000006</v>
      </c>
      <c r="AG101" s="41">
        <f t="shared" si="50"/>
        <v>4218.4296000000004</v>
      </c>
      <c r="AH101" s="39">
        <f t="shared" si="50"/>
        <v>45.694292869894824</v>
      </c>
      <c r="AI101" s="40">
        <f t="shared" si="50"/>
        <v>48.942686179572682</v>
      </c>
      <c r="AJ101" s="40">
        <f t="shared" si="50"/>
        <v>135.59238000000002</v>
      </c>
      <c r="AK101" s="40">
        <f t="shared" si="50"/>
        <v>225.98730000000003</v>
      </c>
      <c r="AL101" s="40">
        <f t="shared" si="50"/>
        <v>527.30370000000005</v>
      </c>
      <c r="AM101" s="40">
        <f t="shared" si="50"/>
        <v>602.63280000000009</v>
      </c>
      <c r="AN101" s="41">
        <f t="shared" si="50"/>
        <v>632.76444000000004</v>
      </c>
      <c r="AO101" s="42">
        <f t="shared" si="48"/>
        <v>5.690868233842649E-2</v>
      </c>
      <c r="AP101" s="43">
        <f t="shared" si="48"/>
        <v>5.6397497885648962E-2</v>
      </c>
      <c r="AQ101" s="43">
        <f t="shared" si="48"/>
        <v>0.15</v>
      </c>
      <c r="AR101" s="43">
        <f t="shared" si="48"/>
        <v>0.15</v>
      </c>
      <c r="AS101" s="43">
        <f t="shared" si="48"/>
        <v>0.15</v>
      </c>
      <c r="AT101" s="43">
        <f t="shared" si="48"/>
        <v>0.15</v>
      </c>
      <c r="AU101" s="90">
        <f t="shared" si="48"/>
        <v>0.15</v>
      </c>
      <c r="AW101" t="str">
        <f t="shared" ref="AW101:AW103" si="51">AV101&amp;"_"&amp;C101</f>
        <v>_</v>
      </c>
    </row>
    <row r="102" spans="1:49" ht="15" outlineLevel="1" x14ac:dyDescent="0.25">
      <c r="A102" s="21" t="s">
        <v>216</v>
      </c>
      <c r="B102" t="s">
        <v>217</v>
      </c>
      <c r="C102" t="s">
        <v>88</v>
      </c>
      <c r="D102" t="s">
        <v>18</v>
      </c>
      <c r="E102" t="str">
        <f>VLOOKUP(A102,[1]VLookup!G:I,3,0)</f>
        <v>C2 Reach</v>
      </c>
      <c r="F102" s="105">
        <v>23</v>
      </c>
      <c r="G102" s="103">
        <f t="shared" ref="G102:L102" si="52">G103</f>
        <v>45</v>
      </c>
      <c r="H102" s="103">
        <f>IFERROR(VLOOKUP(A102,[1]ISC_bookings_input!H:I,2,0),0)</f>
        <v>0</v>
      </c>
      <c r="I102" s="103">
        <f t="shared" si="52"/>
        <v>0</v>
      </c>
      <c r="J102" s="103">
        <f t="shared" si="52"/>
        <v>0</v>
      </c>
      <c r="K102" s="103">
        <f t="shared" si="52"/>
        <v>0</v>
      </c>
      <c r="L102" s="104">
        <f t="shared" si="52"/>
        <v>0</v>
      </c>
      <c r="M102" s="86">
        <f>IFERROR(VLOOKUP(A102,[1]Revenue_Margin_input_ISC!A:F,6,0),"")</f>
        <v>6.9</v>
      </c>
      <c r="N102" s="25">
        <f t="shared" si="49"/>
        <v>6.9</v>
      </c>
      <c r="O102" s="25">
        <f t="shared" si="49"/>
        <v>6.9</v>
      </c>
      <c r="P102" s="25">
        <f t="shared" si="49"/>
        <v>6.9</v>
      </c>
      <c r="Q102" s="25">
        <f t="shared" si="49"/>
        <v>6.9</v>
      </c>
      <c r="R102" s="25">
        <f t="shared" si="49"/>
        <v>6.9</v>
      </c>
      <c r="S102" s="26">
        <f t="shared" si="49"/>
        <v>6.9</v>
      </c>
      <c r="T102" s="27">
        <f>IFERROR(VLOOKUP(A102,[1]Revenue_Margin_input_ISC!A:K,7,0),"")</f>
        <v>0.05</v>
      </c>
      <c r="U102" s="28">
        <f>IFERROR(VLOOKUP(A102,[1]Revenue_Margin_input_ISC!A:K,8,0),"")</f>
        <v>0.05</v>
      </c>
      <c r="V102" s="28">
        <f>IFERROR(VLOOKUP($A102,[1]Revenue_Margin_input_ISC!$A:$AK,9,0),"")</f>
        <v>0.06</v>
      </c>
      <c r="W102" s="28">
        <f>IFERROR(VLOOKUP($A102,[1]Revenue_Margin_input_ISC!$A:$AK,10,0),"")</f>
        <v>0.06</v>
      </c>
      <c r="X102" s="28">
        <f>IFERROR(VLOOKUP($A102,[1]Revenue_Margin_input_ISC!$A:$AK,11,0),"")</f>
        <v>0.06</v>
      </c>
      <c r="Y102" s="28">
        <f>IFERROR(VLOOKUP($A102,[1]Revenue_Margin_input_ISC!$A:$AK,12,0),"")</f>
        <v>0.06</v>
      </c>
      <c r="Z102" s="28">
        <f>IFERROR(VLOOKUP($A102,[1]Revenue_Margin_input_ISC!$A:$AK,13,0),"")</f>
        <v>0.06</v>
      </c>
      <c r="AA102" s="29">
        <f>IFERROR(F102*M102,0)</f>
        <v>158.70000000000002</v>
      </c>
      <c r="AB102" s="30">
        <f t="shared" ref="AB102:AD102" si="53">IFERROR(G102*N102,0)</f>
        <v>310.5</v>
      </c>
      <c r="AC102" s="30">
        <f t="shared" si="53"/>
        <v>0</v>
      </c>
      <c r="AD102" s="30">
        <f t="shared" si="53"/>
        <v>0</v>
      </c>
      <c r="AE102" s="30">
        <f>IFERROR(J102*Q102,0)</f>
        <v>0</v>
      </c>
      <c r="AF102" s="30">
        <f>IFERROR(K102*R102,0)</f>
        <v>0</v>
      </c>
      <c r="AG102" s="31">
        <f>IFERROR(L102*S102,0)</f>
        <v>0</v>
      </c>
      <c r="AH102" s="29">
        <f>IFERROR(AA102*T102,0)</f>
        <v>7.9350000000000014</v>
      </c>
      <c r="AI102" s="30">
        <f t="shared" ref="AI102:AK102" si="54">IFERROR(AB102*U102,0)</f>
        <v>15.525</v>
      </c>
      <c r="AJ102" s="30">
        <f t="shared" si="54"/>
        <v>0</v>
      </c>
      <c r="AK102" s="30">
        <f t="shared" si="54"/>
        <v>0</v>
      </c>
      <c r="AL102" s="30">
        <f>IFERROR(AE102*X102,0)</f>
        <v>0</v>
      </c>
      <c r="AM102" s="30">
        <f>IFERROR(AF102*Y102,0)</f>
        <v>0</v>
      </c>
      <c r="AN102" s="31">
        <f>IFERROR(AG102*Z102,0)</f>
        <v>0</v>
      </c>
      <c r="AO102" s="42"/>
      <c r="AP102" s="43"/>
      <c r="AQ102" s="43"/>
      <c r="AR102" s="43"/>
      <c r="AS102" s="43"/>
      <c r="AT102" s="43"/>
      <c r="AU102" s="90"/>
      <c r="AV102" t="str">
        <f>A103</f>
        <v>C2 - Low Intensity</v>
      </c>
      <c r="AW102" t="str">
        <f t="shared" si="51"/>
        <v>C2 - Low Intensity_Shanghai</v>
      </c>
    </row>
    <row r="103" spans="1:49" ht="15" x14ac:dyDescent="0.25">
      <c r="A103" s="35" t="s">
        <v>218</v>
      </c>
      <c r="F103" s="106">
        <v>23</v>
      </c>
      <c r="G103" s="51">
        <f>[1]ISC!BD41</f>
        <v>45</v>
      </c>
      <c r="H103" s="51">
        <f>[1]ISC!BE41</f>
        <v>0</v>
      </c>
      <c r="I103" s="51">
        <f>[1]ISC!BF41</f>
        <v>0</v>
      </c>
      <c r="J103" s="51">
        <f>[1]ISC!BG41</f>
        <v>0</v>
      </c>
      <c r="K103" s="51">
        <f>[1]ISC!BH41</f>
        <v>0</v>
      </c>
      <c r="L103" s="52">
        <f>[1]ISC!BI41</f>
        <v>0</v>
      </c>
      <c r="M103" s="86" t="str">
        <f>IFERROR(VLOOKUP(A103,[1]Revenue_Margin_input_ISC!A:F,6,0),"")</f>
        <v/>
      </c>
      <c r="N103" s="25" t="str">
        <f t="shared" si="49"/>
        <v/>
      </c>
      <c r="O103" s="25" t="str">
        <f t="shared" si="49"/>
        <v/>
      </c>
      <c r="P103" s="25" t="str">
        <f t="shared" si="49"/>
        <v/>
      </c>
      <c r="Q103" s="25" t="str">
        <f t="shared" si="49"/>
        <v/>
      </c>
      <c r="R103" s="25" t="str">
        <f t="shared" si="49"/>
        <v/>
      </c>
      <c r="S103" s="26" t="str">
        <f t="shared" si="49"/>
        <v/>
      </c>
      <c r="T103" s="27" t="str">
        <f>IFERROR(VLOOKUP(A103,[1]Revenue_Margin_input_ISC!A:K,7,0),"")</f>
        <v/>
      </c>
      <c r="U103" s="28" t="str">
        <f>IFERROR(VLOOKUP(A103,[1]Revenue_Margin_input_ISC!A:K,8,0),"")</f>
        <v/>
      </c>
      <c r="V103" s="28" t="str">
        <f>IFERROR(VLOOKUP($A103,[1]Revenue_Margin_input_ISC!$A:$AK,9,0),"")</f>
        <v/>
      </c>
      <c r="W103" s="28" t="str">
        <f>IFERROR(VLOOKUP($A103,[1]Revenue_Margin_input_ISC!$A:$AK,10,0),"")</f>
        <v/>
      </c>
      <c r="X103" s="28" t="str">
        <f>IFERROR(VLOOKUP($A103,[1]Revenue_Margin_input_ISC!$A:$AK,11,0),"")</f>
        <v/>
      </c>
      <c r="Y103" s="28" t="str">
        <f>IFERROR(VLOOKUP($A103,[1]Revenue_Margin_input_ISC!$A:$AK,12,0),"")</f>
        <v/>
      </c>
      <c r="Z103" s="28" t="str">
        <f>IFERROR(VLOOKUP($A103,[1]Revenue_Margin_input_ISC!$A:$AK,13,0),"")</f>
        <v/>
      </c>
      <c r="AA103" s="39">
        <f>SUM(AA102)</f>
        <v>158.70000000000002</v>
      </c>
      <c r="AB103" s="40">
        <f t="shared" ref="AB103:AN103" si="55">SUM(AB102)</f>
        <v>310.5</v>
      </c>
      <c r="AC103" s="40">
        <f t="shared" si="55"/>
        <v>0</v>
      </c>
      <c r="AD103" s="40">
        <f t="shared" si="55"/>
        <v>0</v>
      </c>
      <c r="AE103" s="40">
        <f t="shared" si="55"/>
        <v>0</v>
      </c>
      <c r="AF103" s="40">
        <f t="shared" si="55"/>
        <v>0</v>
      </c>
      <c r="AG103" s="41">
        <f t="shared" si="55"/>
        <v>0</v>
      </c>
      <c r="AH103" s="39">
        <f t="shared" si="55"/>
        <v>7.9350000000000014</v>
      </c>
      <c r="AI103" s="40">
        <f t="shared" si="55"/>
        <v>15.525</v>
      </c>
      <c r="AJ103" s="40">
        <f t="shared" si="55"/>
        <v>0</v>
      </c>
      <c r="AK103" s="40">
        <f t="shared" si="55"/>
        <v>0</v>
      </c>
      <c r="AL103" s="40">
        <f t="shared" si="55"/>
        <v>0</v>
      </c>
      <c r="AM103" s="40">
        <f t="shared" si="55"/>
        <v>0</v>
      </c>
      <c r="AN103" s="41">
        <f t="shared" si="55"/>
        <v>0</v>
      </c>
      <c r="AO103" s="42">
        <f t="shared" ref="AO103:AU140" si="56">IFERROR(AH103/AA103,"")</f>
        <v>0.05</v>
      </c>
      <c r="AP103" s="43">
        <f t="shared" si="56"/>
        <v>0.05</v>
      </c>
      <c r="AQ103" s="43" t="str">
        <f t="shared" si="56"/>
        <v/>
      </c>
      <c r="AR103" s="43" t="str">
        <f t="shared" si="56"/>
        <v/>
      </c>
      <c r="AS103" s="43" t="str">
        <f t="shared" si="56"/>
        <v/>
      </c>
      <c r="AT103" s="43" t="str">
        <f t="shared" si="56"/>
        <v/>
      </c>
      <c r="AU103" s="90" t="str">
        <f t="shared" si="56"/>
        <v/>
      </c>
      <c r="AW103" t="str">
        <f t="shared" si="51"/>
        <v>_</v>
      </c>
    </row>
    <row r="104" spans="1:49" ht="15" outlineLevel="1" x14ac:dyDescent="0.25">
      <c r="A104" s="21" t="s">
        <v>219</v>
      </c>
      <c r="B104" t="s">
        <v>220</v>
      </c>
      <c r="C104" t="s">
        <v>26</v>
      </c>
      <c r="D104" t="s">
        <v>18</v>
      </c>
      <c r="E104" t="str">
        <f>VLOOKUP(A104,[1]VLookup!G:I,3,0)</f>
        <v>C3 Walkies</v>
      </c>
      <c r="F104" s="105">
        <v>0</v>
      </c>
      <c r="G104" s="103">
        <f>ROUND(G$178*$F104/$F$178,0)</f>
        <v>0</v>
      </c>
      <c r="H104" s="103">
        <f>IFERROR(VLOOKUP(A104,[1]ISC_bookings_input!H:I,2,0),0)</f>
        <v>0</v>
      </c>
      <c r="I104" s="103">
        <f t="shared" ref="I104:L123" si="57">ROUND(I$178*$F104/$F$178,0)</f>
        <v>0</v>
      </c>
      <c r="J104" s="103">
        <f t="shared" si="57"/>
        <v>0</v>
      </c>
      <c r="K104" s="103">
        <f t="shared" si="57"/>
        <v>0</v>
      </c>
      <c r="L104" s="104">
        <f t="shared" si="57"/>
        <v>0</v>
      </c>
      <c r="M104" s="86" t="str">
        <f>IFERROR(VLOOKUP(A104,[1]Revenue_Margin_input_ISC!A:F,6,0),"")</f>
        <v/>
      </c>
      <c r="N104" s="25" t="str">
        <f t="shared" si="49"/>
        <v/>
      </c>
      <c r="O104" s="25" t="str">
        <f t="shared" si="49"/>
        <v/>
      </c>
      <c r="P104" s="25" t="str">
        <f t="shared" si="49"/>
        <v/>
      </c>
      <c r="Q104" s="25" t="str">
        <f t="shared" si="49"/>
        <v/>
      </c>
      <c r="R104" s="25" t="str">
        <f t="shared" si="49"/>
        <v/>
      </c>
      <c r="S104" s="26" t="str">
        <f t="shared" si="49"/>
        <v/>
      </c>
      <c r="T104" s="27" t="str">
        <f>IFERROR(VLOOKUP(A104,[1]Revenue_Margin_input_ISC!A:K,7,0),"")</f>
        <v/>
      </c>
      <c r="U104" s="28" t="str">
        <f>IFERROR(VLOOKUP(A104,[1]Revenue_Margin_input_ISC!A:K,8,0),"")</f>
        <v/>
      </c>
      <c r="V104" s="28" t="str">
        <f>IFERROR(VLOOKUP($A104,[1]Revenue_Margin_input_ISC!$A:$AK,9,0),"")</f>
        <v/>
      </c>
      <c r="W104" s="28" t="str">
        <f>IFERROR(VLOOKUP($A104,[1]Revenue_Margin_input_ISC!$A:$AK,10,0),"")</f>
        <v/>
      </c>
      <c r="X104" s="28" t="str">
        <f>IFERROR(VLOOKUP($A104,[1]Revenue_Margin_input_ISC!$A:$AK,11,0),"")</f>
        <v/>
      </c>
      <c r="Y104" s="28" t="str">
        <f>IFERROR(VLOOKUP($A104,[1]Revenue_Margin_input_ISC!$A:$AK,12,0),"")</f>
        <v/>
      </c>
      <c r="Z104" s="28" t="str">
        <f>IFERROR(VLOOKUP($A104,[1]Revenue_Margin_input_ISC!$A:$AK,13,0),"")</f>
        <v/>
      </c>
      <c r="AA104" s="29">
        <f t="shared" ref="AA104:AG167" si="58">IFERROR(F104*M104,0)</f>
        <v>0</v>
      </c>
      <c r="AB104" s="30">
        <f t="shared" si="58"/>
        <v>0</v>
      </c>
      <c r="AC104" s="30">
        <f t="shared" si="58"/>
        <v>0</v>
      </c>
      <c r="AD104" s="30">
        <f t="shared" si="58"/>
        <v>0</v>
      </c>
      <c r="AE104" s="30">
        <f t="shared" si="58"/>
        <v>0</v>
      </c>
      <c r="AF104" s="30">
        <f t="shared" si="58"/>
        <v>0</v>
      </c>
      <c r="AG104" s="31">
        <f t="shared" si="58"/>
        <v>0</v>
      </c>
      <c r="AH104" s="29">
        <f t="shared" ref="AH104:AN167" si="59">IFERROR(AA104*T104,0)</f>
        <v>0</v>
      </c>
      <c r="AI104" s="30">
        <f t="shared" si="59"/>
        <v>0</v>
      </c>
      <c r="AJ104" s="30">
        <f t="shared" si="59"/>
        <v>0</v>
      </c>
      <c r="AK104" s="30">
        <f t="shared" si="59"/>
        <v>0</v>
      </c>
      <c r="AL104" s="30">
        <f t="shared" si="59"/>
        <v>0</v>
      </c>
      <c r="AM104" s="30">
        <f t="shared" si="59"/>
        <v>0</v>
      </c>
      <c r="AN104" s="31">
        <f t="shared" si="59"/>
        <v>0</v>
      </c>
      <c r="AO104" s="42" t="str">
        <f t="shared" si="56"/>
        <v/>
      </c>
      <c r="AP104" s="43" t="str">
        <f t="shared" si="56"/>
        <v/>
      </c>
      <c r="AQ104" s="43" t="str">
        <f t="shared" si="56"/>
        <v/>
      </c>
      <c r="AR104" s="43" t="str">
        <f t="shared" si="56"/>
        <v/>
      </c>
      <c r="AS104" s="43" t="str">
        <f t="shared" si="56"/>
        <v/>
      </c>
      <c r="AT104" s="43" t="str">
        <f t="shared" si="56"/>
        <v/>
      </c>
      <c r="AU104" s="90" t="str">
        <f t="shared" si="56"/>
        <v/>
      </c>
      <c r="AV104" t="str">
        <f>$A$178</f>
        <v>C3 - Standard and Premium</v>
      </c>
      <c r="AW104" t="str">
        <f t="shared" ref="AW104:AW167" si="60">AV104&amp;"_"&amp;"AM &amp; EMEA"</f>
        <v>C3 - Standard and Premium_AM &amp; EMEA</v>
      </c>
    </row>
    <row r="105" spans="1:49" ht="15" outlineLevel="1" x14ac:dyDescent="0.25">
      <c r="A105" s="21" t="s">
        <v>221</v>
      </c>
      <c r="B105" t="s">
        <v>222</v>
      </c>
      <c r="C105" t="s">
        <v>60</v>
      </c>
      <c r="D105" t="s">
        <v>29</v>
      </c>
      <c r="E105" t="str">
        <f>VLOOKUP(A105,[1]VLookup!G:I,3,0)</f>
        <v>C3 Walkies</v>
      </c>
      <c r="F105" s="105">
        <v>0</v>
      </c>
      <c r="G105" s="103">
        <f t="shared" ref="G105:L124" si="61">ROUND(G$178*$F105/$F$178,0)</f>
        <v>0</v>
      </c>
      <c r="H105" s="103">
        <f>IFERROR(VLOOKUP(A105,[1]ISC_bookings_input!H:I,2,0),0)</f>
        <v>0</v>
      </c>
      <c r="I105" s="103">
        <f t="shared" si="57"/>
        <v>0</v>
      </c>
      <c r="J105" s="103">
        <f t="shared" si="57"/>
        <v>0</v>
      </c>
      <c r="K105" s="103">
        <f t="shared" si="57"/>
        <v>0</v>
      </c>
      <c r="L105" s="104">
        <f t="shared" si="57"/>
        <v>0</v>
      </c>
      <c r="M105" s="86" t="str">
        <f>IFERROR(VLOOKUP(A105,[1]Revenue_Margin_input_ISC!A:F,6,0),"")</f>
        <v/>
      </c>
      <c r="N105" s="25" t="str">
        <f t="shared" si="49"/>
        <v/>
      </c>
      <c r="O105" s="25" t="str">
        <f t="shared" si="49"/>
        <v/>
      </c>
      <c r="P105" s="25" t="str">
        <f t="shared" si="49"/>
        <v/>
      </c>
      <c r="Q105" s="25" t="str">
        <f t="shared" si="49"/>
        <v/>
      </c>
      <c r="R105" s="25" t="str">
        <f t="shared" si="49"/>
        <v/>
      </c>
      <c r="S105" s="26" t="str">
        <f t="shared" si="49"/>
        <v/>
      </c>
      <c r="T105" s="27" t="str">
        <f>IFERROR(VLOOKUP(A105,[1]Revenue_Margin_input_ISC!A:K,7,0),"")</f>
        <v/>
      </c>
      <c r="U105" s="28" t="str">
        <f>IFERROR(VLOOKUP(A105,[1]Revenue_Margin_input_ISC!A:K,8,0),"")</f>
        <v/>
      </c>
      <c r="V105" s="28" t="str">
        <f>IFERROR(VLOOKUP($A105,[1]Revenue_Margin_input_ISC!$A:$AK,9,0),"")</f>
        <v/>
      </c>
      <c r="W105" s="28" t="str">
        <f>IFERROR(VLOOKUP($A105,[1]Revenue_Margin_input_ISC!$A:$AK,10,0),"")</f>
        <v/>
      </c>
      <c r="X105" s="28" t="str">
        <f>IFERROR(VLOOKUP($A105,[1]Revenue_Margin_input_ISC!$A:$AK,11,0),"")</f>
        <v/>
      </c>
      <c r="Y105" s="28" t="str">
        <f>IFERROR(VLOOKUP($A105,[1]Revenue_Margin_input_ISC!$A:$AK,12,0),"")</f>
        <v/>
      </c>
      <c r="Z105" s="28" t="str">
        <f>IFERROR(VLOOKUP($A105,[1]Revenue_Margin_input_ISC!$A:$AK,13,0),"")</f>
        <v/>
      </c>
      <c r="AA105" s="29">
        <f t="shared" si="58"/>
        <v>0</v>
      </c>
      <c r="AB105" s="30">
        <f t="shared" si="58"/>
        <v>0</v>
      </c>
      <c r="AC105" s="30">
        <f t="shared" si="58"/>
        <v>0</v>
      </c>
      <c r="AD105" s="30">
        <f t="shared" si="58"/>
        <v>0</v>
      </c>
      <c r="AE105" s="30">
        <f t="shared" si="58"/>
        <v>0</v>
      </c>
      <c r="AF105" s="30">
        <f t="shared" si="58"/>
        <v>0</v>
      </c>
      <c r="AG105" s="31">
        <f t="shared" si="58"/>
        <v>0</v>
      </c>
      <c r="AH105" s="29">
        <f t="shared" si="59"/>
        <v>0</v>
      </c>
      <c r="AI105" s="30">
        <f t="shared" si="59"/>
        <v>0</v>
      </c>
      <c r="AJ105" s="30">
        <f t="shared" si="59"/>
        <v>0</v>
      </c>
      <c r="AK105" s="30">
        <f t="shared" si="59"/>
        <v>0</v>
      </c>
      <c r="AL105" s="30">
        <f t="shared" si="59"/>
        <v>0</v>
      </c>
      <c r="AM105" s="30">
        <f t="shared" si="59"/>
        <v>0</v>
      </c>
      <c r="AN105" s="31">
        <f t="shared" si="59"/>
        <v>0</v>
      </c>
      <c r="AO105" s="42" t="str">
        <f t="shared" si="56"/>
        <v/>
      </c>
      <c r="AP105" s="43" t="str">
        <f t="shared" si="56"/>
        <v/>
      </c>
      <c r="AQ105" s="43" t="str">
        <f t="shared" si="56"/>
        <v/>
      </c>
      <c r="AR105" s="43" t="str">
        <f t="shared" si="56"/>
        <v/>
      </c>
      <c r="AS105" s="43" t="str">
        <f t="shared" si="56"/>
        <v/>
      </c>
      <c r="AT105" s="43" t="str">
        <f t="shared" si="56"/>
        <v/>
      </c>
      <c r="AU105" s="90" t="str">
        <f t="shared" si="56"/>
        <v/>
      </c>
      <c r="AV105" t="str">
        <f t="shared" ref="AV105:AV168" si="62">$A$178</f>
        <v>C3 - Standard and Premium</v>
      </c>
      <c r="AW105" t="str">
        <f t="shared" si="60"/>
        <v>C3 - Standard and Premium_AM &amp; EMEA</v>
      </c>
    </row>
    <row r="106" spans="1:49" ht="15" outlineLevel="1" x14ac:dyDescent="0.25">
      <c r="A106" s="21" t="s">
        <v>223</v>
      </c>
      <c r="B106" t="s">
        <v>224</v>
      </c>
      <c r="C106" t="s">
        <v>26</v>
      </c>
      <c r="D106" t="s">
        <v>15</v>
      </c>
      <c r="E106" t="str">
        <f>VLOOKUP(A106,[1]VLookup!G:I,3,0)</f>
        <v>C3 Walkies</v>
      </c>
      <c r="F106" s="105">
        <v>0</v>
      </c>
      <c r="G106" s="103">
        <f t="shared" si="61"/>
        <v>0</v>
      </c>
      <c r="H106" s="103">
        <f>IFERROR(VLOOKUP(A106,[1]ISC_bookings_input!H:I,2,0),0)</f>
        <v>0</v>
      </c>
      <c r="I106" s="103">
        <f t="shared" si="57"/>
        <v>0</v>
      </c>
      <c r="J106" s="103">
        <f t="shared" si="57"/>
        <v>0</v>
      </c>
      <c r="K106" s="103">
        <f t="shared" si="57"/>
        <v>0</v>
      </c>
      <c r="L106" s="104">
        <f t="shared" si="57"/>
        <v>0</v>
      </c>
      <c r="M106" s="86" t="str">
        <f>IFERROR(VLOOKUP(A106,[1]Revenue_Margin_input_ISC!A:F,6,0),"")</f>
        <v/>
      </c>
      <c r="N106" s="25" t="str">
        <f t="shared" si="49"/>
        <v/>
      </c>
      <c r="O106" s="25" t="str">
        <f t="shared" si="49"/>
        <v/>
      </c>
      <c r="P106" s="25" t="str">
        <f t="shared" si="49"/>
        <v/>
      </c>
      <c r="Q106" s="25" t="str">
        <f t="shared" si="49"/>
        <v/>
      </c>
      <c r="R106" s="25" t="str">
        <f t="shared" si="49"/>
        <v/>
      </c>
      <c r="S106" s="26" t="str">
        <f t="shared" si="49"/>
        <v/>
      </c>
      <c r="T106" s="27" t="str">
        <f>IFERROR(VLOOKUP(A106,[1]Revenue_Margin_input_ISC!A:K,7,0),"")</f>
        <v/>
      </c>
      <c r="U106" s="28" t="str">
        <f>IFERROR(VLOOKUP(A106,[1]Revenue_Margin_input_ISC!A:K,8,0),"")</f>
        <v/>
      </c>
      <c r="V106" s="28" t="str">
        <f>IFERROR(VLOOKUP($A106,[1]Revenue_Margin_input_ISC!$A:$AK,9,0),"")</f>
        <v/>
      </c>
      <c r="W106" s="28" t="str">
        <f>IFERROR(VLOOKUP($A106,[1]Revenue_Margin_input_ISC!$A:$AK,10,0),"")</f>
        <v/>
      </c>
      <c r="X106" s="28" t="str">
        <f>IFERROR(VLOOKUP($A106,[1]Revenue_Margin_input_ISC!$A:$AK,11,0),"")</f>
        <v/>
      </c>
      <c r="Y106" s="28" t="str">
        <f>IFERROR(VLOOKUP($A106,[1]Revenue_Margin_input_ISC!$A:$AK,12,0),"")</f>
        <v/>
      </c>
      <c r="Z106" s="28" t="str">
        <f>IFERROR(VLOOKUP($A106,[1]Revenue_Margin_input_ISC!$A:$AK,13,0),"")</f>
        <v/>
      </c>
      <c r="AA106" s="29">
        <f t="shared" si="58"/>
        <v>0</v>
      </c>
      <c r="AB106" s="30">
        <f t="shared" si="58"/>
        <v>0</v>
      </c>
      <c r="AC106" s="30">
        <f t="shared" si="58"/>
        <v>0</v>
      </c>
      <c r="AD106" s="30">
        <f t="shared" si="58"/>
        <v>0</v>
      </c>
      <c r="AE106" s="30">
        <f t="shared" si="58"/>
        <v>0</v>
      </c>
      <c r="AF106" s="30">
        <f t="shared" si="58"/>
        <v>0</v>
      </c>
      <c r="AG106" s="31">
        <f t="shared" si="58"/>
        <v>0</v>
      </c>
      <c r="AH106" s="29">
        <f t="shared" si="59"/>
        <v>0</v>
      </c>
      <c r="AI106" s="30">
        <f t="shared" si="59"/>
        <v>0</v>
      </c>
      <c r="AJ106" s="30">
        <f t="shared" si="59"/>
        <v>0</v>
      </c>
      <c r="AK106" s="30">
        <f t="shared" si="59"/>
        <v>0</v>
      </c>
      <c r="AL106" s="30">
        <f t="shared" si="59"/>
        <v>0</v>
      </c>
      <c r="AM106" s="30">
        <f t="shared" si="59"/>
        <v>0</v>
      </c>
      <c r="AN106" s="31">
        <f t="shared" si="59"/>
        <v>0</v>
      </c>
      <c r="AO106" s="42" t="str">
        <f t="shared" si="56"/>
        <v/>
      </c>
      <c r="AP106" s="43" t="str">
        <f t="shared" si="56"/>
        <v/>
      </c>
      <c r="AQ106" s="43" t="str">
        <f t="shared" si="56"/>
        <v/>
      </c>
      <c r="AR106" s="43" t="str">
        <f t="shared" si="56"/>
        <v/>
      </c>
      <c r="AS106" s="43" t="str">
        <f t="shared" si="56"/>
        <v/>
      </c>
      <c r="AT106" s="43" t="str">
        <f t="shared" si="56"/>
        <v/>
      </c>
      <c r="AU106" s="90" t="str">
        <f t="shared" si="56"/>
        <v/>
      </c>
      <c r="AV106" t="str">
        <f t="shared" si="62"/>
        <v>C3 - Standard and Premium</v>
      </c>
      <c r="AW106" t="str">
        <f t="shared" si="60"/>
        <v>C3 - Standard and Premium_AM &amp; EMEA</v>
      </c>
    </row>
    <row r="107" spans="1:49" ht="15" outlineLevel="1" x14ac:dyDescent="0.25">
      <c r="A107" s="21" t="s">
        <v>225</v>
      </c>
      <c r="B107" t="s">
        <v>226</v>
      </c>
      <c r="C107" t="s">
        <v>60</v>
      </c>
      <c r="D107" t="s">
        <v>34</v>
      </c>
      <c r="E107" t="str">
        <f>VLOOKUP(A107,[1]VLookup!G:I,3,0)</f>
        <v>C3 Walkies</v>
      </c>
      <c r="F107" s="105">
        <v>0</v>
      </c>
      <c r="G107" s="103">
        <f t="shared" si="61"/>
        <v>0</v>
      </c>
      <c r="H107" s="103">
        <f>IFERROR(VLOOKUP(A107,[1]ISC_bookings_input!H:I,2,0),0)</f>
        <v>0</v>
      </c>
      <c r="I107" s="103">
        <f t="shared" si="57"/>
        <v>0</v>
      </c>
      <c r="J107" s="103">
        <f t="shared" si="57"/>
        <v>0</v>
      </c>
      <c r="K107" s="103">
        <f t="shared" si="57"/>
        <v>0</v>
      </c>
      <c r="L107" s="104">
        <f t="shared" si="57"/>
        <v>0</v>
      </c>
      <c r="M107" s="86" t="str">
        <f>IFERROR(VLOOKUP(A107,[1]Revenue_Margin_input_ISC!A:F,6,0),"")</f>
        <v/>
      </c>
      <c r="N107" s="25" t="str">
        <f t="shared" si="49"/>
        <v/>
      </c>
      <c r="O107" s="25" t="str">
        <f t="shared" si="49"/>
        <v/>
      </c>
      <c r="P107" s="25" t="str">
        <f t="shared" si="49"/>
        <v/>
      </c>
      <c r="Q107" s="25" t="str">
        <f t="shared" si="49"/>
        <v/>
      </c>
      <c r="R107" s="25" t="str">
        <f t="shared" si="49"/>
        <v/>
      </c>
      <c r="S107" s="26" t="str">
        <f t="shared" si="49"/>
        <v/>
      </c>
      <c r="T107" s="27" t="str">
        <f>IFERROR(VLOOKUP(A107,[1]Revenue_Margin_input_ISC!A:K,7,0),"")</f>
        <v/>
      </c>
      <c r="U107" s="28" t="str">
        <f>IFERROR(VLOOKUP(A107,[1]Revenue_Margin_input_ISC!A:K,8,0),"")</f>
        <v/>
      </c>
      <c r="V107" s="28" t="str">
        <f>IFERROR(VLOOKUP($A107,[1]Revenue_Margin_input_ISC!$A:$AK,9,0),"")</f>
        <v/>
      </c>
      <c r="W107" s="28" t="str">
        <f>IFERROR(VLOOKUP($A107,[1]Revenue_Margin_input_ISC!$A:$AK,10,0),"")</f>
        <v/>
      </c>
      <c r="X107" s="28" t="str">
        <f>IFERROR(VLOOKUP($A107,[1]Revenue_Margin_input_ISC!$A:$AK,11,0),"")</f>
        <v/>
      </c>
      <c r="Y107" s="28" t="str">
        <f>IFERROR(VLOOKUP($A107,[1]Revenue_Margin_input_ISC!$A:$AK,12,0),"")</f>
        <v/>
      </c>
      <c r="Z107" s="28" t="str">
        <f>IFERROR(VLOOKUP($A107,[1]Revenue_Margin_input_ISC!$A:$AK,13,0),"")</f>
        <v/>
      </c>
      <c r="AA107" s="29">
        <f t="shared" si="58"/>
        <v>0</v>
      </c>
      <c r="AB107" s="30">
        <f t="shared" si="58"/>
        <v>0</v>
      </c>
      <c r="AC107" s="30">
        <f t="shared" si="58"/>
        <v>0</v>
      </c>
      <c r="AD107" s="30">
        <f t="shared" si="58"/>
        <v>0</v>
      </c>
      <c r="AE107" s="30">
        <f t="shared" si="58"/>
        <v>0</v>
      </c>
      <c r="AF107" s="30">
        <f t="shared" si="58"/>
        <v>0</v>
      </c>
      <c r="AG107" s="31">
        <f t="shared" si="58"/>
        <v>0</v>
      </c>
      <c r="AH107" s="29">
        <f t="shared" si="59"/>
        <v>0</v>
      </c>
      <c r="AI107" s="30">
        <f t="shared" si="59"/>
        <v>0</v>
      </c>
      <c r="AJ107" s="30">
        <f t="shared" si="59"/>
        <v>0</v>
      </c>
      <c r="AK107" s="30">
        <f t="shared" si="59"/>
        <v>0</v>
      </c>
      <c r="AL107" s="30">
        <f t="shared" si="59"/>
        <v>0</v>
      </c>
      <c r="AM107" s="30">
        <f t="shared" si="59"/>
        <v>0</v>
      </c>
      <c r="AN107" s="31">
        <f t="shared" si="59"/>
        <v>0</v>
      </c>
      <c r="AO107" s="42" t="str">
        <f t="shared" si="56"/>
        <v/>
      </c>
      <c r="AP107" s="43" t="str">
        <f t="shared" si="56"/>
        <v/>
      </c>
      <c r="AQ107" s="43" t="str">
        <f t="shared" si="56"/>
        <v/>
      </c>
      <c r="AR107" s="43" t="str">
        <f t="shared" si="56"/>
        <v/>
      </c>
      <c r="AS107" s="43" t="str">
        <f t="shared" si="56"/>
        <v/>
      </c>
      <c r="AT107" s="43" t="str">
        <f t="shared" si="56"/>
        <v/>
      </c>
      <c r="AU107" s="90" t="str">
        <f t="shared" si="56"/>
        <v/>
      </c>
      <c r="AV107" t="str">
        <f t="shared" si="62"/>
        <v>C3 - Standard and Premium</v>
      </c>
      <c r="AW107" t="str">
        <f t="shared" si="60"/>
        <v>C3 - Standard and Premium_AM &amp; EMEA</v>
      </c>
    </row>
    <row r="108" spans="1:49" ht="15" outlineLevel="1" x14ac:dyDescent="0.25">
      <c r="A108" s="21" t="s">
        <v>227</v>
      </c>
      <c r="B108" t="s">
        <v>228</v>
      </c>
      <c r="C108" t="s">
        <v>60</v>
      </c>
      <c r="D108" t="s">
        <v>15</v>
      </c>
      <c r="E108" t="str">
        <f>VLOOKUP(A108,[1]VLookup!G:I,3,0)</f>
        <v>C3 Walkies</v>
      </c>
      <c r="F108" s="105">
        <v>0</v>
      </c>
      <c r="G108" s="103">
        <f t="shared" si="61"/>
        <v>0</v>
      </c>
      <c r="H108" s="103">
        <f>IFERROR(VLOOKUP(A108,[1]ISC_bookings_input!H:I,2,0),0)</f>
        <v>0</v>
      </c>
      <c r="I108" s="103">
        <f t="shared" si="57"/>
        <v>0</v>
      </c>
      <c r="J108" s="103">
        <f t="shared" si="57"/>
        <v>0</v>
      </c>
      <c r="K108" s="103">
        <f t="shared" si="57"/>
        <v>0</v>
      </c>
      <c r="L108" s="104">
        <f t="shared" si="57"/>
        <v>0</v>
      </c>
      <c r="M108" s="86" t="str">
        <f>IFERROR(VLOOKUP(A108,[1]Revenue_Margin_input_ISC!A:F,6,0),"")</f>
        <v/>
      </c>
      <c r="N108" s="25" t="str">
        <f t="shared" si="49"/>
        <v/>
      </c>
      <c r="O108" s="25" t="str">
        <f t="shared" si="49"/>
        <v/>
      </c>
      <c r="P108" s="25" t="str">
        <f t="shared" si="49"/>
        <v/>
      </c>
      <c r="Q108" s="25" t="str">
        <f t="shared" si="49"/>
        <v/>
      </c>
      <c r="R108" s="25" t="str">
        <f t="shared" si="49"/>
        <v/>
      </c>
      <c r="S108" s="26" t="str">
        <f t="shared" si="49"/>
        <v/>
      </c>
      <c r="T108" s="27" t="str">
        <f>IFERROR(VLOOKUP(A108,[1]Revenue_Margin_input_ISC!A:K,7,0),"")</f>
        <v/>
      </c>
      <c r="U108" s="28" t="str">
        <f>IFERROR(VLOOKUP(A108,[1]Revenue_Margin_input_ISC!A:K,8,0),"")</f>
        <v/>
      </c>
      <c r="V108" s="28" t="str">
        <f>IFERROR(VLOOKUP($A108,[1]Revenue_Margin_input_ISC!$A:$AK,9,0),"")</f>
        <v/>
      </c>
      <c r="W108" s="28" t="str">
        <f>IFERROR(VLOOKUP($A108,[1]Revenue_Margin_input_ISC!$A:$AK,10,0),"")</f>
        <v/>
      </c>
      <c r="X108" s="28" t="str">
        <f>IFERROR(VLOOKUP($A108,[1]Revenue_Margin_input_ISC!$A:$AK,11,0),"")</f>
        <v/>
      </c>
      <c r="Y108" s="28" t="str">
        <f>IFERROR(VLOOKUP($A108,[1]Revenue_Margin_input_ISC!$A:$AK,12,0),"")</f>
        <v/>
      </c>
      <c r="Z108" s="28" t="str">
        <f>IFERROR(VLOOKUP($A108,[1]Revenue_Margin_input_ISC!$A:$AK,13,0),"")</f>
        <v/>
      </c>
      <c r="AA108" s="29">
        <f t="shared" si="58"/>
        <v>0</v>
      </c>
      <c r="AB108" s="30">
        <f t="shared" si="58"/>
        <v>0</v>
      </c>
      <c r="AC108" s="30">
        <f t="shared" si="58"/>
        <v>0</v>
      </c>
      <c r="AD108" s="30">
        <f t="shared" si="58"/>
        <v>0</v>
      </c>
      <c r="AE108" s="30">
        <f t="shared" si="58"/>
        <v>0</v>
      </c>
      <c r="AF108" s="30">
        <f t="shared" si="58"/>
        <v>0</v>
      </c>
      <c r="AG108" s="31">
        <f t="shared" si="58"/>
        <v>0</v>
      </c>
      <c r="AH108" s="29">
        <f t="shared" si="59"/>
        <v>0</v>
      </c>
      <c r="AI108" s="30">
        <f t="shared" si="59"/>
        <v>0</v>
      </c>
      <c r="AJ108" s="30">
        <f t="shared" si="59"/>
        <v>0</v>
      </c>
      <c r="AK108" s="30">
        <f t="shared" si="59"/>
        <v>0</v>
      </c>
      <c r="AL108" s="30">
        <f t="shared" si="59"/>
        <v>0</v>
      </c>
      <c r="AM108" s="30">
        <f t="shared" si="59"/>
        <v>0</v>
      </c>
      <c r="AN108" s="31">
        <f t="shared" si="59"/>
        <v>0</v>
      </c>
      <c r="AO108" s="42" t="str">
        <f t="shared" si="56"/>
        <v/>
      </c>
      <c r="AP108" s="43" t="str">
        <f t="shared" si="56"/>
        <v/>
      </c>
      <c r="AQ108" s="43" t="str">
        <f t="shared" si="56"/>
        <v/>
      </c>
      <c r="AR108" s="43" t="str">
        <f t="shared" si="56"/>
        <v/>
      </c>
      <c r="AS108" s="43" t="str">
        <f t="shared" si="56"/>
        <v/>
      </c>
      <c r="AT108" s="43" t="str">
        <f t="shared" si="56"/>
        <v/>
      </c>
      <c r="AU108" s="90" t="str">
        <f t="shared" si="56"/>
        <v/>
      </c>
      <c r="AV108" t="str">
        <f t="shared" si="62"/>
        <v>C3 - Standard and Premium</v>
      </c>
      <c r="AW108" t="str">
        <f t="shared" si="60"/>
        <v>C3 - Standard and Premium_AM &amp; EMEA</v>
      </c>
    </row>
    <row r="109" spans="1:49" ht="15" outlineLevel="1" x14ac:dyDescent="0.25">
      <c r="A109" s="21" t="s">
        <v>229</v>
      </c>
      <c r="B109" t="s">
        <v>230</v>
      </c>
      <c r="C109" t="s">
        <v>60</v>
      </c>
      <c r="D109" t="s">
        <v>29</v>
      </c>
      <c r="E109" t="str">
        <f>VLOOKUP(A109,[1]VLookup!G:I,3,0)</f>
        <v>C3 Walkies</v>
      </c>
      <c r="F109" s="105">
        <v>0</v>
      </c>
      <c r="G109" s="103">
        <f t="shared" si="61"/>
        <v>0</v>
      </c>
      <c r="H109" s="103">
        <f>IFERROR(VLOOKUP(A109,[1]ISC_bookings_input!H:I,2,0),0)</f>
        <v>0</v>
      </c>
      <c r="I109" s="103">
        <f t="shared" si="57"/>
        <v>0</v>
      </c>
      <c r="J109" s="103">
        <f t="shared" si="57"/>
        <v>0</v>
      </c>
      <c r="K109" s="103">
        <f t="shared" si="57"/>
        <v>0</v>
      </c>
      <c r="L109" s="104">
        <f t="shared" si="57"/>
        <v>0</v>
      </c>
      <c r="M109" s="86" t="str">
        <f>IFERROR(VLOOKUP(A109,[1]Revenue_Margin_input_ISC!A:F,6,0),"")</f>
        <v/>
      </c>
      <c r="N109" s="25" t="str">
        <f t="shared" si="49"/>
        <v/>
      </c>
      <c r="O109" s="25" t="str">
        <f t="shared" si="49"/>
        <v/>
      </c>
      <c r="P109" s="25" t="str">
        <f t="shared" si="49"/>
        <v/>
      </c>
      <c r="Q109" s="25" t="str">
        <f t="shared" si="49"/>
        <v/>
      </c>
      <c r="R109" s="25" t="str">
        <f t="shared" si="49"/>
        <v/>
      </c>
      <c r="S109" s="26" t="str">
        <f t="shared" si="49"/>
        <v/>
      </c>
      <c r="T109" s="27" t="str">
        <f>IFERROR(VLOOKUP(A109,[1]Revenue_Margin_input_ISC!A:K,7,0),"")</f>
        <v/>
      </c>
      <c r="U109" s="28" t="str">
        <f>IFERROR(VLOOKUP(A109,[1]Revenue_Margin_input_ISC!A:K,8,0),"")</f>
        <v/>
      </c>
      <c r="V109" s="28" t="str">
        <f>IFERROR(VLOOKUP($A109,[1]Revenue_Margin_input_ISC!$A:$AK,9,0),"")</f>
        <v/>
      </c>
      <c r="W109" s="28" t="str">
        <f>IFERROR(VLOOKUP($A109,[1]Revenue_Margin_input_ISC!$A:$AK,10,0),"")</f>
        <v/>
      </c>
      <c r="X109" s="28" t="str">
        <f>IFERROR(VLOOKUP($A109,[1]Revenue_Margin_input_ISC!$A:$AK,11,0),"")</f>
        <v/>
      </c>
      <c r="Y109" s="28" t="str">
        <f>IFERROR(VLOOKUP($A109,[1]Revenue_Margin_input_ISC!$A:$AK,12,0),"")</f>
        <v/>
      </c>
      <c r="Z109" s="28" t="str">
        <f>IFERROR(VLOOKUP($A109,[1]Revenue_Margin_input_ISC!$A:$AK,13,0),"")</f>
        <v/>
      </c>
      <c r="AA109" s="29">
        <f t="shared" si="58"/>
        <v>0</v>
      </c>
      <c r="AB109" s="30">
        <f t="shared" si="58"/>
        <v>0</v>
      </c>
      <c r="AC109" s="30">
        <f t="shared" si="58"/>
        <v>0</v>
      </c>
      <c r="AD109" s="30">
        <f t="shared" si="58"/>
        <v>0</v>
      </c>
      <c r="AE109" s="30">
        <f t="shared" si="58"/>
        <v>0</v>
      </c>
      <c r="AF109" s="30">
        <f t="shared" si="58"/>
        <v>0</v>
      </c>
      <c r="AG109" s="31">
        <f t="shared" si="58"/>
        <v>0</v>
      </c>
      <c r="AH109" s="29">
        <f t="shared" si="59"/>
        <v>0</v>
      </c>
      <c r="AI109" s="30">
        <f t="shared" si="59"/>
        <v>0</v>
      </c>
      <c r="AJ109" s="30">
        <f t="shared" si="59"/>
        <v>0</v>
      </c>
      <c r="AK109" s="30">
        <f t="shared" si="59"/>
        <v>0</v>
      </c>
      <c r="AL109" s="30">
        <f t="shared" si="59"/>
        <v>0</v>
      </c>
      <c r="AM109" s="30">
        <f t="shared" si="59"/>
        <v>0</v>
      </c>
      <c r="AN109" s="31">
        <f t="shared" si="59"/>
        <v>0</v>
      </c>
      <c r="AO109" s="42" t="str">
        <f t="shared" si="56"/>
        <v/>
      </c>
      <c r="AP109" s="43" t="str">
        <f t="shared" si="56"/>
        <v/>
      </c>
      <c r="AQ109" s="43" t="str">
        <f t="shared" si="56"/>
        <v/>
      </c>
      <c r="AR109" s="43" t="str">
        <f t="shared" si="56"/>
        <v/>
      </c>
      <c r="AS109" s="43" t="str">
        <f t="shared" si="56"/>
        <v/>
      </c>
      <c r="AT109" s="43" t="str">
        <f t="shared" si="56"/>
        <v/>
      </c>
      <c r="AU109" s="90" t="str">
        <f t="shared" si="56"/>
        <v/>
      </c>
      <c r="AV109" t="str">
        <f t="shared" si="62"/>
        <v>C3 - Standard and Premium</v>
      </c>
      <c r="AW109" t="str">
        <f t="shared" si="60"/>
        <v>C3 - Standard and Premium_AM &amp; EMEA</v>
      </c>
    </row>
    <row r="110" spans="1:49" ht="15" outlineLevel="1" x14ac:dyDescent="0.25">
      <c r="A110" s="21" t="s">
        <v>231</v>
      </c>
      <c r="B110" t="s">
        <v>232</v>
      </c>
      <c r="C110" t="s">
        <v>60</v>
      </c>
      <c r="D110" t="s">
        <v>15</v>
      </c>
      <c r="E110" t="str">
        <f>VLOOKUP(A110,[1]VLookup!G:I,3,0)</f>
        <v>C3 Walkies</v>
      </c>
      <c r="F110" s="105">
        <v>0</v>
      </c>
      <c r="G110" s="103">
        <f t="shared" si="61"/>
        <v>0</v>
      </c>
      <c r="H110" s="103">
        <f>IFERROR(VLOOKUP(A110,[1]ISC_bookings_input!H:I,2,0),0)</f>
        <v>0</v>
      </c>
      <c r="I110" s="103">
        <f t="shared" si="57"/>
        <v>0</v>
      </c>
      <c r="J110" s="103">
        <f t="shared" si="57"/>
        <v>0</v>
      </c>
      <c r="K110" s="103">
        <f t="shared" si="57"/>
        <v>0</v>
      </c>
      <c r="L110" s="104">
        <f t="shared" si="57"/>
        <v>0</v>
      </c>
      <c r="M110" s="86" t="str">
        <f>IFERROR(VLOOKUP(A110,[1]Revenue_Margin_input_ISC!A:F,6,0),"")</f>
        <v/>
      </c>
      <c r="N110" s="25" t="str">
        <f t="shared" si="49"/>
        <v/>
      </c>
      <c r="O110" s="25" t="str">
        <f t="shared" si="49"/>
        <v/>
      </c>
      <c r="P110" s="25" t="str">
        <f t="shared" si="49"/>
        <v/>
      </c>
      <c r="Q110" s="25" t="str">
        <f t="shared" si="49"/>
        <v/>
      </c>
      <c r="R110" s="25" t="str">
        <f t="shared" si="49"/>
        <v/>
      </c>
      <c r="S110" s="26" t="str">
        <f t="shared" si="49"/>
        <v/>
      </c>
      <c r="T110" s="27" t="str">
        <f>IFERROR(VLOOKUP(A110,[1]Revenue_Margin_input_ISC!A:K,7,0),"")</f>
        <v/>
      </c>
      <c r="U110" s="28" t="str">
        <f>IFERROR(VLOOKUP(A110,[1]Revenue_Margin_input_ISC!A:K,8,0),"")</f>
        <v/>
      </c>
      <c r="V110" s="28" t="str">
        <f>IFERROR(VLOOKUP($A110,[1]Revenue_Margin_input_ISC!$A:$AK,9,0),"")</f>
        <v/>
      </c>
      <c r="W110" s="28" t="str">
        <f>IFERROR(VLOOKUP($A110,[1]Revenue_Margin_input_ISC!$A:$AK,10,0),"")</f>
        <v/>
      </c>
      <c r="X110" s="28" t="str">
        <f>IFERROR(VLOOKUP($A110,[1]Revenue_Margin_input_ISC!$A:$AK,11,0),"")</f>
        <v/>
      </c>
      <c r="Y110" s="28" t="str">
        <f>IFERROR(VLOOKUP($A110,[1]Revenue_Margin_input_ISC!$A:$AK,12,0),"")</f>
        <v/>
      </c>
      <c r="Z110" s="28" t="str">
        <f>IFERROR(VLOOKUP($A110,[1]Revenue_Margin_input_ISC!$A:$AK,13,0),"")</f>
        <v/>
      </c>
      <c r="AA110" s="29">
        <f t="shared" si="58"/>
        <v>0</v>
      </c>
      <c r="AB110" s="30">
        <f t="shared" si="58"/>
        <v>0</v>
      </c>
      <c r="AC110" s="30">
        <f t="shared" si="58"/>
        <v>0</v>
      </c>
      <c r="AD110" s="30">
        <f t="shared" si="58"/>
        <v>0</v>
      </c>
      <c r="AE110" s="30">
        <f t="shared" si="58"/>
        <v>0</v>
      </c>
      <c r="AF110" s="30">
        <f t="shared" si="58"/>
        <v>0</v>
      </c>
      <c r="AG110" s="31">
        <f t="shared" si="58"/>
        <v>0</v>
      </c>
      <c r="AH110" s="29">
        <f t="shared" si="59"/>
        <v>0</v>
      </c>
      <c r="AI110" s="30">
        <f t="shared" si="59"/>
        <v>0</v>
      </c>
      <c r="AJ110" s="30">
        <f t="shared" si="59"/>
        <v>0</v>
      </c>
      <c r="AK110" s="30">
        <f t="shared" si="59"/>
        <v>0</v>
      </c>
      <c r="AL110" s="30">
        <f t="shared" si="59"/>
        <v>0</v>
      </c>
      <c r="AM110" s="30">
        <f t="shared" si="59"/>
        <v>0</v>
      </c>
      <c r="AN110" s="31">
        <f t="shared" si="59"/>
        <v>0</v>
      </c>
      <c r="AO110" s="42" t="str">
        <f t="shared" si="56"/>
        <v/>
      </c>
      <c r="AP110" s="43" t="str">
        <f t="shared" si="56"/>
        <v/>
      </c>
      <c r="AQ110" s="43" t="str">
        <f t="shared" si="56"/>
        <v/>
      </c>
      <c r="AR110" s="43" t="str">
        <f t="shared" si="56"/>
        <v/>
      </c>
      <c r="AS110" s="43" t="str">
        <f t="shared" si="56"/>
        <v/>
      </c>
      <c r="AT110" s="43" t="str">
        <f t="shared" si="56"/>
        <v/>
      </c>
      <c r="AU110" s="90" t="str">
        <f t="shared" si="56"/>
        <v/>
      </c>
      <c r="AV110" t="str">
        <f t="shared" si="62"/>
        <v>C3 - Standard and Premium</v>
      </c>
      <c r="AW110" t="str">
        <f t="shared" si="60"/>
        <v>C3 - Standard and Premium_AM &amp; EMEA</v>
      </c>
    </row>
    <row r="111" spans="1:49" ht="15" outlineLevel="1" x14ac:dyDescent="0.25">
      <c r="A111" s="21" t="s">
        <v>233</v>
      </c>
      <c r="B111" t="s">
        <v>234</v>
      </c>
      <c r="C111" t="s">
        <v>26</v>
      </c>
      <c r="D111" t="s">
        <v>18</v>
      </c>
      <c r="E111" t="str">
        <f>VLOOKUP(A111,[1]VLookup!G:I,3,0)</f>
        <v>C3 Walkies</v>
      </c>
      <c r="F111" s="105">
        <v>0</v>
      </c>
      <c r="G111" s="103">
        <f t="shared" si="61"/>
        <v>0</v>
      </c>
      <c r="H111" s="103">
        <f>IFERROR(VLOOKUP(A111,[1]ISC_bookings_input!H:I,2,0),0)</f>
        <v>0</v>
      </c>
      <c r="I111" s="103">
        <f t="shared" si="57"/>
        <v>0</v>
      </c>
      <c r="J111" s="103">
        <f t="shared" si="57"/>
        <v>0</v>
      </c>
      <c r="K111" s="103">
        <f t="shared" si="57"/>
        <v>0</v>
      </c>
      <c r="L111" s="104">
        <f t="shared" si="57"/>
        <v>0</v>
      </c>
      <c r="M111" s="86" t="str">
        <f>IFERROR(VLOOKUP(A111,[1]Revenue_Margin_input_ISC!A:F,6,0),"")</f>
        <v/>
      </c>
      <c r="N111" s="25" t="str">
        <f t="shared" si="49"/>
        <v/>
      </c>
      <c r="O111" s="25" t="str">
        <f t="shared" si="49"/>
        <v/>
      </c>
      <c r="P111" s="25" t="str">
        <f t="shared" si="49"/>
        <v/>
      </c>
      <c r="Q111" s="25" t="str">
        <f t="shared" si="49"/>
        <v/>
      </c>
      <c r="R111" s="25" t="str">
        <f t="shared" si="49"/>
        <v/>
      </c>
      <c r="S111" s="26" t="str">
        <f t="shared" si="49"/>
        <v/>
      </c>
      <c r="T111" s="27" t="str">
        <f>IFERROR(VLOOKUP(A111,[1]Revenue_Margin_input_ISC!A:K,7,0),"")</f>
        <v/>
      </c>
      <c r="U111" s="28" t="str">
        <f>IFERROR(VLOOKUP(A111,[1]Revenue_Margin_input_ISC!A:K,8,0),"")</f>
        <v/>
      </c>
      <c r="V111" s="28" t="str">
        <f>IFERROR(VLOOKUP($A111,[1]Revenue_Margin_input_ISC!$A:$AK,9,0),"")</f>
        <v/>
      </c>
      <c r="W111" s="28" t="str">
        <f>IFERROR(VLOOKUP($A111,[1]Revenue_Margin_input_ISC!$A:$AK,10,0),"")</f>
        <v/>
      </c>
      <c r="X111" s="28" t="str">
        <f>IFERROR(VLOOKUP($A111,[1]Revenue_Margin_input_ISC!$A:$AK,11,0),"")</f>
        <v/>
      </c>
      <c r="Y111" s="28" t="str">
        <f>IFERROR(VLOOKUP($A111,[1]Revenue_Margin_input_ISC!$A:$AK,12,0),"")</f>
        <v/>
      </c>
      <c r="Z111" s="28" t="str">
        <f>IFERROR(VLOOKUP($A111,[1]Revenue_Margin_input_ISC!$A:$AK,13,0),"")</f>
        <v/>
      </c>
      <c r="AA111" s="29">
        <f t="shared" si="58"/>
        <v>0</v>
      </c>
      <c r="AB111" s="30">
        <f t="shared" si="58"/>
        <v>0</v>
      </c>
      <c r="AC111" s="30">
        <f t="shared" si="58"/>
        <v>0</v>
      </c>
      <c r="AD111" s="30">
        <f t="shared" si="58"/>
        <v>0</v>
      </c>
      <c r="AE111" s="30">
        <f t="shared" si="58"/>
        <v>0</v>
      </c>
      <c r="AF111" s="30">
        <f t="shared" si="58"/>
        <v>0</v>
      </c>
      <c r="AG111" s="31">
        <f t="shared" si="58"/>
        <v>0</v>
      </c>
      <c r="AH111" s="29">
        <f t="shared" si="59"/>
        <v>0</v>
      </c>
      <c r="AI111" s="30">
        <f t="shared" si="59"/>
        <v>0</v>
      </c>
      <c r="AJ111" s="30">
        <f t="shared" si="59"/>
        <v>0</v>
      </c>
      <c r="AK111" s="30">
        <f t="shared" si="59"/>
        <v>0</v>
      </c>
      <c r="AL111" s="30">
        <f t="shared" si="59"/>
        <v>0</v>
      </c>
      <c r="AM111" s="30">
        <f t="shared" si="59"/>
        <v>0</v>
      </c>
      <c r="AN111" s="31">
        <f t="shared" si="59"/>
        <v>0</v>
      </c>
      <c r="AO111" s="42" t="str">
        <f t="shared" si="56"/>
        <v/>
      </c>
      <c r="AP111" s="43" t="str">
        <f t="shared" si="56"/>
        <v/>
      </c>
      <c r="AQ111" s="43" t="str">
        <f t="shared" si="56"/>
        <v/>
      </c>
      <c r="AR111" s="43" t="str">
        <f t="shared" si="56"/>
        <v/>
      </c>
      <c r="AS111" s="43" t="str">
        <f t="shared" si="56"/>
        <v/>
      </c>
      <c r="AT111" s="43" t="str">
        <f t="shared" si="56"/>
        <v/>
      </c>
      <c r="AU111" s="90" t="str">
        <f t="shared" si="56"/>
        <v/>
      </c>
      <c r="AV111" t="str">
        <f t="shared" si="62"/>
        <v>C3 - Standard and Premium</v>
      </c>
      <c r="AW111" t="str">
        <f t="shared" si="60"/>
        <v>C3 - Standard and Premium_AM &amp; EMEA</v>
      </c>
    </row>
    <row r="112" spans="1:49" ht="15" outlineLevel="1" x14ac:dyDescent="0.25">
      <c r="A112" s="21" t="s">
        <v>235</v>
      </c>
      <c r="B112" t="s">
        <v>236</v>
      </c>
      <c r="C112" t="s">
        <v>60</v>
      </c>
      <c r="D112" t="s">
        <v>18</v>
      </c>
      <c r="E112" t="str">
        <f>VLOOKUP(A112,[1]VLookup!G:I,3,0)</f>
        <v>C3 Walkies</v>
      </c>
      <c r="F112" s="105">
        <v>0</v>
      </c>
      <c r="G112" s="103">
        <f t="shared" si="61"/>
        <v>0</v>
      </c>
      <c r="H112" s="103">
        <f>IFERROR(VLOOKUP(A112,[1]ISC_bookings_input!H:I,2,0),0)</f>
        <v>0</v>
      </c>
      <c r="I112" s="103">
        <f t="shared" si="57"/>
        <v>0</v>
      </c>
      <c r="J112" s="103">
        <f t="shared" si="57"/>
        <v>0</v>
      </c>
      <c r="K112" s="103">
        <f t="shared" si="57"/>
        <v>0</v>
      </c>
      <c r="L112" s="104">
        <f t="shared" si="57"/>
        <v>0</v>
      </c>
      <c r="M112" s="86" t="str">
        <f>IFERROR(VLOOKUP(A112,[1]Revenue_Margin_input_ISC!A:F,6,0),"")</f>
        <v/>
      </c>
      <c r="N112" s="25" t="str">
        <f t="shared" si="49"/>
        <v/>
      </c>
      <c r="O112" s="25" t="str">
        <f t="shared" si="49"/>
        <v/>
      </c>
      <c r="P112" s="25" t="str">
        <f t="shared" si="49"/>
        <v/>
      </c>
      <c r="Q112" s="25" t="str">
        <f t="shared" si="49"/>
        <v/>
      </c>
      <c r="R112" s="25" t="str">
        <f t="shared" si="49"/>
        <v/>
      </c>
      <c r="S112" s="26" t="str">
        <f t="shared" si="49"/>
        <v/>
      </c>
      <c r="T112" s="27" t="str">
        <f>IFERROR(VLOOKUP(A112,[1]Revenue_Margin_input_ISC!A:K,7,0),"")</f>
        <v/>
      </c>
      <c r="U112" s="28" t="str">
        <f>IFERROR(VLOOKUP(A112,[1]Revenue_Margin_input_ISC!A:K,8,0),"")</f>
        <v/>
      </c>
      <c r="V112" s="28" t="str">
        <f>IFERROR(VLOOKUP($A112,[1]Revenue_Margin_input_ISC!$A:$AK,9,0),"")</f>
        <v/>
      </c>
      <c r="W112" s="28" t="str">
        <f>IFERROR(VLOOKUP($A112,[1]Revenue_Margin_input_ISC!$A:$AK,10,0),"")</f>
        <v/>
      </c>
      <c r="X112" s="28" t="str">
        <f>IFERROR(VLOOKUP($A112,[1]Revenue_Margin_input_ISC!$A:$AK,11,0),"")</f>
        <v/>
      </c>
      <c r="Y112" s="28" t="str">
        <f>IFERROR(VLOOKUP($A112,[1]Revenue_Margin_input_ISC!$A:$AK,12,0),"")</f>
        <v/>
      </c>
      <c r="Z112" s="28" t="str">
        <f>IFERROR(VLOOKUP($A112,[1]Revenue_Margin_input_ISC!$A:$AK,13,0),"")</f>
        <v/>
      </c>
      <c r="AA112" s="29">
        <f t="shared" si="58"/>
        <v>0</v>
      </c>
      <c r="AB112" s="30">
        <f t="shared" si="58"/>
        <v>0</v>
      </c>
      <c r="AC112" s="30">
        <f t="shared" si="58"/>
        <v>0</v>
      </c>
      <c r="AD112" s="30">
        <f t="shared" si="58"/>
        <v>0</v>
      </c>
      <c r="AE112" s="30">
        <f t="shared" si="58"/>
        <v>0</v>
      </c>
      <c r="AF112" s="30">
        <f t="shared" si="58"/>
        <v>0</v>
      </c>
      <c r="AG112" s="31">
        <f t="shared" si="58"/>
        <v>0</v>
      </c>
      <c r="AH112" s="29">
        <f t="shared" si="59"/>
        <v>0</v>
      </c>
      <c r="AI112" s="30">
        <f t="shared" si="59"/>
        <v>0</v>
      </c>
      <c r="AJ112" s="30">
        <f t="shared" si="59"/>
        <v>0</v>
      </c>
      <c r="AK112" s="30">
        <f t="shared" si="59"/>
        <v>0</v>
      </c>
      <c r="AL112" s="30">
        <f t="shared" si="59"/>
        <v>0</v>
      </c>
      <c r="AM112" s="30">
        <f t="shared" si="59"/>
        <v>0</v>
      </c>
      <c r="AN112" s="31">
        <f t="shared" si="59"/>
        <v>0</v>
      </c>
      <c r="AO112" s="42" t="str">
        <f t="shared" si="56"/>
        <v/>
      </c>
      <c r="AP112" s="43" t="str">
        <f t="shared" si="56"/>
        <v/>
      </c>
      <c r="AQ112" s="43" t="str">
        <f t="shared" si="56"/>
        <v/>
      </c>
      <c r="AR112" s="43" t="str">
        <f t="shared" si="56"/>
        <v/>
      </c>
      <c r="AS112" s="43" t="str">
        <f t="shared" si="56"/>
        <v/>
      </c>
      <c r="AT112" s="43" t="str">
        <f t="shared" si="56"/>
        <v/>
      </c>
      <c r="AU112" s="90" t="str">
        <f t="shared" si="56"/>
        <v/>
      </c>
      <c r="AV112" t="str">
        <f t="shared" si="62"/>
        <v>C3 - Standard and Premium</v>
      </c>
      <c r="AW112" t="str">
        <f t="shared" si="60"/>
        <v>C3 - Standard and Premium_AM &amp; EMEA</v>
      </c>
    </row>
    <row r="113" spans="1:49" ht="15" outlineLevel="1" x14ac:dyDescent="0.25">
      <c r="A113" s="21" t="s">
        <v>237</v>
      </c>
      <c r="B113" t="s">
        <v>238</v>
      </c>
      <c r="C113" t="s">
        <v>60</v>
      </c>
      <c r="D113" t="s">
        <v>29</v>
      </c>
      <c r="E113" t="str">
        <f>VLOOKUP(A113,[1]VLookup!G:I,3,0)</f>
        <v>C3 Walkies</v>
      </c>
      <c r="F113" s="105">
        <v>0</v>
      </c>
      <c r="G113" s="103">
        <f t="shared" si="61"/>
        <v>0</v>
      </c>
      <c r="H113" s="103">
        <f>IFERROR(VLOOKUP(A113,[1]ISC_bookings_input!H:I,2,0),0)</f>
        <v>0</v>
      </c>
      <c r="I113" s="103">
        <f t="shared" si="57"/>
        <v>0</v>
      </c>
      <c r="J113" s="103">
        <f t="shared" si="57"/>
        <v>0</v>
      </c>
      <c r="K113" s="103">
        <f t="shared" si="57"/>
        <v>0</v>
      </c>
      <c r="L113" s="104">
        <f t="shared" si="57"/>
        <v>0</v>
      </c>
      <c r="M113" s="86" t="str">
        <f>IFERROR(VLOOKUP(A113,[1]Revenue_Margin_input_ISC!A:F,6,0),"")</f>
        <v/>
      </c>
      <c r="N113" s="25" t="str">
        <f t="shared" si="49"/>
        <v/>
      </c>
      <c r="O113" s="25" t="str">
        <f t="shared" si="49"/>
        <v/>
      </c>
      <c r="P113" s="25" t="str">
        <f t="shared" si="49"/>
        <v/>
      </c>
      <c r="Q113" s="25" t="str">
        <f t="shared" si="49"/>
        <v/>
      </c>
      <c r="R113" s="25" t="str">
        <f t="shared" si="49"/>
        <v/>
      </c>
      <c r="S113" s="26" t="str">
        <f t="shared" si="49"/>
        <v/>
      </c>
      <c r="T113" s="27" t="str">
        <f>IFERROR(VLOOKUP(A113,[1]Revenue_Margin_input_ISC!A:K,7,0),"")</f>
        <v/>
      </c>
      <c r="U113" s="28" t="str">
        <f>IFERROR(VLOOKUP(A113,[1]Revenue_Margin_input_ISC!A:K,8,0),"")</f>
        <v/>
      </c>
      <c r="V113" s="28" t="str">
        <f>IFERROR(VLOOKUP($A113,[1]Revenue_Margin_input_ISC!$A:$AK,9,0),"")</f>
        <v/>
      </c>
      <c r="W113" s="28" t="str">
        <f>IFERROR(VLOOKUP($A113,[1]Revenue_Margin_input_ISC!$A:$AK,10,0),"")</f>
        <v/>
      </c>
      <c r="X113" s="28" t="str">
        <f>IFERROR(VLOOKUP($A113,[1]Revenue_Margin_input_ISC!$A:$AK,11,0),"")</f>
        <v/>
      </c>
      <c r="Y113" s="28" t="str">
        <f>IFERROR(VLOOKUP($A113,[1]Revenue_Margin_input_ISC!$A:$AK,12,0),"")</f>
        <v/>
      </c>
      <c r="Z113" s="28" t="str">
        <f>IFERROR(VLOOKUP($A113,[1]Revenue_Margin_input_ISC!$A:$AK,13,0),"")</f>
        <v/>
      </c>
      <c r="AA113" s="29">
        <f t="shared" si="58"/>
        <v>0</v>
      </c>
      <c r="AB113" s="30">
        <f t="shared" si="58"/>
        <v>0</v>
      </c>
      <c r="AC113" s="30">
        <f t="shared" si="58"/>
        <v>0</v>
      </c>
      <c r="AD113" s="30">
        <f t="shared" si="58"/>
        <v>0</v>
      </c>
      <c r="AE113" s="30">
        <f t="shared" si="58"/>
        <v>0</v>
      </c>
      <c r="AF113" s="30">
        <f t="shared" si="58"/>
        <v>0</v>
      </c>
      <c r="AG113" s="31">
        <f t="shared" si="58"/>
        <v>0</v>
      </c>
      <c r="AH113" s="29">
        <f t="shared" si="59"/>
        <v>0</v>
      </c>
      <c r="AI113" s="30">
        <f t="shared" si="59"/>
        <v>0</v>
      </c>
      <c r="AJ113" s="30">
        <f t="shared" si="59"/>
        <v>0</v>
      </c>
      <c r="AK113" s="30">
        <f t="shared" si="59"/>
        <v>0</v>
      </c>
      <c r="AL113" s="30">
        <f t="shared" si="59"/>
        <v>0</v>
      </c>
      <c r="AM113" s="30">
        <f t="shared" si="59"/>
        <v>0</v>
      </c>
      <c r="AN113" s="31">
        <f t="shared" si="59"/>
        <v>0</v>
      </c>
      <c r="AO113" s="42" t="str">
        <f t="shared" si="56"/>
        <v/>
      </c>
      <c r="AP113" s="43" t="str">
        <f t="shared" si="56"/>
        <v/>
      </c>
      <c r="AQ113" s="43" t="str">
        <f t="shared" si="56"/>
        <v/>
      </c>
      <c r="AR113" s="43" t="str">
        <f t="shared" si="56"/>
        <v/>
      </c>
      <c r="AS113" s="43" t="str">
        <f t="shared" si="56"/>
        <v/>
      </c>
      <c r="AT113" s="43" t="str">
        <f t="shared" si="56"/>
        <v/>
      </c>
      <c r="AU113" s="90" t="str">
        <f t="shared" si="56"/>
        <v/>
      </c>
      <c r="AV113" t="str">
        <f t="shared" si="62"/>
        <v>C3 - Standard and Premium</v>
      </c>
      <c r="AW113" t="str">
        <f t="shared" si="60"/>
        <v>C3 - Standard and Premium_AM &amp; EMEA</v>
      </c>
    </row>
    <row r="114" spans="1:49" ht="15" outlineLevel="1" x14ac:dyDescent="0.25">
      <c r="A114" s="21" t="s">
        <v>239</v>
      </c>
      <c r="B114" t="s">
        <v>240</v>
      </c>
      <c r="C114" t="s">
        <v>26</v>
      </c>
      <c r="D114" t="s">
        <v>15</v>
      </c>
      <c r="E114" t="str">
        <f>VLOOKUP(A114,[1]VLookup!G:I,3,0)</f>
        <v>C3 Walkies</v>
      </c>
      <c r="F114" s="105">
        <v>0</v>
      </c>
      <c r="G114" s="103">
        <f t="shared" si="61"/>
        <v>0</v>
      </c>
      <c r="H114" s="103">
        <f>IFERROR(VLOOKUP(A114,[1]ISC_bookings_input!H:I,2,0),0)</f>
        <v>0</v>
      </c>
      <c r="I114" s="103">
        <f t="shared" si="57"/>
        <v>0</v>
      </c>
      <c r="J114" s="103">
        <f t="shared" si="57"/>
        <v>0</v>
      </c>
      <c r="K114" s="103">
        <f t="shared" si="57"/>
        <v>0</v>
      </c>
      <c r="L114" s="104">
        <f t="shared" si="57"/>
        <v>0</v>
      </c>
      <c r="M114" s="86" t="str">
        <f>IFERROR(VLOOKUP(A114,[1]Revenue_Margin_input_ISC!A:F,6,0),"")</f>
        <v/>
      </c>
      <c r="N114" s="25" t="str">
        <f t="shared" si="49"/>
        <v/>
      </c>
      <c r="O114" s="25" t="str">
        <f t="shared" si="49"/>
        <v/>
      </c>
      <c r="P114" s="25" t="str">
        <f t="shared" si="49"/>
        <v/>
      </c>
      <c r="Q114" s="25" t="str">
        <f t="shared" si="49"/>
        <v/>
      </c>
      <c r="R114" s="25" t="str">
        <f t="shared" si="49"/>
        <v/>
      </c>
      <c r="S114" s="26" t="str">
        <f t="shared" si="49"/>
        <v/>
      </c>
      <c r="T114" s="27" t="str">
        <f>IFERROR(VLOOKUP(A114,[1]Revenue_Margin_input_ISC!A:K,7,0),"")</f>
        <v/>
      </c>
      <c r="U114" s="28" t="str">
        <f>IFERROR(VLOOKUP(A114,[1]Revenue_Margin_input_ISC!A:K,8,0),"")</f>
        <v/>
      </c>
      <c r="V114" s="28" t="str">
        <f>IFERROR(VLOOKUP($A114,[1]Revenue_Margin_input_ISC!$A:$AK,9,0),"")</f>
        <v/>
      </c>
      <c r="W114" s="28" t="str">
        <f>IFERROR(VLOOKUP($A114,[1]Revenue_Margin_input_ISC!$A:$AK,10,0),"")</f>
        <v/>
      </c>
      <c r="X114" s="28" t="str">
        <f>IFERROR(VLOOKUP($A114,[1]Revenue_Margin_input_ISC!$A:$AK,11,0),"")</f>
        <v/>
      </c>
      <c r="Y114" s="28" t="str">
        <f>IFERROR(VLOOKUP($A114,[1]Revenue_Margin_input_ISC!$A:$AK,12,0),"")</f>
        <v/>
      </c>
      <c r="Z114" s="28" t="str">
        <f>IFERROR(VLOOKUP($A114,[1]Revenue_Margin_input_ISC!$A:$AK,13,0),"")</f>
        <v/>
      </c>
      <c r="AA114" s="29">
        <f t="shared" si="58"/>
        <v>0</v>
      </c>
      <c r="AB114" s="30">
        <f t="shared" si="58"/>
        <v>0</v>
      </c>
      <c r="AC114" s="30">
        <f t="shared" si="58"/>
        <v>0</v>
      </c>
      <c r="AD114" s="30">
        <f t="shared" si="58"/>
        <v>0</v>
      </c>
      <c r="AE114" s="30">
        <f t="shared" si="58"/>
        <v>0</v>
      </c>
      <c r="AF114" s="30">
        <f t="shared" si="58"/>
        <v>0</v>
      </c>
      <c r="AG114" s="31">
        <f t="shared" si="58"/>
        <v>0</v>
      </c>
      <c r="AH114" s="29">
        <f t="shared" si="59"/>
        <v>0</v>
      </c>
      <c r="AI114" s="30">
        <f t="shared" si="59"/>
        <v>0</v>
      </c>
      <c r="AJ114" s="30">
        <f t="shared" si="59"/>
        <v>0</v>
      </c>
      <c r="AK114" s="30">
        <f t="shared" si="59"/>
        <v>0</v>
      </c>
      <c r="AL114" s="30">
        <f t="shared" si="59"/>
        <v>0</v>
      </c>
      <c r="AM114" s="30">
        <f t="shared" si="59"/>
        <v>0</v>
      </c>
      <c r="AN114" s="31">
        <f t="shared" si="59"/>
        <v>0</v>
      </c>
      <c r="AO114" s="42" t="str">
        <f t="shared" si="56"/>
        <v/>
      </c>
      <c r="AP114" s="43" t="str">
        <f t="shared" si="56"/>
        <v/>
      </c>
      <c r="AQ114" s="43" t="str">
        <f t="shared" si="56"/>
        <v/>
      </c>
      <c r="AR114" s="43" t="str">
        <f t="shared" si="56"/>
        <v/>
      </c>
      <c r="AS114" s="43" t="str">
        <f t="shared" si="56"/>
        <v/>
      </c>
      <c r="AT114" s="43" t="str">
        <f t="shared" si="56"/>
        <v/>
      </c>
      <c r="AU114" s="90" t="str">
        <f t="shared" si="56"/>
        <v/>
      </c>
      <c r="AV114" t="str">
        <f t="shared" si="62"/>
        <v>C3 - Standard and Premium</v>
      </c>
      <c r="AW114" t="str">
        <f t="shared" si="60"/>
        <v>C3 - Standard and Premium_AM &amp; EMEA</v>
      </c>
    </row>
    <row r="115" spans="1:49" ht="15" outlineLevel="1" x14ac:dyDescent="0.25">
      <c r="A115" s="21" t="s">
        <v>241</v>
      </c>
      <c r="B115" t="s">
        <v>242</v>
      </c>
      <c r="C115" t="s">
        <v>60</v>
      </c>
      <c r="D115" t="s">
        <v>34</v>
      </c>
      <c r="E115" t="str">
        <f>VLOOKUP(A115,[1]VLookup!G:I,3,0)</f>
        <v>C3 Walkies</v>
      </c>
      <c r="F115" s="105">
        <v>0</v>
      </c>
      <c r="G115" s="103">
        <f t="shared" si="61"/>
        <v>0</v>
      </c>
      <c r="H115" s="103">
        <f>IFERROR(VLOOKUP(A115,[1]ISC_bookings_input!H:I,2,0),0)</f>
        <v>0</v>
      </c>
      <c r="I115" s="103">
        <f t="shared" si="57"/>
        <v>0</v>
      </c>
      <c r="J115" s="103">
        <f t="shared" si="57"/>
        <v>0</v>
      </c>
      <c r="K115" s="103">
        <f t="shared" si="57"/>
        <v>0</v>
      </c>
      <c r="L115" s="104">
        <f t="shared" si="57"/>
        <v>0</v>
      </c>
      <c r="M115" s="86" t="str">
        <f>IFERROR(VLOOKUP(A115,[1]Revenue_Margin_input_ISC!A:F,6,0),"")</f>
        <v/>
      </c>
      <c r="N115" s="25" t="str">
        <f t="shared" ref="N115:S130" si="63">M115</f>
        <v/>
      </c>
      <c r="O115" s="25" t="str">
        <f t="shared" si="63"/>
        <v/>
      </c>
      <c r="P115" s="25" t="str">
        <f t="shared" si="63"/>
        <v/>
      </c>
      <c r="Q115" s="25" t="str">
        <f t="shared" si="63"/>
        <v/>
      </c>
      <c r="R115" s="25" t="str">
        <f t="shared" si="63"/>
        <v/>
      </c>
      <c r="S115" s="26" t="str">
        <f t="shared" si="63"/>
        <v/>
      </c>
      <c r="T115" s="27" t="str">
        <f>IFERROR(VLOOKUP(A115,[1]Revenue_Margin_input_ISC!A:K,7,0),"")</f>
        <v/>
      </c>
      <c r="U115" s="28" t="str">
        <f>IFERROR(VLOOKUP(A115,[1]Revenue_Margin_input_ISC!A:K,8,0),"")</f>
        <v/>
      </c>
      <c r="V115" s="28" t="str">
        <f>IFERROR(VLOOKUP($A115,[1]Revenue_Margin_input_ISC!$A:$AK,9,0),"")</f>
        <v/>
      </c>
      <c r="W115" s="28" t="str">
        <f>IFERROR(VLOOKUP($A115,[1]Revenue_Margin_input_ISC!$A:$AK,10,0),"")</f>
        <v/>
      </c>
      <c r="X115" s="28" t="str">
        <f>IFERROR(VLOOKUP($A115,[1]Revenue_Margin_input_ISC!$A:$AK,11,0),"")</f>
        <v/>
      </c>
      <c r="Y115" s="28" t="str">
        <f>IFERROR(VLOOKUP($A115,[1]Revenue_Margin_input_ISC!$A:$AK,12,0),"")</f>
        <v/>
      </c>
      <c r="Z115" s="28" t="str">
        <f>IFERROR(VLOOKUP($A115,[1]Revenue_Margin_input_ISC!$A:$AK,13,0),"")</f>
        <v/>
      </c>
      <c r="AA115" s="29">
        <f t="shared" si="58"/>
        <v>0</v>
      </c>
      <c r="AB115" s="30">
        <f t="shared" si="58"/>
        <v>0</v>
      </c>
      <c r="AC115" s="30">
        <f t="shared" si="58"/>
        <v>0</v>
      </c>
      <c r="AD115" s="30">
        <f t="shared" si="58"/>
        <v>0</v>
      </c>
      <c r="AE115" s="30">
        <f t="shared" si="58"/>
        <v>0</v>
      </c>
      <c r="AF115" s="30">
        <f t="shared" si="58"/>
        <v>0</v>
      </c>
      <c r="AG115" s="31">
        <f t="shared" si="58"/>
        <v>0</v>
      </c>
      <c r="AH115" s="29">
        <f t="shared" si="59"/>
        <v>0</v>
      </c>
      <c r="AI115" s="30">
        <f t="shared" si="59"/>
        <v>0</v>
      </c>
      <c r="AJ115" s="30">
        <f t="shared" si="59"/>
        <v>0</v>
      </c>
      <c r="AK115" s="30">
        <f t="shared" si="59"/>
        <v>0</v>
      </c>
      <c r="AL115" s="30">
        <f t="shared" si="59"/>
        <v>0</v>
      </c>
      <c r="AM115" s="30">
        <f t="shared" si="59"/>
        <v>0</v>
      </c>
      <c r="AN115" s="31">
        <f t="shared" si="59"/>
        <v>0</v>
      </c>
      <c r="AO115" s="42" t="str">
        <f t="shared" si="56"/>
        <v/>
      </c>
      <c r="AP115" s="43" t="str">
        <f t="shared" si="56"/>
        <v/>
      </c>
      <c r="AQ115" s="43" t="str">
        <f t="shared" si="56"/>
        <v/>
      </c>
      <c r="AR115" s="43" t="str">
        <f t="shared" si="56"/>
        <v/>
      </c>
      <c r="AS115" s="43" t="str">
        <f t="shared" si="56"/>
        <v/>
      </c>
      <c r="AT115" s="43" t="str">
        <f t="shared" si="56"/>
        <v/>
      </c>
      <c r="AU115" s="90" t="str">
        <f t="shared" si="56"/>
        <v/>
      </c>
      <c r="AV115" t="str">
        <f t="shared" si="62"/>
        <v>C3 - Standard and Premium</v>
      </c>
      <c r="AW115" t="str">
        <f t="shared" si="60"/>
        <v>C3 - Standard and Premium_AM &amp; EMEA</v>
      </c>
    </row>
    <row r="116" spans="1:49" ht="15" outlineLevel="1" x14ac:dyDescent="0.25">
      <c r="A116" s="21" t="s">
        <v>243</v>
      </c>
      <c r="B116" t="s">
        <v>238</v>
      </c>
      <c r="C116" t="s">
        <v>60</v>
      </c>
      <c r="D116" t="s">
        <v>34</v>
      </c>
      <c r="E116" t="str">
        <f>VLOOKUP(A116,[1]VLookup!G:I,3,0)</f>
        <v>C3 Walkies</v>
      </c>
      <c r="F116" s="105">
        <v>0</v>
      </c>
      <c r="G116" s="103">
        <f t="shared" si="61"/>
        <v>0</v>
      </c>
      <c r="H116" s="103">
        <f>IFERROR(VLOOKUP(A116,[1]ISC_bookings_input!H:I,2,0),0)</f>
        <v>0</v>
      </c>
      <c r="I116" s="103">
        <f t="shared" si="57"/>
        <v>0</v>
      </c>
      <c r="J116" s="103">
        <f t="shared" si="57"/>
        <v>0</v>
      </c>
      <c r="K116" s="103">
        <f t="shared" si="57"/>
        <v>0</v>
      </c>
      <c r="L116" s="104">
        <f t="shared" si="57"/>
        <v>0</v>
      </c>
      <c r="M116" s="86" t="str">
        <f>IFERROR(VLOOKUP(A116,[1]Revenue_Margin_input_ISC!A:F,6,0),"")</f>
        <v/>
      </c>
      <c r="N116" s="25" t="str">
        <f t="shared" si="63"/>
        <v/>
      </c>
      <c r="O116" s="25" t="str">
        <f t="shared" si="63"/>
        <v/>
      </c>
      <c r="P116" s="25" t="str">
        <f t="shared" si="63"/>
        <v/>
      </c>
      <c r="Q116" s="25" t="str">
        <f t="shared" si="63"/>
        <v/>
      </c>
      <c r="R116" s="25" t="str">
        <f t="shared" si="63"/>
        <v/>
      </c>
      <c r="S116" s="26" t="str">
        <f t="shared" si="63"/>
        <v/>
      </c>
      <c r="T116" s="27" t="str">
        <f>IFERROR(VLOOKUP(A116,[1]Revenue_Margin_input_ISC!A:K,7,0),"")</f>
        <v/>
      </c>
      <c r="U116" s="28" t="str">
        <f>IFERROR(VLOOKUP(A116,[1]Revenue_Margin_input_ISC!A:K,8,0),"")</f>
        <v/>
      </c>
      <c r="V116" s="28" t="str">
        <f>IFERROR(VLOOKUP($A116,[1]Revenue_Margin_input_ISC!$A:$AK,9,0),"")</f>
        <v/>
      </c>
      <c r="W116" s="28" t="str">
        <f>IFERROR(VLOOKUP($A116,[1]Revenue_Margin_input_ISC!$A:$AK,10,0),"")</f>
        <v/>
      </c>
      <c r="X116" s="28" t="str">
        <f>IFERROR(VLOOKUP($A116,[1]Revenue_Margin_input_ISC!$A:$AK,11,0),"")</f>
        <v/>
      </c>
      <c r="Y116" s="28" t="str">
        <f>IFERROR(VLOOKUP($A116,[1]Revenue_Margin_input_ISC!$A:$AK,12,0),"")</f>
        <v/>
      </c>
      <c r="Z116" s="28" t="str">
        <f>IFERROR(VLOOKUP($A116,[1]Revenue_Margin_input_ISC!$A:$AK,13,0),"")</f>
        <v/>
      </c>
      <c r="AA116" s="29">
        <f t="shared" si="58"/>
        <v>0</v>
      </c>
      <c r="AB116" s="30">
        <f t="shared" si="58"/>
        <v>0</v>
      </c>
      <c r="AC116" s="30">
        <f t="shared" si="58"/>
        <v>0</v>
      </c>
      <c r="AD116" s="30">
        <f t="shared" si="58"/>
        <v>0</v>
      </c>
      <c r="AE116" s="30">
        <f t="shared" si="58"/>
        <v>0</v>
      </c>
      <c r="AF116" s="30">
        <f t="shared" si="58"/>
        <v>0</v>
      </c>
      <c r="AG116" s="31">
        <f t="shared" si="58"/>
        <v>0</v>
      </c>
      <c r="AH116" s="29">
        <f t="shared" si="59"/>
        <v>0</v>
      </c>
      <c r="AI116" s="30">
        <f t="shared" si="59"/>
        <v>0</v>
      </c>
      <c r="AJ116" s="30">
        <f t="shared" si="59"/>
        <v>0</v>
      </c>
      <c r="AK116" s="30">
        <f t="shared" si="59"/>
        <v>0</v>
      </c>
      <c r="AL116" s="30">
        <f t="shared" si="59"/>
        <v>0</v>
      </c>
      <c r="AM116" s="30">
        <f t="shared" si="59"/>
        <v>0</v>
      </c>
      <c r="AN116" s="31">
        <f t="shared" si="59"/>
        <v>0</v>
      </c>
      <c r="AO116" s="42" t="str">
        <f t="shared" si="56"/>
        <v/>
      </c>
      <c r="AP116" s="43" t="str">
        <f t="shared" si="56"/>
        <v/>
      </c>
      <c r="AQ116" s="43" t="str">
        <f t="shared" si="56"/>
        <v/>
      </c>
      <c r="AR116" s="43" t="str">
        <f t="shared" si="56"/>
        <v/>
      </c>
      <c r="AS116" s="43" t="str">
        <f t="shared" si="56"/>
        <v/>
      </c>
      <c r="AT116" s="43" t="str">
        <f t="shared" si="56"/>
        <v/>
      </c>
      <c r="AU116" s="90" t="str">
        <f t="shared" si="56"/>
        <v/>
      </c>
      <c r="AV116" t="str">
        <f t="shared" si="62"/>
        <v>C3 - Standard and Premium</v>
      </c>
      <c r="AW116" t="str">
        <f t="shared" si="60"/>
        <v>C3 - Standard and Premium_AM &amp; EMEA</v>
      </c>
    </row>
    <row r="117" spans="1:49" ht="15" outlineLevel="1" x14ac:dyDescent="0.25">
      <c r="A117" s="21" t="s">
        <v>244</v>
      </c>
      <c r="B117" t="s">
        <v>245</v>
      </c>
      <c r="C117" t="s">
        <v>26</v>
      </c>
      <c r="D117" t="s">
        <v>15</v>
      </c>
      <c r="E117" t="str">
        <f>VLOOKUP(A117,[1]VLookup!G:I,3,0)</f>
        <v>C3 Walkies</v>
      </c>
      <c r="F117" s="105">
        <v>0</v>
      </c>
      <c r="G117" s="103">
        <f t="shared" si="61"/>
        <v>0</v>
      </c>
      <c r="H117" s="103">
        <f>IFERROR(VLOOKUP(A117,[1]ISC_bookings_input!H:I,2,0),0)</f>
        <v>0</v>
      </c>
      <c r="I117" s="103">
        <f t="shared" si="57"/>
        <v>0</v>
      </c>
      <c r="J117" s="103">
        <f t="shared" si="57"/>
        <v>0</v>
      </c>
      <c r="K117" s="103">
        <f t="shared" si="57"/>
        <v>0</v>
      </c>
      <c r="L117" s="104">
        <f t="shared" si="57"/>
        <v>0</v>
      </c>
      <c r="M117" s="86" t="str">
        <f>IFERROR(VLOOKUP(A117,[1]Revenue_Margin_input_ISC!A:F,6,0),"")</f>
        <v/>
      </c>
      <c r="N117" s="25" t="str">
        <f t="shared" si="63"/>
        <v/>
      </c>
      <c r="O117" s="25" t="str">
        <f t="shared" si="63"/>
        <v/>
      </c>
      <c r="P117" s="25" t="str">
        <f t="shared" si="63"/>
        <v/>
      </c>
      <c r="Q117" s="25" t="str">
        <f t="shared" si="63"/>
        <v/>
      </c>
      <c r="R117" s="25" t="str">
        <f t="shared" si="63"/>
        <v/>
      </c>
      <c r="S117" s="26" t="str">
        <f t="shared" si="63"/>
        <v/>
      </c>
      <c r="T117" s="27" t="str">
        <f>IFERROR(VLOOKUP(A117,[1]Revenue_Margin_input_ISC!A:K,7,0),"")</f>
        <v/>
      </c>
      <c r="U117" s="28" t="str">
        <f>IFERROR(VLOOKUP(A117,[1]Revenue_Margin_input_ISC!A:K,8,0),"")</f>
        <v/>
      </c>
      <c r="V117" s="28" t="str">
        <f>IFERROR(VLOOKUP($A117,[1]Revenue_Margin_input_ISC!$A:$AK,9,0),"")</f>
        <v/>
      </c>
      <c r="W117" s="28" t="str">
        <f>IFERROR(VLOOKUP($A117,[1]Revenue_Margin_input_ISC!$A:$AK,10,0),"")</f>
        <v/>
      </c>
      <c r="X117" s="28" t="str">
        <f>IFERROR(VLOOKUP($A117,[1]Revenue_Margin_input_ISC!$A:$AK,11,0),"")</f>
        <v/>
      </c>
      <c r="Y117" s="28" t="str">
        <f>IFERROR(VLOOKUP($A117,[1]Revenue_Margin_input_ISC!$A:$AK,12,0),"")</f>
        <v/>
      </c>
      <c r="Z117" s="28" t="str">
        <f>IFERROR(VLOOKUP($A117,[1]Revenue_Margin_input_ISC!$A:$AK,13,0),"")</f>
        <v/>
      </c>
      <c r="AA117" s="29">
        <f t="shared" si="58"/>
        <v>0</v>
      </c>
      <c r="AB117" s="30">
        <f t="shared" si="58"/>
        <v>0</v>
      </c>
      <c r="AC117" s="30">
        <f t="shared" si="58"/>
        <v>0</v>
      </c>
      <c r="AD117" s="30">
        <f t="shared" si="58"/>
        <v>0</v>
      </c>
      <c r="AE117" s="30">
        <f t="shared" si="58"/>
        <v>0</v>
      </c>
      <c r="AF117" s="30">
        <f t="shared" si="58"/>
        <v>0</v>
      </c>
      <c r="AG117" s="31">
        <f t="shared" si="58"/>
        <v>0</v>
      </c>
      <c r="AH117" s="29">
        <f t="shared" si="59"/>
        <v>0</v>
      </c>
      <c r="AI117" s="30">
        <f t="shared" si="59"/>
        <v>0</v>
      </c>
      <c r="AJ117" s="30">
        <f t="shared" si="59"/>
        <v>0</v>
      </c>
      <c r="AK117" s="30">
        <f t="shared" si="59"/>
        <v>0</v>
      </c>
      <c r="AL117" s="30">
        <f t="shared" si="59"/>
        <v>0</v>
      </c>
      <c r="AM117" s="30">
        <f t="shared" si="59"/>
        <v>0</v>
      </c>
      <c r="AN117" s="31">
        <f t="shared" si="59"/>
        <v>0</v>
      </c>
      <c r="AO117" s="42" t="str">
        <f t="shared" si="56"/>
        <v/>
      </c>
      <c r="AP117" s="43" t="str">
        <f t="shared" si="56"/>
        <v/>
      </c>
      <c r="AQ117" s="43" t="str">
        <f t="shared" si="56"/>
        <v/>
      </c>
      <c r="AR117" s="43" t="str">
        <f t="shared" si="56"/>
        <v/>
      </c>
      <c r="AS117" s="43" t="str">
        <f t="shared" si="56"/>
        <v/>
      </c>
      <c r="AT117" s="43" t="str">
        <f t="shared" si="56"/>
        <v/>
      </c>
      <c r="AU117" s="90" t="str">
        <f t="shared" si="56"/>
        <v/>
      </c>
      <c r="AV117" t="str">
        <f t="shared" si="62"/>
        <v>C3 - Standard and Premium</v>
      </c>
      <c r="AW117" t="str">
        <f t="shared" si="60"/>
        <v>C3 - Standard and Premium_AM &amp; EMEA</v>
      </c>
    </row>
    <row r="118" spans="1:49" ht="15" outlineLevel="1" x14ac:dyDescent="0.25">
      <c r="A118" s="21" t="s">
        <v>246</v>
      </c>
      <c r="B118" t="s">
        <v>247</v>
      </c>
      <c r="C118" t="s">
        <v>26</v>
      </c>
      <c r="D118" t="s">
        <v>18</v>
      </c>
      <c r="E118" t="str">
        <f>VLOOKUP(A118,[1]VLookup!G:I,3,0)</f>
        <v>C3 Walkies</v>
      </c>
      <c r="F118" s="105">
        <v>0</v>
      </c>
      <c r="G118" s="103">
        <f t="shared" si="61"/>
        <v>0</v>
      </c>
      <c r="H118" s="103">
        <f>IFERROR(VLOOKUP(A118,[1]ISC_bookings_input!H:I,2,0),0)</f>
        <v>0</v>
      </c>
      <c r="I118" s="103">
        <f t="shared" si="57"/>
        <v>0</v>
      </c>
      <c r="J118" s="103">
        <f t="shared" si="57"/>
        <v>0</v>
      </c>
      <c r="K118" s="103">
        <f t="shared" si="57"/>
        <v>0</v>
      </c>
      <c r="L118" s="104">
        <f t="shared" si="57"/>
        <v>0</v>
      </c>
      <c r="M118" s="86" t="str">
        <f>IFERROR(VLOOKUP(A118,[1]Revenue_Margin_input_ISC!A:F,6,0),"")</f>
        <v/>
      </c>
      <c r="N118" s="25" t="str">
        <f t="shared" si="63"/>
        <v/>
      </c>
      <c r="O118" s="25" t="str">
        <f t="shared" si="63"/>
        <v/>
      </c>
      <c r="P118" s="25" t="str">
        <f t="shared" si="63"/>
        <v/>
      </c>
      <c r="Q118" s="25" t="str">
        <f t="shared" si="63"/>
        <v/>
      </c>
      <c r="R118" s="25" t="str">
        <f t="shared" si="63"/>
        <v/>
      </c>
      <c r="S118" s="26" t="str">
        <f t="shared" si="63"/>
        <v/>
      </c>
      <c r="T118" s="27" t="str">
        <f>IFERROR(VLOOKUP(A118,[1]Revenue_Margin_input_ISC!A:K,7,0),"")</f>
        <v/>
      </c>
      <c r="U118" s="28" t="str">
        <f>IFERROR(VLOOKUP(A118,[1]Revenue_Margin_input_ISC!A:K,8,0),"")</f>
        <v/>
      </c>
      <c r="V118" s="28" t="str">
        <f>IFERROR(VLOOKUP($A118,[1]Revenue_Margin_input_ISC!$A:$AK,9,0),"")</f>
        <v/>
      </c>
      <c r="W118" s="28" t="str">
        <f>IFERROR(VLOOKUP($A118,[1]Revenue_Margin_input_ISC!$A:$AK,10,0),"")</f>
        <v/>
      </c>
      <c r="X118" s="28" t="str">
        <f>IFERROR(VLOOKUP($A118,[1]Revenue_Margin_input_ISC!$A:$AK,11,0),"")</f>
        <v/>
      </c>
      <c r="Y118" s="28" t="str">
        <f>IFERROR(VLOOKUP($A118,[1]Revenue_Margin_input_ISC!$A:$AK,12,0),"")</f>
        <v/>
      </c>
      <c r="Z118" s="28" t="str">
        <f>IFERROR(VLOOKUP($A118,[1]Revenue_Margin_input_ISC!$A:$AK,13,0),"")</f>
        <v/>
      </c>
      <c r="AA118" s="29">
        <f t="shared" si="58"/>
        <v>0</v>
      </c>
      <c r="AB118" s="30">
        <f t="shared" si="58"/>
        <v>0</v>
      </c>
      <c r="AC118" s="30">
        <f t="shared" si="58"/>
        <v>0</v>
      </c>
      <c r="AD118" s="30">
        <f t="shared" si="58"/>
        <v>0</v>
      </c>
      <c r="AE118" s="30">
        <f t="shared" si="58"/>
        <v>0</v>
      </c>
      <c r="AF118" s="30">
        <f t="shared" si="58"/>
        <v>0</v>
      </c>
      <c r="AG118" s="31">
        <f t="shared" si="58"/>
        <v>0</v>
      </c>
      <c r="AH118" s="29">
        <f t="shared" si="59"/>
        <v>0</v>
      </c>
      <c r="AI118" s="30">
        <f t="shared" si="59"/>
        <v>0</v>
      </c>
      <c r="AJ118" s="30">
        <f t="shared" si="59"/>
        <v>0</v>
      </c>
      <c r="AK118" s="30">
        <f t="shared" si="59"/>
        <v>0</v>
      </c>
      <c r="AL118" s="30">
        <f t="shared" si="59"/>
        <v>0</v>
      </c>
      <c r="AM118" s="30">
        <f t="shared" si="59"/>
        <v>0</v>
      </c>
      <c r="AN118" s="31">
        <f t="shared" si="59"/>
        <v>0</v>
      </c>
      <c r="AO118" s="42" t="str">
        <f t="shared" si="56"/>
        <v/>
      </c>
      <c r="AP118" s="43" t="str">
        <f t="shared" si="56"/>
        <v/>
      </c>
      <c r="AQ118" s="43" t="str">
        <f t="shared" si="56"/>
        <v/>
      </c>
      <c r="AR118" s="43" t="str">
        <f t="shared" si="56"/>
        <v/>
      </c>
      <c r="AS118" s="43" t="str">
        <f t="shared" si="56"/>
        <v/>
      </c>
      <c r="AT118" s="43" t="str">
        <f t="shared" si="56"/>
        <v/>
      </c>
      <c r="AU118" s="90" t="str">
        <f t="shared" si="56"/>
        <v/>
      </c>
      <c r="AV118" t="str">
        <f t="shared" si="62"/>
        <v>C3 - Standard and Premium</v>
      </c>
      <c r="AW118" t="str">
        <f t="shared" si="60"/>
        <v>C3 - Standard and Premium_AM &amp; EMEA</v>
      </c>
    </row>
    <row r="119" spans="1:49" ht="15" outlineLevel="1" x14ac:dyDescent="0.25">
      <c r="A119" s="21" t="s">
        <v>248</v>
      </c>
      <c r="B119" t="s">
        <v>249</v>
      </c>
      <c r="C119" t="s">
        <v>60</v>
      </c>
      <c r="D119" t="s">
        <v>18</v>
      </c>
      <c r="E119" t="str">
        <f>VLOOKUP(A119,[1]VLookup!G:I,3,0)</f>
        <v>C3 Ride-On</v>
      </c>
      <c r="F119" s="105">
        <v>0</v>
      </c>
      <c r="G119" s="103">
        <f t="shared" si="61"/>
        <v>0</v>
      </c>
      <c r="H119" s="103">
        <f>IFERROR(VLOOKUP(A119,[1]ISC_bookings_input!H:I,2,0),0)</f>
        <v>0</v>
      </c>
      <c r="I119" s="103">
        <f t="shared" si="57"/>
        <v>0</v>
      </c>
      <c r="J119" s="103">
        <f t="shared" si="57"/>
        <v>0</v>
      </c>
      <c r="K119" s="103">
        <f t="shared" si="57"/>
        <v>0</v>
      </c>
      <c r="L119" s="104">
        <f t="shared" si="57"/>
        <v>0</v>
      </c>
      <c r="M119" s="86" t="str">
        <f>IFERROR(VLOOKUP(A119,[1]Revenue_Margin_input_ISC!A:F,6,0),"")</f>
        <v/>
      </c>
      <c r="N119" s="25" t="str">
        <f t="shared" si="63"/>
        <v/>
      </c>
      <c r="O119" s="25" t="str">
        <f t="shared" si="63"/>
        <v/>
      </c>
      <c r="P119" s="25" t="str">
        <f t="shared" si="63"/>
        <v/>
      </c>
      <c r="Q119" s="25" t="str">
        <f t="shared" si="63"/>
        <v/>
      </c>
      <c r="R119" s="25" t="str">
        <f t="shared" si="63"/>
        <v/>
      </c>
      <c r="S119" s="26" t="str">
        <f t="shared" si="63"/>
        <v/>
      </c>
      <c r="T119" s="27" t="str">
        <f>IFERROR(VLOOKUP(A119,[1]Revenue_Margin_input_ISC!A:K,7,0),"")</f>
        <v/>
      </c>
      <c r="U119" s="28" t="str">
        <f>IFERROR(VLOOKUP(A119,[1]Revenue_Margin_input_ISC!A:K,8,0),"")</f>
        <v/>
      </c>
      <c r="V119" s="28" t="str">
        <f>IFERROR(VLOOKUP($A119,[1]Revenue_Margin_input_ISC!$A:$AK,9,0),"")</f>
        <v/>
      </c>
      <c r="W119" s="28" t="str">
        <f>IFERROR(VLOOKUP($A119,[1]Revenue_Margin_input_ISC!$A:$AK,10,0),"")</f>
        <v/>
      </c>
      <c r="X119" s="28" t="str">
        <f>IFERROR(VLOOKUP($A119,[1]Revenue_Margin_input_ISC!$A:$AK,11,0),"")</f>
        <v/>
      </c>
      <c r="Y119" s="28" t="str">
        <f>IFERROR(VLOOKUP($A119,[1]Revenue_Margin_input_ISC!$A:$AK,12,0),"")</f>
        <v/>
      </c>
      <c r="Z119" s="28" t="str">
        <f>IFERROR(VLOOKUP($A119,[1]Revenue_Margin_input_ISC!$A:$AK,13,0),"")</f>
        <v/>
      </c>
      <c r="AA119" s="29">
        <f t="shared" si="58"/>
        <v>0</v>
      </c>
      <c r="AB119" s="30">
        <f t="shared" si="58"/>
        <v>0</v>
      </c>
      <c r="AC119" s="30">
        <f t="shared" si="58"/>
        <v>0</v>
      </c>
      <c r="AD119" s="30">
        <f t="shared" si="58"/>
        <v>0</v>
      </c>
      <c r="AE119" s="30">
        <f t="shared" si="58"/>
        <v>0</v>
      </c>
      <c r="AF119" s="30">
        <f t="shared" si="58"/>
        <v>0</v>
      </c>
      <c r="AG119" s="31">
        <f t="shared" si="58"/>
        <v>0</v>
      </c>
      <c r="AH119" s="29">
        <f t="shared" si="59"/>
        <v>0</v>
      </c>
      <c r="AI119" s="30">
        <f t="shared" si="59"/>
        <v>0</v>
      </c>
      <c r="AJ119" s="30">
        <f t="shared" si="59"/>
        <v>0</v>
      </c>
      <c r="AK119" s="30">
        <f t="shared" si="59"/>
        <v>0</v>
      </c>
      <c r="AL119" s="30">
        <f t="shared" si="59"/>
        <v>0</v>
      </c>
      <c r="AM119" s="30">
        <f t="shared" si="59"/>
        <v>0</v>
      </c>
      <c r="AN119" s="31">
        <f t="shared" si="59"/>
        <v>0</v>
      </c>
      <c r="AO119" s="42" t="str">
        <f t="shared" si="56"/>
        <v/>
      </c>
      <c r="AP119" s="43" t="str">
        <f t="shared" si="56"/>
        <v/>
      </c>
      <c r="AQ119" s="43" t="str">
        <f t="shared" si="56"/>
        <v/>
      </c>
      <c r="AR119" s="43" t="str">
        <f t="shared" si="56"/>
        <v/>
      </c>
      <c r="AS119" s="43" t="str">
        <f t="shared" si="56"/>
        <v/>
      </c>
      <c r="AT119" s="43" t="str">
        <f t="shared" si="56"/>
        <v/>
      </c>
      <c r="AU119" s="90" t="str">
        <f t="shared" si="56"/>
        <v/>
      </c>
      <c r="AV119" t="str">
        <f t="shared" si="62"/>
        <v>C3 - Standard and Premium</v>
      </c>
      <c r="AW119" t="str">
        <f t="shared" si="60"/>
        <v>C3 - Standard and Premium_AM &amp; EMEA</v>
      </c>
    </row>
    <row r="120" spans="1:49" ht="15" outlineLevel="1" x14ac:dyDescent="0.25">
      <c r="A120" s="21" t="s">
        <v>250</v>
      </c>
      <c r="B120" t="s">
        <v>251</v>
      </c>
      <c r="C120" t="s">
        <v>26</v>
      </c>
      <c r="D120" t="s">
        <v>18</v>
      </c>
      <c r="E120" t="str">
        <f>VLOOKUP(A120,[1]VLookup!G:I,3,0)</f>
        <v>C3 Ride-On</v>
      </c>
      <c r="F120" s="105">
        <v>0</v>
      </c>
      <c r="G120" s="103">
        <f t="shared" si="61"/>
        <v>0</v>
      </c>
      <c r="H120" s="103">
        <f>IFERROR(VLOOKUP(A120,[1]ISC_bookings_input!H:I,2,0),0)</f>
        <v>0</v>
      </c>
      <c r="I120" s="103">
        <f t="shared" si="57"/>
        <v>0</v>
      </c>
      <c r="J120" s="103">
        <f t="shared" si="57"/>
        <v>0</v>
      </c>
      <c r="K120" s="103">
        <f t="shared" si="57"/>
        <v>0</v>
      </c>
      <c r="L120" s="104">
        <f t="shared" si="57"/>
        <v>0</v>
      </c>
      <c r="M120" s="86" t="str">
        <f>IFERROR(VLOOKUP(A120,[1]Revenue_Margin_input_ISC!A:F,6,0),"")</f>
        <v/>
      </c>
      <c r="N120" s="25" t="str">
        <f t="shared" si="63"/>
        <v/>
      </c>
      <c r="O120" s="25" t="str">
        <f t="shared" si="63"/>
        <v/>
      </c>
      <c r="P120" s="25" t="str">
        <f t="shared" si="63"/>
        <v/>
      </c>
      <c r="Q120" s="25" t="str">
        <f t="shared" si="63"/>
        <v/>
      </c>
      <c r="R120" s="25" t="str">
        <f t="shared" si="63"/>
        <v/>
      </c>
      <c r="S120" s="26" t="str">
        <f t="shared" si="63"/>
        <v/>
      </c>
      <c r="T120" s="27" t="str">
        <f>IFERROR(VLOOKUP(A120,[1]Revenue_Margin_input_ISC!A:K,7,0),"")</f>
        <v/>
      </c>
      <c r="U120" s="28" t="str">
        <f>IFERROR(VLOOKUP(A120,[1]Revenue_Margin_input_ISC!A:K,8,0),"")</f>
        <v/>
      </c>
      <c r="V120" s="28" t="str">
        <f>IFERROR(VLOOKUP($A120,[1]Revenue_Margin_input_ISC!$A:$AK,9,0),"")</f>
        <v/>
      </c>
      <c r="W120" s="28" t="str">
        <f>IFERROR(VLOOKUP($A120,[1]Revenue_Margin_input_ISC!$A:$AK,10,0),"")</f>
        <v/>
      </c>
      <c r="X120" s="28" t="str">
        <f>IFERROR(VLOOKUP($A120,[1]Revenue_Margin_input_ISC!$A:$AK,11,0),"")</f>
        <v/>
      </c>
      <c r="Y120" s="28" t="str">
        <f>IFERROR(VLOOKUP($A120,[1]Revenue_Margin_input_ISC!$A:$AK,12,0),"")</f>
        <v/>
      </c>
      <c r="Z120" s="28" t="str">
        <f>IFERROR(VLOOKUP($A120,[1]Revenue_Margin_input_ISC!$A:$AK,13,0),"")</f>
        <v/>
      </c>
      <c r="AA120" s="29">
        <f t="shared" si="58"/>
        <v>0</v>
      </c>
      <c r="AB120" s="30">
        <f t="shared" si="58"/>
        <v>0</v>
      </c>
      <c r="AC120" s="30">
        <f t="shared" si="58"/>
        <v>0</v>
      </c>
      <c r="AD120" s="30">
        <f t="shared" si="58"/>
        <v>0</v>
      </c>
      <c r="AE120" s="30">
        <f t="shared" si="58"/>
        <v>0</v>
      </c>
      <c r="AF120" s="30">
        <f t="shared" si="58"/>
        <v>0</v>
      </c>
      <c r="AG120" s="31">
        <f t="shared" si="58"/>
        <v>0</v>
      </c>
      <c r="AH120" s="29">
        <f t="shared" si="59"/>
        <v>0</v>
      </c>
      <c r="AI120" s="30">
        <f t="shared" si="59"/>
        <v>0</v>
      </c>
      <c r="AJ120" s="30">
        <f t="shared" si="59"/>
        <v>0</v>
      </c>
      <c r="AK120" s="30">
        <f t="shared" si="59"/>
        <v>0</v>
      </c>
      <c r="AL120" s="30">
        <f t="shared" si="59"/>
        <v>0</v>
      </c>
      <c r="AM120" s="30">
        <f t="shared" si="59"/>
        <v>0</v>
      </c>
      <c r="AN120" s="31">
        <f t="shared" si="59"/>
        <v>0</v>
      </c>
      <c r="AO120" s="42" t="str">
        <f t="shared" si="56"/>
        <v/>
      </c>
      <c r="AP120" s="43" t="str">
        <f t="shared" si="56"/>
        <v/>
      </c>
      <c r="AQ120" s="43" t="str">
        <f t="shared" si="56"/>
        <v/>
      </c>
      <c r="AR120" s="43" t="str">
        <f t="shared" si="56"/>
        <v/>
      </c>
      <c r="AS120" s="43" t="str">
        <f t="shared" si="56"/>
        <v/>
      </c>
      <c r="AT120" s="43" t="str">
        <f t="shared" si="56"/>
        <v/>
      </c>
      <c r="AU120" s="90" t="str">
        <f t="shared" si="56"/>
        <v/>
      </c>
      <c r="AV120" t="str">
        <f t="shared" si="62"/>
        <v>C3 - Standard and Premium</v>
      </c>
      <c r="AW120" t="str">
        <f t="shared" si="60"/>
        <v>C3 - Standard and Premium_AM &amp; EMEA</v>
      </c>
    </row>
    <row r="121" spans="1:49" ht="15" outlineLevel="1" x14ac:dyDescent="0.25">
      <c r="A121" s="21" t="s">
        <v>252</v>
      </c>
      <c r="B121" t="s">
        <v>253</v>
      </c>
      <c r="C121" t="s">
        <v>26</v>
      </c>
      <c r="D121" t="s">
        <v>15</v>
      </c>
      <c r="E121" t="str">
        <f>VLOOKUP(A121,[1]VLookup!G:I,3,0)</f>
        <v>C3 Ride-On</v>
      </c>
      <c r="F121" s="105">
        <v>0</v>
      </c>
      <c r="G121" s="103">
        <f t="shared" si="61"/>
        <v>0</v>
      </c>
      <c r="H121" s="103">
        <f>IFERROR(VLOOKUP(A121,[1]ISC_bookings_input!H:I,2,0),0)</f>
        <v>0</v>
      </c>
      <c r="I121" s="103">
        <f t="shared" si="57"/>
        <v>0</v>
      </c>
      <c r="J121" s="103">
        <f t="shared" si="57"/>
        <v>0</v>
      </c>
      <c r="K121" s="103">
        <f t="shared" si="57"/>
        <v>0</v>
      </c>
      <c r="L121" s="104">
        <f t="shared" si="57"/>
        <v>0</v>
      </c>
      <c r="M121" s="86" t="str">
        <f>IFERROR(VLOOKUP(A121,[1]Revenue_Margin_input_ISC!A:F,6,0),"")</f>
        <v/>
      </c>
      <c r="N121" s="25" t="str">
        <f t="shared" si="63"/>
        <v/>
      </c>
      <c r="O121" s="25" t="str">
        <f t="shared" si="63"/>
        <v/>
      </c>
      <c r="P121" s="25" t="str">
        <f t="shared" si="63"/>
        <v/>
      </c>
      <c r="Q121" s="25" t="str">
        <f t="shared" si="63"/>
        <v/>
      </c>
      <c r="R121" s="25" t="str">
        <f t="shared" si="63"/>
        <v/>
      </c>
      <c r="S121" s="26" t="str">
        <f t="shared" si="63"/>
        <v/>
      </c>
      <c r="T121" s="27" t="str">
        <f>IFERROR(VLOOKUP(A121,[1]Revenue_Margin_input_ISC!A:K,7,0),"")</f>
        <v/>
      </c>
      <c r="U121" s="28" t="str">
        <f>IFERROR(VLOOKUP(A121,[1]Revenue_Margin_input_ISC!A:K,8,0),"")</f>
        <v/>
      </c>
      <c r="V121" s="28" t="str">
        <f>IFERROR(VLOOKUP($A121,[1]Revenue_Margin_input_ISC!$A:$AK,9,0),"")</f>
        <v/>
      </c>
      <c r="W121" s="28" t="str">
        <f>IFERROR(VLOOKUP($A121,[1]Revenue_Margin_input_ISC!$A:$AK,10,0),"")</f>
        <v/>
      </c>
      <c r="X121" s="28" t="str">
        <f>IFERROR(VLOOKUP($A121,[1]Revenue_Margin_input_ISC!$A:$AK,11,0),"")</f>
        <v/>
      </c>
      <c r="Y121" s="28" t="str">
        <f>IFERROR(VLOOKUP($A121,[1]Revenue_Margin_input_ISC!$A:$AK,12,0),"")</f>
        <v/>
      </c>
      <c r="Z121" s="28" t="str">
        <f>IFERROR(VLOOKUP($A121,[1]Revenue_Margin_input_ISC!$A:$AK,13,0),"")</f>
        <v/>
      </c>
      <c r="AA121" s="29">
        <f t="shared" si="58"/>
        <v>0</v>
      </c>
      <c r="AB121" s="30">
        <f t="shared" si="58"/>
        <v>0</v>
      </c>
      <c r="AC121" s="30">
        <f t="shared" si="58"/>
        <v>0</v>
      </c>
      <c r="AD121" s="30">
        <f t="shared" si="58"/>
        <v>0</v>
      </c>
      <c r="AE121" s="30">
        <f t="shared" si="58"/>
        <v>0</v>
      </c>
      <c r="AF121" s="30">
        <f t="shared" si="58"/>
        <v>0</v>
      </c>
      <c r="AG121" s="31">
        <f t="shared" si="58"/>
        <v>0</v>
      </c>
      <c r="AH121" s="29">
        <f t="shared" si="59"/>
        <v>0</v>
      </c>
      <c r="AI121" s="30">
        <f t="shared" si="59"/>
        <v>0</v>
      </c>
      <c r="AJ121" s="30">
        <f t="shared" si="59"/>
        <v>0</v>
      </c>
      <c r="AK121" s="30">
        <f t="shared" si="59"/>
        <v>0</v>
      </c>
      <c r="AL121" s="30">
        <f t="shared" si="59"/>
        <v>0</v>
      </c>
      <c r="AM121" s="30">
        <f t="shared" si="59"/>
        <v>0</v>
      </c>
      <c r="AN121" s="31">
        <f t="shared" si="59"/>
        <v>0</v>
      </c>
      <c r="AO121" s="42" t="str">
        <f t="shared" si="56"/>
        <v/>
      </c>
      <c r="AP121" s="43" t="str">
        <f t="shared" si="56"/>
        <v/>
      </c>
      <c r="AQ121" s="43" t="str">
        <f t="shared" si="56"/>
        <v/>
      </c>
      <c r="AR121" s="43" t="str">
        <f t="shared" si="56"/>
        <v/>
      </c>
      <c r="AS121" s="43" t="str">
        <f t="shared" si="56"/>
        <v/>
      </c>
      <c r="AT121" s="43" t="str">
        <f t="shared" si="56"/>
        <v/>
      </c>
      <c r="AU121" s="90" t="str">
        <f t="shared" si="56"/>
        <v/>
      </c>
      <c r="AV121" t="str">
        <f t="shared" si="62"/>
        <v>C3 - Standard and Premium</v>
      </c>
      <c r="AW121" t="str">
        <f t="shared" si="60"/>
        <v>C3 - Standard and Premium_AM &amp; EMEA</v>
      </c>
    </row>
    <row r="122" spans="1:49" ht="15" outlineLevel="1" x14ac:dyDescent="0.25">
      <c r="A122" s="21" t="s">
        <v>254</v>
      </c>
      <c r="B122" t="s">
        <v>255</v>
      </c>
      <c r="C122" t="s">
        <v>60</v>
      </c>
      <c r="D122" t="s">
        <v>15</v>
      </c>
      <c r="E122" t="str">
        <f>VLOOKUP(A122,[1]VLookup!G:I,3,0)</f>
        <v>C3 Ride-On</v>
      </c>
      <c r="F122" s="105">
        <v>0</v>
      </c>
      <c r="G122" s="103">
        <f t="shared" si="61"/>
        <v>0</v>
      </c>
      <c r="H122" s="103">
        <f>IFERROR(VLOOKUP(A122,[1]ISC_bookings_input!H:I,2,0),0)</f>
        <v>0</v>
      </c>
      <c r="I122" s="103">
        <f t="shared" si="57"/>
        <v>0</v>
      </c>
      <c r="J122" s="103">
        <f t="shared" si="57"/>
        <v>0</v>
      </c>
      <c r="K122" s="103">
        <f t="shared" si="57"/>
        <v>0</v>
      </c>
      <c r="L122" s="104">
        <f t="shared" si="57"/>
        <v>0</v>
      </c>
      <c r="M122" s="86" t="str">
        <f>IFERROR(VLOOKUP(A122,[1]Revenue_Margin_input_ISC!A:F,6,0),"")</f>
        <v/>
      </c>
      <c r="N122" s="25" t="str">
        <f t="shared" si="63"/>
        <v/>
      </c>
      <c r="O122" s="25" t="str">
        <f t="shared" si="63"/>
        <v/>
      </c>
      <c r="P122" s="25" t="str">
        <f t="shared" si="63"/>
        <v/>
      </c>
      <c r="Q122" s="25" t="str">
        <f t="shared" si="63"/>
        <v/>
      </c>
      <c r="R122" s="25" t="str">
        <f t="shared" si="63"/>
        <v/>
      </c>
      <c r="S122" s="26" t="str">
        <f t="shared" si="63"/>
        <v/>
      </c>
      <c r="T122" s="27" t="str">
        <f>IFERROR(VLOOKUP(A122,[1]Revenue_Margin_input_ISC!A:K,7,0),"")</f>
        <v/>
      </c>
      <c r="U122" s="28" t="str">
        <f>IFERROR(VLOOKUP(A122,[1]Revenue_Margin_input_ISC!A:K,8,0),"")</f>
        <v/>
      </c>
      <c r="V122" s="28" t="str">
        <f>IFERROR(VLOOKUP($A122,[1]Revenue_Margin_input_ISC!$A:$AK,9,0),"")</f>
        <v/>
      </c>
      <c r="W122" s="28" t="str">
        <f>IFERROR(VLOOKUP($A122,[1]Revenue_Margin_input_ISC!$A:$AK,10,0),"")</f>
        <v/>
      </c>
      <c r="X122" s="28" t="str">
        <f>IFERROR(VLOOKUP($A122,[1]Revenue_Margin_input_ISC!$A:$AK,11,0),"")</f>
        <v/>
      </c>
      <c r="Y122" s="28" t="str">
        <f>IFERROR(VLOOKUP($A122,[1]Revenue_Margin_input_ISC!$A:$AK,12,0),"")</f>
        <v/>
      </c>
      <c r="Z122" s="28" t="str">
        <f>IFERROR(VLOOKUP($A122,[1]Revenue_Margin_input_ISC!$A:$AK,13,0),"")</f>
        <v/>
      </c>
      <c r="AA122" s="29">
        <f t="shared" si="58"/>
        <v>0</v>
      </c>
      <c r="AB122" s="30">
        <f t="shared" si="58"/>
        <v>0</v>
      </c>
      <c r="AC122" s="30">
        <f t="shared" si="58"/>
        <v>0</v>
      </c>
      <c r="AD122" s="30">
        <f t="shared" si="58"/>
        <v>0</v>
      </c>
      <c r="AE122" s="30">
        <f t="shared" si="58"/>
        <v>0</v>
      </c>
      <c r="AF122" s="30">
        <f t="shared" si="58"/>
        <v>0</v>
      </c>
      <c r="AG122" s="31">
        <f t="shared" si="58"/>
        <v>0</v>
      </c>
      <c r="AH122" s="29">
        <f t="shared" si="59"/>
        <v>0</v>
      </c>
      <c r="AI122" s="30">
        <f t="shared" si="59"/>
        <v>0</v>
      </c>
      <c r="AJ122" s="30">
        <f t="shared" si="59"/>
        <v>0</v>
      </c>
      <c r="AK122" s="30">
        <f t="shared" si="59"/>
        <v>0</v>
      </c>
      <c r="AL122" s="30">
        <f t="shared" si="59"/>
        <v>0</v>
      </c>
      <c r="AM122" s="30">
        <f t="shared" si="59"/>
        <v>0</v>
      </c>
      <c r="AN122" s="31">
        <f t="shared" si="59"/>
        <v>0</v>
      </c>
      <c r="AO122" s="42" t="str">
        <f t="shared" si="56"/>
        <v/>
      </c>
      <c r="AP122" s="43" t="str">
        <f t="shared" si="56"/>
        <v/>
      </c>
      <c r="AQ122" s="43" t="str">
        <f t="shared" si="56"/>
        <v/>
      </c>
      <c r="AR122" s="43" t="str">
        <f t="shared" si="56"/>
        <v/>
      </c>
      <c r="AS122" s="43" t="str">
        <f t="shared" si="56"/>
        <v/>
      </c>
      <c r="AT122" s="43" t="str">
        <f t="shared" si="56"/>
        <v/>
      </c>
      <c r="AU122" s="90" t="str">
        <f t="shared" si="56"/>
        <v/>
      </c>
      <c r="AV122" t="str">
        <f t="shared" si="62"/>
        <v>C3 - Standard and Premium</v>
      </c>
      <c r="AW122" t="str">
        <f t="shared" si="60"/>
        <v>C3 - Standard and Premium_AM &amp; EMEA</v>
      </c>
    </row>
    <row r="123" spans="1:49" ht="15" outlineLevel="1" x14ac:dyDescent="0.25">
      <c r="A123" s="21" t="s">
        <v>256</v>
      </c>
      <c r="B123" t="s">
        <v>257</v>
      </c>
      <c r="C123" t="s">
        <v>60</v>
      </c>
      <c r="D123" t="s">
        <v>18</v>
      </c>
      <c r="E123" t="str">
        <f>VLOOKUP(A123,[1]VLookup!G:I,3,0)</f>
        <v>C3 Ride-On</v>
      </c>
      <c r="F123" s="105">
        <v>0</v>
      </c>
      <c r="G123" s="103">
        <f t="shared" si="61"/>
        <v>0</v>
      </c>
      <c r="H123" s="103">
        <f>IFERROR(VLOOKUP(A123,[1]ISC_bookings_input!H:I,2,0),0)</f>
        <v>0</v>
      </c>
      <c r="I123" s="103">
        <f t="shared" si="57"/>
        <v>0</v>
      </c>
      <c r="J123" s="103">
        <f t="shared" si="57"/>
        <v>0</v>
      </c>
      <c r="K123" s="103">
        <f t="shared" si="57"/>
        <v>0</v>
      </c>
      <c r="L123" s="104">
        <f t="shared" si="57"/>
        <v>0</v>
      </c>
      <c r="M123" s="86" t="str">
        <f>IFERROR(VLOOKUP(A123,[1]Revenue_Margin_input_ISC!A:F,6,0),"")</f>
        <v/>
      </c>
      <c r="N123" s="25" t="str">
        <f t="shared" si="63"/>
        <v/>
      </c>
      <c r="O123" s="25" t="str">
        <f t="shared" si="63"/>
        <v/>
      </c>
      <c r="P123" s="25" t="str">
        <f t="shared" si="63"/>
        <v/>
      </c>
      <c r="Q123" s="25" t="str">
        <f t="shared" si="63"/>
        <v/>
      </c>
      <c r="R123" s="25" t="str">
        <f t="shared" si="63"/>
        <v/>
      </c>
      <c r="S123" s="26" t="str">
        <f t="shared" si="63"/>
        <v/>
      </c>
      <c r="T123" s="27" t="str">
        <f>IFERROR(VLOOKUP(A123,[1]Revenue_Margin_input_ISC!A:K,7,0),"")</f>
        <v/>
      </c>
      <c r="U123" s="28" t="str">
        <f>IFERROR(VLOOKUP(A123,[1]Revenue_Margin_input_ISC!A:K,8,0),"")</f>
        <v/>
      </c>
      <c r="V123" s="28" t="str">
        <f>IFERROR(VLOOKUP($A123,[1]Revenue_Margin_input_ISC!$A:$AK,9,0),"")</f>
        <v/>
      </c>
      <c r="W123" s="28" t="str">
        <f>IFERROR(VLOOKUP($A123,[1]Revenue_Margin_input_ISC!$A:$AK,10,0),"")</f>
        <v/>
      </c>
      <c r="X123" s="28" t="str">
        <f>IFERROR(VLOOKUP($A123,[1]Revenue_Margin_input_ISC!$A:$AK,11,0),"")</f>
        <v/>
      </c>
      <c r="Y123" s="28" t="str">
        <f>IFERROR(VLOOKUP($A123,[1]Revenue_Margin_input_ISC!$A:$AK,12,0),"")</f>
        <v/>
      </c>
      <c r="Z123" s="28" t="str">
        <f>IFERROR(VLOOKUP($A123,[1]Revenue_Margin_input_ISC!$A:$AK,13,0),"")</f>
        <v/>
      </c>
      <c r="AA123" s="29">
        <f t="shared" si="58"/>
        <v>0</v>
      </c>
      <c r="AB123" s="30">
        <f t="shared" si="58"/>
        <v>0</v>
      </c>
      <c r="AC123" s="30">
        <f t="shared" si="58"/>
        <v>0</v>
      </c>
      <c r="AD123" s="30">
        <f t="shared" si="58"/>
        <v>0</v>
      </c>
      <c r="AE123" s="30">
        <f t="shared" si="58"/>
        <v>0</v>
      </c>
      <c r="AF123" s="30">
        <f t="shared" si="58"/>
        <v>0</v>
      </c>
      <c r="AG123" s="31">
        <f t="shared" si="58"/>
        <v>0</v>
      </c>
      <c r="AH123" s="29">
        <f t="shared" si="59"/>
        <v>0</v>
      </c>
      <c r="AI123" s="30">
        <f t="shared" si="59"/>
        <v>0</v>
      </c>
      <c r="AJ123" s="30">
        <f t="shared" si="59"/>
        <v>0</v>
      </c>
      <c r="AK123" s="30">
        <f t="shared" si="59"/>
        <v>0</v>
      </c>
      <c r="AL123" s="30">
        <f t="shared" si="59"/>
        <v>0</v>
      </c>
      <c r="AM123" s="30">
        <f t="shared" si="59"/>
        <v>0</v>
      </c>
      <c r="AN123" s="31">
        <f t="shared" si="59"/>
        <v>0</v>
      </c>
      <c r="AO123" s="42" t="str">
        <f t="shared" si="56"/>
        <v/>
      </c>
      <c r="AP123" s="43" t="str">
        <f t="shared" si="56"/>
        <v/>
      </c>
      <c r="AQ123" s="43" t="str">
        <f t="shared" si="56"/>
        <v/>
      </c>
      <c r="AR123" s="43" t="str">
        <f t="shared" si="56"/>
        <v/>
      </c>
      <c r="AS123" s="43" t="str">
        <f t="shared" si="56"/>
        <v/>
      </c>
      <c r="AT123" s="43" t="str">
        <f t="shared" si="56"/>
        <v/>
      </c>
      <c r="AU123" s="90" t="str">
        <f t="shared" si="56"/>
        <v/>
      </c>
      <c r="AV123" t="str">
        <f t="shared" si="62"/>
        <v>C3 - Standard and Premium</v>
      </c>
      <c r="AW123" t="str">
        <f t="shared" si="60"/>
        <v>C3 - Standard and Premium_AM &amp; EMEA</v>
      </c>
    </row>
    <row r="124" spans="1:49" ht="15" outlineLevel="1" x14ac:dyDescent="0.25">
      <c r="A124" s="21" t="s">
        <v>258</v>
      </c>
      <c r="B124" t="s">
        <v>259</v>
      </c>
      <c r="C124" t="s">
        <v>60</v>
      </c>
      <c r="D124" t="s">
        <v>18</v>
      </c>
      <c r="E124" t="str">
        <f>VLOOKUP(A124,[1]VLookup!G:I,3,0)</f>
        <v>C3 Ride-On</v>
      </c>
      <c r="F124" s="105">
        <v>0</v>
      </c>
      <c r="G124" s="103">
        <f t="shared" si="61"/>
        <v>0</v>
      </c>
      <c r="H124" s="103">
        <f>IFERROR(VLOOKUP(A124,[1]ISC_bookings_input!H:I,2,0),0)</f>
        <v>0</v>
      </c>
      <c r="I124" s="103">
        <f t="shared" si="61"/>
        <v>0</v>
      </c>
      <c r="J124" s="103">
        <f t="shared" si="61"/>
        <v>0</v>
      </c>
      <c r="K124" s="103">
        <f t="shared" si="61"/>
        <v>0</v>
      </c>
      <c r="L124" s="104">
        <f t="shared" si="61"/>
        <v>0</v>
      </c>
      <c r="M124" s="86" t="str">
        <f>IFERROR(VLOOKUP(A124,[1]Revenue_Margin_input_ISC!A:F,6,0),"")</f>
        <v/>
      </c>
      <c r="N124" s="25" t="str">
        <f t="shared" si="63"/>
        <v/>
      </c>
      <c r="O124" s="25" t="str">
        <f t="shared" si="63"/>
        <v/>
      </c>
      <c r="P124" s="25" t="str">
        <f t="shared" si="63"/>
        <v/>
      </c>
      <c r="Q124" s="25" t="str">
        <f t="shared" si="63"/>
        <v/>
      </c>
      <c r="R124" s="25" t="str">
        <f t="shared" si="63"/>
        <v/>
      </c>
      <c r="S124" s="26" t="str">
        <f t="shared" si="63"/>
        <v/>
      </c>
      <c r="T124" s="27" t="str">
        <f>IFERROR(VLOOKUP(A124,[1]Revenue_Margin_input_ISC!A:K,7,0),"")</f>
        <v/>
      </c>
      <c r="U124" s="28" t="str">
        <f>IFERROR(VLOOKUP(A124,[1]Revenue_Margin_input_ISC!A:K,8,0),"")</f>
        <v/>
      </c>
      <c r="V124" s="28" t="str">
        <f>IFERROR(VLOOKUP($A124,[1]Revenue_Margin_input_ISC!$A:$AK,9,0),"")</f>
        <v/>
      </c>
      <c r="W124" s="28" t="str">
        <f>IFERROR(VLOOKUP($A124,[1]Revenue_Margin_input_ISC!$A:$AK,10,0),"")</f>
        <v/>
      </c>
      <c r="X124" s="28" t="str">
        <f>IFERROR(VLOOKUP($A124,[1]Revenue_Margin_input_ISC!$A:$AK,11,0),"")</f>
        <v/>
      </c>
      <c r="Y124" s="28" t="str">
        <f>IFERROR(VLOOKUP($A124,[1]Revenue_Margin_input_ISC!$A:$AK,12,0),"")</f>
        <v/>
      </c>
      <c r="Z124" s="28" t="str">
        <f>IFERROR(VLOOKUP($A124,[1]Revenue_Margin_input_ISC!$A:$AK,13,0),"")</f>
        <v/>
      </c>
      <c r="AA124" s="29">
        <f t="shared" si="58"/>
        <v>0</v>
      </c>
      <c r="AB124" s="30">
        <f t="shared" si="58"/>
        <v>0</v>
      </c>
      <c r="AC124" s="30">
        <f t="shared" si="58"/>
        <v>0</v>
      </c>
      <c r="AD124" s="30">
        <f t="shared" si="58"/>
        <v>0</v>
      </c>
      <c r="AE124" s="30">
        <f t="shared" si="58"/>
        <v>0</v>
      </c>
      <c r="AF124" s="30">
        <f t="shared" si="58"/>
        <v>0</v>
      </c>
      <c r="AG124" s="31">
        <f t="shared" si="58"/>
        <v>0</v>
      </c>
      <c r="AH124" s="29">
        <f t="shared" si="59"/>
        <v>0</v>
      </c>
      <c r="AI124" s="30">
        <f t="shared" si="59"/>
        <v>0</v>
      </c>
      <c r="AJ124" s="30">
        <f t="shared" si="59"/>
        <v>0</v>
      </c>
      <c r="AK124" s="30">
        <f t="shared" si="59"/>
        <v>0</v>
      </c>
      <c r="AL124" s="30">
        <f t="shared" si="59"/>
        <v>0</v>
      </c>
      <c r="AM124" s="30">
        <f t="shared" si="59"/>
        <v>0</v>
      </c>
      <c r="AN124" s="31">
        <f t="shared" si="59"/>
        <v>0</v>
      </c>
      <c r="AO124" s="42" t="str">
        <f t="shared" si="56"/>
        <v/>
      </c>
      <c r="AP124" s="43" t="str">
        <f t="shared" si="56"/>
        <v/>
      </c>
      <c r="AQ124" s="43" t="str">
        <f t="shared" si="56"/>
        <v/>
      </c>
      <c r="AR124" s="43" t="str">
        <f t="shared" si="56"/>
        <v/>
      </c>
      <c r="AS124" s="43" t="str">
        <f t="shared" si="56"/>
        <v/>
      </c>
      <c r="AT124" s="43" t="str">
        <f t="shared" si="56"/>
        <v/>
      </c>
      <c r="AU124" s="90" t="str">
        <f t="shared" si="56"/>
        <v/>
      </c>
      <c r="AV124" t="str">
        <f t="shared" si="62"/>
        <v>C3 - Standard and Premium</v>
      </c>
      <c r="AW124" t="str">
        <f t="shared" si="60"/>
        <v>C3 - Standard and Premium_AM &amp; EMEA</v>
      </c>
    </row>
    <row r="125" spans="1:49" ht="15" outlineLevel="1" x14ac:dyDescent="0.25">
      <c r="A125" s="21" t="s">
        <v>260</v>
      </c>
      <c r="B125" t="s">
        <v>261</v>
      </c>
      <c r="C125" t="s">
        <v>60</v>
      </c>
      <c r="D125" t="s">
        <v>18</v>
      </c>
      <c r="E125" t="str">
        <f>VLOOKUP(A125,[1]VLookup!G:I,3,0)</f>
        <v>C3 Ride-On</v>
      </c>
      <c r="F125" s="105">
        <v>0</v>
      </c>
      <c r="G125" s="103">
        <f t="shared" ref="G125:L144" si="64">ROUND(G$178*$F125/$F$178,0)</f>
        <v>0</v>
      </c>
      <c r="H125" s="103">
        <f>IFERROR(VLOOKUP(A125,[1]ISC_bookings_input!H:I,2,0),0)</f>
        <v>0</v>
      </c>
      <c r="I125" s="103">
        <f t="shared" si="64"/>
        <v>0</v>
      </c>
      <c r="J125" s="103">
        <f t="shared" si="64"/>
        <v>0</v>
      </c>
      <c r="K125" s="103">
        <f t="shared" si="64"/>
        <v>0</v>
      </c>
      <c r="L125" s="104">
        <f t="shared" si="64"/>
        <v>0</v>
      </c>
      <c r="M125" s="86" t="str">
        <f>IFERROR(VLOOKUP(A125,[1]Revenue_Margin_input_ISC!A:F,6,0),"")</f>
        <v/>
      </c>
      <c r="N125" s="25" t="str">
        <f t="shared" si="63"/>
        <v/>
      </c>
      <c r="O125" s="25" t="str">
        <f t="shared" si="63"/>
        <v/>
      </c>
      <c r="P125" s="25" t="str">
        <f t="shared" si="63"/>
        <v/>
      </c>
      <c r="Q125" s="25" t="str">
        <f t="shared" si="63"/>
        <v/>
      </c>
      <c r="R125" s="25" t="str">
        <f t="shared" si="63"/>
        <v/>
      </c>
      <c r="S125" s="26" t="str">
        <f t="shared" si="63"/>
        <v/>
      </c>
      <c r="T125" s="27" t="str">
        <f>IFERROR(VLOOKUP(A125,[1]Revenue_Margin_input_ISC!A:K,7,0),"")</f>
        <v/>
      </c>
      <c r="U125" s="28" t="str">
        <f>IFERROR(VLOOKUP(A125,[1]Revenue_Margin_input_ISC!A:K,8,0),"")</f>
        <v/>
      </c>
      <c r="V125" s="28" t="str">
        <f>IFERROR(VLOOKUP($A125,[1]Revenue_Margin_input_ISC!$A:$AK,9,0),"")</f>
        <v/>
      </c>
      <c r="W125" s="28" t="str">
        <f>IFERROR(VLOOKUP($A125,[1]Revenue_Margin_input_ISC!$A:$AK,10,0),"")</f>
        <v/>
      </c>
      <c r="X125" s="28" t="str">
        <f>IFERROR(VLOOKUP($A125,[1]Revenue_Margin_input_ISC!$A:$AK,11,0),"")</f>
        <v/>
      </c>
      <c r="Y125" s="28" t="str">
        <f>IFERROR(VLOOKUP($A125,[1]Revenue_Margin_input_ISC!$A:$AK,12,0),"")</f>
        <v/>
      </c>
      <c r="Z125" s="28" t="str">
        <f>IFERROR(VLOOKUP($A125,[1]Revenue_Margin_input_ISC!$A:$AK,13,0),"")</f>
        <v/>
      </c>
      <c r="AA125" s="29">
        <f t="shared" si="58"/>
        <v>0</v>
      </c>
      <c r="AB125" s="30">
        <f t="shared" si="58"/>
        <v>0</v>
      </c>
      <c r="AC125" s="30">
        <f t="shared" si="58"/>
        <v>0</v>
      </c>
      <c r="AD125" s="30">
        <f t="shared" si="58"/>
        <v>0</v>
      </c>
      <c r="AE125" s="30">
        <f t="shared" si="58"/>
        <v>0</v>
      </c>
      <c r="AF125" s="30">
        <f t="shared" si="58"/>
        <v>0</v>
      </c>
      <c r="AG125" s="31">
        <f t="shared" si="58"/>
        <v>0</v>
      </c>
      <c r="AH125" s="29">
        <f t="shared" si="59"/>
        <v>0</v>
      </c>
      <c r="AI125" s="30">
        <f t="shared" si="59"/>
        <v>0</v>
      </c>
      <c r="AJ125" s="30">
        <f t="shared" si="59"/>
        <v>0</v>
      </c>
      <c r="AK125" s="30">
        <f t="shared" si="59"/>
        <v>0</v>
      </c>
      <c r="AL125" s="30">
        <f t="shared" si="59"/>
        <v>0</v>
      </c>
      <c r="AM125" s="30">
        <f t="shared" si="59"/>
        <v>0</v>
      </c>
      <c r="AN125" s="31">
        <f t="shared" si="59"/>
        <v>0</v>
      </c>
      <c r="AO125" s="42" t="str">
        <f t="shared" si="56"/>
        <v/>
      </c>
      <c r="AP125" s="43" t="str">
        <f t="shared" si="56"/>
        <v/>
      </c>
      <c r="AQ125" s="43" t="str">
        <f t="shared" si="56"/>
        <v/>
      </c>
      <c r="AR125" s="43" t="str">
        <f t="shared" si="56"/>
        <v/>
      </c>
      <c r="AS125" s="43" t="str">
        <f t="shared" si="56"/>
        <v/>
      </c>
      <c r="AT125" s="43" t="str">
        <f t="shared" si="56"/>
        <v/>
      </c>
      <c r="AU125" s="90" t="str">
        <f t="shared" si="56"/>
        <v/>
      </c>
      <c r="AV125" t="str">
        <f t="shared" si="62"/>
        <v>C3 - Standard and Premium</v>
      </c>
      <c r="AW125" t="str">
        <f t="shared" si="60"/>
        <v>C3 - Standard and Premium_AM &amp; EMEA</v>
      </c>
    </row>
    <row r="126" spans="1:49" ht="15" outlineLevel="1" x14ac:dyDescent="0.25">
      <c r="A126" s="21" t="s">
        <v>262</v>
      </c>
      <c r="B126" t="s">
        <v>263</v>
      </c>
      <c r="C126" t="s">
        <v>26</v>
      </c>
      <c r="D126" t="s">
        <v>18</v>
      </c>
      <c r="E126" t="str">
        <f>VLOOKUP(A126,[1]VLookup!G:I,3,0)</f>
        <v>C3 Ride-On</v>
      </c>
      <c r="F126" s="105">
        <v>0</v>
      </c>
      <c r="G126" s="103">
        <f t="shared" si="64"/>
        <v>0</v>
      </c>
      <c r="H126" s="103">
        <f>IFERROR(VLOOKUP(A126,[1]ISC_bookings_input!H:I,2,0),0)</f>
        <v>0</v>
      </c>
      <c r="I126" s="103">
        <f t="shared" si="64"/>
        <v>0</v>
      </c>
      <c r="J126" s="103">
        <f t="shared" si="64"/>
        <v>0</v>
      </c>
      <c r="K126" s="103">
        <f t="shared" si="64"/>
        <v>0</v>
      </c>
      <c r="L126" s="104">
        <f t="shared" si="64"/>
        <v>0</v>
      </c>
      <c r="M126" s="86" t="str">
        <f>IFERROR(VLOOKUP(A126,[1]Revenue_Margin_input_ISC!A:F,6,0),"")</f>
        <v/>
      </c>
      <c r="N126" s="25" t="str">
        <f t="shared" si="63"/>
        <v/>
      </c>
      <c r="O126" s="25" t="str">
        <f t="shared" si="63"/>
        <v/>
      </c>
      <c r="P126" s="25" t="str">
        <f t="shared" si="63"/>
        <v/>
      </c>
      <c r="Q126" s="25" t="str">
        <f t="shared" si="63"/>
        <v/>
      </c>
      <c r="R126" s="25" t="str">
        <f t="shared" si="63"/>
        <v/>
      </c>
      <c r="S126" s="26" t="str">
        <f t="shared" si="63"/>
        <v/>
      </c>
      <c r="T126" s="27" t="str">
        <f>IFERROR(VLOOKUP(A126,[1]Revenue_Margin_input_ISC!A:K,7,0),"")</f>
        <v/>
      </c>
      <c r="U126" s="28" t="str">
        <f>IFERROR(VLOOKUP(A126,[1]Revenue_Margin_input_ISC!A:K,8,0),"")</f>
        <v/>
      </c>
      <c r="V126" s="28" t="str">
        <f>IFERROR(VLOOKUP($A126,[1]Revenue_Margin_input_ISC!$A:$AK,9,0),"")</f>
        <v/>
      </c>
      <c r="W126" s="28" t="str">
        <f>IFERROR(VLOOKUP($A126,[1]Revenue_Margin_input_ISC!$A:$AK,10,0),"")</f>
        <v/>
      </c>
      <c r="X126" s="28" t="str">
        <f>IFERROR(VLOOKUP($A126,[1]Revenue_Margin_input_ISC!$A:$AK,11,0),"")</f>
        <v/>
      </c>
      <c r="Y126" s="28" t="str">
        <f>IFERROR(VLOOKUP($A126,[1]Revenue_Margin_input_ISC!$A:$AK,12,0),"")</f>
        <v/>
      </c>
      <c r="Z126" s="28" t="str">
        <f>IFERROR(VLOOKUP($A126,[1]Revenue_Margin_input_ISC!$A:$AK,13,0),"")</f>
        <v/>
      </c>
      <c r="AA126" s="29">
        <f t="shared" si="58"/>
        <v>0</v>
      </c>
      <c r="AB126" s="30">
        <f t="shared" si="58"/>
        <v>0</v>
      </c>
      <c r="AC126" s="30">
        <f t="shared" si="58"/>
        <v>0</v>
      </c>
      <c r="AD126" s="30">
        <f t="shared" si="58"/>
        <v>0</v>
      </c>
      <c r="AE126" s="30">
        <f t="shared" si="58"/>
        <v>0</v>
      </c>
      <c r="AF126" s="30">
        <f t="shared" si="58"/>
        <v>0</v>
      </c>
      <c r="AG126" s="31">
        <f t="shared" si="58"/>
        <v>0</v>
      </c>
      <c r="AH126" s="29">
        <f t="shared" si="59"/>
        <v>0</v>
      </c>
      <c r="AI126" s="30">
        <f t="shared" si="59"/>
        <v>0</v>
      </c>
      <c r="AJ126" s="30">
        <f t="shared" si="59"/>
        <v>0</v>
      </c>
      <c r="AK126" s="30">
        <f t="shared" si="59"/>
        <v>0</v>
      </c>
      <c r="AL126" s="30">
        <f t="shared" si="59"/>
        <v>0</v>
      </c>
      <c r="AM126" s="30">
        <f t="shared" si="59"/>
        <v>0</v>
      </c>
      <c r="AN126" s="31">
        <f t="shared" si="59"/>
        <v>0</v>
      </c>
      <c r="AO126" s="42" t="str">
        <f t="shared" si="56"/>
        <v/>
      </c>
      <c r="AP126" s="43" t="str">
        <f t="shared" si="56"/>
        <v/>
      </c>
      <c r="AQ126" s="43" t="str">
        <f t="shared" si="56"/>
        <v/>
      </c>
      <c r="AR126" s="43" t="str">
        <f t="shared" si="56"/>
        <v/>
      </c>
      <c r="AS126" s="43" t="str">
        <f t="shared" si="56"/>
        <v/>
      </c>
      <c r="AT126" s="43" t="str">
        <f t="shared" si="56"/>
        <v/>
      </c>
      <c r="AU126" s="90" t="str">
        <f t="shared" si="56"/>
        <v/>
      </c>
      <c r="AV126" t="str">
        <f t="shared" si="62"/>
        <v>C3 - Standard and Premium</v>
      </c>
      <c r="AW126" t="str">
        <f t="shared" si="60"/>
        <v>C3 - Standard and Premium_AM &amp; EMEA</v>
      </c>
    </row>
    <row r="127" spans="1:49" ht="15" outlineLevel="1" x14ac:dyDescent="0.25">
      <c r="A127" s="21" t="s">
        <v>264</v>
      </c>
      <c r="B127" t="s">
        <v>265</v>
      </c>
      <c r="C127" t="s">
        <v>60</v>
      </c>
      <c r="D127" t="s">
        <v>18</v>
      </c>
      <c r="E127" t="str">
        <f>VLOOKUP(A127,[1]VLookup!G:I,3,0)</f>
        <v>C3 Ride-On</v>
      </c>
      <c r="F127" s="105">
        <v>0</v>
      </c>
      <c r="G127" s="103">
        <f t="shared" si="64"/>
        <v>0</v>
      </c>
      <c r="H127" s="103">
        <f>IFERROR(VLOOKUP(A127,[1]ISC_bookings_input!H:I,2,0),0)</f>
        <v>0</v>
      </c>
      <c r="I127" s="103">
        <f t="shared" si="64"/>
        <v>0</v>
      </c>
      <c r="J127" s="103">
        <f t="shared" si="64"/>
        <v>0</v>
      </c>
      <c r="K127" s="103">
        <f t="shared" si="64"/>
        <v>0</v>
      </c>
      <c r="L127" s="104">
        <f t="shared" si="64"/>
        <v>0</v>
      </c>
      <c r="M127" s="86" t="str">
        <f>IFERROR(VLOOKUP(A127,[1]Revenue_Margin_input_ISC!A:F,6,0),"")</f>
        <v/>
      </c>
      <c r="N127" s="25" t="str">
        <f t="shared" si="63"/>
        <v/>
      </c>
      <c r="O127" s="25" t="str">
        <f t="shared" si="63"/>
        <v/>
      </c>
      <c r="P127" s="25" t="str">
        <f t="shared" si="63"/>
        <v/>
      </c>
      <c r="Q127" s="25" t="str">
        <f t="shared" si="63"/>
        <v/>
      </c>
      <c r="R127" s="25" t="str">
        <f t="shared" si="63"/>
        <v/>
      </c>
      <c r="S127" s="26" t="str">
        <f t="shared" si="63"/>
        <v/>
      </c>
      <c r="T127" s="27" t="str">
        <f>IFERROR(VLOOKUP(A127,[1]Revenue_Margin_input_ISC!A:K,7,0),"")</f>
        <v/>
      </c>
      <c r="U127" s="28" t="str">
        <f>IFERROR(VLOOKUP(A127,[1]Revenue_Margin_input_ISC!A:K,8,0),"")</f>
        <v/>
      </c>
      <c r="V127" s="28" t="str">
        <f>IFERROR(VLOOKUP($A127,[1]Revenue_Margin_input_ISC!$A:$AK,9,0),"")</f>
        <v/>
      </c>
      <c r="W127" s="28" t="str">
        <f>IFERROR(VLOOKUP($A127,[1]Revenue_Margin_input_ISC!$A:$AK,10,0),"")</f>
        <v/>
      </c>
      <c r="X127" s="28" t="str">
        <f>IFERROR(VLOOKUP($A127,[1]Revenue_Margin_input_ISC!$A:$AK,11,0),"")</f>
        <v/>
      </c>
      <c r="Y127" s="28" t="str">
        <f>IFERROR(VLOOKUP($A127,[1]Revenue_Margin_input_ISC!$A:$AK,12,0),"")</f>
        <v/>
      </c>
      <c r="Z127" s="28" t="str">
        <f>IFERROR(VLOOKUP($A127,[1]Revenue_Margin_input_ISC!$A:$AK,13,0),"")</f>
        <v/>
      </c>
      <c r="AA127" s="29">
        <f t="shared" si="58"/>
        <v>0</v>
      </c>
      <c r="AB127" s="30">
        <f t="shared" si="58"/>
        <v>0</v>
      </c>
      <c r="AC127" s="30">
        <f t="shared" si="58"/>
        <v>0</v>
      </c>
      <c r="AD127" s="30">
        <f t="shared" si="58"/>
        <v>0</v>
      </c>
      <c r="AE127" s="30">
        <f t="shared" si="58"/>
        <v>0</v>
      </c>
      <c r="AF127" s="30">
        <f t="shared" si="58"/>
        <v>0</v>
      </c>
      <c r="AG127" s="31">
        <f t="shared" si="58"/>
        <v>0</v>
      </c>
      <c r="AH127" s="29">
        <f t="shared" si="59"/>
        <v>0</v>
      </c>
      <c r="AI127" s="30">
        <f t="shared" si="59"/>
        <v>0</v>
      </c>
      <c r="AJ127" s="30">
        <f t="shared" si="59"/>
        <v>0</v>
      </c>
      <c r="AK127" s="30">
        <f t="shared" si="59"/>
        <v>0</v>
      </c>
      <c r="AL127" s="30">
        <f t="shared" si="59"/>
        <v>0</v>
      </c>
      <c r="AM127" s="30">
        <f t="shared" si="59"/>
        <v>0</v>
      </c>
      <c r="AN127" s="31">
        <f t="shared" si="59"/>
        <v>0</v>
      </c>
      <c r="AO127" s="42" t="str">
        <f t="shared" si="56"/>
        <v/>
      </c>
      <c r="AP127" s="43" t="str">
        <f t="shared" si="56"/>
        <v/>
      </c>
      <c r="AQ127" s="43" t="str">
        <f t="shared" si="56"/>
        <v/>
      </c>
      <c r="AR127" s="43" t="str">
        <f t="shared" si="56"/>
        <v/>
      </c>
      <c r="AS127" s="43" t="str">
        <f t="shared" si="56"/>
        <v/>
      </c>
      <c r="AT127" s="43" t="str">
        <f t="shared" si="56"/>
        <v/>
      </c>
      <c r="AU127" s="90" t="str">
        <f t="shared" si="56"/>
        <v/>
      </c>
      <c r="AV127" t="str">
        <f t="shared" si="62"/>
        <v>C3 - Standard and Premium</v>
      </c>
      <c r="AW127" t="str">
        <f t="shared" si="60"/>
        <v>C3 - Standard and Premium_AM &amp; EMEA</v>
      </c>
    </row>
    <row r="128" spans="1:49" ht="15" outlineLevel="1" x14ac:dyDescent="0.25">
      <c r="A128" s="21" t="s">
        <v>266</v>
      </c>
      <c r="B128" t="s">
        <v>267</v>
      </c>
      <c r="C128" t="s">
        <v>26</v>
      </c>
      <c r="D128" t="s">
        <v>18</v>
      </c>
      <c r="E128" t="str">
        <f>VLOOKUP(A128,[1]VLookup!G:I,3,0)</f>
        <v>C3 Ride-On</v>
      </c>
      <c r="F128" s="105">
        <v>0</v>
      </c>
      <c r="G128" s="103">
        <f t="shared" si="64"/>
        <v>0</v>
      </c>
      <c r="H128" s="103">
        <f>IFERROR(VLOOKUP(A128,[1]ISC_bookings_input!H:I,2,0),0)</f>
        <v>0</v>
      </c>
      <c r="I128" s="103">
        <f t="shared" si="64"/>
        <v>0</v>
      </c>
      <c r="J128" s="103">
        <f t="shared" si="64"/>
        <v>0</v>
      </c>
      <c r="K128" s="103">
        <f t="shared" si="64"/>
        <v>0</v>
      </c>
      <c r="L128" s="104">
        <f t="shared" si="64"/>
        <v>0</v>
      </c>
      <c r="M128" s="86" t="str">
        <f>IFERROR(VLOOKUP(A128,[1]Revenue_Margin_input_ISC!A:F,6,0),"")</f>
        <v/>
      </c>
      <c r="N128" s="25" t="str">
        <f t="shared" si="63"/>
        <v/>
      </c>
      <c r="O128" s="25" t="str">
        <f t="shared" si="63"/>
        <v/>
      </c>
      <c r="P128" s="25" t="str">
        <f t="shared" si="63"/>
        <v/>
      </c>
      <c r="Q128" s="25" t="str">
        <f t="shared" si="63"/>
        <v/>
      </c>
      <c r="R128" s="25" t="str">
        <f t="shared" si="63"/>
        <v/>
      </c>
      <c r="S128" s="26" t="str">
        <f t="shared" si="63"/>
        <v/>
      </c>
      <c r="T128" s="27" t="str">
        <f>IFERROR(VLOOKUP(A128,[1]Revenue_Margin_input_ISC!A:K,7,0),"")</f>
        <v/>
      </c>
      <c r="U128" s="28" t="str">
        <f>IFERROR(VLOOKUP(A128,[1]Revenue_Margin_input_ISC!A:K,8,0),"")</f>
        <v/>
      </c>
      <c r="V128" s="28" t="str">
        <f>IFERROR(VLOOKUP($A128,[1]Revenue_Margin_input_ISC!$A:$AK,9,0),"")</f>
        <v/>
      </c>
      <c r="W128" s="28" t="str">
        <f>IFERROR(VLOOKUP($A128,[1]Revenue_Margin_input_ISC!$A:$AK,10,0),"")</f>
        <v/>
      </c>
      <c r="X128" s="28" t="str">
        <f>IFERROR(VLOOKUP($A128,[1]Revenue_Margin_input_ISC!$A:$AK,11,0),"")</f>
        <v/>
      </c>
      <c r="Y128" s="28" t="str">
        <f>IFERROR(VLOOKUP($A128,[1]Revenue_Margin_input_ISC!$A:$AK,12,0),"")</f>
        <v/>
      </c>
      <c r="Z128" s="28" t="str">
        <f>IFERROR(VLOOKUP($A128,[1]Revenue_Margin_input_ISC!$A:$AK,13,0),"")</f>
        <v/>
      </c>
      <c r="AA128" s="29">
        <f t="shared" si="58"/>
        <v>0</v>
      </c>
      <c r="AB128" s="30">
        <f t="shared" si="58"/>
        <v>0</v>
      </c>
      <c r="AC128" s="30">
        <f t="shared" si="58"/>
        <v>0</v>
      </c>
      <c r="AD128" s="30">
        <f t="shared" si="58"/>
        <v>0</v>
      </c>
      <c r="AE128" s="30">
        <f t="shared" si="58"/>
        <v>0</v>
      </c>
      <c r="AF128" s="30">
        <f t="shared" si="58"/>
        <v>0</v>
      </c>
      <c r="AG128" s="31">
        <f t="shared" si="58"/>
        <v>0</v>
      </c>
      <c r="AH128" s="29">
        <f t="shared" si="59"/>
        <v>0</v>
      </c>
      <c r="AI128" s="30">
        <f t="shared" si="59"/>
        <v>0</v>
      </c>
      <c r="AJ128" s="30">
        <f t="shared" si="59"/>
        <v>0</v>
      </c>
      <c r="AK128" s="30">
        <f t="shared" si="59"/>
        <v>0</v>
      </c>
      <c r="AL128" s="30">
        <f t="shared" si="59"/>
        <v>0</v>
      </c>
      <c r="AM128" s="30">
        <f t="shared" si="59"/>
        <v>0</v>
      </c>
      <c r="AN128" s="31">
        <f t="shared" si="59"/>
        <v>0</v>
      </c>
      <c r="AO128" s="42" t="str">
        <f t="shared" si="56"/>
        <v/>
      </c>
      <c r="AP128" s="43" t="str">
        <f t="shared" si="56"/>
        <v/>
      </c>
      <c r="AQ128" s="43" t="str">
        <f t="shared" si="56"/>
        <v/>
      </c>
      <c r="AR128" s="43" t="str">
        <f t="shared" si="56"/>
        <v/>
      </c>
      <c r="AS128" s="43" t="str">
        <f t="shared" si="56"/>
        <v/>
      </c>
      <c r="AT128" s="43" t="str">
        <f t="shared" si="56"/>
        <v/>
      </c>
      <c r="AU128" s="90" t="str">
        <f t="shared" si="56"/>
        <v/>
      </c>
      <c r="AV128" t="str">
        <f t="shared" si="62"/>
        <v>C3 - Standard and Premium</v>
      </c>
      <c r="AW128" t="str">
        <f t="shared" si="60"/>
        <v>C3 - Standard and Premium_AM &amp; EMEA</v>
      </c>
    </row>
    <row r="129" spans="1:49" ht="15" outlineLevel="1" x14ac:dyDescent="0.25">
      <c r="A129" s="21" t="s">
        <v>268</v>
      </c>
      <c r="B129" t="s">
        <v>269</v>
      </c>
      <c r="C129" t="s">
        <v>26</v>
      </c>
      <c r="D129" t="s">
        <v>15</v>
      </c>
      <c r="E129" t="str">
        <f>VLOOKUP(A129,[1]VLookup!G:I,3,0)</f>
        <v>C3 Ride-On</v>
      </c>
      <c r="F129" s="105">
        <v>0</v>
      </c>
      <c r="G129" s="103">
        <f t="shared" si="64"/>
        <v>0</v>
      </c>
      <c r="H129" s="103">
        <f>IFERROR(VLOOKUP(A129,[1]ISC_bookings_input!H:I,2,0),0)</f>
        <v>0</v>
      </c>
      <c r="I129" s="103">
        <f t="shared" si="64"/>
        <v>0</v>
      </c>
      <c r="J129" s="103">
        <f t="shared" si="64"/>
        <v>0</v>
      </c>
      <c r="K129" s="103">
        <f t="shared" si="64"/>
        <v>0</v>
      </c>
      <c r="L129" s="104">
        <f t="shared" si="64"/>
        <v>0</v>
      </c>
      <c r="M129" s="86" t="str">
        <f>IFERROR(VLOOKUP(A129,[1]Revenue_Margin_input_ISC!A:F,6,0),"")</f>
        <v/>
      </c>
      <c r="N129" s="25" t="str">
        <f t="shared" si="63"/>
        <v/>
      </c>
      <c r="O129" s="25" t="str">
        <f t="shared" si="63"/>
        <v/>
      </c>
      <c r="P129" s="25" t="str">
        <f t="shared" si="63"/>
        <v/>
      </c>
      <c r="Q129" s="25" t="str">
        <f t="shared" si="63"/>
        <v/>
      </c>
      <c r="R129" s="25" t="str">
        <f t="shared" si="63"/>
        <v/>
      </c>
      <c r="S129" s="26" t="str">
        <f t="shared" si="63"/>
        <v/>
      </c>
      <c r="T129" s="27" t="str">
        <f>IFERROR(VLOOKUP(A129,[1]Revenue_Margin_input_ISC!A:K,7,0),"")</f>
        <v/>
      </c>
      <c r="U129" s="28" t="str">
        <f>IFERROR(VLOOKUP(A129,[1]Revenue_Margin_input_ISC!A:K,8,0),"")</f>
        <v/>
      </c>
      <c r="V129" s="28" t="str">
        <f>IFERROR(VLOOKUP($A129,[1]Revenue_Margin_input_ISC!$A:$AK,9,0),"")</f>
        <v/>
      </c>
      <c r="W129" s="28" t="str">
        <f>IFERROR(VLOOKUP($A129,[1]Revenue_Margin_input_ISC!$A:$AK,10,0),"")</f>
        <v/>
      </c>
      <c r="X129" s="28" t="str">
        <f>IFERROR(VLOOKUP($A129,[1]Revenue_Margin_input_ISC!$A:$AK,11,0),"")</f>
        <v/>
      </c>
      <c r="Y129" s="28" t="str">
        <f>IFERROR(VLOOKUP($A129,[1]Revenue_Margin_input_ISC!$A:$AK,12,0),"")</f>
        <v/>
      </c>
      <c r="Z129" s="28" t="str">
        <f>IFERROR(VLOOKUP($A129,[1]Revenue_Margin_input_ISC!$A:$AK,13,0),"")</f>
        <v/>
      </c>
      <c r="AA129" s="29">
        <f t="shared" si="58"/>
        <v>0</v>
      </c>
      <c r="AB129" s="30">
        <f t="shared" si="58"/>
        <v>0</v>
      </c>
      <c r="AC129" s="30">
        <f t="shared" si="58"/>
        <v>0</v>
      </c>
      <c r="AD129" s="30">
        <f t="shared" si="58"/>
        <v>0</v>
      </c>
      <c r="AE129" s="30">
        <f t="shared" si="58"/>
        <v>0</v>
      </c>
      <c r="AF129" s="30">
        <f t="shared" si="58"/>
        <v>0</v>
      </c>
      <c r="AG129" s="31">
        <f t="shared" si="58"/>
        <v>0</v>
      </c>
      <c r="AH129" s="29">
        <f t="shared" si="59"/>
        <v>0</v>
      </c>
      <c r="AI129" s="30">
        <f t="shared" si="59"/>
        <v>0</v>
      </c>
      <c r="AJ129" s="30">
        <f t="shared" si="59"/>
        <v>0</v>
      </c>
      <c r="AK129" s="30">
        <f t="shared" si="59"/>
        <v>0</v>
      </c>
      <c r="AL129" s="30">
        <f t="shared" si="59"/>
        <v>0</v>
      </c>
      <c r="AM129" s="30">
        <f t="shared" si="59"/>
        <v>0</v>
      </c>
      <c r="AN129" s="31">
        <f t="shared" si="59"/>
        <v>0</v>
      </c>
      <c r="AO129" s="42" t="str">
        <f t="shared" si="56"/>
        <v/>
      </c>
      <c r="AP129" s="43" t="str">
        <f t="shared" si="56"/>
        <v/>
      </c>
      <c r="AQ129" s="43" t="str">
        <f t="shared" si="56"/>
        <v/>
      </c>
      <c r="AR129" s="43" t="str">
        <f t="shared" si="56"/>
        <v/>
      </c>
      <c r="AS129" s="43" t="str">
        <f t="shared" si="56"/>
        <v/>
      </c>
      <c r="AT129" s="43" t="str">
        <f t="shared" si="56"/>
        <v/>
      </c>
      <c r="AU129" s="90" t="str">
        <f t="shared" si="56"/>
        <v/>
      </c>
      <c r="AV129" t="str">
        <f t="shared" si="62"/>
        <v>C3 - Standard and Premium</v>
      </c>
      <c r="AW129" t="str">
        <f t="shared" si="60"/>
        <v>C3 - Standard and Premium_AM &amp; EMEA</v>
      </c>
    </row>
    <row r="130" spans="1:49" ht="15" outlineLevel="1" x14ac:dyDescent="0.25">
      <c r="A130" s="21" t="s">
        <v>270</v>
      </c>
      <c r="B130" t="s">
        <v>271</v>
      </c>
      <c r="C130" t="s">
        <v>60</v>
      </c>
      <c r="D130" t="s">
        <v>15</v>
      </c>
      <c r="E130" t="str">
        <f>VLOOKUP(A130,[1]VLookup!G:I,3,0)</f>
        <v>C3 Ride-On</v>
      </c>
      <c r="F130" s="105">
        <v>0</v>
      </c>
      <c r="G130" s="103">
        <f t="shared" si="64"/>
        <v>0</v>
      </c>
      <c r="H130" s="103">
        <f>IFERROR(VLOOKUP(A130,[1]ISC_bookings_input!H:I,2,0),0)</f>
        <v>0</v>
      </c>
      <c r="I130" s="103">
        <f t="shared" si="64"/>
        <v>0</v>
      </c>
      <c r="J130" s="103">
        <f t="shared" si="64"/>
        <v>0</v>
      </c>
      <c r="K130" s="103">
        <f t="shared" si="64"/>
        <v>0</v>
      </c>
      <c r="L130" s="104">
        <f t="shared" si="64"/>
        <v>0</v>
      </c>
      <c r="M130" s="86" t="str">
        <f>IFERROR(VLOOKUP(A130,[1]Revenue_Margin_input_ISC!A:F,6,0),"")</f>
        <v/>
      </c>
      <c r="N130" s="25" t="str">
        <f t="shared" si="63"/>
        <v/>
      </c>
      <c r="O130" s="25" t="str">
        <f t="shared" si="63"/>
        <v/>
      </c>
      <c r="P130" s="25" t="str">
        <f t="shared" si="63"/>
        <v/>
      </c>
      <c r="Q130" s="25" t="str">
        <f t="shared" si="63"/>
        <v/>
      </c>
      <c r="R130" s="25" t="str">
        <f t="shared" si="63"/>
        <v/>
      </c>
      <c r="S130" s="26" t="str">
        <f t="shared" si="63"/>
        <v/>
      </c>
      <c r="T130" s="27" t="str">
        <f>IFERROR(VLOOKUP(A130,[1]Revenue_Margin_input_ISC!A:K,7,0),"")</f>
        <v/>
      </c>
      <c r="U130" s="28" t="str">
        <f>IFERROR(VLOOKUP(A130,[1]Revenue_Margin_input_ISC!A:K,8,0),"")</f>
        <v/>
      </c>
      <c r="V130" s="28" t="str">
        <f>IFERROR(VLOOKUP($A130,[1]Revenue_Margin_input_ISC!$A:$AK,9,0),"")</f>
        <v/>
      </c>
      <c r="W130" s="28" t="str">
        <f>IFERROR(VLOOKUP($A130,[1]Revenue_Margin_input_ISC!$A:$AK,10,0),"")</f>
        <v/>
      </c>
      <c r="X130" s="28" t="str">
        <f>IFERROR(VLOOKUP($A130,[1]Revenue_Margin_input_ISC!$A:$AK,11,0),"")</f>
        <v/>
      </c>
      <c r="Y130" s="28" t="str">
        <f>IFERROR(VLOOKUP($A130,[1]Revenue_Margin_input_ISC!$A:$AK,12,0),"")</f>
        <v/>
      </c>
      <c r="Z130" s="28" t="str">
        <f>IFERROR(VLOOKUP($A130,[1]Revenue_Margin_input_ISC!$A:$AK,13,0),"")</f>
        <v/>
      </c>
      <c r="AA130" s="29">
        <f t="shared" si="58"/>
        <v>0</v>
      </c>
      <c r="AB130" s="30">
        <f t="shared" si="58"/>
        <v>0</v>
      </c>
      <c r="AC130" s="30">
        <f t="shared" si="58"/>
        <v>0</v>
      </c>
      <c r="AD130" s="30">
        <f t="shared" si="58"/>
        <v>0</v>
      </c>
      <c r="AE130" s="30">
        <f t="shared" si="58"/>
        <v>0</v>
      </c>
      <c r="AF130" s="30">
        <f t="shared" si="58"/>
        <v>0</v>
      </c>
      <c r="AG130" s="31">
        <f t="shared" si="58"/>
        <v>0</v>
      </c>
      <c r="AH130" s="29">
        <f t="shared" si="59"/>
        <v>0</v>
      </c>
      <c r="AI130" s="30">
        <f t="shared" si="59"/>
        <v>0</v>
      </c>
      <c r="AJ130" s="30">
        <f t="shared" si="59"/>
        <v>0</v>
      </c>
      <c r="AK130" s="30">
        <f t="shared" si="59"/>
        <v>0</v>
      </c>
      <c r="AL130" s="30">
        <f t="shared" si="59"/>
        <v>0</v>
      </c>
      <c r="AM130" s="30">
        <f t="shared" si="59"/>
        <v>0</v>
      </c>
      <c r="AN130" s="31">
        <f t="shared" si="59"/>
        <v>0</v>
      </c>
      <c r="AO130" s="42" t="str">
        <f t="shared" si="56"/>
        <v/>
      </c>
      <c r="AP130" s="43" t="str">
        <f t="shared" si="56"/>
        <v/>
      </c>
      <c r="AQ130" s="43" t="str">
        <f t="shared" si="56"/>
        <v/>
      </c>
      <c r="AR130" s="43" t="str">
        <f t="shared" si="56"/>
        <v/>
      </c>
      <c r="AS130" s="43" t="str">
        <f t="shared" si="56"/>
        <v/>
      </c>
      <c r="AT130" s="43" t="str">
        <f t="shared" si="56"/>
        <v/>
      </c>
      <c r="AU130" s="90" t="str">
        <f t="shared" si="56"/>
        <v/>
      </c>
      <c r="AV130" t="str">
        <f t="shared" si="62"/>
        <v>C3 - Standard and Premium</v>
      </c>
      <c r="AW130" t="str">
        <f t="shared" si="60"/>
        <v>C3 - Standard and Premium_AM &amp; EMEA</v>
      </c>
    </row>
    <row r="131" spans="1:49" ht="15" outlineLevel="1" x14ac:dyDescent="0.25">
      <c r="A131" s="21" t="s">
        <v>272</v>
      </c>
      <c r="B131" t="s">
        <v>273</v>
      </c>
      <c r="C131" t="s">
        <v>60</v>
      </c>
      <c r="D131" t="s">
        <v>15</v>
      </c>
      <c r="E131" t="str">
        <f>VLOOKUP(A131,[1]VLookup!G:I,3,0)</f>
        <v>C3 Ride-On</v>
      </c>
      <c r="F131" s="105">
        <v>0</v>
      </c>
      <c r="G131" s="103">
        <f t="shared" si="64"/>
        <v>0</v>
      </c>
      <c r="H131" s="103">
        <f>IFERROR(VLOOKUP(A131,[1]ISC_bookings_input!H:I,2,0),0)</f>
        <v>0</v>
      </c>
      <c r="I131" s="103">
        <f t="shared" si="64"/>
        <v>0</v>
      </c>
      <c r="J131" s="103">
        <f t="shared" si="64"/>
        <v>0</v>
      </c>
      <c r="K131" s="103">
        <f t="shared" si="64"/>
        <v>0</v>
      </c>
      <c r="L131" s="104">
        <f t="shared" si="64"/>
        <v>0</v>
      </c>
      <c r="M131" s="86" t="str">
        <f>IFERROR(VLOOKUP(A131,[1]Revenue_Margin_input_ISC!A:F,6,0),"")</f>
        <v/>
      </c>
      <c r="N131" s="25" t="str">
        <f t="shared" ref="N131:S146" si="65">M131</f>
        <v/>
      </c>
      <c r="O131" s="25" t="str">
        <f t="shared" si="65"/>
        <v/>
      </c>
      <c r="P131" s="25" t="str">
        <f t="shared" si="65"/>
        <v/>
      </c>
      <c r="Q131" s="25" t="str">
        <f t="shared" si="65"/>
        <v/>
      </c>
      <c r="R131" s="25" t="str">
        <f t="shared" si="65"/>
        <v/>
      </c>
      <c r="S131" s="26" t="str">
        <f t="shared" si="65"/>
        <v/>
      </c>
      <c r="T131" s="27" t="str">
        <f>IFERROR(VLOOKUP(A131,[1]Revenue_Margin_input_ISC!A:K,7,0),"")</f>
        <v/>
      </c>
      <c r="U131" s="28" t="str">
        <f>IFERROR(VLOOKUP(A131,[1]Revenue_Margin_input_ISC!A:K,8,0),"")</f>
        <v/>
      </c>
      <c r="V131" s="28" t="str">
        <f>IFERROR(VLOOKUP($A131,[1]Revenue_Margin_input_ISC!$A:$AK,9,0),"")</f>
        <v/>
      </c>
      <c r="W131" s="28" t="str">
        <f>IFERROR(VLOOKUP($A131,[1]Revenue_Margin_input_ISC!$A:$AK,10,0),"")</f>
        <v/>
      </c>
      <c r="X131" s="28" t="str">
        <f>IFERROR(VLOOKUP($A131,[1]Revenue_Margin_input_ISC!$A:$AK,11,0),"")</f>
        <v/>
      </c>
      <c r="Y131" s="28" t="str">
        <f>IFERROR(VLOOKUP($A131,[1]Revenue_Margin_input_ISC!$A:$AK,12,0),"")</f>
        <v/>
      </c>
      <c r="Z131" s="28" t="str">
        <f>IFERROR(VLOOKUP($A131,[1]Revenue_Margin_input_ISC!$A:$AK,13,0),"")</f>
        <v/>
      </c>
      <c r="AA131" s="29">
        <f t="shared" si="58"/>
        <v>0</v>
      </c>
      <c r="AB131" s="30">
        <f t="shared" si="58"/>
        <v>0</v>
      </c>
      <c r="AC131" s="30">
        <f t="shared" si="58"/>
        <v>0</v>
      </c>
      <c r="AD131" s="30">
        <f t="shared" si="58"/>
        <v>0</v>
      </c>
      <c r="AE131" s="30">
        <f t="shared" si="58"/>
        <v>0</v>
      </c>
      <c r="AF131" s="30">
        <f t="shared" si="58"/>
        <v>0</v>
      </c>
      <c r="AG131" s="31">
        <f t="shared" si="58"/>
        <v>0</v>
      </c>
      <c r="AH131" s="29">
        <f t="shared" si="59"/>
        <v>0</v>
      </c>
      <c r="AI131" s="30">
        <f t="shared" si="59"/>
        <v>0</v>
      </c>
      <c r="AJ131" s="30">
        <f t="shared" si="59"/>
        <v>0</v>
      </c>
      <c r="AK131" s="30">
        <f t="shared" si="59"/>
        <v>0</v>
      </c>
      <c r="AL131" s="30">
        <f t="shared" si="59"/>
        <v>0</v>
      </c>
      <c r="AM131" s="30">
        <f t="shared" si="59"/>
        <v>0</v>
      </c>
      <c r="AN131" s="31">
        <f t="shared" si="59"/>
        <v>0</v>
      </c>
      <c r="AO131" s="42" t="str">
        <f t="shared" si="56"/>
        <v/>
      </c>
      <c r="AP131" s="43" t="str">
        <f t="shared" si="56"/>
        <v/>
      </c>
      <c r="AQ131" s="43" t="str">
        <f t="shared" si="56"/>
        <v/>
      </c>
      <c r="AR131" s="43" t="str">
        <f t="shared" si="56"/>
        <v/>
      </c>
      <c r="AS131" s="43" t="str">
        <f t="shared" si="56"/>
        <v/>
      </c>
      <c r="AT131" s="43" t="str">
        <f t="shared" si="56"/>
        <v/>
      </c>
      <c r="AU131" s="90" t="str">
        <f t="shared" si="56"/>
        <v/>
      </c>
      <c r="AV131" t="str">
        <f t="shared" si="62"/>
        <v>C3 - Standard and Premium</v>
      </c>
      <c r="AW131" t="str">
        <f t="shared" si="60"/>
        <v>C3 - Standard and Premium_AM &amp; EMEA</v>
      </c>
    </row>
    <row r="132" spans="1:49" ht="15" outlineLevel="1" x14ac:dyDescent="0.25">
      <c r="A132" s="21" t="s">
        <v>274</v>
      </c>
      <c r="B132" t="s">
        <v>275</v>
      </c>
      <c r="C132" t="s">
        <v>60</v>
      </c>
      <c r="D132" t="s">
        <v>15</v>
      </c>
      <c r="E132" t="str">
        <f>VLOOKUP(A132,[1]VLookup!G:I,3,0)</f>
        <v>C3 Ride-On</v>
      </c>
      <c r="F132" s="105">
        <v>0</v>
      </c>
      <c r="G132" s="103">
        <f t="shared" si="64"/>
        <v>0</v>
      </c>
      <c r="H132" s="103">
        <f>IFERROR(VLOOKUP(A132,[1]ISC_bookings_input!H:I,2,0),0)</f>
        <v>0</v>
      </c>
      <c r="I132" s="103">
        <f t="shared" si="64"/>
        <v>0</v>
      </c>
      <c r="J132" s="103">
        <f t="shared" si="64"/>
        <v>0</v>
      </c>
      <c r="K132" s="103">
        <f t="shared" si="64"/>
        <v>0</v>
      </c>
      <c r="L132" s="104">
        <f t="shared" si="64"/>
        <v>0</v>
      </c>
      <c r="M132" s="86" t="str">
        <f>IFERROR(VLOOKUP(A132,[1]Revenue_Margin_input_ISC!A:F,6,0),"")</f>
        <v/>
      </c>
      <c r="N132" s="25" t="str">
        <f t="shared" si="65"/>
        <v/>
      </c>
      <c r="O132" s="25" t="str">
        <f t="shared" si="65"/>
        <v/>
      </c>
      <c r="P132" s="25" t="str">
        <f t="shared" si="65"/>
        <v/>
      </c>
      <c r="Q132" s="25" t="str">
        <f t="shared" si="65"/>
        <v/>
      </c>
      <c r="R132" s="25" t="str">
        <f t="shared" si="65"/>
        <v/>
      </c>
      <c r="S132" s="26" t="str">
        <f t="shared" si="65"/>
        <v/>
      </c>
      <c r="T132" s="27" t="str">
        <f>IFERROR(VLOOKUP(A132,[1]Revenue_Margin_input_ISC!A:K,7,0),"")</f>
        <v/>
      </c>
      <c r="U132" s="28" t="str">
        <f>IFERROR(VLOOKUP(A132,[1]Revenue_Margin_input_ISC!A:K,8,0),"")</f>
        <v/>
      </c>
      <c r="V132" s="28" t="str">
        <f>IFERROR(VLOOKUP($A132,[1]Revenue_Margin_input_ISC!$A:$AK,9,0),"")</f>
        <v/>
      </c>
      <c r="W132" s="28" t="str">
        <f>IFERROR(VLOOKUP($A132,[1]Revenue_Margin_input_ISC!$A:$AK,10,0),"")</f>
        <v/>
      </c>
      <c r="X132" s="28" t="str">
        <f>IFERROR(VLOOKUP($A132,[1]Revenue_Margin_input_ISC!$A:$AK,11,0),"")</f>
        <v/>
      </c>
      <c r="Y132" s="28" t="str">
        <f>IFERROR(VLOOKUP($A132,[1]Revenue_Margin_input_ISC!$A:$AK,12,0),"")</f>
        <v/>
      </c>
      <c r="Z132" s="28" t="str">
        <f>IFERROR(VLOOKUP($A132,[1]Revenue_Margin_input_ISC!$A:$AK,13,0),"")</f>
        <v/>
      </c>
      <c r="AA132" s="29">
        <f t="shared" si="58"/>
        <v>0</v>
      </c>
      <c r="AB132" s="30">
        <f t="shared" si="58"/>
        <v>0</v>
      </c>
      <c r="AC132" s="30">
        <f t="shared" si="58"/>
        <v>0</v>
      </c>
      <c r="AD132" s="30">
        <f t="shared" si="58"/>
        <v>0</v>
      </c>
      <c r="AE132" s="30">
        <f t="shared" si="58"/>
        <v>0</v>
      </c>
      <c r="AF132" s="30">
        <f t="shared" si="58"/>
        <v>0</v>
      </c>
      <c r="AG132" s="31">
        <f t="shared" si="58"/>
        <v>0</v>
      </c>
      <c r="AH132" s="29">
        <f t="shared" si="59"/>
        <v>0</v>
      </c>
      <c r="AI132" s="30">
        <f t="shared" si="59"/>
        <v>0</v>
      </c>
      <c r="AJ132" s="30">
        <f t="shared" si="59"/>
        <v>0</v>
      </c>
      <c r="AK132" s="30">
        <f t="shared" si="59"/>
        <v>0</v>
      </c>
      <c r="AL132" s="30">
        <f t="shared" si="59"/>
        <v>0</v>
      </c>
      <c r="AM132" s="30">
        <f t="shared" si="59"/>
        <v>0</v>
      </c>
      <c r="AN132" s="31">
        <f t="shared" si="59"/>
        <v>0</v>
      </c>
      <c r="AO132" s="42" t="str">
        <f t="shared" si="56"/>
        <v/>
      </c>
      <c r="AP132" s="43" t="str">
        <f t="shared" si="56"/>
        <v/>
      </c>
      <c r="AQ132" s="43" t="str">
        <f t="shared" si="56"/>
        <v/>
      </c>
      <c r="AR132" s="43" t="str">
        <f t="shared" si="56"/>
        <v/>
      </c>
      <c r="AS132" s="43" t="str">
        <f t="shared" si="56"/>
        <v/>
      </c>
      <c r="AT132" s="43" t="str">
        <f t="shared" si="56"/>
        <v/>
      </c>
      <c r="AU132" s="90" t="str">
        <f t="shared" si="56"/>
        <v/>
      </c>
      <c r="AV132" t="str">
        <f t="shared" si="62"/>
        <v>C3 - Standard and Premium</v>
      </c>
      <c r="AW132" t="str">
        <f t="shared" si="60"/>
        <v>C3 - Standard and Premium_AM &amp; EMEA</v>
      </c>
    </row>
    <row r="133" spans="1:49" ht="15" outlineLevel="1" x14ac:dyDescent="0.25">
      <c r="A133" s="21" t="s">
        <v>276</v>
      </c>
      <c r="B133" t="s">
        <v>277</v>
      </c>
      <c r="C133" t="s">
        <v>60</v>
      </c>
      <c r="D133" t="s">
        <v>15</v>
      </c>
      <c r="E133" t="str">
        <f>VLOOKUP(A133,[1]VLookup!G:I,3,0)</f>
        <v>C3 Ride-On</v>
      </c>
      <c r="F133" s="105">
        <v>0</v>
      </c>
      <c r="G133" s="103">
        <f t="shared" si="64"/>
        <v>0</v>
      </c>
      <c r="H133" s="103">
        <f>IFERROR(VLOOKUP(A133,[1]ISC_bookings_input!H:I,2,0),0)</f>
        <v>0</v>
      </c>
      <c r="I133" s="103">
        <f t="shared" si="64"/>
        <v>0</v>
      </c>
      <c r="J133" s="103">
        <f t="shared" si="64"/>
        <v>0</v>
      </c>
      <c r="K133" s="103">
        <f t="shared" si="64"/>
        <v>0</v>
      </c>
      <c r="L133" s="104">
        <f t="shared" si="64"/>
        <v>0</v>
      </c>
      <c r="M133" s="86" t="str">
        <f>IFERROR(VLOOKUP(A133,[1]Revenue_Margin_input_ISC!A:F,6,0),"")</f>
        <v/>
      </c>
      <c r="N133" s="25" t="str">
        <f t="shared" si="65"/>
        <v/>
      </c>
      <c r="O133" s="25" t="str">
        <f t="shared" si="65"/>
        <v/>
      </c>
      <c r="P133" s="25" t="str">
        <f t="shared" si="65"/>
        <v/>
      </c>
      <c r="Q133" s="25" t="str">
        <f t="shared" si="65"/>
        <v/>
      </c>
      <c r="R133" s="25" t="str">
        <f t="shared" si="65"/>
        <v/>
      </c>
      <c r="S133" s="26" t="str">
        <f t="shared" si="65"/>
        <v/>
      </c>
      <c r="T133" s="27" t="str">
        <f>IFERROR(VLOOKUP(A133,[1]Revenue_Margin_input_ISC!A:K,7,0),"")</f>
        <v/>
      </c>
      <c r="U133" s="28" t="str">
        <f>IFERROR(VLOOKUP(A133,[1]Revenue_Margin_input_ISC!A:K,8,0),"")</f>
        <v/>
      </c>
      <c r="V133" s="28" t="str">
        <f>IFERROR(VLOOKUP($A133,[1]Revenue_Margin_input_ISC!$A:$AK,9,0),"")</f>
        <v/>
      </c>
      <c r="W133" s="28" t="str">
        <f>IFERROR(VLOOKUP($A133,[1]Revenue_Margin_input_ISC!$A:$AK,10,0),"")</f>
        <v/>
      </c>
      <c r="X133" s="28" t="str">
        <f>IFERROR(VLOOKUP($A133,[1]Revenue_Margin_input_ISC!$A:$AK,11,0),"")</f>
        <v/>
      </c>
      <c r="Y133" s="28" t="str">
        <f>IFERROR(VLOOKUP($A133,[1]Revenue_Margin_input_ISC!$A:$AK,12,0),"")</f>
        <v/>
      </c>
      <c r="Z133" s="28" t="str">
        <f>IFERROR(VLOOKUP($A133,[1]Revenue_Margin_input_ISC!$A:$AK,13,0),"")</f>
        <v/>
      </c>
      <c r="AA133" s="29">
        <f t="shared" si="58"/>
        <v>0</v>
      </c>
      <c r="AB133" s="30">
        <f t="shared" si="58"/>
        <v>0</v>
      </c>
      <c r="AC133" s="30">
        <f t="shared" si="58"/>
        <v>0</v>
      </c>
      <c r="AD133" s="30">
        <f t="shared" si="58"/>
        <v>0</v>
      </c>
      <c r="AE133" s="30">
        <f t="shared" si="58"/>
        <v>0</v>
      </c>
      <c r="AF133" s="30">
        <f t="shared" si="58"/>
        <v>0</v>
      </c>
      <c r="AG133" s="31">
        <f t="shared" si="58"/>
        <v>0</v>
      </c>
      <c r="AH133" s="29">
        <f t="shared" si="59"/>
        <v>0</v>
      </c>
      <c r="AI133" s="30">
        <f t="shared" si="59"/>
        <v>0</v>
      </c>
      <c r="AJ133" s="30">
        <f t="shared" si="59"/>
        <v>0</v>
      </c>
      <c r="AK133" s="30">
        <f t="shared" si="59"/>
        <v>0</v>
      </c>
      <c r="AL133" s="30">
        <f t="shared" si="59"/>
        <v>0</v>
      </c>
      <c r="AM133" s="30">
        <f t="shared" si="59"/>
        <v>0</v>
      </c>
      <c r="AN133" s="31">
        <f t="shared" si="59"/>
        <v>0</v>
      </c>
      <c r="AO133" s="42" t="str">
        <f t="shared" si="56"/>
        <v/>
      </c>
      <c r="AP133" s="43" t="str">
        <f t="shared" si="56"/>
        <v/>
      </c>
      <c r="AQ133" s="43" t="str">
        <f t="shared" si="56"/>
        <v/>
      </c>
      <c r="AR133" s="43" t="str">
        <f t="shared" si="56"/>
        <v/>
      </c>
      <c r="AS133" s="43" t="str">
        <f t="shared" si="56"/>
        <v/>
      </c>
      <c r="AT133" s="43" t="str">
        <f t="shared" si="56"/>
        <v/>
      </c>
      <c r="AU133" s="90" t="str">
        <f t="shared" si="56"/>
        <v/>
      </c>
      <c r="AV133" t="str">
        <f t="shared" si="62"/>
        <v>C3 - Standard and Premium</v>
      </c>
      <c r="AW133" t="str">
        <f t="shared" si="60"/>
        <v>C3 - Standard and Premium_AM &amp; EMEA</v>
      </c>
    </row>
    <row r="134" spans="1:49" ht="15" outlineLevel="1" x14ac:dyDescent="0.25">
      <c r="A134" s="21" t="s">
        <v>278</v>
      </c>
      <c r="B134" t="s">
        <v>279</v>
      </c>
      <c r="C134" t="s">
        <v>26</v>
      </c>
      <c r="D134" t="s">
        <v>15</v>
      </c>
      <c r="E134" t="str">
        <f>VLOOKUP(A134,[1]VLookup!G:I,3,0)</f>
        <v>C3 Ride-On</v>
      </c>
      <c r="F134" s="105">
        <v>0</v>
      </c>
      <c r="G134" s="103">
        <f t="shared" si="64"/>
        <v>0</v>
      </c>
      <c r="H134" s="103">
        <f>IFERROR(VLOOKUP(A134,[1]ISC_bookings_input!H:I,2,0),0)</f>
        <v>0</v>
      </c>
      <c r="I134" s="103">
        <f t="shared" si="64"/>
        <v>0</v>
      </c>
      <c r="J134" s="103">
        <f t="shared" si="64"/>
        <v>0</v>
      </c>
      <c r="K134" s="103">
        <f t="shared" si="64"/>
        <v>0</v>
      </c>
      <c r="L134" s="104">
        <f t="shared" si="64"/>
        <v>0</v>
      </c>
      <c r="M134" s="86" t="str">
        <f>IFERROR(VLOOKUP(A134,[1]Revenue_Margin_input_ISC!A:F,6,0),"")</f>
        <v/>
      </c>
      <c r="N134" s="25" t="str">
        <f t="shared" si="65"/>
        <v/>
      </c>
      <c r="O134" s="25" t="str">
        <f t="shared" si="65"/>
        <v/>
      </c>
      <c r="P134" s="25" t="str">
        <f t="shared" si="65"/>
        <v/>
      </c>
      <c r="Q134" s="25" t="str">
        <f t="shared" si="65"/>
        <v/>
      </c>
      <c r="R134" s="25" t="str">
        <f t="shared" si="65"/>
        <v/>
      </c>
      <c r="S134" s="26" t="str">
        <f t="shared" si="65"/>
        <v/>
      </c>
      <c r="T134" s="27" t="str">
        <f>IFERROR(VLOOKUP(A134,[1]Revenue_Margin_input_ISC!A:K,7,0),"")</f>
        <v/>
      </c>
      <c r="U134" s="28" t="str">
        <f>IFERROR(VLOOKUP(A134,[1]Revenue_Margin_input_ISC!A:K,8,0),"")</f>
        <v/>
      </c>
      <c r="V134" s="28" t="str">
        <f>IFERROR(VLOOKUP($A134,[1]Revenue_Margin_input_ISC!$A:$AK,9,0),"")</f>
        <v/>
      </c>
      <c r="W134" s="28" t="str">
        <f>IFERROR(VLOOKUP($A134,[1]Revenue_Margin_input_ISC!$A:$AK,10,0),"")</f>
        <v/>
      </c>
      <c r="X134" s="28" t="str">
        <f>IFERROR(VLOOKUP($A134,[1]Revenue_Margin_input_ISC!$A:$AK,11,0),"")</f>
        <v/>
      </c>
      <c r="Y134" s="28" t="str">
        <f>IFERROR(VLOOKUP($A134,[1]Revenue_Margin_input_ISC!$A:$AK,12,0),"")</f>
        <v/>
      </c>
      <c r="Z134" s="28" t="str">
        <f>IFERROR(VLOOKUP($A134,[1]Revenue_Margin_input_ISC!$A:$AK,13,0),"")</f>
        <v/>
      </c>
      <c r="AA134" s="29">
        <f t="shared" si="58"/>
        <v>0</v>
      </c>
      <c r="AB134" s="30">
        <f t="shared" si="58"/>
        <v>0</v>
      </c>
      <c r="AC134" s="30">
        <f t="shared" si="58"/>
        <v>0</v>
      </c>
      <c r="AD134" s="30">
        <f t="shared" si="58"/>
        <v>0</v>
      </c>
      <c r="AE134" s="30">
        <f t="shared" si="58"/>
        <v>0</v>
      </c>
      <c r="AF134" s="30">
        <f t="shared" si="58"/>
        <v>0</v>
      </c>
      <c r="AG134" s="31">
        <f t="shared" si="58"/>
        <v>0</v>
      </c>
      <c r="AH134" s="29">
        <f t="shared" si="59"/>
        <v>0</v>
      </c>
      <c r="AI134" s="30">
        <f t="shared" si="59"/>
        <v>0</v>
      </c>
      <c r="AJ134" s="30">
        <f t="shared" si="59"/>
        <v>0</v>
      </c>
      <c r="AK134" s="30">
        <f t="shared" si="59"/>
        <v>0</v>
      </c>
      <c r="AL134" s="30">
        <f t="shared" si="59"/>
        <v>0</v>
      </c>
      <c r="AM134" s="30">
        <f t="shared" si="59"/>
        <v>0</v>
      </c>
      <c r="AN134" s="31">
        <f t="shared" si="59"/>
        <v>0</v>
      </c>
      <c r="AO134" s="42" t="str">
        <f t="shared" si="56"/>
        <v/>
      </c>
      <c r="AP134" s="43" t="str">
        <f t="shared" si="56"/>
        <v/>
      </c>
      <c r="AQ134" s="43" t="str">
        <f t="shared" si="56"/>
        <v/>
      </c>
      <c r="AR134" s="43" t="str">
        <f t="shared" si="56"/>
        <v/>
      </c>
      <c r="AS134" s="43" t="str">
        <f t="shared" si="56"/>
        <v/>
      </c>
      <c r="AT134" s="43" t="str">
        <f t="shared" si="56"/>
        <v/>
      </c>
      <c r="AU134" s="90" t="str">
        <f t="shared" si="56"/>
        <v/>
      </c>
      <c r="AV134" t="str">
        <f t="shared" si="62"/>
        <v>C3 - Standard and Premium</v>
      </c>
      <c r="AW134" t="str">
        <f t="shared" si="60"/>
        <v>C3 - Standard and Premium_AM &amp; EMEA</v>
      </c>
    </row>
    <row r="135" spans="1:49" ht="15" outlineLevel="1" x14ac:dyDescent="0.25">
      <c r="A135" s="21" t="s">
        <v>280</v>
      </c>
      <c r="B135" t="s">
        <v>281</v>
      </c>
      <c r="C135" t="s">
        <v>26</v>
      </c>
      <c r="D135" t="s">
        <v>18</v>
      </c>
      <c r="E135" t="str">
        <f>VLOOKUP(A135,[1]VLookup!G:I,3,0)</f>
        <v>C3 Ride-On</v>
      </c>
      <c r="F135" s="105">
        <v>0</v>
      </c>
      <c r="G135" s="103">
        <f t="shared" si="64"/>
        <v>0</v>
      </c>
      <c r="H135" s="103">
        <f>IFERROR(VLOOKUP(A135,[1]ISC_bookings_input!H:I,2,0),0)</f>
        <v>0</v>
      </c>
      <c r="I135" s="103">
        <f t="shared" si="64"/>
        <v>0</v>
      </c>
      <c r="J135" s="103">
        <f t="shared" si="64"/>
        <v>0</v>
      </c>
      <c r="K135" s="103">
        <f t="shared" si="64"/>
        <v>0</v>
      </c>
      <c r="L135" s="104">
        <f t="shared" si="64"/>
        <v>0</v>
      </c>
      <c r="M135" s="86" t="str">
        <f>IFERROR(VLOOKUP(A135,[1]Revenue_Margin_input_ISC!A:F,6,0),"")</f>
        <v/>
      </c>
      <c r="N135" s="25" t="str">
        <f t="shared" si="65"/>
        <v/>
      </c>
      <c r="O135" s="25" t="str">
        <f t="shared" si="65"/>
        <v/>
      </c>
      <c r="P135" s="25" t="str">
        <f t="shared" si="65"/>
        <v/>
      </c>
      <c r="Q135" s="25" t="str">
        <f t="shared" si="65"/>
        <v/>
      </c>
      <c r="R135" s="25" t="str">
        <f t="shared" si="65"/>
        <v/>
      </c>
      <c r="S135" s="26" t="str">
        <f t="shared" si="65"/>
        <v/>
      </c>
      <c r="T135" s="27" t="str">
        <f>IFERROR(VLOOKUP(A135,[1]Revenue_Margin_input_ISC!A:K,7,0),"")</f>
        <v/>
      </c>
      <c r="U135" s="28" t="str">
        <f>IFERROR(VLOOKUP(A135,[1]Revenue_Margin_input_ISC!A:K,8,0),"")</f>
        <v/>
      </c>
      <c r="V135" s="28" t="str">
        <f>IFERROR(VLOOKUP($A135,[1]Revenue_Margin_input_ISC!$A:$AK,9,0),"")</f>
        <v/>
      </c>
      <c r="W135" s="28" t="str">
        <f>IFERROR(VLOOKUP($A135,[1]Revenue_Margin_input_ISC!$A:$AK,10,0),"")</f>
        <v/>
      </c>
      <c r="X135" s="28" t="str">
        <f>IFERROR(VLOOKUP($A135,[1]Revenue_Margin_input_ISC!$A:$AK,11,0),"")</f>
        <v/>
      </c>
      <c r="Y135" s="28" t="str">
        <f>IFERROR(VLOOKUP($A135,[1]Revenue_Margin_input_ISC!$A:$AK,12,0),"")</f>
        <v/>
      </c>
      <c r="Z135" s="28" t="str">
        <f>IFERROR(VLOOKUP($A135,[1]Revenue_Margin_input_ISC!$A:$AK,13,0),"")</f>
        <v/>
      </c>
      <c r="AA135" s="29">
        <f t="shared" si="58"/>
        <v>0</v>
      </c>
      <c r="AB135" s="30">
        <f t="shared" si="58"/>
        <v>0</v>
      </c>
      <c r="AC135" s="30">
        <f t="shared" si="58"/>
        <v>0</v>
      </c>
      <c r="AD135" s="30">
        <f t="shared" si="58"/>
        <v>0</v>
      </c>
      <c r="AE135" s="30">
        <f t="shared" si="58"/>
        <v>0</v>
      </c>
      <c r="AF135" s="30">
        <f t="shared" si="58"/>
        <v>0</v>
      </c>
      <c r="AG135" s="31">
        <f t="shared" si="58"/>
        <v>0</v>
      </c>
      <c r="AH135" s="29">
        <f t="shared" si="59"/>
        <v>0</v>
      </c>
      <c r="AI135" s="30">
        <f t="shared" si="59"/>
        <v>0</v>
      </c>
      <c r="AJ135" s="30">
        <f t="shared" si="59"/>
        <v>0</v>
      </c>
      <c r="AK135" s="30">
        <f t="shared" si="59"/>
        <v>0</v>
      </c>
      <c r="AL135" s="30">
        <f t="shared" si="59"/>
        <v>0</v>
      </c>
      <c r="AM135" s="30">
        <f t="shared" si="59"/>
        <v>0</v>
      </c>
      <c r="AN135" s="31">
        <f t="shared" si="59"/>
        <v>0</v>
      </c>
      <c r="AO135" s="42" t="str">
        <f t="shared" si="56"/>
        <v/>
      </c>
      <c r="AP135" s="43" t="str">
        <f t="shared" si="56"/>
        <v/>
      </c>
      <c r="AQ135" s="43" t="str">
        <f t="shared" si="56"/>
        <v/>
      </c>
      <c r="AR135" s="43" t="str">
        <f t="shared" si="56"/>
        <v/>
      </c>
      <c r="AS135" s="43" t="str">
        <f t="shared" si="56"/>
        <v/>
      </c>
      <c r="AT135" s="43" t="str">
        <f t="shared" si="56"/>
        <v/>
      </c>
      <c r="AU135" s="90" t="str">
        <f t="shared" si="56"/>
        <v/>
      </c>
      <c r="AV135" t="str">
        <f t="shared" si="62"/>
        <v>C3 - Standard and Premium</v>
      </c>
      <c r="AW135" t="str">
        <f t="shared" si="60"/>
        <v>C3 - Standard and Premium_AM &amp; EMEA</v>
      </c>
    </row>
    <row r="136" spans="1:49" ht="15" outlineLevel="1" x14ac:dyDescent="0.25">
      <c r="A136" s="21" t="s">
        <v>282</v>
      </c>
      <c r="B136" t="s">
        <v>283</v>
      </c>
      <c r="C136" t="s">
        <v>26</v>
      </c>
      <c r="D136" t="s">
        <v>15</v>
      </c>
      <c r="E136" t="str">
        <f>VLOOKUP(A136,[1]VLookup!G:I,3,0)</f>
        <v>C3 Ride-On</v>
      </c>
      <c r="F136" s="105">
        <v>0</v>
      </c>
      <c r="G136" s="103">
        <f t="shared" si="64"/>
        <v>0</v>
      </c>
      <c r="H136" s="103">
        <f>IFERROR(VLOOKUP(A136,[1]ISC_bookings_input!H:I,2,0),0)</f>
        <v>0</v>
      </c>
      <c r="I136" s="103">
        <f t="shared" si="64"/>
        <v>0</v>
      </c>
      <c r="J136" s="103">
        <f t="shared" si="64"/>
        <v>0</v>
      </c>
      <c r="K136" s="103">
        <f t="shared" si="64"/>
        <v>0</v>
      </c>
      <c r="L136" s="104">
        <f t="shared" si="64"/>
        <v>0</v>
      </c>
      <c r="M136" s="86" t="str">
        <f>IFERROR(VLOOKUP(A136,[1]Revenue_Margin_input_ISC!A:F,6,0),"")</f>
        <v/>
      </c>
      <c r="N136" s="25" t="str">
        <f t="shared" si="65"/>
        <v/>
      </c>
      <c r="O136" s="25" t="str">
        <f t="shared" si="65"/>
        <v/>
      </c>
      <c r="P136" s="25" t="str">
        <f t="shared" si="65"/>
        <v/>
      </c>
      <c r="Q136" s="25" t="str">
        <f t="shared" si="65"/>
        <v/>
      </c>
      <c r="R136" s="25" t="str">
        <f t="shared" si="65"/>
        <v/>
      </c>
      <c r="S136" s="26" t="str">
        <f t="shared" si="65"/>
        <v/>
      </c>
      <c r="T136" s="27" t="str">
        <f>IFERROR(VLOOKUP(A136,[1]Revenue_Margin_input_ISC!A:K,7,0),"")</f>
        <v/>
      </c>
      <c r="U136" s="28" t="str">
        <f>IFERROR(VLOOKUP(A136,[1]Revenue_Margin_input_ISC!A:K,8,0),"")</f>
        <v/>
      </c>
      <c r="V136" s="28" t="str">
        <f>IFERROR(VLOOKUP($A136,[1]Revenue_Margin_input_ISC!$A:$AK,9,0),"")</f>
        <v/>
      </c>
      <c r="W136" s="28" t="str">
        <f>IFERROR(VLOOKUP($A136,[1]Revenue_Margin_input_ISC!$A:$AK,10,0),"")</f>
        <v/>
      </c>
      <c r="X136" s="28" t="str">
        <f>IFERROR(VLOOKUP($A136,[1]Revenue_Margin_input_ISC!$A:$AK,11,0),"")</f>
        <v/>
      </c>
      <c r="Y136" s="28" t="str">
        <f>IFERROR(VLOOKUP($A136,[1]Revenue_Margin_input_ISC!$A:$AK,12,0),"")</f>
        <v/>
      </c>
      <c r="Z136" s="28" t="str">
        <f>IFERROR(VLOOKUP($A136,[1]Revenue_Margin_input_ISC!$A:$AK,13,0),"")</f>
        <v/>
      </c>
      <c r="AA136" s="29">
        <f t="shared" si="58"/>
        <v>0</v>
      </c>
      <c r="AB136" s="30">
        <f t="shared" si="58"/>
        <v>0</v>
      </c>
      <c r="AC136" s="30">
        <f t="shared" si="58"/>
        <v>0</v>
      </c>
      <c r="AD136" s="30">
        <f t="shared" si="58"/>
        <v>0</v>
      </c>
      <c r="AE136" s="30">
        <f t="shared" si="58"/>
        <v>0</v>
      </c>
      <c r="AF136" s="30">
        <f t="shared" si="58"/>
        <v>0</v>
      </c>
      <c r="AG136" s="31">
        <f t="shared" si="58"/>
        <v>0</v>
      </c>
      <c r="AH136" s="29">
        <f t="shared" si="59"/>
        <v>0</v>
      </c>
      <c r="AI136" s="30">
        <f t="shared" si="59"/>
        <v>0</v>
      </c>
      <c r="AJ136" s="30">
        <f t="shared" si="59"/>
        <v>0</v>
      </c>
      <c r="AK136" s="30">
        <f t="shared" si="59"/>
        <v>0</v>
      </c>
      <c r="AL136" s="30">
        <f t="shared" si="59"/>
        <v>0</v>
      </c>
      <c r="AM136" s="30">
        <f t="shared" si="59"/>
        <v>0</v>
      </c>
      <c r="AN136" s="31">
        <f t="shared" si="59"/>
        <v>0</v>
      </c>
      <c r="AO136" s="42" t="str">
        <f t="shared" si="56"/>
        <v/>
      </c>
      <c r="AP136" s="43" t="str">
        <f t="shared" si="56"/>
        <v/>
      </c>
      <c r="AQ136" s="43" t="str">
        <f t="shared" si="56"/>
        <v/>
      </c>
      <c r="AR136" s="43" t="str">
        <f t="shared" si="56"/>
        <v/>
      </c>
      <c r="AS136" s="43" t="str">
        <f t="shared" si="56"/>
        <v/>
      </c>
      <c r="AT136" s="43" t="str">
        <f t="shared" si="56"/>
        <v/>
      </c>
      <c r="AU136" s="90" t="str">
        <f t="shared" si="56"/>
        <v/>
      </c>
      <c r="AV136" t="str">
        <f t="shared" si="62"/>
        <v>C3 - Standard and Premium</v>
      </c>
      <c r="AW136" t="str">
        <f t="shared" si="60"/>
        <v>C3 - Standard and Premium_AM &amp; EMEA</v>
      </c>
    </row>
    <row r="137" spans="1:49" ht="15" outlineLevel="1" x14ac:dyDescent="0.25">
      <c r="A137" s="21" t="s">
        <v>284</v>
      </c>
      <c r="B137" t="s">
        <v>285</v>
      </c>
      <c r="C137" t="s">
        <v>60</v>
      </c>
      <c r="D137" t="s">
        <v>18</v>
      </c>
      <c r="E137" t="str">
        <f>VLOOKUP(A137,[1]VLookup!G:I,3,0)</f>
        <v>C3 Ride-On</v>
      </c>
      <c r="F137" s="105">
        <v>0</v>
      </c>
      <c r="G137" s="103">
        <f t="shared" si="64"/>
        <v>0</v>
      </c>
      <c r="H137" s="103">
        <f>IFERROR(VLOOKUP(A137,[1]ISC_bookings_input!H:I,2,0),0)</f>
        <v>0</v>
      </c>
      <c r="I137" s="103">
        <f t="shared" si="64"/>
        <v>0</v>
      </c>
      <c r="J137" s="103">
        <f t="shared" si="64"/>
        <v>0</v>
      </c>
      <c r="K137" s="103">
        <f t="shared" si="64"/>
        <v>0</v>
      </c>
      <c r="L137" s="104">
        <f t="shared" si="64"/>
        <v>0</v>
      </c>
      <c r="M137" s="86" t="str">
        <f>IFERROR(VLOOKUP(A137,[1]Revenue_Margin_input_ISC!A:F,6,0),"")</f>
        <v/>
      </c>
      <c r="N137" s="25" t="str">
        <f t="shared" si="65"/>
        <v/>
      </c>
      <c r="O137" s="25" t="str">
        <f t="shared" si="65"/>
        <v/>
      </c>
      <c r="P137" s="25" t="str">
        <f t="shared" si="65"/>
        <v/>
      </c>
      <c r="Q137" s="25" t="str">
        <f t="shared" si="65"/>
        <v/>
      </c>
      <c r="R137" s="25" t="str">
        <f t="shared" si="65"/>
        <v/>
      </c>
      <c r="S137" s="26" t="str">
        <f t="shared" si="65"/>
        <v/>
      </c>
      <c r="T137" s="27" t="str">
        <f>IFERROR(VLOOKUP(A137,[1]Revenue_Margin_input_ISC!A:K,7,0),"")</f>
        <v/>
      </c>
      <c r="U137" s="28" t="str">
        <f>IFERROR(VLOOKUP(A137,[1]Revenue_Margin_input_ISC!A:K,8,0),"")</f>
        <v/>
      </c>
      <c r="V137" s="28" t="str">
        <f>IFERROR(VLOOKUP($A137,[1]Revenue_Margin_input_ISC!$A:$AK,9,0),"")</f>
        <v/>
      </c>
      <c r="W137" s="28" t="str">
        <f>IFERROR(VLOOKUP($A137,[1]Revenue_Margin_input_ISC!$A:$AK,10,0),"")</f>
        <v/>
      </c>
      <c r="X137" s="28" t="str">
        <f>IFERROR(VLOOKUP($A137,[1]Revenue_Margin_input_ISC!$A:$AK,11,0),"")</f>
        <v/>
      </c>
      <c r="Y137" s="28" t="str">
        <f>IFERROR(VLOOKUP($A137,[1]Revenue_Margin_input_ISC!$A:$AK,12,0),"")</f>
        <v/>
      </c>
      <c r="Z137" s="28" t="str">
        <f>IFERROR(VLOOKUP($A137,[1]Revenue_Margin_input_ISC!$A:$AK,13,0),"")</f>
        <v/>
      </c>
      <c r="AA137" s="29">
        <f t="shared" si="58"/>
        <v>0</v>
      </c>
      <c r="AB137" s="30">
        <f t="shared" si="58"/>
        <v>0</v>
      </c>
      <c r="AC137" s="30">
        <f t="shared" si="58"/>
        <v>0</v>
      </c>
      <c r="AD137" s="30">
        <f t="shared" si="58"/>
        <v>0</v>
      </c>
      <c r="AE137" s="30">
        <f t="shared" si="58"/>
        <v>0</v>
      </c>
      <c r="AF137" s="30">
        <f t="shared" si="58"/>
        <v>0</v>
      </c>
      <c r="AG137" s="31">
        <f t="shared" si="58"/>
        <v>0</v>
      </c>
      <c r="AH137" s="29">
        <f t="shared" si="59"/>
        <v>0</v>
      </c>
      <c r="AI137" s="30">
        <f t="shared" si="59"/>
        <v>0</v>
      </c>
      <c r="AJ137" s="30">
        <f t="shared" si="59"/>
        <v>0</v>
      </c>
      <c r="AK137" s="30">
        <f t="shared" si="59"/>
        <v>0</v>
      </c>
      <c r="AL137" s="30">
        <f t="shared" si="59"/>
        <v>0</v>
      </c>
      <c r="AM137" s="30">
        <f t="shared" si="59"/>
        <v>0</v>
      </c>
      <c r="AN137" s="31">
        <f t="shared" si="59"/>
        <v>0</v>
      </c>
      <c r="AO137" s="42" t="str">
        <f t="shared" si="56"/>
        <v/>
      </c>
      <c r="AP137" s="43" t="str">
        <f t="shared" si="56"/>
        <v/>
      </c>
      <c r="AQ137" s="43" t="str">
        <f t="shared" si="56"/>
        <v/>
      </c>
      <c r="AR137" s="43" t="str">
        <f t="shared" si="56"/>
        <v/>
      </c>
      <c r="AS137" s="43" t="str">
        <f t="shared" si="56"/>
        <v/>
      </c>
      <c r="AT137" s="43" t="str">
        <f t="shared" si="56"/>
        <v/>
      </c>
      <c r="AU137" s="90" t="str">
        <f t="shared" si="56"/>
        <v/>
      </c>
      <c r="AV137" t="str">
        <f t="shared" si="62"/>
        <v>C3 - Standard and Premium</v>
      </c>
      <c r="AW137" t="str">
        <f t="shared" si="60"/>
        <v>C3 - Standard and Premium_AM &amp; EMEA</v>
      </c>
    </row>
    <row r="138" spans="1:49" ht="15" outlineLevel="1" x14ac:dyDescent="0.25">
      <c r="A138" s="21" t="s">
        <v>286</v>
      </c>
      <c r="B138" t="s">
        <v>287</v>
      </c>
      <c r="C138" t="s">
        <v>60</v>
      </c>
      <c r="D138" t="s">
        <v>18</v>
      </c>
      <c r="E138" t="str">
        <f>VLOOKUP(A138,[1]VLookup!G:I,3,0)</f>
        <v>C3 Ride-On</v>
      </c>
      <c r="F138" s="105">
        <v>0</v>
      </c>
      <c r="G138" s="103">
        <f t="shared" si="64"/>
        <v>0</v>
      </c>
      <c r="H138" s="103">
        <f>IFERROR(VLOOKUP(A138,[1]ISC_bookings_input!H:I,2,0),0)</f>
        <v>0</v>
      </c>
      <c r="I138" s="103">
        <f t="shared" si="64"/>
        <v>0</v>
      </c>
      <c r="J138" s="103">
        <f t="shared" si="64"/>
        <v>0</v>
      </c>
      <c r="K138" s="103">
        <f t="shared" si="64"/>
        <v>0</v>
      </c>
      <c r="L138" s="104">
        <f t="shared" si="64"/>
        <v>0</v>
      </c>
      <c r="M138" s="86" t="str">
        <f>IFERROR(VLOOKUP(A138,[1]Revenue_Margin_input_ISC!A:F,6,0),"")</f>
        <v/>
      </c>
      <c r="N138" s="25" t="str">
        <f t="shared" si="65"/>
        <v/>
      </c>
      <c r="O138" s="25" t="str">
        <f t="shared" si="65"/>
        <v/>
      </c>
      <c r="P138" s="25" t="str">
        <f t="shared" si="65"/>
        <v/>
      </c>
      <c r="Q138" s="25" t="str">
        <f t="shared" si="65"/>
        <v/>
      </c>
      <c r="R138" s="25" t="str">
        <f t="shared" si="65"/>
        <v/>
      </c>
      <c r="S138" s="26" t="str">
        <f t="shared" si="65"/>
        <v/>
      </c>
      <c r="T138" s="27" t="str">
        <f>IFERROR(VLOOKUP(A138,[1]Revenue_Margin_input_ISC!A:K,7,0),"")</f>
        <v/>
      </c>
      <c r="U138" s="28" t="str">
        <f>IFERROR(VLOOKUP(A138,[1]Revenue_Margin_input_ISC!A:K,8,0),"")</f>
        <v/>
      </c>
      <c r="V138" s="28" t="str">
        <f>IFERROR(VLOOKUP($A138,[1]Revenue_Margin_input_ISC!$A:$AK,9,0),"")</f>
        <v/>
      </c>
      <c r="W138" s="28" t="str">
        <f>IFERROR(VLOOKUP($A138,[1]Revenue_Margin_input_ISC!$A:$AK,10,0),"")</f>
        <v/>
      </c>
      <c r="X138" s="28" t="str">
        <f>IFERROR(VLOOKUP($A138,[1]Revenue_Margin_input_ISC!$A:$AK,11,0),"")</f>
        <v/>
      </c>
      <c r="Y138" s="28" t="str">
        <f>IFERROR(VLOOKUP($A138,[1]Revenue_Margin_input_ISC!$A:$AK,12,0),"")</f>
        <v/>
      </c>
      <c r="Z138" s="28" t="str">
        <f>IFERROR(VLOOKUP($A138,[1]Revenue_Margin_input_ISC!$A:$AK,13,0),"")</f>
        <v/>
      </c>
      <c r="AA138" s="29">
        <f t="shared" si="58"/>
        <v>0</v>
      </c>
      <c r="AB138" s="30">
        <f t="shared" si="58"/>
        <v>0</v>
      </c>
      <c r="AC138" s="30">
        <f t="shared" si="58"/>
        <v>0</v>
      </c>
      <c r="AD138" s="30">
        <f t="shared" si="58"/>
        <v>0</v>
      </c>
      <c r="AE138" s="30">
        <f t="shared" si="58"/>
        <v>0</v>
      </c>
      <c r="AF138" s="30">
        <f t="shared" si="58"/>
        <v>0</v>
      </c>
      <c r="AG138" s="31">
        <f t="shared" si="58"/>
        <v>0</v>
      </c>
      <c r="AH138" s="29">
        <f t="shared" si="59"/>
        <v>0</v>
      </c>
      <c r="AI138" s="30">
        <f t="shared" si="59"/>
        <v>0</v>
      </c>
      <c r="AJ138" s="30">
        <f t="shared" si="59"/>
        <v>0</v>
      </c>
      <c r="AK138" s="30">
        <f t="shared" si="59"/>
        <v>0</v>
      </c>
      <c r="AL138" s="30">
        <f t="shared" si="59"/>
        <v>0</v>
      </c>
      <c r="AM138" s="30">
        <f t="shared" si="59"/>
        <v>0</v>
      </c>
      <c r="AN138" s="31">
        <f t="shared" si="59"/>
        <v>0</v>
      </c>
      <c r="AO138" s="42" t="str">
        <f t="shared" si="56"/>
        <v/>
      </c>
      <c r="AP138" s="43" t="str">
        <f t="shared" si="56"/>
        <v/>
      </c>
      <c r="AQ138" s="43" t="str">
        <f t="shared" si="56"/>
        <v/>
      </c>
      <c r="AR138" s="43" t="str">
        <f t="shared" si="56"/>
        <v/>
      </c>
      <c r="AS138" s="43" t="str">
        <f t="shared" si="56"/>
        <v/>
      </c>
      <c r="AT138" s="43" t="str">
        <f t="shared" si="56"/>
        <v/>
      </c>
      <c r="AU138" s="90" t="str">
        <f t="shared" si="56"/>
        <v/>
      </c>
      <c r="AV138" t="str">
        <f t="shared" si="62"/>
        <v>C3 - Standard and Premium</v>
      </c>
      <c r="AW138" t="str">
        <f t="shared" si="60"/>
        <v>C3 - Standard and Premium_AM &amp; EMEA</v>
      </c>
    </row>
    <row r="139" spans="1:49" ht="15" outlineLevel="1" x14ac:dyDescent="0.25">
      <c r="A139" s="21" t="s">
        <v>288</v>
      </c>
      <c r="B139" t="s">
        <v>289</v>
      </c>
      <c r="C139" t="s">
        <v>60</v>
      </c>
      <c r="D139" t="s">
        <v>18</v>
      </c>
      <c r="E139" t="str">
        <f>VLOOKUP(A139,[1]VLookup!G:I,3,0)</f>
        <v>C3 Ride-On</v>
      </c>
      <c r="F139" s="105">
        <v>0</v>
      </c>
      <c r="G139" s="103">
        <f t="shared" si="64"/>
        <v>0</v>
      </c>
      <c r="H139" s="103">
        <f>IFERROR(VLOOKUP(A139,[1]ISC_bookings_input!H:I,2,0),0)</f>
        <v>0</v>
      </c>
      <c r="I139" s="103">
        <f t="shared" si="64"/>
        <v>0</v>
      </c>
      <c r="J139" s="103">
        <f t="shared" si="64"/>
        <v>0</v>
      </c>
      <c r="K139" s="103">
        <f t="shared" si="64"/>
        <v>0</v>
      </c>
      <c r="L139" s="104">
        <f t="shared" si="64"/>
        <v>0</v>
      </c>
      <c r="M139" s="86" t="str">
        <f>IFERROR(VLOOKUP(A139,[1]Revenue_Margin_input_ISC!A:F,6,0),"")</f>
        <v/>
      </c>
      <c r="N139" s="25" t="str">
        <f t="shared" si="65"/>
        <v/>
      </c>
      <c r="O139" s="25" t="str">
        <f t="shared" si="65"/>
        <v/>
      </c>
      <c r="P139" s="25" t="str">
        <f t="shared" si="65"/>
        <v/>
      </c>
      <c r="Q139" s="25" t="str">
        <f t="shared" si="65"/>
        <v/>
      </c>
      <c r="R139" s="25" t="str">
        <f t="shared" si="65"/>
        <v/>
      </c>
      <c r="S139" s="26" t="str">
        <f t="shared" si="65"/>
        <v/>
      </c>
      <c r="T139" s="27" t="str">
        <f>IFERROR(VLOOKUP(A139,[1]Revenue_Margin_input_ISC!A:K,7,0),"")</f>
        <v/>
      </c>
      <c r="U139" s="28" t="str">
        <f>IFERROR(VLOOKUP(A139,[1]Revenue_Margin_input_ISC!A:K,8,0),"")</f>
        <v/>
      </c>
      <c r="V139" s="28" t="str">
        <f>IFERROR(VLOOKUP($A139,[1]Revenue_Margin_input_ISC!$A:$AK,9,0),"")</f>
        <v/>
      </c>
      <c r="W139" s="28" t="str">
        <f>IFERROR(VLOOKUP($A139,[1]Revenue_Margin_input_ISC!$A:$AK,10,0),"")</f>
        <v/>
      </c>
      <c r="X139" s="28" t="str">
        <f>IFERROR(VLOOKUP($A139,[1]Revenue_Margin_input_ISC!$A:$AK,11,0),"")</f>
        <v/>
      </c>
      <c r="Y139" s="28" t="str">
        <f>IFERROR(VLOOKUP($A139,[1]Revenue_Margin_input_ISC!$A:$AK,12,0),"")</f>
        <v/>
      </c>
      <c r="Z139" s="28" t="str">
        <f>IFERROR(VLOOKUP($A139,[1]Revenue_Margin_input_ISC!$A:$AK,13,0),"")</f>
        <v/>
      </c>
      <c r="AA139" s="29">
        <f t="shared" si="58"/>
        <v>0</v>
      </c>
      <c r="AB139" s="30">
        <f t="shared" si="58"/>
        <v>0</v>
      </c>
      <c r="AC139" s="30">
        <f t="shared" si="58"/>
        <v>0</v>
      </c>
      <c r="AD139" s="30">
        <f t="shared" si="58"/>
        <v>0</v>
      </c>
      <c r="AE139" s="30">
        <f t="shared" si="58"/>
        <v>0</v>
      </c>
      <c r="AF139" s="30">
        <f t="shared" si="58"/>
        <v>0</v>
      </c>
      <c r="AG139" s="31">
        <f t="shared" si="58"/>
        <v>0</v>
      </c>
      <c r="AH139" s="29">
        <f t="shared" si="59"/>
        <v>0</v>
      </c>
      <c r="AI139" s="30">
        <f t="shared" si="59"/>
        <v>0</v>
      </c>
      <c r="AJ139" s="30">
        <f t="shared" si="59"/>
        <v>0</v>
      </c>
      <c r="AK139" s="30">
        <f t="shared" si="59"/>
        <v>0</v>
      </c>
      <c r="AL139" s="30">
        <f t="shared" si="59"/>
        <v>0</v>
      </c>
      <c r="AM139" s="30">
        <f t="shared" si="59"/>
        <v>0</v>
      </c>
      <c r="AN139" s="31">
        <f t="shared" si="59"/>
        <v>0</v>
      </c>
      <c r="AO139" s="42" t="str">
        <f t="shared" si="56"/>
        <v/>
      </c>
      <c r="AP139" s="43" t="str">
        <f t="shared" si="56"/>
        <v/>
      </c>
      <c r="AQ139" s="43" t="str">
        <f t="shared" si="56"/>
        <v/>
      </c>
      <c r="AR139" s="43" t="str">
        <f t="shared" ref="AR139:AU176" si="66">IFERROR(AK139/AD139,"")</f>
        <v/>
      </c>
      <c r="AS139" s="43" t="str">
        <f t="shared" si="66"/>
        <v/>
      </c>
      <c r="AT139" s="43" t="str">
        <f t="shared" si="66"/>
        <v/>
      </c>
      <c r="AU139" s="90" t="str">
        <f t="shared" si="66"/>
        <v/>
      </c>
      <c r="AV139" t="str">
        <f t="shared" si="62"/>
        <v>C3 - Standard and Premium</v>
      </c>
      <c r="AW139" t="str">
        <f t="shared" si="60"/>
        <v>C3 - Standard and Premium_AM &amp; EMEA</v>
      </c>
    </row>
    <row r="140" spans="1:49" ht="15" outlineLevel="1" x14ac:dyDescent="0.25">
      <c r="A140" s="21" t="s">
        <v>290</v>
      </c>
      <c r="B140" t="s">
        <v>291</v>
      </c>
      <c r="C140" t="s">
        <v>60</v>
      </c>
      <c r="D140" t="s">
        <v>18</v>
      </c>
      <c r="E140" t="str">
        <f>VLOOKUP(A140,[1]VLookup!G:I,3,0)</f>
        <v>C3 Ride-On</v>
      </c>
      <c r="F140" s="105">
        <v>0</v>
      </c>
      <c r="G140" s="103">
        <f t="shared" si="64"/>
        <v>0</v>
      </c>
      <c r="H140" s="103">
        <f>IFERROR(VLOOKUP(A140,[1]ISC_bookings_input!H:I,2,0),0)</f>
        <v>0</v>
      </c>
      <c r="I140" s="103">
        <f t="shared" si="64"/>
        <v>0</v>
      </c>
      <c r="J140" s="103">
        <f t="shared" si="64"/>
        <v>0</v>
      </c>
      <c r="K140" s="103">
        <f t="shared" si="64"/>
        <v>0</v>
      </c>
      <c r="L140" s="104">
        <f t="shared" si="64"/>
        <v>0</v>
      </c>
      <c r="M140" s="86" t="str">
        <f>IFERROR(VLOOKUP(A140,[1]Revenue_Margin_input_ISC!A:F,6,0),"")</f>
        <v/>
      </c>
      <c r="N140" s="25" t="str">
        <f t="shared" si="65"/>
        <v/>
      </c>
      <c r="O140" s="25" t="str">
        <f t="shared" si="65"/>
        <v/>
      </c>
      <c r="P140" s="25" t="str">
        <f t="shared" si="65"/>
        <v/>
      </c>
      <c r="Q140" s="25" t="str">
        <f t="shared" si="65"/>
        <v/>
      </c>
      <c r="R140" s="25" t="str">
        <f t="shared" si="65"/>
        <v/>
      </c>
      <c r="S140" s="26" t="str">
        <f t="shared" si="65"/>
        <v/>
      </c>
      <c r="T140" s="27" t="str">
        <f>IFERROR(VLOOKUP(A140,[1]Revenue_Margin_input_ISC!A:K,7,0),"")</f>
        <v/>
      </c>
      <c r="U140" s="28" t="str">
        <f>IFERROR(VLOOKUP(A140,[1]Revenue_Margin_input_ISC!A:K,8,0),"")</f>
        <v/>
      </c>
      <c r="V140" s="28" t="str">
        <f>IFERROR(VLOOKUP($A140,[1]Revenue_Margin_input_ISC!$A:$AK,9,0),"")</f>
        <v/>
      </c>
      <c r="W140" s="28" t="str">
        <f>IFERROR(VLOOKUP($A140,[1]Revenue_Margin_input_ISC!$A:$AK,10,0),"")</f>
        <v/>
      </c>
      <c r="X140" s="28" t="str">
        <f>IFERROR(VLOOKUP($A140,[1]Revenue_Margin_input_ISC!$A:$AK,11,0),"")</f>
        <v/>
      </c>
      <c r="Y140" s="28" t="str">
        <f>IFERROR(VLOOKUP($A140,[1]Revenue_Margin_input_ISC!$A:$AK,12,0),"")</f>
        <v/>
      </c>
      <c r="Z140" s="28" t="str">
        <f>IFERROR(VLOOKUP($A140,[1]Revenue_Margin_input_ISC!$A:$AK,13,0),"")</f>
        <v/>
      </c>
      <c r="AA140" s="29">
        <f t="shared" si="58"/>
        <v>0</v>
      </c>
      <c r="AB140" s="30">
        <f t="shared" si="58"/>
        <v>0</v>
      </c>
      <c r="AC140" s="30">
        <f t="shared" si="58"/>
        <v>0</v>
      </c>
      <c r="AD140" s="30">
        <f t="shared" ref="AD140:AG203" si="67">IFERROR(I140*P140,0)</f>
        <v>0</v>
      </c>
      <c r="AE140" s="30">
        <f t="shared" si="67"/>
        <v>0</v>
      </c>
      <c r="AF140" s="30">
        <f t="shared" si="67"/>
        <v>0</v>
      </c>
      <c r="AG140" s="31">
        <f t="shared" si="67"/>
        <v>0</v>
      </c>
      <c r="AH140" s="29">
        <f t="shared" si="59"/>
        <v>0</v>
      </c>
      <c r="AI140" s="30">
        <f t="shared" si="59"/>
        <v>0</v>
      </c>
      <c r="AJ140" s="30">
        <f t="shared" si="59"/>
        <v>0</v>
      </c>
      <c r="AK140" s="30">
        <f t="shared" ref="AK140:AN203" si="68">IFERROR(AD140*W140,0)</f>
        <v>0</v>
      </c>
      <c r="AL140" s="30">
        <f t="shared" si="68"/>
        <v>0</v>
      </c>
      <c r="AM140" s="30">
        <f t="shared" si="68"/>
        <v>0</v>
      </c>
      <c r="AN140" s="31">
        <f t="shared" si="68"/>
        <v>0</v>
      </c>
      <c r="AO140" s="42" t="str">
        <f t="shared" ref="AO140:AQ177" si="69">IFERROR(AH140/AA140,"")</f>
        <v/>
      </c>
      <c r="AP140" s="43" t="str">
        <f t="shared" si="69"/>
        <v/>
      </c>
      <c r="AQ140" s="43" t="str">
        <f t="shared" si="69"/>
        <v/>
      </c>
      <c r="AR140" s="43" t="str">
        <f t="shared" si="66"/>
        <v/>
      </c>
      <c r="AS140" s="43" t="str">
        <f t="shared" si="66"/>
        <v/>
      </c>
      <c r="AT140" s="43" t="str">
        <f t="shared" si="66"/>
        <v/>
      </c>
      <c r="AU140" s="90" t="str">
        <f t="shared" si="66"/>
        <v/>
      </c>
      <c r="AV140" t="str">
        <f t="shared" si="62"/>
        <v>C3 - Standard and Premium</v>
      </c>
      <c r="AW140" t="str">
        <f t="shared" si="60"/>
        <v>C3 - Standard and Premium_AM &amp; EMEA</v>
      </c>
    </row>
    <row r="141" spans="1:49" ht="15" outlineLevel="1" x14ac:dyDescent="0.25">
      <c r="A141" s="21" t="s">
        <v>292</v>
      </c>
      <c r="B141" t="s">
        <v>293</v>
      </c>
      <c r="C141" t="s">
        <v>60</v>
      </c>
      <c r="D141" t="s">
        <v>15</v>
      </c>
      <c r="E141" t="str">
        <f>VLOOKUP(A141,[1]VLookup!G:I,3,0)</f>
        <v>C3 Ride-On</v>
      </c>
      <c r="F141" s="105">
        <v>5</v>
      </c>
      <c r="G141" s="103">
        <f t="shared" si="64"/>
        <v>5</v>
      </c>
      <c r="H141" s="103">
        <f>IFERROR(VLOOKUP(A141,[1]ISC_bookings_input!H:I,2,0),0)</f>
        <v>0</v>
      </c>
      <c r="I141" s="103">
        <f t="shared" si="64"/>
        <v>0</v>
      </c>
      <c r="J141" s="103">
        <f t="shared" si="64"/>
        <v>0</v>
      </c>
      <c r="K141" s="103">
        <f t="shared" si="64"/>
        <v>0</v>
      </c>
      <c r="L141" s="104">
        <f t="shared" si="64"/>
        <v>0</v>
      </c>
      <c r="M141" s="86">
        <f>IFERROR(VLOOKUP(A141,[1]Revenue_Margin_input_ISC!A:F,6,0),"")</f>
        <v>9.5460000000000012</v>
      </c>
      <c r="N141" s="25">
        <f t="shared" si="65"/>
        <v>9.5460000000000012</v>
      </c>
      <c r="O141" s="25">
        <f t="shared" si="65"/>
        <v>9.5460000000000012</v>
      </c>
      <c r="P141" s="25">
        <f t="shared" si="65"/>
        <v>9.5460000000000012</v>
      </c>
      <c r="Q141" s="25">
        <f t="shared" si="65"/>
        <v>9.5460000000000012</v>
      </c>
      <c r="R141" s="25">
        <f t="shared" si="65"/>
        <v>9.5460000000000012</v>
      </c>
      <c r="S141" s="26">
        <f t="shared" si="65"/>
        <v>9.5460000000000012</v>
      </c>
      <c r="T141" s="27">
        <f>IFERROR(VLOOKUP(A141,[1]Revenue_Margin_input_ISC!A:K,7,0),"")</f>
        <v>3.7919547454431074E-2</v>
      </c>
      <c r="U141" s="28">
        <f>IFERROR(VLOOKUP(A141,[1]Revenue_Margin_input_ISC!A:K,8,0),"")</f>
        <v>0.04</v>
      </c>
      <c r="V141" s="28">
        <f>IFERROR(VLOOKUP($A141,[1]Revenue_Margin_input_ISC!$A:$AK,9,0),"")</f>
        <v>0.05</v>
      </c>
      <c r="W141" s="28">
        <f>IFERROR(VLOOKUP($A141,[1]Revenue_Margin_input_ISC!$A:$AK,10,0),"")</f>
        <v>0.05</v>
      </c>
      <c r="X141" s="28">
        <f>IFERROR(VLOOKUP($A141,[1]Revenue_Margin_input_ISC!$A:$AK,11,0),"")</f>
        <v>0.05</v>
      </c>
      <c r="Y141" s="28">
        <f>IFERROR(VLOOKUP($A141,[1]Revenue_Margin_input_ISC!$A:$AK,12,0),"")</f>
        <v>0.05</v>
      </c>
      <c r="Z141" s="28">
        <f>IFERROR(VLOOKUP($A141,[1]Revenue_Margin_input_ISC!$A:$AK,13,0),"")</f>
        <v>0.05</v>
      </c>
      <c r="AA141" s="29">
        <f t="shared" ref="AA141:AC204" si="70">IFERROR(F141*M141,0)</f>
        <v>47.730000000000004</v>
      </c>
      <c r="AB141" s="30">
        <f t="shared" si="70"/>
        <v>47.730000000000004</v>
      </c>
      <c r="AC141" s="30">
        <f t="shared" si="70"/>
        <v>0</v>
      </c>
      <c r="AD141" s="30">
        <f t="shared" si="67"/>
        <v>0</v>
      </c>
      <c r="AE141" s="30">
        <f t="shared" si="67"/>
        <v>0</v>
      </c>
      <c r="AF141" s="30">
        <f t="shared" si="67"/>
        <v>0</v>
      </c>
      <c r="AG141" s="31">
        <f t="shared" si="67"/>
        <v>0</v>
      </c>
      <c r="AH141" s="29">
        <f t="shared" ref="AH141:AJ204" si="71">IFERROR(AA141*T141,0)</f>
        <v>1.8098999999999954</v>
      </c>
      <c r="AI141" s="30">
        <f t="shared" si="71"/>
        <v>1.9092000000000002</v>
      </c>
      <c r="AJ141" s="30">
        <f t="shared" si="71"/>
        <v>0</v>
      </c>
      <c r="AK141" s="30">
        <f t="shared" si="68"/>
        <v>0</v>
      </c>
      <c r="AL141" s="30">
        <f t="shared" si="68"/>
        <v>0</v>
      </c>
      <c r="AM141" s="30">
        <f t="shared" si="68"/>
        <v>0</v>
      </c>
      <c r="AN141" s="31">
        <f t="shared" si="68"/>
        <v>0</v>
      </c>
      <c r="AO141" s="42"/>
      <c r="AP141" s="43"/>
      <c r="AQ141" s="43"/>
      <c r="AR141" s="43"/>
      <c r="AS141" s="43"/>
      <c r="AT141" s="43"/>
      <c r="AU141" s="90"/>
      <c r="AV141" t="str">
        <f t="shared" si="62"/>
        <v>C3 - Standard and Premium</v>
      </c>
      <c r="AW141" t="str">
        <f t="shared" si="60"/>
        <v>C3 - Standard and Premium_AM &amp; EMEA</v>
      </c>
    </row>
    <row r="142" spans="1:49" ht="15" outlineLevel="1" x14ac:dyDescent="0.25">
      <c r="A142" s="21" t="s">
        <v>294</v>
      </c>
      <c r="B142" t="s">
        <v>295</v>
      </c>
      <c r="C142" t="s">
        <v>60</v>
      </c>
      <c r="D142" t="s">
        <v>15</v>
      </c>
      <c r="E142" t="str">
        <f>VLOOKUP(A142,[1]VLookup!G:I,3,0)</f>
        <v>C3 Ride-On</v>
      </c>
      <c r="F142" s="105">
        <v>0</v>
      </c>
      <c r="G142" s="103">
        <f t="shared" si="64"/>
        <v>0</v>
      </c>
      <c r="H142" s="103">
        <f>IFERROR(VLOOKUP(A142,[1]ISC_bookings_input!H:I,2,0),0)</f>
        <v>0</v>
      </c>
      <c r="I142" s="103">
        <f t="shared" si="64"/>
        <v>0</v>
      </c>
      <c r="J142" s="103">
        <f t="shared" si="64"/>
        <v>0</v>
      </c>
      <c r="K142" s="103">
        <f t="shared" si="64"/>
        <v>0</v>
      </c>
      <c r="L142" s="104">
        <f t="shared" si="64"/>
        <v>0</v>
      </c>
      <c r="M142" s="86" t="str">
        <f>IFERROR(VLOOKUP(A142,[1]Revenue_Margin_input_ISC!A:F,6,0),"")</f>
        <v/>
      </c>
      <c r="N142" s="25" t="str">
        <f t="shared" si="65"/>
        <v/>
      </c>
      <c r="O142" s="25" t="str">
        <f t="shared" si="65"/>
        <v/>
      </c>
      <c r="P142" s="25" t="str">
        <f t="shared" si="65"/>
        <v/>
      </c>
      <c r="Q142" s="25" t="str">
        <f t="shared" si="65"/>
        <v/>
      </c>
      <c r="R142" s="25" t="str">
        <f t="shared" si="65"/>
        <v/>
      </c>
      <c r="S142" s="26" t="str">
        <f t="shared" si="65"/>
        <v/>
      </c>
      <c r="T142" s="27" t="str">
        <f>IFERROR(VLOOKUP(A142,[1]Revenue_Margin_input_ISC!A:K,7,0),"")</f>
        <v/>
      </c>
      <c r="U142" s="28" t="str">
        <f>IFERROR(VLOOKUP(A142,[1]Revenue_Margin_input_ISC!A:K,8,0),"")</f>
        <v/>
      </c>
      <c r="V142" s="28" t="str">
        <f>IFERROR(VLOOKUP($A142,[1]Revenue_Margin_input_ISC!$A:$AK,9,0),"")</f>
        <v/>
      </c>
      <c r="W142" s="28" t="str">
        <f>IFERROR(VLOOKUP($A142,[1]Revenue_Margin_input_ISC!$A:$AK,10,0),"")</f>
        <v/>
      </c>
      <c r="X142" s="28" t="str">
        <f>IFERROR(VLOOKUP($A142,[1]Revenue_Margin_input_ISC!$A:$AK,11,0),"")</f>
        <v/>
      </c>
      <c r="Y142" s="28" t="str">
        <f>IFERROR(VLOOKUP($A142,[1]Revenue_Margin_input_ISC!$A:$AK,12,0),"")</f>
        <v/>
      </c>
      <c r="Z142" s="28" t="str">
        <f>IFERROR(VLOOKUP($A142,[1]Revenue_Margin_input_ISC!$A:$AK,13,0),"")</f>
        <v/>
      </c>
      <c r="AA142" s="29">
        <f t="shared" si="70"/>
        <v>0</v>
      </c>
      <c r="AB142" s="30">
        <f t="shared" si="70"/>
        <v>0</v>
      </c>
      <c r="AC142" s="30">
        <f t="shared" si="70"/>
        <v>0</v>
      </c>
      <c r="AD142" s="30">
        <f t="shared" si="67"/>
        <v>0</v>
      </c>
      <c r="AE142" s="30">
        <f t="shared" si="67"/>
        <v>0</v>
      </c>
      <c r="AF142" s="30">
        <f t="shared" si="67"/>
        <v>0</v>
      </c>
      <c r="AG142" s="31">
        <f t="shared" si="67"/>
        <v>0</v>
      </c>
      <c r="AH142" s="29">
        <f t="shared" si="71"/>
        <v>0</v>
      </c>
      <c r="AI142" s="30">
        <f t="shared" si="71"/>
        <v>0</v>
      </c>
      <c r="AJ142" s="30">
        <f t="shared" si="71"/>
        <v>0</v>
      </c>
      <c r="AK142" s="30">
        <f t="shared" si="68"/>
        <v>0</v>
      </c>
      <c r="AL142" s="30">
        <f t="shared" si="68"/>
        <v>0</v>
      </c>
      <c r="AM142" s="30">
        <f t="shared" si="68"/>
        <v>0</v>
      </c>
      <c r="AN142" s="31">
        <f t="shared" si="68"/>
        <v>0</v>
      </c>
      <c r="AO142" s="42" t="str">
        <f t="shared" ref="AO142:AU187" si="72">IFERROR(AH142/AA142,"")</f>
        <v/>
      </c>
      <c r="AP142" s="43" t="str">
        <f t="shared" si="72"/>
        <v/>
      </c>
      <c r="AQ142" s="43" t="str">
        <f t="shared" si="72"/>
        <v/>
      </c>
      <c r="AR142" s="43" t="str">
        <f t="shared" si="72"/>
        <v/>
      </c>
      <c r="AS142" s="43" t="str">
        <f t="shared" si="72"/>
        <v/>
      </c>
      <c r="AT142" s="43" t="str">
        <f t="shared" si="72"/>
        <v/>
      </c>
      <c r="AU142" s="90" t="str">
        <f t="shared" si="72"/>
        <v/>
      </c>
      <c r="AV142" t="str">
        <f t="shared" si="62"/>
        <v>C3 - Standard and Premium</v>
      </c>
      <c r="AW142" t="str">
        <f t="shared" si="60"/>
        <v>C3 - Standard and Premium_AM &amp; EMEA</v>
      </c>
    </row>
    <row r="143" spans="1:49" ht="15" outlineLevel="1" x14ac:dyDescent="0.25">
      <c r="A143" s="21" t="s">
        <v>296</v>
      </c>
      <c r="B143" t="s">
        <v>297</v>
      </c>
      <c r="C143" t="s">
        <v>60</v>
      </c>
      <c r="D143" t="s">
        <v>15</v>
      </c>
      <c r="E143" t="str">
        <f>VLOOKUP(A143,[1]VLookup!G:I,3,0)</f>
        <v>C3 Ride-On</v>
      </c>
      <c r="F143" s="105">
        <v>0</v>
      </c>
      <c r="G143" s="103">
        <f t="shared" si="64"/>
        <v>0</v>
      </c>
      <c r="H143" s="103">
        <f>IFERROR(VLOOKUP(A143,[1]ISC_bookings_input!H:I,2,0),0)</f>
        <v>0</v>
      </c>
      <c r="I143" s="103">
        <f t="shared" si="64"/>
        <v>0</v>
      </c>
      <c r="J143" s="103">
        <f t="shared" si="64"/>
        <v>0</v>
      </c>
      <c r="K143" s="103">
        <f t="shared" si="64"/>
        <v>0</v>
      </c>
      <c r="L143" s="104">
        <f t="shared" si="64"/>
        <v>0</v>
      </c>
      <c r="M143" s="86" t="str">
        <f>IFERROR(VLOOKUP(A143,[1]Revenue_Margin_input_ISC!A:F,6,0),"")</f>
        <v/>
      </c>
      <c r="N143" s="25" t="str">
        <f t="shared" si="65"/>
        <v/>
      </c>
      <c r="O143" s="25" t="str">
        <f t="shared" si="65"/>
        <v/>
      </c>
      <c r="P143" s="25" t="str">
        <f t="shared" si="65"/>
        <v/>
      </c>
      <c r="Q143" s="25" t="str">
        <f t="shared" si="65"/>
        <v/>
      </c>
      <c r="R143" s="25" t="str">
        <f t="shared" si="65"/>
        <v/>
      </c>
      <c r="S143" s="26" t="str">
        <f t="shared" si="65"/>
        <v/>
      </c>
      <c r="T143" s="27" t="str">
        <f>IFERROR(VLOOKUP(A143,[1]Revenue_Margin_input_ISC!A:K,7,0),"")</f>
        <v/>
      </c>
      <c r="U143" s="28" t="str">
        <f>IFERROR(VLOOKUP(A143,[1]Revenue_Margin_input_ISC!A:K,8,0),"")</f>
        <v/>
      </c>
      <c r="V143" s="28" t="str">
        <f>IFERROR(VLOOKUP($A143,[1]Revenue_Margin_input_ISC!$A:$AK,9,0),"")</f>
        <v/>
      </c>
      <c r="W143" s="28" t="str">
        <f>IFERROR(VLOOKUP($A143,[1]Revenue_Margin_input_ISC!$A:$AK,10,0),"")</f>
        <v/>
      </c>
      <c r="X143" s="28" t="str">
        <f>IFERROR(VLOOKUP($A143,[1]Revenue_Margin_input_ISC!$A:$AK,11,0),"")</f>
        <v/>
      </c>
      <c r="Y143" s="28" t="str">
        <f>IFERROR(VLOOKUP($A143,[1]Revenue_Margin_input_ISC!$A:$AK,12,0),"")</f>
        <v/>
      </c>
      <c r="Z143" s="28" t="str">
        <f>IFERROR(VLOOKUP($A143,[1]Revenue_Margin_input_ISC!$A:$AK,13,0),"")</f>
        <v/>
      </c>
      <c r="AA143" s="29">
        <f t="shared" si="70"/>
        <v>0</v>
      </c>
      <c r="AB143" s="30">
        <f t="shared" si="70"/>
        <v>0</v>
      </c>
      <c r="AC143" s="30">
        <f t="shared" si="70"/>
        <v>0</v>
      </c>
      <c r="AD143" s="30">
        <f t="shared" si="67"/>
        <v>0</v>
      </c>
      <c r="AE143" s="30">
        <f t="shared" si="67"/>
        <v>0</v>
      </c>
      <c r="AF143" s="30">
        <f t="shared" si="67"/>
        <v>0</v>
      </c>
      <c r="AG143" s="31">
        <f t="shared" si="67"/>
        <v>0</v>
      </c>
      <c r="AH143" s="29">
        <f t="shared" si="71"/>
        <v>0</v>
      </c>
      <c r="AI143" s="30">
        <f t="shared" si="71"/>
        <v>0</v>
      </c>
      <c r="AJ143" s="30">
        <f t="shared" si="71"/>
        <v>0</v>
      </c>
      <c r="AK143" s="30">
        <f t="shared" si="68"/>
        <v>0</v>
      </c>
      <c r="AL143" s="30">
        <f t="shared" si="68"/>
        <v>0</v>
      </c>
      <c r="AM143" s="30">
        <f t="shared" si="68"/>
        <v>0</v>
      </c>
      <c r="AN143" s="31">
        <f t="shared" si="68"/>
        <v>0</v>
      </c>
      <c r="AO143" s="42" t="str">
        <f t="shared" si="72"/>
        <v/>
      </c>
      <c r="AP143" s="43" t="str">
        <f t="shared" si="72"/>
        <v/>
      </c>
      <c r="AQ143" s="43" t="str">
        <f t="shared" si="72"/>
        <v/>
      </c>
      <c r="AR143" s="43" t="str">
        <f t="shared" si="72"/>
        <v/>
      </c>
      <c r="AS143" s="43" t="str">
        <f t="shared" si="72"/>
        <v/>
      </c>
      <c r="AT143" s="43" t="str">
        <f t="shared" si="72"/>
        <v/>
      </c>
      <c r="AU143" s="90" t="str">
        <f t="shared" si="72"/>
        <v/>
      </c>
      <c r="AV143" t="str">
        <f t="shared" si="62"/>
        <v>C3 - Standard and Premium</v>
      </c>
      <c r="AW143" t="str">
        <f t="shared" si="60"/>
        <v>C3 - Standard and Premium_AM &amp; EMEA</v>
      </c>
    </row>
    <row r="144" spans="1:49" ht="15" outlineLevel="1" x14ac:dyDescent="0.25">
      <c r="A144" s="21" t="s">
        <v>298</v>
      </c>
      <c r="B144" t="s">
        <v>299</v>
      </c>
      <c r="C144" t="s">
        <v>60</v>
      </c>
      <c r="D144" t="s">
        <v>18</v>
      </c>
      <c r="E144" t="str">
        <f>VLOOKUP(A144,[1]VLookup!G:I,3,0)</f>
        <v>C3 Ride-On</v>
      </c>
      <c r="F144" s="105">
        <v>0</v>
      </c>
      <c r="G144" s="103">
        <f t="shared" si="64"/>
        <v>0</v>
      </c>
      <c r="H144" s="103">
        <f>IFERROR(VLOOKUP(A144,[1]ISC_bookings_input!H:I,2,0),0)</f>
        <v>0</v>
      </c>
      <c r="I144" s="103">
        <f t="shared" si="64"/>
        <v>0</v>
      </c>
      <c r="J144" s="103">
        <f t="shared" si="64"/>
        <v>0</v>
      </c>
      <c r="K144" s="103">
        <f t="shared" si="64"/>
        <v>0</v>
      </c>
      <c r="L144" s="104">
        <f t="shared" si="64"/>
        <v>0</v>
      </c>
      <c r="M144" s="86" t="str">
        <f>IFERROR(VLOOKUP(A144,[1]Revenue_Margin_input_ISC!A:F,6,0),"")</f>
        <v/>
      </c>
      <c r="N144" s="25" t="str">
        <f t="shared" si="65"/>
        <v/>
      </c>
      <c r="O144" s="25" t="str">
        <f t="shared" si="65"/>
        <v/>
      </c>
      <c r="P144" s="25" t="str">
        <f t="shared" si="65"/>
        <v/>
      </c>
      <c r="Q144" s="25" t="str">
        <f t="shared" si="65"/>
        <v/>
      </c>
      <c r="R144" s="25" t="str">
        <f t="shared" si="65"/>
        <v/>
      </c>
      <c r="S144" s="26" t="str">
        <f t="shared" si="65"/>
        <v/>
      </c>
      <c r="T144" s="27" t="str">
        <f>IFERROR(VLOOKUP(A144,[1]Revenue_Margin_input_ISC!A:K,7,0),"")</f>
        <v/>
      </c>
      <c r="U144" s="28" t="str">
        <f>IFERROR(VLOOKUP(A144,[1]Revenue_Margin_input_ISC!A:K,8,0),"")</f>
        <v/>
      </c>
      <c r="V144" s="28" t="str">
        <f>IFERROR(VLOOKUP($A144,[1]Revenue_Margin_input_ISC!$A:$AK,9,0),"")</f>
        <v/>
      </c>
      <c r="W144" s="28" t="str">
        <f>IFERROR(VLOOKUP($A144,[1]Revenue_Margin_input_ISC!$A:$AK,10,0),"")</f>
        <v/>
      </c>
      <c r="X144" s="28" t="str">
        <f>IFERROR(VLOOKUP($A144,[1]Revenue_Margin_input_ISC!$A:$AK,11,0),"")</f>
        <v/>
      </c>
      <c r="Y144" s="28" t="str">
        <f>IFERROR(VLOOKUP($A144,[1]Revenue_Margin_input_ISC!$A:$AK,12,0),"")</f>
        <v/>
      </c>
      <c r="Z144" s="28" t="str">
        <f>IFERROR(VLOOKUP($A144,[1]Revenue_Margin_input_ISC!$A:$AK,13,0),"")</f>
        <v/>
      </c>
      <c r="AA144" s="29">
        <f t="shared" si="70"/>
        <v>0</v>
      </c>
      <c r="AB144" s="30">
        <f t="shared" si="70"/>
        <v>0</v>
      </c>
      <c r="AC144" s="30">
        <f t="shared" si="70"/>
        <v>0</v>
      </c>
      <c r="AD144" s="30">
        <f t="shared" si="67"/>
        <v>0</v>
      </c>
      <c r="AE144" s="30">
        <f t="shared" si="67"/>
        <v>0</v>
      </c>
      <c r="AF144" s="30">
        <f t="shared" si="67"/>
        <v>0</v>
      </c>
      <c r="AG144" s="31">
        <f t="shared" si="67"/>
        <v>0</v>
      </c>
      <c r="AH144" s="29">
        <f t="shared" si="71"/>
        <v>0</v>
      </c>
      <c r="AI144" s="30">
        <f t="shared" si="71"/>
        <v>0</v>
      </c>
      <c r="AJ144" s="30">
        <f t="shared" si="71"/>
        <v>0</v>
      </c>
      <c r="AK144" s="30">
        <f t="shared" si="68"/>
        <v>0</v>
      </c>
      <c r="AL144" s="30">
        <f t="shared" si="68"/>
        <v>0</v>
      </c>
      <c r="AM144" s="30">
        <f t="shared" si="68"/>
        <v>0</v>
      </c>
      <c r="AN144" s="31">
        <f t="shared" si="68"/>
        <v>0</v>
      </c>
      <c r="AO144" s="42" t="str">
        <f t="shared" si="72"/>
        <v/>
      </c>
      <c r="AP144" s="43" t="str">
        <f t="shared" si="72"/>
        <v/>
      </c>
      <c r="AQ144" s="43" t="str">
        <f t="shared" si="72"/>
        <v/>
      </c>
      <c r="AR144" s="43" t="str">
        <f t="shared" si="72"/>
        <v/>
      </c>
      <c r="AS144" s="43" t="str">
        <f t="shared" si="72"/>
        <v/>
      </c>
      <c r="AT144" s="43" t="str">
        <f t="shared" si="72"/>
        <v/>
      </c>
      <c r="AU144" s="90" t="str">
        <f t="shared" si="72"/>
        <v/>
      </c>
      <c r="AV144" t="str">
        <f t="shared" si="62"/>
        <v>C3 - Standard and Premium</v>
      </c>
      <c r="AW144" t="str">
        <f t="shared" si="60"/>
        <v>C3 - Standard and Premium_AM &amp; EMEA</v>
      </c>
    </row>
    <row r="145" spans="1:49" ht="15" outlineLevel="1" x14ac:dyDescent="0.25">
      <c r="A145" s="21" t="s">
        <v>300</v>
      </c>
      <c r="B145" t="s">
        <v>301</v>
      </c>
      <c r="C145" t="s">
        <v>60</v>
      </c>
      <c r="D145" t="s">
        <v>18</v>
      </c>
      <c r="E145" t="str">
        <f>VLOOKUP(A145,[1]VLookup!G:I,3,0)</f>
        <v>C3 Ride-On</v>
      </c>
      <c r="F145" s="105">
        <v>0</v>
      </c>
      <c r="G145" s="103">
        <f t="shared" ref="G145:L164" si="73">ROUND(G$178*$F145/$F$178,0)</f>
        <v>0</v>
      </c>
      <c r="H145" s="103">
        <f>IFERROR(VLOOKUP(A145,[1]ISC_bookings_input!H:I,2,0),0)</f>
        <v>0</v>
      </c>
      <c r="I145" s="103">
        <f t="shared" si="73"/>
        <v>0</v>
      </c>
      <c r="J145" s="103">
        <f t="shared" si="73"/>
        <v>0</v>
      </c>
      <c r="K145" s="103">
        <f t="shared" si="73"/>
        <v>0</v>
      </c>
      <c r="L145" s="104">
        <f t="shared" si="73"/>
        <v>0</v>
      </c>
      <c r="M145" s="86" t="str">
        <f>IFERROR(VLOOKUP(A145,[1]Revenue_Margin_input_ISC!A:F,6,0),"")</f>
        <v/>
      </c>
      <c r="N145" s="25" t="str">
        <f t="shared" si="65"/>
        <v/>
      </c>
      <c r="O145" s="25" t="str">
        <f t="shared" si="65"/>
        <v/>
      </c>
      <c r="P145" s="25" t="str">
        <f t="shared" si="65"/>
        <v/>
      </c>
      <c r="Q145" s="25" t="str">
        <f t="shared" si="65"/>
        <v/>
      </c>
      <c r="R145" s="25" t="str">
        <f t="shared" si="65"/>
        <v/>
      </c>
      <c r="S145" s="26" t="str">
        <f t="shared" si="65"/>
        <v/>
      </c>
      <c r="T145" s="27" t="str">
        <f>IFERROR(VLOOKUP(A145,[1]Revenue_Margin_input_ISC!A:K,7,0),"")</f>
        <v/>
      </c>
      <c r="U145" s="28" t="str">
        <f>IFERROR(VLOOKUP(A145,[1]Revenue_Margin_input_ISC!A:K,8,0),"")</f>
        <v/>
      </c>
      <c r="V145" s="28" t="str">
        <f>IFERROR(VLOOKUP($A145,[1]Revenue_Margin_input_ISC!$A:$AK,9,0),"")</f>
        <v/>
      </c>
      <c r="W145" s="28" t="str">
        <f>IFERROR(VLOOKUP($A145,[1]Revenue_Margin_input_ISC!$A:$AK,10,0),"")</f>
        <v/>
      </c>
      <c r="X145" s="28" t="str">
        <f>IFERROR(VLOOKUP($A145,[1]Revenue_Margin_input_ISC!$A:$AK,11,0),"")</f>
        <v/>
      </c>
      <c r="Y145" s="28" t="str">
        <f>IFERROR(VLOOKUP($A145,[1]Revenue_Margin_input_ISC!$A:$AK,12,0),"")</f>
        <v/>
      </c>
      <c r="Z145" s="28" t="str">
        <f>IFERROR(VLOOKUP($A145,[1]Revenue_Margin_input_ISC!$A:$AK,13,0),"")</f>
        <v/>
      </c>
      <c r="AA145" s="29">
        <f t="shared" si="70"/>
        <v>0</v>
      </c>
      <c r="AB145" s="30">
        <f t="shared" si="70"/>
        <v>0</v>
      </c>
      <c r="AC145" s="30">
        <f t="shared" si="70"/>
        <v>0</v>
      </c>
      <c r="AD145" s="30">
        <f t="shared" si="67"/>
        <v>0</v>
      </c>
      <c r="AE145" s="30">
        <f t="shared" si="67"/>
        <v>0</v>
      </c>
      <c r="AF145" s="30">
        <f t="shared" si="67"/>
        <v>0</v>
      </c>
      <c r="AG145" s="31">
        <f t="shared" si="67"/>
        <v>0</v>
      </c>
      <c r="AH145" s="29">
        <f t="shared" si="71"/>
        <v>0</v>
      </c>
      <c r="AI145" s="30">
        <f t="shared" si="71"/>
        <v>0</v>
      </c>
      <c r="AJ145" s="30">
        <f t="shared" si="71"/>
        <v>0</v>
      </c>
      <c r="AK145" s="30">
        <f t="shared" si="68"/>
        <v>0</v>
      </c>
      <c r="AL145" s="30">
        <f t="shared" si="68"/>
        <v>0</v>
      </c>
      <c r="AM145" s="30">
        <f t="shared" si="68"/>
        <v>0</v>
      </c>
      <c r="AN145" s="31">
        <f t="shared" si="68"/>
        <v>0</v>
      </c>
      <c r="AO145" s="42" t="str">
        <f t="shared" si="72"/>
        <v/>
      </c>
      <c r="AP145" s="43" t="str">
        <f t="shared" si="72"/>
        <v/>
      </c>
      <c r="AQ145" s="43" t="str">
        <f t="shared" si="72"/>
        <v/>
      </c>
      <c r="AR145" s="43" t="str">
        <f t="shared" si="72"/>
        <v/>
      </c>
      <c r="AS145" s="43" t="str">
        <f t="shared" si="72"/>
        <v/>
      </c>
      <c r="AT145" s="43" t="str">
        <f t="shared" si="72"/>
        <v/>
      </c>
      <c r="AU145" s="90" t="str">
        <f t="shared" si="72"/>
        <v/>
      </c>
      <c r="AV145" t="str">
        <f t="shared" si="62"/>
        <v>C3 - Standard and Premium</v>
      </c>
      <c r="AW145" t="str">
        <f t="shared" si="60"/>
        <v>C3 - Standard and Premium_AM &amp; EMEA</v>
      </c>
    </row>
    <row r="146" spans="1:49" ht="15" outlineLevel="1" x14ac:dyDescent="0.25">
      <c r="A146" s="21" t="s">
        <v>302</v>
      </c>
      <c r="B146" t="s">
        <v>303</v>
      </c>
      <c r="C146" t="s">
        <v>60</v>
      </c>
      <c r="D146" t="s">
        <v>15</v>
      </c>
      <c r="E146" t="str">
        <f>VLOOKUP(A146,[1]VLookup!G:I,3,0)</f>
        <v>C3 Ride-On</v>
      </c>
      <c r="F146" s="105">
        <v>0</v>
      </c>
      <c r="G146" s="103">
        <f t="shared" si="73"/>
        <v>0</v>
      </c>
      <c r="H146" s="103">
        <f>IFERROR(VLOOKUP(A146,[1]ISC_bookings_input!H:I,2,0),0)</f>
        <v>0</v>
      </c>
      <c r="I146" s="103">
        <f t="shared" si="73"/>
        <v>0</v>
      </c>
      <c r="J146" s="103">
        <f t="shared" si="73"/>
        <v>0</v>
      </c>
      <c r="K146" s="103">
        <f t="shared" si="73"/>
        <v>0</v>
      </c>
      <c r="L146" s="104">
        <f t="shared" si="73"/>
        <v>0</v>
      </c>
      <c r="M146" s="86" t="str">
        <f>IFERROR(VLOOKUP(A146,[1]Revenue_Margin_input_ISC!A:F,6,0),"")</f>
        <v/>
      </c>
      <c r="N146" s="25" t="str">
        <f t="shared" si="65"/>
        <v/>
      </c>
      <c r="O146" s="25" t="str">
        <f t="shared" si="65"/>
        <v/>
      </c>
      <c r="P146" s="25" t="str">
        <f t="shared" si="65"/>
        <v/>
      </c>
      <c r="Q146" s="25" t="str">
        <f t="shared" si="65"/>
        <v/>
      </c>
      <c r="R146" s="25" t="str">
        <f t="shared" si="65"/>
        <v/>
      </c>
      <c r="S146" s="26" t="str">
        <f t="shared" si="65"/>
        <v/>
      </c>
      <c r="T146" s="27" t="str">
        <f>IFERROR(VLOOKUP(A146,[1]Revenue_Margin_input_ISC!A:K,7,0),"")</f>
        <v/>
      </c>
      <c r="U146" s="28" t="str">
        <f>IFERROR(VLOOKUP(A146,[1]Revenue_Margin_input_ISC!A:K,8,0),"")</f>
        <v/>
      </c>
      <c r="V146" s="28" t="str">
        <f>IFERROR(VLOOKUP($A146,[1]Revenue_Margin_input_ISC!$A:$AK,9,0),"")</f>
        <v/>
      </c>
      <c r="W146" s="28" t="str">
        <f>IFERROR(VLOOKUP($A146,[1]Revenue_Margin_input_ISC!$A:$AK,10,0),"")</f>
        <v/>
      </c>
      <c r="X146" s="28" t="str">
        <f>IFERROR(VLOOKUP($A146,[1]Revenue_Margin_input_ISC!$A:$AK,11,0),"")</f>
        <v/>
      </c>
      <c r="Y146" s="28" t="str">
        <f>IFERROR(VLOOKUP($A146,[1]Revenue_Margin_input_ISC!$A:$AK,12,0),"")</f>
        <v/>
      </c>
      <c r="Z146" s="28" t="str">
        <f>IFERROR(VLOOKUP($A146,[1]Revenue_Margin_input_ISC!$A:$AK,13,0),"")</f>
        <v/>
      </c>
      <c r="AA146" s="29">
        <f t="shared" si="70"/>
        <v>0</v>
      </c>
      <c r="AB146" s="30">
        <f t="shared" si="70"/>
        <v>0</v>
      </c>
      <c r="AC146" s="30">
        <f t="shared" si="70"/>
        <v>0</v>
      </c>
      <c r="AD146" s="30">
        <f t="shared" si="67"/>
        <v>0</v>
      </c>
      <c r="AE146" s="30">
        <f t="shared" si="67"/>
        <v>0</v>
      </c>
      <c r="AF146" s="30">
        <f t="shared" si="67"/>
        <v>0</v>
      </c>
      <c r="AG146" s="31">
        <f t="shared" si="67"/>
        <v>0</v>
      </c>
      <c r="AH146" s="29">
        <f t="shared" si="71"/>
        <v>0</v>
      </c>
      <c r="AI146" s="30">
        <f t="shared" si="71"/>
        <v>0</v>
      </c>
      <c r="AJ146" s="30">
        <f t="shared" si="71"/>
        <v>0</v>
      </c>
      <c r="AK146" s="30">
        <f t="shared" si="68"/>
        <v>0</v>
      </c>
      <c r="AL146" s="30">
        <f t="shared" si="68"/>
        <v>0</v>
      </c>
      <c r="AM146" s="30">
        <f t="shared" si="68"/>
        <v>0</v>
      </c>
      <c r="AN146" s="31">
        <f t="shared" si="68"/>
        <v>0</v>
      </c>
      <c r="AO146" s="42" t="str">
        <f t="shared" si="72"/>
        <v/>
      </c>
      <c r="AP146" s="43" t="str">
        <f t="shared" si="72"/>
        <v/>
      </c>
      <c r="AQ146" s="43" t="str">
        <f t="shared" si="72"/>
        <v/>
      </c>
      <c r="AR146" s="43" t="str">
        <f t="shared" si="72"/>
        <v/>
      </c>
      <c r="AS146" s="43" t="str">
        <f t="shared" si="72"/>
        <v/>
      </c>
      <c r="AT146" s="43" t="str">
        <f t="shared" si="72"/>
        <v/>
      </c>
      <c r="AU146" s="90" t="str">
        <f t="shared" si="72"/>
        <v/>
      </c>
      <c r="AV146" t="str">
        <f t="shared" si="62"/>
        <v>C3 - Standard and Premium</v>
      </c>
      <c r="AW146" t="str">
        <f t="shared" si="60"/>
        <v>C3 - Standard and Premium_AM &amp; EMEA</v>
      </c>
    </row>
    <row r="147" spans="1:49" ht="15" outlineLevel="1" x14ac:dyDescent="0.25">
      <c r="A147" s="21" t="s">
        <v>304</v>
      </c>
      <c r="B147" t="s">
        <v>305</v>
      </c>
      <c r="C147" t="s">
        <v>60</v>
      </c>
      <c r="D147" t="s">
        <v>34</v>
      </c>
      <c r="E147" t="str">
        <f>VLOOKUP(A147,[1]VLookup!G:I,3,0)</f>
        <v>C3 Ride-On</v>
      </c>
      <c r="F147" s="105">
        <v>0</v>
      </c>
      <c r="G147" s="103">
        <f t="shared" si="73"/>
        <v>0</v>
      </c>
      <c r="H147" s="103">
        <f>IFERROR(VLOOKUP(A147,[1]ISC_bookings_input!H:I,2,0),0)</f>
        <v>0</v>
      </c>
      <c r="I147" s="103">
        <f t="shared" si="73"/>
        <v>0</v>
      </c>
      <c r="J147" s="103">
        <f t="shared" si="73"/>
        <v>0</v>
      </c>
      <c r="K147" s="103">
        <f t="shared" si="73"/>
        <v>0</v>
      </c>
      <c r="L147" s="104">
        <f t="shared" si="73"/>
        <v>0</v>
      </c>
      <c r="M147" s="86" t="str">
        <f>IFERROR(VLOOKUP(A147,[1]Revenue_Margin_input_ISC!A:F,6,0),"")</f>
        <v/>
      </c>
      <c r="N147" s="25" t="str">
        <f t="shared" ref="N147:S162" si="74">M147</f>
        <v/>
      </c>
      <c r="O147" s="25" t="str">
        <f t="shared" si="74"/>
        <v/>
      </c>
      <c r="P147" s="25" t="str">
        <f t="shared" si="74"/>
        <v/>
      </c>
      <c r="Q147" s="25" t="str">
        <f t="shared" si="74"/>
        <v/>
      </c>
      <c r="R147" s="25" t="str">
        <f t="shared" si="74"/>
        <v/>
      </c>
      <c r="S147" s="26" t="str">
        <f t="shared" si="74"/>
        <v/>
      </c>
      <c r="T147" s="27" t="str">
        <f>IFERROR(VLOOKUP(A147,[1]Revenue_Margin_input_ISC!A:K,7,0),"")</f>
        <v/>
      </c>
      <c r="U147" s="28" t="str">
        <f>IFERROR(VLOOKUP(A147,[1]Revenue_Margin_input_ISC!A:K,8,0),"")</f>
        <v/>
      </c>
      <c r="V147" s="28" t="str">
        <f>IFERROR(VLOOKUP($A147,[1]Revenue_Margin_input_ISC!$A:$AK,9,0),"")</f>
        <v/>
      </c>
      <c r="W147" s="28" t="str">
        <f>IFERROR(VLOOKUP($A147,[1]Revenue_Margin_input_ISC!$A:$AK,10,0),"")</f>
        <v/>
      </c>
      <c r="X147" s="28" t="str">
        <f>IFERROR(VLOOKUP($A147,[1]Revenue_Margin_input_ISC!$A:$AK,11,0),"")</f>
        <v/>
      </c>
      <c r="Y147" s="28" t="str">
        <f>IFERROR(VLOOKUP($A147,[1]Revenue_Margin_input_ISC!$A:$AK,12,0),"")</f>
        <v/>
      </c>
      <c r="Z147" s="28" t="str">
        <f>IFERROR(VLOOKUP($A147,[1]Revenue_Margin_input_ISC!$A:$AK,13,0),"")</f>
        <v/>
      </c>
      <c r="AA147" s="29">
        <f t="shared" si="70"/>
        <v>0</v>
      </c>
      <c r="AB147" s="30">
        <f t="shared" si="70"/>
        <v>0</v>
      </c>
      <c r="AC147" s="30">
        <f t="shared" si="70"/>
        <v>0</v>
      </c>
      <c r="AD147" s="30">
        <f t="shared" si="67"/>
        <v>0</v>
      </c>
      <c r="AE147" s="30">
        <f t="shared" si="67"/>
        <v>0</v>
      </c>
      <c r="AF147" s="30">
        <f t="shared" si="67"/>
        <v>0</v>
      </c>
      <c r="AG147" s="31">
        <f t="shared" si="67"/>
        <v>0</v>
      </c>
      <c r="AH147" s="29">
        <f t="shared" si="71"/>
        <v>0</v>
      </c>
      <c r="AI147" s="30">
        <f t="shared" si="71"/>
        <v>0</v>
      </c>
      <c r="AJ147" s="30">
        <f t="shared" si="71"/>
        <v>0</v>
      </c>
      <c r="AK147" s="30">
        <f t="shared" si="68"/>
        <v>0</v>
      </c>
      <c r="AL147" s="30">
        <f t="shared" si="68"/>
        <v>0</v>
      </c>
      <c r="AM147" s="30">
        <f t="shared" si="68"/>
        <v>0</v>
      </c>
      <c r="AN147" s="31">
        <f t="shared" si="68"/>
        <v>0</v>
      </c>
      <c r="AO147" s="42" t="str">
        <f t="shared" si="72"/>
        <v/>
      </c>
      <c r="AP147" s="43" t="str">
        <f t="shared" si="72"/>
        <v/>
      </c>
      <c r="AQ147" s="43" t="str">
        <f t="shared" si="72"/>
        <v/>
      </c>
      <c r="AR147" s="43" t="str">
        <f t="shared" si="72"/>
        <v/>
      </c>
      <c r="AS147" s="43" t="str">
        <f t="shared" si="72"/>
        <v/>
      </c>
      <c r="AT147" s="43" t="str">
        <f t="shared" si="72"/>
        <v/>
      </c>
      <c r="AU147" s="90" t="str">
        <f t="shared" si="72"/>
        <v/>
      </c>
      <c r="AV147" t="str">
        <f t="shared" si="62"/>
        <v>C3 - Standard and Premium</v>
      </c>
      <c r="AW147" t="str">
        <f t="shared" si="60"/>
        <v>C3 - Standard and Premium_AM &amp; EMEA</v>
      </c>
    </row>
    <row r="148" spans="1:49" ht="15" outlineLevel="1" x14ac:dyDescent="0.25">
      <c r="A148" s="21" t="s">
        <v>306</v>
      </c>
      <c r="B148" t="s">
        <v>307</v>
      </c>
      <c r="C148" t="s">
        <v>26</v>
      </c>
      <c r="D148" t="s">
        <v>18</v>
      </c>
      <c r="E148" t="str">
        <f>VLOOKUP(A148,[1]VLookup!G:I,3,0)</f>
        <v>C3 Ride-On</v>
      </c>
      <c r="F148" s="105">
        <v>0</v>
      </c>
      <c r="G148" s="103">
        <f t="shared" si="73"/>
        <v>0</v>
      </c>
      <c r="H148" s="103">
        <f>IFERROR(VLOOKUP(A148,[1]ISC_bookings_input!H:I,2,0),0)</f>
        <v>0</v>
      </c>
      <c r="I148" s="103">
        <f t="shared" si="73"/>
        <v>0</v>
      </c>
      <c r="J148" s="103">
        <f t="shared" si="73"/>
        <v>0</v>
      </c>
      <c r="K148" s="103">
        <f t="shared" si="73"/>
        <v>0</v>
      </c>
      <c r="L148" s="104">
        <f t="shared" si="73"/>
        <v>0</v>
      </c>
      <c r="M148" s="86" t="str">
        <f>IFERROR(VLOOKUP(A148,[1]Revenue_Margin_input_ISC!A:F,6,0),"")</f>
        <v/>
      </c>
      <c r="N148" s="25" t="str">
        <f t="shared" si="74"/>
        <v/>
      </c>
      <c r="O148" s="25" t="str">
        <f t="shared" si="74"/>
        <v/>
      </c>
      <c r="P148" s="25" t="str">
        <f t="shared" si="74"/>
        <v/>
      </c>
      <c r="Q148" s="25" t="str">
        <f t="shared" si="74"/>
        <v/>
      </c>
      <c r="R148" s="25" t="str">
        <f t="shared" si="74"/>
        <v/>
      </c>
      <c r="S148" s="26" t="str">
        <f t="shared" si="74"/>
        <v/>
      </c>
      <c r="T148" s="27" t="str">
        <f>IFERROR(VLOOKUP(A148,[1]Revenue_Margin_input_ISC!A:K,7,0),"")</f>
        <v/>
      </c>
      <c r="U148" s="28" t="str">
        <f>IFERROR(VLOOKUP(A148,[1]Revenue_Margin_input_ISC!A:K,8,0),"")</f>
        <v/>
      </c>
      <c r="V148" s="28" t="str">
        <f>IFERROR(VLOOKUP($A148,[1]Revenue_Margin_input_ISC!$A:$AK,9,0),"")</f>
        <v/>
      </c>
      <c r="W148" s="28" t="str">
        <f>IFERROR(VLOOKUP($A148,[1]Revenue_Margin_input_ISC!$A:$AK,10,0),"")</f>
        <v/>
      </c>
      <c r="X148" s="28" t="str">
        <f>IFERROR(VLOOKUP($A148,[1]Revenue_Margin_input_ISC!$A:$AK,11,0),"")</f>
        <v/>
      </c>
      <c r="Y148" s="28" t="str">
        <f>IFERROR(VLOOKUP($A148,[1]Revenue_Margin_input_ISC!$A:$AK,12,0),"")</f>
        <v/>
      </c>
      <c r="Z148" s="28" t="str">
        <f>IFERROR(VLOOKUP($A148,[1]Revenue_Margin_input_ISC!$A:$AK,13,0),"")</f>
        <v/>
      </c>
      <c r="AA148" s="29">
        <f t="shared" si="70"/>
        <v>0</v>
      </c>
      <c r="AB148" s="30">
        <f t="shared" si="70"/>
        <v>0</v>
      </c>
      <c r="AC148" s="30">
        <f t="shared" si="70"/>
        <v>0</v>
      </c>
      <c r="AD148" s="30">
        <f t="shared" si="67"/>
        <v>0</v>
      </c>
      <c r="AE148" s="30">
        <f t="shared" si="67"/>
        <v>0</v>
      </c>
      <c r="AF148" s="30">
        <f t="shared" si="67"/>
        <v>0</v>
      </c>
      <c r="AG148" s="31">
        <f t="shared" si="67"/>
        <v>0</v>
      </c>
      <c r="AH148" s="29">
        <f t="shared" si="71"/>
        <v>0</v>
      </c>
      <c r="AI148" s="30">
        <f t="shared" si="71"/>
        <v>0</v>
      </c>
      <c r="AJ148" s="30">
        <f t="shared" si="71"/>
        <v>0</v>
      </c>
      <c r="AK148" s="30">
        <f t="shared" si="68"/>
        <v>0</v>
      </c>
      <c r="AL148" s="30">
        <f t="shared" si="68"/>
        <v>0</v>
      </c>
      <c r="AM148" s="30">
        <f t="shared" si="68"/>
        <v>0</v>
      </c>
      <c r="AN148" s="31">
        <f t="shared" si="68"/>
        <v>0</v>
      </c>
      <c r="AO148" s="42" t="str">
        <f t="shared" si="72"/>
        <v/>
      </c>
      <c r="AP148" s="43" t="str">
        <f t="shared" si="72"/>
        <v/>
      </c>
      <c r="AQ148" s="43" t="str">
        <f t="shared" si="72"/>
        <v/>
      </c>
      <c r="AR148" s="43" t="str">
        <f t="shared" si="72"/>
        <v/>
      </c>
      <c r="AS148" s="43" t="str">
        <f t="shared" si="72"/>
        <v/>
      </c>
      <c r="AT148" s="43" t="str">
        <f t="shared" si="72"/>
        <v/>
      </c>
      <c r="AU148" s="90" t="str">
        <f t="shared" si="72"/>
        <v/>
      </c>
      <c r="AV148" t="str">
        <f t="shared" si="62"/>
        <v>C3 - Standard and Premium</v>
      </c>
      <c r="AW148" t="str">
        <f t="shared" si="60"/>
        <v>C3 - Standard and Premium_AM &amp; EMEA</v>
      </c>
    </row>
    <row r="149" spans="1:49" ht="15" outlineLevel="1" x14ac:dyDescent="0.25">
      <c r="A149" s="21" t="s">
        <v>308</v>
      </c>
      <c r="B149" t="s">
        <v>309</v>
      </c>
      <c r="C149" t="s">
        <v>26</v>
      </c>
      <c r="D149" t="s">
        <v>18</v>
      </c>
      <c r="E149" t="str">
        <f>VLOOKUP(A149,[1]VLookup!G:I,3,0)</f>
        <v>C3 Ride-On</v>
      </c>
      <c r="F149" s="105">
        <v>0</v>
      </c>
      <c r="G149" s="103">
        <f t="shared" si="73"/>
        <v>0</v>
      </c>
      <c r="H149" s="103">
        <f>IFERROR(VLOOKUP(A149,[1]ISC_bookings_input!H:I,2,0),0)</f>
        <v>0</v>
      </c>
      <c r="I149" s="103">
        <f t="shared" si="73"/>
        <v>0</v>
      </c>
      <c r="J149" s="103">
        <f t="shared" si="73"/>
        <v>0</v>
      </c>
      <c r="K149" s="103">
        <f t="shared" si="73"/>
        <v>0</v>
      </c>
      <c r="L149" s="104">
        <f t="shared" si="73"/>
        <v>0</v>
      </c>
      <c r="M149" s="86" t="str">
        <f>IFERROR(VLOOKUP(A149,[1]Revenue_Margin_input_ISC!A:F,6,0),"")</f>
        <v/>
      </c>
      <c r="N149" s="25" t="str">
        <f t="shared" si="74"/>
        <v/>
      </c>
      <c r="O149" s="25" t="str">
        <f t="shared" si="74"/>
        <v/>
      </c>
      <c r="P149" s="25" t="str">
        <f t="shared" si="74"/>
        <v/>
      </c>
      <c r="Q149" s="25" t="str">
        <f t="shared" si="74"/>
        <v/>
      </c>
      <c r="R149" s="25" t="str">
        <f t="shared" si="74"/>
        <v/>
      </c>
      <c r="S149" s="26" t="str">
        <f t="shared" si="74"/>
        <v/>
      </c>
      <c r="T149" s="27" t="str">
        <f>IFERROR(VLOOKUP(A149,[1]Revenue_Margin_input_ISC!A:K,7,0),"")</f>
        <v/>
      </c>
      <c r="U149" s="28" t="str">
        <f>IFERROR(VLOOKUP(A149,[1]Revenue_Margin_input_ISC!A:K,8,0),"")</f>
        <v/>
      </c>
      <c r="V149" s="28" t="str">
        <f>IFERROR(VLOOKUP($A149,[1]Revenue_Margin_input_ISC!$A:$AK,9,0),"")</f>
        <v/>
      </c>
      <c r="W149" s="28" t="str">
        <f>IFERROR(VLOOKUP($A149,[1]Revenue_Margin_input_ISC!$A:$AK,10,0),"")</f>
        <v/>
      </c>
      <c r="X149" s="28" t="str">
        <f>IFERROR(VLOOKUP($A149,[1]Revenue_Margin_input_ISC!$A:$AK,11,0),"")</f>
        <v/>
      </c>
      <c r="Y149" s="28" t="str">
        <f>IFERROR(VLOOKUP($A149,[1]Revenue_Margin_input_ISC!$A:$AK,12,0),"")</f>
        <v/>
      </c>
      <c r="Z149" s="28" t="str">
        <f>IFERROR(VLOOKUP($A149,[1]Revenue_Margin_input_ISC!$A:$AK,13,0),"")</f>
        <v/>
      </c>
      <c r="AA149" s="29">
        <f t="shared" si="70"/>
        <v>0</v>
      </c>
      <c r="AB149" s="30">
        <f t="shared" si="70"/>
        <v>0</v>
      </c>
      <c r="AC149" s="30">
        <f t="shared" si="70"/>
        <v>0</v>
      </c>
      <c r="AD149" s="30">
        <f t="shared" si="67"/>
        <v>0</v>
      </c>
      <c r="AE149" s="30">
        <f t="shared" si="67"/>
        <v>0</v>
      </c>
      <c r="AF149" s="30">
        <f t="shared" si="67"/>
        <v>0</v>
      </c>
      <c r="AG149" s="31">
        <f t="shared" si="67"/>
        <v>0</v>
      </c>
      <c r="AH149" s="29">
        <f t="shared" si="71"/>
        <v>0</v>
      </c>
      <c r="AI149" s="30">
        <f t="shared" si="71"/>
        <v>0</v>
      </c>
      <c r="AJ149" s="30">
        <f t="shared" si="71"/>
        <v>0</v>
      </c>
      <c r="AK149" s="30">
        <f t="shared" si="68"/>
        <v>0</v>
      </c>
      <c r="AL149" s="30">
        <f t="shared" si="68"/>
        <v>0</v>
      </c>
      <c r="AM149" s="30">
        <f t="shared" si="68"/>
        <v>0</v>
      </c>
      <c r="AN149" s="31">
        <f t="shared" si="68"/>
        <v>0</v>
      </c>
      <c r="AO149" s="42" t="str">
        <f t="shared" si="72"/>
        <v/>
      </c>
      <c r="AP149" s="43" t="str">
        <f t="shared" si="72"/>
        <v/>
      </c>
      <c r="AQ149" s="43" t="str">
        <f t="shared" si="72"/>
        <v/>
      </c>
      <c r="AR149" s="43" t="str">
        <f t="shared" si="72"/>
        <v/>
      </c>
      <c r="AS149" s="43" t="str">
        <f t="shared" si="72"/>
        <v/>
      </c>
      <c r="AT149" s="43" t="str">
        <f t="shared" si="72"/>
        <v/>
      </c>
      <c r="AU149" s="90" t="str">
        <f t="shared" si="72"/>
        <v/>
      </c>
      <c r="AV149" t="str">
        <f t="shared" si="62"/>
        <v>C3 - Standard and Premium</v>
      </c>
      <c r="AW149" t="str">
        <f t="shared" si="60"/>
        <v>C3 - Standard and Premium_AM &amp; EMEA</v>
      </c>
    </row>
    <row r="150" spans="1:49" ht="15" outlineLevel="1" x14ac:dyDescent="0.25">
      <c r="A150" s="21" t="s">
        <v>310</v>
      </c>
      <c r="B150" t="s">
        <v>311</v>
      </c>
      <c r="C150" t="s">
        <v>26</v>
      </c>
      <c r="D150" t="s">
        <v>15</v>
      </c>
      <c r="E150" t="str">
        <f>VLOOKUP(A150,[1]VLookup!G:I,3,0)</f>
        <v>C3 Ride-On</v>
      </c>
      <c r="F150" s="105">
        <v>0</v>
      </c>
      <c r="G150" s="103">
        <f t="shared" si="73"/>
        <v>0</v>
      </c>
      <c r="H150" s="103">
        <f>IFERROR(VLOOKUP(A150,[1]ISC_bookings_input!H:I,2,0),0)</f>
        <v>0</v>
      </c>
      <c r="I150" s="103">
        <f t="shared" si="73"/>
        <v>0</v>
      </c>
      <c r="J150" s="103">
        <f t="shared" si="73"/>
        <v>0</v>
      </c>
      <c r="K150" s="103">
        <f t="shared" si="73"/>
        <v>0</v>
      </c>
      <c r="L150" s="104">
        <f t="shared" si="73"/>
        <v>0</v>
      </c>
      <c r="M150" s="86" t="str">
        <f>IFERROR(VLOOKUP(A150,[1]Revenue_Margin_input_ISC!A:F,6,0),"")</f>
        <v/>
      </c>
      <c r="N150" s="25" t="str">
        <f t="shared" si="74"/>
        <v/>
      </c>
      <c r="O150" s="25" t="str">
        <f t="shared" si="74"/>
        <v/>
      </c>
      <c r="P150" s="25" t="str">
        <f t="shared" si="74"/>
        <v/>
      </c>
      <c r="Q150" s="25" t="str">
        <f t="shared" si="74"/>
        <v/>
      </c>
      <c r="R150" s="25" t="str">
        <f t="shared" si="74"/>
        <v/>
      </c>
      <c r="S150" s="26" t="str">
        <f t="shared" si="74"/>
        <v/>
      </c>
      <c r="T150" s="27" t="str">
        <f>IFERROR(VLOOKUP(A150,[1]Revenue_Margin_input_ISC!A:K,7,0),"")</f>
        <v/>
      </c>
      <c r="U150" s="28" t="str">
        <f>IFERROR(VLOOKUP(A150,[1]Revenue_Margin_input_ISC!A:K,8,0),"")</f>
        <v/>
      </c>
      <c r="V150" s="28" t="str">
        <f>IFERROR(VLOOKUP($A150,[1]Revenue_Margin_input_ISC!$A:$AK,9,0),"")</f>
        <v/>
      </c>
      <c r="W150" s="28" t="str">
        <f>IFERROR(VLOOKUP($A150,[1]Revenue_Margin_input_ISC!$A:$AK,10,0),"")</f>
        <v/>
      </c>
      <c r="X150" s="28" t="str">
        <f>IFERROR(VLOOKUP($A150,[1]Revenue_Margin_input_ISC!$A:$AK,11,0),"")</f>
        <v/>
      </c>
      <c r="Y150" s="28" t="str">
        <f>IFERROR(VLOOKUP($A150,[1]Revenue_Margin_input_ISC!$A:$AK,12,0),"")</f>
        <v/>
      </c>
      <c r="Z150" s="28" t="str">
        <f>IFERROR(VLOOKUP($A150,[1]Revenue_Margin_input_ISC!$A:$AK,13,0),"")</f>
        <v/>
      </c>
      <c r="AA150" s="29">
        <f t="shared" si="70"/>
        <v>0</v>
      </c>
      <c r="AB150" s="30">
        <f t="shared" si="70"/>
        <v>0</v>
      </c>
      <c r="AC150" s="30">
        <f t="shared" si="70"/>
        <v>0</v>
      </c>
      <c r="AD150" s="30">
        <f t="shared" si="67"/>
        <v>0</v>
      </c>
      <c r="AE150" s="30">
        <f t="shared" si="67"/>
        <v>0</v>
      </c>
      <c r="AF150" s="30">
        <f t="shared" si="67"/>
        <v>0</v>
      </c>
      <c r="AG150" s="31">
        <f t="shared" si="67"/>
        <v>0</v>
      </c>
      <c r="AH150" s="29">
        <f t="shared" si="71"/>
        <v>0</v>
      </c>
      <c r="AI150" s="30">
        <f t="shared" si="71"/>
        <v>0</v>
      </c>
      <c r="AJ150" s="30">
        <f t="shared" si="71"/>
        <v>0</v>
      </c>
      <c r="AK150" s="30">
        <f t="shared" si="68"/>
        <v>0</v>
      </c>
      <c r="AL150" s="30">
        <f t="shared" si="68"/>
        <v>0</v>
      </c>
      <c r="AM150" s="30">
        <f t="shared" si="68"/>
        <v>0</v>
      </c>
      <c r="AN150" s="31">
        <f t="shared" si="68"/>
        <v>0</v>
      </c>
      <c r="AO150" s="42" t="str">
        <f t="shared" si="72"/>
        <v/>
      </c>
      <c r="AP150" s="43" t="str">
        <f t="shared" si="72"/>
        <v/>
      </c>
      <c r="AQ150" s="43" t="str">
        <f t="shared" si="72"/>
        <v/>
      </c>
      <c r="AR150" s="43" t="str">
        <f t="shared" si="72"/>
        <v/>
      </c>
      <c r="AS150" s="43" t="str">
        <f t="shared" si="72"/>
        <v/>
      </c>
      <c r="AT150" s="43" t="str">
        <f t="shared" si="72"/>
        <v/>
      </c>
      <c r="AU150" s="90" t="str">
        <f t="shared" si="72"/>
        <v/>
      </c>
      <c r="AV150" t="str">
        <f t="shared" si="62"/>
        <v>C3 - Standard and Premium</v>
      </c>
      <c r="AW150" t="str">
        <f t="shared" si="60"/>
        <v>C3 - Standard and Premium_AM &amp; EMEA</v>
      </c>
    </row>
    <row r="151" spans="1:49" ht="15" outlineLevel="1" x14ac:dyDescent="0.25">
      <c r="A151" s="21" t="s">
        <v>312</v>
      </c>
      <c r="B151" t="s">
        <v>313</v>
      </c>
      <c r="C151" t="s">
        <v>26</v>
      </c>
      <c r="D151" t="s">
        <v>18</v>
      </c>
      <c r="E151" t="str">
        <f>VLOOKUP(A151,[1]VLookup!G:I,3,0)</f>
        <v>C3 Ride-On</v>
      </c>
      <c r="F151" s="105">
        <v>0</v>
      </c>
      <c r="G151" s="103">
        <f t="shared" si="73"/>
        <v>0</v>
      </c>
      <c r="H151" s="103">
        <f>IFERROR(VLOOKUP(A151,[1]ISC_bookings_input!H:I,2,0),0)</f>
        <v>0</v>
      </c>
      <c r="I151" s="103">
        <f t="shared" si="73"/>
        <v>0</v>
      </c>
      <c r="J151" s="103">
        <f t="shared" si="73"/>
        <v>0</v>
      </c>
      <c r="K151" s="103">
        <f t="shared" si="73"/>
        <v>0</v>
      </c>
      <c r="L151" s="104">
        <f t="shared" si="73"/>
        <v>0</v>
      </c>
      <c r="M151" s="86" t="str">
        <f>IFERROR(VLOOKUP(A151,[1]Revenue_Margin_input_ISC!A:F,6,0),"")</f>
        <v/>
      </c>
      <c r="N151" s="25" t="str">
        <f t="shared" si="74"/>
        <v/>
      </c>
      <c r="O151" s="25" t="str">
        <f t="shared" si="74"/>
        <v/>
      </c>
      <c r="P151" s="25" t="str">
        <f t="shared" si="74"/>
        <v/>
      </c>
      <c r="Q151" s="25" t="str">
        <f t="shared" si="74"/>
        <v/>
      </c>
      <c r="R151" s="25" t="str">
        <f t="shared" si="74"/>
        <v/>
      </c>
      <c r="S151" s="26" t="str">
        <f t="shared" si="74"/>
        <v/>
      </c>
      <c r="T151" s="27" t="str">
        <f>IFERROR(VLOOKUP(A151,[1]Revenue_Margin_input_ISC!A:K,7,0),"")</f>
        <v/>
      </c>
      <c r="U151" s="28" t="str">
        <f>IFERROR(VLOOKUP(A151,[1]Revenue_Margin_input_ISC!A:K,8,0),"")</f>
        <v/>
      </c>
      <c r="V151" s="28" t="str">
        <f>IFERROR(VLOOKUP($A151,[1]Revenue_Margin_input_ISC!$A:$AK,9,0),"")</f>
        <v/>
      </c>
      <c r="W151" s="28" t="str">
        <f>IFERROR(VLOOKUP($A151,[1]Revenue_Margin_input_ISC!$A:$AK,10,0),"")</f>
        <v/>
      </c>
      <c r="X151" s="28" t="str">
        <f>IFERROR(VLOOKUP($A151,[1]Revenue_Margin_input_ISC!$A:$AK,11,0),"")</f>
        <v/>
      </c>
      <c r="Y151" s="28" t="str">
        <f>IFERROR(VLOOKUP($A151,[1]Revenue_Margin_input_ISC!$A:$AK,12,0),"")</f>
        <v/>
      </c>
      <c r="Z151" s="28" t="str">
        <f>IFERROR(VLOOKUP($A151,[1]Revenue_Margin_input_ISC!$A:$AK,13,0),"")</f>
        <v/>
      </c>
      <c r="AA151" s="29">
        <f t="shared" si="70"/>
        <v>0</v>
      </c>
      <c r="AB151" s="30">
        <f t="shared" si="70"/>
        <v>0</v>
      </c>
      <c r="AC151" s="30">
        <f t="shared" si="70"/>
        <v>0</v>
      </c>
      <c r="AD151" s="30">
        <f t="shared" si="67"/>
        <v>0</v>
      </c>
      <c r="AE151" s="30">
        <f t="shared" si="67"/>
        <v>0</v>
      </c>
      <c r="AF151" s="30">
        <f t="shared" si="67"/>
        <v>0</v>
      </c>
      <c r="AG151" s="31">
        <f t="shared" si="67"/>
        <v>0</v>
      </c>
      <c r="AH151" s="29">
        <f t="shared" si="71"/>
        <v>0</v>
      </c>
      <c r="AI151" s="30">
        <f t="shared" si="71"/>
        <v>0</v>
      </c>
      <c r="AJ151" s="30">
        <f t="shared" si="71"/>
        <v>0</v>
      </c>
      <c r="AK151" s="30">
        <f t="shared" si="68"/>
        <v>0</v>
      </c>
      <c r="AL151" s="30">
        <f t="shared" si="68"/>
        <v>0</v>
      </c>
      <c r="AM151" s="30">
        <f t="shared" si="68"/>
        <v>0</v>
      </c>
      <c r="AN151" s="31">
        <f t="shared" si="68"/>
        <v>0</v>
      </c>
      <c r="AO151" s="42" t="str">
        <f t="shared" si="72"/>
        <v/>
      </c>
      <c r="AP151" s="43" t="str">
        <f t="shared" si="72"/>
        <v/>
      </c>
      <c r="AQ151" s="43" t="str">
        <f t="shared" si="72"/>
        <v/>
      </c>
      <c r="AR151" s="43" t="str">
        <f t="shared" si="72"/>
        <v/>
      </c>
      <c r="AS151" s="43" t="str">
        <f t="shared" si="72"/>
        <v/>
      </c>
      <c r="AT151" s="43" t="str">
        <f t="shared" si="72"/>
        <v/>
      </c>
      <c r="AU151" s="90" t="str">
        <f t="shared" si="72"/>
        <v/>
      </c>
      <c r="AV151" t="str">
        <f t="shared" si="62"/>
        <v>C3 - Standard and Premium</v>
      </c>
      <c r="AW151" t="str">
        <f t="shared" si="60"/>
        <v>C3 - Standard and Premium_AM &amp; EMEA</v>
      </c>
    </row>
    <row r="152" spans="1:49" ht="15" outlineLevel="1" x14ac:dyDescent="0.25">
      <c r="A152" s="21" t="s">
        <v>314</v>
      </c>
      <c r="B152" t="s">
        <v>315</v>
      </c>
      <c r="C152" t="s">
        <v>26</v>
      </c>
      <c r="D152" t="s">
        <v>15</v>
      </c>
      <c r="E152" t="str">
        <f>VLOOKUP(A152,[1]VLookup!G:I,3,0)</f>
        <v>C3 Ride-On</v>
      </c>
      <c r="F152" s="105">
        <v>0</v>
      </c>
      <c r="G152" s="103">
        <f t="shared" si="73"/>
        <v>0</v>
      </c>
      <c r="H152" s="103">
        <f>IFERROR(VLOOKUP(A152,[1]ISC_bookings_input!H:I,2,0),0)</f>
        <v>0</v>
      </c>
      <c r="I152" s="103">
        <f t="shared" si="73"/>
        <v>0</v>
      </c>
      <c r="J152" s="103">
        <f t="shared" si="73"/>
        <v>0</v>
      </c>
      <c r="K152" s="103">
        <f t="shared" si="73"/>
        <v>0</v>
      </c>
      <c r="L152" s="104">
        <f t="shared" si="73"/>
        <v>0</v>
      </c>
      <c r="M152" s="86" t="str">
        <f>IFERROR(VLOOKUP(A152,[1]Revenue_Margin_input_ISC!A:F,6,0),"")</f>
        <v/>
      </c>
      <c r="N152" s="25" t="str">
        <f t="shared" si="74"/>
        <v/>
      </c>
      <c r="O152" s="25" t="str">
        <f t="shared" si="74"/>
        <v/>
      </c>
      <c r="P152" s="25" t="str">
        <f t="shared" si="74"/>
        <v/>
      </c>
      <c r="Q152" s="25" t="str">
        <f t="shared" si="74"/>
        <v/>
      </c>
      <c r="R152" s="25" t="str">
        <f t="shared" si="74"/>
        <v/>
      </c>
      <c r="S152" s="26" t="str">
        <f t="shared" si="74"/>
        <v/>
      </c>
      <c r="T152" s="27" t="str">
        <f>IFERROR(VLOOKUP(A152,[1]Revenue_Margin_input_ISC!A:K,7,0),"")</f>
        <v/>
      </c>
      <c r="U152" s="28" t="str">
        <f>IFERROR(VLOOKUP(A152,[1]Revenue_Margin_input_ISC!A:K,8,0),"")</f>
        <v/>
      </c>
      <c r="V152" s="28" t="str">
        <f>IFERROR(VLOOKUP($A152,[1]Revenue_Margin_input_ISC!$A:$AK,9,0),"")</f>
        <v/>
      </c>
      <c r="W152" s="28" t="str">
        <f>IFERROR(VLOOKUP($A152,[1]Revenue_Margin_input_ISC!$A:$AK,10,0),"")</f>
        <v/>
      </c>
      <c r="X152" s="28" t="str">
        <f>IFERROR(VLOOKUP($A152,[1]Revenue_Margin_input_ISC!$A:$AK,11,0),"")</f>
        <v/>
      </c>
      <c r="Y152" s="28" t="str">
        <f>IFERROR(VLOOKUP($A152,[1]Revenue_Margin_input_ISC!$A:$AK,12,0),"")</f>
        <v/>
      </c>
      <c r="Z152" s="28" t="str">
        <f>IFERROR(VLOOKUP($A152,[1]Revenue_Margin_input_ISC!$A:$AK,13,0),"")</f>
        <v/>
      </c>
      <c r="AA152" s="29">
        <f t="shared" si="70"/>
        <v>0</v>
      </c>
      <c r="AB152" s="30">
        <f t="shared" si="70"/>
        <v>0</v>
      </c>
      <c r="AC152" s="30">
        <f t="shared" si="70"/>
        <v>0</v>
      </c>
      <c r="AD152" s="30">
        <f t="shared" si="67"/>
        <v>0</v>
      </c>
      <c r="AE152" s="30">
        <f t="shared" si="67"/>
        <v>0</v>
      </c>
      <c r="AF152" s="30">
        <f t="shared" si="67"/>
        <v>0</v>
      </c>
      <c r="AG152" s="31">
        <f t="shared" si="67"/>
        <v>0</v>
      </c>
      <c r="AH152" s="29">
        <f t="shared" si="71"/>
        <v>0</v>
      </c>
      <c r="AI152" s="30">
        <f t="shared" si="71"/>
        <v>0</v>
      </c>
      <c r="AJ152" s="30">
        <f t="shared" si="71"/>
        <v>0</v>
      </c>
      <c r="AK152" s="30">
        <f t="shared" si="68"/>
        <v>0</v>
      </c>
      <c r="AL152" s="30">
        <f t="shared" si="68"/>
        <v>0</v>
      </c>
      <c r="AM152" s="30">
        <f t="shared" si="68"/>
        <v>0</v>
      </c>
      <c r="AN152" s="31">
        <f t="shared" si="68"/>
        <v>0</v>
      </c>
      <c r="AO152" s="42" t="str">
        <f t="shared" si="72"/>
        <v/>
      </c>
      <c r="AP152" s="43" t="str">
        <f t="shared" si="72"/>
        <v/>
      </c>
      <c r="AQ152" s="43" t="str">
        <f t="shared" si="72"/>
        <v/>
      </c>
      <c r="AR152" s="43" t="str">
        <f t="shared" si="72"/>
        <v/>
      </c>
      <c r="AS152" s="43" t="str">
        <f t="shared" si="72"/>
        <v/>
      </c>
      <c r="AT152" s="43" t="str">
        <f t="shared" si="72"/>
        <v/>
      </c>
      <c r="AU152" s="90" t="str">
        <f t="shared" si="72"/>
        <v/>
      </c>
      <c r="AV152" t="str">
        <f t="shared" si="62"/>
        <v>C3 - Standard and Premium</v>
      </c>
      <c r="AW152" t="str">
        <f t="shared" si="60"/>
        <v>C3 - Standard and Premium_AM &amp; EMEA</v>
      </c>
    </row>
    <row r="153" spans="1:49" ht="15" outlineLevel="1" x14ac:dyDescent="0.25">
      <c r="A153" s="21" t="s">
        <v>316</v>
      </c>
      <c r="B153" t="s">
        <v>317</v>
      </c>
      <c r="C153" t="s">
        <v>26</v>
      </c>
      <c r="D153" t="s">
        <v>34</v>
      </c>
      <c r="E153" t="str">
        <f>VLOOKUP(A153,[1]VLookup!G:I,3,0)</f>
        <v>C3 Ride-On</v>
      </c>
      <c r="F153" s="105">
        <v>0</v>
      </c>
      <c r="G153" s="103">
        <f t="shared" si="73"/>
        <v>0</v>
      </c>
      <c r="H153" s="103">
        <f>IFERROR(VLOOKUP(A153,[1]ISC_bookings_input!H:I,2,0),0)</f>
        <v>0</v>
      </c>
      <c r="I153" s="103">
        <f t="shared" si="73"/>
        <v>0</v>
      </c>
      <c r="J153" s="103">
        <f t="shared" si="73"/>
        <v>0</v>
      </c>
      <c r="K153" s="103">
        <f t="shared" si="73"/>
        <v>0</v>
      </c>
      <c r="L153" s="104">
        <f t="shared" si="73"/>
        <v>0</v>
      </c>
      <c r="M153" s="86" t="str">
        <f>IFERROR(VLOOKUP(A153,[1]Revenue_Margin_input_ISC!A:F,6,0),"")</f>
        <v/>
      </c>
      <c r="N153" s="25" t="str">
        <f t="shared" si="74"/>
        <v/>
      </c>
      <c r="O153" s="25" t="str">
        <f t="shared" si="74"/>
        <v/>
      </c>
      <c r="P153" s="25" t="str">
        <f t="shared" si="74"/>
        <v/>
      </c>
      <c r="Q153" s="25" t="str">
        <f t="shared" si="74"/>
        <v/>
      </c>
      <c r="R153" s="25" t="str">
        <f t="shared" si="74"/>
        <v/>
      </c>
      <c r="S153" s="26" t="str">
        <f t="shared" si="74"/>
        <v/>
      </c>
      <c r="T153" s="27" t="str">
        <f>IFERROR(VLOOKUP(A153,[1]Revenue_Margin_input_ISC!A:K,7,0),"")</f>
        <v/>
      </c>
      <c r="U153" s="28" t="str">
        <f>IFERROR(VLOOKUP(A153,[1]Revenue_Margin_input_ISC!A:K,8,0),"")</f>
        <v/>
      </c>
      <c r="V153" s="28" t="str">
        <f>IFERROR(VLOOKUP($A153,[1]Revenue_Margin_input_ISC!$A:$AK,9,0),"")</f>
        <v/>
      </c>
      <c r="W153" s="28" t="str">
        <f>IFERROR(VLOOKUP($A153,[1]Revenue_Margin_input_ISC!$A:$AK,10,0),"")</f>
        <v/>
      </c>
      <c r="X153" s="28" t="str">
        <f>IFERROR(VLOOKUP($A153,[1]Revenue_Margin_input_ISC!$A:$AK,11,0),"")</f>
        <v/>
      </c>
      <c r="Y153" s="28" t="str">
        <f>IFERROR(VLOOKUP($A153,[1]Revenue_Margin_input_ISC!$A:$AK,12,0),"")</f>
        <v/>
      </c>
      <c r="Z153" s="28" t="str">
        <f>IFERROR(VLOOKUP($A153,[1]Revenue_Margin_input_ISC!$A:$AK,13,0),"")</f>
        <v/>
      </c>
      <c r="AA153" s="29">
        <f t="shared" si="70"/>
        <v>0</v>
      </c>
      <c r="AB153" s="30">
        <f t="shared" si="70"/>
        <v>0</v>
      </c>
      <c r="AC153" s="30">
        <f t="shared" si="70"/>
        <v>0</v>
      </c>
      <c r="AD153" s="30">
        <f t="shared" si="67"/>
        <v>0</v>
      </c>
      <c r="AE153" s="30">
        <f t="shared" si="67"/>
        <v>0</v>
      </c>
      <c r="AF153" s="30">
        <f t="shared" si="67"/>
        <v>0</v>
      </c>
      <c r="AG153" s="31">
        <f t="shared" si="67"/>
        <v>0</v>
      </c>
      <c r="AH153" s="29">
        <f t="shared" si="71"/>
        <v>0</v>
      </c>
      <c r="AI153" s="30">
        <f t="shared" si="71"/>
        <v>0</v>
      </c>
      <c r="AJ153" s="30">
        <f t="shared" si="71"/>
        <v>0</v>
      </c>
      <c r="AK153" s="30">
        <f t="shared" si="68"/>
        <v>0</v>
      </c>
      <c r="AL153" s="30">
        <f t="shared" si="68"/>
        <v>0</v>
      </c>
      <c r="AM153" s="30">
        <f t="shared" si="68"/>
        <v>0</v>
      </c>
      <c r="AN153" s="31">
        <f t="shared" si="68"/>
        <v>0</v>
      </c>
      <c r="AO153" s="42" t="str">
        <f t="shared" si="72"/>
        <v/>
      </c>
      <c r="AP153" s="43" t="str">
        <f t="shared" si="72"/>
        <v/>
      </c>
      <c r="AQ153" s="43" t="str">
        <f t="shared" si="72"/>
        <v/>
      </c>
      <c r="AR153" s="43" t="str">
        <f t="shared" si="72"/>
        <v/>
      </c>
      <c r="AS153" s="43" t="str">
        <f t="shared" si="72"/>
        <v/>
      </c>
      <c r="AT153" s="43" t="str">
        <f t="shared" si="72"/>
        <v/>
      </c>
      <c r="AU153" s="90" t="str">
        <f t="shared" si="72"/>
        <v/>
      </c>
      <c r="AV153" t="str">
        <f t="shared" si="62"/>
        <v>C3 - Standard and Premium</v>
      </c>
      <c r="AW153" t="str">
        <f t="shared" si="60"/>
        <v>C3 - Standard and Premium_AM &amp; EMEA</v>
      </c>
    </row>
    <row r="154" spans="1:49" ht="15" outlineLevel="1" x14ac:dyDescent="0.25">
      <c r="A154" s="21" t="s">
        <v>318</v>
      </c>
      <c r="B154" t="s">
        <v>319</v>
      </c>
      <c r="C154" t="s">
        <v>26</v>
      </c>
      <c r="D154" t="s">
        <v>34</v>
      </c>
      <c r="E154" t="str">
        <f>VLOOKUP(A154,[1]VLookup!G:I,3,0)</f>
        <v>C3 Walkies</v>
      </c>
      <c r="F154" s="105">
        <v>0</v>
      </c>
      <c r="G154" s="103">
        <f t="shared" si="73"/>
        <v>0</v>
      </c>
      <c r="H154" s="103">
        <f>IFERROR(VLOOKUP(A154,[1]ISC_bookings_input!H:I,2,0),0)</f>
        <v>0</v>
      </c>
      <c r="I154" s="103">
        <f t="shared" si="73"/>
        <v>0</v>
      </c>
      <c r="J154" s="103">
        <f t="shared" si="73"/>
        <v>0</v>
      </c>
      <c r="K154" s="103">
        <f t="shared" si="73"/>
        <v>0</v>
      </c>
      <c r="L154" s="104">
        <f t="shared" si="73"/>
        <v>0</v>
      </c>
      <c r="M154" s="86" t="str">
        <f>IFERROR(VLOOKUP(A154,[1]Revenue_Margin_input_ISC!A:F,6,0),"")</f>
        <v/>
      </c>
      <c r="N154" s="25" t="str">
        <f t="shared" si="74"/>
        <v/>
      </c>
      <c r="O154" s="25" t="str">
        <f t="shared" si="74"/>
        <v/>
      </c>
      <c r="P154" s="25" t="str">
        <f t="shared" si="74"/>
        <v/>
      </c>
      <c r="Q154" s="25" t="str">
        <f t="shared" si="74"/>
        <v/>
      </c>
      <c r="R154" s="25" t="str">
        <f t="shared" si="74"/>
        <v/>
      </c>
      <c r="S154" s="26" t="str">
        <f t="shared" si="74"/>
        <v/>
      </c>
      <c r="T154" s="27" t="str">
        <f>IFERROR(VLOOKUP(A154,[1]Revenue_Margin_input_ISC!A:K,7,0),"")</f>
        <v/>
      </c>
      <c r="U154" s="28" t="str">
        <f>IFERROR(VLOOKUP(A154,[1]Revenue_Margin_input_ISC!A:K,8,0),"")</f>
        <v/>
      </c>
      <c r="V154" s="28" t="str">
        <f>IFERROR(VLOOKUP($A154,[1]Revenue_Margin_input_ISC!$A:$AK,9,0),"")</f>
        <v/>
      </c>
      <c r="W154" s="28" t="str">
        <f>IFERROR(VLOOKUP($A154,[1]Revenue_Margin_input_ISC!$A:$AK,10,0),"")</f>
        <v/>
      </c>
      <c r="X154" s="28" t="str">
        <f>IFERROR(VLOOKUP($A154,[1]Revenue_Margin_input_ISC!$A:$AK,11,0),"")</f>
        <v/>
      </c>
      <c r="Y154" s="28" t="str">
        <f>IFERROR(VLOOKUP($A154,[1]Revenue_Margin_input_ISC!$A:$AK,12,0),"")</f>
        <v/>
      </c>
      <c r="Z154" s="28" t="str">
        <f>IFERROR(VLOOKUP($A154,[1]Revenue_Margin_input_ISC!$A:$AK,13,0),"")</f>
        <v/>
      </c>
      <c r="AA154" s="29">
        <f t="shared" si="70"/>
        <v>0</v>
      </c>
      <c r="AB154" s="30">
        <f t="shared" si="70"/>
        <v>0</v>
      </c>
      <c r="AC154" s="30">
        <f t="shared" si="70"/>
        <v>0</v>
      </c>
      <c r="AD154" s="30">
        <f t="shared" si="67"/>
        <v>0</v>
      </c>
      <c r="AE154" s="30">
        <f t="shared" si="67"/>
        <v>0</v>
      </c>
      <c r="AF154" s="30">
        <f t="shared" si="67"/>
        <v>0</v>
      </c>
      <c r="AG154" s="31">
        <f t="shared" si="67"/>
        <v>0</v>
      </c>
      <c r="AH154" s="29">
        <f t="shared" si="71"/>
        <v>0</v>
      </c>
      <c r="AI154" s="30">
        <f t="shared" si="71"/>
        <v>0</v>
      </c>
      <c r="AJ154" s="30">
        <f t="shared" si="71"/>
        <v>0</v>
      </c>
      <c r="AK154" s="30">
        <f t="shared" si="68"/>
        <v>0</v>
      </c>
      <c r="AL154" s="30">
        <f t="shared" si="68"/>
        <v>0</v>
      </c>
      <c r="AM154" s="30">
        <f t="shared" si="68"/>
        <v>0</v>
      </c>
      <c r="AN154" s="31">
        <f t="shared" si="68"/>
        <v>0</v>
      </c>
      <c r="AO154" s="42" t="str">
        <f t="shared" si="72"/>
        <v/>
      </c>
      <c r="AP154" s="43" t="str">
        <f t="shared" si="72"/>
        <v/>
      </c>
      <c r="AQ154" s="43" t="str">
        <f t="shared" si="72"/>
        <v/>
      </c>
      <c r="AR154" s="43" t="str">
        <f t="shared" si="72"/>
        <v/>
      </c>
      <c r="AS154" s="43" t="str">
        <f t="shared" si="72"/>
        <v/>
      </c>
      <c r="AT154" s="43" t="str">
        <f t="shared" si="72"/>
        <v/>
      </c>
      <c r="AU154" s="90" t="str">
        <f t="shared" si="72"/>
        <v/>
      </c>
      <c r="AV154" t="str">
        <f t="shared" si="62"/>
        <v>C3 - Standard and Premium</v>
      </c>
      <c r="AW154" t="str">
        <f t="shared" si="60"/>
        <v>C3 - Standard and Premium_AM &amp; EMEA</v>
      </c>
    </row>
    <row r="155" spans="1:49" ht="15" outlineLevel="1" x14ac:dyDescent="0.25">
      <c r="A155" s="21" t="s">
        <v>320</v>
      </c>
      <c r="B155" t="s">
        <v>321</v>
      </c>
      <c r="C155" t="s">
        <v>26</v>
      </c>
      <c r="D155" t="s">
        <v>29</v>
      </c>
      <c r="E155" t="str">
        <f>VLOOKUP(A155,[1]VLookup!G:I,3,0)</f>
        <v>C3 Walkies</v>
      </c>
      <c r="F155" s="105">
        <v>0</v>
      </c>
      <c r="G155" s="103">
        <f t="shared" si="73"/>
        <v>0</v>
      </c>
      <c r="H155" s="103">
        <f>IFERROR(VLOOKUP(A155,[1]ISC_bookings_input!H:I,2,0),0)</f>
        <v>0</v>
      </c>
      <c r="I155" s="103">
        <f t="shared" si="73"/>
        <v>0</v>
      </c>
      <c r="J155" s="103">
        <f t="shared" si="73"/>
        <v>0</v>
      </c>
      <c r="K155" s="103">
        <f t="shared" si="73"/>
        <v>0</v>
      </c>
      <c r="L155" s="104">
        <f t="shared" si="73"/>
        <v>0</v>
      </c>
      <c r="M155" s="86" t="str">
        <f>IFERROR(VLOOKUP(A155,[1]Revenue_Margin_input_ISC!A:F,6,0),"")</f>
        <v/>
      </c>
      <c r="N155" s="25" t="str">
        <f t="shared" si="74"/>
        <v/>
      </c>
      <c r="O155" s="25" t="str">
        <f t="shared" si="74"/>
        <v/>
      </c>
      <c r="P155" s="25" t="str">
        <f t="shared" si="74"/>
        <v/>
      </c>
      <c r="Q155" s="25" t="str">
        <f t="shared" si="74"/>
        <v/>
      </c>
      <c r="R155" s="25" t="str">
        <f t="shared" si="74"/>
        <v/>
      </c>
      <c r="S155" s="26" t="str">
        <f t="shared" si="74"/>
        <v/>
      </c>
      <c r="T155" s="27" t="str">
        <f>IFERROR(VLOOKUP(A155,[1]Revenue_Margin_input_ISC!A:K,7,0),"")</f>
        <v/>
      </c>
      <c r="U155" s="28" t="str">
        <f>IFERROR(VLOOKUP(A155,[1]Revenue_Margin_input_ISC!A:K,8,0),"")</f>
        <v/>
      </c>
      <c r="V155" s="28" t="str">
        <f>IFERROR(VLOOKUP($A155,[1]Revenue_Margin_input_ISC!$A:$AK,9,0),"")</f>
        <v/>
      </c>
      <c r="W155" s="28" t="str">
        <f>IFERROR(VLOOKUP($A155,[1]Revenue_Margin_input_ISC!$A:$AK,10,0),"")</f>
        <v/>
      </c>
      <c r="X155" s="28" t="str">
        <f>IFERROR(VLOOKUP($A155,[1]Revenue_Margin_input_ISC!$A:$AK,11,0),"")</f>
        <v/>
      </c>
      <c r="Y155" s="28" t="str">
        <f>IFERROR(VLOOKUP($A155,[1]Revenue_Margin_input_ISC!$A:$AK,12,0),"")</f>
        <v/>
      </c>
      <c r="Z155" s="28" t="str">
        <f>IFERROR(VLOOKUP($A155,[1]Revenue_Margin_input_ISC!$A:$AK,13,0),"")</f>
        <v/>
      </c>
      <c r="AA155" s="29">
        <f t="shared" si="70"/>
        <v>0</v>
      </c>
      <c r="AB155" s="30">
        <f t="shared" si="70"/>
        <v>0</v>
      </c>
      <c r="AC155" s="30">
        <f t="shared" si="70"/>
        <v>0</v>
      </c>
      <c r="AD155" s="30">
        <f t="shared" si="67"/>
        <v>0</v>
      </c>
      <c r="AE155" s="30">
        <f t="shared" si="67"/>
        <v>0</v>
      </c>
      <c r="AF155" s="30">
        <f t="shared" si="67"/>
        <v>0</v>
      </c>
      <c r="AG155" s="31">
        <f t="shared" si="67"/>
        <v>0</v>
      </c>
      <c r="AH155" s="29">
        <f t="shared" si="71"/>
        <v>0</v>
      </c>
      <c r="AI155" s="30">
        <f t="shared" si="71"/>
        <v>0</v>
      </c>
      <c r="AJ155" s="30">
        <f t="shared" si="71"/>
        <v>0</v>
      </c>
      <c r="AK155" s="30">
        <f t="shared" si="68"/>
        <v>0</v>
      </c>
      <c r="AL155" s="30">
        <f t="shared" si="68"/>
        <v>0</v>
      </c>
      <c r="AM155" s="30">
        <f t="shared" si="68"/>
        <v>0</v>
      </c>
      <c r="AN155" s="31">
        <f t="shared" si="68"/>
        <v>0</v>
      </c>
      <c r="AO155" s="42" t="str">
        <f t="shared" si="72"/>
        <v/>
      </c>
      <c r="AP155" s="43" t="str">
        <f t="shared" si="72"/>
        <v/>
      </c>
      <c r="AQ155" s="43" t="str">
        <f t="shared" si="72"/>
        <v/>
      </c>
      <c r="AR155" s="43" t="str">
        <f t="shared" si="72"/>
        <v/>
      </c>
      <c r="AS155" s="43" t="str">
        <f t="shared" si="72"/>
        <v/>
      </c>
      <c r="AT155" s="43" t="str">
        <f t="shared" si="72"/>
        <v/>
      </c>
      <c r="AU155" s="90" t="str">
        <f t="shared" si="72"/>
        <v/>
      </c>
      <c r="AV155" t="str">
        <f t="shared" si="62"/>
        <v>C3 - Standard and Premium</v>
      </c>
      <c r="AW155" t="str">
        <f t="shared" si="60"/>
        <v>C3 - Standard and Premium_AM &amp; EMEA</v>
      </c>
    </row>
    <row r="156" spans="1:49" ht="15" outlineLevel="1" x14ac:dyDescent="0.25">
      <c r="A156" s="21" t="s">
        <v>322</v>
      </c>
      <c r="B156" t="s">
        <v>323</v>
      </c>
      <c r="C156" t="s">
        <v>26</v>
      </c>
      <c r="D156" t="s">
        <v>18</v>
      </c>
      <c r="E156" t="str">
        <f>VLOOKUP(A156,[1]VLookup!G:I,3,0)</f>
        <v>C3 Walkies</v>
      </c>
      <c r="F156" s="105">
        <v>0</v>
      </c>
      <c r="G156" s="103">
        <f t="shared" si="73"/>
        <v>0</v>
      </c>
      <c r="H156" s="103">
        <f>IFERROR(VLOOKUP(A156,[1]ISC_bookings_input!H:I,2,0),0)</f>
        <v>0</v>
      </c>
      <c r="I156" s="103">
        <f t="shared" si="73"/>
        <v>0</v>
      </c>
      <c r="J156" s="103">
        <f t="shared" si="73"/>
        <v>0</v>
      </c>
      <c r="K156" s="103">
        <f t="shared" si="73"/>
        <v>0</v>
      </c>
      <c r="L156" s="104">
        <f t="shared" si="73"/>
        <v>0</v>
      </c>
      <c r="M156" s="86" t="str">
        <f>IFERROR(VLOOKUP(A156,[1]Revenue_Margin_input_ISC!A:F,6,0),"")</f>
        <v/>
      </c>
      <c r="N156" s="25" t="str">
        <f t="shared" si="74"/>
        <v/>
      </c>
      <c r="O156" s="25" t="str">
        <f t="shared" si="74"/>
        <v/>
      </c>
      <c r="P156" s="25" t="str">
        <f t="shared" si="74"/>
        <v/>
      </c>
      <c r="Q156" s="25" t="str">
        <f t="shared" si="74"/>
        <v/>
      </c>
      <c r="R156" s="25" t="str">
        <f t="shared" si="74"/>
        <v/>
      </c>
      <c r="S156" s="26" t="str">
        <f t="shared" si="74"/>
        <v/>
      </c>
      <c r="T156" s="27" t="str">
        <f>IFERROR(VLOOKUP(A156,[1]Revenue_Margin_input_ISC!A:K,7,0),"")</f>
        <v/>
      </c>
      <c r="U156" s="28" t="str">
        <f>IFERROR(VLOOKUP(A156,[1]Revenue_Margin_input_ISC!A:K,8,0),"")</f>
        <v/>
      </c>
      <c r="V156" s="28" t="str">
        <f>IFERROR(VLOOKUP($A156,[1]Revenue_Margin_input_ISC!$A:$AK,9,0),"")</f>
        <v/>
      </c>
      <c r="W156" s="28" t="str">
        <f>IFERROR(VLOOKUP($A156,[1]Revenue_Margin_input_ISC!$A:$AK,10,0),"")</f>
        <v/>
      </c>
      <c r="X156" s="28" t="str">
        <f>IFERROR(VLOOKUP($A156,[1]Revenue_Margin_input_ISC!$A:$AK,11,0),"")</f>
        <v/>
      </c>
      <c r="Y156" s="28" t="str">
        <f>IFERROR(VLOOKUP($A156,[1]Revenue_Margin_input_ISC!$A:$AK,12,0),"")</f>
        <v/>
      </c>
      <c r="Z156" s="28" t="str">
        <f>IFERROR(VLOOKUP($A156,[1]Revenue_Margin_input_ISC!$A:$AK,13,0),"")</f>
        <v/>
      </c>
      <c r="AA156" s="29">
        <f t="shared" si="70"/>
        <v>0</v>
      </c>
      <c r="AB156" s="30">
        <f t="shared" si="70"/>
        <v>0</v>
      </c>
      <c r="AC156" s="30">
        <f t="shared" si="70"/>
        <v>0</v>
      </c>
      <c r="AD156" s="30">
        <f t="shared" si="67"/>
        <v>0</v>
      </c>
      <c r="AE156" s="30">
        <f t="shared" si="67"/>
        <v>0</v>
      </c>
      <c r="AF156" s="30">
        <f t="shared" si="67"/>
        <v>0</v>
      </c>
      <c r="AG156" s="31">
        <f t="shared" si="67"/>
        <v>0</v>
      </c>
      <c r="AH156" s="29">
        <f t="shared" si="71"/>
        <v>0</v>
      </c>
      <c r="AI156" s="30">
        <f t="shared" si="71"/>
        <v>0</v>
      </c>
      <c r="AJ156" s="30">
        <f t="shared" si="71"/>
        <v>0</v>
      </c>
      <c r="AK156" s="30">
        <f t="shared" si="68"/>
        <v>0</v>
      </c>
      <c r="AL156" s="30">
        <f t="shared" si="68"/>
        <v>0</v>
      </c>
      <c r="AM156" s="30">
        <f t="shared" si="68"/>
        <v>0</v>
      </c>
      <c r="AN156" s="31">
        <f t="shared" si="68"/>
        <v>0</v>
      </c>
      <c r="AO156" s="42" t="str">
        <f t="shared" si="72"/>
        <v/>
      </c>
      <c r="AP156" s="43" t="str">
        <f t="shared" si="72"/>
        <v/>
      </c>
      <c r="AQ156" s="43" t="str">
        <f t="shared" si="72"/>
        <v/>
      </c>
      <c r="AR156" s="43" t="str">
        <f t="shared" si="72"/>
        <v/>
      </c>
      <c r="AS156" s="43" t="str">
        <f t="shared" si="72"/>
        <v/>
      </c>
      <c r="AT156" s="43" t="str">
        <f t="shared" si="72"/>
        <v/>
      </c>
      <c r="AU156" s="90" t="str">
        <f t="shared" si="72"/>
        <v/>
      </c>
      <c r="AV156" t="str">
        <f t="shared" si="62"/>
        <v>C3 - Standard and Premium</v>
      </c>
      <c r="AW156" t="str">
        <f t="shared" si="60"/>
        <v>C3 - Standard and Premium_AM &amp; EMEA</v>
      </c>
    </row>
    <row r="157" spans="1:49" ht="15" outlineLevel="1" x14ac:dyDescent="0.25">
      <c r="A157" s="21" t="s">
        <v>324</v>
      </c>
      <c r="B157" t="s">
        <v>325</v>
      </c>
      <c r="C157" t="s">
        <v>26</v>
      </c>
      <c r="D157" t="s">
        <v>15</v>
      </c>
      <c r="E157" t="str">
        <f>VLOOKUP(A157,[1]VLookup!G:I,3,0)</f>
        <v>C3 Walkies</v>
      </c>
      <c r="F157" s="105">
        <v>0</v>
      </c>
      <c r="G157" s="103">
        <f t="shared" si="73"/>
        <v>0</v>
      </c>
      <c r="H157" s="103">
        <f>IFERROR(VLOOKUP(A157,[1]ISC_bookings_input!H:I,2,0),0)</f>
        <v>0</v>
      </c>
      <c r="I157" s="103">
        <f t="shared" si="73"/>
        <v>0</v>
      </c>
      <c r="J157" s="103">
        <f t="shared" si="73"/>
        <v>0</v>
      </c>
      <c r="K157" s="103">
        <f t="shared" si="73"/>
        <v>0</v>
      </c>
      <c r="L157" s="104">
        <f t="shared" si="73"/>
        <v>0</v>
      </c>
      <c r="M157" s="86" t="str">
        <f>IFERROR(VLOOKUP(A157,[1]Revenue_Margin_input_ISC!A:F,6,0),"")</f>
        <v/>
      </c>
      <c r="N157" s="25" t="str">
        <f t="shared" si="74"/>
        <v/>
      </c>
      <c r="O157" s="25" t="str">
        <f t="shared" si="74"/>
        <v/>
      </c>
      <c r="P157" s="25" t="str">
        <f t="shared" si="74"/>
        <v/>
      </c>
      <c r="Q157" s="25" t="str">
        <f t="shared" si="74"/>
        <v/>
      </c>
      <c r="R157" s="25" t="str">
        <f t="shared" si="74"/>
        <v/>
      </c>
      <c r="S157" s="26" t="str">
        <f t="shared" si="74"/>
        <v/>
      </c>
      <c r="T157" s="27" t="str">
        <f>IFERROR(VLOOKUP(A157,[1]Revenue_Margin_input_ISC!A:K,7,0),"")</f>
        <v/>
      </c>
      <c r="U157" s="28" t="str">
        <f>IFERROR(VLOOKUP(A157,[1]Revenue_Margin_input_ISC!A:K,8,0),"")</f>
        <v/>
      </c>
      <c r="V157" s="28" t="str">
        <f>IFERROR(VLOOKUP($A157,[1]Revenue_Margin_input_ISC!$A:$AK,9,0),"")</f>
        <v/>
      </c>
      <c r="W157" s="28" t="str">
        <f>IFERROR(VLOOKUP($A157,[1]Revenue_Margin_input_ISC!$A:$AK,10,0),"")</f>
        <v/>
      </c>
      <c r="X157" s="28" t="str">
        <f>IFERROR(VLOOKUP($A157,[1]Revenue_Margin_input_ISC!$A:$AK,11,0),"")</f>
        <v/>
      </c>
      <c r="Y157" s="28" t="str">
        <f>IFERROR(VLOOKUP($A157,[1]Revenue_Margin_input_ISC!$A:$AK,12,0),"")</f>
        <v/>
      </c>
      <c r="Z157" s="28" t="str">
        <f>IFERROR(VLOOKUP($A157,[1]Revenue_Margin_input_ISC!$A:$AK,13,0),"")</f>
        <v/>
      </c>
      <c r="AA157" s="29">
        <f t="shared" si="70"/>
        <v>0</v>
      </c>
      <c r="AB157" s="30">
        <f t="shared" si="70"/>
        <v>0</v>
      </c>
      <c r="AC157" s="30">
        <f t="shared" si="70"/>
        <v>0</v>
      </c>
      <c r="AD157" s="30">
        <f t="shared" si="67"/>
        <v>0</v>
      </c>
      <c r="AE157" s="30">
        <f t="shared" si="67"/>
        <v>0</v>
      </c>
      <c r="AF157" s="30">
        <f t="shared" si="67"/>
        <v>0</v>
      </c>
      <c r="AG157" s="31">
        <f t="shared" si="67"/>
        <v>0</v>
      </c>
      <c r="AH157" s="29">
        <f t="shared" si="71"/>
        <v>0</v>
      </c>
      <c r="AI157" s="30">
        <f t="shared" si="71"/>
        <v>0</v>
      </c>
      <c r="AJ157" s="30">
        <f t="shared" si="71"/>
        <v>0</v>
      </c>
      <c r="AK157" s="30">
        <f t="shared" si="68"/>
        <v>0</v>
      </c>
      <c r="AL157" s="30">
        <f t="shared" si="68"/>
        <v>0</v>
      </c>
      <c r="AM157" s="30">
        <f t="shared" si="68"/>
        <v>0</v>
      </c>
      <c r="AN157" s="31">
        <f t="shared" si="68"/>
        <v>0</v>
      </c>
      <c r="AO157" s="42" t="str">
        <f t="shared" si="72"/>
        <v/>
      </c>
      <c r="AP157" s="43" t="str">
        <f t="shared" si="72"/>
        <v/>
      </c>
      <c r="AQ157" s="43" t="str">
        <f t="shared" si="72"/>
        <v/>
      </c>
      <c r="AR157" s="43" t="str">
        <f t="shared" si="72"/>
        <v/>
      </c>
      <c r="AS157" s="43" t="str">
        <f t="shared" si="72"/>
        <v/>
      </c>
      <c r="AT157" s="43" t="str">
        <f t="shared" si="72"/>
        <v/>
      </c>
      <c r="AU157" s="90" t="str">
        <f t="shared" si="72"/>
        <v/>
      </c>
      <c r="AV157" t="str">
        <f t="shared" si="62"/>
        <v>C3 - Standard and Premium</v>
      </c>
      <c r="AW157" t="str">
        <f t="shared" si="60"/>
        <v>C3 - Standard and Premium_AM &amp; EMEA</v>
      </c>
    </row>
    <row r="158" spans="1:49" ht="15" outlineLevel="1" x14ac:dyDescent="0.25">
      <c r="A158" s="21" t="s">
        <v>326</v>
      </c>
      <c r="B158" t="s">
        <v>327</v>
      </c>
      <c r="C158" t="s">
        <v>26</v>
      </c>
      <c r="D158" t="s">
        <v>18</v>
      </c>
      <c r="E158" t="str">
        <f>VLOOKUP(A158,[1]VLookup!G:I,3,0)</f>
        <v>C3 Walkies</v>
      </c>
      <c r="F158" s="105">
        <v>0</v>
      </c>
      <c r="G158" s="103">
        <f t="shared" si="73"/>
        <v>0</v>
      </c>
      <c r="H158" s="103">
        <f>IFERROR(VLOOKUP(A158,[1]ISC_bookings_input!H:I,2,0),0)</f>
        <v>0</v>
      </c>
      <c r="I158" s="103">
        <f t="shared" si="73"/>
        <v>0</v>
      </c>
      <c r="J158" s="103">
        <f t="shared" si="73"/>
        <v>0</v>
      </c>
      <c r="K158" s="103">
        <f t="shared" si="73"/>
        <v>0</v>
      </c>
      <c r="L158" s="104">
        <f t="shared" si="73"/>
        <v>0</v>
      </c>
      <c r="M158" s="86" t="str">
        <f>IFERROR(VLOOKUP(A158,[1]Revenue_Margin_input_ISC!A:F,6,0),"")</f>
        <v/>
      </c>
      <c r="N158" s="25" t="str">
        <f t="shared" si="74"/>
        <v/>
      </c>
      <c r="O158" s="25" t="str">
        <f t="shared" si="74"/>
        <v/>
      </c>
      <c r="P158" s="25" t="str">
        <f t="shared" si="74"/>
        <v/>
      </c>
      <c r="Q158" s="25" t="str">
        <f t="shared" si="74"/>
        <v/>
      </c>
      <c r="R158" s="25" t="str">
        <f t="shared" si="74"/>
        <v/>
      </c>
      <c r="S158" s="26" t="str">
        <f t="shared" si="74"/>
        <v/>
      </c>
      <c r="T158" s="27" t="str">
        <f>IFERROR(VLOOKUP(A158,[1]Revenue_Margin_input_ISC!A:K,7,0),"")</f>
        <v/>
      </c>
      <c r="U158" s="28" t="str">
        <f>IFERROR(VLOOKUP(A158,[1]Revenue_Margin_input_ISC!A:K,8,0),"")</f>
        <v/>
      </c>
      <c r="V158" s="28" t="str">
        <f>IFERROR(VLOOKUP($A158,[1]Revenue_Margin_input_ISC!$A:$AK,9,0),"")</f>
        <v/>
      </c>
      <c r="W158" s="28" t="str">
        <f>IFERROR(VLOOKUP($A158,[1]Revenue_Margin_input_ISC!$A:$AK,10,0),"")</f>
        <v/>
      </c>
      <c r="X158" s="28" t="str">
        <f>IFERROR(VLOOKUP($A158,[1]Revenue_Margin_input_ISC!$A:$AK,11,0),"")</f>
        <v/>
      </c>
      <c r="Y158" s="28" t="str">
        <f>IFERROR(VLOOKUP($A158,[1]Revenue_Margin_input_ISC!$A:$AK,12,0),"")</f>
        <v/>
      </c>
      <c r="Z158" s="28" t="str">
        <f>IFERROR(VLOOKUP($A158,[1]Revenue_Margin_input_ISC!$A:$AK,13,0),"")</f>
        <v/>
      </c>
      <c r="AA158" s="29">
        <f t="shared" si="70"/>
        <v>0</v>
      </c>
      <c r="AB158" s="30">
        <f t="shared" si="70"/>
        <v>0</v>
      </c>
      <c r="AC158" s="30">
        <f t="shared" si="70"/>
        <v>0</v>
      </c>
      <c r="AD158" s="30">
        <f t="shared" si="67"/>
        <v>0</v>
      </c>
      <c r="AE158" s="30">
        <f t="shared" si="67"/>
        <v>0</v>
      </c>
      <c r="AF158" s="30">
        <f t="shared" si="67"/>
        <v>0</v>
      </c>
      <c r="AG158" s="31">
        <f t="shared" si="67"/>
        <v>0</v>
      </c>
      <c r="AH158" s="29">
        <f t="shared" si="71"/>
        <v>0</v>
      </c>
      <c r="AI158" s="30">
        <f t="shared" si="71"/>
        <v>0</v>
      </c>
      <c r="AJ158" s="30">
        <f t="shared" si="71"/>
        <v>0</v>
      </c>
      <c r="AK158" s="30">
        <f t="shared" si="68"/>
        <v>0</v>
      </c>
      <c r="AL158" s="30">
        <f t="shared" si="68"/>
        <v>0</v>
      </c>
      <c r="AM158" s="30">
        <f t="shared" si="68"/>
        <v>0</v>
      </c>
      <c r="AN158" s="31">
        <f t="shared" si="68"/>
        <v>0</v>
      </c>
      <c r="AO158" s="42" t="str">
        <f t="shared" si="72"/>
        <v/>
      </c>
      <c r="AP158" s="43" t="str">
        <f t="shared" si="72"/>
        <v/>
      </c>
      <c r="AQ158" s="43" t="str">
        <f t="shared" si="72"/>
        <v/>
      </c>
      <c r="AR158" s="43" t="str">
        <f t="shared" si="72"/>
        <v/>
      </c>
      <c r="AS158" s="43" t="str">
        <f t="shared" si="72"/>
        <v/>
      </c>
      <c r="AT158" s="43" t="str">
        <f t="shared" si="72"/>
        <v/>
      </c>
      <c r="AU158" s="90" t="str">
        <f t="shared" si="72"/>
        <v/>
      </c>
      <c r="AV158" t="str">
        <f t="shared" si="62"/>
        <v>C3 - Standard and Premium</v>
      </c>
      <c r="AW158" t="str">
        <f t="shared" si="60"/>
        <v>C3 - Standard and Premium_AM &amp; EMEA</v>
      </c>
    </row>
    <row r="159" spans="1:49" ht="15" outlineLevel="1" x14ac:dyDescent="0.25">
      <c r="A159" s="21" t="s">
        <v>328</v>
      </c>
      <c r="B159" t="s">
        <v>329</v>
      </c>
      <c r="C159" t="s">
        <v>26</v>
      </c>
      <c r="D159" t="s">
        <v>15</v>
      </c>
      <c r="E159" t="str">
        <f>VLOOKUP(A159,[1]VLookup!G:I,3,0)</f>
        <v>C3 Walkies</v>
      </c>
      <c r="F159" s="105">
        <v>0</v>
      </c>
      <c r="G159" s="103">
        <f t="shared" si="73"/>
        <v>0</v>
      </c>
      <c r="H159" s="103">
        <f>IFERROR(VLOOKUP(A159,[1]ISC_bookings_input!H:I,2,0),0)</f>
        <v>0</v>
      </c>
      <c r="I159" s="103">
        <f t="shared" si="73"/>
        <v>0</v>
      </c>
      <c r="J159" s="103">
        <f t="shared" si="73"/>
        <v>0</v>
      </c>
      <c r="K159" s="103">
        <f t="shared" si="73"/>
        <v>0</v>
      </c>
      <c r="L159" s="104">
        <f t="shared" si="73"/>
        <v>0</v>
      </c>
      <c r="M159" s="86" t="str">
        <f>IFERROR(VLOOKUP(A159,[1]Revenue_Margin_input_ISC!A:F,6,0),"")</f>
        <v/>
      </c>
      <c r="N159" s="25" t="str">
        <f t="shared" si="74"/>
        <v/>
      </c>
      <c r="O159" s="25" t="str">
        <f t="shared" si="74"/>
        <v/>
      </c>
      <c r="P159" s="25" t="str">
        <f t="shared" si="74"/>
        <v/>
      </c>
      <c r="Q159" s="25" t="str">
        <f t="shared" si="74"/>
        <v/>
      </c>
      <c r="R159" s="25" t="str">
        <f t="shared" si="74"/>
        <v/>
      </c>
      <c r="S159" s="26" t="str">
        <f t="shared" si="74"/>
        <v/>
      </c>
      <c r="T159" s="27" t="str">
        <f>IFERROR(VLOOKUP(A159,[1]Revenue_Margin_input_ISC!A:K,7,0),"")</f>
        <v/>
      </c>
      <c r="U159" s="28" t="str">
        <f>IFERROR(VLOOKUP(A159,[1]Revenue_Margin_input_ISC!A:K,8,0),"")</f>
        <v/>
      </c>
      <c r="V159" s="28" t="str">
        <f>IFERROR(VLOOKUP($A159,[1]Revenue_Margin_input_ISC!$A:$AK,9,0),"")</f>
        <v/>
      </c>
      <c r="W159" s="28" t="str">
        <f>IFERROR(VLOOKUP($A159,[1]Revenue_Margin_input_ISC!$A:$AK,10,0),"")</f>
        <v/>
      </c>
      <c r="X159" s="28" t="str">
        <f>IFERROR(VLOOKUP($A159,[1]Revenue_Margin_input_ISC!$A:$AK,11,0),"")</f>
        <v/>
      </c>
      <c r="Y159" s="28" t="str">
        <f>IFERROR(VLOOKUP($A159,[1]Revenue_Margin_input_ISC!$A:$AK,12,0),"")</f>
        <v/>
      </c>
      <c r="Z159" s="28" t="str">
        <f>IFERROR(VLOOKUP($A159,[1]Revenue_Margin_input_ISC!$A:$AK,13,0),"")</f>
        <v/>
      </c>
      <c r="AA159" s="29">
        <f t="shared" si="70"/>
        <v>0</v>
      </c>
      <c r="AB159" s="30">
        <f t="shared" si="70"/>
        <v>0</v>
      </c>
      <c r="AC159" s="30">
        <f t="shared" si="70"/>
        <v>0</v>
      </c>
      <c r="AD159" s="30">
        <f t="shared" si="67"/>
        <v>0</v>
      </c>
      <c r="AE159" s="30">
        <f t="shared" si="67"/>
        <v>0</v>
      </c>
      <c r="AF159" s="30">
        <f t="shared" si="67"/>
        <v>0</v>
      </c>
      <c r="AG159" s="31">
        <f t="shared" si="67"/>
        <v>0</v>
      </c>
      <c r="AH159" s="29">
        <f t="shared" si="71"/>
        <v>0</v>
      </c>
      <c r="AI159" s="30">
        <f t="shared" si="71"/>
        <v>0</v>
      </c>
      <c r="AJ159" s="30">
        <f t="shared" si="71"/>
        <v>0</v>
      </c>
      <c r="AK159" s="30">
        <f t="shared" si="68"/>
        <v>0</v>
      </c>
      <c r="AL159" s="30">
        <f t="shared" si="68"/>
        <v>0</v>
      </c>
      <c r="AM159" s="30">
        <f t="shared" si="68"/>
        <v>0</v>
      </c>
      <c r="AN159" s="31">
        <f t="shared" si="68"/>
        <v>0</v>
      </c>
      <c r="AO159" s="42" t="str">
        <f t="shared" si="72"/>
        <v/>
      </c>
      <c r="AP159" s="43" t="str">
        <f t="shared" si="72"/>
        <v/>
      </c>
      <c r="AQ159" s="43" t="str">
        <f t="shared" si="72"/>
        <v/>
      </c>
      <c r="AR159" s="43" t="str">
        <f t="shared" si="72"/>
        <v/>
      </c>
      <c r="AS159" s="43" t="str">
        <f t="shared" si="72"/>
        <v/>
      </c>
      <c r="AT159" s="43" t="str">
        <f t="shared" si="72"/>
        <v/>
      </c>
      <c r="AU159" s="90" t="str">
        <f t="shared" si="72"/>
        <v/>
      </c>
      <c r="AV159" t="str">
        <f t="shared" si="62"/>
        <v>C3 - Standard and Premium</v>
      </c>
      <c r="AW159" t="str">
        <f t="shared" si="60"/>
        <v>C3 - Standard and Premium_AM &amp; EMEA</v>
      </c>
    </row>
    <row r="160" spans="1:49" ht="15" outlineLevel="1" x14ac:dyDescent="0.25">
      <c r="A160" s="21" t="s">
        <v>330</v>
      </c>
      <c r="B160" t="s">
        <v>331</v>
      </c>
      <c r="C160" t="s">
        <v>26</v>
      </c>
      <c r="D160" t="s">
        <v>18</v>
      </c>
      <c r="E160" t="str">
        <f>VLOOKUP(A160,[1]VLookup!G:I,3,0)</f>
        <v>C3 Walkies</v>
      </c>
      <c r="F160" s="105">
        <v>0</v>
      </c>
      <c r="G160" s="103">
        <f t="shared" si="73"/>
        <v>0</v>
      </c>
      <c r="H160" s="103">
        <f>IFERROR(VLOOKUP(A160,[1]ISC_bookings_input!H:I,2,0),0)</f>
        <v>0</v>
      </c>
      <c r="I160" s="103">
        <f t="shared" si="73"/>
        <v>0</v>
      </c>
      <c r="J160" s="103">
        <f t="shared" si="73"/>
        <v>0</v>
      </c>
      <c r="K160" s="103">
        <f t="shared" si="73"/>
        <v>0</v>
      </c>
      <c r="L160" s="104">
        <f t="shared" si="73"/>
        <v>0</v>
      </c>
      <c r="M160" s="86" t="str">
        <f>IFERROR(VLOOKUP(A160,[1]Revenue_Margin_input_ISC!A:F,6,0),"")</f>
        <v/>
      </c>
      <c r="N160" s="25" t="str">
        <f t="shared" si="74"/>
        <v/>
      </c>
      <c r="O160" s="25" t="str">
        <f t="shared" si="74"/>
        <v/>
      </c>
      <c r="P160" s="25" t="str">
        <f t="shared" si="74"/>
        <v/>
      </c>
      <c r="Q160" s="25" t="str">
        <f t="shared" si="74"/>
        <v/>
      </c>
      <c r="R160" s="25" t="str">
        <f t="shared" si="74"/>
        <v/>
      </c>
      <c r="S160" s="26" t="str">
        <f t="shared" si="74"/>
        <v/>
      </c>
      <c r="T160" s="27" t="str">
        <f>IFERROR(VLOOKUP(A160,[1]Revenue_Margin_input_ISC!A:K,7,0),"")</f>
        <v/>
      </c>
      <c r="U160" s="28" t="str">
        <f>IFERROR(VLOOKUP(A160,[1]Revenue_Margin_input_ISC!A:K,8,0),"")</f>
        <v/>
      </c>
      <c r="V160" s="28" t="str">
        <f>IFERROR(VLOOKUP($A160,[1]Revenue_Margin_input_ISC!$A:$AK,9,0),"")</f>
        <v/>
      </c>
      <c r="W160" s="28" t="str">
        <f>IFERROR(VLOOKUP($A160,[1]Revenue_Margin_input_ISC!$A:$AK,10,0),"")</f>
        <v/>
      </c>
      <c r="X160" s="28" t="str">
        <f>IFERROR(VLOOKUP($A160,[1]Revenue_Margin_input_ISC!$A:$AK,11,0),"")</f>
        <v/>
      </c>
      <c r="Y160" s="28" t="str">
        <f>IFERROR(VLOOKUP($A160,[1]Revenue_Margin_input_ISC!$A:$AK,12,0),"")</f>
        <v/>
      </c>
      <c r="Z160" s="28" t="str">
        <f>IFERROR(VLOOKUP($A160,[1]Revenue_Margin_input_ISC!$A:$AK,13,0),"")</f>
        <v/>
      </c>
      <c r="AA160" s="29">
        <f t="shared" si="70"/>
        <v>0</v>
      </c>
      <c r="AB160" s="30">
        <f t="shared" si="70"/>
        <v>0</v>
      </c>
      <c r="AC160" s="30">
        <f t="shared" si="70"/>
        <v>0</v>
      </c>
      <c r="AD160" s="30">
        <f t="shared" si="67"/>
        <v>0</v>
      </c>
      <c r="AE160" s="30">
        <f t="shared" si="67"/>
        <v>0</v>
      </c>
      <c r="AF160" s="30">
        <f t="shared" si="67"/>
        <v>0</v>
      </c>
      <c r="AG160" s="31">
        <f t="shared" si="67"/>
        <v>0</v>
      </c>
      <c r="AH160" s="29">
        <f t="shared" si="71"/>
        <v>0</v>
      </c>
      <c r="AI160" s="30">
        <f t="shared" si="71"/>
        <v>0</v>
      </c>
      <c r="AJ160" s="30">
        <f t="shared" si="71"/>
        <v>0</v>
      </c>
      <c r="AK160" s="30">
        <f t="shared" si="68"/>
        <v>0</v>
      </c>
      <c r="AL160" s="30">
        <f t="shared" si="68"/>
        <v>0</v>
      </c>
      <c r="AM160" s="30">
        <f t="shared" si="68"/>
        <v>0</v>
      </c>
      <c r="AN160" s="31">
        <f t="shared" si="68"/>
        <v>0</v>
      </c>
      <c r="AO160" s="42" t="str">
        <f t="shared" si="72"/>
        <v/>
      </c>
      <c r="AP160" s="43" t="str">
        <f t="shared" si="72"/>
        <v/>
      </c>
      <c r="AQ160" s="43" t="str">
        <f t="shared" si="72"/>
        <v/>
      </c>
      <c r="AR160" s="43" t="str">
        <f t="shared" si="72"/>
        <v/>
      </c>
      <c r="AS160" s="43" t="str">
        <f t="shared" si="72"/>
        <v/>
      </c>
      <c r="AT160" s="43" t="str">
        <f t="shared" si="72"/>
        <v/>
      </c>
      <c r="AU160" s="90" t="str">
        <f t="shared" si="72"/>
        <v/>
      </c>
      <c r="AV160" t="str">
        <f t="shared" si="62"/>
        <v>C3 - Standard and Premium</v>
      </c>
      <c r="AW160" t="str">
        <f t="shared" si="60"/>
        <v>C3 - Standard and Premium_AM &amp; EMEA</v>
      </c>
    </row>
    <row r="161" spans="1:49" ht="15" outlineLevel="1" x14ac:dyDescent="0.25">
      <c r="A161" s="21" t="s">
        <v>332</v>
      </c>
      <c r="B161" t="s">
        <v>333</v>
      </c>
      <c r="C161" t="s">
        <v>26</v>
      </c>
      <c r="D161" t="s">
        <v>15</v>
      </c>
      <c r="E161" t="str">
        <f>VLOOKUP(A161,[1]VLookup!G:I,3,0)</f>
        <v>C3 Walkies</v>
      </c>
      <c r="F161" s="105">
        <v>0</v>
      </c>
      <c r="G161" s="103">
        <f t="shared" si="73"/>
        <v>0</v>
      </c>
      <c r="H161" s="103">
        <f>IFERROR(VLOOKUP(A161,[1]ISC_bookings_input!H:I,2,0),0)</f>
        <v>0</v>
      </c>
      <c r="I161" s="103">
        <f t="shared" si="73"/>
        <v>0</v>
      </c>
      <c r="J161" s="103">
        <f t="shared" si="73"/>
        <v>0</v>
      </c>
      <c r="K161" s="103">
        <f t="shared" si="73"/>
        <v>0</v>
      </c>
      <c r="L161" s="104">
        <f t="shared" si="73"/>
        <v>0</v>
      </c>
      <c r="M161" s="86" t="str">
        <f>IFERROR(VLOOKUP(A161,[1]Revenue_Margin_input_ISC!A:F,6,0),"")</f>
        <v/>
      </c>
      <c r="N161" s="25" t="str">
        <f t="shared" si="74"/>
        <v/>
      </c>
      <c r="O161" s="25" t="str">
        <f t="shared" si="74"/>
        <v/>
      </c>
      <c r="P161" s="25" t="str">
        <f t="shared" si="74"/>
        <v/>
      </c>
      <c r="Q161" s="25" t="str">
        <f t="shared" si="74"/>
        <v/>
      </c>
      <c r="R161" s="25" t="str">
        <f t="shared" si="74"/>
        <v/>
      </c>
      <c r="S161" s="26" t="str">
        <f t="shared" si="74"/>
        <v/>
      </c>
      <c r="T161" s="27" t="str">
        <f>IFERROR(VLOOKUP(A161,[1]Revenue_Margin_input_ISC!A:K,7,0),"")</f>
        <v/>
      </c>
      <c r="U161" s="28" t="str">
        <f>IFERROR(VLOOKUP(A161,[1]Revenue_Margin_input_ISC!A:K,8,0),"")</f>
        <v/>
      </c>
      <c r="V161" s="28" t="str">
        <f>IFERROR(VLOOKUP($A161,[1]Revenue_Margin_input_ISC!$A:$AK,9,0),"")</f>
        <v/>
      </c>
      <c r="W161" s="28" t="str">
        <f>IFERROR(VLOOKUP($A161,[1]Revenue_Margin_input_ISC!$A:$AK,10,0),"")</f>
        <v/>
      </c>
      <c r="X161" s="28" t="str">
        <f>IFERROR(VLOOKUP($A161,[1]Revenue_Margin_input_ISC!$A:$AK,11,0),"")</f>
        <v/>
      </c>
      <c r="Y161" s="28" t="str">
        <f>IFERROR(VLOOKUP($A161,[1]Revenue_Margin_input_ISC!$A:$AK,12,0),"")</f>
        <v/>
      </c>
      <c r="Z161" s="28" t="str">
        <f>IFERROR(VLOOKUP($A161,[1]Revenue_Margin_input_ISC!$A:$AK,13,0),"")</f>
        <v/>
      </c>
      <c r="AA161" s="29">
        <f t="shared" si="70"/>
        <v>0</v>
      </c>
      <c r="AB161" s="30">
        <f t="shared" si="70"/>
        <v>0</v>
      </c>
      <c r="AC161" s="30">
        <f t="shared" si="70"/>
        <v>0</v>
      </c>
      <c r="AD161" s="30">
        <f t="shared" si="67"/>
        <v>0</v>
      </c>
      <c r="AE161" s="30">
        <f t="shared" si="67"/>
        <v>0</v>
      </c>
      <c r="AF161" s="30">
        <f t="shared" si="67"/>
        <v>0</v>
      </c>
      <c r="AG161" s="31">
        <f t="shared" si="67"/>
        <v>0</v>
      </c>
      <c r="AH161" s="29">
        <f t="shared" si="71"/>
        <v>0</v>
      </c>
      <c r="AI161" s="30">
        <f t="shared" si="71"/>
        <v>0</v>
      </c>
      <c r="AJ161" s="30">
        <f t="shared" si="71"/>
        <v>0</v>
      </c>
      <c r="AK161" s="30">
        <f t="shared" si="68"/>
        <v>0</v>
      </c>
      <c r="AL161" s="30">
        <f t="shared" si="68"/>
        <v>0</v>
      </c>
      <c r="AM161" s="30">
        <f t="shared" si="68"/>
        <v>0</v>
      </c>
      <c r="AN161" s="31">
        <f t="shared" si="68"/>
        <v>0</v>
      </c>
      <c r="AO161" s="42" t="str">
        <f t="shared" si="72"/>
        <v/>
      </c>
      <c r="AP161" s="43" t="str">
        <f t="shared" si="72"/>
        <v/>
      </c>
      <c r="AQ161" s="43" t="str">
        <f t="shared" si="72"/>
        <v/>
      </c>
      <c r="AR161" s="43" t="str">
        <f t="shared" si="72"/>
        <v/>
      </c>
      <c r="AS161" s="43" t="str">
        <f t="shared" si="72"/>
        <v/>
      </c>
      <c r="AT161" s="43" t="str">
        <f t="shared" si="72"/>
        <v/>
      </c>
      <c r="AU161" s="90" t="str">
        <f t="shared" si="72"/>
        <v/>
      </c>
      <c r="AV161" t="str">
        <f t="shared" si="62"/>
        <v>C3 - Standard and Premium</v>
      </c>
      <c r="AW161" t="str">
        <f t="shared" si="60"/>
        <v>C3 - Standard and Premium_AM &amp; EMEA</v>
      </c>
    </row>
    <row r="162" spans="1:49" ht="15" outlineLevel="1" x14ac:dyDescent="0.25">
      <c r="A162" s="21" t="s">
        <v>334</v>
      </c>
      <c r="B162" t="s">
        <v>335</v>
      </c>
      <c r="C162" t="s">
        <v>26</v>
      </c>
      <c r="D162" t="s">
        <v>29</v>
      </c>
      <c r="E162" t="str">
        <f>VLOOKUP(A162,[1]VLookup!G:I,3,0)</f>
        <v>C3 Ride-On</v>
      </c>
      <c r="F162" s="105">
        <v>0</v>
      </c>
      <c r="G162" s="103">
        <f t="shared" si="73"/>
        <v>0</v>
      </c>
      <c r="H162" s="103">
        <f>IFERROR(VLOOKUP(A162,[1]ISC_bookings_input!H:I,2,0),0)</f>
        <v>0</v>
      </c>
      <c r="I162" s="103">
        <f t="shared" si="73"/>
        <v>0</v>
      </c>
      <c r="J162" s="103">
        <f t="shared" si="73"/>
        <v>0</v>
      </c>
      <c r="K162" s="103">
        <f t="shared" si="73"/>
        <v>0</v>
      </c>
      <c r="L162" s="104">
        <f t="shared" si="73"/>
        <v>0</v>
      </c>
      <c r="M162" s="86" t="str">
        <f>IFERROR(VLOOKUP(A162,[1]Revenue_Margin_input_ISC!A:F,6,0),"")</f>
        <v/>
      </c>
      <c r="N162" s="25" t="str">
        <f t="shared" si="74"/>
        <v/>
      </c>
      <c r="O162" s="25" t="str">
        <f t="shared" si="74"/>
        <v/>
      </c>
      <c r="P162" s="25" t="str">
        <f t="shared" si="74"/>
        <v/>
      </c>
      <c r="Q162" s="25" t="str">
        <f t="shared" si="74"/>
        <v/>
      </c>
      <c r="R162" s="25" t="str">
        <f t="shared" si="74"/>
        <v/>
      </c>
      <c r="S162" s="26" t="str">
        <f t="shared" si="74"/>
        <v/>
      </c>
      <c r="T162" s="27" t="str">
        <f>IFERROR(VLOOKUP(A162,[1]Revenue_Margin_input_ISC!A:K,7,0),"")</f>
        <v/>
      </c>
      <c r="U162" s="28" t="str">
        <f>IFERROR(VLOOKUP(A162,[1]Revenue_Margin_input_ISC!A:K,8,0),"")</f>
        <v/>
      </c>
      <c r="V162" s="28" t="str">
        <f>IFERROR(VLOOKUP($A162,[1]Revenue_Margin_input_ISC!$A:$AK,9,0),"")</f>
        <v/>
      </c>
      <c r="W162" s="28" t="str">
        <f>IFERROR(VLOOKUP($A162,[1]Revenue_Margin_input_ISC!$A:$AK,10,0),"")</f>
        <v/>
      </c>
      <c r="X162" s="28" t="str">
        <f>IFERROR(VLOOKUP($A162,[1]Revenue_Margin_input_ISC!$A:$AK,11,0),"")</f>
        <v/>
      </c>
      <c r="Y162" s="28" t="str">
        <f>IFERROR(VLOOKUP($A162,[1]Revenue_Margin_input_ISC!$A:$AK,12,0),"")</f>
        <v/>
      </c>
      <c r="Z162" s="28" t="str">
        <f>IFERROR(VLOOKUP($A162,[1]Revenue_Margin_input_ISC!$A:$AK,13,0),"")</f>
        <v/>
      </c>
      <c r="AA162" s="29">
        <f t="shared" si="70"/>
        <v>0</v>
      </c>
      <c r="AB162" s="30">
        <f t="shared" si="70"/>
        <v>0</v>
      </c>
      <c r="AC162" s="30">
        <f t="shared" si="70"/>
        <v>0</v>
      </c>
      <c r="AD162" s="30">
        <f t="shared" si="67"/>
        <v>0</v>
      </c>
      <c r="AE162" s="30">
        <f t="shared" si="67"/>
        <v>0</v>
      </c>
      <c r="AF162" s="30">
        <f t="shared" si="67"/>
        <v>0</v>
      </c>
      <c r="AG162" s="31">
        <f t="shared" si="67"/>
        <v>0</v>
      </c>
      <c r="AH162" s="29">
        <f t="shared" si="71"/>
        <v>0</v>
      </c>
      <c r="AI162" s="30">
        <f t="shared" si="71"/>
        <v>0</v>
      </c>
      <c r="AJ162" s="30">
        <f t="shared" si="71"/>
        <v>0</v>
      </c>
      <c r="AK162" s="30">
        <f t="shared" si="68"/>
        <v>0</v>
      </c>
      <c r="AL162" s="30">
        <f t="shared" si="68"/>
        <v>0</v>
      </c>
      <c r="AM162" s="30">
        <f t="shared" si="68"/>
        <v>0</v>
      </c>
      <c r="AN162" s="31">
        <f t="shared" si="68"/>
        <v>0</v>
      </c>
      <c r="AO162" s="42" t="str">
        <f t="shared" si="72"/>
        <v/>
      </c>
      <c r="AP162" s="43" t="str">
        <f t="shared" si="72"/>
        <v/>
      </c>
      <c r="AQ162" s="43" t="str">
        <f t="shared" si="72"/>
        <v/>
      </c>
      <c r="AR162" s="43" t="str">
        <f t="shared" si="72"/>
        <v/>
      </c>
      <c r="AS162" s="43" t="str">
        <f t="shared" si="72"/>
        <v/>
      </c>
      <c r="AT162" s="43" t="str">
        <f t="shared" si="72"/>
        <v/>
      </c>
      <c r="AU162" s="90" t="str">
        <f t="shared" si="72"/>
        <v/>
      </c>
      <c r="AV162" t="str">
        <f t="shared" si="62"/>
        <v>C3 - Standard and Premium</v>
      </c>
      <c r="AW162" t="str">
        <f t="shared" si="60"/>
        <v>C3 - Standard and Premium_AM &amp; EMEA</v>
      </c>
    </row>
    <row r="163" spans="1:49" ht="15" outlineLevel="1" x14ac:dyDescent="0.25">
      <c r="A163" s="21" t="s">
        <v>336</v>
      </c>
      <c r="B163" t="s">
        <v>337</v>
      </c>
      <c r="C163" t="s">
        <v>26</v>
      </c>
      <c r="D163" t="s">
        <v>29</v>
      </c>
      <c r="E163" t="str">
        <f>VLOOKUP(A163,[1]VLookup!G:I,3,0)</f>
        <v>C3 Ride-On</v>
      </c>
      <c r="F163" s="105">
        <v>0</v>
      </c>
      <c r="G163" s="103">
        <f t="shared" si="73"/>
        <v>0</v>
      </c>
      <c r="H163" s="103">
        <f>IFERROR(VLOOKUP(A163,[1]ISC_bookings_input!H:I,2,0),0)</f>
        <v>0</v>
      </c>
      <c r="I163" s="103">
        <f t="shared" si="73"/>
        <v>0</v>
      </c>
      <c r="J163" s="103">
        <f t="shared" si="73"/>
        <v>0</v>
      </c>
      <c r="K163" s="103">
        <f t="shared" si="73"/>
        <v>0</v>
      </c>
      <c r="L163" s="104">
        <f t="shared" si="73"/>
        <v>0</v>
      </c>
      <c r="M163" s="86" t="str">
        <f>IFERROR(VLOOKUP(A163,[1]Revenue_Margin_input_ISC!A:F,6,0),"")</f>
        <v/>
      </c>
      <c r="N163" s="25" t="str">
        <f t="shared" ref="N163:S178" si="75">M163</f>
        <v/>
      </c>
      <c r="O163" s="25" t="str">
        <f t="shared" si="75"/>
        <v/>
      </c>
      <c r="P163" s="25" t="str">
        <f t="shared" si="75"/>
        <v/>
      </c>
      <c r="Q163" s="25" t="str">
        <f t="shared" si="75"/>
        <v/>
      </c>
      <c r="R163" s="25" t="str">
        <f t="shared" si="75"/>
        <v/>
      </c>
      <c r="S163" s="26" t="str">
        <f t="shared" si="75"/>
        <v/>
      </c>
      <c r="T163" s="27" t="str">
        <f>IFERROR(VLOOKUP(A163,[1]Revenue_Margin_input_ISC!A:K,7,0),"")</f>
        <v/>
      </c>
      <c r="U163" s="28" t="str">
        <f>IFERROR(VLOOKUP(A163,[1]Revenue_Margin_input_ISC!A:K,8,0),"")</f>
        <v/>
      </c>
      <c r="V163" s="28" t="str">
        <f>IFERROR(VLOOKUP($A163,[1]Revenue_Margin_input_ISC!$A:$AK,9,0),"")</f>
        <v/>
      </c>
      <c r="W163" s="28" t="str">
        <f>IFERROR(VLOOKUP($A163,[1]Revenue_Margin_input_ISC!$A:$AK,10,0),"")</f>
        <v/>
      </c>
      <c r="X163" s="28" t="str">
        <f>IFERROR(VLOOKUP($A163,[1]Revenue_Margin_input_ISC!$A:$AK,11,0),"")</f>
        <v/>
      </c>
      <c r="Y163" s="28" t="str">
        <f>IFERROR(VLOOKUP($A163,[1]Revenue_Margin_input_ISC!$A:$AK,12,0),"")</f>
        <v/>
      </c>
      <c r="Z163" s="28" t="str">
        <f>IFERROR(VLOOKUP($A163,[1]Revenue_Margin_input_ISC!$A:$AK,13,0),"")</f>
        <v/>
      </c>
      <c r="AA163" s="29">
        <f t="shared" si="70"/>
        <v>0</v>
      </c>
      <c r="AB163" s="30">
        <f t="shared" si="70"/>
        <v>0</v>
      </c>
      <c r="AC163" s="30">
        <f t="shared" si="70"/>
        <v>0</v>
      </c>
      <c r="AD163" s="30">
        <f t="shared" si="67"/>
        <v>0</v>
      </c>
      <c r="AE163" s="30">
        <f t="shared" si="67"/>
        <v>0</v>
      </c>
      <c r="AF163" s="30">
        <f t="shared" si="67"/>
        <v>0</v>
      </c>
      <c r="AG163" s="31">
        <f t="shared" si="67"/>
        <v>0</v>
      </c>
      <c r="AH163" s="29">
        <f t="shared" si="71"/>
        <v>0</v>
      </c>
      <c r="AI163" s="30">
        <f t="shared" si="71"/>
        <v>0</v>
      </c>
      <c r="AJ163" s="30">
        <f t="shared" si="71"/>
        <v>0</v>
      </c>
      <c r="AK163" s="30">
        <f t="shared" si="68"/>
        <v>0</v>
      </c>
      <c r="AL163" s="30">
        <f t="shared" si="68"/>
        <v>0</v>
      </c>
      <c r="AM163" s="30">
        <f t="shared" si="68"/>
        <v>0</v>
      </c>
      <c r="AN163" s="31">
        <f t="shared" si="68"/>
        <v>0</v>
      </c>
      <c r="AO163" s="42" t="str">
        <f t="shared" si="72"/>
        <v/>
      </c>
      <c r="AP163" s="43" t="str">
        <f t="shared" si="72"/>
        <v/>
      </c>
      <c r="AQ163" s="43" t="str">
        <f t="shared" si="72"/>
        <v/>
      </c>
      <c r="AR163" s="43" t="str">
        <f t="shared" si="72"/>
        <v/>
      </c>
      <c r="AS163" s="43" t="str">
        <f t="shared" si="72"/>
        <v/>
      </c>
      <c r="AT163" s="43" t="str">
        <f t="shared" si="72"/>
        <v/>
      </c>
      <c r="AU163" s="90" t="str">
        <f t="shared" si="72"/>
        <v/>
      </c>
      <c r="AV163" t="str">
        <f t="shared" si="62"/>
        <v>C3 - Standard and Premium</v>
      </c>
      <c r="AW163" t="str">
        <f t="shared" si="60"/>
        <v>C3 - Standard and Premium_AM &amp; EMEA</v>
      </c>
    </row>
    <row r="164" spans="1:49" ht="15" outlineLevel="1" x14ac:dyDescent="0.25">
      <c r="A164" s="21" t="s">
        <v>338</v>
      </c>
      <c r="B164" t="s">
        <v>339</v>
      </c>
      <c r="C164" t="s">
        <v>26</v>
      </c>
      <c r="D164" t="s">
        <v>34</v>
      </c>
      <c r="E164" t="str">
        <f>VLOOKUP(A164,[1]VLookup!G:I,3,0)</f>
        <v>C3 Ride-On</v>
      </c>
      <c r="F164" s="105">
        <v>0</v>
      </c>
      <c r="G164" s="103">
        <f t="shared" si="73"/>
        <v>0</v>
      </c>
      <c r="H164" s="103">
        <f>IFERROR(VLOOKUP(A164,[1]ISC_bookings_input!H:I,2,0),0)</f>
        <v>0</v>
      </c>
      <c r="I164" s="103">
        <f t="shared" si="73"/>
        <v>0</v>
      </c>
      <c r="J164" s="103">
        <f t="shared" si="73"/>
        <v>0</v>
      </c>
      <c r="K164" s="103">
        <f t="shared" si="73"/>
        <v>0</v>
      </c>
      <c r="L164" s="104">
        <f t="shared" si="73"/>
        <v>0</v>
      </c>
      <c r="M164" s="86" t="str">
        <f>IFERROR(VLOOKUP(A164,[1]Revenue_Margin_input_ISC!A:F,6,0),"")</f>
        <v/>
      </c>
      <c r="N164" s="25" t="str">
        <f t="shared" si="75"/>
        <v/>
      </c>
      <c r="O164" s="25" t="str">
        <f t="shared" si="75"/>
        <v/>
      </c>
      <c r="P164" s="25" t="str">
        <f t="shared" si="75"/>
        <v/>
      </c>
      <c r="Q164" s="25" t="str">
        <f t="shared" si="75"/>
        <v/>
      </c>
      <c r="R164" s="25" t="str">
        <f t="shared" si="75"/>
        <v/>
      </c>
      <c r="S164" s="26" t="str">
        <f t="shared" si="75"/>
        <v/>
      </c>
      <c r="T164" s="27" t="str">
        <f>IFERROR(VLOOKUP(A164,[1]Revenue_Margin_input_ISC!A:K,7,0),"")</f>
        <v/>
      </c>
      <c r="U164" s="28" t="str">
        <f>IFERROR(VLOOKUP(A164,[1]Revenue_Margin_input_ISC!A:K,8,0),"")</f>
        <v/>
      </c>
      <c r="V164" s="28" t="str">
        <f>IFERROR(VLOOKUP($A164,[1]Revenue_Margin_input_ISC!$A:$AK,9,0),"")</f>
        <v/>
      </c>
      <c r="W164" s="28" t="str">
        <f>IFERROR(VLOOKUP($A164,[1]Revenue_Margin_input_ISC!$A:$AK,10,0),"")</f>
        <v/>
      </c>
      <c r="X164" s="28" t="str">
        <f>IFERROR(VLOOKUP($A164,[1]Revenue_Margin_input_ISC!$A:$AK,11,0),"")</f>
        <v/>
      </c>
      <c r="Y164" s="28" t="str">
        <f>IFERROR(VLOOKUP($A164,[1]Revenue_Margin_input_ISC!$A:$AK,12,0),"")</f>
        <v/>
      </c>
      <c r="Z164" s="28" t="str">
        <f>IFERROR(VLOOKUP($A164,[1]Revenue_Margin_input_ISC!$A:$AK,13,0),"")</f>
        <v/>
      </c>
      <c r="AA164" s="29">
        <f t="shared" si="70"/>
        <v>0</v>
      </c>
      <c r="AB164" s="30">
        <f t="shared" si="70"/>
        <v>0</v>
      </c>
      <c r="AC164" s="30">
        <f t="shared" si="70"/>
        <v>0</v>
      </c>
      <c r="AD164" s="30">
        <f t="shared" si="67"/>
        <v>0</v>
      </c>
      <c r="AE164" s="30">
        <f t="shared" si="67"/>
        <v>0</v>
      </c>
      <c r="AF164" s="30">
        <f t="shared" si="67"/>
        <v>0</v>
      </c>
      <c r="AG164" s="31">
        <f t="shared" si="67"/>
        <v>0</v>
      </c>
      <c r="AH164" s="29">
        <f t="shared" si="71"/>
        <v>0</v>
      </c>
      <c r="AI164" s="30">
        <f t="shared" si="71"/>
        <v>0</v>
      </c>
      <c r="AJ164" s="30">
        <f t="shared" si="71"/>
        <v>0</v>
      </c>
      <c r="AK164" s="30">
        <f t="shared" si="68"/>
        <v>0</v>
      </c>
      <c r="AL164" s="30">
        <f t="shared" si="68"/>
        <v>0</v>
      </c>
      <c r="AM164" s="30">
        <f t="shared" si="68"/>
        <v>0</v>
      </c>
      <c r="AN164" s="31">
        <f t="shared" si="68"/>
        <v>0</v>
      </c>
      <c r="AO164" s="42" t="str">
        <f t="shared" si="72"/>
        <v/>
      </c>
      <c r="AP164" s="43" t="str">
        <f t="shared" si="72"/>
        <v/>
      </c>
      <c r="AQ164" s="43" t="str">
        <f t="shared" si="72"/>
        <v/>
      </c>
      <c r="AR164" s="43" t="str">
        <f t="shared" si="72"/>
        <v/>
      </c>
      <c r="AS164" s="43" t="str">
        <f t="shared" si="72"/>
        <v/>
      </c>
      <c r="AT164" s="43" t="str">
        <f t="shared" si="72"/>
        <v/>
      </c>
      <c r="AU164" s="90" t="str">
        <f t="shared" si="72"/>
        <v/>
      </c>
      <c r="AV164" t="str">
        <f t="shared" si="62"/>
        <v>C3 - Standard and Premium</v>
      </c>
      <c r="AW164" t="str">
        <f t="shared" si="60"/>
        <v>C3 - Standard and Premium_AM &amp; EMEA</v>
      </c>
    </row>
    <row r="165" spans="1:49" ht="15" outlineLevel="1" x14ac:dyDescent="0.25">
      <c r="A165" s="21" t="s">
        <v>340</v>
      </c>
      <c r="B165" t="s">
        <v>341</v>
      </c>
      <c r="C165" t="s">
        <v>26</v>
      </c>
      <c r="D165" t="s">
        <v>15</v>
      </c>
      <c r="E165" t="str">
        <f>VLOOKUP(A165,[1]VLookup!G:I,3,0)</f>
        <v>C3 Ride-On</v>
      </c>
      <c r="F165" s="105">
        <v>0</v>
      </c>
      <c r="G165" s="103">
        <f t="shared" ref="G165:L177" si="76">ROUND(G$178*$F165/$F$178,0)</f>
        <v>0</v>
      </c>
      <c r="H165" s="103">
        <f>IFERROR(VLOOKUP(A165,[1]ISC_bookings_input!H:I,2,0),0)</f>
        <v>0</v>
      </c>
      <c r="I165" s="103">
        <f t="shared" si="76"/>
        <v>0</v>
      </c>
      <c r="J165" s="103">
        <f t="shared" si="76"/>
        <v>0</v>
      </c>
      <c r="K165" s="103">
        <f t="shared" si="76"/>
        <v>0</v>
      </c>
      <c r="L165" s="104">
        <f t="shared" si="76"/>
        <v>0</v>
      </c>
      <c r="M165" s="86" t="str">
        <f>IFERROR(VLOOKUP(A165,[1]Revenue_Margin_input_ISC!A:F,6,0),"")</f>
        <v/>
      </c>
      <c r="N165" s="25" t="str">
        <f t="shared" si="75"/>
        <v/>
      </c>
      <c r="O165" s="25" t="str">
        <f t="shared" si="75"/>
        <v/>
      </c>
      <c r="P165" s="25" t="str">
        <f t="shared" si="75"/>
        <v/>
      </c>
      <c r="Q165" s="25" t="str">
        <f t="shared" si="75"/>
        <v/>
      </c>
      <c r="R165" s="25" t="str">
        <f t="shared" si="75"/>
        <v/>
      </c>
      <c r="S165" s="26" t="str">
        <f t="shared" si="75"/>
        <v/>
      </c>
      <c r="T165" s="27" t="str">
        <f>IFERROR(VLOOKUP(A165,[1]Revenue_Margin_input_ISC!A:K,7,0),"")</f>
        <v/>
      </c>
      <c r="U165" s="28" t="str">
        <f>IFERROR(VLOOKUP(A165,[1]Revenue_Margin_input_ISC!A:K,8,0),"")</f>
        <v/>
      </c>
      <c r="V165" s="28" t="str">
        <f>IFERROR(VLOOKUP($A165,[1]Revenue_Margin_input_ISC!$A:$AK,9,0),"")</f>
        <v/>
      </c>
      <c r="W165" s="28" t="str">
        <f>IFERROR(VLOOKUP($A165,[1]Revenue_Margin_input_ISC!$A:$AK,10,0),"")</f>
        <v/>
      </c>
      <c r="X165" s="28" t="str">
        <f>IFERROR(VLOOKUP($A165,[1]Revenue_Margin_input_ISC!$A:$AK,11,0),"")</f>
        <v/>
      </c>
      <c r="Y165" s="28" t="str">
        <f>IFERROR(VLOOKUP($A165,[1]Revenue_Margin_input_ISC!$A:$AK,12,0),"")</f>
        <v/>
      </c>
      <c r="Z165" s="28" t="str">
        <f>IFERROR(VLOOKUP($A165,[1]Revenue_Margin_input_ISC!$A:$AK,13,0),"")</f>
        <v/>
      </c>
      <c r="AA165" s="29">
        <f t="shared" si="70"/>
        <v>0</v>
      </c>
      <c r="AB165" s="30">
        <f t="shared" si="70"/>
        <v>0</v>
      </c>
      <c r="AC165" s="30">
        <f t="shared" si="70"/>
        <v>0</v>
      </c>
      <c r="AD165" s="30">
        <f t="shared" si="67"/>
        <v>0</v>
      </c>
      <c r="AE165" s="30">
        <f t="shared" si="67"/>
        <v>0</v>
      </c>
      <c r="AF165" s="30">
        <f t="shared" si="67"/>
        <v>0</v>
      </c>
      <c r="AG165" s="31">
        <f t="shared" si="67"/>
        <v>0</v>
      </c>
      <c r="AH165" s="29">
        <f t="shared" si="71"/>
        <v>0</v>
      </c>
      <c r="AI165" s="30">
        <f t="shared" si="71"/>
        <v>0</v>
      </c>
      <c r="AJ165" s="30">
        <f t="shared" si="71"/>
        <v>0</v>
      </c>
      <c r="AK165" s="30">
        <f t="shared" si="68"/>
        <v>0</v>
      </c>
      <c r="AL165" s="30">
        <f t="shared" si="68"/>
        <v>0</v>
      </c>
      <c r="AM165" s="30">
        <f t="shared" si="68"/>
        <v>0</v>
      </c>
      <c r="AN165" s="31">
        <f t="shared" si="68"/>
        <v>0</v>
      </c>
      <c r="AO165" s="42" t="str">
        <f t="shared" si="72"/>
        <v/>
      </c>
      <c r="AP165" s="43" t="str">
        <f t="shared" si="72"/>
        <v/>
      </c>
      <c r="AQ165" s="43" t="str">
        <f t="shared" si="72"/>
        <v/>
      </c>
      <c r="AR165" s="43" t="str">
        <f t="shared" si="72"/>
        <v/>
      </c>
      <c r="AS165" s="43" t="str">
        <f t="shared" si="72"/>
        <v/>
      </c>
      <c r="AT165" s="43" t="str">
        <f t="shared" si="72"/>
        <v/>
      </c>
      <c r="AU165" s="90" t="str">
        <f t="shared" si="72"/>
        <v/>
      </c>
      <c r="AV165" t="str">
        <f t="shared" si="62"/>
        <v>C3 - Standard and Premium</v>
      </c>
      <c r="AW165" t="str">
        <f t="shared" si="60"/>
        <v>C3 - Standard and Premium_AM &amp; EMEA</v>
      </c>
    </row>
    <row r="166" spans="1:49" ht="15" outlineLevel="1" x14ac:dyDescent="0.25">
      <c r="A166" s="21" t="s">
        <v>342</v>
      </c>
      <c r="B166" t="s">
        <v>343</v>
      </c>
      <c r="C166" t="s">
        <v>26</v>
      </c>
      <c r="D166" t="s">
        <v>18</v>
      </c>
      <c r="E166" t="str">
        <f>VLOOKUP(A166,[1]VLookup!G:I,3,0)</f>
        <v>C3 Ride-On</v>
      </c>
      <c r="F166" s="105">
        <v>0</v>
      </c>
      <c r="G166" s="103">
        <f t="shared" si="76"/>
        <v>0</v>
      </c>
      <c r="H166" s="103">
        <f>IFERROR(VLOOKUP(A166,[1]ISC_bookings_input!H:I,2,0),0)</f>
        <v>0</v>
      </c>
      <c r="I166" s="103">
        <f t="shared" si="76"/>
        <v>0</v>
      </c>
      <c r="J166" s="103">
        <f t="shared" si="76"/>
        <v>0</v>
      </c>
      <c r="K166" s="103">
        <f t="shared" si="76"/>
        <v>0</v>
      </c>
      <c r="L166" s="104">
        <f t="shared" si="76"/>
        <v>0</v>
      </c>
      <c r="M166" s="86" t="str">
        <f>IFERROR(VLOOKUP(A166,[1]Revenue_Margin_input_ISC!A:F,6,0),"")</f>
        <v/>
      </c>
      <c r="N166" s="25" t="str">
        <f t="shared" si="75"/>
        <v/>
      </c>
      <c r="O166" s="25" t="str">
        <f t="shared" si="75"/>
        <v/>
      </c>
      <c r="P166" s="25" t="str">
        <f t="shared" si="75"/>
        <v/>
      </c>
      <c r="Q166" s="25" t="str">
        <f t="shared" si="75"/>
        <v/>
      </c>
      <c r="R166" s="25" t="str">
        <f t="shared" si="75"/>
        <v/>
      </c>
      <c r="S166" s="26" t="str">
        <f t="shared" si="75"/>
        <v/>
      </c>
      <c r="T166" s="27" t="str">
        <f>IFERROR(VLOOKUP(A166,[1]Revenue_Margin_input_ISC!A:K,7,0),"")</f>
        <v/>
      </c>
      <c r="U166" s="28" t="str">
        <f>IFERROR(VLOOKUP(A166,[1]Revenue_Margin_input_ISC!A:K,8,0),"")</f>
        <v/>
      </c>
      <c r="V166" s="28" t="str">
        <f>IFERROR(VLOOKUP($A166,[1]Revenue_Margin_input_ISC!$A:$AK,9,0),"")</f>
        <v/>
      </c>
      <c r="W166" s="28" t="str">
        <f>IFERROR(VLOOKUP($A166,[1]Revenue_Margin_input_ISC!$A:$AK,10,0),"")</f>
        <v/>
      </c>
      <c r="X166" s="28" t="str">
        <f>IFERROR(VLOOKUP($A166,[1]Revenue_Margin_input_ISC!$A:$AK,11,0),"")</f>
        <v/>
      </c>
      <c r="Y166" s="28" t="str">
        <f>IFERROR(VLOOKUP($A166,[1]Revenue_Margin_input_ISC!$A:$AK,12,0),"")</f>
        <v/>
      </c>
      <c r="Z166" s="28" t="str">
        <f>IFERROR(VLOOKUP($A166,[1]Revenue_Margin_input_ISC!$A:$AK,13,0),"")</f>
        <v/>
      </c>
      <c r="AA166" s="29">
        <f t="shared" si="70"/>
        <v>0</v>
      </c>
      <c r="AB166" s="30">
        <f t="shared" si="70"/>
        <v>0</v>
      </c>
      <c r="AC166" s="30">
        <f t="shared" si="70"/>
        <v>0</v>
      </c>
      <c r="AD166" s="30">
        <f t="shared" si="67"/>
        <v>0</v>
      </c>
      <c r="AE166" s="30">
        <f t="shared" si="67"/>
        <v>0</v>
      </c>
      <c r="AF166" s="30">
        <f t="shared" si="67"/>
        <v>0</v>
      </c>
      <c r="AG166" s="31">
        <f t="shared" si="67"/>
        <v>0</v>
      </c>
      <c r="AH166" s="29">
        <f t="shared" si="71"/>
        <v>0</v>
      </c>
      <c r="AI166" s="30">
        <f t="shared" si="71"/>
        <v>0</v>
      </c>
      <c r="AJ166" s="30">
        <f t="shared" si="71"/>
        <v>0</v>
      </c>
      <c r="AK166" s="30">
        <f t="shared" si="68"/>
        <v>0</v>
      </c>
      <c r="AL166" s="30">
        <f t="shared" si="68"/>
        <v>0</v>
      </c>
      <c r="AM166" s="30">
        <f t="shared" si="68"/>
        <v>0</v>
      </c>
      <c r="AN166" s="31">
        <f t="shared" si="68"/>
        <v>0</v>
      </c>
      <c r="AO166" s="42" t="str">
        <f t="shared" si="72"/>
        <v/>
      </c>
      <c r="AP166" s="43" t="str">
        <f t="shared" si="72"/>
        <v/>
      </c>
      <c r="AQ166" s="43" t="str">
        <f t="shared" si="72"/>
        <v/>
      </c>
      <c r="AR166" s="43" t="str">
        <f t="shared" si="72"/>
        <v/>
      </c>
      <c r="AS166" s="43" t="str">
        <f t="shared" si="72"/>
        <v/>
      </c>
      <c r="AT166" s="43" t="str">
        <f t="shared" si="72"/>
        <v/>
      </c>
      <c r="AU166" s="90" t="str">
        <f t="shared" si="72"/>
        <v/>
      </c>
      <c r="AV166" t="str">
        <f t="shared" si="62"/>
        <v>C3 - Standard and Premium</v>
      </c>
      <c r="AW166" t="str">
        <f t="shared" si="60"/>
        <v>C3 - Standard and Premium_AM &amp; EMEA</v>
      </c>
    </row>
    <row r="167" spans="1:49" ht="15" outlineLevel="1" x14ac:dyDescent="0.25">
      <c r="A167" s="21" t="s">
        <v>344</v>
      </c>
      <c r="B167" t="s">
        <v>345</v>
      </c>
      <c r="C167" t="s">
        <v>26</v>
      </c>
      <c r="D167" t="s">
        <v>18</v>
      </c>
      <c r="E167" t="str">
        <f>VLOOKUP(A167,[1]VLookup!G:I,3,0)</f>
        <v>C3 Ride-On</v>
      </c>
      <c r="F167" s="105">
        <v>0</v>
      </c>
      <c r="G167" s="103">
        <f t="shared" si="76"/>
        <v>0</v>
      </c>
      <c r="H167" s="103">
        <f>IFERROR(VLOOKUP(A167,[1]ISC_bookings_input!H:I,2,0),0)</f>
        <v>0</v>
      </c>
      <c r="I167" s="103">
        <f t="shared" si="76"/>
        <v>0</v>
      </c>
      <c r="J167" s="103">
        <f t="shared" si="76"/>
        <v>0</v>
      </c>
      <c r="K167" s="103">
        <f t="shared" si="76"/>
        <v>0</v>
      </c>
      <c r="L167" s="104">
        <f t="shared" si="76"/>
        <v>0</v>
      </c>
      <c r="M167" s="86" t="str">
        <f>IFERROR(VLOOKUP(A167,[1]Revenue_Margin_input_ISC!A:F,6,0),"")</f>
        <v/>
      </c>
      <c r="N167" s="25" t="str">
        <f t="shared" si="75"/>
        <v/>
      </c>
      <c r="O167" s="25" t="str">
        <f t="shared" si="75"/>
        <v/>
      </c>
      <c r="P167" s="25" t="str">
        <f t="shared" si="75"/>
        <v/>
      </c>
      <c r="Q167" s="25" t="str">
        <f t="shared" si="75"/>
        <v/>
      </c>
      <c r="R167" s="25" t="str">
        <f t="shared" si="75"/>
        <v/>
      </c>
      <c r="S167" s="26" t="str">
        <f t="shared" si="75"/>
        <v/>
      </c>
      <c r="T167" s="27" t="str">
        <f>IFERROR(VLOOKUP(A167,[1]Revenue_Margin_input_ISC!A:K,7,0),"")</f>
        <v/>
      </c>
      <c r="U167" s="28" t="str">
        <f>IFERROR(VLOOKUP(A167,[1]Revenue_Margin_input_ISC!A:K,8,0),"")</f>
        <v/>
      </c>
      <c r="V167" s="28" t="str">
        <f>IFERROR(VLOOKUP($A167,[1]Revenue_Margin_input_ISC!$A:$AK,9,0),"")</f>
        <v/>
      </c>
      <c r="W167" s="28" t="str">
        <f>IFERROR(VLOOKUP($A167,[1]Revenue_Margin_input_ISC!$A:$AK,10,0),"")</f>
        <v/>
      </c>
      <c r="X167" s="28" t="str">
        <f>IFERROR(VLOOKUP($A167,[1]Revenue_Margin_input_ISC!$A:$AK,11,0),"")</f>
        <v/>
      </c>
      <c r="Y167" s="28" t="str">
        <f>IFERROR(VLOOKUP($A167,[1]Revenue_Margin_input_ISC!$A:$AK,12,0),"")</f>
        <v/>
      </c>
      <c r="Z167" s="28" t="str">
        <f>IFERROR(VLOOKUP($A167,[1]Revenue_Margin_input_ISC!$A:$AK,13,0),"")</f>
        <v/>
      </c>
      <c r="AA167" s="29">
        <f t="shared" si="70"/>
        <v>0</v>
      </c>
      <c r="AB167" s="30">
        <f t="shared" si="70"/>
        <v>0</v>
      </c>
      <c r="AC167" s="30">
        <f t="shared" si="70"/>
        <v>0</v>
      </c>
      <c r="AD167" s="30">
        <f t="shared" si="67"/>
        <v>0</v>
      </c>
      <c r="AE167" s="30">
        <f t="shared" si="67"/>
        <v>0</v>
      </c>
      <c r="AF167" s="30">
        <f t="shared" si="67"/>
        <v>0</v>
      </c>
      <c r="AG167" s="31">
        <f t="shared" si="67"/>
        <v>0</v>
      </c>
      <c r="AH167" s="29">
        <f t="shared" si="71"/>
        <v>0</v>
      </c>
      <c r="AI167" s="30">
        <f t="shared" si="71"/>
        <v>0</v>
      </c>
      <c r="AJ167" s="30">
        <f t="shared" si="71"/>
        <v>0</v>
      </c>
      <c r="AK167" s="30">
        <f t="shared" si="68"/>
        <v>0</v>
      </c>
      <c r="AL167" s="30">
        <f t="shared" si="68"/>
        <v>0</v>
      </c>
      <c r="AM167" s="30">
        <f t="shared" si="68"/>
        <v>0</v>
      </c>
      <c r="AN167" s="31">
        <f t="shared" si="68"/>
        <v>0</v>
      </c>
      <c r="AO167" s="42" t="str">
        <f t="shared" si="72"/>
        <v/>
      </c>
      <c r="AP167" s="43" t="str">
        <f t="shared" si="72"/>
        <v/>
      </c>
      <c r="AQ167" s="43" t="str">
        <f t="shared" si="72"/>
        <v/>
      </c>
      <c r="AR167" s="43" t="str">
        <f t="shared" si="72"/>
        <v/>
      </c>
      <c r="AS167" s="43" t="str">
        <f t="shared" si="72"/>
        <v/>
      </c>
      <c r="AT167" s="43" t="str">
        <f t="shared" si="72"/>
        <v/>
      </c>
      <c r="AU167" s="90" t="str">
        <f t="shared" si="72"/>
        <v/>
      </c>
      <c r="AV167" t="str">
        <f t="shared" si="62"/>
        <v>C3 - Standard and Premium</v>
      </c>
      <c r="AW167" t="str">
        <f t="shared" si="60"/>
        <v>C3 - Standard and Premium_AM &amp; EMEA</v>
      </c>
    </row>
    <row r="168" spans="1:49" ht="15" outlineLevel="1" x14ac:dyDescent="0.25">
      <c r="A168" s="21" t="s">
        <v>346</v>
      </c>
      <c r="B168" t="s">
        <v>347</v>
      </c>
      <c r="C168" t="s">
        <v>26</v>
      </c>
      <c r="D168" t="s">
        <v>15</v>
      </c>
      <c r="E168" t="str">
        <f>VLOOKUP(A168,[1]VLookup!G:I,3,0)</f>
        <v>C3 Ride-On</v>
      </c>
      <c r="F168" s="105">
        <v>0</v>
      </c>
      <c r="G168" s="103">
        <f t="shared" si="76"/>
        <v>0</v>
      </c>
      <c r="H168" s="103">
        <f>IFERROR(VLOOKUP(A168,[1]ISC_bookings_input!H:I,2,0),0)</f>
        <v>0</v>
      </c>
      <c r="I168" s="103">
        <f t="shared" si="76"/>
        <v>0</v>
      </c>
      <c r="J168" s="103">
        <f t="shared" si="76"/>
        <v>0</v>
      </c>
      <c r="K168" s="103">
        <f t="shared" si="76"/>
        <v>0</v>
      </c>
      <c r="L168" s="104">
        <f t="shared" si="76"/>
        <v>0</v>
      </c>
      <c r="M168" s="86" t="str">
        <f>IFERROR(VLOOKUP(A168,[1]Revenue_Margin_input_ISC!A:F,6,0),"")</f>
        <v/>
      </c>
      <c r="N168" s="25" t="str">
        <f t="shared" si="75"/>
        <v/>
      </c>
      <c r="O168" s="25" t="str">
        <f t="shared" si="75"/>
        <v/>
      </c>
      <c r="P168" s="25" t="str">
        <f t="shared" si="75"/>
        <v/>
      </c>
      <c r="Q168" s="25" t="str">
        <f t="shared" si="75"/>
        <v/>
      </c>
      <c r="R168" s="25" t="str">
        <f t="shared" si="75"/>
        <v/>
      </c>
      <c r="S168" s="26" t="str">
        <f t="shared" si="75"/>
        <v/>
      </c>
      <c r="T168" s="27" t="str">
        <f>IFERROR(VLOOKUP(A168,[1]Revenue_Margin_input_ISC!A:K,7,0),"")</f>
        <v/>
      </c>
      <c r="U168" s="28" t="str">
        <f>IFERROR(VLOOKUP(A168,[1]Revenue_Margin_input_ISC!A:K,8,0),"")</f>
        <v/>
      </c>
      <c r="V168" s="28" t="str">
        <f>IFERROR(VLOOKUP($A168,[1]Revenue_Margin_input_ISC!$A:$AK,9,0),"")</f>
        <v/>
      </c>
      <c r="W168" s="28" t="str">
        <f>IFERROR(VLOOKUP($A168,[1]Revenue_Margin_input_ISC!$A:$AK,10,0),"")</f>
        <v/>
      </c>
      <c r="X168" s="28" t="str">
        <f>IFERROR(VLOOKUP($A168,[1]Revenue_Margin_input_ISC!$A:$AK,11,0),"")</f>
        <v/>
      </c>
      <c r="Y168" s="28" t="str">
        <f>IFERROR(VLOOKUP($A168,[1]Revenue_Margin_input_ISC!$A:$AK,12,0),"")</f>
        <v/>
      </c>
      <c r="Z168" s="28" t="str">
        <f>IFERROR(VLOOKUP($A168,[1]Revenue_Margin_input_ISC!$A:$AK,13,0),"")</f>
        <v/>
      </c>
      <c r="AA168" s="29">
        <f t="shared" si="70"/>
        <v>0</v>
      </c>
      <c r="AB168" s="30">
        <f t="shared" si="70"/>
        <v>0</v>
      </c>
      <c r="AC168" s="30">
        <f t="shared" si="70"/>
        <v>0</v>
      </c>
      <c r="AD168" s="30">
        <f t="shared" si="67"/>
        <v>0</v>
      </c>
      <c r="AE168" s="30">
        <f t="shared" si="67"/>
        <v>0</v>
      </c>
      <c r="AF168" s="30">
        <f t="shared" si="67"/>
        <v>0</v>
      </c>
      <c r="AG168" s="31">
        <f t="shared" si="67"/>
        <v>0</v>
      </c>
      <c r="AH168" s="29">
        <f t="shared" si="71"/>
        <v>0</v>
      </c>
      <c r="AI168" s="30">
        <f t="shared" si="71"/>
        <v>0</v>
      </c>
      <c r="AJ168" s="30">
        <f t="shared" si="71"/>
        <v>0</v>
      </c>
      <c r="AK168" s="30">
        <f t="shared" si="68"/>
        <v>0</v>
      </c>
      <c r="AL168" s="30">
        <f t="shared" si="68"/>
        <v>0</v>
      </c>
      <c r="AM168" s="30">
        <f t="shared" si="68"/>
        <v>0</v>
      </c>
      <c r="AN168" s="31">
        <f t="shared" si="68"/>
        <v>0</v>
      </c>
      <c r="AO168" s="42" t="str">
        <f t="shared" si="72"/>
        <v/>
      </c>
      <c r="AP168" s="43" t="str">
        <f t="shared" si="72"/>
        <v/>
      </c>
      <c r="AQ168" s="43" t="str">
        <f t="shared" si="72"/>
        <v/>
      </c>
      <c r="AR168" s="43" t="str">
        <f t="shared" si="72"/>
        <v/>
      </c>
      <c r="AS168" s="43" t="str">
        <f t="shared" si="72"/>
        <v/>
      </c>
      <c r="AT168" s="43" t="str">
        <f t="shared" si="72"/>
        <v/>
      </c>
      <c r="AU168" s="90" t="str">
        <f t="shared" si="72"/>
        <v/>
      </c>
      <c r="AV168" t="str">
        <f t="shared" si="62"/>
        <v>C3 - Standard and Premium</v>
      </c>
      <c r="AW168" t="str">
        <f t="shared" ref="AW168:AW177" si="77">AV168&amp;"_"&amp;"AM &amp; EMEA"</f>
        <v>C3 - Standard and Premium_AM &amp; EMEA</v>
      </c>
    </row>
    <row r="169" spans="1:49" ht="15" outlineLevel="1" x14ac:dyDescent="0.25">
      <c r="A169" s="21" t="s">
        <v>348</v>
      </c>
      <c r="B169" t="s">
        <v>349</v>
      </c>
      <c r="C169" t="s">
        <v>26</v>
      </c>
      <c r="D169" t="s">
        <v>29</v>
      </c>
      <c r="E169" t="str">
        <f>VLOOKUP(A169,[1]VLookup!G:I,3,0)</f>
        <v>C3 Ride-On</v>
      </c>
      <c r="F169" s="105">
        <v>0</v>
      </c>
      <c r="G169" s="103">
        <f t="shared" si="76"/>
        <v>0</v>
      </c>
      <c r="H169" s="103">
        <f>IFERROR(VLOOKUP(A169,[1]ISC_bookings_input!H:I,2,0),0)</f>
        <v>0</v>
      </c>
      <c r="I169" s="103">
        <f t="shared" si="76"/>
        <v>0</v>
      </c>
      <c r="J169" s="103">
        <f t="shared" si="76"/>
        <v>0</v>
      </c>
      <c r="K169" s="103">
        <f t="shared" si="76"/>
        <v>0</v>
      </c>
      <c r="L169" s="104">
        <f t="shared" si="76"/>
        <v>0</v>
      </c>
      <c r="M169" s="86" t="str">
        <f>IFERROR(VLOOKUP(A169,[1]Revenue_Margin_input_ISC!A:F,6,0),"")</f>
        <v/>
      </c>
      <c r="N169" s="25" t="str">
        <f t="shared" si="75"/>
        <v/>
      </c>
      <c r="O169" s="25" t="str">
        <f t="shared" si="75"/>
        <v/>
      </c>
      <c r="P169" s="25" t="str">
        <f t="shared" si="75"/>
        <v/>
      </c>
      <c r="Q169" s="25" t="str">
        <f t="shared" si="75"/>
        <v/>
      </c>
      <c r="R169" s="25" t="str">
        <f t="shared" si="75"/>
        <v/>
      </c>
      <c r="S169" s="26" t="str">
        <f t="shared" si="75"/>
        <v/>
      </c>
      <c r="T169" s="27" t="str">
        <f>IFERROR(VLOOKUP(A169,[1]Revenue_Margin_input_ISC!A:K,7,0),"")</f>
        <v/>
      </c>
      <c r="U169" s="28" t="str">
        <f>IFERROR(VLOOKUP(A169,[1]Revenue_Margin_input_ISC!A:K,8,0),"")</f>
        <v/>
      </c>
      <c r="V169" s="28" t="str">
        <f>IFERROR(VLOOKUP($A169,[1]Revenue_Margin_input_ISC!$A:$AK,9,0),"")</f>
        <v/>
      </c>
      <c r="W169" s="28" t="str">
        <f>IFERROR(VLOOKUP($A169,[1]Revenue_Margin_input_ISC!$A:$AK,10,0),"")</f>
        <v/>
      </c>
      <c r="X169" s="28" t="str">
        <f>IFERROR(VLOOKUP($A169,[1]Revenue_Margin_input_ISC!$A:$AK,11,0),"")</f>
        <v/>
      </c>
      <c r="Y169" s="28" t="str">
        <f>IFERROR(VLOOKUP($A169,[1]Revenue_Margin_input_ISC!$A:$AK,12,0),"")</f>
        <v/>
      </c>
      <c r="Z169" s="28" t="str">
        <f>IFERROR(VLOOKUP($A169,[1]Revenue_Margin_input_ISC!$A:$AK,13,0),"")</f>
        <v/>
      </c>
      <c r="AA169" s="29">
        <f t="shared" si="70"/>
        <v>0</v>
      </c>
      <c r="AB169" s="30">
        <f t="shared" si="70"/>
        <v>0</v>
      </c>
      <c r="AC169" s="30">
        <f t="shared" si="70"/>
        <v>0</v>
      </c>
      <c r="AD169" s="30">
        <f t="shared" si="67"/>
        <v>0</v>
      </c>
      <c r="AE169" s="30">
        <f t="shared" si="67"/>
        <v>0</v>
      </c>
      <c r="AF169" s="30">
        <f t="shared" si="67"/>
        <v>0</v>
      </c>
      <c r="AG169" s="31">
        <f t="shared" si="67"/>
        <v>0</v>
      </c>
      <c r="AH169" s="29">
        <f t="shared" si="71"/>
        <v>0</v>
      </c>
      <c r="AI169" s="30">
        <f t="shared" si="71"/>
        <v>0</v>
      </c>
      <c r="AJ169" s="30">
        <f t="shared" si="71"/>
        <v>0</v>
      </c>
      <c r="AK169" s="30">
        <f t="shared" si="68"/>
        <v>0</v>
      </c>
      <c r="AL169" s="30">
        <f t="shared" si="68"/>
        <v>0</v>
      </c>
      <c r="AM169" s="30">
        <f t="shared" si="68"/>
        <v>0</v>
      </c>
      <c r="AN169" s="31">
        <f t="shared" si="68"/>
        <v>0</v>
      </c>
      <c r="AO169" s="42" t="str">
        <f t="shared" si="72"/>
        <v/>
      </c>
      <c r="AP169" s="43" t="str">
        <f t="shared" si="72"/>
        <v/>
      </c>
      <c r="AQ169" s="43" t="str">
        <f t="shared" si="72"/>
        <v/>
      </c>
      <c r="AR169" s="43" t="str">
        <f t="shared" si="72"/>
        <v/>
      </c>
      <c r="AS169" s="43" t="str">
        <f t="shared" si="72"/>
        <v/>
      </c>
      <c r="AT169" s="43" t="str">
        <f t="shared" si="72"/>
        <v/>
      </c>
      <c r="AU169" s="90" t="str">
        <f t="shared" si="72"/>
        <v/>
      </c>
      <c r="AV169" t="str">
        <f t="shared" ref="AV169:AV177" si="78">$A$178</f>
        <v>C3 - Standard and Premium</v>
      </c>
      <c r="AW169" t="str">
        <f t="shared" si="77"/>
        <v>C3 - Standard and Premium_AM &amp; EMEA</v>
      </c>
    </row>
    <row r="170" spans="1:49" ht="15" outlineLevel="1" x14ac:dyDescent="0.25">
      <c r="A170" s="21" t="s">
        <v>350</v>
      </c>
      <c r="B170" t="s">
        <v>351</v>
      </c>
      <c r="C170" t="s">
        <v>26</v>
      </c>
      <c r="D170" t="s">
        <v>15</v>
      </c>
      <c r="E170" t="str">
        <f>VLOOKUP(A170,[1]VLookup!G:I,3,0)</f>
        <v>C3 Ride-On</v>
      </c>
      <c r="F170" s="105">
        <v>0</v>
      </c>
      <c r="G170" s="103">
        <f t="shared" si="76"/>
        <v>0</v>
      </c>
      <c r="H170" s="103">
        <f>IFERROR(VLOOKUP(A170,[1]ISC_bookings_input!H:I,2,0),0)</f>
        <v>0</v>
      </c>
      <c r="I170" s="103">
        <f t="shared" si="76"/>
        <v>0</v>
      </c>
      <c r="J170" s="103">
        <f t="shared" si="76"/>
        <v>0</v>
      </c>
      <c r="K170" s="103">
        <f t="shared" si="76"/>
        <v>0</v>
      </c>
      <c r="L170" s="104">
        <f t="shared" si="76"/>
        <v>0</v>
      </c>
      <c r="M170" s="86" t="str">
        <f>IFERROR(VLOOKUP(A170,[1]Revenue_Margin_input_ISC!A:F,6,0),"")</f>
        <v/>
      </c>
      <c r="N170" s="25" t="str">
        <f t="shared" si="75"/>
        <v/>
      </c>
      <c r="O170" s="25" t="str">
        <f t="shared" si="75"/>
        <v/>
      </c>
      <c r="P170" s="25" t="str">
        <f t="shared" si="75"/>
        <v/>
      </c>
      <c r="Q170" s="25" t="str">
        <f t="shared" si="75"/>
        <v/>
      </c>
      <c r="R170" s="25" t="str">
        <f t="shared" si="75"/>
        <v/>
      </c>
      <c r="S170" s="26" t="str">
        <f t="shared" si="75"/>
        <v/>
      </c>
      <c r="T170" s="27" t="str">
        <f>IFERROR(VLOOKUP(A170,[1]Revenue_Margin_input_ISC!A:K,7,0),"")</f>
        <v/>
      </c>
      <c r="U170" s="28" t="str">
        <f>IFERROR(VLOOKUP(A170,[1]Revenue_Margin_input_ISC!A:K,8,0),"")</f>
        <v/>
      </c>
      <c r="V170" s="28" t="str">
        <f>IFERROR(VLOOKUP($A170,[1]Revenue_Margin_input_ISC!$A:$AK,9,0),"")</f>
        <v/>
      </c>
      <c r="W170" s="28" t="str">
        <f>IFERROR(VLOOKUP($A170,[1]Revenue_Margin_input_ISC!$A:$AK,10,0),"")</f>
        <v/>
      </c>
      <c r="X170" s="28" t="str">
        <f>IFERROR(VLOOKUP($A170,[1]Revenue_Margin_input_ISC!$A:$AK,11,0),"")</f>
        <v/>
      </c>
      <c r="Y170" s="28" t="str">
        <f>IFERROR(VLOOKUP($A170,[1]Revenue_Margin_input_ISC!$A:$AK,12,0),"")</f>
        <v/>
      </c>
      <c r="Z170" s="28" t="str">
        <f>IFERROR(VLOOKUP($A170,[1]Revenue_Margin_input_ISC!$A:$AK,13,0),"")</f>
        <v/>
      </c>
      <c r="AA170" s="29">
        <f t="shared" si="70"/>
        <v>0</v>
      </c>
      <c r="AB170" s="30">
        <f t="shared" si="70"/>
        <v>0</v>
      </c>
      <c r="AC170" s="30">
        <f t="shared" si="70"/>
        <v>0</v>
      </c>
      <c r="AD170" s="30">
        <f t="shared" si="67"/>
        <v>0</v>
      </c>
      <c r="AE170" s="30">
        <f t="shared" si="67"/>
        <v>0</v>
      </c>
      <c r="AF170" s="30">
        <f t="shared" si="67"/>
        <v>0</v>
      </c>
      <c r="AG170" s="31">
        <f t="shared" si="67"/>
        <v>0</v>
      </c>
      <c r="AH170" s="29">
        <f t="shared" si="71"/>
        <v>0</v>
      </c>
      <c r="AI170" s="30">
        <f t="shared" si="71"/>
        <v>0</v>
      </c>
      <c r="AJ170" s="30">
        <f t="shared" si="71"/>
        <v>0</v>
      </c>
      <c r="AK170" s="30">
        <f t="shared" si="68"/>
        <v>0</v>
      </c>
      <c r="AL170" s="30">
        <f t="shared" si="68"/>
        <v>0</v>
      </c>
      <c r="AM170" s="30">
        <f t="shared" si="68"/>
        <v>0</v>
      </c>
      <c r="AN170" s="31">
        <f t="shared" si="68"/>
        <v>0</v>
      </c>
      <c r="AO170" s="42" t="str">
        <f t="shared" si="72"/>
        <v/>
      </c>
      <c r="AP170" s="43" t="str">
        <f t="shared" si="72"/>
        <v/>
      </c>
      <c r="AQ170" s="43" t="str">
        <f t="shared" si="72"/>
        <v/>
      </c>
      <c r="AR170" s="43" t="str">
        <f t="shared" si="72"/>
        <v/>
      </c>
      <c r="AS170" s="43" t="str">
        <f t="shared" si="72"/>
        <v/>
      </c>
      <c r="AT170" s="43" t="str">
        <f t="shared" si="72"/>
        <v/>
      </c>
      <c r="AU170" s="90" t="str">
        <f t="shared" si="72"/>
        <v/>
      </c>
      <c r="AV170" t="str">
        <f t="shared" si="78"/>
        <v>C3 - Standard and Premium</v>
      </c>
      <c r="AW170" t="str">
        <f t="shared" si="77"/>
        <v>C3 - Standard and Premium_AM &amp; EMEA</v>
      </c>
    </row>
    <row r="171" spans="1:49" ht="15" outlineLevel="1" x14ac:dyDescent="0.25">
      <c r="A171" s="21" t="s">
        <v>352</v>
      </c>
      <c r="B171" t="s">
        <v>353</v>
      </c>
      <c r="C171" t="s">
        <v>26</v>
      </c>
      <c r="D171" t="s">
        <v>15</v>
      </c>
      <c r="E171" t="str">
        <f>VLOOKUP(A171,[1]VLookup!G:I,3,0)</f>
        <v>C3 Ride-On</v>
      </c>
      <c r="F171" s="105">
        <v>0</v>
      </c>
      <c r="G171" s="103">
        <f t="shared" si="76"/>
        <v>0</v>
      </c>
      <c r="H171" s="103">
        <f>IFERROR(VLOOKUP(A171,[1]ISC_bookings_input!H:I,2,0),0)</f>
        <v>0</v>
      </c>
      <c r="I171" s="103">
        <f t="shared" si="76"/>
        <v>0</v>
      </c>
      <c r="J171" s="103">
        <f t="shared" si="76"/>
        <v>0</v>
      </c>
      <c r="K171" s="103">
        <f t="shared" si="76"/>
        <v>0</v>
      </c>
      <c r="L171" s="104">
        <f t="shared" si="76"/>
        <v>0</v>
      </c>
      <c r="M171" s="86" t="str">
        <f>IFERROR(VLOOKUP(A171,[1]Revenue_Margin_input_ISC!A:F,6,0),"")</f>
        <v/>
      </c>
      <c r="N171" s="25" t="str">
        <f t="shared" si="75"/>
        <v/>
      </c>
      <c r="O171" s="25" t="str">
        <f t="shared" si="75"/>
        <v/>
      </c>
      <c r="P171" s="25" t="str">
        <f t="shared" si="75"/>
        <v/>
      </c>
      <c r="Q171" s="25" t="str">
        <f t="shared" si="75"/>
        <v/>
      </c>
      <c r="R171" s="25" t="str">
        <f t="shared" si="75"/>
        <v/>
      </c>
      <c r="S171" s="26" t="str">
        <f t="shared" si="75"/>
        <v/>
      </c>
      <c r="T171" s="27" t="str">
        <f>IFERROR(VLOOKUP(A171,[1]Revenue_Margin_input_ISC!A:K,7,0),"")</f>
        <v/>
      </c>
      <c r="U171" s="28" t="str">
        <f>IFERROR(VLOOKUP(A171,[1]Revenue_Margin_input_ISC!A:K,8,0),"")</f>
        <v/>
      </c>
      <c r="V171" s="28" t="str">
        <f>IFERROR(VLOOKUP($A171,[1]Revenue_Margin_input_ISC!$A:$AK,9,0),"")</f>
        <v/>
      </c>
      <c r="W171" s="28" t="str">
        <f>IFERROR(VLOOKUP($A171,[1]Revenue_Margin_input_ISC!$A:$AK,10,0),"")</f>
        <v/>
      </c>
      <c r="X171" s="28" t="str">
        <f>IFERROR(VLOOKUP($A171,[1]Revenue_Margin_input_ISC!$A:$AK,11,0),"")</f>
        <v/>
      </c>
      <c r="Y171" s="28" t="str">
        <f>IFERROR(VLOOKUP($A171,[1]Revenue_Margin_input_ISC!$A:$AK,12,0),"")</f>
        <v/>
      </c>
      <c r="Z171" s="28" t="str">
        <f>IFERROR(VLOOKUP($A171,[1]Revenue_Margin_input_ISC!$A:$AK,13,0),"")</f>
        <v/>
      </c>
      <c r="AA171" s="29">
        <f t="shared" si="70"/>
        <v>0</v>
      </c>
      <c r="AB171" s="30">
        <f t="shared" si="70"/>
        <v>0</v>
      </c>
      <c r="AC171" s="30">
        <f t="shared" si="70"/>
        <v>0</v>
      </c>
      <c r="AD171" s="30">
        <f t="shared" si="67"/>
        <v>0</v>
      </c>
      <c r="AE171" s="30">
        <f t="shared" si="67"/>
        <v>0</v>
      </c>
      <c r="AF171" s="30">
        <f t="shared" si="67"/>
        <v>0</v>
      </c>
      <c r="AG171" s="31">
        <f t="shared" si="67"/>
        <v>0</v>
      </c>
      <c r="AH171" s="29">
        <f t="shared" si="71"/>
        <v>0</v>
      </c>
      <c r="AI171" s="30">
        <f t="shared" si="71"/>
        <v>0</v>
      </c>
      <c r="AJ171" s="30">
        <f t="shared" si="71"/>
        <v>0</v>
      </c>
      <c r="AK171" s="30">
        <f t="shared" si="68"/>
        <v>0</v>
      </c>
      <c r="AL171" s="30">
        <f t="shared" si="68"/>
        <v>0</v>
      </c>
      <c r="AM171" s="30">
        <f t="shared" si="68"/>
        <v>0</v>
      </c>
      <c r="AN171" s="31">
        <f t="shared" si="68"/>
        <v>0</v>
      </c>
      <c r="AO171" s="42" t="str">
        <f t="shared" si="72"/>
        <v/>
      </c>
      <c r="AP171" s="43" t="str">
        <f t="shared" si="72"/>
        <v/>
      </c>
      <c r="AQ171" s="43" t="str">
        <f t="shared" si="72"/>
        <v/>
      </c>
      <c r="AR171" s="43" t="str">
        <f t="shared" si="72"/>
        <v/>
      </c>
      <c r="AS171" s="43" t="str">
        <f t="shared" si="72"/>
        <v/>
      </c>
      <c r="AT171" s="43" t="str">
        <f t="shared" si="72"/>
        <v/>
      </c>
      <c r="AU171" s="90" t="str">
        <f t="shared" si="72"/>
        <v/>
      </c>
      <c r="AV171" t="str">
        <f t="shared" si="78"/>
        <v>C3 - Standard and Premium</v>
      </c>
      <c r="AW171" t="str">
        <f t="shared" si="77"/>
        <v>C3 - Standard and Premium_AM &amp; EMEA</v>
      </c>
    </row>
    <row r="172" spans="1:49" ht="15" outlineLevel="1" x14ac:dyDescent="0.25">
      <c r="A172" s="21" t="s">
        <v>354</v>
      </c>
      <c r="B172" t="s">
        <v>355</v>
      </c>
      <c r="C172" t="s">
        <v>26</v>
      </c>
      <c r="D172" t="s">
        <v>15</v>
      </c>
      <c r="E172" t="str">
        <f>VLOOKUP(A172,[1]VLookup!G:I,3,0)</f>
        <v>C3 Ride-On</v>
      </c>
      <c r="F172" s="105">
        <v>0</v>
      </c>
      <c r="G172" s="103">
        <f t="shared" si="76"/>
        <v>0</v>
      </c>
      <c r="H172" s="103">
        <f>IFERROR(VLOOKUP(A172,[1]ISC_bookings_input!H:I,2,0),0)</f>
        <v>0</v>
      </c>
      <c r="I172" s="103">
        <f t="shared" si="76"/>
        <v>0</v>
      </c>
      <c r="J172" s="103">
        <f t="shared" si="76"/>
        <v>0</v>
      </c>
      <c r="K172" s="103">
        <f t="shared" si="76"/>
        <v>0</v>
      </c>
      <c r="L172" s="104">
        <f t="shared" si="76"/>
        <v>0</v>
      </c>
      <c r="M172" s="86" t="str">
        <f>IFERROR(VLOOKUP(A172,[1]Revenue_Margin_input_ISC!A:F,6,0),"")</f>
        <v/>
      </c>
      <c r="N172" s="25" t="str">
        <f t="shared" si="75"/>
        <v/>
      </c>
      <c r="O172" s="25" t="str">
        <f t="shared" si="75"/>
        <v/>
      </c>
      <c r="P172" s="25" t="str">
        <f t="shared" si="75"/>
        <v/>
      </c>
      <c r="Q172" s="25" t="str">
        <f t="shared" si="75"/>
        <v/>
      </c>
      <c r="R172" s="25" t="str">
        <f t="shared" si="75"/>
        <v/>
      </c>
      <c r="S172" s="26" t="str">
        <f t="shared" si="75"/>
        <v/>
      </c>
      <c r="T172" s="27" t="str">
        <f>IFERROR(VLOOKUP(A172,[1]Revenue_Margin_input_ISC!A:K,7,0),"")</f>
        <v/>
      </c>
      <c r="U172" s="28" t="str">
        <f>IFERROR(VLOOKUP(A172,[1]Revenue_Margin_input_ISC!A:K,8,0),"")</f>
        <v/>
      </c>
      <c r="V172" s="28" t="str">
        <f>IFERROR(VLOOKUP($A172,[1]Revenue_Margin_input_ISC!$A:$AK,9,0),"")</f>
        <v/>
      </c>
      <c r="W172" s="28" t="str">
        <f>IFERROR(VLOOKUP($A172,[1]Revenue_Margin_input_ISC!$A:$AK,10,0),"")</f>
        <v/>
      </c>
      <c r="X172" s="28" t="str">
        <f>IFERROR(VLOOKUP($A172,[1]Revenue_Margin_input_ISC!$A:$AK,11,0),"")</f>
        <v/>
      </c>
      <c r="Y172" s="28" t="str">
        <f>IFERROR(VLOOKUP($A172,[1]Revenue_Margin_input_ISC!$A:$AK,12,0),"")</f>
        <v/>
      </c>
      <c r="Z172" s="28" t="str">
        <f>IFERROR(VLOOKUP($A172,[1]Revenue_Margin_input_ISC!$A:$AK,13,0),"")</f>
        <v/>
      </c>
      <c r="AA172" s="29">
        <f t="shared" si="70"/>
        <v>0</v>
      </c>
      <c r="AB172" s="30">
        <f t="shared" si="70"/>
        <v>0</v>
      </c>
      <c r="AC172" s="30">
        <f t="shared" si="70"/>
        <v>0</v>
      </c>
      <c r="AD172" s="30">
        <f t="shared" si="67"/>
        <v>0</v>
      </c>
      <c r="AE172" s="30">
        <f t="shared" si="67"/>
        <v>0</v>
      </c>
      <c r="AF172" s="30">
        <f t="shared" si="67"/>
        <v>0</v>
      </c>
      <c r="AG172" s="31">
        <f t="shared" si="67"/>
        <v>0</v>
      </c>
      <c r="AH172" s="29">
        <f t="shared" si="71"/>
        <v>0</v>
      </c>
      <c r="AI172" s="30">
        <f t="shared" si="71"/>
        <v>0</v>
      </c>
      <c r="AJ172" s="30">
        <f t="shared" si="71"/>
        <v>0</v>
      </c>
      <c r="AK172" s="30">
        <f t="shared" si="68"/>
        <v>0</v>
      </c>
      <c r="AL172" s="30">
        <f t="shared" si="68"/>
        <v>0</v>
      </c>
      <c r="AM172" s="30">
        <f t="shared" si="68"/>
        <v>0</v>
      </c>
      <c r="AN172" s="31">
        <f t="shared" si="68"/>
        <v>0</v>
      </c>
      <c r="AO172" s="42" t="str">
        <f t="shared" si="72"/>
        <v/>
      </c>
      <c r="AP172" s="43" t="str">
        <f t="shared" si="72"/>
        <v/>
      </c>
      <c r="AQ172" s="43" t="str">
        <f t="shared" si="72"/>
        <v/>
      </c>
      <c r="AR172" s="43" t="str">
        <f t="shared" si="72"/>
        <v/>
      </c>
      <c r="AS172" s="43" t="str">
        <f t="shared" si="72"/>
        <v/>
      </c>
      <c r="AT172" s="43" t="str">
        <f t="shared" si="72"/>
        <v/>
      </c>
      <c r="AU172" s="90" t="str">
        <f t="shared" si="72"/>
        <v/>
      </c>
      <c r="AV172" t="str">
        <f t="shared" si="78"/>
        <v>C3 - Standard and Premium</v>
      </c>
      <c r="AW172" t="str">
        <f t="shared" si="77"/>
        <v>C3 - Standard and Premium_AM &amp; EMEA</v>
      </c>
    </row>
    <row r="173" spans="1:49" ht="15" outlineLevel="1" x14ac:dyDescent="0.25">
      <c r="A173" s="21" t="s">
        <v>356</v>
      </c>
      <c r="B173" t="s">
        <v>357</v>
      </c>
      <c r="C173" t="s">
        <v>26</v>
      </c>
      <c r="D173" t="s">
        <v>29</v>
      </c>
      <c r="E173" t="str">
        <f>VLOOKUP(A173,[1]VLookup!G:I,3,0)</f>
        <v>C3 Ride-On</v>
      </c>
      <c r="F173" s="105">
        <v>0</v>
      </c>
      <c r="G173" s="103">
        <f t="shared" si="76"/>
        <v>0</v>
      </c>
      <c r="H173" s="103">
        <f>IFERROR(VLOOKUP(A173,[1]ISC_bookings_input!H:I,2,0),0)</f>
        <v>0</v>
      </c>
      <c r="I173" s="103">
        <f t="shared" si="76"/>
        <v>0</v>
      </c>
      <c r="J173" s="103">
        <f t="shared" si="76"/>
        <v>0</v>
      </c>
      <c r="K173" s="103">
        <f t="shared" si="76"/>
        <v>0</v>
      </c>
      <c r="L173" s="104">
        <f t="shared" si="76"/>
        <v>0</v>
      </c>
      <c r="M173" s="86" t="str">
        <f>IFERROR(VLOOKUP(A173,[1]Revenue_Margin_input_ISC!A:F,6,0),"")</f>
        <v/>
      </c>
      <c r="N173" s="25" t="str">
        <f t="shared" si="75"/>
        <v/>
      </c>
      <c r="O173" s="25" t="str">
        <f t="shared" si="75"/>
        <v/>
      </c>
      <c r="P173" s="25" t="str">
        <f t="shared" si="75"/>
        <v/>
      </c>
      <c r="Q173" s="25" t="str">
        <f t="shared" si="75"/>
        <v/>
      </c>
      <c r="R173" s="25" t="str">
        <f t="shared" si="75"/>
        <v/>
      </c>
      <c r="S173" s="26" t="str">
        <f t="shared" si="75"/>
        <v/>
      </c>
      <c r="T173" s="27" t="str">
        <f>IFERROR(VLOOKUP(A173,[1]Revenue_Margin_input_ISC!A:K,7,0),"")</f>
        <v/>
      </c>
      <c r="U173" s="28" t="str">
        <f>IFERROR(VLOOKUP(A173,[1]Revenue_Margin_input_ISC!A:K,8,0),"")</f>
        <v/>
      </c>
      <c r="V173" s="28" t="str">
        <f>IFERROR(VLOOKUP($A173,[1]Revenue_Margin_input_ISC!$A:$AK,9,0),"")</f>
        <v/>
      </c>
      <c r="W173" s="28" t="str">
        <f>IFERROR(VLOOKUP($A173,[1]Revenue_Margin_input_ISC!$A:$AK,10,0),"")</f>
        <v/>
      </c>
      <c r="X173" s="28" t="str">
        <f>IFERROR(VLOOKUP($A173,[1]Revenue_Margin_input_ISC!$A:$AK,11,0),"")</f>
        <v/>
      </c>
      <c r="Y173" s="28" t="str">
        <f>IFERROR(VLOOKUP($A173,[1]Revenue_Margin_input_ISC!$A:$AK,12,0),"")</f>
        <v/>
      </c>
      <c r="Z173" s="28" t="str">
        <f>IFERROR(VLOOKUP($A173,[1]Revenue_Margin_input_ISC!$A:$AK,13,0),"")</f>
        <v/>
      </c>
      <c r="AA173" s="29">
        <f t="shared" si="70"/>
        <v>0</v>
      </c>
      <c r="AB173" s="30">
        <f t="shared" si="70"/>
        <v>0</v>
      </c>
      <c r="AC173" s="30">
        <f t="shared" si="70"/>
        <v>0</v>
      </c>
      <c r="AD173" s="30">
        <f t="shared" si="67"/>
        <v>0</v>
      </c>
      <c r="AE173" s="30">
        <f t="shared" si="67"/>
        <v>0</v>
      </c>
      <c r="AF173" s="30">
        <f t="shared" si="67"/>
        <v>0</v>
      </c>
      <c r="AG173" s="31">
        <f t="shared" si="67"/>
        <v>0</v>
      </c>
      <c r="AH173" s="29">
        <f t="shared" si="71"/>
        <v>0</v>
      </c>
      <c r="AI173" s="30">
        <f t="shared" si="71"/>
        <v>0</v>
      </c>
      <c r="AJ173" s="30">
        <f t="shared" si="71"/>
        <v>0</v>
      </c>
      <c r="AK173" s="30">
        <f t="shared" si="68"/>
        <v>0</v>
      </c>
      <c r="AL173" s="30">
        <f t="shared" si="68"/>
        <v>0</v>
      </c>
      <c r="AM173" s="30">
        <f t="shared" si="68"/>
        <v>0</v>
      </c>
      <c r="AN173" s="31">
        <f t="shared" si="68"/>
        <v>0</v>
      </c>
      <c r="AO173" s="42" t="str">
        <f t="shared" si="72"/>
        <v/>
      </c>
      <c r="AP173" s="43" t="str">
        <f t="shared" si="72"/>
        <v/>
      </c>
      <c r="AQ173" s="43" t="str">
        <f t="shared" si="72"/>
        <v/>
      </c>
      <c r="AR173" s="43" t="str">
        <f t="shared" si="72"/>
        <v/>
      </c>
      <c r="AS173" s="43" t="str">
        <f t="shared" si="72"/>
        <v/>
      </c>
      <c r="AT173" s="43" t="str">
        <f t="shared" si="72"/>
        <v/>
      </c>
      <c r="AU173" s="90" t="str">
        <f t="shared" si="72"/>
        <v/>
      </c>
      <c r="AV173" t="str">
        <f t="shared" si="78"/>
        <v>C3 - Standard and Premium</v>
      </c>
      <c r="AW173" t="str">
        <f t="shared" si="77"/>
        <v>C3 - Standard and Premium_AM &amp; EMEA</v>
      </c>
    </row>
    <row r="174" spans="1:49" ht="15" outlineLevel="1" x14ac:dyDescent="0.25">
      <c r="A174" s="21" t="s">
        <v>358</v>
      </c>
      <c r="B174" t="s">
        <v>359</v>
      </c>
      <c r="C174" t="s">
        <v>26</v>
      </c>
      <c r="D174" t="s">
        <v>18</v>
      </c>
      <c r="E174" t="str">
        <f>VLOOKUP(A174,[1]VLookup!G:I,3,0)</f>
        <v>C3 Ride-On</v>
      </c>
      <c r="F174" s="105">
        <v>0</v>
      </c>
      <c r="G174" s="103">
        <f t="shared" si="76"/>
        <v>0</v>
      </c>
      <c r="H174" s="103">
        <f>IFERROR(VLOOKUP(A174,[1]ISC_bookings_input!H:I,2,0),0)</f>
        <v>0</v>
      </c>
      <c r="I174" s="103">
        <f t="shared" si="76"/>
        <v>0</v>
      </c>
      <c r="J174" s="103">
        <f t="shared" si="76"/>
        <v>0</v>
      </c>
      <c r="K174" s="103">
        <f t="shared" si="76"/>
        <v>0</v>
      </c>
      <c r="L174" s="104">
        <f t="shared" si="76"/>
        <v>0</v>
      </c>
      <c r="M174" s="86" t="str">
        <f>IFERROR(VLOOKUP(A174,[1]Revenue_Margin_input_ISC!A:F,6,0),"")</f>
        <v/>
      </c>
      <c r="N174" s="25" t="str">
        <f t="shared" si="75"/>
        <v/>
      </c>
      <c r="O174" s="25" t="str">
        <f t="shared" si="75"/>
        <v/>
      </c>
      <c r="P174" s="25" t="str">
        <f t="shared" si="75"/>
        <v/>
      </c>
      <c r="Q174" s="25" t="str">
        <f t="shared" si="75"/>
        <v/>
      </c>
      <c r="R174" s="25" t="str">
        <f t="shared" si="75"/>
        <v/>
      </c>
      <c r="S174" s="26" t="str">
        <f t="shared" si="75"/>
        <v/>
      </c>
      <c r="T174" s="27" t="str">
        <f>IFERROR(VLOOKUP(A174,[1]Revenue_Margin_input_ISC!A:K,7,0),"")</f>
        <v/>
      </c>
      <c r="U174" s="28" t="str">
        <f>IFERROR(VLOOKUP(A174,[1]Revenue_Margin_input_ISC!A:K,8,0),"")</f>
        <v/>
      </c>
      <c r="V174" s="28" t="str">
        <f>IFERROR(VLOOKUP($A174,[1]Revenue_Margin_input_ISC!$A:$AK,9,0),"")</f>
        <v/>
      </c>
      <c r="W174" s="28" t="str">
        <f>IFERROR(VLOOKUP($A174,[1]Revenue_Margin_input_ISC!$A:$AK,10,0),"")</f>
        <v/>
      </c>
      <c r="X174" s="28" t="str">
        <f>IFERROR(VLOOKUP($A174,[1]Revenue_Margin_input_ISC!$A:$AK,11,0),"")</f>
        <v/>
      </c>
      <c r="Y174" s="28" t="str">
        <f>IFERROR(VLOOKUP($A174,[1]Revenue_Margin_input_ISC!$A:$AK,12,0),"")</f>
        <v/>
      </c>
      <c r="Z174" s="28" t="str">
        <f>IFERROR(VLOOKUP($A174,[1]Revenue_Margin_input_ISC!$A:$AK,13,0),"")</f>
        <v/>
      </c>
      <c r="AA174" s="29">
        <f t="shared" si="70"/>
        <v>0</v>
      </c>
      <c r="AB174" s="30">
        <f t="shared" si="70"/>
        <v>0</v>
      </c>
      <c r="AC174" s="30">
        <f t="shared" si="70"/>
        <v>0</v>
      </c>
      <c r="AD174" s="30">
        <f t="shared" si="67"/>
        <v>0</v>
      </c>
      <c r="AE174" s="30">
        <f t="shared" si="67"/>
        <v>0</v>
      </c>
      <c r="AF174" s="30">
        <f t="shared" si="67"/>
        <v>0</v>
      </c>
      <c r="AG174" s="31">
        <f t="shared" si="67"/>
        <v>0</v>
      </c>
      <c r="AH174" s="29">
        <f t="shared" si="71"/>
        <v>0</v>
      </c>
      <c r="AI174" s="30">
        <f t="shared" si="71"/>
        <v>0</v>
      </c>
      <c r="AJ174" s="30">
        <f t="shared" si="71"/>
        <v>0</v>
      </c>
      <c r="AK174" s="30">
        <f t="shared" si="68"/>
        <v>0</v>
      </c>
      <c r="AL174" s="30">
        <f t="shared" si="68"/>
        <v>0</v>
      </c>
      <c r="AM174" s="30">
        <f t="shared" si="68"/>
        <v>0</v>
      </c>
      <c r="AN174" s="31">
        <f t="shared" si="68"/>
        <v>0</v>
      </c>
      <c r="AO174" s="42" t="str">
        <f t="shared" si="72"/>
        <v/>
      </c>
      <c r="AP174" s="43" t="str">
        <f t="shared" si="72"/>
        <v/>
      </c>
      <c r="AQ174" s="43" t="str">
        <f t="shared" si="72"/>
        <v/>
      </c>
      <c r="AR174" s="43" t="str">
        <f t="shared" si="72"/>
        <v/>
      </c>
      <c r="AS174" s="43" t="str">
        <f t="shared" si="72"/>
        <v/>
      </c>
      <c r="AT174" s="43" t="str">
        <f t="shared" si="72"/>
        <v/>
      </c>
      <c r="AU174" s="90" t="str">
        <f t="shared" si="72"/>
        <v/>
      </c>
      <c r="AV174" t="str">
        <f t="shared" si="78"/>
        <v>C3 - Standard and Premium</v>
      </c>
      <c r="AW174" t="str">
        <f t="shared" si="77"/>
        <v>C3 - Standard and Premium_AM &amp; EMEA</v>
      </c>
    </row>
    <row r="175" spans="1:49" ht="15" outlineLevel="1" x14ac:dyDescent="0.25">
      <c r="A175" s="21" t="s">
        <v>360</v>
      </c>
      <c r="B175" t="s">
        <v>361</v>
      </c>
      <c r="C175" t="s">
        <v>26</v>
      </c>
      <c r="D175" t="s">
        <v>18</v>
      </c>
      <c r="E175" t="str">
        <f>VLOOKUP(A175,[1]VLookup!G:I,3,0)</f>
        <v>C3 Ride-On</v>
      </c>
      <c r="F175" s="105">
        <v>0</v>
      </c>
      <c r="G175" s="103">
        <f t="shared" si="76"/>
        <v>0</v>
      </c>
      <c r="H175" s="103">
        <f>IFERROR(VLOOKUP(A175,[1]ISC_bookings_input!H:I,2,0),0)</f>
        <v>0</v>
      </c>
      <c r="I175" s="103">
        <f t="shared" si="76"/>
        <v>0</v>
      </c>
      <c r="J175" s="103">
        <f t="shared" si="76"/>
        <v>0</v>
      </c>
      <c r="K175" s="103">
        <f t="shared" si="76"/>
        <v>0</v>
      </c>
      <c r="L175" s="104">
        <f t="shared" si="76"/>
        <v>0</v>
      </c>
      <c r="M175" s="86" t="str">
        <f>IFERROR(VLOOKUP(A175,[1]Revenue_Margin_input_ISC!A:F,6,0),"")</f>
        <v/>
      </c>
      <c r="N175" s="25" t="str">
        <f t="shared" si="75"/>
        <v/>
      </c>
      <c r="O175" s="25" t="str">
        <f t="shared" si="75"/>
        <v/>
      </c>
      <c r="P175" s="25" t="str">
        <f t="shared" si="75"/>
        <v/>
      </c>
      <c r="Q175" s="25" t="str">
        <f t="shared" si="75"/>
        <v/>
      </c>
      <c r="R175" s="25" t="str">
        <f t="shared" si="75"/>
        <v/>
      </c>
      <c r="S175" s="26" t="str">
        <f t="shared" si="75"/>
        <v/>
      </c>
      <c r="T175" s="27" t="str">
        <f>IFERROR(VLOOKUP(A175,[1]Revenue_Margin_input_ISC!A:K,7,0),"")</f>
        <v/>
      </c>
      <c r="U175" s="28" t="str">
        <f>IFERROR(VLOOKUP(A175,[1]Revenue_Margin_input_ISC!A:K,8,0),"")</f>
        <v/>
      </c>
      <c r="V175" s="28" t="str">
        <f>IFERROR(VLOOKUP($A175,[1]Revenue_Margin_input_ISC!$A:$AK,9,0),"")</f>
        <v/>
      </c>
      <c r="W175" s="28" t="str">
        <f>IFERROR(VLOOKUP($A175,[1]Revenue_Margin_input_ISC!$A:$AK,10,0),"")</f>
        <v/>
      </c>
      <c r="X175" s="28" t="str">
        <f>IFERROR(VLOOKUP($A175,[1]Revenue_Margin_input_ISC!$A:$AK,11,0),"")</f>
        <v/>
      </c>
      <c r="Y175" s="28" t="str">
        <f>IFERROR(VLOOKUP($A175,[1]Revenue_Margin_input_ISC!$A:$AK,12,0),"")</f>
        <v/>
      </c>
      <c r="Z175" s="28" t="str">
        <f>IFERROR(VLOOKUP($A175,[1]Revenue_Margin_input_ISC!$A:$AK,13,0),"")</f>
        <v/>
      </c>
      <c r="AA175" s="29">
        <f t="shared" si="70"/>
        <v>0</v>
      </c>
      <c r="AB175" s="30">
        <f t="shared" si="70"/>
        <v>0</v>
      </c>
      <c r="AC175" s="30">
        <f t="shared" si="70"/>
        <v>0</v>
      </c>
      <c r="AD175" s="30">
        <f t="shared" si="67"/>
        <v>0</v>
      </c>
      <c r="AE175" s="30">
        <f t="shared" si="67"/>
        <v>0</v>
      </c>
      <c r="AF175" s="30">
        <f t="shared" si="67"/>
        <v>0</v>
      </c>
      <c r="AG175" s="31">
        <f t="shared" si="67"/>
        <v>0</v>
      </c>
      <c r="AH175" s="29">
        <f t="shared" si="71"/>
        <v>0</v>
      </c>
      <c r="AI175" s="30">
        <f t="shared" si="71"/>
        <v>0</v>
      </c>
      <c r="AJ175" s="30">
        <f t="shared" si="71"/>
        <v>0</v>
      </c>
      <c r="AK175" s="30">
        <f t="shared" si="68"/>
        <v>0</v>
      </c>
      <c r="AL175" s="30">
        <f t="shared" si="68"/>
        <v>0</v>
      </c>
      <c r="AM175" s="30">
        <f t="shared" si="68"/>
        <v>0</v>
      </c>
      <c r="AN175" s="31">
        <f t="shared" si="68"/>
        <v>0</v>
      </c>
      <c r="AO175" s="42" t="str">
        <f t="shared" si="72"/>
        <v/>
      </c>
      <c r="AP175" s="43" t="str">
        <f t="shared" si="72"/>
        <v/>
      </c>
      <c r="AQ175" s="43" t="str">
        <f t="shared" si="72"/>
        <v/>
      </c>
      <c r="AR175" s="43" t="str">
        <f t="shared" si="72"/>
        <v/>
      </c>
      <c r="AS175" s="43" t="str">
        <f t="shared" si="72"/>
        <v/>
      </c>
      <c r="AT175" s="43" t="str">
        <f t="shared" si="72"/>
        <v/>
      </c>
      <c r="AU175" s="90" t="str">
        <f t="shared" si="72"/>
        <v/>
      </c>
      <c r="AV175" t="str">
        <f t="shared" si="78"/>
        <v>C3 - Standard and Premium</v>
      </c>
      <c r="AW175" t="str">
        <f t="shared" si="77"/>
        <v>C3 - Standard and Premium_AM &amp; EMEA</v>
      </c>
    </row>
    <row r="176" spans="1:49" ht="15" outlineLevel="1" x14ac:dyDescent="0.25">
      <c r="A176" s="21" t="s">
        <v>362</v>
      </c>
      <c r="B176" t="s">
        <v>363</v>
      </c>
      <c r="C176" t="s">
        <v>26</v>
      </c>
      <c r="D176" t="s">
        <v>15</v>
      </c>
      <c r="E176" t="str">
        <f>VLOOKUP(A176,[1]VLookup!G:I,3,0)</f>
        <v>C3 Ride-On</v>
      </c>
      <c r="F176" s="105">
        <v>0</v>
      </c>
      <c r="G176" s="103">
        <f t="shared" si="76"/>
        <v>0</v>
      </c>
      <c r="H176" s="103">
        <f>IFERROR(VLOOKUP(A176,[1]ISC_bookings_input!H:I,2,0),0)</f>
        <v>0</v>
      </c>
      <c r="I176" s="103">
        <f t="shared" si="76"/>
        <v>0</v>
      </c>
      <c r="J176" s="103">
        <f t="shared" si="76"/>
        <v>0</v>
      </c>
      <c r="K176" s="103">
        <f t="shared" si="76"/>
        <v>0</v>
      </c>
      <c r="L176" s="104">
        <f t="shared" si="76"/>
        <v>0</v>
      </c>
      <c r="M176" s="86" t="str">
        <f>IFERROR(VLOOKUP(A176,[1]Revenue_Margin_input_ISC!A:F,6,0),"")</f>
        <v/>
      </c>
      <c r="N176" s="25" t="str">
        <f t="shared" si="75"/>
        <v/>
      </c>
      <c r="O176" s="25" t="str">
        <f t="shared" si="75"/>
        <v/>
      </c>
      <c r="P176" s="25" t="str">
        <f t="shared" si="75"/>
        <v/>
      </c>
      <c r="Q176" s="25" t="str">
        <f t="shared" si="75"/>
        <v/>
      </c>
      <c r="R176" s="25" t="str">
        <f t="shared" si="75"/>
        <v/>
      </c>
      <c r="S176" s="26" t="str">
        <f t="shared" si="75"/>
        <v/>
      </c>
      <c r="T176" s="27" t="str">
        <f>IFERROR(VLOOKUP(A176,[1]Revenue_Margin_input_ISC!A:K,7,0),"")</f>
        <v/>
      </c>
      <c r="U176" s="28" t="str">
        <f>IFERROR(VLOOKUP(A176,[1]Revenue_Margin_input_ISC!A:K,8,0),"")</f>
        <v/>
      </c>
      <c r="V176" s="28" t="str">
        <f>IFERROR(VLOOKUP($A176,[1]Revenue_Margin_input_ISC!$A:$AK,9,0),"")</f>
        <v/>
      </c>
      <c r="W176" s="28" t="str">
        <f>IFERROR(VLOOKUP($A176,[1]Revenue_Margin_input_ISC!$A:$AK,10,0),"")</f>
        <v/>
      </c>
      <c r="X176" s="28" t="str">
        <f>IFERROR(VLOOKUP($A176,[1]Revenue_Margin_input_ISC!$A:$AK,11,0),"")</f>
        <v/>
      </c>
      <c r="Y176" s="28" t="str">
        <f>IFERROR(VLOOKUP($A176,[1]Revenue_Margin_input_ISC!$A:$AK,12,0),"")</f>
        <v/>
      </c>
      <c r="Z176" s="28" t="str">
        <f>IFERROR(VLOOKUP($A176,[1]Revenue_Margin_input_ISC!$A:$AK,13,0),"")</f>
        <v/>
      </c>
      <c r="AA176" s="29">
        <f t="shared" si="70"/>
        <v>0</v>
      </c>
      <c r="AB176" s="30">
        <f t="shared" si="70"/>
        <v>0</v>
      </c>
      <c r="AC176" s="30">
        <f t="shared" si="70"/>
        <v>0</v>
      </c>
      <c r="AD176" s="30">
        <f t="shared" si="67"/>
        <v>0</v>
      </c>
      <c r="AE176" s="30">
        <f t="shared" si="67"/>
        <v>0</v>
      </c>
      <c r="AF176" s="30">
        <f t="shared" si="67"/>
        <v>0</v>
      </c>
      <c r="AG176" s="31">
        <f t="shared" si="67"/>
        <v>0</v>
      </c>
      <c r="AH176" s="29">
        <f t="shared" si="71"/>
        <v>0</v>
      </c>
      <c r="AI176" s="30">
        <f t="shared" si="71"/>
        <v>0</v>
      </c>
      <c r="AJ176" s="30">
        <f t="shared" si="71"/>
        <v>0</v>
      </c>
      <c r="AK176" s="30">
        <f t="shared" si="68"/>
        <v>0</v>
      </c>
      <c r="AL176" s="30">
        <f t="shared" si="68"/>
        <v>0</v>
      </c>
      <c r="AM176" s="30">
        <f t="shared" si="68"/>
        <v>0</v>
      </c>
      <c r="AN176" s="31">
        <f t="shared" si="68"/>
        <v>0</v>
      </c>
      <c r="AO176" s="42" t="str">
        <f t="shared" si="72"/>
        <v/>
      </c>
      <c r="AP176" s="43" t="str">
        <f t="shared" si="72"/>
        <v/>
      </c>
      <c r="AQ176" s="43" t="str">
        <f t="shared" si="72"/>
        <v/>
      </c>
      <c r="AR176" s="43" t="str">
        <f t="shared" si="72"/>
        <v/>
      </c>
      <c r="AS176" s="43" t="str">
        <f t="shared" si="72"/>
        <v/>
      </c>
      <c r="AT176" s="43" t="str">
        <f t="shared" si="72"/>
        <v/>
      </c>
      <c r="AU176" s="90" t="str">
        <f t="shared" si="72"/>
        <v/>
      </c>
      <c r="AV176" t="str">
        <f t="shared" si="78"/>
        <v>C3 - Standard and Premium</v>
      </c>
      <c r="AW176" t="str">
        <f t="shared" si="77"/>
        <v>C3 - Standard and Premium_AM &amp; EMEA</v>
      </c>
    </row>
    <row r="177" spans="1:49" ht="15" outlineLevel="1" x14ac:dyDescent="0.25">
      <c r="A177" s="21" t="s">
        <v>364</v>
      </c>
      <c r="B177" t="s">
        <v>365</v>
      </c>
      <c r="C177" t="s">
        <v>26</v>
      </c>
      <c r="D177" t="s">
        <v>15</v>
      </c>
      <c r="E177" t="str">
        <f>VLOOKUP(A177,[1]VLookup!G:I,3,0)</f>
        <v>C3 Ride-On</v>
      </c>
      <c r="F177" s="105">
        <v>0</v>
      </c>
      <c r="G177" s="103">
        <f t="shared" si="76"/>
        <v>0</v>
      </c>
      <c r="H177" s="103">
        <f>IFERROR(VLOOKUP(A177,[1]ISC_bookings_input!H:I,2,0),0)</f>
        <v>0</v>
      </c>
      <c r="I177" s="103">
        <f t="shared" si="76"/>
        <v>0</v>
      </c>
      <c r="J177" s="103">
        <f t="shared" si="76"/>
        <v>0</v>
      </c>
      <c r="K177" s="103">
        <f t="shared" si="76"/>
        <v>0</v>
      </c>
      <c r="L177" s="104">
        <f t="shared" si="76"/>
        <v>0</v>
      </c>
      <c r="M177" s="86" t="str">
        <f>IFERROR(VLOOKUP(A177,[1]Revenue_Margin_input_ISC!A:F,6,0),"")</f>
        <v/>
      </c>
      <c r="N177" s="25" t="str">
        <f t="shared" si="75"/>
        <v/>
      </c>
      <c r="O177" s="25" t="str">
        <f t="shared" si="75"/>
        <v/>
      </c>
      <c r="P177" s="25" t="str">
        <f t="shared" si="75"/>
        <v/>
      </c>
      <c r="Q177" s="25" t="str">
        <f t="shared" si="75"/>
        <v/>
      </c>
      <c r="R177" s="25" t="str">
        <f t="shared" si="75"/>
        <v/>
      </c>
      <c r="S177" s="26" t="str">
        <f t="shared" si="75"/>
        <v/>
      </c>
      <c r="T177" s="27" t="str">
        <f>IFERROR(VLOOKUP(A177,[1]Revenue_Margin_input_ISC!A:K,7,0),"")</f>
        <v/>
      </c>
      <c r="U177" s="28" t="str">
        <f>IFERROR(VLOOKUP(A177,[1]Revenue_Margin_input_ISC!A:K,8,0),"")</f>
        <v/>
      </c>
      <c r="V177" s="28" t="str">
        <f>IFERROR(VLOOKUP($A177,[1]Revenue_Margin_input_ISC!$A:$AK,9,0),"")</f>
        <v/>
      </c>
      <c r="W177" s="28" t="str">
        <f>IFERROR(VLOOKUP($A177,[1]Revenue_Margin_input_ISC!$A:$AK,10,0),"")</f>
        <v/>
      </c>
      <c r="X177" s="28" t="str">
        <f>IFERROR(VLOOKUP($A177,[1]Revenue_Margin_input_ISC!$A:$AK,11,0),"")</f>
        <v/>
      </c>
      <c r="Y177" s="28" t="str">
        <f>IFERROR(VLOOKUP($A177,[1]Revenue_Margin_input_ISC!$A:$AK,12,0),"")</f>
        <v/>
      </c>
      <c r="Z177" s="28" t="str">
        <f>IFERROR(VLOOKUP($A177,[1]Revenue_Margin_input_ISC!$A:$AK,13,0),"")</f>
        <v/>
      </c>
      <c r="AA177" s="29">
        <f t="shared" si="70"/>
        <v>0</v>
      </c>
      <c r="AB177" s="30">
        <f t="shared" si="70"/>
        <v>0</v>
      </c>
      <c r="AC177" s="30">
        <f t="shared" si="70"/>
        <v>0</v>
      </c>
      <c r="AD177" s="30">
        <f t="shared" si="67"/>
        <v>0</v>
      </c>
      <c r="AE177" s="30">
        <f t="shared" si="67"/>
        <v>0</v>
      </c>
      <c r="AF177" s="30">
        <f t="shared" si="67"/>
        <v>0</v>
      </c>
      <c r="AG177" s="31">
        <f t="shared" si="67"/>
        <v>0</v>
      </c>
      <c r="AH177" s="29">
        <f t="shared" si="71"/>
        <v>0</v>
      </c>
      <c r="AI177" s="30">
        <f t="shared" si="71"/>
        <v>0</v>
      </c>
      <c r="AJ177" s="30">
        <f t="shared" si="71"/>
        <v>0</v>
      </c>
      <c r="AK177" s="30">
        <f t="shared" si="68"/>
        <v>0</v>
      </c>
      <c r="AL177" s="30">
        <f t="shared" si="68"/>
        <v>0</v>
      </c>
      <c r="AM177" s="30">
        <f t="shared" si="68"/>
        <v>0</v>
      </c>
      <c r="AN177" s="31">
        <f t="shared" si="68"/>
        <v>0</v>
      </c>
      <c r="AO177" s="42" t="str">
        <f t="shared" si="72"/>
        <v/>
      </c>
      <c r="AP177" s="43" t="str">
        <f t="shared" si="72"/>
        <v/>
      </c>
      <c r="AQ177" s="43" t="str">
        <f t="shared" si="72"/>
        <v/>
      </c>
      <c r="AR177" s="43" t="str">
        <f t="shared" si="72"/>
        <v/>
      </c>
      <c r="AS177" s="43" t="str">
        <f t="shared" si="72"/>
        <v/>
      </c>
      <c r="AT177" s="43" t="str">
        <f t="shared" si="72"/>
        <v/>
      </c>
      <c r="AU177" s="90" t="str">
        <f t="shared" si="72"/>
        <v/>
      </c>
      <c r="AV177" t="str">
        <f t="shared" si="78"/>
        <v>C3 - Standard and Premium</v>
      </c>
      <c r="AW177" t="str">
        <f t="shared" si="77"/>
        <v>C3 - Standard and Premium_AM &amp; EMEA</v>
      </c>
    </row>
    <row r="178" spans="1:49" ht="15" x14ac:dyDescent="0.25">
      <c r="A178" s="35" t="s">
        <v>366</v>
      </c>
      <c r="F178" s="106">
        <v>5</v>
      </c>
      <c r="G178" s="51">
        <f>[1]ISC!BD43</f>
        <v>5</v>
      </c>
      <c r="H178" s="51">
        <f>[1]ISC!BE43</f>
        <v>0</v>
      </c>
      <c r="I178" s="51">
        <f>[1]ISC!BF43</f>
        <v>0</v>
      </c>
      <c r="J178" s="51">
        <f>[1]ISC!BG43</f>
        <v>0</v>
      </c>
      <c r="K178" s="51">
        <f>[1]ISC!BH43</f>
        <v>0</v>
      </c>
      <c r="L178" s="52">
        <f>[1]ISC!BI43</f>
        <v>0</v>
      </c>
      <c r="M178" s="86" t="str">
        <f>IFERROR(VLOOKUP(A178,[1]Revenue_Margin_input_ISC!A:F,6,0),"")</f>
        <v/>
      </c>
      <c r="N178" s="25" t="str">
        <f t="shared" si="75"/>
        <v/>
      </c>
      <c r="O178" s="25" t="str">
        <f t="shared" si="75"/>
        <v/>
      </c>
      <c r="P178" s="25" t="str">
        <f t="shared" si="75"/>
        <v/>
      </c>
      <c r="Q178" s="25" t="str">
        <f t="shared" si="75"/>
        <v/>
      </c>
      <c r="R178" s="25" t="str">
        <f t="shared" si="75"/>
        <v/>
      </c>
      <c r="S178" s="26" t="str">
        <f t="shared" si="75"/>
        <v/>
      </c>
      <c r="T178" s="27" t="str">
        <f>IFERROR(VLOOKUP(A178,[1]Revenue_Margin_input_ISC!A:K,7,0),"")</f>
        <v/>
      </c>
      <c r="U178" s="28" t="str">
        <f>IFERROR(VLOOKUP(A178,[1]Revenue_Margin_input_ISC!A:K,8,0),"")</f>
        <v/>
      </c>
      <c r="V178" s="28" t="str">
        <f>IFERROR(VLOOKUP($A178,[1]Revenue_Margin_input_ISC!$A:$AK,9,0),"")</f>
        <v/>
      </c>
      <c r="W178" s="28" t="str">
        <f>IFERROR(VLOOKUP($A178,[1]Revenue_Margin_input_ISC!$A:$AK,10,0),"")</f>
        <v/>
      </c>
      <c r="X178" s="28" t="str">
        <f>IFERROR(VLOOKUP($A178,[1]Revenue_Margin_input_ISC!$A:$AK,11,0),"")</f>
        <v/>
      </c>
      <c r="Y178" s="28" t="str">
        <f>IFERROR(VLOOKUP($A178,[1]Revenue_Margin_input_ISC!$A:$AK,12,0),"")</f>
        <v/>
      </c>
      <c r="Z178" s="28" t="str">
        <f>IFERROR(VLOOKUP($A178,[1]Revenue_Margin_input_ISC!$A:$AK,13,0),"")</f>
        <v/>
      </c>
      <c r="AA178" s="39">
        <f>SUM(AA104:AA177)</f>
        <v>47.730000000000004</v>
      </c>
      <c r="AB178" s="40">
        <f t="shared" ref="AB178:AN178" si="79">SUM(AB104:AB177)</f>
        <v>47.730000000000004</v>
      </c>
      <c r="AC178" s="40">
        <f t="shared" si="79"/>
        <v>0</v>
      </c>
      <c r="AD178" s="40">
        <f t="shared" si="79"/>
        <v>0</v>
      </c>
      <c r="AE178" s="40">
        <f t="shared" si="79"/>
        <v>0</v>
      </c>
      <c r="AF178" s="40">
        <f t="shared" si="79"/>
        <v>0</v>
      </c>
      <c r="AG178" s="41">
        <f t="shared" si="79"/>
        <v>0</v>
      </c>
      <c r="AH178" s="39">
        <f t="shared" si="79"/>
        <v>1.8098999999999954</v>
      </c>
      <c r="AI178" s="40">
        <f t="shared" si="79"/>
        <v>1.9092000000000002</v>
      </c>
      <c r="AJ178" s="40">
        <f t="shared" si="79"/>
        <v>0</v>
      </c>
      <c r="AK178" s="40">
        <f t="shared" si="79"/>
        <v>0</v>
      </c>
      <c r="AL178" s="40">
        <f t="shared" si="79"/>
        <v>0</v>
      </c>
      <c r="AM178" s="40">
        <f t="shared" si="79"/>
        <v>0</v>
      </c>
      <c r="AN178" s="41">
        <f t="shared" si="79"/>
        <v>0</v>
      </c>
      <c r="AO178" s="42">
        <f t="shared" si="72"/>
        <v>3.7919547454431074E-2</v>
      </c>
      <c r="AP178" s="43">
        <f t="shared" si="72"/>
        <v>0.04</v>
      </c>
      <c r="AQ178" s="43" t="str">
        <f t="shared" si="72"/>
        <v/>
      </c>
      <c r="AR178" s="43" t="str">
        <f t="shared" ref="AR178:AU223" si="80">IFERROR(AK178/AD178,"")</f>
        <v/>
      </c>
      <c r="AS178" s="43" t="str">
        <f t="shared" si="80"/>
        <v/>
      </c>
      <c r="AT178" s="43" t="str">
        <f t="shared" si="80"/>
        <v/>
      </c>
      <c r="AU178" s="90" t="str">
        <f t="shared" si="80"/>
        <v/>
      </c>
      <c r="AW178" t="str">
        <f t="shared" ref="AW178:AW241" si="81">AV178&amp;"_"&amp;C178</f>
        <v>_</v>
      </c>
    </row>
    <row r="179" spans="1:49" ht="15" outlineLevel="1" x14ac:dyDescent="0.25">
      <c r="A179" s="21" t="s">
        <v>367</v>
      </c>
      <c r="B179" t="s">
        <v>368</v>
      </c>
      <c r="C179" t="s">
        <v>80</v>
      </c>
      <c r="D179" t="s">
        <v>18</v>
      </c>
      <c r="E179" t="str">
        <f>VLOOKUP(A179,[1]VLookup!G:I,3,0)</f>
        <v>C3 Walkies</v>
      </c>
      <c r="F179" s="105">
        <v>0</v>
      </c>
      <c r="G179" s="103">
        <f>ROUND((G$204-G$202-G$203)*$F179/($F$204-$F$202-$F$203),0)</f>
        <v>0</v>
      </c>
      <c r="H179" s="103">
        <f>IFERROR(VLOOKUP(A179,[1]ISC_bookings_input!H:I,2,0),0)</f>
        <v>0</v>
      </c>
      <c r="I179" s="103">
        <f>ROUND((I$204-I$202-I$203)*$H179/($H$204-$H$202-$H$203),0)</f>
        <v>0</v>
      </c>
      <c r="J179" s="103">
        <f t="shared" ref="J179:L179" si="82">ROUND((J$204-J$202-J$203)*$H179/($H$204-$H$202-$H$203),0)</f>
        <v>0</v>
      </c>
      <c r="K179" s="103">
        <f t="shared" si="82"/>
        <v>0</v>
      </c>
      <c r="L179" s="103">
        <f t="shared" si="82"/>
        <v>0</v>
      </c>
      <c r="M179" s="86" t="str">
        <f>IFERROR(VLOOKUP(A179,[1]Revenue_Margin_input_ISC!A:F,6,0),"")</f>
        <v/>
      </c>
      <c r="N179" s="25" t="str">
        <f t="shared" ref="N179:S194" si="83">M179</f>
        <v/>
      </c>
      <c r="O179" s="25" t="str">
        <f t="shared" si="83"/>
        <v/>
      </c>
      <c r="P179" s="25" t="str">
        <f t="shared" si="83"/>
        <v/>
      </c>
      <c r="Q179" s="25" t="str">
        <f t="shared" si="83"/>
        <v/>
      </c>
      <c r="R179" s="25" t="str">
        <f t="shared" si="83"/>
        <v/>
      </c>
      <c r="S179" s="26" t="str">
        <f t="shared" si="83"/>
        <v/>
      </c>
      <c r="T179" s="27" t="str">
        <f>IFERROR(VLOOKUP(A179,[1]Revenue_Margin_input_ISC!A:K,7,0),"")</f>
        <v/>
      </c>
      <c r="U179" s="28" t="str">
        <f>IFERROR(VLOOKUP(A179,[1]Revenue_Margin_input_ISC!A:K,8,0),"")</f>
        <v/>
      </c>
      <c r="V179" s="28" t="str">
        <f>IFERROR(VLOOKUP($A179,[1]Revenue_Margin_input_ISC!$A:$AK,9,0),"")</f>
        <v/>
      </c>
      <c r="W179" s="28" t="str">
        <f>IFERROR(VLOOKUP($A179,[1]Revenue_Margin_input_ISC!$A:$AK,10,0),"")</f>
        <v/>
      </c>
      <c r="X179" s="28" t="str">
        <f>IFERROR(VLOOKUP($A179,[1]Revenue_Margin_input_ISC!$A:$AK,11,0),"")</f>
        <v/>
      </c>
      <c r="Y179" s="28" t="str">
        <f>IFERROR(VLOOKUP($A179,[1]Revenue_Margin_input_ISC!$A:$AK,12,0),"")</f>
        <v/>
      </c>
      <c r="Z179" s="28" t="str">
        <f>IFERROR(VLOOKUP($A179,[1]Revenue_Margin_input_ISC!$A:$AK,13,0),"")</f>
        <v/>
      </c>
      <c r="AA179" s="29">
        <f t="shared" ref="AA179:AG203" si="84">IFERROR(F179*M179,0)</f>
        <v>0</v>
      </c>
      <c r="AB179" s="30">
        <f t="shared" si="84"/>
        <v>0</v>
      </c>
      <c r="AC179" s="30">
        <f t="shared" si="84"/>
        <v>0</v>
      </c>
      <c r="AD179" s="30">
        <f t="shared" si="84"/>
        <v>0</v>
      </c>
      <c r="AE179" s="30">
        <f t="shared" si="84"/>
        <v>0</v>
      </c>
      <c r="AF179" s="30">
        <f t="shared" si="84"/>
        <v>0</v>
      </c>
      <c r="AG179" s="31">
        <f t="shared" si="84"/>
        <v>0</v>
      </c>
      <c r="AH179" s="29">
        <f t="shared" ref="AH179:AN203" si="85">IFERROR(AA179*T179,0)</f>
        <v>0</v>
      </c>
      <c r="AI179" s="30">
        <f t="shared" si="85"/>
        <v>0</v>
      </c>
      <c r="AJ179" s="30">
        <f t="shared" si="85"/>
        <v>0</v>
      </c>
      <c r="AK179" s="30">
        <f t="shared" si="85"/>
        <v>0</v>
      </c>
      <c r="AL179" s="30">
        <f t="shared" si="85"/>
        <v>0</v>
      </c>
      <c r="AM179" s="30">
        <f t="shared" si="85"/>
        <v>0</v>
      </c>
      <c r="AN179" s="31">
        <f t="shared" si="85"/>
        <v>0</v>
      </c>
      <c r="AO179" s="42" t="str">
        <f t="shared" ref="AO179:AQ224" si="86">IFERROR(AH179/AA179,"")</f>
        <v/>
      </c>
      <c r="AP179" s="43" t="str">
        <f t="shared" si="86"/>
        <v/>
      </c>
      <c r="AQ179" s="43" t="str">
        <f t="shared" si="86"/>
        <v/>
      </c>
      <c r="AR179" s="43" t="str">
        <f t="shared" si="80"/>
        <v/>
      </c>
      <c r="AS179" s="43" t="str">
        <f t="shared" si="80"/>
        <v/>
      </c>
      <c r="AT179" s="43" t="str">
        <f t="shared" si="80"/>
        <v/>
      </c>
      <c r="AU179" s="90" t="str">
        <f t="shared" si="80"/>
        <v/>
      </c>
      <c r="AV179" t="str">
        <f>$A$204</f>
        <v>C3 - Low Intensity</v>
      </c>
      <c r="AW179" t="str">
        <f t="shared" si="81"/>
        <v>C3 - Low Intensity_Hangcha</v>
      </c>
    </row>
    <row r="180" spans="1:49" ht="15" outlineLevel="1" x14ac:dyDescent="0.25">
      <c r="A180" s="21" t="s">
        <v>369</v>
      </c>
      <c r="B180" t="s">
        <v>228</v>
      </c>
      <c r="C180" t="s">
        <v>80</v>
      </c>
      <c r="D180" t="s">
        <v>15</v>
      </c>
      <c r="E180" t="str">
        <f>VLOOKUP(A180,[1]VLookup!G:I,3,0)</f>
        <v>C3 Walkies</v>
      </c>
      <c r="F180" s="105">
        <v>0</v>
      </c>
      <c r="G180" s="103">
        <f t="shared" ref="G180:G201" si="87">ROUND((G$204-G$202-G$203)*$F180/($F$204-$F$202-$F$203),0)</f>
        <v>0</v>
      </c>
      <c r="H180" s="103">
        <f>IFERROR(VLOOKUP(A180,[1]ISC_bookings_input!H:I,2,0),0)</f>
        <v>0</v>
      </c>
      <c r="I180" s="103">
        <f t="shared" ref="I180:L201" si="88">ROUND((I$204-I$202-I$203)*$H180/($H$204-$H$202-$H$203),0)</f>
        <v>0</v>
      </c>
      <c r="J180" s="103">
        <f t="shared" si="88"/>
        <v>0</v>
      </c>
      <c r="K180" s="103">
        <f t="shared" si="88"/>
        <v>0</v>
      </c>
      <c r="L180" s="103">
        <f t="shared" si="88"/>
        <v>0</v>
      </c>
      <c r="M180" s="86" t="str">
        <f>IFERROR(VLOOKUP(A180,[1]Revenue_Margin_input_ISC!A:F,6,0),"")</f>
        <v/>
      </c>
      <c r="N180" s="25" t="str">
        <f t="shared" si="83"/>
        <v/>
      </c>
      <c r="O180" s="25" t="str">
        <f t="shared" si="83"/>
        <v/>
      </c>
      <c r="P180" s="25" t="str">
        <f t="shared" si="83"/>
        <v/>
      </c>
      <c r="Q180" s="25" t="str">
        <f t="shared" si="83"/>
        <v/>
      </c>
      <c r="R180" s="25" t="str">
        <f t="shared" si="83"/>
        <v/>
      </c>
      <c r="S180" s="26" t="str">
        <f t="shared" si="83"/>
        <v/>
      </c>
      <c r="T180" s="27" t="str">
        <f>IFERROR(VLOOKUP(A180,[1]Revenue_Margin_input_ISC!A:K,7,0),"")</f>
        <v/>
      </c>
      <c r="U180" s="28" t="str">
        <f>IFERROR(VLOOKUP(A180,[1]Revenue_Margin_input_ISC!A:K,8,0),"")</f>
        <v/>
      </c>
      <c r="V180" s="28" t="str">
        <f>IFERROR(VLOOKUP($A180,[1]Revenue_Margin_input_ISC!$A:$AK,9,0),"")</f>
        <v/>
      </c>
      <c r="W180" s="28" t="str">
        <f>IFERROR(VLOOKUP($A180,[1]Revenue_Margin_input_ISC!$A:$AK,10,0),"")</f>
        <v/>
      </c>
      <c r="X180" s="28" t="str">
        <f>IFERROR(VLOOKUP($A180,[1]Revenue_Margin_input_ISC!$A:$AK,11,0),"")</f>
        <v/>
      </c>
      <c r="Y180" s="28" t="str">
        <f>IFERROR(VLOOKUP($A180,[1]Revenue_Margin_input_ISC!$A:$AK,12,0),"")</f>
        <v/>
      </c>
      <c r="Z180" s="28" t="str">
        <f>IFERROR(VLOOKUP($A180,[1]Revenue_Margin_input_ISC!$A:$AK,13,0),"")</f>
        <v/>
      </c>
      <c r="AA180" s="29">
        <f t="shared" si="84"/>
        <v>0</v>
      </c>
      <c r="AB180" s="30">
        <f t="shared" si="84"/>
        <v>0</v>
      </c>
      <c r="AC180" s="30">
        <f t="shared" si="84"/>
        <v>0</v>
      </c>
      <c r="AD180" s="30">
        <f t="shared" si="84"/>
        <v>0</v>
      </c>
      <c r="AE180" s="30">
        <f t="shared" si="84"/>
        <v>0</v>
      </c>
      <c r="AF180" s="30">
        <f t="shared" si="84"/>
        <v>0</v>
      </c>
      <c r="AG180" s="31">
        <f t="shared" si="84"/>
        <v>0</v>
      </c>
      <c r="AH180" s="29">
        <f t="shared" si="85"/>
        <v>0</v>
      </c>
      <c r="AI180" s="30">
        <f t="shared" si="85"/>
        <v>0</v>
      </c>
      <c r="AJ180" s="30">
        <f t="shared" si="85"/>
        <v>0</v>
      </c>
      <c r="AK180" s="30">
        <f t="shared" si="85"/>
        <v>0</v>
      </c>
      <c r="AL180" s="30">
        <f t="shared" si="85"/>
        <v>0</v>
      </c>
      <c r="AM180" s="30">
        <f t="shared" si="85"/>
        <v>0</v>
      </c>
      <c r="AN180" s="31">
        <f t="shared" si="85"/>
        <v>0</v>
      </c>
      <c r="AO180" s="42" t="str">
        <f t="shared" si="86"/>
        <v/>
      </c>
      <c r="AP180" s="43" t="str">
        <f t="shared" si="86"/>
        <v/>
      </c>
      <c r="AQ180" s="43" t="str">
        <f t="shared" si="86"/>
        <v/>
      </c>
      <c r="AR180" s="43" t="str">
        <f t="shared" si="80"/>
        <v/>
      </c>
      <c r="AS180" s="43" t="str">
        <f t="shared" si="80"/>
        <v/>
      </c>
      <c r="AT180" s="43" t="str">
        <f t="shared" si="80"/>
        <v/>
      </c>
      <c r="AU180" s="90" t="str">
        <f t="shared" si="80"/>
        <v/>
      </c>
      <c r="AV180" t="str">
        <f t="shared" ref="AV180:AV203" si="89">$A$204</f>
        <v>C3 - Low Intensity</v>
      </c>
      <c r="AW180" t="str">
        <f t="shared" si="81"/>
        <v>C3 - Low Intensity_Hangcha</v>
      </c>
    </row>
    <row r="181" spans="1:49" ht="15" outlineLevel="1" x14ac:dyDescent="0.25">
      <c r="A181" s="21" t="s">
        <v>370</v>
      </c>
      <c r="B181" t="s">
        <v>371</v>
      </c>
      <c r="C181" t="s">
        <v>80</v>
      </c>
      <c r="D181" t="s">
        <v>15</v>
      </c>
      <c r="E181" t="str">
        <f>VLOOKUP(A181,[1]VLookup!G:I,3,0)</f>
        <v>C3 Ride-On</v>
      </c>
      <c r="F181" s="105">
        <v>0</v>
      </c>
      <c r="G181" s="103">
        <f t="shared" si="87"/>
        <v>0</v>
      </c>
      <c r="H181" s="103">
        <f>IFERROR(VLOOKUP(A181,[1]ISC_bookings_input!H:I,2,0),0)</f>
        <v>0</v>
      </c>
      <c r="I181" s="103">
        <f t="shared" si="88"/>
        <v>0</v>
      </c>
      <c r="J181" s="103">
        <f t="shared" si="88"/>
        <v>0</v>
      </c>
      <c r="K181" s="103">
        <f t="shared" si="88"/>
        <v>0</v>
      </c>
      <c r="L181" s="103">
        <f t="shared" si="88"/>
        <v>0</v>
      </c>
      <c r="M181" s="86" t="str">
        <f>IFERROR(VLOOKUP(A181,[1]Revenue_Margin_input_ISC!A:F,6,0),"")</f>
        <v/>
      </c>
      <c r="N181" s="25" t="str">
        <f t="shared" si="83"/>
        <v/>
      </c>
      <c r="O181" s="25" t="str">
        <f t="shared" si="83"/>
        <v/>
      </c>
      <c r="P181" s="25" t="str">
        <f t="shared" si="83"/>
        <v/>
      </c>
      <c r="Q181" s="25" t="str">
        <f t="shared" si="83"/>
        <v/>
      </c>
      <c r="R181" s="25" t="str">
        <f t="shared" si="83"/>
        <v/>
      </c>
      <c r="S181" s="26" t="str">
        <f t="shared" si="83"/>
        <v/>
      </c>
      <c r="T181" s="27" t="str">
        <f>IFERROR(VLOOKUP(A181,[1]Revenue_Margin_input_ISC!A:K,7,0),"")</f>
        <v/>
      </c>
      <c r="U181" s="28" t="str">
        <f>IFERROR(VLOOKUP(A181,[1]Revenue_Margin_input_ISC!A:K,8,0),"")</f>
        <v/>
      </c>
      <c r="V181" s="28" t="str">
        <f>IFERROR(VLOOKUP($A181,[1]Revenue_Margin_input_ISC!$A:$AK,9,0),"")</f>
        <v/>
      </c>
      <c r="W181" s="28" t="str">
        <f>IFERROR(VLOOKUP($A181,[1]Revenue_Margin_input_ISC!$A:$AK,10,0),"")</f>
        <v/>
      </c>
      <c r="X181" s="28" t="str">
        <f>IFERROR(VLOOKUP($A181,[1]Revenue_Margin_input_ISC!$A:$AK,11,0),"")</f>
        <v/>
      </c>
      <c r="Y181" s="28" t="str">
        <f>IFERROR(VLOOKUP($A181,[1]Revenue_Margin_input_ISC!$A:$AK,12,0),"")</f>
        <v/>
      </c>
      <c r="Z181" s="28" t="str">
        <f>IFERROR(VLOOKUP($A181,[1]Revenue_Margin_input_ISC!$A:$AK,13,0),"")</f>
        <v/>
      </c>
      <c r="AA181" s="29">
        <f t="shared" si="84"/>
        <v>0</v>
      </c>
      <c r="AB181" s="30">
        <f t="shared" si="84"/>
        <v>0</v>
      </c>
      <c r="AC181" s="30">
        <f t="shared" si="84"/>
        <v>0</v>
      </c>
      <c r="AD181" s="30">
        <f t="shared" si="84"/>
        <v>0</v>
      </c>
      <c r="AE181" s="30">
        <f t="shared" si="84"/>
        <v>0</v>
      </c>
      <c r="AF181" s="30">
        <f t="shared" si="84"/>
        <v>0</v>
      </c>
      <c r="AG181" s="31">
        <f t="shared" si="84"/>
        <v>0</v>
      </c>
      <c r="AH181" s="29">
        <f t="shared" si="85"/>
        <v>0</v>
      </c>
      <c r="AI181" s="30">
        <f t="shared" si="85"/>
        <v>0</v>
      </c>
      <c r="AJ181" s="30">
        <f t="shared" si="85"/>
        <v>0</v>
      </c>
      <c r="AK181" s="30">
        <f t="shared" si="85"/>
        <v>0</v>
      </c>
      <c r="AL181" s="30">
        <f t="shared" si="85"/>
        <v>0</v>
      </c>
      <c r="AM181" s="30">
        <f t="shared" si="85"/>
        <v>0</v>
      </c>
      <c r="AN181" s="31">
        <f t="shared" si="85"/>
        <v>0</v>
      </c>
      <c r="AO181" s="42" t="str">
        <f t="shared" si="86"/>
        <v/>
      </c>
      <c r="AP181" s="43" t="str">
        <f t="shared" si="86"/>
        <v/>
      </c>
      <c r="AQ181" s="43" t="str">
        <f t="shared" si="86"/>
        <v/>
      </c>
      <c r="AR181" s="43" t="str">
        <f t="shared" si="80"/>
        <v/>
      </c>
      <c r="AS181" s="43" t="str">
        <f t="shared" si="80"/>
        <v/>
      </c>
      <c r="AT181" s="43" t="str">
        <f t="shared" si="80"/>
        <v/>
      </c>
      <c r="AU181" s="90" t="str">
        <f t="shared" si="80"/>
        <v/>
      </c>
      <c r="AV181" t="str">
        <f t="shared" si="89"/>
        <v>C3 - Low Intensity</v>
      </c>
      <c r="AW181" t="str">
        <f t="shared" si="81"/>
        <v>C3 - Low Intensity_Hangcha</v>
      </c>
    </row>
    <row r="182" spans="1:49" ht="15" outlineLevel="1" x14ac:dyDescent="0.25">
      <c r="A182" s="21" t="s">
        <v>372</v>
      </c>
      <c r="B182" t="s">
        <v>373</v>
      </c>
      <c r="C182" t="s">
        <v>80</v>
      </c>
      <c r="D182" t="s">
        <v>18</v>
      </c>
      <c r="E182" t="str">
        <f>VLOOKUP(A182,[1]VLookup!G:I,3,0)</f>
        <v>C3 Ride-On</v>
      </c>
      <c r="F182" s="105">
        <v>0</v>
      </c>
      <c r="G182" s="103">
        <f t="shared" si="87"/>
        <v>0</v>
      </c>
      <c r="H182" s="103">
        <f>IFERROR(VLOOKUP(A182,[1]ISC_bookings_input!H:I,2,0),0)</f>
        <v>0</v>
      </c>
      <c r="I182" s="103">
        <f t="shared" si="88"/>
        <v>0</v>
      </c>
      <c r="J182" s="103">
        <f t="shared" si="88"/>
        <v>0</v>
      </c>
      <c r="K182" s="103">
        <f t="shared" si="88"/>
        <v>0</v>
      </c>
      <c r="L182" s="103">
        <f t="shared" si="88"/>
        <v>0</v>
      </c>
      <c r="M182" s="86" t="str">
        <f>IFERROR(VLOOKUP(A182,[1]Revenue_Margin_input_ISC!A:F,6,0),"")</f>
        <v/>
      </c>
      <c r="N182" s="25" t="str">
        <f t="shared" si="83"/>
        <v/>
      </c>
      <c r="O182" s="25" t="str">
        <f t="shared" si="83"/>
        <v/>
      </c>
      <c r="P182" s="25" t="str">
        <f t="shared" si="83"/>
        <v/>
      </c>
      <c r="Q182" s="25" t="str">
        <f t="shared" si="83"/>
        <v/>
      </c>
      <c r="R182" s="25" t="str">
        <f t="shared" si="83"/>
        <v/>
      </c>
      <c r="S182" s="26" t="str">
        <f t="shared" si="83"/>
        <v/>
      </c>
      <c r="T182" s="27" t="str">
        <f>IFERROR(VLOOKUP(A182,[1]Revenue_Margin_input_ISC!A:K,7,0),"")</f>
        <v/>
      </c>
      <c r="U182" s="28" t="str">
        <f>IFERROR(VLOOKUP(A182,[1]Revenue_Margin_input_ISC!A:K,8,0),"")</f>
        <v/>
      </c>
      <c r="V182" s="28" t="str">
        <f>IFERROR(VLOOKUP($A182,[1]Revenue_Margin_input_ISC!$A:$AK,9,0),"")</f>
        <v/>
      </c>
      <c r="W182" s="28" t="str">
        <f>IFERROR(VLOOKUP($A182,[1]Revenue_Margin_input_ISC!$A:$AK,10,0),"")</f>
        <v/>
      </c>
      <c r="X182" s="28" t="str">
        <f>IFERROR(VLOOKUP($A182,[1]Revenue_Margin_input_ISC!$A:$AK,11,0),"")</f>
        <v/>
      </c>
      <c r="Y182" s="28" t="str">
        <f>IFERROR(VLOOKUP($A182,[1]Revenue_Margin_input_ISC!$A:$AK,12,0),"")</f>
        <v/>
      </c>
      <c r="Z182" s="28" t="str">
        <f>IFERROR(VLOOKUP($A182,[1]Revenue_Margin_input_ISC!$A:$AK,13,0),"")</f>
        <v/>
      </c>
      <c r="AA182" s="29">
        <f t="shared" si="84"/>
        <v>0</v>
      </c>
      <c r="AB182" s="30">
        <f t="shared" si="84"/>
        <v>0</v>
      </c>
      <c r="AC182" s="30">
        <f t="shared" si="84"/>
        <v>0</v>
      </c>
      <c r="AD182" s="30">
        <f t="shared" si="84"/>
        <v>0</v>
      </c>
      <c r="AE182" s="30">
        <f t="shared" si="84"/>
        <v>0</v>
      </c>
      <c r="AF182" s="30">
        <f t="shared" si="84"/>
        <v>0</v>
      </c>
      <c r="AG182" s="31">
        <f t="shared" si="84"/>
        <v>0</v>
      </c>
      <c r="AH182" s="29">
        <f t="shared" si="85"/>
        <v>0</v>
      </c>
      <c r="AI182" s="30">
        <f t="shared" si="85"/>
        <v>0</v>
      </c>
      <c r="AJ182" s="30">
        <f t="shared" si="85"/>
        <v>0</v>
      </c>
      <c r="AK182" s="30">
        <f t="shared" si="85"/>
        <v>0</v>
      </c>
      <c r="AL182" s="30">
        <f t="shared" si="85"/>
        <v>0</v>
      </c>
      <c r="AM182" s="30">
        <f t="shared" si="85"/>
        <v>0</v>
      </c>
      <c r="AN182" s="31">
        <f t="shared" si="85"/>
        <v>0</v>
      </c>
      <c r="AO182" s="42" t="str">
        <f t="shared" si="86"/>
        <v/>
      </c>
      <c r="AP182" s="43" t="str">
        <f t="shared" si="86"/>
        <v/>
      </c>
      <c r="AQ182" s="43" t="str">
        <f t="shared" si="86"/>
        <v/>
      </c>
      <c r="AR182" s="43" t="str">
        <f t="shared" si="80"/>
        <v/>
      </c>
      <c r="AS182" s="43" t="str">
        <f t="shared" si="80"/>
        <v/>
      </c>
      <c r="AT182" s="43" t="str">
        <f t="shared" si="80"/>
        <v/>
      </c>
      <c r="AU182" s="90" t="str">
        <f t="shared" si="80"/>
        <v/>
      </c>
      <c r="AV182" t="str">
        <f t="shared" si="89"/>
        <v>C3 - Low Intensity</v>
      </c>
      <c r="AW182" t="str">
        <f t="shared" si="81"/>
        <v>C3 - Low Intensity_Hangcha</v>
      </c>
    </row>
    <row r="183" spans="1:49" ht="15" outlineLevel="1" x14ac:dyDescent="0.25">
      <c r="A183" s="21" t="s">
        <v>374</v>
      </c>
      <c r="B183" t="s">
        <v>375</v>
      </c>
      <c r="C183" t="s">
        <v>376</v>
      </c>
      <c r="D183" t="s">
        <v>18</v>
      </c>
      <c r="E183" t="str">
        <f>VLOOKUP(A183,[1]VLookup!G:I,3,0)</f>
        <v>C3 Walkies</v>
      </c>
      <c r="F183" s="105">
        <v>0</v>
      </c>
      <c r="G183" s="103">
        <f t="shared" si="87"/>
        <v>0</v>
      </c>
      <c r="H183" s="103">
        <f>IFERROR(VLOOKUP(A183,[1]ISC_bookings_input!H:I,2,0),0)</f>
        <v>0</v>
      </c>
      <c r="I183" s="103">
        <f t="shared" si="88"/>
        <v>0</v>
      </c>
      <c r="J183" s="103">
        <f t="shared" si="88"/>
        <v>0</v>
      </c>
      <c r="K183" s="103">
        <f t="shared" si="88"/>
        <v>0</v>
      </c>
      <c r="L183" s="103">
        <f t="shared" si="88"/>
        <v>0</v>
      </c>
      <c r="M183" s="86" t="str">
        <f>IFERROR(VLOOKUP(A183,[1]Revenue_Margin_input_ISC!A:F,6,0),"")</f>
        <v/>
      </c>
      <c r="N183" s="25" t="str">
        <f t="shared" si="83"/>
        <v/>
      </c>
      <c r="O183" s="25" t="str">
        <f t="shared" si="83"/>
        <v/>
      </c>
      <c r="P183" s="25" t="str">
        <f t="shared" si="83"/>
        <v/>
      </c>
      <c r="Q183" s="25" t="str">
        <f t="shared" si="83"/>
        <v/>
      </c>
      <c r="R183" s="25" t="str">
        <f t="shared" si="83"/>
        <v/>
      </c>
      <c r="S183" s="26" t="str">
        <f t="shared" si="83"/>
        <v/>
      </c>
      <c r="T183" s="27" t="str">
        <f>IFERROR(VLOOKUP(A183,[1]Revenue_Margin_input_ISC!A:K,7,0),"")</f>
        <v/>
      </c>
      <c r="U183" s="28" t="str">
        <f>IFERROR(VLOOKUP(A183,[1]Revenue_Margin_input_ISC!A:K,8,0),"")</f>
        <v/>
      </c>
      <c r="V183" s="28" t="str">
        <f>IFERROR(VLOOKUP($A183,[1]Revenue_Margin_input_ISC!$A:$AK,9,0),"")</f>
        <v/>
      </c>
      <c r="W183" s="28" t="str">
        <f>IFERROR(VLOOKUP($A183,[1]Revenue_Margin_input_ISC!$A:$AK,10,0),"")</f>
        <v/>
      </c>
      <c r="X183" s="28" t="str">
        <f>IFERROR(VLOOKUP($A183,[1]Revenue_Margin_input_ISC!$A:$AK,11,0),"")</f>
        <v/>
      </c>
      <c r="Y183" s="28" t="str">
        <f>IFERROR(VLOOKUP($A183,[1]Revenue_Margin_input_ISC!$A:$AK,12,0),"")</f>
        <v/>
      </c>
      <c r="Z183" s="28" t="str">
        <f>IFERROR(VLOOKUP($A183,[1]Revenue_Margin_input_ISC!$A:$AK,13,0),"")</f>
        <v/>
      </c>
      <c r="AA183" s="29">
        <f t="shared" si="84"/>
        <v>0</v>
      </c>
      <c r="AB183" s="30">
        <f t="shared" si="84"/>
        <v>0</v>
      </c>
      <c r="AC183" s="30">
        <f t="shared" si="84"/>
        <v>0</v>
      </c>
      <c r="AD183" s="30">
        <f t="shared" si="84"/>
        <v>0</v>
      </c>
      <c r="AE183" s="30">
        <f t="shared" si="84"/>
        <v>0</v>
      </c>
      <c r="AF183" s="30">
        <f t="shared" si="84"/>
        <v>0</v>
      </c>
      <c r="AG183" s="31">
        <f t="shared" si="84"/>
        <v>0</v>
      </c>
      <c r="AH183" s="29">
        <f t="shared" si="85"/>
        <v>0</v>
      </c>
      <c r="AI183" s="30">
        <f t="shared" si="85"/>
        <v>0</v>
      </c>
      <c r="AJ183" s="30">
        <f t="shared" si="85"/>
        <v>0</v>
      </c>
      <c r="AK183" s="30">
        <f t="shared" si="85"/>
        <v>0</v>
      </c>
      <c r="AL183" s="30">
        <f t="shared" si="85"/>
        <v>0</v>
      </c>
      <c r="AM183" s="30">
        <f t="shared" si="85"/>
        <v>0</v>
      </c>
      <c r="AN183" s="31">
        <f t="shared" si="85"/>
        <v>0</v>
      </c>
      <c r="AO183" s="42" t="str">
        <f t="shared" si="86"/>
        <v/>
      </c>
      <c r="AP183" s="43" t="str">
        <f t="shared" si="86"/>
        <v/>
      </c>
      <c r="AQ183" s="43" t="str">
        <f t="shared" si="86"/>
        <v/>
      </c>
      <c r="AR183" s="43" t="str">
        <f t="shared" si="80"/>
        <v/>
      </c>
      <c r="AS183" s="43" t="str">
        <f t="shared" si="80"/>
        <v/>
      </c>
      <c r="AT183" s="43" t="str">
        <f t="shared" si="80"/>
        <v/>
      </c>
      <c r="AU183" s="90" t="str">
        <f t="shared" si="80"/>
        <v/>
      </c>
      <c r="AV183" t="str">
        <f t="shared" si="89"/>
        <v>C3 - Low Intensity</v>
      </c>
      <c r="AW183" t="str">
        <f t="shared" si="81"/>
        <v>C3 - Low Intensity_Ruyi</v>
      </c>
    </row>
    <row r="184" spans="1:49" ht="15" outlineLevel="1" x14ac:dyDescent="0.25">
      <c r="A184" s="21" t="s">
        <v>377</v>
      </c>
      <c r="B184" t="s">
        <v>378</v>
      </c>
      <c r="C184" t="s">
        <v>376</v>
      </c>
      <c r="D184" t="s">
        <v>18</v>
      </c>
      <c r="E184" t="str">
        <f>VLOOKUP(A184,[1]VLookup!G:I,3,0)</f>
        <v>C3 Walkies</v>
      </c>
      <c r="F184" s="105">
        <v>0</v>
      </c>
      <c r="G184" s="103">
        <f t="shared" si="87"/>
        <v>0</v>
      </c>
      <c r="H184" s="103">
        <f>IFERROR(VLOOKUP(A184,[1]ISC_bookings_input!H:I,2,0),0)</f>
        <v>0</v>
      </c>
      <c r="I184" s="103">
        <f t="shared" si="88"/>
        <v>0</v>
      </c>
      <c r="J184" s="103">
        <f t="shared" si="88"/>
        <v>0</v>
      </c>
      <c r="K184" s="103">
        <f t="shared" si="88"/>
        <v>0</v>
      </c>
      <c r="L184" s="103">
        <f t="shared" si="88"/>
        <v>0</v>
      </c>
      <c r="M184" s="86" t="str">
        <f>IFERROR(VLOOKUP(A184,[1]Revenue_Margin_input_ISC!A:F,6,0),"")</f>
        <v/>
      </c>
      <c r="N184" s="25" t="str">
        <f t="shared" si="83"/>
        <v/>
      </c>
      <c r="O184" s="25" t="str">
        <f t="shared" si="83"/>
        <v/>
      </c>
      <c r="P184" s="25" t="str">
        <f t="shared" si="83"/>
        <v/>
      </c>
      <c r="Q184" s="25" t="str">
        <f t="shared" si="83"/>
        <v/>
      </c>
      <c r="R184" s="25" t="str">
        <f t="shared" si="83"/>
        <v/>
      </c>
      <c r="S184" s="26" t="str">
        <f t="shared" si="83"/>
        <v/>
      </c>
      <c r="T184" s="27" t="str">
        <f>IFERROR(VLOOKUP(A184,[1]Revenue_Margin_input_ISC!A:K,7,0),"")</f>
        <v/>
      </c>
      <c r="U184" s="28" t="str">
        <f>IFERROR(VLOOKUP(A184,[1]Revenue_Margin_input_ISC!A:K,8,0),"")</f>
        <v/>
      </c>
      <c r="V184" s="28" t="str">
        <f>IFERROR(VLOOKUP($A184,[1]Revenue_Margin_input_ISC!$A:$AK,9,0),"")</f>
        <v/>
      </c>
      <c r="W184" s="28" t="str">
        <f>IFERROR(VLOOKUP($A184,[1]Revenue_Margin_input_ISC!$A:$AK,10,0),"")</f>
        <v/>
      </c>
      <c r="X184" s="28" t="str">
        <f>IFERROR(VLOOKUP($A184,[1]Revenue_Margin_input_ISC!$A:$AK,11,0),"")</f>
        <v/>
      </c>
      <c r="Y184" s="28" t="str">
        <f>IFERROR(VLOOKUP($A184,[1]Revenue_Margin_input_ISC!$A:$AK,12,0),"")</f>
        <v/>
      </c>
      <c r="Z184" s="28" t="str">
        <f>IFERROR(VLOOKUP($A184,[1]Revenue_Margin_input_ISC!$A:$AK,13,0),"")</f>
        <v/>
      </c>
      <c r="AA184" s="29">
        <f t="shared" si="84"/>
        <v>0</v>
      </c>
      <c r="AB184" s="30">
        <f t="shared" si="84"/>
        <v>0</v>
      </c>
      <c r="AC184" s="30">
        <f t="shared" si="84"/>
        <v>0</v>
      </c>
      <c r="AD184" s="30">
        <f t="shared" si="84"/>
        <v>0</v>
      </c>
      <c r="AE184" s="30">
        <f t="shared" si="84"/>
        <v>0</v>
      </c>
      <c r="AF184" s="30">
        <f t="shared" si="84"/>
        <v>0</v>
      </c>
      <c r="AG184" s="31">
        <f t="shared" si="84"/>
        <v>0</v>
      </c>
      <c r="AH184" s="29">
        <f t="shared" si="85"/>
        <v>0</v>
      </c>
      <c r="AI184" s="30">
        <f t="shared" si="85"/>
        <v>0</v>
      </c>
      <c r="AJ184" s="30">
        <f t="shared" si="85"/>
        <v>0</v>
      </c>
      <c r="AK184" s="30">
        <f t="shared" si="85"/>
        <v>0</v>
      </c>
      <c r="AL184" s="30">
        <f t="shared" si="85"/>
        <v>0</v>
      </c>
      <c r="AM184" s="30">
        <f t="shared" si="85"/>
        <v>0</v>
      </c>
      <c r="AN184" s="31">
        <f t="shared" si="85"/>
        <v>0</v>
      </c>
      <c r="AO184" s="42" t="str">
        <f t="shared" si="86"/>
        <v/>
      </c>
      <c r="AP184" s="43" t="str">
        <f t="shared" si="86"/>
        <v/>
      </c>
      <c r="AQ184" s="43" t="str">
        <f t="shared" si="86"/>
        <v/>
      </c>
      <c r="AR184" s="43" t="str">
        <f t="shared" si="80"/>
        <v/>
      </c>
      <c r="AS184" s="43" t="str">
        <f t="shared" si="80"/>
        <v/>
      </c>
      <c r="AT184" s="43" t="str">
        <f t="shared" si="80"/>
        <v/>
      </c>
      <c r="AU184" s="90" t="str">
        <f t="shared" si="80"/>
        <v/>
      </c>
      <c r="AV184" t="str">
        <f t="shared" si="89"/>
        <v>C3 - Low Intensity</v>
      </c>
      <c r="AW184" t="str">
        <f t="shared" si="81"/>
        <v>C3 - Low Intensity_Ruyi</v>
      </c>
    </row>
    <row r="185" spans="1:49" ht="15" outlineLevel="1" x14ac:dyDescent="0.25">
      <c r="A185" s="21" t="s">
        <v>379</v>
      </c>
      <c r="B185" t="s">
        <v>380</v>
      </c>
      <c r="C185" t="s">
        <v>376</v>
      </c>
      <c r="D185" t="s">
        <v>18</v>
      </c>
      <c r="E185" t="str">
        <f>VLOOKUP(A185,[1]VLookup!G:I,3,0)</f>
        <v>C3 Walkies</v>
      </c>
      <c r="F185" s="105">
        <v>0</v>
      </c>
      <c r="G185" s="103">
        <f t="shared" si="87"/>
        <v>0</v>
      </c>
      <c r="H185" s="103">
        <f>IFERROR(VLOOKUP(A185,[1]ISC_bookings_input!H:I,2,0),0)</f>
        <v>0</v>
      </c>
      <c r="I185" s="103">
        <f t="shared" si="88"/>
        <v>0</v>
      </c>
      <c r="J185" s="103">
        <f t="shared" si="88"/>
        <v>0</v>
      </c>
      <c r="K185" s="103">
        <f t="shared" si="88"/>
        <v>0</v>
      </c>
      <c r="L185" s="103">
        <f t="shared" si="88"/>
        <v>0</v>
      </c>
      <c r="M185" s="86" t="str">
        <f>IFERROR(VLOOKUP(A185,[1]Revenue_Margin_input_ISC!A:F,6,0),"")</f>
        <v/>
      </c>
      <c r="N185" s="25" t="str">
        <f t="shared" si="83"/>
        <v/>
      </c>
      <c r="O185" s="25" t="str">
        <f t="shared" si="83"/>
        <v/>
      </c>
      <c r="P185" s="25" t="str">
        <f t="shared" si="83"/>
        <v/>
      </c>
      <c r="Q185" s="25" t="str">
        <f t="shared" si="83"/>
        <v/>
      </c>
      <c r="R185" s="25" t="str">
        <f t="shared" si="83"/>
        <v/>
      </c>
      <c r="S185" s="26" t="str">
        <f t="shared" si="83"/>
        <v/>
      </c>
      <c r="T185" s="27" t="str">
        <f>IFERROR(VLOOKUP(A185,[1]Revenue_Margin_input_ISC!A:K,7,0),"")</f>
        <v/>
      </c>
      <c r="U185" s="28" t="str">
        <f>IFERROR(VLOOKUP(A185,[1]Revenue_Margin_input_ISC!A:K,8,0),"")</f>
        <v/>
      </c>
      <c r="V185" s="28" t="str">
        <f>IFERROR(VLOOKUP($A185,[1]Revenue_Margin_input_ISC!$A:$AK,9,0),"")</f>
        <v/>
      </c>
      <c r="W185" s="28" t="str">
        <f>IFERROR(VLOOKUP($A185,[1]Revenue_Margin_input_ISC!$A:$AK,10,0),"")</f>
        <v/>
      </c>
      <c r="X185" s="28" t="str">
        <f>IFERROR(VLOOKUP($A185,[1]Revenue_Margin_input_ISC!$A:$AK,11,0),"")</f>
        <v/>
      </c>
      <c r="Y185" s="28" t="str">
        <f>IFERROR(VLOOKUP($A185,[1]Revenue_Margin_input_ISC!$A:$AK,12,0),"")</f>
        <v/>
      </c>
      <c r="Z185" s="28" t="str">
        <f>IFERROR(VLOOKUP($A185,[1]Revenue_Margin_input_ISC!$A:$AK,13,0),"")</f>
        <v/>
      </c>
      <c r="AA185" s="29">
        <f t="shared" si="84"/>
        <v>0</v>
      </c>
      <c r="AB185" s="30">
        <f t="shared" si="84"/>
        <v>0</v>
      </c>
      <c r="AC185" s="30">
        <f t="shared" si="84"/>
        <v>0</v>
      </c>
      <c r="AD185" s="30">
        <f t="shared" si="84"/>
        <v>0</v>
      </c>
      <c r="AE185" s="30">
        <f t="shared" si="84"/>
        <v>0</v>
      </c>
      <c r="AF185" s="30">
        <f t="shared" si="84"/>
        <v>0</v>
      </c>
      <c r="AG185" s="31">
        <f t="shared" si="84"/>
        <v>0</v>
      </c>
      <c r="AH185" s="29">
        <f t="shared" si="85"/>
        <v>0</v>
      </c>
      <c r="AI185" s="30">
        <f t="shared" si="85"/>
        <v>0</v>
      </c>
      <c r="AJ185" s="30">
        <f t="shared" si="85"/>
        <v>0</v>
      </c>
      <c r="AK185" s="30">
        <f t="shared" si="85"/>
        <v>0</v>
      </c>
      <c r="AL185" s="30">
        <f t="shared" si="85"/>
        <v>0</v>
      </c>
      <c r="AM185" s="30">
        <f t="shared" si="85"/>
        <v>0</v>
      </c>
      <c r="AN185" s="31">
        <f t="shared" si="85"/>
        <v>0</v>
      </c>
      <c r="AO185" s="42" t="str">
        <f t="shared" si="86"/>
        <v/>
      </c>
      <c r="AP185" s="43" t="str">
        <f t="shared" si="86"/>
        <v/>
      </c>
      <c r="AQ185" s="43" t="str">
        <f t="shared" si="86"/>
        <v/>
      </c>
      <c r="AR185" s="43" t="str">
        <f t="shared" si="80"/>
        <v/>
      </c>
      <c r="AS185" s="43" t="str">
        <f t="shared" si="80"/>
        <v/>
      </c>
      <c r="AT185" s="43" t="str">
        <f t="shared" si="80"/>
        <v/>
      </c>
      <c r="AU185" s="90" t="str">
        <f t="shared" si="80"/>
        <v/>
      </c>
      <c r="AV185" t="str">
        <f t="shared" si="89"/>
        <v>C3 - Low Intensity</v>
      </c>
      <c r="AW185" t="str">
        <f t="shared" si="81"/>
        <v>C3 - Low Intensity_Ruyi</v>
      </c>
    </row>
    <row r="186" spans="1:49" ht="15" outlineLevel="1" x14ac:dyDescent="0.25">
      <c r="A186" s="21" t="s">
        <v>381</v>
      </c>
      <c r="B186" t="s">
        <v>382</v>
      </c>
      <c r="C186" t="s">
        <v>376</v>
      </c>
      <c r="D186" t="s">
        <v>15</v>
      </c>
      <c r="E186" t="str">
        <f>VLOOKUP(A186,[1]VLookup!G:I,3,0)</f>
        <v>C3 Walkies</v>
      </c>
      <c r="F186" s="105">
        <v>0</v>
      </c>
      <c r="G186" s="103">
        <f t="shared" si="87"/>
        <v>0</v>
      </c>
      <c r="H186" s="103">
        <f>IFERROR(VLOOKUP(A186,[1]ISC_bookings_input!H:I,2,0),0)</f>
        <v>0</v>
      </c>
      <c r="I186" s="103">
        <f t="shared" si="88"/>
        <v>0</v>
      </c>
      <c r="J186" s="103">
        <f t="shared" si="88"/>
        <v>0</v>
      </c>
      <c r="K186" s="103">
        <f t="shared" si="88"/>
        <v>0</v>
      </c>
      <c r="L186" s="103">
        <f t="shared" si="88"/>
        <v>0</v>
      </c>
      <c r="M186" s="86" t="str">
        <f>IFERROR(VLOOKUP(A186,[1]Revenue_Margin_input_ISC!A:F,6,0),"")</f>
        <v/>
      </c>
      <c r="N186" s="25" t="str">
        <f t="shared" si="83"/>
        <v/>
      </c>
      <c r="O186" s="25" t="str">
        <f t="shared" si="83"/>
        <v/>
      </c>
      <c r="P186" s="25" t="str">
        <f t="shared" si="83"/>
        <v/>
      </c>
      <c r="Q186" s="25" t="str">
        <f t="shared" si="83"/>
        <v/>
      </c>
      <c r="R186" s="25" t="str">
        <f t="shared" si="83"/>
        <v/>
      </c>
      <c r="S186" s="26" t="str">
        <f t="shared" si="83"/>
        <v/>
      </c>
      <c r="T186" s="27" t="str">
        <f>IFERROR(VLOOKUP(A186,[1]Revenue_Margin_input_ISC!A:K,7,0),"")</f>
        <v/>
      </c>
      <c r="U186" s="28" t="str">
        <f>IFERROR(VLOOKUP(A186,[1]Revenue_Margin_input_ISC!A:K,8,0),"")</f>
        <v/>
      </c>
      <c r="V186" s="28" t="str">
        <f>IFERROR(VLOOKUP($A186,[1]Revenue_Margin_input_ISC!$A:$AK,9,0),"")</f>
        <v/>
      </c>
      <c r="W186" s="28" t="str">
        <f>IFERROR(VLOOKUP($A186,[1]Revenue_Margin_input_ISC!$A:$AK,10,0),"")</f>
        <v/>
      </c>
      <c r="X186" s="28" t="str">
        <f>IFERROR(VLOOKUP($A186,[1]Revenue_Margin_input_ISC!$A:$AK,11,0),"")</f>
        <v/>
      </c>
      <c r="Y186" s="28" t="str">
        <f>IFERROR(VLOOKUP($A186,[1]Revenue_Margin_input_ISC!$A:$AK,12,0),"")</f>
        <v/>
      </c>
      <c r="Z186" s="28" t="str">
        <f>IFERROR(VLOOKUP($A186,[1]Revenue_Margin_input_ISC!$A:$AK,13,0),"")</f>
        <v/>
      </c>
      <c r="AA186" s="29">
        <f t="shared" si="84"/>
        <v>0</v>
      </c>
      <c r="AB186" s="30">
        <f t="shared" si="84"/>
        <v>0</v>
      </c>
      <c r="AC186" s="30">
        <f t="shared" si="84"/>
        <v>0</v>
      </c>
      <c r="AD186" s="30">
        <f t="shared" si="84"/>
        <v>0</v>
      </c>
      <c r="AE186" s="30">
        <f t="shared" si="84"/>
        <v>0</v>
      </c>
      <c r="AF186" s="30">
        <f t="shared" si="84"/>
        <v>0</v>
      </c>
      <c r="AG186" s="31">
        <f t="shared" si="84"/>
        <v>0</v>
      </c>
      <c r="AH186" s="29">
        <f t="shared" si="85"/>
        <v>0</v>
      </c>
      <c r="AI186" s="30">
        <f t="shared" si="85"/>
        <v>0</v>
      </c>
      <c r="AJ186" s="30">
        <f t="shared" si="85"/>
        <v>0</v>
      </c>
      <c r="AK186" s="30">
        <f t="shared" si="85"/>
        <v>0</v>
      </c>
      <c r="AL186" s="30">
        <f t="shared" si="85"/>
        <v>0</v>
      </c>
      <c r="AM186" s="30">
        <f t="shared" si="85"/>
        <v>0</v>
      </c>
      <c r="AN186" s="31">
        <f t="shared" si="85"/>
        <v>0</v>
      </c>
      <c r="AO186" s="42" t="str">
        <f t="shared" si="86"/>
        <v/>
      </c>
      <c r="AP186" s="43" t="str">
        <f t="shared" si="86"/>
        <v/>
      </c>
      <c r="AQ186" s="43" t="str">
        <f t="shared" si="86"/>
        <v/>
      </c>
      <c r="AR186" s="43" t="str">
        <f t="shared" si="80"/>
        <v/>
      </c>
      <c r="AS186" s="43" t="str">
        <f t="shared" si="80"/>
        <v/>
      </c>
      <c r="AT186" s="43" t="str">
        <f t="shared" si="80"/>
        <v/>
      </c>
      <c r="AU186" s="90" t="str">
        <f t="shared" si="80"/>
        <v/>
      </c>
      <c r="AV186" t="str">
        <f t="shared" si="89"/>
        <v>C3 - Low Intensity</v>
      </c>
      <c r="AW186" t="str">
        <f t="shared" si="81"/>
        <v>C3 - Low Intensity_Ruyi</v>
      </c>
    </row>
    <row r="187" spans="1:49" ht="15" outlineLevel="1" x14ac:dyDescent="0.25">
      <c r="A187" s="21" t="s">
        <v>383</v>
      </c>
      <c r="B187" t="s">
        <v>384</v>
      </c>
      <c r="C187" t="s">
        <v>376</v>
      </c>
      <c r="D187" t="s">
        <v>15</v>
      </c>
      <c r="E187" t="str">
        <f>VLOOKUP(A187,[1]VLookup!G:I,3,0)</f>
        <v>C3 Walkies</v>
      </c>
      <c r="F187" s="105">
        <v>0</v>
      </c>
      <c r="G187" s="103">
        <f t="shared" si="87"/>
        <v>0</v>
      </c>
      <c r="H187" s="103">
        <f>IFERROR(VLOOKUP(A187,[1]ISC_bookings_input!H:I,2,0),0)</f>
        <v>0</v>
      </c>
      <c r="I187" s="103">
        <f t="shared" si="88"/>
        <v>0</v>
      </c>
      <c r="J187" s="103">
        <f t="shared" si="88"/>
        <v>0</v>
      </c>
      <c r="K187" s="103">
        <f t="shared" si="88"/>
        <v>0</v>
      </c>
      <c r="L187" s="103">
        <f t="shared" si="88"/>
        <v>0</v>
      </c>
      <c r="M187" s="86" t="str">
        <f>IFERROR(VLOOKUP(A187,[1]Revenue_Margin_input_ISC!A:F,6,0),"")</f>
        <v/>
      </c>
      <c r="N187" s="25" t="str">
        <f t="shared" si="83"/>
        <v/>
      </c>
      <c r="O187" s="25" t="str">
        <f t="shared" si="83"/>
        <v/>
      </c>
      <c r="P187" s="25" t="str">
        <f t="shared" si="83"/>
        <v/>
      </c>
      <c r="Q187" s="25" t="str">
        <f t="shared" si="83"/>
        <v/>
      </c>
      <c r="R187" s="25" t="str">
        <f t="shared" si="83"/>
        <v/>
      </c>
      <c r="S187" s="26" t="str">
        <f t="shared" si="83"/>
        <v/>
      </c>
      <c r="T187" s="27" t="str">
        <f>IFERROR(VLOOKUP(A187,[1]Revenue_Margin_input_ISC!A:K,7,0),"")</f>
        <v/>
      </c>
      <c r="U187" s="28" t="str">
        <f>IFERROR(VLOOKUP(A187,[1]Revenue_Margin_input_ISC!A:K,8,0),"")</f>
        <v/>
      </c>
      <c r="V187" s="28" t="str">
        <f>IFERROR(VLOOKUP($A187,[1]Revenue_Margin_input_ISC!$A:$AK,9,0),"")</f>
        <v/>
      </c>
      <c r="W187" s="28" t="str">
        <f>IFERROR(VLOOKUP($A187,[1]Revenue_Margin_input_ISC!$A:$AK,10,0),"")</f>
        <v/>
      </c>
      <c r="X187" s="28" t="str">
        <f>IFERROR(VLOOKUP($A187,[1]Revenue_Margin_input_ISC!$A:$AK,11,0),"")</f>
        <v/>
      </c>
      <c r="Y187" s="28" t="str">
        <f>IFERROR(VLOOKUP($A187,[1]Revenue_Margin_input_ISC!$A:$AK,12,0),"")</f>
        <v/>
      </c>
      <c r="Z187" s="28" t="str">
        <f>IFERROR(VLOOKUP($A187,[1]Revenue_Margin_input_ISC!$A:$AK,13,0),"")</f>
        <v/>
      </c>
      <c r="AA187" s="29">
        <f t="shared" si="84"/>
        <v>0</v>
      </c>
      <c r="AB187" s="30">
        <f t="shared" si="84"/>
        <v>0</v>
      </c>
      <c r="AC187" s="30">
        <f t="shared" si="84"/>
        <v>0</v>
      </c>
      <c r="AD187" s="30">
        <f t="shared" si="84"/>
        <v>0</v>
      </c>
      <c r="AE187" s="30">
        <f t="shared" si="84"/>
        <v>0</v>
      </c>
      <c r="AF187" s="30">
        <f t="shared" si="84"/>
        <v>0</v>
      </c>
      <c r="AG187" s="31">
        <f t="shared" si="84"/>
        <v>0</v>
      </c>
      <c r="AH187" s="29">
        <f t="shared" si="85"/>
        <v>0</v>
      </c>
      <c r="AI187" s="30">
        <f t="shared" si="85"/>
        <v>0</v>
      </c>
      <c r="AJ187" s="30">
        <f t="shared" si="85"/>
        <v>0</v>
      </c>
      <c r="AK187" s="30">
        <f t="shared" si="85"/>
        <v>0</v>
      </c>
      <c r="AL187" s="30">
        <f t="shared" si="85"/>
        <v>0</v>
      </c>
      <c r="AM187" s="30">
        <f t="shared" si="85"/>
        <v>0</v>
      </c>
      <c r="AN187" s="31">
        <f t="shared" si="85"/>
        <v>0</v>
      </c>
      <c r="AO187" s="42" t="str">
        <f t="shared" si="86"/>
        <v/>
      </c>
      <c r="AP187" s="43" t="str">
        <f t="shared" si="86"/>
        <v/>
      </c>
      <c r="AQ187" s="43" t="str">
        <f t="shared" si="86"/>
        <v/>
      </c>
      <c r="AR187" s="43" t="str">
        <f t="shared" si="80"/>
        <v/>
      </c>
      <c r="AS187" s="43" t="str">
        <f t="shared" si="80"/>
        <v/>
      </c>
      <c r="AT187" s="43" t="str">
        <f t="shared" si="80"/>
        <v/>
      </c>
      <c r="AU187" s="90" t="str">
        <f t="shared" si="80"/>
        <v/>
      </c>
      <c r="AV187" t="str">
        <f t="shared" si="89"/>
        <v>C3 - Low Intensity</v>
      </c>
      <c r="AW187" t="str">
        <f t="shared" si="81"/>
        <v>C3 - Low Intensity_Ruyi</v>
      </c>
    </row>
    <row r="188" spans="1:49" ht="15" outlineLevel="1" x14ac:dyDescent="0.25">
      <c r="A188" s="21" t="s">
        <v>385</v>
      </c>
      <c r="B188" t="s">
        <v>386</v>
      </c>
      <c r="C188" t="s">
        <v>376</v>
      </c>
      <c r="D188" t="s">
        <v>15</v>
      </c>
      <c r="E188" t="str">
        <f>VLOOKUP(A188,[1]VLookup!G:I,3,0)</f>
        <v>C3 Walkies</v>
      </c>
      <c r="F188" s="105">
        <v>45</v>
      </c>
      <c r="G188" s="103">
        <f t="shared" ref="G188" si="90">ROUND((G$204-G$202-G$203)*$F188/($F$204-$F$202-$F$203),0)+1</f>
        <v>85</v>
      </c>
      <c r="H188" s="103">
        <f>IFERROR(VLOOKUP(A188,[1]ISC_bookings_input!H:I,2,0),0)</f>
        <v>120</v>
      </c>
      <c r="I188" s="103">
        <f t="shared" si="88"/>
        <v>106</v>
      </c>
      <c r="J188" s="103">
        <f t="shared" si="88"/>
        <v>131</v>
      </c>
      <c r="K188" s="103">
        <f t="shared" si="88"/>
        <v>154</v>
      </c>
      <c r="L188" s="103">
        <f t="shared" si="88"/>
        <v>238</v>
      </c>
      <c r="M188" s="86">
        <f>IFERROR(VLOOKUP(A188,[1]Revenue_Margin_input_ISC!A:F,6,0),"")</f>
        <v>3.2801150000000003</v>
      </c>
      <c r="N188" s="25">
        <f t="shared" si="83"/>
        <v>3.2801150000000003</v>
      </c>
      <c r="O188" s="25">
        <f t="shared" si="83"/>
        <v>3.2801150000000003</v>
      </c>
      <c r="P188" s="25">
        <f t="shared" si="83"/>
        <v>3.2801150000000003</v>
      </c>
      <c r="Q188" s="25">
        <f t="shared" si="83"/>
        <v>3.2801150000000003</v>
      </c>
      <c r="R188" s="25">
        <f t="shared" si="83"/>
        <v>3.2801150000000003</v>
      </c>
      <c r="S188" s="26">
        <f t="shared" si="83"/>
        <v>3.2801150000000003</v>
      </c>
      <c r="T188" s="27">
        <f>IFERROR(VLOOKUP(A188,[1]Revenue_Margin_input_ISC!A:K,7,0),"")</f>
        <v>0.12</v>
      </c>
      <c r="U188" s="28">
        <f>IFERROR(VLOOKUP(A188,[1]Revenue_Margin_input_ISC!A:K,8,0),"")</f>
        <v>0.12</v>
      </c>
      <c r="V188" s="28">
        <f>IFERROR(VLOOKUP($A188,[1]Revenue_Margin_input_ISC!$A:$AK,9,0),"")</f>
        <v>7.196918019642623E-2</v>
      </c>
      <c r="W188" s="28">
        <f>IFERROR(VLOOKUP($A188,[1]Revenue_Margin_input_ISC!$A:$AK,10,0),"")</f>
        <v>7.196918019642623E-2</v>
      </c>
      <c r="X188" s="28">
        <f>IFERROR(VLOOKUP($A188,[1]Revenue_Margin_input_ISC!$A:$AK,11,0),"")</f>
        <v>7.196918019642623E-2</v>
      </c>
      <c r="Y188" s="28">
        <f>IFERROR(VLOOKUP($A188,[1]Revenue_Margin_input_ISC!$A:$AK,12,0),"")</f>
        <v>7.196918019642623E-2</v>
      </c>
      <c r="Z188" s="28">
        <f>IFERROR(VLOOKUP($A188,[1]Revenue_Margin_input_ISC!$A:$AK,13,0),"")</f>
        <v>7.196918019642623E-2</v>
      </c>
      <c r="AA188" s="29">
        <f t="shared" si="84"/>
        <v>147.605175</v>
      </c>
      <c r="AB188" s="30">
        <f t="shared" si="84"/>
        <v>278.809775</v>
      </c>
      <c r="AC188" s="30">
        <f t="shared" si="84"/>
        <v>393.61380000000003</v>
      </c>
      <c r="AD188" s="30">
        <f t="shared" si="84"/>
        <v>347.69219000000004</v>
      </c>
      <c r="AE188" s="30">
        <f t="shared" si="84"/>
        <v>429.69506500000006</v>
      </c>
      <c r="AF188" s="30">
        <f t="shared" si="84"/>
        <v>505.13771000000003</v>
      </c>
      <c r="AG188" s="31">
        <f t="shared" si="84"/>
        <v>780.66737000000012</v>
      </c>
      <c r="AH188" s="29">
        <f t="shared" si="85"/>
        <v>17.712620999999999</v>
      </c>
      <c r="AI188" s="30">
        <f t="shared" si="85"/>
        <v>33.457172999999997</v>
      </c>
      <c r="AJ188" s="30">
        <f t="shared" si="85"/>
        <v>28.328062500000076</v>
      </c>
      <c r="AK188" s="30">
        <f t="shared" si="85"/>
        <v>25.023121875000069</v>
      </c>
      <c r="AL188" s="30">
        <f t="shared" si="85"/>
        <v>30.924801562500086</v>
      </c>
      <c r="AM188" s="30">
        <f t="shared" si="85"/>
        <v>36.354346875000097</v>
      </c>
      <c r="AN188" s="31">
        <f t="shared" si="85"/>
        <v>56.183990625000156</v>
      </c>
      <c r="AO188" s="42"/>
      <c r="AP188" s="43"/>
      <c r="AQ188" s="43"/>
      <c r="AR188" s="43"/>
      <c r="AS188" s="43"/>
      <c r="AT188" s="43"/>
      <c r="AU188" s="90"/>
      <c r="AV188" t="str">
        <f t="shared" si="89"/>
        <v>C3 - Low Intensity</v>
      </c>
      <c r="AW188" t="str">
        <f t="shared" si="81"/>
        <v>C3 - Low Intensity_Ruyi</v>
      </c>
    </row>
    <row r="189" spans="1:49" ht="15" outlineLevel="1" x14ac:dyDescent="0.25">
      <c r="A189" s="21" t="s">
        <v>387</v>
      </c>
      <c r="B189" t="s">
        <v>388</v>
      </c>
      <c r="C189" t="s">
        <v>376</v>
      </c>
      <c r="D189" t="s">
        <v>15</v>
      </c>
      <c r="E189" t="str">
        <f>VLOOKUP(A189,[1]VLookup!G:I,3,0)</f>
        <v>C3 Walkies</v>
      </c>
      <c r="F189" s="105">
        <v>23</v>
      </c>
      <c r="G189" s="103">
        <f t="shared" si="87"/>
        <v>43</v>
      </c>
      <c r="H189" s="103">
        <f>IFERROR(VLOOKUP(A189,[1]ISC_bookings_input!H:I,2,0),0)</f>
        <v>19</v>
      </c>
      <c r="I189" s="103">
        <f t="shared" si="88"/>
        <v>17</v>
      </c>
      <c r="J189" s="103">
        <f t="shared" si="88"/>
        <v>21</v>
      </c>
      <c r="K189" s="103">
        <f t="shared" si="88"/>
        <v>24</v>
      </c>
      <c r="L189" s="103">
        <f t="shared" si="88"/>
        <v>38</v>
      </c>
      <c r="M189" s="86">
        <f>IFERROR(VLOOKUP(A189,[1]Revenue_Margin_input_ISC!A:F,6,0),"")</f>
        <v>1.5056000000000003</v>
      </c>
      <c r="N189" s="25">
        <f t="shared" si="83"/>
        <v>1.5056000000000003</v>
      </c>
      <c r="O189" s="25">
        <f t="shared" si="83"/>
        <v>1.5056000000000003</v>
      </c>
      <c r="P189" s="25">
        <f t="shared" si="83"/>
        <v>1.5056000000000003</v>
      </c>
      <c r="Q189" s="25">
        <f t="shared" si="83"/>
        <v>1.5056000000000003</v>
      </c>
      <c r="R189" s="25">
        <f t="shared" si="83"/>
        <v>1.5056000000000003</v>
      </c>
      <c r="S189" s="26">
        <f t="shared" si="83"/>
        <v>1.5056000000000003</v>
      </c>
      <c r="T189" s="27">
        <f>IFERROR(VLOOKUP(A189,[1]Revenue_Margin_input_ISC!A:K,7,0),"")</f>
        <v>0.2</v>
      </c>
      <c r="U189" s="28">
        <f>IFERROR(VLOOKUP(A189,[1]Revenue_Margin_input_ISC!A:K,8,0),"")</f>
        <v>0.2</v>
      </c>
      <c r="V189" s="28">
        <f>IFERROR(VLOOKUP($A189,[1]Revenue_Margin_input_ISC!$A:$AK,9,0),"")</f>
        <v>0.15</v>
      </c>
      <c r="W189" s="28">
        <f>IFERROR(VLOOKUP($A189,[1]Revenue_Margin_input_ISC!$A:$AK,10,0),"")</f>
        <v>0.15</v>
      </c>
      <c r="X189" s="28">
        <f>IFERROR(VLOOKUP($A189,[1]Revenue_Margin_input_ISC!$A:$AK,11,0),"")</f>
        <v>0.15</v>
      </c>
      <c r="Y189" s="28">
        <f>IFERROR(VLOOKUP($A189,[1]Revenue_Margin_input_ISC!$A:$AK,12,0),"")</f>
        <v>0.15</v>
      </c>
      <c r="Z189" s="28">
        <f>IFERROR(VLOOKUP($A189,[1]Revenue_Margin_input_ISC!$A:$AK,13,0),"")</f>
        <v>0.15</v>
      </c>
      <c r="AA189" s="29">
        <f t="shared" si="84"/>
        <v>34.628800000000005</v>
      </c>
      <c r="AB189" s="30">
        <f t="shared" si="84"/>
        <v>64.740800000000007</v>
      </c>
      <c r="AC189" s="30">
        <f t="shared" si="84"/>
        <v>28.606400000000004</v>
      </c>
      <c r="AD189" s="30">
        <f t="shared" si="84"/>
        <v>25.595200000000006</v>
      </c>
      <c r="AE189" s="30">
        <f t="shared" si="84"/>
        <v>31.617600000000007</v>
      </c>
      <c r="AF189" s="30">
        <f t="shared" si="84"/>
        <v>36.134400000000007</v>
      </c>
      <c r="AG189" s="31">
        <f t="shared" si="84"/>
        <v>57.212800000000009</v>
      </c>
      <c r="AH189" s="29">
        <f t="shared" si="85"/>
        <v>6.9257600000000012</v>
      </c>
      <c r="AI189" s="30">
        <f t="shared" si="85"/>
        <v>12.948160000000001</v>
      </c>
      <c r="AJ189" s="30">
        <f t="shared" si="85"/>
        <v>4.2909600000000001</v>
      </c>
      <c r="AK189" s="30">
        <f t="shared" si="85"/>
        <v>3.8392800000000005</v>
      </c>
      <c r="AL189" s="30">
        <f t="shared" si="85"/>
        <v>4.7426400000000006</v>
      </c>
      <c r="AM189" s="30">
        <f t="shared" si="85"/>
        <v>5.420160000000001</v>
      </c>
      <c r="AN189" s="31">
        <f t="shared" si="85"/>
        <v>8.5819200000000002</v>
      </c>
      <c r="AO189" s="42"/>
      <c r="AP189" s="43"/>
      <c r="AQ189" s="43"/>
      <c r="AR189" s="43"/>
      <c r="AS189" s="43"/>
      <c r="AT189" s="43"/>
      <c r="AU189" s="90"/>
      <c r="AV189" t="str">
        <f t="shared" si="89"/>
        <v>C3 - Low Intensity</v>
      </c>
      <c r="AW189" t="str">
        <f t="shared" si="81"/>
        <v>C3 - Low Intensity_Ruyi</v>
      </c>
    </row>
    <row r="190" spans="1:49" ht="15" outlineLevel="1" x14ac:dyDescent="0.25">
      <c r="A190" s="21" t="s">
        <v>389</v>
      </c>
      <c r="B190" t="s">
        <v>388</v>
      </c>
      <c r="C190" t="s">
        <v>376</v>
      </c>
      <c r="D190" t="s">
        <v>18</v>
      </c>
      <c r="E190" t="str">
        <f>VLOOKUP(A190,[1]VLookup!G:I,3,0)</f>
        <v>C3 Walkies</v>
      </c>
      <c r="F190" s="105">
        <v>0</v>
      </c>
      <c r="G190" s="103">
        <f t="shared" si="87"/>
        <v>0</v>
      </c>
      <c r="H190" s="103">
        <f>IFERROR(VLOOKUP(A190,[1]ISC_bookings_input!H:I,2,0),0)</f>
        <v>0</v>
      </c>
      <c r="I190" s="103">
        <f t="shared" si="88"/>
        <v>0</v>
      </c>
      <c r="J190" s="103">
        <f t="shared" si="88"/>
        <v>0</v>
      </c>
      <c r="K190" s="103">
        <f t="shared" si="88"/>
        <v>0</v>
      </c>
      <c r="L190" s="103">
        <f t="shared" si="88"/>
        <v>0</v>
      </c>
      <c r="M190" s="86" t="str">
        <f>IFERROR(VLOOKUP(A190,[1]Revenue_Margin_input_ISC!A:F,6,0),"")</f>
        <v/>
      </c>
      <c r="N190" s="25" t="str">
        <f t="shared" si="83"/>
        <v/>
      </c>
      <c r="O190" s="25" t="str">
        <f t="shared" si="83"/>
        <v/>
      </c>
      <c r="P190" s="25" t="str">
        <f t="shared" si="83"/>
        <v/>
      </c>
      <c r="Q190" s="25" t="str">
        <f t="shared" si="83"/>
        <v/>
      </c>
      <c r="R190" s="25" t="str">
        <f t="shared" si="83"/>
        <v/>
      </c>
      <c r="S190" s="26" t="str">
        <f t="shared" si="83"/>
        <v/>
      </c>
      <c r="T190" s="27" t="str">
        <f>IFERROR(VLOOKUP(A190,[1]Revenue_Margin_input_ISC!A:K,7,0),"")</f>
        <v/>
      </c>
      <c r="U190" s="28" t="str">
        <f>IFERROR(VLOOKUP(A190,[1]Revenue_Margin_input_ISC!A:K,8,0),"")</f>
        <v/>
      </c>
      <c r="V190" s="28" t="str">
        <f>IFERROR(VLOOKUP($A190,[1]Revenue_Margin_input_ISC!$A:$AK,9,0),"")</f>
        <v/>
      </c>
      <c r="W190" s="28" t="str">
        <f>IFERROR(VLOOKUP($A190,[1]Revenue_Margin_input_ISC!$A:$AK,10,0),"")</f>
        <v/>
      </c>
      <c r="X190" s="28" t="str">
        <f>IFERROR(VLOOKUP($A190,[1]Revenue_Margin_input_ISC!$A:$AK,11,0),"")</f>
        <v/>
      </c>
      <c r="Y190" s="28" t="str">
        <f>IFERROR(VLOOKUP($A190,[1]Revenue_Margin_input_ISC!$A:$AK,12,0),"")</f>
        <v/>
      </c>
      <c r="Z190" s="28" t="str">
        <f>IFERROR(VLOOKUP($A190,[1]Revenue_Margin_input_ISC!$A:$AK,13,0),"")</f>
        <v/>
      </c>
      <c r="AA190" s="29">
        <f t="shared" si="84"/>
        <v>0</v>
      </c>
      <c r="AB190" s="30">
        <f t="shared" si="84"/>
        <v>0</v>
      </c>
      <c r="AC190" s="30">
        <f t="shared" si="84"/>
        <v>0</v>
      </c>
      <c r="AD190" s="30">
        <f t="shared" si="84"/>
        <v>0</v>
      </c>
      <c r="AE190" s="30">
        <f t="shared" si="84"/>
        <v>0</v>
      </c>
      <c r="AF190" s="30">
        <f t="shared" si="84"/>
        <v>0</v>
      </c>
      <c r="AG190" s="31">
        <f t="shared" si="84"/>
        <v>0</v>
      </c>
      <c r="AH190" s="29">
        <f t="shared" si="85"/>
        <v>0</v>
      </c>
      <c r="AI190" s="30">
        <f t="shared" si="85"/>
        <v>0</v>
      </c>
      <c r="AJ190" s="30">
        <f t="shared" si="85"/>
        <v>0</v>
      </c>
      <c r="AK190" s="30">
        <f t="shared" si="85"/>
        <v>0</v>
      </c>
      <c r="AL190" s="30">
        <f t="shared" si="85"/>
        <v>0</v>
      </c>
      <c r="AM190" s="30">
        <f t="shared" si="85"/>
        <v>0</v>
      </c>
      <c r="AN190" s="31">
        <f t="shared" si="85"/>
        <v>0</v>
      </c>
      <c r="AO190" s="42"/>
      <c r="AP190" s="43"/>
      <c r="AQ190" s="43"/>
      <c r="AR190" s="43"/>
      <c r="AS190" s="43"/>
      <c r="AT190" s="43"/>
      <c r="AU190" s="90"/>
      <c r="AV190" t="str">
        <f t="shared" si="89"/>
        <v>C3 - Low Intensity</v>
      </c>
      <c r="AW190" t="str">
        <f t="shared" si="81"/>
        <v>C3 - Low Intensity_Ruyi</v>
      </c>
    </row>
    <row r="191" spans="1:49" ht="15" outlineLevel="1" x14ac:dyDescent="0.25">
      <c r="A191" s="21" t="s">
        <v>390</v>
      </c>
      <c r="B191" t="s">
        <v>391</v>
      </c>
      <c r="C191" t="s">
        <v>376</v>
      </c>
      <c r="D191" t="s">
        <v>18</v>
      </c>
      <c r="E191" t="str">
        <f>VLOOKUP(A191,[1]VLookup!G:I,3,0)</f>
        <v>C3 Walkies</v>
      </c>
      <c r="F191" s="105">
        <v>0</v>
      </c>
      <c r="G191" s="103">
        <f t="shared" si="87"/>
        <v>0</v>
      </c>
      <c r="H191" s="103">
        <f>IFERROR(VLOOKUP(A191,[1]ISC_bookings_input!H:I,2,0),0)</f>
        <v>0</v>
      </c>
      <c r="I191" s="103">
        <f t="shared" si="88"/>
        <v>0</v>
      </c>
      <c r="J191" s="103">
        <f t="shared" si="88"/>
        <v>0</v>
      </c>
      <c r="K191" s="103">
        <f t="shared" si="88"/>
        <v>0</v>
      </c>
      <c r="L191" s="103">
        <f t="shared" si="88"/>
        <v>0</v>
      </c>
      <c r="M191" s="86" t="str">
        <f>IFERROR(VLOOKUP(A191,[1]Revenue_Margin_input_ISC!A:F,6,0),"")</f>
        <v/>
      </c>
      <c r="N191" s="25" t="str">
        <f t="shared" si="83"/>
        <v/>
      </c>
      <c r="O191" s="25" t="str">
        <f t="shared" si="83"/>
        <v/>
      </c>
      <c r="P191" s="25" t="str">
        <f t="shared" si="83"/>
        <v/>
      </c>
      <c r="Q191" s="25" t="str">
        <f t="shared" si="83"/>
        <v/>
      </c>
      <c r="R191" s="25" t="str">
        <f t="shared" si="83"/>
        <v/>
      </c>
      <c r="S191" s="26" t="str">
        <f t="shared" si="83"/>
        <v/>
      </c>
      <c r="T191" s="27" t="str">
        <f>IFERROR(VLOOKUP(A191,[1]Revenue_Margin_input_ISC!A:K,7,0),"")</f>
        <v/>
      </c>
      <c r="U191" s="28" t="str">
        <f>IFERROR(VLOOKUP(A191,[1]Revenue_Margin_input_ISC!A:K,8,0),"")</f>
        <v/>
      </c>
      <c r="V191" s="28" t="str">
        <f>IFERROR(VLOOKUP($A191,[1]Revenue_Margin_input_ISC!$A:$AK,9,0),"")</f>
        <v/>
      </c>
      <c r="W191" s="28" t="str">
        <f>IFERROR(VLOOKUP($A191,[1]Revenue_Margin_input_ISC!$A:$AK,10,0),"")</f>
        <v/>
      </c>
      <c r="X191" s="28" t="str">
        <f>IFERROR(VLOOKUP($A191,[1]Revenue_Margin_input_ISC!$A:$AK,11,0),"")</f>
        <v/>
      </c>
      <c r="Y191" s="28" t="str">
        <f>IFERROR(VLOOKUP($A191,[1]Revenue_Margin_input_ISC!$A:$AK,12,0),"")</f>
        <v/>
      </c>
      <c r="Z191" s="28" t="str">
        <f>IFERROR(VLOOKUP($A191,[1]Revenue_Margin_input_ISC!$A:$AK,13,0),"")</f>
        <v/>
      </c>
      <c r="AA191" s="29">
        <f t="shared" si="84"/>
        <v>0</v>
      </c>
      <c r="AB191" s="30">
        <f t="shared" si="84"/>
        <v>0</v>
      </c>
      <c r="AC191" s="30">
        <f t="shared" si="84"/>
        <v>0</v>
      </c>
      <c r="AD191" s="30">
        <f t="shared" si="84"/>
        <v>0</v>
      </c>
      <c r="AE191" s="30">
        <f t="shared" si="84"/>
        <v>0</v>
      </c>
      <c r="AF191" s="30">
        <f t="shared" si="84"/>
        <v>0</v>
      </c>
      <c r="AG191" s="31">
        <f t="shared" si="84"/>
        <v>0</v>
      </c>
      <c r="AH191" s="29">
        <f t="shared" si="85"/>
        <v>0</v>
      </c>
      <c r="AI191" s="30">
        <f t="shared" si="85"/>
        <v>0</v>
      </c>
      <c r="AJ191" s="30">
        <f t="shared" si="85"/>
        <v>0</v>
      </c>
      <c r="AK191" s="30">
        <f t="shared" si="85"/>
        <v>0</v>
      </c>
      <c r="AL191" s="30">
        <f t="shared" si="85"/>
        <v>0</v>
      </c>
      <c r="AM191" s="30">
        <f t="shared" si="85"/>
        <v>0</v>
      </c>
      <c r="AN191" s="31">
        <f t="shared" si="85"/>
        <v>0</v>
      </c>
      <c r="AO191" s="42" t="str">
        <f t="shared" ref="AO191:AU197" si="91">IFERROR(AH191/AA191,"")</f>
        <v/>
      </c>
      <c r="AP191" s="43" t="str">
        <f t="shared" si="91"/>
        <v/>
      </c>
      <c r="AQ191" s="43" t="str">
        <f t="shared" si="91"/>
        <v/>
      </c>
      <c r="AR191" s="43" t="str">
        <f t="shared" si="91"/>
        <v/>
      </c>
      <c r="AS191" s="43" t="str">
        <f t="shared" si="91"/>
        <v/>
      </c>
      <c r="AT191" s="43" t="str">
        <f t="shared" si="91"/>
        <v/>
      </c>
      <c r="AU191" s="90" t="str">
        <f t="shared" si="91"/>
        <v/>
      </c>
      <c r="AV191" t="str">
        <f t="shared" si="89"/>
        <v>C3 - Low Intensity</v>
      </c>
      <c r="AW191" t="str">
        <f t="shared" si="81"/>
        <v>C3 - Low Intensity_Ruyi</v>
      </c>
    </row>
    <row r="192" spans="1:49" ht="15" outlineLevel="1" x14ac:dyDescent="0.25">
      <c r="A192" s="21" t="s">
        <v>392</v>
      </c>
      <c r="B192" t="s">
        <v>393</v>
      </c>
      <c r="C192" t="s">
        <v>376</v>
      </c>
      <c r="D192" t="s">
        <v>18</v>
      </c>
      <c r="E192" t="str">
        <f>VLOOKUP(A192,[1]VLookup!G:I,3,0)</f>
        <v>C3 Walkies</v>
      </c>
      <c r="F192" s="105">
        <v>0</v>
      </c>
      <c r="G192" s="103">
        <f t="shared" si="87"/>
        <v>0</v>
      </c>
      <c r="H192" s="103">
        <f>IFERROR(VLOOKUP(A192,[1]ISC_bookings_input!H:I,2,0),0)</f>
        <v>0</v>
      </c>
      <c r="I192" s="103">
        <f t="shared" si="88"/>
        <v>0</v>
      </c>
      <c r="J192" s="103">
        <f t="shared" si="88"/>
        <v>0</v>
      </c>
      <c r="K192" s="103">
        <f t="shared" si="88"/>
        <v>0</v>
      </c>
      <c r="L192" s="103">
        <f t="shared" si="88"/>
        <v>0</v>
      </c>
      <c r="M192" s="86" t="str">
        <f>IFERROR(VLOOKUP(A192,[1]Revenue_Margin_input_ISC!A:F,6,0),"")</f>
        <v/>
      </c>
      <c r="N192" s="25" t="str">
        <f t="shared" si="83"/>
        <v/>
      </c>
      <c r="O192" s="25" t="str">
        <f t="shared" si="83"/>
        <v/>
      </c>
      <c r="P192" s="25" t="str">
        <f t="shared" si="83"/>
        <v/>
      </c>
      <c r="Q192" s="25" t="str">
        <f t="shared" si="83"/>
        <v/>
      </c>
      <c r="R192" s="25" t="str">
        <f t="shared" si="83"/>
        <v/>
      </c>
      <c r="S192" s="26" t="str">
        <f t="shared" si="83"/>
        <v/>
      </c>
      <c r="T192" s="27" t="str">
        <f>IFERROR(VLOOKUP(A192,[1]Revenue_Margin_input_ISC!A:K,7,0),"")</f>
        <v/>
      </c>
      <c r="U192" s="28" t="str">
        <f>IFERROR(VLOOKUP(A192,[1]Revenue_Margin_input_ISC!A:K,8,0),"")</f>
        <v/>
      </c>
      <c r="V192" s="28" t="str">
        <f>IFERROR(VLOOKUP($A192,[1]Revenue_Margin_input_ISC!$A:$AK,9,0),"")</f>
        <v/>
      </c>
      <c r="W192" s="28" t="str">
        <f>IFERROR(VLOOKUP($A192,[1]Revenue_Margin_input_ISC!$A:$AK,10,0),"")</f>
        <v/>
      </c>
      <c r="X192" s="28" t="str">
        <f>IFERROR(VLOOKUP($A192,[1]Revenue_Margin_input_ISC!$A:$AK,11,0),"")</f>
        <v/>
      </c>
      <c r="Y192" s="28" t="str">
        <f>IFERROR(VLOOKUP($A192,[1]Revenue_Margin_input_ISC!$A:$AK,12,0),"")</f>
        <v/>
      </c>
      <c r="Z192" s="28" t="str">
        <f>IFERROR(VLOOKUP($A192,[1]Revenue_Margin_input_ISC!$A:$AK,13,0),"")</f>
        <v/>
      </c>
      <c r="AA192" s="29">
        <f t="shared" si="84"/>
        <v>0</v>
      </c>
      <c r="AB192" s="30">
        <f t="shared" si="84"/>
        <v>0</v>
      </c>
      <c r="AC192" s="30">
        <f t="shared" si="84"/>
        <v>0</v>
      </c>
      <c r="AD192" s="30">
        <f t="shared" si="84"/>
        <v>0</v>
      </c>
      <c r="AE192" s="30">
        <f t="shared" si="84"/>
        <v>0</v>
      </c>
      <c r="AF192" s="30">
        <f t="shared" si="84"/>
        <v>0</v>
      </c>
      <c r="AG192" s="31">
        <f t="shared" si="84"/>
        <v>0</v>
      </c>
      <c r="AH192" s="29">
        <f t="shared" si="85"/>
        <v>0</v>
      </c>
      <c r="AI192" s="30">
        <f t="shared" si="85"/>
        <v>0</v>
      </c>
      <c r="AJ192" s="30">
        <f t="shared" si="85"/>
        <v>0</v>
      </c>
      <c r="AK192" s="30">
        <f t="shared" si="85"/>
        <v>0</v>
      </c>
      <c r="AL192" s="30">
        <f t="shared" si="85"/>
        <v>0</v>
      </c>
      <c r="AM192" s="30">
        <f t="shared" si="85"/>
        <v>0</v>
      </c>
      <c r="AN192" s="31">
        <f t="shared" si="85"/>
        <v>0</v>
      </c>
      <c r="AO192" s="42" t="str">
        <f t="shared" si="91"/>
        <v/>
      </c>
      <c r="AP192" s="43" t="str">
        <f t="shared" si="91"/>
        <v/>
      </c>
      <c r="AQ192" s="43" t="str">
        <f t="shared" si="91"/>
        <v/>
      </c>
      <c r="AR192" s="43" t="str">
        <f t="shared" si="91"/>
        <v/>
      </c>
      <c r="AS192" s="43" t="str">
        <f t="shared" si="91"/>
        <v/>
      </c>
      <c r="AT192" s="43" t="str">
        <f t="shared" si="91"/>
        <v/>
      </c>
      <c r="AU192" s="90" t="str">
        <f t="shared" si="91"/>
        <v/>
      </c>
      <c r="AV192" t="str">
        <f t="shared" si="89"/>
        <v>C3 - Low Intensity</v>
      </c>
      <c r="AW192" t="str">
        <f t="shared" si="81"/>
        <v>C3 - Low Intensity_Ruyi</v>
      </c>
    </row>
    <row r="193" spans="1:49" ht="15" outlineLevel="1" x14ac:dyDescent="0.25">
      <c r="A193" s="21" t="s">
        <v>394</v>
      </c>
      <c r="B193" t="s">
        <v>395</v>
      </c>
      <c r="C193" t="s">
        <v>376</v>
      </c>
      <c r="D193" t="s">
        <v>18</v>
      </c>
      <c r="E193" t="str">
        <f>VLOOKUP(A193,[1]VLookup!G:I,3,0)</f>
        <v>C3 Walkies</v>
      </c>
      <c r="F193" s="105">
        <v>0</v>
      </c>
      <c r="G193" s="103">
        <f t="shared" si="87"/>
        <v>0</v>
      </c>
      <c r="H193" s="103">
        <f>IFERROR(VLOOKUP(A193,[1]ISC_bookings_input!H:I,2,0),0)</f>
        <v>0</v>
      </c>
      <c r="I193" s="103">
        <f t="shared" si="88"/>
        <v>0</v>
      </c>
      <c r="J193" s="103">
        <f t="shared" si="88"/>
        <v>0</v>
      </c>
      <c r="K193" s="103">
        <f t="shared" si="88"/>
        <v>0</v>
      </c>
      <c r="L193" s="103">
        <f t="shared" si="88"/>
        <v>0</v>
      </c>
      <c r="M193" s="86" t="str">
        <f>IFERROR(VLOOKUP(A193,[1]Revenue_Margin_input_ISC!A:F,6,0),"")</f>
        <v/>
      </c>
      <c r="N193" s="25" t="str">
        <f t="shared" si="83"/>
        <v/>
      </c>
      <c r="O193" s="25" t="str">
        <f t="shared" si="83"/>
        <v/>
      </c>
      <c r="P193" s="25" t="str">
        <f t="shared" si="83"/>
        <v/>
      </c>
      <c r="Q193" s="25" t="str">
        <f t="shared" si="83"/>
        <v/>
      </c>
      <c r="R193" s="25" t="str">
        <f t="shared" si="83"/>
        <v/>
      </c>
      <c r="S193" s="26" t="str">
        <f t="shared" si="83"/>
        <v/>
      </c>
      <c r="T193" s="27" t="str">
        <f>IFERROR(VLOOKUP(A193,[1]Revenue_Margin_input_ISC!A:K,7,0),"")</f>
        <v/>
      </c>
      <c r="U193" s="28" t="str">
        <f>IFERROR(VLOOKUP(A193,[1]Revenue_Margin_input_ISC!A:K,8,0),"")</f>
        <v/>
      </c>
      <c r="V193" s="28" t="str">
        <f>IFERROR(VLOOKUP($A193,[1]Revenue_Margin_input_ISC!$A:$AK,9,0),"")</f>
        <v/>
      </c>
      <c r="W193" s="28" t="str">
        <f>IFERROR(VLOOKUP($A193,[1]Revenue_Margin_input_ISC!$A:$AK,10,0),"")</f>
        <v/>
      </c>
      <c r="X193" s="28" t="str">
        <f>IFERROR(VLOOKUP($A193,[1]Revenue_Margin_input_ISC!$A:$AK,11,0),"")</f>
        <v/>
      </c>
      <c r="Y193" s="28" t="str">
        <f>IFERROR(VLOOKUP($A193,[1]Revenue_Margin_input_ISC!$A:$AK,12,0),"")</f>
        <v/>
      </c>
      <c r="Z193" s="28" t="str">
        <f>IFERROR(VLOOKUP($A193,[1]Revenue_Margin_input_ISC!$A:$AK,13,0),"")</f>
        <v/>
      </c>
      <c r="AA193" s="29">
        <f t="shared" si="84"/>
        <v>0</v>
      </c>
      <c r="AB193" s="30">
        <f t="shared" si="84"/>
        <v>0</v>
      </c>
      <c r="AC193" s="30">
        <f t="shared" si="84"/>
        <v>0</v>
      </c>
      <c r="AD193" s="30">
        <f t="shared" si="84"/>
        <v>0</v>
      </c>
      <c r="AE193" s="30">
        <f t="shared" si="84"/>
        <v>0</v>
      </c>
      <c r="AF193" s="30">
        <f t="shared" si="84"/>
        <v>0</v>
      </c>
      <c r="AG193" s="31">
        <f t="shared" si="84"/>
        <v>0</v>
      </c>
      <c r="AH193" s="29">
        <f t="shared" si="85"/>
        <v>0</v>
      </c>
      <c r="AI193" s="30">
        <f t="shared" si="85"/>
        <v>0</v>
      </c>
      <c r="AJ193" s="30">
        <f t="shared" si="85"/>
        <v>0</v>
      </c>
      <c r="AK193" s="30">
        <f t="shared" si="85"/>
        <v>0</v>
      </c>
      <c r="AL193" s="30">
        <f t="shared" si="85"/>
        <v>0</v>
      </c>
      <c r="AM193" s="30">
        <f t="shared" si="85"/>
        <v>0</v>
      </c>
      <c r="AN193" s="31">
        <f t="shared" si="85"/>
        <v>0</v>
      </c>
      <c r="AO193" s="42" t="str">
        <f t="shared" si="91"/>
        <v/>
      </c>
      <c r="AP193" s="43" t="str">
        <f t="shared" si="91"/>
        <v/>
      </c>
      <c r="AQ193" s="43" t="str">
        <f t="shared" si="91"/>
        <v/>
      </c>
      <c r="AR193" s="43" t="str">
        <f t="shared" si="91"/>
        <v/>
      </c>
      <c r="AS193" s="43" t="str">
        <f t="shared" si="91"/>
        <v/>
      </c>
      <c r="AT193" s="43" t="str">
        <f t="shared" si="91"/>
        <v/>
      </c>
      <c r="AU193" s="90" t="str">
        <f t="shared" si="91"/>
        <v/>
      </c>
      <c r="AV193" t="str">
        <f t="shared" si="89"/>
        <v>C3 - Low Intensity</v>
      </c>
      <c r="AW193" t="str">
        <f t="shared" si="81"/>
        <v>C3 - Low Intensity_Ruyi</v>
      </c>
    </row>
    <row r="194" spans="1:49" ht="15" outlineLevel="1" x14ac:dyDescent="0.25">
      <c r="A194" s="21" t="s">
        <v>396</v>
      </c>
      <c r="B194" t="s">
        <v>397</v>
      </c>
      <c r="C194" t="s">
        <v>376</v>
      </c>
      <c r="D194" t="s">
        <v>18</v>
      </c>
      <c r="E194" t="str">
        <f>VLOOKUP(A194,[1]VLookup!G:I,3,0)</f>
        <v>C3 Walkies</v>
      </c>
      <c r="F194" s="105">
        <v>0</v>
      </c>
      <c r="G194" s="103">
        <f t="shared" si="87"/>
        <v>0</v>
      </c>
      <c r="H194" s="103">
        <f>IFERROR(VLOOKUP(A194,[1]ISC_bookings_input!H:I,2,0),0)</f>
        <v>0</v>
      </c>
      <c r="I194" s="103">
        <f t="shared" si="88"/>
        <v>0</v>
      </c>
      <c r="J194" s="103">
        <f t="shared" si="88"/>
        <v>0</v>
      </c>
      <c r="K194" s="103">
        <f t="shared" si="88"/>
        <v>0</v>
      </c>
      <c r="L194" s="103">
        <f t="shared" si="88"/>
        <v>0</v>
      </c>
      <c r="M194" s="86" t="str">
        <f>IFERROR(VLOOKUP(A194,[1]Revenue_Margin_input_ISC!A:F,6,0),"")</f>
        <v/>
      </c>
      <c r="N194" s="25" t="str">
        <f t="shared" si="83"/>
        <v/>
      </c>
      <c r="O194" s="25" t="str">
        <f t="shared" si="83"/>
        <v/>
      </c>
      <c r="P194" s="25" t="str">
        <f t="shared" si="83"/>
        <v/>
      </c>
      <c r="Q194" s="25" t="str">
        <f t="shared" si="83"/>
        <v/>
      </c>
      <c r="R194" s="25" t="str">
        <f t="shared" si="83"/>
        <v/>
      </c>
      <c r="S194" s="26" t="str">
        <f t="shared" si="83"/>
        <v/>
      </c>
      <c r="T194" s="27" t="str">
        <f>IFERROR(VLOOKUP(A194,[1]Revenue_Margin_input_ISC!A:K,7,0),"")</f>
        <v/>
      </c>
      <c r="U194" s="28" t="str">
        <f>IFERROR(VLOOKUP(A194,[1]Revenue_Margin_input_ISC!A:K,8,0),"")</f>
        <v/>
      </c>
      <c r="V194" s="28" t="str">
        <f>IFERROR(VLOOKUP($A194,[1]Revenue_Margin_input_ISC!$A:$AK,9,0),"")</f>
        <v/>
      </c>
      <c r="W194" s="28" t="str">
        <f>IFERROR(VLOOKUP($A194,[1]Revenue_Margin_input_ISC!$A:$AK,10,0),"")</f>
        <v/>
      </c>
      <c r="X194" s="28" t="str">
        <f>IFERROR(VLOOKUP($A194,[1]Revenue_Margin_input_ISC!$A:$AK,11,0),"")</f>
        <v/>
      </c>
      <c r="Y194" s="28" t="str">
        <f>IFERROR(VLOOKUP($A194,[1]Revenue_Margin_input_ISC!$A:$AK,12,0),"")</f>
        <v/>
      </c>
      <c r="Z194" s="28" t="str">
        <f>IFERROR(VLOOKUP($A194,[1]Revenue_Margin_input_ISC!$A:$AK,13,0),"")</f>
        <v/>
      </c>
      <c r="AA194" s="29">
        <f t="shared" si="84"/>
        <v>0</v>
      </c>
      <c r="AB194" s="30">
        <f t="shared" si="84"/>
        <v>0</v>
      </c>
      <c r="AC194" s="30">
        <f t="shared" si="84"/>
        <v>0</v>
      </c>
      <c r="AD194" s="30">
        <f t="shared" si="84"/>
        <v>0</v>
      </c>
      <c r="AE194" s="30">
        <f t="shared" si="84"/>
        <v>0</v>
      </c>
      <c r="AF194" s="30">
        <f t="shared" si="84"/>
        <v>0</v>
      </c>
      <c r="AG194" s="31">
        <f t="shared" si="84"/>
        <v>0</v>
      </c>
      <c r="AH194" s="29">
        <f t="shared" si="85"/>
        <v>0</v>
      </c>
      <c r="AI194" s="30">
        <f t="shared" si="85"/>
        <v>0</v>
      </c>
      <c r="AJ194" s="30">
        <f t="shared" si="85"/>
        <v>0</v>
      </c>
      <c r="AK194" s="30">
        <f t="shared" si="85"/>
        <v>0</v>
      </c>
      <c r="AL194" s="30">
        <f t="shared" si="85"/>
        <v>0</v>
      </c>
      <c r="AM194" s="30">
        <f t="shared" si="85"/>
        <v>0</v>
      </c>
      <c r="AN194" s="31">
        <f t="shared" si="85"/>
        <v>0</v>
      </c>
      <c r="AO194" s="42" t="str">
        <f t="shared" si="91"/>
        <v/>
      </c>
      <c r="AP194" s="43" t="str">
        <f t="shared" si="91"/>
        <v/>
      </c>
      <c r="AQ194" s="43" t="str">
        <f t="shared" si="91"/>
        <v/>
      </c>
      <c r="AR194" s="43" t="str">
        <f t="shared" si="91"/>
        <v/>
      </c>
      <c r="AS194" s="43" t="str">
        <f t="shared" si="91"/>
        <v/>
      </c>
      <c r="AT194" s="43" t="str">
        <f t="shared" si="91"/>
        <v/>
      </c>
      <c r="AU194" s="90" t="str">
        <f t="shared" si="91"/>
        <v/>
      </c>
      <c r="AV194" t="str">
        <f t="shared" si="89"/>
        <v>C3 - Low Intensity</v>
      </c>
      <c r="AW194" t="str">
        <f t="shared" si="81"/>
        <v>C3 - Low Intensity_Ruyi</v>
      </c>
    </row>
    <row r="195" spans="1:49" ht="15" outlineLevel="1" x14ac:dyDescent="0.25">
      <c r="A195" s="21" t="s">
        <v>398</v>
      </c>
      <c r="B195" t="s">
        <v>399</v>
      </c>
      <c r="C195" t="s">
        <v>376</v>
      </c>
      <c r="D195" t="s">
        <v>18</v>
      </c>
      <c r="E195" t="str">
        <f>VLOOKUP(A195,[1]VLookup!G:I,3,0)</f>
        <v>C3 Walkies</v>
      </c>
      <c r="F195" s="105">
        <v>0</v>
      </c>
      <c r="G195" s="103">
        <f t="shared" si="87"/>
        <v>0</v>
      </c>
      <c r="H195" s="103">
        <f>IFERROR(VLOOKUP(A195,[1]ISC_bookings_input!H:I,2,0),0)</f>
        <v>0</v>
      </c>
      <c r="I195" s="103">
        <f t="shared" si="88"/>
        <v>0</v>
      </c>
      <c r="J195" s="103">
        <f t="shared" si="88"/>
        <v>0</v>
      </c>
      <c r="K195" s="103">
        <f t="shared" si="88"/>
        <v>0</v>
      </c>
      <c r="L195" s="103">
        <f t="shared" si="88"/>
        <v>0</v>
      </c>
      <c r="M195" s="86" t="str">
        <f>IFERROR(VLOOKUP(A195,[1]Revenue_Margin_input_ISC!A:F,6,0),"")</f>
        <v/>
      </c>
      <c r="N195" s="25" t="str">
        <f t="shared" ref="N195:S210" si="92">M195</f>
        <v/>
      </c>
      <c r="O195" s="25" t="str">
        <f t="shared" si="92"/>
        <v/>
      </c>
      <c r="P195" s="25" t="str">
        <f t="shared" si="92"/>
        <v/>
      </c>
      <c r="Q195" s="25" t="str">
        <f t="shared" si="92"/>
        <v/>
      </c>
      <c r="R195" s="25" t="str">
        <f t="shared" si="92"/>
        <v/>
      </c>
      <c r="S195" s="26" t="str">
        <f t="shared" si="92"/>
        <v/>
      </c>
      <c r="T195" s="27" t="str">
        <f>IFERROR(VLOOKUP(A195,[1]Revenue_Margin_input_ISC!A:K,7,0),"")</f>
        <v/>
      </c>
      <c r="U195" s="28" t="str">
        <f>IFERROR(VLOOKUP(A195,[1]Revenue_Margin_input_ISC!A:K,8,0),"")</f>
        <v/>
      </c>
      <c r="V195" s="28" t="str">
        <f>IFERROR(VLOOKUP($A195,[1]Revenue_Margin_input_ISC!$A:$AK,9,0),"")</f>
        <v/>
      </c>
      <c r="W195" s="28" t="str">
        <f>IFERROR(VLOOKUP($A195,[1]Revenue_Margin_input_ISC!$A:$AK,10,0),"")</f>
        <v/>
      </c>
      <c r="X195" s="28" t="str">
        <f>IFERROR(VLOOKUP($A195,[1]Revenue_Margin_input_ISC!$A:$AK,11,0),"")</f>
        <v/>
      </c>
      <c r="Y195" s="28" t="str">
        <f>IFERROR(VLOOKUP($A195,[1]Revenue_Margin_input_ISC!$A:$AK,12,0),"")</f>
        <v/>
      </c>
      <c r="Z195" s="28" t="str">
        <f>IFERROR(VLOOKUP($A195,[1]Revenue_Margin_input_ISC!$A:$AK,13,0),"")</f>
        <v/>
      </c>
      <c r="AA195" s="29">
        <f t="shared" si="84"/>
        <v>0</v>
      </c>
      <c r="AB195" s="30">
        <f t="shared" si="84"/>
        <v>0</v>
      </c>
      <c r="AC195" s="30">
        <f t="shared" si="84"/>
        <v>0</v>
      </c>
      <c r="AD195" s="30">
        <f t="shared" si="84"/>
        <v>0</v>
      </c>
      <c r="AE195" s="30">
        <f t="shared" si="84"/>
        <v>0</v>
      </c>
      <c r="AF195" s="30">
        <f t="shared" si="84"/>
        <v>0</v>
      </c>
      <c r="AG195" s="31">
        <f t="shared" si="84"/>
        <v>0</v>
      </c>
      <c r="AH195" s="29">
        <f t="shared" si="85"/>
        <v>0</v>
      </c>
      <c r="AI195" s="30">
        <f t="shared" si="85"/>
        <v>0</v>
      </c>
      <c r="AJ195" s="30">
        <f t="shared" si="85"/>
        <v>0</v>
      </c>
      <c r="AK195" s="30">
        <f t="shared" si="85"/>
        <v>0</v>
      </c>
      <c r="AL195" s="30">
        <f t="shared" si="85"/>
        <v>0</v>
      </c>
      <c r="AM195" s="30">
        <f t="shared" si="85"/>
        <v>0</v>
      </c>
      <c r="AN195" s="31">
        <f t="shared" si="85"/>
        <v>0</v>
      </c>
      <c r="AO195" s="42" t="str">
        <f t="shared" si="91"/>
        <v/>
      </c>
      <c r="AP195" s="43" t="str">
        <f t="shared" si="91"/>
        <v/>
      </c>
      <c r="AQ195" s="43" t="str">
        <f t="shared" si="91"/>
        <v/>
      </c>
      <c r="AR195" s="43" t="str">
        <f t="shared" si="91"/>
        <v/>
      </c>
      <c r="AS195" s="43" t="str">
        <f t="shared" si="91"/>
        <v/>
      </c>
      <c r="AT195" s="43" t="str">
        <f t="shared" si="91"/>
        <v/>
      </c>
      <c r="AU195" s="90" t="str">
        <f t="shared" si="91"/>
        <v/>
      </c>
      <c r="AV195" t="str">
        <f t="shared" si="89"/>
        <v>C3 - Low Intensity</v>
      </c>
      <c r="AW195" t="str">
        <f t="shared" si="81"/>
        <v>C3 - Low Intensity_Ruyi</v>
      </c>
    </row>
    <row r="196" spans="1:49" ht="15" outlineLevel="1" x14ac:dyDescent="0.25">
      <c r="A196" s="21" t="s">
        <v>400</v>
      </c>
      <c r="B196" t="s">
        <v>401</v>
      </c>
      <c r="C196" t="s">
        <v>376</v>
      </c>
      <c r="D196" t="s">
        <v>15</v>
      </c>
      <c r="E196" t="str">
        <f>VLOOKUP(A196,[1]VLookup!G:I,3,0)</f>
        <v>C3 Walkies</v>
      </c>
      <c r="F196" s="105">
        <v>0</v>
      </c>
      <c r="G196" s="103">
        <f t="shared" si="87"/>
        <v>0</v>
      </c>
      <c r="H196" s="103">
        <f>IFERROR(VLOOKUP(A196,[1]ISC_bookings_input!H:I,2,0),0)</f>
        <v>0</v>
      </c>
      <c r="I196" s="103">
        <f t="shared" si="88"/>
        <v>0</v>
      </c>
      <c r="J196" s="103">
        <f t="shared" si="88"/>
        <v>0</v>
      </c>
      <c r="K196" s="103">
        <f t="shared" si="88"/>
        <v>0</v>
      </c>
      <c r="L196" s="103">
        <f t="shared" si="88"/>
        <v>0</v>
      </c>
      <c r="M196" s="86" t="str">
        <f>IFERROR(VLOOKUP(A196,[1]Revenue_Margin_input_ISC!A:F,6,0),"")</f>
        <v/>
      </c>
      <c r="N196" s="25" t="str">
        <f t="shared" si="92"/>
        <v/>
      </c>
      <c r="O196" s="25" t="str">
        <f t="shared" si="92"/>
        <v/>
      </c>
      <c r="P196" s="25" t="str">
        <f t="shared" si="92"/>
        <v/>
      </c>
      <c r="Q196" s="25" t="str">
        <f t="shared" si="92"/>
        <v/>
      </c>
      <c r="R196" s="25" t="str">
        <f t="shared" si="92"/>
        <v/>
      </c>
      <c r="S196" s="26" t="str">
        <f t="shared" si="92"/>
        <v/>
      </c>
      <c r="T196" s="27" t="str">
        <f>IFERROR(VLOOKUP(A196,[1]Revenue_Margin_input_ISC!A:K,7,0),"")</f>
        <v/>
      </c>
      <c r="U196" s="28" t="str">
        <f>IFERROR(VLOOKUP(A196,[1]Revenue_Margin_input_ISC!A:K,8,0),"")</f>
        <v/>
      </c>
      <c r="V196" s="28" t="str">
        <f>IFERROR(VLOOKUP($A196,[1]Revenue_Margin_input_ISC!$A:$AK,9,0),"")</f>
        <v/>
      </c>
      <c r="W196" s="28" t="str">
        <f>IFERROR(VLOOKUP($A196,[1]Revenue_Margin_input_ISC!$A:$AK,10,0),"")</f>
        <v/>
      </c>
      <c r="X196" s="28" t="str">
        <f>IFERROR(VLOOKUP($A196,[1]Revenue_Margin_input_ISC!$A:$AK,11,0),"")</f>
        <v/>
      </c>
      <c r="Y196" s="28" t="str">
        <f>IFERROR(VLOOKUP($A196,[1]Revenue_Margin_input_ISC!$A:$AK,12,0),"")</f>
        <v/>
      </c>
      <c r="Z196" s="28" t="str">
        <f>IFERROR(VLOOKUP($A196,[1]Revenue_Margin_input_ISC!$A:$AK,13,0),"")</f>
        <v/>
      </c>
      <c r="AA196" s="29">
        <f t="shared" si="84"/>
        <v>0</v>
      </c>
      <c r="AB196" s="30">
        <f t="shared" si="84"/>
        <v>0</v>
      </c>
      <c r="AC196" s="30">
        <f t="shared" si="84"/>
        <v>0</v>
      </c>
      <c r="AD196" s="30">
        <f t="shared" si="84"/>
        <v>0</v>
      </c>
      <c r="AE196" s="30">
        <f t="shared" si="84"/>
        <v>0</v>
      </c>
      <c r="AF196" s="30">
        <f t="shared" si="84"/>
        <v>0</v>
      </c>
      <c r="AG196" s="31">
        <f t="shared" si="84"/>
        <v>0</v>
      </c>
      <c r="AH196" s="29">
        <f t="shared" si="85"/>
        <v>0</v>
      </c>
      <c r="AI196" s="30">
        <f t="shared" si="85"/>
        <v>0</v>
      </c>
      <c r="AJ196" s="30">
        <f t="shared" si="85"/>
        <v>0</v>
      </c>
      <c r="AK196" s="30">
        <f t="shared" si="85"/>
        <v>0</v>
      </c>
      <c r="AL196" s="30">
        <f t="shared" si="85"/>
        <v>0</v>
      </c>
      <c r="AM196" s="30">
        <f t="shared" si="85"/>
        <v>0</v>
      </c>
      <c r="AN196" s="31">
        <f t="shared" si="85"/>
        <v>0</v>
      </c>
      <c r="AO196" s="42" t="str">
        <f t="shared" si="91"/>
        <v/>
      </c>
      <c r="AP196" s="43" t="str">
        <f t="shared" si="91"/>
        <v/>
      </c>
      <c r="AQ196" s="43" t="str">
        <f t="shared" si="91"/>
        <v/>
      </c>
      <c r="AR196" s="43" t="str">
        <f t="shared" si="91"/>
        <v/>
      </c>
      <c r="AS196" s="43" t="str">
        <f t="shared" si="91"/>
        <v/>
      </c>
      <c r="AT196" s="43" t="str">
        <f t="shared" si="91"/>
        <v/>
      </c>
      <c r="AU196" s="90" t="str">
        <f t="shared" si="91"/>
        <v/>
      </c>
      <c r="AV196" t="str">
        <f t="shared" si="89"/>
        <v>C3 - Low Intensity</v>
      </c>
      <c r="AW196" t="str">
        <f t="shared" si="81"/>
        <v>C3 - Low Intensity_Ruyi</v>
      </c>
    </row>
    <row r="197" spans="1:49" ht="15" outlineLevel="1" x14ac:dyDescent="0.25">
      <c r="A197" s="21" t="s">
        <v>402</v>
      </c>
      <c r="B197" t="s">
        <v>403</v>
      </c>
      <c r="C197" t="s">
        <v>376</v>
      </c>
      <c r="D197" t="s">
        <v>15</v>
      </c>
      <c r="E197" t="str">
        <f>VLOOKUP(A197,[1]VLookup!G:I,3,0)</f>
        <v>C3 Walkies</v>
      </c>
      <c r="F197" s="105">
        <v>0</v>
      </c>
      <c r="G197" s="103">
        <f t="shared" si="87"/>
        <v>0</v>
      </c>
      <c r="H197" s="103">
        <f>IFERROR(VLOOKUP(A197,[1]ISC_bookings_input!H:I,2,0),0)</f>
        <v>0</v>
      </c>
      <c r="I197" s="103">
        <f t="shared" si="88"/>
        <v>0</v>
      </c>
      <c r="J197" s="103">
        <f t="shared" si="88"/>
        <v>0</v>
      </c>
      <c r="K197" s="103">
        <f t="shared" si="88"/>
        <v>0</v>
      </c>
      <c r="L197" s="103">
        <f t="shared" si="88"/>
        <v>0</v>
      </c>
      <c r="M197" s="86" t="str">
        <f>IFERROR(VLOOKUP(A197,[1]Revenue_Margin_input_ISC!A:F,6,0),"")</f>
        <v/>
      </c>
      <c r="N197" s="25" t="str">
        <f t="shared" si="92"/>
        <v/>
      </c>
      <c r="O197" s="25" t="str">
        <f t="shared" si="92"/>
        <v/>
      </c>
      <c r="P197" s="25" t="str">
        <f t="shared" si="92"/>
        <v/>
      </c>
      <c r="Q197" s="25" t="str">
        <f t="shared" si="92"/>
        <v/>
      </c>
      <c r="R197" s="25" t="str">
        <f t="shared" si="92"/>
        <v/>
      </c>
      <c r="S197" s="26" t="str">
        <f t="shared" si="92"/>
        <v/>
      </c>
      <c r="T197" s="27" t="str">
        <f>IFERROR(VLOOKUP(A197,[1]Revenue_Margin_input_ISC!A:K,7,0),"")</f>
        <v/>
      </c>
      <c r="U197" s="28" t="str">
        <f>IFERROR(VLOOKUP(A197,[1]Revenue_Margin_input_ISC!A:K,8,0),"")</f>
        <v/>
      </c>
      <c r="V197" s="28" t="str">
        <f>IFERROR(VLOOKUP($A197,[1]Revenue_Margin_input_ISC!$A:$AK,9,0),"")</f>
        <v/>
      </c>
      <c r="W197" s="28" t="str">
        <f>IFERROR(VLOOKUP($A197,[1]Revenue_Margin_input_ISC!$A:$AK,10,0),"")</f>
        <v/>
      </c>
      <c r="X197" s="28" t="str">
        <f>IFERROR(VLOOKUP($A197,[1]Revenue_Margin_input_ISC!$A:$AK,11,0),"")</f>
        <v/>
      </c>
      <c r="Y197" s="28" t="str">
        <f>IFERROR(VLOOKUP($A197,[1]Revenue_Margin_input_ISC!$A:$AK,12,0),"")</f>
        <v/>
      </c>
      <c r="Z197" s="28" t="str">
        <f>IFERROR(VLOOKUP($A197,[1]Revenue_Margin_input_ISC!$A:$AK,13,0),"")</f>
        <v/>
      </c>
      <c r="AA197" s="29">
        <f t="shared" si="84"/>
        <v>0</v>
      </c>
      <c r="AB197" s="30">
        <f t="shared" si="84"/>
        <v>0</v>
      </c>
      <c r="AC197" s="30">
        <f t="shared" si="84"/>
        <v>0</v>
      </c>
      <c r="AD197" s="30">
        <f t="shared" si="84"/>
        <v>0</v>
      </c>
      <c r="AE197" s="30">
        <f t="shared" si="84"/>
        <v>0</v>
      </c>
      <c r="AF197" s="30">
        <f t="shared" si="84"/>
        <v>0</v>
      </c>
      <c r="AG197" s="31">
        <f t="shared" si="84"/>
        <v>0</v>
      </c>
      <c r="AH197" s="29">
        <f t="shared" si="85"/>
        <v>0</v>
      </c>
      <c r="AI197" s="30">
        <f t="shared" si="85"/>
        <v>0</v>
      </c>
      <c r="AJ197" s="30">
        <f t="shared" si="85"/>
        <v>0</v>
      </c>
      <c r="AK197" s="30">
        <f t="shared" si="85"/>
        <v>0</v>
      </c>
      <c r="AL197" s="30">
        <f t="shared" si="85"/>
        <v>0</v>
      </c>
      <c r="AM197" s="30">
        <f t="shared" si="85"/>
        <v>0</v>
      </c>
      <c r="AN197" s="31">
        <f t="shared" si="85"/>
        <v>0</v>
      </c>
      <c r="AO197" s="42" t="str">
        <f t="shared" si="91"/>
        <v/>
      </c>
      <c r="AP197" s="43" t="str">
        <f t="shared" si="91"/>
        <v/>
      </c>
      <c r="AQ197" s="43" t="str">
        <f t="shared" si="91"/>
        <v/>
      </c>
      <c r="AR197" s="43" t="str">
        <f t="shared" si="91"/>
        <v/>
      </c>
      <c r="AS197" s="43" t="str">
        <f t="shared" si="91"/>
        <v/>
      </c>
      <c r="AT197" s="43" t="str">
        <f t="shared" si="91"/>
        <v/>
      </c>
      <c r="AU197" s="90" t="str">
        <f t="shared" si="91"/>
        <v/>
      </c>
      <c r="AV197" t="str">
        <f t="shared" si="89"/>
        <v>C3 - Low Intensity</v>
      </c>
      <c r="AW197" t="str">
        <f t="shared" si="81"/>
        <v>C3 - Low Intensity_Ruyi</v>
      </c>
    </row>
    <row r="198" spans="1:49" ht="15" outlineLevel="1" x14ac:dyDescent="0.25">
      <c r="A198" s="21" t="s">
        <v>404</v>
      </c>
      <c r="B198" t="s">
        <v>405</v>
      </c>
      <c r="C198" t="s">
        <v>376</v>
      </c>
      <c r="D198" t="s">
        <v>15</v>
      </c>
      <c r="E198" t="str">
        <f>VLOOKUP(A198,[1]VLookup!G:I,3,0)</f>
        <v>C3 Walkies</v>
      </c>
      <c r="F198" s="105">
        <v>46</v>
      </c>
      <c r="G198" s="103">
        <f t="shared" si="87"/>
        <v>86</v>
      </c>
      <c r="H198" s="103">
        <f>IFERROR(VLOOKUP(A198,[1]ISC_bookings_input!H:I,2,0),0)</f>
        <v>72</v>
      </c>
      <c r="I198" s="103">
        <f t="shared" si="88"/>
        <v>64</v>
      </c>
      <c r="J198" s="103">
        <f t="shared" si="88"/>
        <v>78</v>
      </c>
      <c r="K198" s="103">
        <f t="shared" si="88"/>
        <v>92</v>
      </c>
      <c r="L198" s="103">
        <f t="shared" si="88"/>
        <v>143</v>
      </c>
      <c r="M198" s="86">
        <f>IFERROR(VLOOKUP(A198,[1]Revenue_Margin_input_ISC!A:F,6,0),"")</f>
        <v>7.0670000000000002</v>
      </c>
      <c r="N198" s="25">
        <f t="shared" si="92"/>
        <v>7.0670000000000002</v>
      </c>
      <c r="O198" s="25">
        <f t="shared" si="92"/>
        <v>7.0670000000000002</v>
      </c>
      <c r="P198" s="25">
        <f t="shared" si="92"/>
        <v>7.0670000000000002</v>
      </c>
      <c r="Q198" s="25">
        <f t="shared" si="92"/>
        <v>7.0670000000000002</v>
      </c>
      <c r="R198" s="25">
        <f t="shared" si="92"/>
        <v>7.0670000000000002</v>
      </c>
      <c r="S198" s="26">
        <f t="shared" si="92"/>
        <v>7.0670000000000002</v>
      </c>
      <c r="T198" s="27">
        <f>IFERROR(VLOOKUP(A198,[1]Revenue_Margin_input_ISC!A:K,7,0),"")</f>
        <v>0.13716309615895442</v>
      </c>
      <c r="U198" s="28">
        <f>IFERROR(VLOOKUP(A198,[1]Revenue_Margin_input_ISC!A:K,8,0),"")</f>
        <v>0.13716309615895442</v>
      </c>
      <c r="V198" s="28">
        <f>IFERROR(VLOOKUP($A198,[1]Revenue_Margin_input_ISC!$A:$AK,9,0),"")</f>
        <v>0.15</v>
      </c>
      <c r="W198" s="28">
        <f>IFERROR(VLOOKUP($A198,[1]Revenue_Margin_input_ISC!$A:$AK,10,0),"")</f>
        <v>0.15</v>
      </c>
      <c r="X198" s="28">
        <f>IFERROR(VLOOKUP($A198,[1]Revenue_Margin_input_ISC!$A:$AK,11,0),"")</f>
        <v>0.15</v>
      </c>
      <c r="Y198" s="28">
        <f>IFERROR(VLOOKUP($A198,[1]Revenue_Margin_input_ISC!$A:$AK,12,0),"")</f>
        <v>0.15</v>
      </c>
      <c r="Z198" s="28">
        <f>IFERROR(VLOOKUP($A198,[1]Revenue_Margin_input_ISC!$A:$AK,13,0),"")</f>
        <v>0.15</v>
      </c>
      <c r="AA198" s="29">
        <f t="shared" si="84"/>
        <v>325.08199999999999</v>
      </c>
      <c r="AB198" s="30">
        <f t="shared" si="84"/>
        <v>607.76200000000006</v>
      </c>
      <c r="AC198" s="30">
        <f t="shared" si="84"/>
        <v>508.82400000000001</v>
      </c>
      <c r="AD198" s="30">
        <f t="shared" si="84"/>
        <v>452.28800000000001</v>
      </c>
      <c r="AE198" s="30">
        <f t="shared" si="84"/>
        <v>551.226</v>
      </c>
      <c r="AF198" s="30">
        <f t="shared" si="84"/>
        <v>650.16399999999999</v>
      </c>
      <c r="AG198" s="31">
        <f t="shared" si="84"/>
        <v>1010.581</v>
      </c>
      <c r="AH198" s="29">
        <f t="shared" si="85"/>
        <v>44.589253625545219</v>
      </c>
      <c r="AI198" s="30">
        <f t="shared" si="85"/>
        <v>83.362517647758466</v>
      </c>
      <c r="AJ198" s="30">
        <f t="shared" si="85"/>
        <v>76.323599999999999</v>
      </c>
      <c r="AK198" s="30">
        <f t="shared" si="85"/>
        <v>67.843199999999996</v>
      </c>
      <c r="AL198" s="30">
        <f t="shared" si="85"/>
        <v>82.683899999999994</v>
      </c>
      <c r="AM198" s="30">
        <f t="shared" si="85"/>
        <v>97.524599999999992</v>
      </c>
      <c r="AN198" s="31">
        <f t="shared" si="85"/>
        <v>151.58715000000001</v>
      </c>
      <c r="AO198" s="42"/>
      <c r="AP198" s="43"/>
      <c r="AQ198" s="43"/>
      <c r="AR198" s="43"/>
      <c r="AS198" s="43"/>
      <c r="AT198" s="43"/>
      <c r="AU198" s="90"/>
      <c r="AV198" t="str">
        <f t="shared" si="89"/>
        <v>C3 - Low Intensity</v>
      </c>
      <c r="AW198" t="str">
        <f t="shared" si="81"/>
        <v>C3 - Low Intensity_Ruyi</v>
      </c>
    </row>
    <row r="199" spans="1:49" ht="15" outlineLevel="1" x14ac:dyDescent="0.25">
      <c r="A199" s="21" t="s">
        <v>406</v>
      </c>
      <c r="B199" t="s">
        <v>407</v>
      </c>
      <c r="C199" t="s">
        <v>376</v>
      </c>
      <c r="D199" t="s">
        <v>15</v>
      </c>
      <c r="E199" t="str">
        <f>VLOOKUP(A199,[1]VLookup!G:I,3,0)</f>
        <v>C3 Walkies</v>
      </c>
      <c r="F199" s="105">
        <v>0</v>
      </c>
      <c r="G199" s="103">
        <f t="shared" si="87"/>
        <v>0</v>
      </c>
      <c r="H199" s="103">
        <f>IFERROR(VLOOKUP(A199,[1]ISC_bookings_input!H:I,2,0),0)</f>
        <v>0</v>
      </c>
      <c r="I199" s="103">
        <f t="shared" si="88"/>
        <v>0</v>
      </c>
      <c r="J199" s="103">
        <f t="shared" si="88"/>
        <v>0</v>
      </c>
      <c r="K199" s="103">
        <f t="shared" si="88"/>
        <v>0</v>
      </c>
      <c r="L199" s="103">
        <f t="shared" si="88"/>
        <v>0</v>
      </c>
      <c r="M199" s="86" t="str">
        <f>IFERROR(VLOOKUP(A199,[1]Revenue_Margin_input_ISC!A:F,6,0),"")</f>
        <v/>
      </c>
      <c r="N199" s="25" t="str">
        <f t="shared" si="92"/>
        <v/>
      </c>
      <c r="O199" s="25" t="str">
        <f t="shared" si="92"/>
        <v/>
      </c>
      <c r="P199" s="25" t="str">
        <f t="shared" si="92"/>
        <v/>
      </c>
      <c r="Q199" s="25" t="str">
        <f t="shared" si="92"/>
        <v/>
      </c>
      <c r="R199" s="25" t="str">
        <f t="shared" si="92"/>
        <v/>
      </c>
      <c r="S199" s="26" t="str">
        <f t="shared" si="92"/>
        <v/>
      </c>
      <c r="T199" s="27" t="str">
        <f>IFERROR(VLOOKUP(A199,[1]Revenue_Margin_input_ISC!A:K,7,0),"")</f>
        <v/>
      </c>
      <c r="U199" s="28" t="str">
        <f>IFERROR(VLOOKUP(A199,[1]Revenue_Margin_input_ISC!A:K,8,0),"")</f>
        <v/>
      </c>
      <c r="V199" s="28" t="str">
        <f>IFERROR(VLOOKUP($A199,[1]Revenue_Margin_input_ISC!$A:$AK,9,0),"")</f>
        <v/>
      </c>
      <c r="W199" s="28" t="str">
        <f>IFERROR(VLOOKUP($A199,[1]Revenue_Margin_input_ISC!$A:$AK,10,0),"")</f>
        <v/>
      </c>
      <c r="X199" s="28" t="str">
        <f>IFERROR(VLOOKUP($A199,[1]Revenue_Margin_input_ISC!$A:$AK,11,0),"")</f>
        <v/>
      </c>
      <c r="Y199" s="28" t="str">
        <f>IFERROR(VLOOKUP($A199,[1]Revenue_Margin_input_ISC!$A:$AK,12,0),"")</f>
        <v/>
      </c>
      <c r="Z199" s="28" t="str">
        <f>IFERROR(VLOOKUP($A199,[1]Revenue_Margin_input_ISC!$A:$AK,13,0),"")</f>
        <v/>
      </c>
      <c r="AA199" s="29">
        <f t="shared" si="84"/>
        <v>0</v>
      </c>
      <c r="AB199" s="30">
        <f t="shared" si="84"/>
        <v>0</v>
      </c>
      <c r="AC199" s="30">
        <f t="shared" si="84"/>
        <v>0</v>
      </c>
      <c r="AD199" s="30">
        <f t="shared" si="84"/>
        <v>0</v>
      </c>
      <c r="AE199" s="30">
        <f t="shared" si="84"/>
        <v>0</v>
      </c>
      <c r="AF199" s="30">
        <f t="shared" si="84"/>
        <v>0</v>
      </c>
      <c r="AG199" s="31">
        <f t="shared" si="84"/>
        <v>0</v>
      </c>
      <c r="AH199" s="29">
        <f t="shared" si="85"/>
        <v>0</v>
      </c>
      <c r="AI199" s="30">
        <f t="shared" si="85"/>
        <v>0</v>
      </c>
      <c r="AJ199" s="30">
        <f t="shared" si="85"/>
        <v>0</v>
      </c>
      <c r="AK199" s="30">
        <f t="shared" si="85"/>
        <v>0</v>
      </c>
      <c r="AL199" s="30">
        <f t="shared" si="85"/>
        <v>0</v>
      </c>
      <c r="AM199" s="30">
        <f t="shared" si="85"/>
        <v>0</v>
      </c>
      <c r="AN199" s="31">
        <f t="shared" si="85"/>
        <v>0</v>
      </c>
      <c r="AO199" s="42"/>
      <c r="AP199" s="43"/>
      <c r="AQ199" s="43"/>
      <c r="AR199" s="43"/>
      <c r="AS199" s="43"/>
      <c r="AT199" s="43"/>
      <c r="AU199" s="90"/>
      <c r="AV199" t="str">
        <f t="shared" si="89"/>
        <v>C3 - Low Intensity</v>
      </c>
      <c r="AW199" t="str">
        <f t="shared" si="81"/>
        <v>C3 - Low Intensity_Ruyi</v>
      </c>
    </row>
    <row r="200" spans="1:49" ht="15" outlineLevel="1" x14ac:dyDescent="0.25">
      <c r="A200" s="21" t="s">
        <v>408</v>
      </c>
      <c r="B200" t="s">
        <v>409</v>
      </c>
      <c r="C200" t="s">
        <v>376</v>
      </c>
      <c r="D200" t="s">
        <v>15</v>
      </c>
      <c r="E200" t="str">
        <f>VLOOKUP(A200,[1]VLookup!G:I,3,0)</f>
        <v>C3 Walkies</v>
      </c>
      <c r="F200" s="105">
        <v>0</v>
      </c>
      <c r="G200" s="103">
        <f t="shared" si="87"/>
        <v>0</v>
      </c>
      <c r="H200" s="103">
        <f>IFERROR(VLOOKUP(A200,[1]ISC_bookings_input!H:I,2,0),0)</f>
        <v>0</v>
      </c>
      <c r="I200" s="103">
        <f t="shared" si="88"/>
        <v>0</v>
      </c>
      <c r="J200" s="103">
        <f t="shared" si="88"/>
        <v>0</v>
      </c>
      <c r="K200" s="103">
        <f t="shared" si="88"/>
        <v>0</v>
      </c>
      <c r="L200" s="103">
        <f t="shared" si="88"/>
        <v>0</v>
      </c>
      <c r="M200" s="86" t="str">
        <f>IFERROR(VLOOKUP(A200,[1]Revenue_Margin_input_ISC!A:F,6,0),"")</f>
        <v/>
      </c>
      <c r="N200" s="25" t="str">
        <f t="shared" si="92"/>
        <v/>
      </c>
      <c r="O200" s="25" t="str">
        <f t="shared" si="92"/>
        <v/>
      </c>
      <c r="P200" s="25" t="str">
        <f t="shared" si="92"/>
        <v/>
      </c>
      <c r="Q200" s="25" t="str">
        <f t="shared" si="92"/>
        <v/>
      </c>
      <c r="R200" s="25" t="str">
        <f t="shared" si="92"/>
        <v/>
      </c>
      <c r="S200" s="26" t="str">
        <f t="shared" si="92"/>
        <v/>
      </c>
      <c r="T200" s="27" t="str">
        <f>IFERROR(VLOOKUP(A200,[1]Revenue_Margin_input_ISC!A:K,7,0),"")</f>
        <v/>
      </c>
      <c r="U200" s="28" t="str">
        <f>IFERROR(VLOOKUP(A200,[1]Revenue_Margin_input_ISC!A:K,8,0),"")</f>
        <v/>
      </c>
      <c r="V200" s="28" t="str">
        <f>IFERROR(VLOOKUP($A200,[1]Revenue_Margin_input_ISC!$A:$AK,9,0),"")</f>
        <v/>
      </c>
      <c r="W200" s="28" t="str">
        <f>IFERROR(VLOOKUP($A200,[1]Revenue_Margin_input_ISC!$A:$AK,10,0),"")</f>
        <v/>
      </c>
      <c r="X200" s="28" t="str">
        <f>IFERROR(VLOOKUP($A200,[1]Revenue_Margin_input_ISC!$A:$AK,11,0),"")</f>
        <v/>
      </c>
      <c r="Y200" s="28" t="str">
        <f>IFERROR(VLOOKUP($A200,[1]Revenue_Margin_input_ISC!$A:$AK,12,0),"")</f>
        <v/>
      </c>
      <c r="Z200" s="28" t="str">
        <f>IFERROR(VLOOKUP($A200,[1]Revenue_Margin_input_ISC!$A:$AK,13,0),"")</f>
        <v/>
      </c>
      <c r="AA200" s="29">
        <f t="shared" si="84"/>
        <v>0</v>
      </c>
      <c r="AB200" s="30">
        <f t="shared" si="84"/>
        <v>0</v>
      </c>
      <c r="AC200" s="30">
        <f t="shared" si="84"/>
        <v>0</v>
      </c>
      <c r="AD200" s="30">
        <f t="shared" si="84"/>
        <v>0</v>
      </c>
      <c r="AE200" s="30">
        <f t="shared" si="84"/>
        <v>0</v>
      </c>
      <c r="AF200" s="30">
        <f t="shared" si="84"/>
        <v>0</v>
      </c>
      <c r="AG200" s="31">
        <f t="shared" si="84"/>
        <v>0</v>
      </c>
      <c r="AH200" s="29">
        <f t="shared" si="85"/>
        <v>0</v>
      </c>
      <c r="AI200" s="30">
        <f t="shared" si="85"/>
        <v>0</v>
      </c>
      <c r="AJ200" s="30">
        <f t="shared" si="85"/>
        <v>0</v>
      </c>
      <c r="AK200" s="30">
        <f t="shared" si="85"/>
        <v>0</v>
      </c>
      <c r="AL200" s="30">
        <f t="shared" si="85"/>
        <v>0</v>
      </c>
      <c r="AM200" s="30">
        <f t="shared" si="85"/>
        <v>0</v>
      </c>
      <c r="AN200" s="31">
        <f t="shared" si="85"/>
        <v>0</v>
      </c>
      <c r="AO200" s="42"/>
      <c r="AP200" s="43"/>
      <c r="AQ200" s="43"/>
      <c r="AR200" s="43"/>
      <c r="AS200" s="43"/>
      <c r="AT200" s="43"/>
      <c r="AU200" s="90"/>
      <c r="AV200" t="str">
        <f t="shared" si="89"/>
        <v>C3 - Low Intensity</v>
      </c>
      <c r="AW200" t="str">
        <f t="shared" si="81"/>
        <v>C3 - Low Intensity_Ruyi</v>
      </c>
    </row>
    <row r="201" spans="1:49" ht="15" outlineLevel="1" x14ac:dyDescent="0.25">
      <c r="A201" s="21" t="s">
        <v>415</v>
      </c>
      <c r="B201" t="s">
        <v>588</v>
      </c>
      <c r="C201" t="s">
        <v>376</v>
      </c>
      <c r="D201" t="s">
        <v>18</v>
      </c>
      <c r="E201" t="str">
        <f>VLOOKUP(A201,[1]VLookup!G:I,3,0)</f>
        <v>C3 Walkies</v>
      </c>
      <c r="F201" s="105">
        <v>0</v>
      </c>
      <c r="G201" s="103">
        <f t="shared" si="87"/>
        <v>0</v>
      </c>
      <c r="H201" s="103">
        <f>IFERROR(VLOOKUP(A201,[1]ISC_bookings_input!H:I,2,0),0)</f>
        <v>0</v>
      </c>
      <c r="I201" s="103">
        <f t="shared" si="88"/>
        <v>0</v>
      </c>
      <c r="J201" s="103">
        <f t="shared" si="88"/>
        <v>0</v>
      </c>
      <c r="K201" s="103">
        <f t="shared" si="88"/>
        <v>0</v>
      </c>
      <c r="L201" s="103">
        <f t="shared" si="88"/>
        <v>0</v>
      </c>
      <c r="M201" s="86" t="str">
        <f>IFERROR(VLOOKUP(A201,[1]Revenue_Margin_input_ISC!A:F,6,0),"")</f>
        <v/>
      </c>
      <c r="N201" s="25" t="str">
        <f t="shared" si="92"/>
        <v/>
      </c>
      <c r="O201" s="25" t="str">
        <f t="shared" si="92"/>
        <v/>
      </c>
      <c r="P201" s="25" t="str">
        <f t="shared" si="92"/>
        <v/>
      </c>
      <c r="Q201" s="25" t="str">
        <f t="shared" si="92"/>
        <v/>
      </c>
      <c r="R201" s="25" t="str">
        <f t="shared" si="92"/>
        <v/>
      </c>
      <c r="S201" s="26" t="str">
        <f t="shared" si="92"/>
        <v/>
      </c>
      <c r="T201" s="27" t="str">
        <f>IFERROR(VLOOKUP(A201,[1]Revenue_Margin_input_ISC!A:K,7,0),"")</f>
        <v/>
      </c>
      <c r="U201" s="28" t="str">
        <f>IFERROR(VLOOKUP(A201,[1]Revenue_Margin_input_ISC!A:K,8,0),"")</f>
        <v/>
      </c>
      <c r="V201" s="28" t="str">
        <f>IFERROR(VLOOKUP($A201,[1]Revenue_Margin_input_ISC!$A:$AK,9,0),"")</f>
        <v/>
      </c>
      <c r="W201" s="28" t="str">
        <f>IFERROR(VLOOKUP($A201,[1]Revenue_Margin_input_ISC!$A:$AK,10,0),"")</f>
        <v/>
      </c>
      <c r="X201" s="28" t="str">
        <f>IFERROR(VLOOKUP($A201,[1]Revenue_Margin_input_ISC!$A:$AK,11,0),"")</f>
        <v/>
      </c>
      <c r="Y201" s="28" t="str">
        <f>IFERROR(VLOOKUP($A201,[1]Revenue_Margin_input_ISC!$A:$AK,12,0),"")</f>
        <v/>
      </c>
      <c r="Z201" s="28" t="str">
        <f>IFERROR(VLOOKUP($A201,[1]Revenue_Margin_input_ISC!$A:$AK,13,0),"")</f>
        <v/>
      </c>
      <c r="AA201" s="29">
        <f t="shared" si="84"/>
        <v>0</v>
      </c>
      <c r="AB201" s="30">
        <f t="shared" si="84"/>
        <v>0</v>
      </c>
      <c r="AC201" s="30">
        <f t="shared" si="84"/>
        <v>0</v>
      </c>
      <c r="AD201" s="30">
        <f t="shared" si="84"/>
        <v>0</v>
      </c>
      <c r="AE201" s="30">
        <f t="shared" si="84"/>
        <v>0</v>
      </c>
      <c r="AF201" s="30">
        <f t="shared" si="84"/>
        <v>0</v>
      </c>
      <c r="AG201" s="31">
        <f t="shared" si="84"/>
        <v>0</v>
      </c>
      <c r="AH201" s="29">
        <f t="shared" si="85"/>
        <v>0</v>
      </c>
      <c r="AI201" s="30">
        <f t="shared" si="85"/>
        <v>0</v>
      </c>
      <c r="AJ201" s="30">
        <f t="shared" si="85"/>
        <v>0</v>
      </c>
      <c r="AK201" s="30">
        <f t="shared" si="85"/>
        <v>0</v>
      </c>
      <c r="AL201" s="30">
        <f t="shared" si="85"/>
        <v>0</v>
      </c>
      <c r="AM201" s="30">
        <f t="shared" si="85"/>
        <v>0</v>
      </c>
      <c r="AN201" s="31">
        <f t="shared" si="85"/>
        <v>0</v>
      </c>
      <c r="AO201" s="42"/>
      <c r="AP201" s="43"/>
      <c r="AQ201" s="43"/>
      <c r="AR201" s="43"/>
      <c r="AS201" s="43"/>
      <c r="AT201" s="43"/>
      <c r="AU201" s="90"/>
      <c r="AV201" t="str">
        <f t="shared" si="89"/>
        <v>C3 - Low Intensity</v>
      </c>
      <c r="AW201" t="str">
        <f t="shared" si="81"/>
        <v>C3 - Low Intensity_Ruyi</v>
      </c>
    </row>
    <row r="202" spans="1:49" ht="15" outlineLevel="1" x14ac:dyDescent="0.25">
      <c r="A202" s="46" t="s">
        <v>410</v>
      </c>
      <c r="B202" s="47" t="s">
        <v>411</v>
      </c>
      <c r="C202" s="47" t="s">
        <v>412</v>
      </c>
      <c r="D202" s="48" t="s">
        <v>15</v>
      </c>
      <c r="E202" s="48" t="s">
        <v>589</v>
      </c>
      <c r="F202" s="105">
        <v>20</v>
      </c>
      <c r="G202" s="103">
        <v>60</v>
      </c>
      <c r="H202" s="103">
        <f>IFERROR(VLOOKUP(A202,[1]ISC_bookings_input!H:I,2,0),0)</f>
        <v>140</v>
      </c>
      <c r="I202" s="103">
        <v>140</v>
      </c>
      <c r="J202" s="103">
        <v>165</v>
      </c>
      <c r="K202" s="103">
        <v>190</v>
      </c>
      <c r="L202" s="104">
        <v>190</v>
      </c>
      <c r="M202" s="86">
        <f>IFERROR(VLOOKUP(A202,[1]Revenue_Margin_input_ISC!A:F,6,0),"")</f>
        <v>1.1464128571428576</v>
      </c>
      <c r="N202" s="25">
        <f t="shared" si="92"/>
        <v>1.1464128571428576</v>
      </c>
      <c r="O202" s="25">
        <f t="shared" si="92"/>
        <v>1.1464128571428576</v>
      </c>
      <c r="P202" s="25">
        <f t="shared" si="92"/>
        <v>1.1464128571428576</v>
      </c>
      <c r="Q202" s="25">
        <f t="shared" si="92"/>
        <v>1.1464128571428576</v>
      </c>
      <c r="R202" s="25">
        <f t="shared" si="92"/>
        <v>1.1464128571428576</v>
      </c>
      <c r="S202" s="26">
        <f t="shared" si="92"/>
        <v>1.1464128571428576</v>
      </c>
      <c r="T202" s="27">
        <f>IFERROR(VLOOKUP(A202,[1]Revenue_Margin_input_ISC!A:K,7,0),"")</f>
        <v>0.25</v>
      </c>
      <c r="U202" s="28">
        <f>IFERROR(VLOOKUP(A202,[1]Revenue_Margin_input_ISC!A:K,8,0),"")</f>
        <v>0.25</v>
      </c>
      <c r="V202" s="28">
        <f>IFERROR(VLOOKUP($A202,[1]Revenue_Margin_input_ISC!$A:$AK,9,0),"")</f>
        <v>0.15</v>
      </c>
      <c r="W202" s="28">
        <f>IFERROR(VLOOKUP($A202,[1]Revenue_Margin_input_ISC!$A:$AK,10,0),"")</f>
        <v>0.15</v>
      </c>
      <c r="X202" s="28">
        <f>IFERROR(VLOOKUP($A202,[1]Revenue_Margin_input_ISC!$A:$AK,11,0),"")</f>
        <v>0.15</v>
      </c>
      <c r="Y202" s="28">
        <f>IFERROR(VLOOKUP($A202,[1]Revenue_Margin_input_ISC!$A:$AK,12,0),"")</f>
        <v>0.15</v>
      </c>
      <c r="Z202" s="28">
        <f>IFERROR(VLOOKUP($A202,[1]Revenue_Margin_input_ISC!$A:$AK,13,0),"")</f>
        <v>0.15</v>
      </c>
      <c r="AA202" s="29">
        <f t="shared" si="84"/>
        <v>22.928257142857152</v>
      </c>
      <c r="AB202" s="30">
        <f t="shared" si="84"/>
        <v>68.78477142857146</v>
      </c>
      <c r="AC202" s="30">
        <f t="shared" si="84"/>
        <v>160.49780000000007</v>
      </c>
      <c r="AD202" s="30">
        <f t="shared" si="84"/>
        <v>160.49780000000007</v>
      </c>
      <c r="AE202" s="30">
        <f t="shared" si="84"/>
        <v>189.15812142857149</v>
      </c>
      <c r="AF202" s="30">
        <f t="shared" si="84"/>
        <v>217.81844285714294</v>
      </c>
      <c r="AG202" s="31">
        <f t="shared" si="84"/>
        <v>217.81844285714294</v>
      </c>
      <c r="AH202" s="29">
        <f t="shared" si="85"/>
        <v>5.7320642857142881</v>
      </c>
      <c r="AI202" s="30">
        <f t="shared" si="85"/>
        <v>17.196192857142865</v>
      </c>
      <c r="AJ202" s="30">
        <f t="shared" si="85"/>
        <v>24.074670000000008</v>
      </c>
      <c r="AK202" s="30">
        <f t="shared" si="85"/>
        <v>24.074670000000008</v>
      </c>
      <c r="AL202" s="30">
        <f t="shared" si="85"/>
        <v>28.373718214285724</v>
      </c>
      <c r="AM202" s="30">
        <f t="shared" si="85"/>
        <v>32.672766428571443</v>
      </c>
      <c r="AN202" s="31">
        <f t="shared" si="85"/>
        <v>32.672766428571443</v>
      </c>
      <c r="AO202" s="42"/>
      <c r="AP202" s="43"/>
      <c r="AQ202" s="43"/>
      <c r="AR202" s="43"/>
      <c r="AS202" s="43"/>
      <c r="AT202" s="43"/>
      <c r="AU202" s="90"/>
      <c r="AV202" t="str">
        <f t="shared" si="89"/>
        <v>C3 - Low Intensity</v>
      </c>
      <c r="AW202" t="str">
        <f t="shared" si="81"/>
        <v>C3 - Low Intensity_Staxx</v>
      </c>
    </row>
    <row r="203" spans="1:49" ht="15" outlineLevel="1" x14ac:dyDescent="0.25">
      <c r="A203" s="46" t="s">
        <v>413</v>
      </c>
      <c r="B203" s="47" t="s">
        <v>414</v>
      </c>
      <c r="C203" s="47" t="s">
        <v>412</v>
      </c>
      <c r="D203" s="48" t="s">
        <v>18</v>
      </c>
      <c r="E203" s="48" t="s">
        <v>589</v>
      </c>
      <c r="F203" s="105">
        <v>20</v>
      </c>
      <c r="G203" s="103">
        <v>60</v>
      </c>
      <c r="H203" s="103">
        <f>IFERROR(VLOOKUP(A203,[1]ISC_bookings_input!H:I,2,0),0)</f>
        <v>0</v>
      </c>
      <c r="I203" s="103">
        <v>140</v>
      </c>
      <c r="J203" s="103">
        <v>165</v>
      </c>
      <c r="K203" s="103">
        <v>190</v>
      </c>
      <c r="L203" s="104">
        <v>190</v>
      </c>
      <c r="M203" s="86">
        <f>IFERROR(VLOOKUP(A203,[1]Revenue_Margin_input_ISC!A:F,6,0),"")</f>
        <v>0.84499999999999997</v>
      </c>
      <c r="N203" s="25">
        <f t="shared" si="92"/>
        <v>0.84499999999999997</v>
      </c>
      <c r="O203" s="25">
        <f t="shared" si="92"/>
        <v>0.84499999999999997</v>
      </c>
      <c r="P203" s="25">
        <f t="shared" si="92"/>
        <v>0.84499999999999997</v>
      </c>
      <c r="Q203" s="25">
        <f t="shared" si="92"/>
        <v>0.84499999999999997</v>
      </c>
      <c r="R203" s="25">
        <f t="shared" si="92"/>
        <v>0.84499999999999997</v>
      </c>
      <c r="S203" s="26">
        <f t="shared" si="92"/>
        <v>0.84499999999999997</v>
      </c>
      <c r="T203" s="27">
        <f>IFERROR(VLOOKUP(A203,[1]Revenue_Margin_input_ISC!A:K,7,0),"")</f>
        <v>0.25</v>
      </c>
      <c r="U203" s="28">
        <f>IFERROR(VLOOKUP(A203,[1]Revenue_Margin_input_ISC!A:K,8,0),"")</f>
        <v>0.25</v>
      </c>
      <c r="V203" s="28">
        <f>IFERROR(VLOOKUP($A203,[1]Revenue_Margin_input_ISC!$A:$AK,9,0),"")</f>
        <v>0.15</v>
      </c>
      <c r="W203" s="28">
        <f>IFERROR(VLOOKUP($A203,[1]Revenue_Margin_input_ISC!$A:$AK,10,0),"")</f>
        <v>0.15</v>
      </c>
      <c r="X203" s="28">
        <f>IFERROR(VLOOKUP($A203,[1]Revenue_Margin_input_ISC!$A:$AK,11,0),"")</f>
        <v>0.15</v>
      </c>
      <c r="Y203" s="28">
        <f>IFERROR(VLOOKUP($A203,[1]Revenue_Margin_input_ISC!$A:$AK,12,0),"")</f>
        <v>0.15</v>
      </c>
      <c r="Z203" s="28">
        <f>IFERROR(VLOOKUP($A203,[1]Revenue_Margin_input_ISC!$A:$AK,13,0),"")</f>
        <v>0.15</v>
      </c>
      <c r="AA203" s="29">
        <f t="shared" si="84"/>
        <v>16.899999999999999</v>
      </c>
      <c r="AB203" s="30">
        <f t="shared" si="84"/>
        <v>50.699999999999996</v>
      </c>
      <c r="AC203" s="30">
        <f t="shared" si="84"/>
        <v>0</v>
      </c>
      <c r="AD203" s="30">
        <f t="shared" si="84"/>
        <v>118.3</v>
      </c>
      <c r="AE203" s="30">
        <f t="shared" si="84"/>
        <v>139.42499999999998</v>
      </c>
      <c r="AF203" s="30">
        <f t="shared" si="84"/>
        <v>160.54999999999998</v>
      </c>
      <c r="AG203" s="31">
        <f t="shared" si="84"/>
        <v>160.54999999999998</v>
      </c>
      <c r="AH203" s="29">
        <f t="shared" si="85"/>
        <v>4.2249999999999996</v>
      </c>
      <c r="AI203" s="30">
        <f t="shared" si="85"/>
        <v>12.674999999999999</v>
      </c>
      <c r="AJ203" s="30">
        <f t="shared" si="85"/>
        <v>0</v>
      </c>
      <c r="AK203" s="30">
        <f t="shared" si="85"/>
        <v>17.744999999999997</v>
      </c>
      <c r="AL203" s="30">
        <f t="shared" si="85"/>
        <v>20.913749999999997</v>
      </c>
      <c r="AM203" s="30">
        <f t="shared" si="85"/>
        <v>24.082499999999996</v>
      </c>
      <c r="AN203" s="31">
        <f t="shared" si="85"/>
        <v>24.082499999999996</v>
      </c>
      <c r="AO203" s="42"/>
      <c r="AP203" s="43"/>
      <c r="AQ203" s="43"/>
      <c r="AR203" s="43"/>
      <c r="AS203" s="43"/>
      <c r="AT203" s="43"/>
      <c r="AU203" s="90"/>
      <c r="AV203" t="str">
        <f t="shared" si="89"/>
        <v>C3 - Low Intensity</v>
      </c>
      <c r="AW203" t="str">
        <f t="shared" si="81"/>
        <v>C3 - Low Intensity_Staxx</v>
      </c>
    </row>
    <row r="204" spans="1:49" ht="15" x14ac:dyDescent="0.25">
      <c r="A204" s="35" t="s">
        <v>417</v>
      </c>
      <c r="F204" s="106">
        <v>154</v>
      </c>
      <c r="G204" s="51">
        <f>[1]ISC!BD44</f>
        <v>334</v>
      </c>
      <c r="H204" s="51">
        <f>[1]ISC!BE44</f>
        <v>351</v>
      </c>
      <c r="I204" s="51">
        <f>[1]ISC!BF44</f>
        <v>467</v>
      </c>
      <c r="J204" s="51">
        <f>[1]ISC!BG44</f>
        <v>560</v>
      </c>
      <c r="K204" s="51">
        <f>[1]ISC!BH44</f>
        <v>650</v>
      </c>
      <c r="L204" s="52">
        <f>[1]ISC!BI44</f>
        <v>799</v>
      </c>
      <c r="M204" s="86" t="str">
        <f>IFERROR(VLOOKUP(A204,[1]Revenue_Margin_input_ISC!A:F,6,0),"")</f>
        <v/>
      </c>
      <c r="N204" s="25" t="str">
        <f t="shared" si="92"/>
        <v/>
      </c>
      <c r="O204" s="25" t="str">
        <f t="shared" si="92"/>
        <v/>
      </c>
      <c r="P204" s="25" t="str">
        <f t="shared" si="92"/>
        <v/>
      </c>
      <c r="Q204" s="25" t="str">
        <f t="shared" si="92"/>
        <v/>
      </c>
      <c r="R204" s="25" t="str">
        <f t="shared" si="92"/>
        <v/>
      </c>
      <c r="S204" s="26" t="str">
        <f t="shared" si="92"/>
        <v/>
      </c>
      <c r="T204" s="27" t="str">
        <f>IFERROR(VLOOKUP(A204,[1]Revenue_Margin_input_ISC!A:K,7,0),"")</f>
        <v/>
      </c>
      <c r="U204" s="28" t="str">
        <f>IFERROR(VLOOKUP(A204,[1]Revenue_Margin_input_ISC!A:K,8,0),"")</f>
        <v/>
      </c>
      <c r="V204" s="28" t="str">
        <f>IFERROR(VLOOKUP($A204,[1]Revenue_Margin_input_ISC!$A:$AK,9,0),"")</f>
        <v/>
      </c>
      <c r="W204" s="28" t="str">
        <f>IFERROR(VLOOKUP($A204,[1]Revenue_Margin_input_ISC!$A:$AK,10,0),"")</f>
        <v/>
      </c>
      <c r="X204" s="28" t="str">
        <f>IFERROR(VLOOKUP($A204,[1]Revenue_Margin_input_ISC!$A:$AK,11,0),"")</f>
        <v/>
      </c>
      <c r="Y204" s="28" t="str">
        <f>IFERROR(VLOOKUP($A204,[1]Revenue_Margin_input_ISC!$A:$AK,12,0),"")</f>
        <v/>
      </c>
      <c r="Z204" s="28" t="str">
        <f>IFERROR(VLOOKUP($A204,[1]Revenue_Margin_input_ISC!$A:$AK,13,0),"")</f>
        <v/>
      </c>
      <c r="AA204" s="39">
        <f>SUM(AA179:AA203)</f>
        <v>547.14423214285716</v>
      </c>
      <c r="AB204" s="40">
        <f t="shared" ref="AB204:AN204" si="93">SUM(AB179:AB203)</f>
        <v>1070.7973464285715</v>
      </c>
      <c r="AC204" s="40">
        <f t="shared" si="93"/>
        <v>1091.5420000000001</v>
      </c>
      <c r="AD204" s="40">
        <f t="shared" si="93"/>
        <v>1104.3731900000002</v>
      </c>
      <c r="AE204" s="40">
        <f t="shared" si="93"/>
        <v>1341.1217864285716</v>
      </c>
      <c r="AF204" s="40">
        <f t="shared" si="93"/>
        <v>1569.8045528571431</v>
      </c>
      <c r="AG204" s="41">
        <f t="shared" si="93"/>
        <v>2226.8296128571433</v>
      </c>
      <c r="AH204" s="39">
        <f t="shared" si="93"/>
        <v>79.184698911259503</v>
      </c>
      <c r="AI204" s="40">
        <f t="shared" si="93"/>
        <v>159.63904350490134</v>
      </c>
      <c r="AJ204" s="40">
        <f t="shared" si="93"/>
        <v>133.01729250000008</v>
      </c>
      <c r="AK204" s="40">
        <f t="shared" si="93"/>
        <v>138.52527187500007</v>
      </c>
      <c r="AL204" s="40">
        <f t="shared" si="93"/>
        <v>167.63880977678579</v>
      </c>
      <c r="AM204" s="40">
        <f t="shared" si="93"/>
        <v>196.05437330357154</v>
      </c>
      <c r="AN204" s="41">
        <f t="shared" si="93"/>
        <v>273.1083270535716</v>
      </c>
      <c r="AO204" s="42">
        <f t="shared" ref="AO204:AU236" si="94">IFERROR(AH204/AA204,"")</f>
        <v>0.14472362908978759</v>
      </c>
      <c r="AP204" s="43">
        <f t="shared" si="94"/>
        <v>0.14908427260988755</v>
      </c>
      <c r="AQ204" s="43">
        <f t="shared" si="94"/>
        <v>0.1218618179602801</v>
      </c>
      <c r="AR204" s="43">
        <f t="shared" si="94"/>
        <v>0.12543338893893291</v>
      </c>
      <c r="AS204" s="43">
        <f t="shared" si="94"/>
        <v>0.12499894601161508</v>
      </c>
      <c r="AT204" s="43">
        <f t="shared" si="94"/>
        <v>0.12489094451072921</v>
      </c>
      <c r="AU204" s="90">
        <f t="shared" si="94"/>
        <v>0.12264446524184613</v>
      </c>
      <c r="AW204" t="str">
        <f t="shared" si="81"/>
        <v>_</v>
      </c>
    </row>
    <row r="205" spans="1:49" ht="15" outlineLevel="1" x14ac:dyDescent="0.25">
      <c r="A205" s="21" t="s">
        <v>418</v>
      </c>
      <c r="B205" t="s">
        <v>419</v>
      </c>
      <c r="C205" t="s">
        <v>211</v>
      </c>
      <c r="D205" t="s">
        <v>18</v>
      </c>
      <c r="E205" t="str">
        <f>VLOOKUP(A205,[1]VLookup!G:I,3,0)</f>
        <v>C4 1-3.5 T</v>
      </c>
      <c r="F205" s="105">
        <v>0</v>
      </c>
      <c r="G205" s="103">
        <f t="shared" ref="G205:L213" si="95">IFERROR(ROUND(G$214*$F205/$F$214,0),0)</f>
        <v>0</v>
      </c>
      <c r="H205" s="103">
        <f>IFERROR(VLOOKUP(A205,[1]ISC_bookings_input!H:I,2,0),0)</f>
        <v>0</v>
      </c>
      <c r="I205" s="103">
        <f t="shared" si="95"/>
        <v>0</v>
      </c>
      <c r="J205" s="103">
        <f t="shared" si="95"/>
        <v>0</v>
      </c>
      <c r="K205" s="103">
        <f t="shared" si="95"/>
        <v>0</v>
      </c>
      <c r="L205" s="104">
        <f t="shared" si="95"/>
        <v>0</v>
      </c>
      <c r="M205" s="86" t="str">
        <f>IFERROR(VLOOKUP(A205,[1]Revenue_Margin_input_ISC!A:F,6,0),"")</f>
        <v/>
      </c>
      <c r="N205" s="25" t="str">
        <f t="shared" si="92"/>
        <v/>
      </c>
      <c r="O205" s="25" t="str">
        <f t="shared" si="92"/>
        <v/>
      </c>
      <c r="P205" s="25" t="str">
        <f t="shared" si="92"/>
        <v/>
      </c>
      <c r="Q205" s="25" t="str">
        <f t="shared" si="92"/>
        <v/>
      </c>
      <c r="R205" s="25" t="str">
        <f t="shared" si="92"/>
        <v/>
      </c>
      <c r="S205" s="26" t="str">
        <f t="shared" si="92"/>
        <v/>
      </c>
      <c r="T205" s="27" t="str">
        <f>IFERROR(VLOOKUP(A205,[1]Revenue_Margin_input_ISC!A:K,7,0),"")</f>
        <v/>
      </c>
      <c r="U205" s="28" t="str">
        <f>IFERROR(VLOOKUP(A205,[1]Revenue_Margin_input_ISC!A:K,8,0),"")</f>
        <v/>
      </c>
      <c r="V205" s="28" t="str">
        <f>IFERROR(VLOOKUP($A205,[1]Revenue_Margin_input_ISC!$A:$AK,9,0),"")</f>
        <v/>
      </c>
      <c r="W205" s="28" t="str">
        <f>IFERROR(VLOOKUP($A205,[1]Revenue_Margin_input_ISC!$A:$AK,10,0),"")</f>
        <v/>
      </c>
      <c r="X205" s="28" t="str">
        <f>IFERROR(VLOOKUP($A205,[1]Revenue_Margin_input_ISC!$A:$AK,11,0),"")</f>
        <v/>
      </c>
      <c r="Y205" s="28" t="str">
        <f>IFERROR(VLOOKUP($A205,[1]Revenue_Margin_input_ISC!$A:$AK,12,0),"")</f>
        <v/>
      </c>
      <c r="Z205" s="28" t="str">
        <f>IFERROR(VLOOKUP($A205,[1]Revenue_Margin_input_ISC!$A:$AK,13,0),"")</f>
        <v/>
      </c>
      <c r="AA205" s="29">
        <f t="shared" ref="AA205:AG213" si="96">IFERROR(F205*M205,0)</f>
        <v>0</v>
      </c>
      <c r="AB205" s="30">
        <f t="shared" si="96"/>
        <v>0</v>
      </c>
      <c r="AC205" s="30">
        <f t="shared" si="96"/>
        <v>0</v>
      </c>
      <c r="AD205" s="30">
        <f t="shared" si="96"/>
        <v>0</v>
      </c>
      <c r="AE205" s="30">
        <f t="shared" si="96"/>
        <v>0</v>
      </c>
      <c r="AF205" s="30">
        <f t="shared" si="96"/>
        <v>0</v>
      </c>
      <c r="AG205" s="31">
        <f t="shared" si="96"/>
        <v>0</v>
      </c>
      <c r="AH205" s="29">
        <f t="shared" ref="AH205:AN213" si="97">IFERROR(AA205*T205,0)</f>
        <v>0</v>
      </c>
      <c r="AI205" s="30">
        <f t="shared" si="97"/>
        <v>0</v>
      </c>
      <c r="AJ205" s="30">
        <f t="shared" si="97"/>
        <v>0</v>
      </c>
      <c r="AK205" s="30">
        <f t="shared" si="97"/>
        <v>0</v>
      </c>
      <c r="AL205" s="30">
        <f t="shared" si="97"/>
        <v>0</v>
      </c>
      <c r="AM205" s="30">
        <f t="shared" si="97"/>
        <v>0</v>
      </c>
      <c r="AN205" s="31">
        <f t="shared" si="97"/>
        <v>0</v>
      </c>
      <c r="AO205" s="42" t="str">
        <f t="shared" si="94"/>
        <v/>
      </c>
      <c r="AP205" s="43" t="str">
        <f t="shared" si="94"/>
        <v/>
      </c>
      <c r="AQ205" s="43" t="str">
        <f t="shared" si="94"/>
        <v/>
      </c>
      <c r="AR205" s="43" t="str">
        <f t="shared" si="94"/>
        <v/>
      </c>
      <c r="AS205" s="43" t="str">
        <f t="shared" si="94"/>
        <v/>
      </c>
      <c r="AT205" s="43" t="str">
        <f t="shared" si="94"/>
        <v/>
      </c>
      <c r="AU205" s="90" t="str">
        <f t="shared" si="94"/>
        <v/>
      </c>
      <c r="AV205" t="str">
        <f>$A$214</f>
        <v>C4 1-3.5T - Standard and Premium</v>
      </c>
      <c r="AW205" t="str">
        <f t="shared" ref="AW205:AW213" si="98">AV205&amp;"_"&amp;"AM &amp; EMEA"</f>
        <v>C4 1-3.5T - Standard and Premium_AM &amp; EMEA</v>
      </c>
    </row>
    <row r="206" spans="1:49" ht="15" outlineLevel="1" x14ac:dyDescent="0.25">
      <c r="A206" s="21" t="s">
        <v>420</v>
      </c>
      <c r="B206" t="s">
        <v>419</v>
      </c>
      <c r="C206" t="s">
        <v>211</v>
      </c>
      <c r="D206" t="s">
        <v>15</v>
      </c>
      <c r="E206" t="str">
        <f>VLOOKUP(A206,[1]VLookup!G:I,3,0)</f>
        <v>C4 1-3.5 T</v>
      </c>
      <c r="F206" s="105">
        <v>0</v>
      </c>
      <c r="G206" s="103">
        <f t="shared" si="95"/>
        <v>0</v>
      </c>
      <c r="H206" s="103">
        <f>IFERROR(VLOOKUP(A206,[1]ISC_bookings_input!H:I,2,0),0)</f>
        <v>0</v>
      </c>
      <c r="I206" s="103">
        <f t="shared" si="95"/>
        <v>0</v>
      </c>
      <c r="J206" s="103">
        <f t="shared" si="95"/>
        <v>0</v>
      </c>
      <c r="K206" s="103">
        <f t="shared" si="95"/>
        <v>0</v>
      </c>
      <c r="L206" s="104">
        <f t="shared" si="95"/>
        <v>0</v>
      </c>
      <c r="M206" s="86" t="str">
        <f>IFERROR(VLOOKUP(A206,[1]Revenue_Margin_input_ISC!A:F,6,0),"")</f>
        <v/>
      </c>
      <c r="N206" s="25" t="str">
        <f t="shared" si="92"/>
        <v/>
      </c>
      <c r="O206" s="25" t="str">
        <f t="shared" si="92"/>
        <v/>
      </c>
      <c r="P206" s="25" t="str">
        <f t="shared" si="92"/>
        <v/>
      </c>
      <c r="Q206" s="25" t="str">
        <f t="shared" si="92"/>
        <v/>
      </c>
      <c r="R206" s="25" t="str">
        <f t="shared" si="92"/>
        <v/>
      </c>
      <c r="S206" s="26" t="str">
        <f t="shared" si="92"/>
        <v/>
      </c>
      <c r="T206" s="27" t="str">
        <f>IFERROR(VLOOKUP(A206,[1]Revenue_Margin_input_ISC!A:K,7,0),"")</f>
        <v/>
      </c>
      <c r="U206" s="28" t="str">
        <f>IFERROR(VLOOKUP(A206,[1]Revenue_Margin_input_ISC!A:K,8,0),"")</f>
        <v/>
      </c>
      <c r="V206" s="28" t="str">
        <f>IFERROR(VLOOKUP($A206,[1]Revenue_Margin_input_ISC!$A:$AK,9,0),"")</f>
        <v/>
      </c>
      <c r="W206" s="28" t="str">
        <f>IFERROR(VLOOKUP($A206,[1]Revenue_Margin_input_ISC!$A:$AK,10,0),"")</f>
        <v/>
      </c>
      <c r="X206" s="28" t="str">
        <f>IFERROR(VLOOKUP($A206,[1]Revenue_Margin_input_ISC!$A:$AK,11,0),"")</f>
        <v/>
      </c>
      <c r="Y206" s="28" t="str">
        <f>IFERROR(VLOOKUP($A206,[1]Revenue_Margin_input_ISC!$A:$AK,12,0),"")</f>
        <v/>
      </c>
      <c r="Z206" s="28" t="str">
        <f>IFERROR(VLOOKUP($A206,[1]Revenue_Margin_input_ISC!$A:$AK,13,0),"")</f>
        <v/>
      </c>
      <c r="AA206" s="29">
        <f t="shared" si="96"/>
        <v>0</v>
      </c>
      <c r="AB206" s="30">
        <f t="shared" si="96"/>
        <v>0</v>
      </c>
      <c r="AC206" s="30">
        <f t="shared" si="96"/>
        <v>0</v>
      </c>
      <c r="AD206" s="30">
        <f t="shared" si="96"/>
        <v>0</v>
      </c>
      <c r="AE206" s="30">
        <f t="shared" si="96"/>
        <v>0</v>
      </c>
      <c r="AF206" s="30">
        <f t="shared" si="96"/>
        <v>0</v>
      </c>
      <c r="AG206" s="31">
        <f t="shared" si="96"/>
        <v>0</v>
      </c>
      <c r="AH206" s="29">
        <f t="shared" si="97"/>
        <v>0</v>
      </c>
      <c r="AI206" s="30">
        <f t="shared" si="97"/>
        <v>0</v>
      </c>
      <c r="AJ206" s="30">
        <f t="shared" si="97"/>
        <v>0</v>
      </c>
      <c r="AK206" s="30">
        <f t="shared" si="97"/>
        <v>0</v>
      </c>
      <c r="AL206" s="30">
        <f t="shared" si="97"/>
        <v>0</v>
      </c>
      <c r="AM206" s="30">
        <f t="shared" si="97"/>
        <v>0</v>
      </c>
      <c r="AN206" s="31">
        <f t="shared" si="97"/>
        <v>0</v>
      </c>
      <c r="AO206" s="42" t="str">
        <f t="shared" si="94"/>
        <v/>
      </c>
      <c r="AP206" s="43" t="str">
        <f t="shared" si="94"/>
        <v/>
      </c>
      <c r="AQ206" s="43" t="str">
        <f t="shared" si="94"/>
        <v/>
      </c>
      <c r="AR206" s="43" t="str">
        <f t="shared" si="94"/>
        <v/>
      </c>
      <c r="AS206" s="43" t="str">
        <f t="shared" si="94"/>
        <v/>
      </c>
      <c r="AT206" s="43" t="str">
        <f t="shared" si="94"/>
        <v/>
      </c>
      <c r="AU206" s="90" t="str">
        <f t="shared" si="94"/>
        <v/>
      </c>
      <c r="AV206" t="str">
        <f t="shared" ref="AV206:AV213" si="99">$A$214</f>
        <v>C4 1-3.5T - Standard and Premium</v>
      </c>
      <c r="AW206" t="str">
        <f t="shared" si="98"/>
        <v>C4 1-3.5T - Standard and Premium_AM &amp; EMEA</v>
      </c>
    </row>
    <row r="207" spans="1:49" ht="15" outlineLevel="1" x14ac:dyDescent="0.25">
      <c r="A207" s="21" t="s">
        <v>421</v>
      </c>
      <c r="B207" t="s">
        <v>422</v>
      </c>
      <c r="C207" t="s">
        <v>211</v>
      </c>
      <c r="D207" t="s">
        <v>29</v>
      </c>
      <c r="E207" t="str">
        <f>VLOOKUP(A207,[1]VLookup!G:I,3,0)</f>
        <v>C4 1-3.5 T</v>
      </c>
      <c r="F207" s="105">
        <v>0</v>
      </c>
      <c r="G207" s="103">
        <f t="shared" si="95"/>
        <v>0</v>
      </c>
      <c r="H207" s="103">
        <f>IFERROR(VLOOKUP(A207,[1]ISC_bookings_input!H:I,2,0),0)</f>
        <v>0</v>
      </c>
      <c r="I207" s="103">
        <f t="shared" si="95"/>
        <v>0</v>
      </c>
      <c r="J207" s="103">
        <f t="shared" si="95"/>
        <v>0</v>
      </c>
      <c r="K207" s="103">
        <f t="shared" si="95"/>
        <v>0</v>
      </c>
      <c r="L207" s="104">
        <f t="shared" si="95"/>
        <v>0</v>
      </c>
      <c r="M207" s="86" t="str">
        <f>IFERROR(VLOOKUP(A207,[1]Revenue_Margin_input_ISC!A:F,6,0),"")</f>
        <v/>
      </c>
      <c r="N207" s="25" t="str">
        <f t="shared" si="92"/>
        <v/>
      </c>
      <c r="O207" s="25" t="str">
        <f t="shared" si="92"/>
        <v/>
      </c>
      <c r="P207" s="25" t="str">
        <f t="shared" si="92"/>
        <v/>
      </c>
      <c r="Q207" s="25" t="str">
        <f t="shared" si="92"/>
        <v/>
      </c>
      <c r="R207" s="25" t="str">
        <f t="shared" si="92"/>
        <v/>
      </c>
      <c r="S207" s="26" t="str">
        <f t="shared" si="92"/>
        <v/>
      </c>
      <c r="T207" s="27" t="str">
        <f>IFERROR(VLOOKUP(A207,[1]Revenue_Margin_input_ISC!A:K,7,0),"")</f>
        <v/>
      </c>
      <c r="U207" s="28" t="str">
        <f>IFERROR(VLOOKUP(A207,[1]Revenue_Margin_input_ISC!A:K,8,0),"")</f>
        <v/>
      </c>
      <c r="V207" s="28" t="str">
        <f>IFERROR(VLOOKUP($A207,[1]Revenue_Margin_input_ISC!$A:$AK,9,0),"")</f>
        <v/>
      </c>
      <c r="W207" s="28" t="str">
        <f>IFERROR(VLOOKUP($A207,[1]Revenue_Margin_input_ISC!$A:$AK,10,0),"")</f>
        <v/>
      </c>
      <c r="X207" s="28" t="str">
        <f>IFERROR(VLOOKUP($A207,[1]Revenue_Margin_input_ISC!$A:$AK,11,0),"")</f>
        <v/>
      </c>
      <c r="Y207" s="28" t="str">
        <f>IFERROR(VLOOKUP($A207,[1]Revenue_Margin_input_ISC!$A:$AK,12,0),"")</f>
        <v/>
      </c>
      <c r="Z207" s="28" t="str">
        <f>IFERROR(VLOOKUP($A207,[1]Revenue_Margin_input_ISC!$A:$AK,13,0),"")</f>
        <v/>
      </c>
      <c r="AA207" s="29">
        <f t="shared" si="96"/>
        <v>0</v>
      </c>
      <c r="AB207" s="30">
        <f t="shared" si="96"/>
        <v>0</v>
      </c>
      <c r="AC207" s="30">
        <f t="shared" si="96"/>
        <v>0</v>
      </c>
      <c r="AD207" s="30">
        <f t="shared" si="96"/>
        <v>0</v>
      </c>
      <c r="AE207" s="30">
        <f t="shared" si="96"/>
        <v>0</v>
      </c>
      <c r="AF207" s="30">
        <f t="shared" si="96"/>
        <v>0</v>
      </c>
      <c r="AG207" s="31">
        <f t="shared" si="96"/>
        <v>0</v>
      </c>
      <c r="AH207" s="29">
        <f t="shared" si="97"/>
        <v>0</v>
      </c>
      <c r="AI207" s="30">
        <f t="shared" si="97"/>
        <v>0</v>
      </c>
      <c r="AJ207" s="30">
        <f t="shared" si="97"/>
        <v>0</v>
      </c>
      <c r="AK207" s="30">
        <f t="shared" si="97"/>
        <v>0</v>
      </c>
      <c r="AL207" s="30">
        <f t="shared" si="97"/>
        <v>0</v>
      </c>
      <c r="AM207" s="30">
        <f t="shared" si="97"/>
        <v>0</v>
      </c>
      <c r="AN207" s="31">
        <f t="shared" si="97"/>
        <v>0</v>
      </c>
      <c r="AO207" s="42" t="str">
        <f t="shared" si="94"/>
        <v/>
      </c>
      <c r="AP207" s="43" t="str">
        <f t="shared" si="94"/>
        <v/>
      </c>
      <c r="AQ207" s="43" t="str">
        <f t="shared" si="94"/>
        <v/>
      </c>
      <c r="AR207" s="43" t="str">
        <f t="shared" si="94"/>
        <v/>
      </c>
      <c r="AS207" s="43" t="str">
        <f t="shared" si="94"/>
        <v/>
      </c>
      <c r="AT207" s="43" t="str">
        <f t="shared" si="94"/>
        <v/>
      </c>
      <c r="AU207" s="90" t="str">
        <f t="shared" si="94"/>
        <v/>
      </c>
      <c r="AV207" t="str">
        <f t="shared" si="99"/>
        <v>C4 1-3.5T - Standard and Premium</v>
      </c>
      <c r="AW207" t="str">
        <f t="shared" si="98"/>
        <v>C4 1-3.5T - Standard and Premium_AM &amp; EMEA</v>
      </c>
    </row>
    <row r="208" spans="1:49" ht="15" outlineLevel="1" x14ac:dyDescent="0.25">
      <c r="A208" s="21" t="s">
        <v>423</v>
      </c>
      <c r="B208" t="s">
        <v>422</v>
      </c>
      <c r="C208" t="s">
        <v>211</v>
      </c>
      <c r="D208" t="s">
        <v>29</v>
      </c>
      <c r="E208" t="str">
        <f>VLOOKUP(A208,[1]VLookup!G:I,3,0)</f>
        <v>C4 1-3.5 T</v>
      </c>
      <c r="F208" s="105">
        <v>0</v>
      </c>
      <c r="G208" s="103">
        <f t="shared" si="95"/>
        <v>0</v>
      </c>
      <c r="H208" s="103">
        <f>IFERROR(VLOOKUP(A208,[1]ISC_bookings_input!H:I,2,0),0)</f>
        <v>0</v>
      </c>
      <c r="I208" s="103">
        <f t="shared" si="95"/>
        <v>0</v>
      </c>
      <c r="J208" s="103">
        <f t="shared" si="95"/>
        <v>0</v>
      </c>
      <c r="K208" s="103">
        <f t="shared" si="95"/>
        <v>0</v>
      </c>
      <c r="L208" s="104">
        <f t="shared" si="95"/>
        <v>0</v>
      </c>
      <c r="M208" s="86" t="str">
        <f>IFERROR(VLOOKUP(A208,[1]Revenue_Margin_input_ISC!A:F,6,0),"")</f>
        <v/>
      </c>
      <c r="N208" s="25" t="str">
        <f t="shared" si="92"/>
        <v/>
      </c>
      <c r="O208" s="25" t="str">
        <f t="shared" si="92"/>
        <v/>
      </c>
      <c r="P208" s="25" t="str">
        <f t="shared" si="92"/>
        <v/>
      </c>
      <c r="Q208" s="25" t="str">
        <f t="shared" si="92"/>
        <v/>
      </c>
      <c r="R208" s="25" t="str">
        <f t="shared" si="92"/>
        <v/>
      </c>
      <c r="S208" s="26" t="str">
        <f t="shared" si="92"/>
        <v/>
      </c>
      <c r="T208" s="27" t="str">
        <f>IFERROR(VLOOKUP(A208,[1]Revenue_Margin_input_ISC!A:K,7,0),"")</f>
        <v/>
      </c>
      <c r="U208" s="28" t="str">
        <f>IFERROR(VLOOKUP(A208,[1]Revenue_Margin_input_ISC!A:K,8,0),"")</f>
        <v/>
      </c>
      <c r="V208" s="28" t="str">
        <f>IFERROR(VLOOKUP($A208,[1]Revenue_Margin_input_ISC!$A:$AK,9,0),"")</f>
        <v/>
      </c>
      <c r="W208" s="28" t="str">
        <f>IFERROR(VLOOKUP($A208,[1]Revenue_Margin_input_ISC!$A:$AK,10,0),"")</f>
        <v/>
      </c>
      <c r="X208" s="28" t="str">
        <f>IFERROR(VLOOKUP($A208,[1]Revenue_Margin_input_ISC!$A:$AK,11,0),"")</f>
        <v/>
      </c>
      <c r="Y208" s="28" t="str">
        <f>IFERROR(VLOOKUP($A208,[1]Revenue_Margin_input_ISC!$A:$AK,12,0),"")</f>
        <v/>
      </c>
      <c r="Z208" s="28" t="str">
        <f>IFERROR(VLOOKUP($A208,[1]Revenue_Margin_input_ISC!$A:$AK,13,0),"")</f>
        <v/>
      </c>
      <c r="AA208" s="29">
        <f t="shared" si="96"/>
        <v>0</v>
      </c>
      <c r="AB208" s="30">
        <f t="shared" si="96"/>
        <v>0</v>
      </c>
      <c r="AC208" s="30">
        <f t="shared" si="96"/>
        <v>0</v>
      </c>
      <c r="AD208" s="30">
        <f t="shared" si="96"/>
        <v>0</v>
      </c>
      <c r="AE208" s="30">
        <f t="shared" si="96"/>
        <v>0</v>
      </c>
      <c r="AF208" s="30">
        <f t="shared" si="96"/>
        <v>0</v>
      </c>
      <c r="AG208" s="31">
        <f t="shared" si="96"/>
        <v>0</v>
      </c>
      <c r="AH208" s="29">
        <f t="shared" si="97"/>
        <v>0</v>
      </c>
      <c r="AI208" s="30">
        <f t="shared" si="97"/>
        <v>0</v>
      </c>
      <c r="AJ208" s="30">
        <f t="shared" si="97"/>
        <v>0</v>
      </c>
      <c r="AK208" s="30">
        <f t="shared" si="97"/>
        <v>0</v>
      </c>
      <c r="AL208" s="30">
        <f t="shared" si="97"/>
        <v>0</v>
      </c>
      <c r="AM208" s="30">
        <f t="shared" si="97"/>
        <v>0</v>
      </c>
      <c r="AN208" s="31">
        <f t="shared" si="97"/>
        <v>0</v>
      </c>
      <c r="AO208" s="42" t="str">
        <f t="shared" si="94"/>
        <v/>
      </c>
      <c r="AP208" s="43" t="str">
        <f t="shared" si="94"/>
        <v/>
      </c>
      <c r="AQ208" s="43" t="str">
        <f t="shared" si="94"/>
        <v/>
      </c>
      <c r="AR208" s="43" t="str">
        <f t="shared" si="94"/>
        <v/>
      </c>
      <c r="AS208" s="43" t="str">
        <f t="shared" si="94"/>
        <v/>
      </c>
      <c r="AT208" s="43" t="str">
        <f t="shared" si="94"/>
        <v/>
      </c>
      <c r="AU208" s="90" t="str">
        <f t="shared" si="94"/>
        <v/>
      </c>
      <c r="AV208" t="str">
        <f t="shared" si="99"/>
        <v>C4 1-3.5T - Standard and Premium</v>
      </c>
      <c r="AW208" t="str">
        <f t="shared" si="98"/>
        <v>C4 1-3.5T - Standard and Premium_AM &amp; EMEA</v>
      </c>
    </row>
    <row r="209" spans="1:49" ht="15" outlineLevel="1" x14ac:dyDescent="0.25">
      <c r="A209" s="21" t="s">
        <v>424</v>
      </c>
      <c r="B209" t="s">
        <v>422</v>
      </c>
      <c r="C209" t="s">
        <v>211</v>
      </c>
      <c r="D209" t="s">
        <v>29</v>
      </c>
      <c r="E209" t="str">
        <f>VLOOKUP(A209,[1]VLookup!G:I,3,0)</f>
        <v>C4 1-3.5 T</v>
      </c>
      <c r="F209" s="105">
        <v>0</v>
      </c>
      <c r="G209" s="103">
        <f t="shared" si="95"/>
        <v>0</v>
      </c>
      <c r="H209" s="103">
        <f>IFERROR(VLOOKUP(A209,[1]ISC_bookings_input!H:I,2,0),0)</f>
        <v>0</v>
      </c>
      <c r="I209" s="103">
        <f t="shared" si="95"/>
        <v>0</v>
      </c>
      <c r="J209" s="103">
        <f t="shared" si="95"/>
        <v>0</v>
      </c>
      <c r="K209" s="103">
        <f t="shared" si="95"/>
        <v>0</v>
      </c>
      <c r="L209" s="104">
        <f t="shared" si="95"/>
        <v>0</v>
      </c>
      <c r="M209" s="86" t="str">
        <f>IFERROR(VLOOKUP(A209,[1]Revenue_Margin_input_ISC!A:F,6,0),"")</f>
        <v/>
      </c>
      <c r="N209" s="25" t="str">
        <f t="shared" si="92"/>
        <v/>
      </c>
      <c r="O209" s="25" t="str">
        <f t="shared" si="92"/>
        <v/>
      </c>
      <c r="P209" s="25" t="str">
        <f t="shared" si="92"/>
        <v/>
      </c>
      <c r="Q209" s="25" t="str">
        <f t="shared" si="92"/>
        <v/>
      </c>
      <c r="R209" s="25" t="str">
        <f t="shared" si="92"/>
        <v/>
      </c>
      <c r="S209" s="26" t="str">
        <f t="shared" si="92"/>
        <v/>
      </c>
      <c r="T209" s="27" t="str">
        <f>IFERROR(VLOOKUP(A209,[1]Revenue_Margin_input_ISC!A:K,7,0),"")</f>
        <v/>
      </c>
      <c r="U209" s="28" t="str">
        <f>IFERROR(VLOOKUP(A209,[1]Revenue_Margin_input_ISC!A:K,8,0),"")</f>
        <v/>
      </c>
      <c r="V209" s="28" t="str">
        <f>IFERROR(VLOOKUP($A209,[1]Revenue_Margin_input_ISC!$A:$AK,9,0),"")</f>
        <v/>
      </c>
      <c r="W209" s="28" t="str">
        <f>IFERROR(VLOOKUP($A209,[1]Revenue_Margin_input_ISC!$A:$AK,10,0),"")</f>
        <v/>
      </c>
      <c r="X209" s="28" t="str">
        <f>IFERROR(VLOOKUP($A209,[1]Revenue_Margin_input_ISC!$A:$AK,11,0),"")</f>
        <v/>
      </c>
      <c r="Y209" s="28" t="str">
        <f>IFERROR(VLOOKUP($A209,[1]Revenue_Margin_input_ISC!$A:$AK,12,0),"")</f>
        <v/>
      </c>
      <c r="Z209" s="28" t="str">
        <f>IFERROR(VLOOKUP($A209,[1]Revenue_Margin_input_ISC!$A:$AK,13,0),"")</f>
        <v/>
      </c>
      <c r="AA209" s="29">
        <f t="shared" si="96"/>
        <v>0</v>
      </c>
      <c r="AB209" s="30">
        <f t="shared" si="96"/>
        <v>0</v>
      </c>
      <c r="AC209" s="30">
        <f t="shared" si="96"/>
        <v>0</v>
      </c>
      <c r="AD209" s="30">
        <f t="shared" si="96"/>
        <v>0</v>
      </c>
      <c r="AE209" s="30">
        <f t="shared" si="96"/>
        <v>0</v>
      </c>
      <c r="AF209" s="30">
        <f t="shared" si="96"/>
        <v>0</v>
      </c>
      <c r="AG209" s="31">
        <f t="shared" si="96"/>
        <v>0</v>
      </c>
      <c r="AH209" s="29">
        <f t="shared" si="97"/>
        <v>0</v>
      </c>
      <c r="AI209" s="30">
        <f t="shared" si="97"/>
        <v>0</v>
      </c>
      <c r="AJ209" s="30">
        <f t="shared" si="97"/>
        <v>0</v>
      </c>
      <c r="AK209" s="30">
        <f t="shared" si="97"/>
        <v>0</v>
      </c>
      <c r="AL209" s="30">
        <f t="shared" si="97"/>
        <v>0</v>
      </c>
      <c r="AM209" s="30">
        <f t="shared" si="97"/>
        <v>0</v>
      </c>
      <c r="AN209" s="31">
        <f t="shared" si="97"/>
        <v>0</v>
      </c>
      <c r="AO209" s="42" t="str">
        <f t="shared" si="94"/>
        <v/>
      </c>
      <c r="AP209" s="43" t="str">
        <f t="shared" si="94"/>
        <v/>
      </c>
      <c r="AQ209" s="43" t="str">
        <f t="shared" si="94"/>
        <v/>
      </c>
      <c r="AR209" s="43" t="str">
        <f t="shared" si="94"/>
        <v/>
      </c>
      <c r="AS209" s="43" t="str">
        <f t="shared" si="94"/>
        <v/>
      </c>
      <c r="AT209" s="43" t="str">
        <f t="shared" si="94"/>
        <v/>
      </c>
      <c r="AU209" s="90" t="str">
        <f t="shared" si="94"/>
        <v/>
      </c>
      <c r="AV209" t="str">
        <f t="shared" si="99"/>
        <v>C4 1-3.5T - Standard and Premium</v>
      </c>
      <c r="AW209" t="str">
        <f t="shared" si="98"/>
        <v>C4 1-3.5T - Standard and Premium_AM &amp; EMEA</v>
      </c>
    </row>
    <row r="210" spans="1:49" ht="15" outlineLevel="1" x14ac:dyDescent="0.25">
      <c r="A210" s="21" t="s">
        <v>425</v>
      </c>
      <c r="B210" t="s">
        <v>426</v>
      </c>
      <c r="C210" t="s">
        <v>211</v>
      </c>
      <c r="D210" t="s">
        <v>18</v>
      </c>
      <c r="E210" t="str">
        <f>VLOOKUP(A210,[1]VLookup!G:I,3,0)</f>
        <v>C4 1-3.5 T</v>
      </c>
      <c r="F210" s="105">
        <v>0</v>
      </c>
      <c r="G210" s="103">
        <f t="shared" si="95"/>
        <v>0</v>
      </c>
      <c r="H210" s="103">
        <f>IFERROR(VLOOKUP(A210,[1]ISC_bookings_input!H:I,2,0),0)</f>
        <v>0</v>
      </c>
      <c r="I210" s="103">
        <f t="shared" si="95"/>
        <v>0</v>
      </c>
      <c r="J210" s="103">
        <f t="shared" si="95"/>
        <v>0</v>
      </c>
      <c r="K210" s="103">
        <f t="shared" si="95"/>
        <v>0</v>
      </c>
      <c r="L210" s="104">
        <f t="shared" si="95"/>
        <v>0</v>
      </c>
      <c r="M210" s="86" t="str">
        <f>IFERROR(VLOOKUP(A210,[1]Revenue_Margin_input_ISC!A:F,6,0),"")</f>
        <v/>
      </c>
      <c r="N210" s="25" t="str">
        <f t="shared" si="92"/>
        <v/>
      </c>
      <c r="O210" s="25" t="str">
        <f t="shared" si="92"/>
        <v/>
      </c>
      <c r="P210" s="25" t="str">
        <f t="shared" si="92"/>
        <v/>
      </c>
      <c r="Q210" s="25" t="str">
        <f t="shared" si="92"/>
        <v/>
      </c>
      <c r="R210" s="25" t="str">
        <f t="shared" si="92"/>
        <v/>
      </c>
      <c r="S210" s="26" t="str">
        <f t="shared" si="92"/>
        <v/>
      </c>
      <c r="T210" s="27" t="str">
        <f>IFERROR(VLOOKUP(A210,[1]Revenue_Margin_input_ISC!A:K,7,0),"")</f>
        <v/>
      </c>
      <c r="U210" s="28" t="str">
        <f>IFERROR(VLOOKUP(A210,[1]Revenue_Margin_input_ISC!A:K,8,0),"")</f>
        <v/>
      </c>
      <c r="V210" s="28" t="str">
        <f>IFERROR(VLOOKUP($A210,[1]Revenue_Margin_input_ISC!$A:$AK,9,0),"")</f>
        <v/>
      </c>
      <c r="W210" s="28" t="str">
        <f>IFERROR(VLOOKUP($A210,[1]Revenue_Margin_input_ISC!$A:$AK,10,0),"")</f>
        <v/>
      </c>
      <c r="X210" s="28" t="str">
        <f>IFERROR(VLOOKUP($A210,[1]Revenue_Margin_input_ISC!$A:$AK,11,0),"")</f>
        <v/>
      </c>
      <c r="Y210" s="28" t="str">
        <f>IFERROR(VLOOKUP($A210,[1]Revenue_Margin_input_ISC!$A:$AK,12,0),"")</f>
        <v/>
      </c>
      <c r="Z210" s="28" t="str">
        <f>IFERROR(VLOOKUP($A210,[1]Revenue_Margin_input_ISC!$A:$AK,13,0),"")</f>
        <v/>
      </c>
      <c r="AA210" s="29">
        <f t="shared" si="96"/>
        <v>0</v>
      </c>
      <c r="AB210" s="30">
        <f t="shared" si="96"/>
        <v>0</v>
      </c>
      <c r="AC210" s="30">
        <f t="shared" si="96"/>
        <v>0</v>
      </c>
      <c r="AD210" s="30">
        <f t="shared" si="96"/>
        <v>0</v>
      </c>
      <c r="AE210" s="30">
        <f t="shared" si="96"/>
        <v>0</v>
      </c>
      <c r="AF210" s="30">
        <f t="shared" si="96"/>
        <v>0</v>
      </c>
      <c r="AG210" s="31">
        <f t="shared" si="96"/>
        <v>0</v>
      </c>
      <c r="AH210" s="29">
        <f t="shared" si="97"/>
        <v>0</v>
      </c>
      <c r="AI210" s="30">
        <f t="shared" si="97"/>
        <v>0</v>
      </c>
      <c r="AJ210" s="30">
        <f t="shared" si="97"/>
        <v>0</v>
      </c>
      <c r="AK210" s="30">
        <f t="shared" si="97"/>
        <v>0</v>
      </c>
      <c r="AL210" s="30">
        <f t="shared" si="97"/>
        <v>0</v>
      </c>
      <c r="AM210" s="30">
        <f t="shared" si="97"/>
        <v>0</v>
      </c>
      <c r="AN210" s="31">
        <f t="shared" si="97"/>
        <v>0</v>
      </c>
      <c r="AO210" s="42" t="str">
        <f t="shared" si="94"/>
        <v/>
      </c>
      <c r="AP210" s="43" t="str">
        <f t="shared" si="94"/>
        <v/>
      </c>
      <c r="AQ210" s="43" t="str">
        <f t="shared" si="94"/>
        <v/>
      </c>
      <c r="AR210" s="43" t="str">
        <f t="shared" si="94"/>
        <v/>
      </c>
      <c r="AS210" s="43" t="str">
        <f t="shared" si="94"/>
        <v/>
      </c>
      <c r="AT210" s="43" t="str">
        <f t="shared" si="94"/>
        <v/>
      </c>
      <c r="AU210" s="90" t="str">
        <f t="shared" si="94"/>
        <v/>
      </c>
      <c r="AV210" t="str">
        <f t="shared" si="99"/>
        <v>C4 1-3.5T - Standard and Premium</v>
      </c>
      <c r="AW210" t="str">
        <f t="shared" si="98"/>
        <v>C4 1-3.5T - Standard and Premium_AM &amp; EMEA</v>
      </c>
    </row>
    <row r="211" spans="1:49" ht="15" outlineLevel="1" x14ac:dyDescent="0.25">
      <c r="A211" s="21" t="s">
        <v>427</v>
      </c>
      <c r="B211" t="s">
        <v>428</v>
      </c>
      <c r="C211" t="s">
        <v>211</v>
      </c>
      <c r="D211" t="s">
        <v>15</v>
      </c>
      <c r="E211" t="str">
        <f>VLOOKUP(A211,[1]VLookup!G:I,3,0)</f>
        <v>C4 1-3.5 T</v>
      </c>
      <c r="F211" s="105">
        <v>0</v>
      </c>
      <c r="G211" s="103">
        <f t="shared" si="95"/>
        <v>0</v>
      </c>
      <c r="H211" s="103">
        <f>IFERROR(VLOOKUP(A211,[1]ISC_bookings_input!H:I,2,0),0)</f>
        <v>0</v>
      </c>
      <c r="I211" s="103">
        <f t="shared" si="95"/>
        <v>0</v>
      </c>
      <c r="J211" s="103">
        <f t="shared" si="95"/>
        <v>0</v>
      </c>
      <c r="K211" s="103">
        <f t="shared" si="95"/>
        <v>0</v>
      </c>
      <c r="L211" s="104">
        <f t="shared" si="95"/>
        <v>0</v>
      </c>
      <c r="M211" s="86" t="str">
        <f>IFERROR(VLOOKUP(A211,[1]Revenue_Margin_input_ISC!A:F,6,0),"")</f>
        <v/>
      </c>
      <c r="N211" s="25" t="str">
        <f t="shared" ref="N211:S226" si="100">M211</f>
        <v/>
      </c>
      <c r="O211" s="25" t="str">
        <f t="shared" si="100"/>
        <v/>
      </c>
      <c r="P211" s="25" t="str">
        <f t="shared" si="100"/>
        <v/>
      </c>
      <c r="Q211" s="25" t="str">
        <f t="shared" si="100"/>
        <v/>
      </c>
      <c r="R211" s="25" t="str">
        <f t="shared" si="100"/>
        <v/>
      </c>
      <c r="S211" s="26" t="str">
        <f t="shared" si="100"/>
        <v/>
      </c>
      <c r="T211" s="27" t="str">
        <f>IFERROR(VLOOKUP(A211,[1]Revenue_Margin_input_ISC!A:K,7,0),"")</f>
        <v/>
      </c>
      <c r="U211" s="28" t="str">
        <f>IFERROR(VLOOKUP(A211,[1]Revenue_Margin_input_ISC!A:K,8,0),"")</f>
        <v/>
      </c>
      <c r="V211" s="28" t="str">
        <f>IFERROR(VLOOKUP($A211,[1]Revenue_Margin_input_ISC!$A:$AK,9,0),"")</f>
        <v/>
      </c>
      <c r="W211" s="28" t="str">
        <f>IFERROR(VLOOKUP($A211,[1]Revenue_Margin_input_ISC!$A:$AK,10,0),"")</f>
        <v/>
      </c>
      <c r="X211" s="28" t="str">
        <f>IFERROR(VLOOKUP($A211,[1]Revenue_Margin_input_ISC!$A:$AK,11,0),"")</f>
        <v/>
      </c>
      <c r="Y211" s="28" t="str">
        <f>IFERROR(VLOOKUP($A211,[1]Revenue_Margin_input_ISC!$A:$AK,12,0),"")</f>
        <v/>
      </c>
      <c r="Z211" s="28" t="str">
        <f>IFERROR(VLOOKUP($A211,[1]Revenue_Margin_input_ISC!$A:$AK,13,0),"")</f>
        <v/>
      </c>
      <c r="AA211" s="29">
        <f t="shared" si="96"/>
        <v>0</v>
      </c>
      <c r="AB211" s="30">
        <f t="shared" si="96"/>
        <v>0</v>
      </c>
      <c r="AC211" s="30">
        <f t="shared" si="96"/>
        <v>0</v>
      </c>
      <c r="AD211" s="30">
        <f t="shared" si="96"/>
        <v>0</v>
      </c>
      <c r="AE211" s="30">
        <f t="shared" si="96"/>
        <v>0</v>
      </c>
      <c r="AF211" s="30">
        <f t="shared" si="96"/>
        <v>0</v>
      </c>
      <c r="AG211" s="31">
        <f t="shared" si="96"/>
        <v>0</v>
      </c>
      <c r="AH211" s="29">
        <f t="shared" si="97"/>
        <v>0</v>
      </c>
      <c r="AI211" s="30">
        <f t="shared" si="97"/>
        <v>0</v>
      </c>
      <c r="AJ211" s="30">
        <f t="shared" si="97"/>
        <v>0</v>
      </c>
      <c r="AK211" s="30">
        <f t="shared" si="97"/>
        <v>0</v>
      </c>
      <c r="AL211" s="30">
        <f t="shared" si="97"/>
        <v>0</v>
      </c>
      <c r="AM211" s="30">
        <f t="shared" si="97"/>
        <v>0</v>
      </c>
      <c r="AN211" s="31">
        <f t="shared" si="97"/>
        <v>0</v>
      </c>
      <c r="AO211" s="42" t="str">
        <f t="shared" si="94"/>
        <v/>
      </c>
      <c r="AP211" s="43" t="str">
        <f t="shared" si="94"/>
        <v/>
      </c>
      <c r="AQ211" s="43" t="str">
        <f t="shared" si="94"/>
        <v/>
      </c>
      <c r="AR211" s="43" t="str">
        <f t="shared" si="94"/>
        <v/>
      </c>
      <c r="AS211" s="43" t="str">
        <f t="shared" si="94"/>
        <v/>
      </c>
      <c r="AT211" s="43" t="str">
        <f t="shared" si="94"/>
        <v/>
      </c>
      <c r="AU211" s="90" t="str">
        <f t="shared" si="94"/>
        <v/>
      </c>
      <c r="AV211" t="str">
        <f t="shared" si="99"/>
        <v>C4 1-3.5T - Standard and Premium</v>
      </c>
      <c r="AW211" t="str">
        <f t="shared" si="98"/>
        <v>C4 1-3.5T - Standard and Premium_AM &amp; EMEA</v>
      </c>
    </row>
    <row r="212" spans="1:49" ht="15" outlineLevel="1" x14ac:dyDescent="0.25">
      <c r="A212" s="21" t="s">
        <v>429</v>
      </c>
      <c r="C212" t="s">
        <v>211</v>
      </c>
      <c r="D212" t="s">
        <v>18</v>
      </c>
      <c r="E212" t="str">
        <f>VLOOKUP(A212,[1]VLookup!G:I,3,0)</f>
        <v>C4 1-3.5 T</v>
      </c>
      <c r="F212" s="105">
        <v>0</v>
      </c>
      <c r="G212" s="103">
        <f t="shared" si="95"/>
        <v>0</v>
      </c>
      <c r="H212" s="103">
        <f>IFERROR(VLOOKUP(A212,[1]ISC_bookings_input!H:I,2,0),0)</f>
        <v>0</v>
      </c>
      <c r="I212" s="103">
        <f t="shared" si="95"/>
        <v>0</v>
      </c>
      <c r="J212" s="103">
        <f t="shared" si="95"/>
        <v>0</v>
      </c>
      <c r="K212" s="103">
        <f t="shared" si="95"/>
        <v>0</v>
      </c>
      <c r="L212" s="104">
        <f t="shared" si="95"/>
        <v>0</v>
      </c>
      <c r="M212" s="86" t="str">
        <f>IFERROR(VLOOKUP(A212,[1]Revenue_Margin_input_ISC!A:F,6,0),"")</f>
        <v/>
      </c>
      <c r="N212" s="25" t="str">
        <f t="shared" si="100"/>
        <v/>
      </c>
      <c r="O212" s="25" t="str">
        <f t="shared" si="100"/>
        <v/>
      </c>
      <c r="P212" s="25" t="str">
        <f t="shared" si="100"/>
        <v/>
      </c>
      <c r="Q212" s="25" t="str">
        <f t="shared" si="100"/>
        <v/>
      </c>
      <c r="R212" s="25" t="str">
        <f t="shared" si="100"/>
        <v/>
      </c>
      <c r="S212" s="26" t="str">
        <f t="shared" si="100"/>
        <v/>
      </c>
      <c r="T212" s="27" t="str">
        <f>IFERROR(VLOOKUP(A212,[1]Revenue_Margin_input_ISC!A:K,7,0),"")</f>
        <v/>
      </c>
      <c r="U212" s="28" t="str">
        <f>IFERROR(VLOOKUP(A212,[1]Revenue_Margin_input_ISC!A:K,8,0),"")</f>
        <v/>
      </c>
      <c r="V212" s="28" t="str">
        <f>IFERROR(VLOOKUP($A212,[1]Revenue_Margin_input_ISC!$A:$AK,9,0),"")</f>
        <v/>
      </c>
      <c r="W212" s="28" t="str">
        <f>IFERROR(VLOOKUP($A212,[1]Revenue_Margin_input_ISC!$A:$AK,10,0),"")</f>
        <v/>
      </c>
      <c r="X212" s="28" t="str">
        <f>IFERROR(VLOOKUP($A212,[1]Revenue_Margin_input_ISC!$A:$AK,11,0),"")</f>
        <v/>
      </c>
      <c r="Y212" s="28" t="str">
        <f>IFERROR(VLOOKUP($A212,[1]Revenue_Margin_input_ISC!$A:$AK,12,0),"")</f>
        <v/>
      </c>
      <c r="Z212" s="28" t="str">
        <f>IFERROR(VLOOKUP($A212,[1]Revenue_Margin_input_ISC!$A:$AK,13,0),"")</f>
        <v/>
      </c>
      <c r="AA212" s="29">
        <f t="shared" si="96"/>
        <v>0</v>
      </c>
      <c r="AB212" s="30">
        <f t="shared" si="96"/>
        <v>0</v>
      </c>
      <c r="AC212" s="30">
        <f t="shared" si="96"/>
        <v>0</v>
      </c>
      <c r="AD212" s="30">
        <f t="shared" si="96"/>
        <v>0</v>
      </c>
      <c r="AE212" s="30">
        <f t="shared" si="96"/>
        <v>0</v>
      </c>
      <c r="AF212" s="30">
        <f t="shared" si="96"/>
        <v>0</v>
      </c>
      <c r="AG212" s="31">
        <f t="shared" si="96"/>
        <v>0</v>
      </c>
      <c r="AH212" s="29">
        <f t="shared" si="97"/>
        <v>0</v>
      </c>
      <c r="AI212" s="30">
        <f t="shared" si="97"/>
        <v>0</v>
      </c>
      <c r="AJ212" s="30">
        <f t="shared" si="97"/>
        <v>0</v>
      </c>
      <c r="AK212" s="30">
        <f t="shared" si="97"/>
        <v>0</v>
      </c>
      <c r="AL212" s="30">
        <f t="shared" si="97"/>
        <v>0</v>
      </c>
      <c r="AM212" s="30">
        <f t="shared" si="97"/>
        <v>0</v>
      </c>
      <c r="AN212" s="31">
        <f t="shared" si="97"/>
        <v>0</v>
      </c>
      <c r="AO212" s="42" t="str">
        <f t="shared" si="94"/>
        <v/>
      </c>
      <c r="AP212" s="43" t="str">
        <f t="shared" si="94"/>
        <v/>
      </c>
      <c r="AQ212" s="43" t="str">
        <f t="shared" si="94"/>
        <v/>
      </c>
      <c r="AR212" s="43" t="str">
        <f t="shared" si="94"/>
        <v/>
      </c>
      <c r="AS212" s="43" t="str">
        <f t="shared" si="94"/>
        <v/>
      </c>
      <c r="AT212" s="43" t="str">
        <f t="shared" si="94"/>
        <v/>
      </c>
      <c r="AU212" s="90" t="str">
        <f t="shared" si="94"/>
        <v/>
      </c>
      <c r="AV212" t="str">
        <f t="shared" si="99"/>
        <v>C4 1-3.5T - Standard and Premium</v>
      </c>
      <c r="AW212" t="str">
        <f t="shared" si="98"/>
        <v>C4 1-3.5T - Standard and Premium_AM &amp; EMEA</v>
      </c>
    </row>
    <row r="213" spans="1:49" ht="15" outlineLevel="1" x14ac:dyDescent="0.25">
      <c r="A213" s="21" t="s">
        <v>430</v>
      </c>
      <c r="B213" t="s">
        <v>431</v>
      </c>
      <c r="C213" t="s">
        <v>211</v>
      </c>
      <c r="D213" t="s">
        <v>15</v>
      </c>
      <c r="E213" t="str">
        <f>VLOOKUP(A213,[1]VLookup!G:I,3,0)</f>
        <v>C4 1-3.5 T</v>
      </c>
      <c r="F213" s="105">
        <v>0</v>
      </c>
      <c r="G213" s="103">
        <f t="shared" si="95"/>
        <v>0</v>
      </c>
      <c r="H213" s="103">
        <f>IFERROR(VLOOKUP(A213,[1]ISC_bookings_input!H:I,2,0),0)</f>
        <v>0</v>
      </c>
      <c r="I213" s="103">
        <f t="shared" si="95"/>
        <v>0</v>
      </c>
      <c r="J213" s="103">
        <f t="shared" si="95"/>
        <v>0</v>
      </c>
      <c r="K213" s="103">
        <f t="shared" si="95"/>
        <v>0</v>
      </c>
      <c r="L213" s="104">
        <f t="shared" si="95"/>
        <v>0</v>
      </c>
      <c r="M213" s="86" t="str">
        <f>IFERROR(VLOOKUP(A213,[1]Revenue_Margin_input_ISC!A:F,6,0),"")</f>
        <v/>
      </c>
      <c r="N213" s="25" t="str">
        <f t="shared" si="100"/>
        <v/>
      </c>
      <c r="O213" s="25" t="str">
        <f t="shared" si="100"/>
        <v/>
      </c>
      <c r="P213" s="25" t="str">
        <f t="shared" si="100"/>
        <v/>
      </c>
      <c r="Q213" s="25" t="str">
        <f t="shared" si="100"/>
        <v/>
      </c>
      <c r="R213" s="25" t="str">
        <f t="shared" si="100"/>
        <v/>
      </c>
      <c r="S213" s="26" t="str">
        <f t="shared" si="100"/>
        <v/>
      </c>
      <c r="T213" s="27" t="str">
        <f>IFERROR(VLOOKUP(A213,[1]Revenue_Margin_input_ISC!A:K,7,0),"")</f>
        <v/>
      </c>
      <c r="U213" s="28" t="str">
        <f>IFERROR(VLOOKUP(A213,[1]Revenue_Margin_input_ISC!A:K,8,0),"")</f>
        <v/>
      </c>
      <c r="V213" s="28" t="str">
        <f>IFERROR(VLOOKUP($A213,[1]Revenue_Margin_input_ISC!$A:$AK,9,0),"")</f>
        <v/>
      </c>
      <c r="W213" s="28" t="str">
        <f>IFERROR(VLOOKUP($A213,[1]Revenue_Margin_input_ISC!$A:$AK,10,0),"")</f>
        <v/>
      </c>
      <c r="X213" s="28" t="str">
        <f>IFERROR(VLOOKUP($A213,[1]Revenue_Margin_input_ISC!$A:$AK,11,0),"")</f>
        <v/>
      </c>
      <c r="Y213" s="28" t="str">
        <f>IFERROR(VLOOKUP($A213,[1]Revenue_Margin_input_ISC!$A:$AK,12,0),"")</f>
        <v/>
      </c>
      <c r="Z213" s="28" t="str">
        <f>IFERROR(VLOOKUP($A213,[1]Revenue_Margin_input_ISC!$A:$AK,13,0),"")</f>
        <v/>
      </c>
      <c r="AA213" s="29">
        <f t="shared" si="96"/>
        <v>0</v>
      </c>
      <c r="AB213" s="30">
        <f t="shared" si="96"/>
        <v>0</v>
      </c>
      <c r="AC213" s="30">
        <f t="shared" si="96"/>
        <v>0</v>
      </c>
      <c r="AD213" s="30">
        <f t="shared" si="96"/>
        <v>0</v>
      </c>
      <c r="AE213" s="30">
        <f t="shared" si="96"/>
        <v>0</v>
      </c>
      <c r="AF213" s="30">
        <f t="shared" si="96"/>
        <v>0</v>
      </c>
      <c r="AG213" s="31">
        <f t="shared" si="96"/>
        <v>0</v>
      </c>
      <c r="AH213" s="29">
        <f t="shared" si="97"/>
        <v>0</v>
      </c>
      <c r="AI213" s="30">
        <f t="shared" si="97"/>
        <v>0</v>
      </c>
      <c r="AJ213" s="30">
        <f t="shared" si="97"/>
        <v>0</v>
      </c>
      <c r="AK213" s="30">
        <f t="shared" si="97"/>
        <v>0</v>
      </c>
      <c r="AL213" s="30">
        <f t="shared" si="97"/>
        <v>0</v>
      </c>
      <c r="AM213" s="30">
        <f t="shared" si="97"/>
        <v>0</v>
      </c>
      <c r="AN213" s="31">
        <f t="shared" si="97"/>
        <v>0</v>
      </c>
      <c r="AO213" s="42" t="str">
        <f t="shared" si="94"/>
        <v/>
      </c>
      <c r="AP213" s="43" t="str">
        <f t="shared" si="94"/>
        <v/>
      </c>
      <c r="AQ213" s="43" t="str">
        <f t="shared" si="94"/>
        <v/>
      </c>
      <c r="AR213" s="43" t="str">
        <f t="shared" si="94"/>
        <v/>
      </c>
      <c r="AS213" s="43" t="str">
        <f t="shared" si="94"/>
        <v/>
      </c>
      <c r="AT213" s="43" t="str">
        <f t="shared" si="94"/>
        <v/>
      </c>
      <c r="AU213" s="90" t="str">
        <f t="shared" si="94"/>
        <v/>
      </c>
      <c r="AV213" t="str">
        <f t="shared" si="99"/>
        <v>C4 1-3.5T - Standard and Premium</v>
      </c>
      <c r="AW213" t="str">
        <f t="shared" si="98"/>
        <v>C4 1-3.5T - Standard and Premium_AM &amp; EMEA</v>
      </c>
    </row>
    <row r="214" spans="1:49" ht="15" x14ac:dyDescent="0.25">
      <c r="A214" s="35" t="s">
        <v>432</v>
      </c>
      <c r="F214" s="106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2">
        <v>0</v>
      </c>
      <c r="M214" s="86" t="str">
        <f>IFERROR(VLOOKUP(A214,[1]Revenue_Margin_input_ISC!A:F,6,0),"")</f>
        <v/>
      </c>
      <c r="N214" s="25" t="str">
        <f t="shared" si="100"/>
        <v/>
      </c>
      <c r="O214" s="25" t="str">
        <f t="shared" si="100"/>
        <v/>
      </c>
      <c r="P214" s="25" t="str">
        <f t="shared" si="100"/>
        <v/>
      </c>
      <c r="Q214" s="25" t="str">
        <f t="shared" si="100"/>
        <v/>
      </c>
      <c r="R214" s="25" t="str">
        <f t="shared" si="100"/>
        <v/>
      </c>
      <c r="S214" s="26" t="str">
        <f t="shared" si="100"/>
        <v/>
      </c>
      <c r="T214" s="27" t="str">
        <f>IFERROR(VLOOKUP(A214,[1]Revenue_Margin_input_ISC!A:K,7,0),"")</f>
        <v/>
      </c>
      <c r="U214" s="28" t="str">
        <f>IFERROR(VLOOKUP(A214,[1]Revenue_Margin_input_ISC!A:K,8,0),"")</f>
        <v/>
      </c>
      <c r="V214" s="28" t="str">
        <f>IFERROR(VLOOKUP($A214,[1]Revenue_Margin_input_ISC!$A:$AK,9,0),"")</f>
        <v/>
      </c>
      <c r="W214" s="28" t="str">
        <f>IFERROR(VLOOKUP($A214,[1]Revenue_Margin_input_ISC!$A:$AK,10,0),"")</f>
        <v/>
      </c>
      <c r="X214" s="28" t="str">
        <f>IFERROR(VLOOKUP($A214,[1]Revenue_Margin_input_ISC!$A:$AK,11,0),"")</f>
        <v/>
      </c>
      <c r="Y214" s="28" t="str">
        <f>IFERROR(VLOOKUP($A214,[1]Revenue_Margin_input_ISC!$A:$AK,12,0),"")</f>
        <v/>
      </c>
      <c r="Z214" s="28" t="str">
        <f>IFERROR(VLOOKUP($A214,[1]Revenue_Margin_input_ISC!$A:$AK,13,0),"")</f>
        <v/>
      </c>
      <c r="AA214" s="39">
        <f>SUM(AA205:AA213)</f>
        <v>0</v>
      </c>
      <c r="AB214" s="40">
        <f t="shared" ref="AB214:AN214" si="101">SUM(AB205:AB213)</f>
        <v>0</v>
      </c>
      <c r="AC214" s="40">
        <f t="shared" si="101"/>
        <v>0</v>
      </c>
      <c r="AD214" s="40">
        <f t="shared" si="101"/>
        <v>0</v>
      </c>
      <c r="AE214" s="40">
        <f t="shared" si="101"/>
        <v>0</v>
      </c>
      <c r="AF214" s="40">
        <f t="shared" si="101"/>
        <v>0</v>
      </c>
      <c r="AG214" s="41">
        <f t="shared" si="101"/>
        <v>0</v>
      </c>
      <c r="AH214" s="39">
        <f t="shared" si="101"/>
        <v>0</v>
      </c>
      <c r="AI214" s="40">
        <f t="shared" si="101"/>
        <v>0</v>
      </c>
      <c r="AJ214" s="40">
        <f t="shared" si="101"/>
        <v>0</v>
      </c>
      <c r="AK214" s="40">
        <f t="shared" si="101"/>
        <v>0</v>
      </c>
      <c r="AL214" s="40">
        <f t="shared" si="101"/>
        <v>0</v>
      </c>
      <c r="AM214" s="40">
        <f t="shared" si="101"/>
        <v>0</v>
      </c>
      <c r="AN214" s="41">
        <f t="shared" si="101"/>
        <v>0</v>
      </c>
      <c r="AO214" s="42" t="str">
        <f t="shared" si="94"/>
        <v/>
      </c>
      <c r="AP214" s="43" t="str">
        <f t="shared" si="94"/>
        <v/>
      </c>
      <c r="AQ214" s="43" t="str">
        <f t="shared" si="94"/>
        <v/>
      </c>
      <c r="AR214" s="43" t="str">
        <f t="shared" si="94"/>
        <v/>
      </c>
      <c r="AS214" s="43" t="str">
        <f t="shared" si="94"/>
        <v/>
      </c>
      <c r="AT214" s="43" t="str">
        <f t="shared" si="94"/>
        <v/>
      </c>
      <c r="AU214" s="90" t="str">
        <f t="shared" si="94"/>
        <v/>
      </c>
      <c r="AW214" t="str">
        <f t="shared" si="81"/>
        <v>_</v>
      </c>
    </row>
    <row r="215" spans="1:49" ht="15" outlineLevel="1" x14ac:dyDescent="0.25">
      <c r="A215" s="21" t="s">
        <v>433</v>
      </c>
      <c r="B215" t="s">
        <v>434</v>
      </c>
      <c r="C215" t="s">
        <v>80</v>
      </c>
      <c r="D215" t="s">
        <v>15</v>
      </c>
      <c r="E215" t="str">
        <f>VLOOKUP(A215,[1]VLookup!G:I,3,0)</f>
        <v>C4 1-3.5 T</v>
      </c>
      <c r="F215" s="105">
        <v>0</v>
      </c>
      <c r="G215" s="103">
        <f>IFERROR(ROUND(G$216*$F215/$F$216,0),0)</f>
        <v>0</v>
      </c>
      <c r="H215" s="103">
        <f>IFERROR(VLOOKUP(A215,[1]ISC_bookings_input!H:I,2,0),0)</f>
        <v>0</v>
      </c>
      <c r="I215" s="103">
        <f t="shared" ref="I215:L215" si="102">IFERROR(ROUND(I$216*$F215/$F$216,0),0)</f>
        <v>0</v>
      </c>
      <c r="J215" s="103">
        <f t="shared" si="102"/>
        <v>0</v>
      </c>
      <c r="K215" s="103">
        <f t="shared" si="102"/>
        <v>0</v>
      </c>
      <c r="L215" s="104">
        <f t="shared" si="102"/>
        <v>0</v>
      </c>
      <c r="M215" s="86" t="str">
        <f>IFERROR(VLOOKUP(A215,[1]Revenue_Margin_input_ISC!A:F,6,0),"")</f>
        <v/>
      </c>
      <c r="N215" s="25" t="str">
        <f t="shared" si="100"/>
        <v/>
      </c>
      <c r="O215" s="25" t="str">
        <f t="shared" si="100"/>
        <v/>
      </c>
      <c r="P215" s="25" t="str">
        <f t="shared" si="100"/>
        <v/>
      </c>
      <c r="Q215" s="25" t="str">
        <f t="shared" si="100"/>
        <v/>
      </c>
      <c r="R215" s="25" t="str">
        <f t="shared" si="100"/>
        <v/>
      </c>
      <c r="S215" s="26" t="str">
        <f t="shared" si="100"/>
        <v/>
      </c>
      <c r="T215" s="27" t="str">
        <f>IFERROR(VLOOKUP(A215,[1]Revenue_Margin_input_ISC!A:K,7,0),"")</f>
        <v/>
      </c>
      <c r="U215" s="28" t="str">
        <f>IFERROR(VLOOKUP(A215,[1]Revenue_Margin_input_ISC!A:K,8,0),"")</f>
        <v/>
      </c>
      <c r="V215" s="28" t="str">
        <f>IFERROR(VLOOKUP($A215,[1]Revenue_Margin_input_ISC!$A:$AK,9,0),"")</f>
        <v/>
      </c>
      <c r="W215" s="28" t="str">
        <f>IFERROR(VLOOKUP($A215,[1]Revenue_Margin_input_ISC!$A:$AK,10,0),"")</f>
        <v/>
      </c>
      <c r="X215" s="28" t="str">
        <f>IFERROR(VLOOKUP($A215,[1]Revenue_Margin_input_ISC!$A:$AK,11,0),"")</f>
        <v/>
      </c>
      <c r="Y215" s="28" t="str">
        <f>IFERROR(VLOOKUP($A215,[1]Revenue_Margin_input_ISC!$A:$AK,12,0),"")</f>
        <v/>
      </c>
      <c r="Z215" s="28" t="str">
        <f>IFERROR(VLOOKUP($A215,[1]Revenue_Margin_input_ISC!$A:$AK,13,0),"")</f>
        <v/>
      </c>
      <c r="AA215" s="29">
        <f t="shared" ref="AA215:AG220" si="103">IFERROR(F215*M215,0)</f>
        <v>0</v>
      </c>
      <c r="AB215" s="30">
        <f t="shared" si="103"/>
        <v>0</v>
      </c>
      <c r="AC215" s="30">
        <f t="shared" si="103"/>
        <v>0</v>
      </c>
      <c r="AD215" s="30">
        <f t="shared" si="103"/>
        <v>0</v>
      </c>
      <c r="AE215" s="30">
        <f t="shared" si="103"/>
        <v>0</v>
      </c>
      <c r="AF215" s="30">
        <f t="shared" si="103"/>
        <v>0</v>
      </c>
      <c r="AG215" s="31">
        <f t="shared" si="103"/>
        <v>0</v>
      </c>
      <c r="AH215" s="29">
        <f t="shared" ref="AH215:AN220" si="104">IFERROR(AA215*T215,0)</f>
        <v>0</v>
      </c>
      <c r="AI215" s="30">
        <f t="shared" si="104"/>
        <v>0</v>
      </c>
      <c r="AJ215" s="30">
        <f t="shared" si="104"/>
        <v>0</v>
      </c>
      <c r="AK215" s="30">
        <f t="shared" si="104"/>
        <v>0</v>
      </c>
      <c r="AL215" s="30">
        <f t="shared" si="104"/>
        <v>0</v>
      </c>
      <c r="AM215" s="30">
        <f t="shared" si="104"/>
        <v>0</v>
      </c>
      <c r="AN215" s="31">
        <f t="shared" si="104"/>
        <v>0</v>
      </c>
      <c r="AO215" s="42" t="str">
        <f t="shared" si="94"/>
        <v/>
      </c>
      <c r="AP215" s="43" t="str">
        <f t="shared" si="94"/>
        <v/>
      </c>
      <c r="AQ215" s="43" t="str">
        <f t="shared" si="94"/>
        <v/>
      </c>
      <c r="AR215" s="43" t="str">
        <f t="shared" si="94"/>
        <v/>
      </c>
      <c r="AS215" s="43" t="str">
        <f t="shared" si="94"/>
        <v/>
      </c>
      <c r="AT215" s="43" t="str">
        <f t="shared" si="94"/>
        <v/>
      </c>
      <c r="AU215" s="90" t="str">
        <f t="shared" si="94"/>
        <v/>
      </c>
      <c r="AV215" t="str">
        <f>A216</f>
        <v>C4 1-3.5T - Low Intensity</v>
      </c>
      <c r="AW215" t="str">
        <f t="shared" si="81"/>
        <v>C4 1-3.5T - Low Intensity_Hangcha</v>
      </c>
    </row>
    <row r="216" spans="1:49" ht="15" x14ac:dyDescent="0.25">
      <c r="A216" s="35" t="s">
        <v>435</v>
      </c>
      <c r="F216" s="106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2">
        <v>0</v>
      </c>
      <c r="M216" s="86" t="str">
        <f>IFERROR(VLOOKUP(A216,[1]Revenue_Margin_input_ISC!A:F,6,0),"")</f>
        <v/>
      </c>
      <c r="N216" s="25" t="str">
        <f t="shared" si="100"/>
        <v/>
      </c>
      <c r="O216" s="25" t="str">
        <f t="shared" si="100"/>
        <v/>
      </c>
      <c r="P216" s="25" t="str">
        <f t="shared" si="100"/>
        <v/>
      </c>
      <c r="Q216" s="25" t="str">
        <f t="shared" si="100"/>
        <v/>
      </c>
      <c r="R216" s="25" t="str">
        <f t="shared" si="100"/>
        <v/>
      </c>
      <c r="S216" s="26" t="str">
        <f t="shared" si="100"/>
        <v/>
      </c>
      <c r="T216" s="27" t="str">
        <f>IFERROR(VLOOKUP(A216,[1]Revenue_Margin_input_ISC!A:K,7,0),"")</f>
        <v/>
      </c>
      <c r="U216" s="28" t="str">
        <f>IFERROR(VLOOKUP(A216,[1]Revenue_Margin_input_ISC!A:K,8,0),"")</f>
        <v/>
      </c>
      <c r="V216" s="28" t="str">
        <f>IFERROR(VLOOKUP($A216,[1]Revenue_Margin_input_ISC!$A:$AK,9,0),"")</f>
        <v/>
      </c>
      <c r="W216" s="28" t="str">
        <f>IFERROR(VLOOKUP($A216,[1]Revenue_Margin_input_ISC!$A:$AK,10,0),"")</f>
        <v/>
      </c>
      <c r="X216" s="28" t="str">
        <f>IFERROR(VLOOKUP($A216,[1]Revenue_Margin_input_ISC!$A:$AK,11,0),"")</f>
        <v/>
      </c>
      <c r="Y216" s="28" t="str">
        <f>IFERROR(VLOOKUP($A216,[1]Revenue_Margin_input_ISC!$A:$AK,12,0),"")</f>
        <v/>
      </c>
      <c r="Z216" s="28" t="str">
        <f>IFERROR(VLOOKUP($A216,[1]Revenue_Margin_input_ISC!$A:$AK,13,0),"")</f>
        <v/>
      </c>
      <c r="AA216" s="29">
        <f t="shared" si="103"/>
        <v>0</v>
      </c>
      <c r="AB216" s="30">
        <f t="shared" si="103"/>
        <v>0</v>
      </c>
      <c r="AC216" s="30">
        <f t="shared" si="103"/>
        <v>0</v>
      </c>
      <c r="AD216" s="30">
        <f t="shared" si="103"/>
        <v>0</v>
      </c>
      <c r="AE216" s="30">
        <f t="shared" si="103"/>
        <v>0</v>
      </c>
      <c r="AF216" s="30">
        <f t="shared" si="103"/>
        <v>0</v>
      </c>
      <c r="AG216" s="31">
        <f t="shared" si="103"/>
        <v>0</v>
      </c>
      <c r="AH216" s="29">
        <f t="shared" si="104"/>
        <v>0</v>
      </c>
      <c r="AI216" s="30">
        <f t="shared" si="104"/>
        <v>0</v>
      </c>
      <c r="AJ216" s="30">
        <f t="shared" si="104"/>
        <v>0</v>
      </c>
      <c r="AK216" s="30">
        <f t="shared" si="104"/>
        <v>0</v>
      </c>
      <c r="AL216" s="30">
        <f t="shared" si="104"/>
        <v>0</v>
      </c>
      <c r="AM216" s="30">
        <f t="shared" si="104"/>
        <v>0</v>
      </c>
      <c r="AN216" s="31">
        <f t="shared" si="104"/>
        <v>0</v>
      </c>
      <c r="AO216" s="42" t="str">
        <f t="shared" si="94"/>
        <v/>
      </c>
      <c r="AP216" s="43" t="str">
        <f t="shared" si="94"/>
        <v/>
      </c>
      <c r="AQ216" s="43" t="str">
        <f t="shared" si="94"/>
        <v/>
      </c>
      <c r="AR216" s="43" t="str">
        <f t="shared" si="94"/>
        <v/>
      </c>
      <c r="AS216" s="43" t="str">
        <f t="shared" si="94"/>
        <v/>
      </c>
      <c r="AT216" s="43" t="str">
        <f t="shared" si="94"/>
        <v/>
      </c>
      <c r="AU216" s="90" t="str">
        <f t="shared" si="94"/>
        <v/>
      </c>
      <c r="AW216" t="str">
        <f t="shared" si="81"/>
        <v>_</v>
      </c>
    </row>
    <row r="217" spans="1:49" ht="15" outlineLevel="1" x14ac:dyDescent="0.25">
      <c r="A217" s="21" t="s">
        <v>436</v>
      </c>
      <c r="B217" t="s">
        <v>437</v>
      </c>
      <c r="C217" t="s">
        <v>211</v>
      </c>
      <c r="D217" t="s">
        <v>18</v>
      </c>
      <c r="E217" t="str">
        <f>VLOOKUP(A217,[1]VLookup!G:I,3,0)</f>
        <v>C4 &gt;3.5 T</v>
      </c>
      <c r="F217" s="105">
        <v>0</v>
      </c>
      <c r="G217" s="103">
        <f>IFERROR(ROUND(G$221*$F217/$F$221,0),0)</f>
        <v>0</v>
      </c>
      <c r="H217" s="103">
        <f>IFERROR(VLOOKUP(A217,[1]ISC_bookings_input!H:I,2,0),0)</f>
        <v>0</v>
      </c>
      <c r="I217" s="103">
        <f t="shared" ref="I217:L220" si="105">IFERROR(ROUND(I$221*$F217/$F$221,0),0)</f>
        <v>0</v>
      </c>
      <c r="J217" s="103">
        <f t="shared" si="105"/>
        <v>0</v>
      </c>
      <c r="K217" s="103">
        <f t="shared" si="105"/>
        <v>0</v>
      </c>
      <c r="L217" s="104">
        <f t="shared" si="105"/>
        <v>0</v>
      </c>
      <c r="M217" s="86" t="str">
        <f>IFERROR(VLOOKUP(A217,[1]Revenue_Margin_input_ISC!A:F,6,0),"")</f>
        <v/>
      </c>
      <c r="N217" s="25" t="str">
        <f t="shared" si="100"/>
        <v/>
      </c>
      <c r="O217" s="25" t="str">
        <f t="shared" si="100"/>
        <v/>
      </c>
      <c r="P217" s="25" t="str">
        <f t="shared" si="100"/>
        <v/>
      </c>
      <c r="Q217" s="25" t="str">
        <f t="shared" si="100"/>
        <v/>
      </c>
      <c r="R217" s="25" t="str">
        <f t="shared" si="100"/>
        <v/>
      </c>
      <c r="S217" s="26" t="str">
        <f t="shared" si="100"/>
        <v/>
      </c>
      <c r="T217" s="27" t="str">
        <f>IFERROR(VLOOKUP(A217,[1]Revenue_Margin_input_ISC!A:K,7,0),"")</f>
        <v/>
      </c>
      <c r="U217" s="28" t="str">
        <f>IFERROR(VLOOKUP(A217,[1]Revenue_Margin_input_ISC!A:K,8,0),"")</f>
        <v/>
      </c>
      <c r="V217" s="28" t="str">
        <f>IFERROR(VLOOKUP($A217,[1]Revenue_Margin_input_ISC!$A:$AK,9,0),"")</f>
        <v/>
      </c>
      <c r="W217" s="28" t="str">
        <f>IFERROR(VLOOKUP($A217,[1]Revenue_Margin_input_ISC!$A:$AK,10,0),"")</f>
        <v/>
      </c>
      <c r="X217" s="28" t="str">
        <f>IFERROR(VLOOKUP($A217,[1]Revenue_Margin_input_ISC!$A:$AK,11,0),"")</f>
        <v/>
      </c>
      <c r="Y217" s="28" t="str">
        <f>IFERROR(VLOOKUP($A217,[1]Revenue_Margin_input_ISC!$A:$AK,12,0),"")</f>
        <v/>
      </c>
      <c r="Z217" s="28" t="str">
        <f>IFERROR(VLOOKUP($A217,[1]Revenue_Margin_input_ISC!$A:$AK,13,0),"")</f>
        <v/>
      </c>
      <c r="AA217" s="29">
        <f t="shared" si="103"/>
        <v>0</v>
      </c>
      <c r="AB217" s="30">
        <f t="shared" si="103"/>
        <v>0</v>
      </c>
      <c r="AC217" s="30">
        <f t="shared" si="103"/>
        <v>0</v>
      </c>
      <c r="AD217" s="30">
        <f t="shared" si="103"/>
        <v>0</v>
      </c>
      <c r="AE217" s="30">
        <f t="shared" si="103"/>
        <v>0</v>
      </c>
      <c r="AF217" s="30">
        <f t="shared" si="103"/>
        <v>0</v>
      </c>
      <c r="AG217" s="31">
        <f t="shared" si="103"/>
        <v>0</v>
      </c>
      <c r="AH217" s="29">
        <f t="shared" si="104"/>
        <v>0</v>
      </c>
      <c r="AI217" s="30">
        <f t="shared" si="104"/>
        <v>0</v>
      </c>
      <c r="AJ217" s="30">
        <f t="shared" si="104"/>
        <v>0</v>
      </c>
      <c r="AK217" s="30">
        <f t="shared" si="104"/>
        <v>0</v>
      </c>
      <c r="AL217" s="30">
        <f t="shared" si="104"/>
        <v>0</v>
      </c>
      <c r="AM217" s="30">
        <f t="shared" si="104"/>
        <v>0</v>
      </c>
      <c r="AN217" s="31">
        <f t="shared" si="104"/>
        <v>0</v>
      </c>
      <c r="AO217" s="42" t="str">
        <f t="shared" si="94"/>
        <v/>
      </c>
      <c r="AP217" s="43" t="str">
        <f t="shared" si="94"/>
        <v/>
      </c>
      <c r="AQ217" s="43" t="str">
        <f t="shared" si="94"/>
        <v/>
      </c>
      <c r="AR217" s="43" t="str">
        <f t="shared" si="94"/>
        <v/>
      </c>
      <c r="AS217" s="43" t="str">
        <f t="shared" si="94"/>
        <v/>
      </c>
      <c r="AT217" s="43" t="str">
        <f t="shared" si="94"/>
        <v/>
      </c>
      <c r="AU217" s="90" t="str">
        <f t="shared" si="94"/>
        <v/>
      </c>
      <c r="AV217" t="str">
        <f>$A$221</f>
        <v>C4 4-9T - Standard and Premium</v>
      </c>
      <c r="AW217" t="str">
        <f t="shared" ref="AW217:AW220" si="106">AV217&amp;"_"&amp;"AM &amp; EMEA"</f>
        <v>C4 4-9T - Standard and Premium_AM &amp; EMEA</v>
      </c>
    </row>
    <row r="218" spans="1:49" ht="15" outlineLevel="1" x14ac:dyDescent="0.25">
      <c r="A218" s="21" t="s">
        <v>438</v>
      </c>
      <c r="B218" t="s">
        <v>439</v>
      </c>
      <c r="C218" t="s">
        <v>211</v>
      </c>
      <c r="D218" t="s">
        <v>15</v>
      </c>
      <c r="E218" t="str">
        <f>VLOOKUP(A218,[1]VLookup!G:I,3,0)</f>
        <v>C4 &gt;3.5 T</v>
      </c>
      <c r="F218" s="105">
        <v>0</v>
      </c>
      <c r="G218" s="103">
        <f t="shared" ref="G218:G220" si="107">IFERROR(ROUND(G$221*$F218/$F$221,0),0)</f>
        <v>0</v>
      </c>
      <c r="H218" s="103">
        <f>IFERROR(VLOOKUP(A218,[1]ISC_bookings_input!H:I,2,0),0)</f>
        <v>0</v>
      </c>
      <c r="I218" s="103">
        <f t="shared" si="105"/>
        <v>0</v>
      </c>
      <c r="J218" s="103">
        <f t="shared" si="105"/>
        <v>0</v>
      </c>
      <c r="K218" s="103">
        <f t="shared" si="105"/>
        <v>0</v>
      </c>
      <c r="L218" s="104">
        <f t="shared" si="105"/>
        <v>0</v>
      </c>
      <c r="M218" s="86" t="str">
        <f>IFERROR(VLOOKUP(A218,[1]Revenue_Margin_input_ISC!A:F,6,0),"")</f>
        <v/>
      </c>
      <c r="N218" s="25" t="str">
        <f t="shared" si="100"/>
        <v/>
      </c>
      <c r="O218" s="25" t="str">
        <f t="shared" si="100"/>
        <v/>
      </c>
      <c r="P218" s="25" t="str">
        <f t="shared" si="100"/>
        <v/>
      </c>
      <c r="Q218" s="25" t="str">
        <f t="shared" si="100"/>
        <v/>
      </c>
      <c r="R218" s="25" t="str">
        <f t="shared" si="100"/>
        <v/>
      </c>
      <c r="S218" s="26" t="str">
        <f t="shared" si="100"/>
        <v/>
      </c>
      <c r="T218" s="27" t="str">
        <f>IFERROR(VLOOKUP(A218,[1]Revenue_Margin_input_ISC!A:K,7,0),"")</f>
        <v/>
      </c>
      <c r="U218" s="28" t="str">
        <f>IFERROR(VLOOKUP(A218,[1]Revenue_Margin_input_ISC!A:K,8,0),"")</f>
        <v/>
      </c>
      <c r="V218" s="28" t="str">
        <f>IFERROR(VLOOKUP($A218,[1]Revenue_Margin_input_ISC!$A:$AK,9,0),"")</f>
        <v/>
      </c>
      <c r="W218" s="28" t="str">
        <f>IFERROR(VLOOKUP($A218,[1]Revenue_Margin_input_ISC!$A:$AK,10,0),"")</f>
        <v/>
      </c>
      <c r="X218" s="28" t="str">
        <f>IFERROR(VLOOKUP($A218,[1]Revenue_Margin_input_ISC!$A:$AK,11,0),"")</f>
        <v/>
      </c>
      <c r="Y218" s="28" t="str">
        <f>IFERROR(VLOOKUP($A218,[1]Revenue_Margin_input_ISC!$A:$AK,12,0),"")</f>
        <v/>
      </c>
      <c r="Z218" s="28" t="str">
        <f>IFERROR(VLOOKUP($A218,[1]Revenue_Margin_input_ISC!$A:$AK,13,0),"")</f>
        <v/>
      </c>
      <c r="AA218" s="29">
        <f t="shared" si="103"/>
        <v>0</v>
      </c>
      <c r="AB218" s="30">
        <f t="shared" si="103"/>
        <v>0</v>
      </c>
      <c r="AC218" s="30">
        <f t="shared" si="103"/>
        <v>0</v>
      </c>
      <c r="AD218" s="30">
        <f t="shared" si="103"/>
        <v>0</v>
      </c>
      <c r="AE218" s="30">
        <f t="shared" si="103"/>
        <v>0</v>
      </c>
      <c r="AF218" s="30">
        <f t="shared" si="103"/>
        <v>0</v>
      </c>
      <c r="AG218" s="31">
        <f t="shared" si="103"/>
        <v>0</v>
      </c>
      <c r="AH218" s="29">
        <f t="shared" si="104"/>
        <v>0</v>
      </c>
      <c r="AI218" s="30">
        <f t="shared" si="104"/>
        <v>0</v>
      </c>
      <c r="AJ218" s="30">
        <f t="shared" si="104"/>
        <v>0</v>
      </c>
      <c r="AK218" s="30">
        <f t="shared" si="104"/>
        <v>0</v>
      </c>
      <c r="AL218" s="30">
        <f t="shared" si="104"/>
        <v>0</v>
      </c>
      <c r="AM218" s="30">
        <f t="shared" si="104"/>
        <v>0</v>
      </c>
      <c r="AN218" s="31">
        <f t="shared" si="104"/>
        <v>0</v>
      </c>
      <c r="AO218" s="42" t="str">
        <f t="shared" si="94"/>
        <v/>
      </c>
      <c r="AP218" s="43" t="str">
        <f t="shared" si="94"/>
        <v/>
      </c>
      <c r="AQ218" s="43" t="str">
        <f t="shared" si="94"/>
        <v/>
      </c>
      <c r="AR218" s="43" t="str">
        <f t="shared" si="94"/>
        <v/>
      </c>
      <c r="AS218" s="43" t="str">
        <f t="shared" si="94"/>
        <v/>
      </c>
      <c r="AT218" s="43" t="str">
        <f t="shared" si="94"/>
        <v/>
      </c>
      <c r="AU218" s="90" t="str">
        <f t="shared" si="94"/>
        <v/>
      </c>
      <c r="AV218" t="str">
        <f t="shared" ref="AV218:AV220" si="108">$A$221</f>
        <v>C4 4-9T - Standard and Premium</v>
      </c>
      <c r="AW218" t="str">
        <f t="shared" si="106"/>
        <v>C4 4-9T - Standard and Premium_AM &amp; EMEA</v>
      </c>
    </row>
    <row r="219" spans="1:49" ht="15" outlineLevel="1" x14ac:dyDescent="0.25">
      <c r="A219" s="21" t="s">
        <v>440</v>
      </c>
      <c r="B219" t="s">
        <v>441</v>
      </c>
      <c r="C219" t="s">
        <v>211</v>
      </c>
      <c r="D219" t="s">
        <v>18</v>
      </c>
      <c r="E219" t="str">
        <f>VLOOKUP(A219,[1]VLookup!G:I,3,0)</f>
        <v>C4 &gt;3.5 T</v>
      </c>
      <c r="F219" s="105">
        <v>0</v>
      </c>
      <c r="G219" s="103">
        <f t="shared" si="107"/>
        <v>0</v>
      </c>
      <c r="H219" s="103">
        <f>IFERROR(VLOOKUP(A219,[1]ISC_bookings_input!H:I,2,0),0)</f>
        <v>0</v>
      </c>
      <c r="I219" s="103">
        <f t="shared" si="105"/>
        <v>0</v>
      </c>
      <c r="J219" s="103">
        <f t="shared" si="105"/>
        <v>0</v>
      </c>
      <c r="K219" s="103">
        <f t="shared" si="105"/>
        <v>0</v>
      </c>
      <c r="L219" s="104">
        <f t="shared" si="105"/>
        <v>0</v>
      </c>
      <c r="M219" s="86" t="str">
        <f>IFERROR(VLOOKUP(A219,[1]Revenue_Margin_input_ISC!A:F,6,0),"")</f>
        <v/>
      </c>
      <c r="N219" s="25" t="str">
        <f t="shared" si="100"/>
        <v/>
      </c>
      <c r="O219" s="25" t="str">
        <f t="shared" si="100"/>
        <v/>
      </c>
      <c r="P219" s="25" t="str">
        <f t="shared" si="100"/>
        <v/>
      </c>
      <c r="Q219" s="25" t="str">
        <f t="shared" si="100"/>
        <v/>
      </c>
      <c r="R219" s="25" t="str">
        <f t="shared" si="100"/>
        <v/>
      </c>
      <c r="S219" s="26" t="str">
        <f t="shared" si="100"/>
        <v/>
      </c>
      <c r="T219" s="27" t="str">
        <f>IFERROR(VLOOKUP(A219,[1]Revenue_Margin_input_ISC!A:K,7,0),"")</f>
        <v/>
      </c>
      <c r="U219" s="28" t="str">
        <f>IFERROR(VLOOKUP(A219,[1]Revenue_Margin_input_ISC!A:K,8,0),"")</f>
        <v/>
      </c>
      <c r="V219" s="28" t="str">
        <f>IFERROR(VLOOKUP($A219,[1]Revenue_Margin_input_ISC!$A:$AK,9,0),"")</f>
        <v/>
      </c>
      <c r="W219" s="28" t="str">
        <f>IFERROR(VLOOKUP($A219,[1]Revenue_Margin_input_ISC!$A:$AK,10,0),"")</f>
        <v/>
      </c>
      <c r="X219" s="28" t="str">
        <f>IFERROR(VLOOKUP($A219,[1]Revenue_Margin_input_ISC!$A:$AK,11,0),"")</f>
        <v/>
      </c>
      <c r="Y219" s="28" t="str">
        <f>IFERROR(VLOOKUP($A219,[1]Revenue_Margin_input_ISC!$A:$AK,12,0),"")</f>
        <v/>
      </c>
      <c r="Z219" s="28" t="str">
        <f>IFERROR(VLOOKUP($A219,[1]Revenue_Margin_input_ISC!$A:$AK,13,0),"")</f>
        <v/>
      </c>
      <c r="AA219" s="29">
        <f t="shared" si="103"/>
        <v>0</v>
      </c>
      <c r="AB219" s="30">
        <f t="shared" si="103"/>
        <v>0</v>
      </c>
      <c r="AC219" s="30">
        <f t="shared" si="103"/>
        <v>0</v>
      </c>
      <c r="AD219" s="30">
        <f t="shared" si="103"/>
        <v>0</v>
      </c>
      <c r="AE219" s="30">
        <f t="shared" si="103"/>
        <v>0</v>
      </c>
      <c r="AF219" s="30">
        <f t="shared" si="103"/>
        <v>0</v>
      </c>
      <c r="AG219" s="31">
        <f t="shared" si="103"/>
        <v>0</v>
      </c>
      <c r="AH219" s="29">
        <f t="shared" si="104"/>
        <v>0</v>
      </c>
      <c r="AI219" s="30">
        <f t="shared" si="104"/>
        <v>0</v>
      </c>
      <c r="AJ219" s="30">
        <f t="shared" si="104"/>
        <v>0</v>
      </c>
      <c r="AK219" s="30">
        <f t="shared" si="104"/>
        <v>0</v>
      </c>
      <c r="AL219" s="30">
        <f t="shared" si="104"/>
        <v>0</v>
      </c>
      <c r="AM219" s="30">
        <f t="shared" si="104"/>
        <v>0</v>
      </c>
      <c r="AN219" s="31">
        <f t="shared" si="104"/>
        <v>0</v>
      </c>
      <c r="AO219" s="42" t="str">
        <f t="shared" si="94"/>
        <v/>
      </c>
      <c r="AP219" s="43" t="str">
        <f t="shared" si="94"/>
        <v/>
      </c>
      <c r="AQ219" s="43" t="str">
        <f t="shared" si="94"/>
        <v/>
      </c>
      <c r="AR219" s="43" t="str">
        <f t="shared" si="94"/>
        <v/>
      </c>
      <c r="AS219" s="43" t="str">
        <f t="shared" si="94"/>
        <v/>
      </c>
      <c r="AT219" s="43" t="str">
        <f t="shared" si="94"/>
        <v/>
      </c>
      <c r="AU219" s="90" t="str">
        <f t="shared" si="94"/>
        <v/>
      </c>
      <c r="AV219" t="str">
        <f t="shared" si="108"/>
        <v>C4 4-9T - Standard and Premium</v>
      </c>
      <c r="AW219" t="str">
        <f t="shared" si="106"/>
        <v>C4 4-9T - Standard and Premium_AM &amp; EMEA</v>
      </c>
    </row>
    <row r="220" spans="1:49" ht="15" outlineLevel="1" x14ac:dyDescent="0.25">
      <c r="A220" s="21" t="s">
        <v>442</v>
      </c>
      <c r="B220" t="s">
        <v>443</v>
      </c>
      <c r="C220" t="s">
        <v>211</v>
      </c>
      <c r="D220" t="s">
        <v>15</v>
      </c>
      <c r="E220" t="str">
        <f>VLOOKUP(A220,[1]VLookup!G:I,3,0)</f>
        <v>C4 &gt;3.5 T</v>
      </c>
      <c r="F220" s="105">
        <v>0</v>
      </c>
      <c r="G220" s="103">
        <f t="shared" si="107"/>
        <v>0</v>
      </c>
      <c r="H220" s="103">
        <f>IFERROR(VLOOKUP(A220,[1]ISC_bookings_input!H:I,2,0),0)</f>
        <v>0</v>
      </c>
      <c r="I220" s="103">
        <f t="shared" si="105"/>
        <v>0</v>
      </c>
      <c r="J220" s="103">
        <f t="shared" si="105"/>
        <v>0</v>
      </c>
      <c r="K220" s="103">
        <f t="shared" si="105"/>
        <v>0</v>
      </c>
      <c r="L220" s="104">
        <f t="shared" si="105"/>
        <v>0</v>
      </c>
      <c r="M220" s="86" t="str">
        <f>IFERROR(VLOOKUP(A220,[1]Revenue_Margin_input_ISC!A:F,6,0),"")</f>
        <v/>
      </c>
      <c r="N220" s="25" t="str">
        <f t="shared" si="100"/>
        <v/>
      </c>
      <c r="O220" s="25" t="str">
        <f t="shared" si="100"/>
        <v/>
      </c>
      <c r="P220" s="25" t="str">
        <f t="shared" si="100"/>
        <v/>
      </c>
      <c r="Q220" s="25" t="str">
        <f t="shared" si="100"/>
        <v/>
      </c>
      <c r="R220" s="25" t="str">
        <f t="shared" si="100"/>
        <v/>
      </c>
      <c r="S220" s="26" t="str">
        <f t="shared" si="100"/>
        <v/>
      </c>
      <c r="T220" s="27" t="str">
        <f>IFERROR(VLOOKUP(A220,[1]Revenue_Margin_input_ISC!A:K,7,0),"")</f>
        <v/>
      </c>
      <c r="U220" s="28" t="str">
        <f>IFERROR(VLOOKUP(A220,[1]Revenue_Margin_input_ISC!A:K,8,0),"")</f>
        <v/>
      </c>
      <c r="V220" s="28" t="str">
        <f>IFERROR(VLOOKUP($A220,[1]Revenue_Margin_input_ISC!$A:$AK,9,0),"")</f>
        <v/>
      </c>
      <c r="W220" s="28" t="str">
        <f>IFERROR(VLOOKUP($A220,[1]Revenue_Margin_input_ISC!$A:$AK,10,0),"")</f>
        <v/>
      </c>
      <c r="X220" s="28" t="str">
        <f>IFERROR(VLOOKUP($A220,[1]Revenue_Margin_input_ISC!$A:$AK,11,0),"")</f>
        <v/>
      </c>
      <c r="Y220" s="28" t="str">
        <f>IFERROR(VLOOKUP($A220,[1]Revenue_Margin_input_ISC!$A:$AK,12,0),"")</f>
        <v/>
      </c>
      <c r="Z220" s="28" t="str">
        <f>IFERROR(VLOOKUP($A220,[1]Revenue_Margin_input_ISC!$A:$AK,13,0),"")</f>
        <v/>
      </c>
      <c r="AA220" s="29">
        <f t="shared" si="103"/>
        <v>0</v>
      </c>
      <c r="AB220" s="30">
        <f t="shared" si="103"/>
        <v>0</v>
      </c>
      <c r="AC220" s="30">
        <f t="shared" si="103"/>
        <v>0</v>
      </c>
      <c r="AD220" s="30">
        <f t="shared" si="103"/>
        <v>0</v>
      </c>
      <c r="AE220" s="30">
        <f t="shared" si="103"/>
        <v>0</v>
      </c>
      <c r="AF220" s="30">
        <f t="shared" si="103"/>
        <v>0</v>
      </c>
      <c r="AG220" s="31">
        <f t="shared" si="103"/>
        <v>0</v>
      </c>
      <c r="AH220" s="29">
        <f t="shared" si="104"/>
        <v>0</v>
      </c>
      <c r="AI220" s="30">
        <f t="shared" si="104"/>
        <v>0</v>
      </c>
      <c r="AJ220" s="30">
        <f t="shared" si="104"/>
        <v>0</v>
      </c>
      <c r="AK220" s="30">
        <f t="shared" si="104"/>
        <v>0</v>
      </c>
      <c r="AL220" s="30">
        <f t="shared" si="104"/>
        <v>0</v>
      </c>
      <c r="AM220" s="30">
        <f t="shared" si="104"/>
        <v>0</v>
      </c>
      <c r="AN220" s="31">
        <f t="shared" si="104"/>
        <v>0</v>
      </c>
      <c r="AO220" s="42" t="str">
        <f t="shared" si="94"/>
        <v/>
      </c>
      <c r="AP220" s="43" t="str">
        <f t="shared" si="94"/>
        <v/>
      </c>
      <c r="AQ220" s="43" t="str">
        <f t="shared" si="94"/>
        <v/>
      </c>
      <c r="AR220" s="43" t="str">
        <f t="shared" si="94"/>
        <v/>
      </c>
      <c r="AS220" s="43" t="str">
        <f t="shared" si="94"/>
        <v/>
      </c>
      <c r="AT220" s="43" t="str">
        <f t="shared" si="94"/>
        <v/>
      </c>
      <c r="AU220" s="90" t="str">
        <f t="shared" si="94"/>
        <v/>
      </c>
      <c r="AV220" t="str">
        <f t="shared" si="108"/>
        <v>C4 4-9T - Standard and Premium</v>
      </c>
      <c r="AW220" t="str">
        <f t="shared" si="106"/>
        <v>C4 4-9T - Standard and Premium_AM &amp; EMEA</v>
      </c>
    </row>
    <row r="221" spans="1:49" ht="15" x14ac:dyDescent="0.25">
      <c r="A221" s="35" t="s">
        <v>444</v>
      </c>
      <c r="F221" s="106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2">
        <v>0</v>
      </c>
      <c r="M221" s="86" t="str">
        <f>IFERROR(VLOOKUP(A221,[1]Revenue_Margin_input_ISC!A:F,6,0),"")</f>
        <v/>
      </c>
      <c r="N221" s="25" t="str">
        <f t="shared" si="100"/>
        <v/>
      </c>
      <c r="O221" s="25" t="str">
        <f t="shared" si="100"/>
        <v/>
      </c>
      <c r="P221" s="25" t="str">
        <f t="shared" si="100"/>
        <v/>
      </c>
      <c r="Q221" s="25" t="str">
        <f t="shared" si="100"/>
        <v/>
      </c>
      <c r="R221" s="25" t="str">
        <f t="shared" si="100"/>
        <v/>
      </c>
      <c r="S221" s="26" t="str">
        <f t="shared" si="100"/>
        <v/>
      </c>
      <c r="T221" s="27" t="str">
        <f>IFERROR(VLOOKUP(A221,[1]Revenue_Margin_input_ISC!A:K,7,0),"")</f>
        <v/>
      </c>
      <c r="U221" s="28" t="str">
        <f>IFERROR(VLOOKUP(A221,[1]Revenue_Margin_input_ISC!A:K,8,0),"")</f>
        <v/>
      </c>
      <c r="V221" s="28" t="str">
        <f>IFERROR(VLOOKUP($A221,[1]Revenue_Margin_input_ISC!$A:$AK,9,0),"")</f>
        <v/>
      </c>
      <c r="W221" s="28" t="str">
        <f>IFERROR(VLOOKUP($A221,[1]Revenue_Margin_input_ISC!$A:$AK,10,0),"")</f>
        <v/>
      </c>
      <c r="X221" s="28" t="str">
        <f>IFERROR(VLOOKUP($A221,[1]Revenue_Margin_input_ISC!$A:$AK,11,0),"")</f>
        <v/>
      </c>
      <c r="Y221" s="28" t="str">
        <f>IFERROR(VLOOKUP($A221,[1]Revenue_Margin_input_ISC!$A:$AK,12,0),"")</f>
        <v/>
      </c>
      <c r="Z221" s="28" t="str">
        <f>IFERROR(VLOOKUP($A221,[1]Revenue_Margin_input_ISC!$A:$AK,13,0),"")</f>
        <v/>
      </c>
      <c r="AA221" s="39">
        <f>SUM(AA215:AA220)</f>
        <v>0</v>
      </c>
      <c r="AB221" s="40">
        <f t="shared" ref="AB221:AN221" si="109">SUM(AB215:AB220)</f>
        <v>0</v>
      </c>
      <c r="AC221" s="40">
        <f t="shared" si="109"/>
        <v>0</v>
      </c>
      <c r="AD221" s="40">
        <f t="shared" si="109"/>
        <v>0</v>
      </c>
      <c r="AE221" s="40">
        <f t="shared" si="109"/>
        <v>0</v>
      </c>
      <c r="AF221" s="40">
        <f t="shared" si="109"/>
        <v>0</v>
      </c>
      <c r="AG221" s="41">
        <f t="shared" si="109"/>
        <v>0</v>
      </c>
      <c r="AH221" s="39">
        <f t="shared" si="109"/>
        <v>0</v>
      </c>
      <c r="AI221" s="40">
        <f t="shared" si="109"/>
        <v>0</v>
      </c>
      <c r="AJ221" s="40">
        <f t="shared" si="109"/>
        <v>0</v>
      </c>
      <c r="AK221" s="40">
        <f t="shared" si="109"/>
        <v>0</v>
      </c>
      <c r="AL221" s="40">
        <f t="shared" si="109"/>
        <v>0</v>
      </c>
      <c r="AM221" s="40">
        <f t="shared" si="109"/>
        <v>0</v>
      </c>
      <c r="AN221" s="41">
        <f t="shared" si="109"/>
        <v>0</v>
      </c>
      <c r="AO221" s="42" t="str">
        <f t="shared" si="94"/>
        <v/>
      </c>
      <c r="AP221" s="43" t="str">
        <f t="shared" si="94"/>
        <v/>
      </c>
      <c r="AQ221" s="43" t="str">
        <f t="shared" si="94"/>
        <v/>
      </c>
      <c r="AR221" s="43" t="str">
        <f t="shared" si="94"/>
        <v/>
      </c>
      <c r="AS221" s="43" t="str">
        <f t="shared" si="94"/>
        <v/>
      </c>
      <c r="AT221" s="43" t="str">
        <f t="shared" si="94"/>
        <v/>
      </c>
      <c r="AU221" s="90" t="str">
        <f t="shared" si="94"/>
        <v/>
      </c>
      <c r="AW221" t="str">
        <f t="shared" si="81"/>
        <v>_</v>
      </c>
    </row>
    <row r="222" spans="1:49" ht="15" outlineLevel="1" x14ac:dyDescent="0.25">
      <c r="A222" s="21" t="s">
        <v>473</v>
      </c>
      <c r="B222" t="s">
        <v>446</v>
      </c>
      <c r="C222" t="s">
        <v>21</v>
      </c>
      <c r="D222" t="s">
        <v>18</v>
      </c>
      <c r="E222" t="str">
        <f>VLOOKUP(A222,[1]VLookup!G:I,3,0)</f>
        <v>C5 1-3.5 T</v>
      </c>
      <c r="F222" s="105">
        <v>0</v>
      </c>
      <c r="G222" s="103">
        <f>IFERROR(ROUND((G$241-G$239-G$240)*$F222/SUM($F$222:$F$238),0),0)</f>
        <v>0</v>
      </c>
      <c r="H222" s="103">
        <f>IFERROR(VLOOKUP(A222,[1]ISC_bookings_input!H:I,2,0),0)</f>
        <v>0</v>
      </c>
      <c r="I222" s="103">
        <f t="shared" ref="I222:L238" si="110">IFERROR(ROUND((I$241-I$239-I$240)*$F222/SUM($F$222:$F$238),0),0)</f>
        <v>0</v>
      </c>
      <c r="J222" s="103">
        <f t="shared" si="110"/>
        <v>0</v>
      </c>
      <c r="K222" s="103">
        <f t="shared" si="110"/>
        <v>0</v>
      </c>
      <c r="L222" s="104">
        <f t="shared" si="110"/>
        <v>0</v>
      </c>
      <c r="M222" s="86">
        <f>IFERROR(VLOOKUP(A222,[1]Revenue_Margin_input_ISC!A:F,6,0),"")</f>
        <v>17</v>
      </c>
      <c r="N222" s="25">
        <f t="shared" si="100"/>
        <v>17</v>
      </c>
      <c r="O222" s="25">
        <f t="shared" si="100"/>
        <v>17</v>
      </c>
      <c r="P222" s="25">
        <f t="shared" si="100"/>
        <v>17</v>
      </c>
      <c r="Q222" s="25">
        <f t="shared" si="100"/>
        <v>17</v>
      </c>
      <c r="R222" s="25">
        <f t="shared" si="100"/>
        <v>17</v>
      </c>
      <c r="S222" s="26">
        <f t="shared" si="100"/>
        <v>17</v>
      </c>
      <c r="T222" s="27">
        <f>IFERROR(VLOOKUP(A222,[1]Revenue_Margin_input_ISC!A:K,7,0),"")</f>
        <v>0.15</v>
      </c>
      <c r="U222" s="28">
        <f>IFERROR(VLOOKUP(A222,[1]Revenue_Margin_input_ISC!A:K,8,0),"")</f>
        <v>0.15</v>
      </c>
      <c r="V222" s="28">
        <f>IFERROR(VLOOKUP($A222,[1]Revenue_Margin_input_ISC!$A:$AK,9,0),"")</f>
        <v>0.15</v>
      </c>
      <c r="W222" s="28">
        <f>IFERROR(VLOOKUP($A222,[1]Revenue_Margin_input_ISC!$A:$AK,10,0),"")</f>
        <v>0.15</v>
      </c>
      <c r="X222" s="28">
        <f>IFERROR(VLOOKUP($A222,[1]Revenue_Margin_input_ISC!$A:$AK,11,0),"")</f>
        <v>0.15</v>
      </c>
      <c r="Y222" s="28">
        <f>IFERROR(VLOOKUP($A222,[1]Revenue_Margin_input_ISC!$A:$AK,12,0),"")</f>
        <v>0.15</v>
      </c>
      <c r="Z222" s="28">
        <f>IFERROR(VLOOKUP($A222,[1]Revenue_Margin_input_ISC!$A:$AK,13,0),"")</f>
        <v>0.15</v>
      </c>
      <c r="AA222" s="29">
        <f t="shared" ref="AA222:AG240" si="111">IFERROR(F222*M222,0)</f>
        <v>0</v>
      </c>
      <c r="AB222" s="30">
        <f t="shared" si="111"/>
        <v>0</v>
      </c>
      <c r="AC222" s="30">
        <f t="shared" si="111"/>
        <v>0</v>
      </c>
      <c r="AD222" s="30">
        <f t="shared" si="111"/>
        <v>0</v>
      </c>
      <c r="AE222" s="30">
        <f t="shared" si="111"/>
        <v>0</v>
      </c>
      <c r="AF222" s="30">
        <f t="shared" si="111"/>
        <v>0</v>
      </c>
      <c r="AG222" s="31">
        <f t="shared" si="111"/>
        <v>0</v>
      </c>
      <c r="AH222" s="29">
        <f t="shared" ref="AH222:AN240" si="112">IFERROR(AA222*T222,0)</f>
        <v>0</v>
      </c>
      <c r="AI222" s="30">
        <f t="shared" si="112"/>
        <v>0</v>
      </c>
      <c r="AJ222" s="30">
        <f t="shared" si="112"/>
        <v>0</v>
      </c>
      <c r="AK222" s="30">
        <f t="shared" si="112"/>
        <v>0</v>
      </c>
      <c r="AL222" s="30">
        <f t="shared" si="112"/>
        <v>0</v>
      </c>
      <c r="AM222" s="30">
        <f t="shared" si="112"/>
        <v>0</v>
      </c>
      <c r="AN222" s="31">
        <f t="shared" si="112"/>
        <v>0</v>
      </c>
      <c r="AO222" s="42" t="str">
        <f t="shared" si="94"/>
        <v/>
      </c>
      <c r="AP222" s="43" t="str">
        <f t="shared" si="94"/>
        <v/>
      </c>
      <c r="AQ222" s="43" t="str">
        <f t="shared" si="94"/>
        <v/>
      </c>
      <c r="AR222" s="43" t="str">
        <f t="shared" si="94"/>
        <v/>
      </c>
      <c r="AS222" s="43" t="str">
        <f t="shared" si="94"/>
        <v/>
      </c>
      <c r="AT222" s="43" t="str">
        <f t="shared" si="94"/>
        <v/>
      </c>
      <c r="AU222" s="90" t="str">
        <f t="shared" si="94"/>
        <v/>
      </c>
      <c r="AV222" t="str">
        <f>$A$241</f>
        <v>C5 1-3.5T - Standard and Premium</v>
      </c>
      <c r="AW222" t="str">
        <f t="shared" ref="AW222:AW223" si="113">AV222&amp;"_"&amp;"AM &amp; EMEA"</f>
        <v>C5 1-3.5T - Standard and Premium_AM &amp; EMEA</v>
      </c>
    </row>
    <row r="223" spans="1:49" ht="15" outlineLevel="1" x14ac:dyDescent="0.25">
      <c r="A223" s="21" t="s">
        <v>476</v>
      </c>
      <c r="B223" t="s">
        <v>447</v>
      </c>
      <c r="C223" t="s">
        <v>21</v>
      </c>
      <c r="D223" t="s">
        <v>15</v>
      </c>
      <c r="E223" t="str">
        <f>VLOOKUP(A223,[1]VLookup!G:I,3,0)</f>
        <v>C5 1-3.5 T</v>
      </c>
      <c r="F223" s="105">
        <v>0</v>
      </c>
      <c r="G223" s="103">
        <f t="shared" ref="G223:G238" si="114">IFERROR(ROUND((G$241-G$239-G$240)*$F223/SUM($F$222:$F$238),0),0)</f>
        <v>0</v>
      </c>
      <c r="H223" s="103">
        <f>IFERROR(VLOOKUP(A223,[1]ISC_bookings_input!H:I,2,0),0)</f>
        <v>0</v>
      </c>
      <c r="I223" s="103">
        <f t="shared" si="110"/>
        <v>0</v>
      </c>
      <c r="J223" s="103">
        <f t="shared" si="110"/>
        <v>0</v>
      </c>
      <c r="K223" s="103">
        <f t="shared" si="110"/>
        <v>0</v>
      </c>
      <c r="L223" s="104">
        <f t="shared" si="110"/>
        <v>0</v>
      </c>
      <c r="M223" s="86">
        <f>IFERROR(VLOOKUP(A223,[1]Revenue_Margin_input_ISC!A:F,6,0),"")</f>
        <v>17</v>
      </c>
      <c r="N223" s="25">
        <f t="shared" si="100"/>
        <v>17</v>
      </c>
      <c r="O223" s="25">
        <f t="shared" si="100"/>
        <v>17</v>
      </c>
      <c r="P223" s="25">
        <f t="shared" si="100"/>
        <v>17</v>
      </c>
      <c r="Q223" s="25">
        <f t="shared" si="100"/>
        <v>17</v>
      </c>
      <c r="R223" s="25">
        <f t="shared" si="100"/>
        <v>17</v>
      </c>
      <c r="S223" s="26">
        <f t="shared" si="100"/>
        <v>17</v>
      </c>
      <c r="T223" s="27">
        <f>IFERROR(VLOOKUP(A223,[1]Revenue_Margin_input_ISC!A:K,7,0),"")</f>
        <v>0.15</v>
      </c>
      <c r="U223" s="28">
        <f>IFERROR(VLOOKUP(A223,[1]Revenue_Margin_input_ISC!A:K,8,0),"")</f>
        <v>0.15</v>
      </c>
      <c r="V223" s="28">
        <f>IFERROR(VLOOKUP($A223,[1]Revenue_Margin_input_ISC!$A:$AK,9,0),"")</f>
        <v>0.15</v>
      </c>
      <c r="W223" s="28">
        <f>IFERROR(VLOOKUP($A223,[1]Revenue_Margin_input_ISC!$A:$AK,10,0),"")</f>
        <v>0.15</v>
      </c>
      <c r="X223" s="28">
        <f>IFERROR(VLOOKUP($A223,[1]Revenue_Margin_input_ISC!$A:$AK,11,0),"")</f>
        <v>0.15</v>
      </c>
      <c r="Y223" s="28">
        <f>IFERROR(VLOOKUP($A223,[1]Revenue_Margin_input_ISC!$A:$AK,12,0),"")</f>
        <v>0.15</v>
      </c>
      <c r="Z223" s="28">
        <f>IFERROR(VLOOKUP($A223,[1]Revenue_Margin_input_ISC!$A:$AK,13,0),"")</f>
        <v>0.15</v>
      </c>
      <c r="AA223" s="29">
        <f t="shared" si="111"/>
        <v>0</v>
      </c>
      <c r="AB223" s="30">
        <f t="shared" si="111"/>
        <v>0</v>
      </c>
      <c r="AC223" s="30">
        <f t="shared" si="111"/>
        <v>0</v>
      </c>
      <c r="AD223" s="30">
        <f t="shared" si="111"/>
        <v>0</v>
      </c>
      <c r="AE223" s="30">
        <f t="shared" si="111"/>
        <v>0</v>
      </c>
      <c r="AF223" s="30">
        <f t="shared" si="111"/>
        <v>0</v>
      </c>
      <c r="AG223" s="31">
        <f t="shared" si="111"/>
        <v>0</v>
      </c>
      <c r="AH223" s="29">
        <f t="shared" si="112"/>
        <v>0</v>
      </c>
      <c r="AI223" s="30">
        <f t="shared" si="112"/>
        <v>0</v>
      </c>
      <c r="AJ223" s="30">
        <f t="shared" si="112"/>
        <v>0</v>
      </c>
      <c r="AK223" s="30">
        <f t="shared" si="112"/>
        <v>0</v>
      </c>
      <c r="AL223" s="30">
        <f t="shared" si="112"/>
        <v>0</v>
      </c>
      <c r="AM223" s="30">
        <f t="shared" si="112"/>
        <v>0</v>
      </c>
      <c r="AN223" s="31">
        <f t="shared" si="112"/>
        <v>0</v>
      </c>
      <c r="AO223" s="42" t="str">
        <f t="shared" si="94"/>
        <v/>
      </c>
      <c r="AP223" s="43" t="str">
        <f t="shared" si="94"/>
        <v/>
      </c>
      <c r="AQ223" s="43" t="str">
        <f t="shared" si="94"/>
        <v/>
      </c>
      <c r="AR223" s="43" t="str">
        <f t="shared" si="94"/>
        <v/>
      </c>
      <c r="AS223" s="43" t="str">
        <f t="shared" si="94"/>
        <v/>
      </c>
      <c r="AT223" s="43" t="str">
        <f t="shared" si="94"/>
        <v/>
      </c>
      <c r="AU223" s="90" t="str">
        <f t="shared" si="94"/>
        <v/>
      </c>
      <c r="AV223" t="str">
        <f t="shared" ref="AV223:AV240" si="115">$A$241</f>
        <v>C5 1-3.5T - Standard and Premium</v>
      </c>
      <c r="AW223" t="str">
        <f t="shared" si="113"/>
        <v>C5 1-3.5T - Standard and Premium_AM &amp; EMEA</v>
      </c>
    </row>
    <row r="224" spans="1:49" ht="15" outlineLevel="1" x14ac:dyDescent="0.25">
      <c r="A224" s="21" t="s">
        <v>448</v>
      </c>
      <c r="B224" t="s">
        <v>449</v>
      </c>
      <c r="C224" t="s">
        <v>14</v>
      </c>
      <c r="D224" t="s">
        <v>18</v>
      </c>
      <c r="E224" t="str">
        <f>VLOOKUP(A224,[1]VLookup!G:I,3,0)</f>
        <v>C5 1-3.5 T</v>
      </c>
      <c r="F224" s="105">
        <v>0</v>
      </c>
      <c r="G224" s="103">
        <f t="shared" si="114"/>
        <v>0</v>
      </c>
      <c r="H224" s="103">
        <f>IFERROR(VLOOKUP(A224,[1]ISC_bookings_input!H:I,2,0),0)</f>
        <v>0</v>
      </c>
      <c r="I224" s="103">
        <f t="shared" si="110"/>
        <v>0</v>
      </c>
      <c r="J224" s="103">
        <f t="shared" si="110"/>
        <v>0</v>
      </c>
      <c r="K224" s="103">
        <f t="shared" si="110"/>
        <v>0</v>
      </c>
      <c r="L224" s="104">
        <f t="shared" si="110"/>
        <v>0</v>
      </c>
      <c r="M224" s="86" t="str">
        <f>IFERROR(VLOOKUP(A224,[1]Revenue_Margin_input_ISC!A:F,6,0),"")</f>
        <v/>
      </c>
      <c r="N224" s="25" t="str">
        <f t="shared" si="100"/>
        <v/>
      </c>
      <c r="O224" s="25" t="str">
        <f t="shared" si="100"/>
        <v/>
      </c>
      <c r="P224" s="25" t="str">
        <f t="shared" si="100"/>
        <v/>
      </c>
      <c r="Q224" s="25" t="str">
        <f t="shared" si="100"/>
        <v/>
      </c>
      <c r="R224" s="25" t="str">
        <f t="shared" si="100"/>
        <v/>
      </c>
      <c r="S224" s="26" t="str">
        <f t="shared" si="100"/>
        <v/>
      </c>
      <c r="T224" s="27" t="str">
        <f>IFERROR(VLOOKUP(A224,[1]Revenue_Margin_input_ISC!A:K,7,0),"")</f>
        <v/>
      </c>
      <c r="U224" s="28" t="str">
        <f>IFERROR(VLOOKUP(A224,[1]Revenue_Margin_input_ISC!A:K,8,0),"")</f>
        <v/>
      </c>
      <c r="V224" s="28" t="str">
        <f>IFERROR(VLOOKUP($A224,[1]Revenue_Margin_input_ISC!$A:$AK,9,0),"")</f>
        <v/>
      </c>
      <c r="W224" s="28" t="str">
        <f>IFERROR(VLOOKUP($A224,[1]Revenue_Margin_input_ISC!$A:$AK,10,0),"")</f>
        <v/>
      </c>
      <c r="X224" s="28" t="str">
        <f>IFERROR(VLOOKUP($A224,[1]Revenue_Margin_input_ISC!$A:$AK,11,0),"")</f>
        <v/>
      </c>
      <c r="Y224" s="28" t="str">
        <f>IFERROR(VLOOKUP($A224,[1]Revenue_Margin_input_ISC!$A:$AK,12,0),"")</f>
        <v/>
      </c>
      <c r="Z224" s="28" t="str">
        <f>IFERROR(VLOOKUP($A224,[1]Revenue_Margin_input_ISC!$A:$AK,13,0),"")</f>
        <v/>
      </c>
      <c r="AA224" s="29">
        <f t="shared" si="111"/>
        <v>0</v>
      </c>
      <c r="AB224" s="30">
        <f t="shared" si="111"/>
        <v>0</v>
      </c>
      <c r="AC224" s="30">
        <f t="shared" si="111"/>
        <v>0</v>
      </c>
      <c r="AD224" s="30">
        <f t="shared" si="111"/>
        <v>0</v>
      </c>
      <c r="AE224" s="30">
        <f t="shared" si="111"/>
        <v>0</v>
      </c>
      <c r="AF224" s="30">
        <f t="shared" si="111"/>
        <v>0</v>
      </c>
      <c r="AG224" s="31">
        <f t="shared" si="111"/>
        <v>0</v>
      </c>
      <c r="AH224" s="29">
        <f t="shared" si="112"/>
        <v>0</v>
      </c>
      <c r="AI224" s="30">
        <f t="shared" si="112"/>
        <v>0</v>
      </c>
      <c r="AJ224" s="30">
        <f t="shared" si="112"/>
        <v>0</v>
      </c>
      <c r="AK224" s="30">
        <f t="shared" si="112"/>
        <v>0</v>
      </c>
      <c r="AL224" s="30">
        <f t="shared" si="112"/>
        <v>0</v>
      </c>
      <c r="AM224" s="30">
        <f t="shared" si="112"/>
        <v>0</v>
      </c>
      <c r="AN224" s="31">
        <f t="shared" si="112"/>
        <v>0</v>
      </c>
      <c r="AO224" s="42" t="str">
        <f t="shared" si="94"/>
        <v/>
      </c>
      <c r="AP224" s="43" t="str">
        <f t="shared" si="94"/>
        <v/>
      </c>
      <c r="AQ224" s="43" t="str">
        <f t="shared" si="94"/>
        <v/>
      </c>
      <c r="AR224" s="43" t="str">
        <f t="shared" si="94"/>
        <v/>
      </c>
      <c r="AS224" s="43" t="str">
        <f t="shared" si="94"/>
        <v/>
      </c>
      <c r="AT224" s="43" t="str">
        <f t="shared" si="94"/>
        <v/>
      </c>
      <c r="AU224" s="90" t="str">
        <f t="shared" si="94"/>
        <v/>
      </c>
      <c r="AV224" t="str">
        <f t="shared" si="115"/>
        <v>C5 1-3.5T - Standard and Premium</v>
      </c>
      <c r="AW224" t="str">
        <f t="shared" si="81"/>
        <v>C5 1-3.5T - Standard and Premium_SN</v>
      </c>
    </row>
    <row r="225" spans="1:49" ht="15" outlineLevel="1" x14ac:dyDescent="0.25">
      <c r="A225" s="21" t="s">
        <v>450</v>
      </c>
      <c r="B225" t="s">
        <v>451</v>
      </c>
      <c r="C225" t="s">
        <v>14</v>
      </c>
      <c r="D225" t="s">
        <v>15</v>
      </c>
      <c r="E225" t="str">
        <f>VLOOKUP(A225,[1]VLookup!G:I,3,0)</f>
        <v>C5 1-3.5 T</v>
      </c>
      <c r="F225" s="105">
        <v>0</v>
      </c>
      <c r="G225" s="103">
        <f t="shared" si="114"/>
        <v>0</v>
      </c>
      <c r="H225" s="103">
        <f>IFERROR(VLOOKUP(A225,[1]ISC_bookings_input!H:I,2,0),0)</f>
        <v>0</v>
      </c>
      <c r="I225" s="103">
        <f t="shared" si="110"/>
        <v>0</v>
      </c>
      <c r="J225" s="103">
        <f t="shared" si="110"/>
        <v>0</v>
      </c>
      <c r="K225" s="103">
        <f t="shared" si="110"/>
        <v>0</v>
      </c>
      <c r="L225" s="104">
        <f t="shared" si="110"/>
        <v>0</v>
      </c>
      <c r="M225" s="86" t="str">
        <f>IFERROR(VLOOKUP(A225,[1]Revenue_Margin_input_ISC!A:F,6,0),"")</f>
        <v/>
      </c>
      <c r="N225" s="25" t="str">
        <f t="shared" si="100"/>
        <v/>
      </c>
      <c r="O225" s="25" t="str">
        <f t="shared" si="100"/>
        <v/>
      </c>
      <c r="P225" s="25" t="str">
        <f t="shared" si="100"/>
        <v/>
      </c>
      <c r="Q225" s="25" t="str">
        <f t="shared" si="100"/>
        <v/>
      </c>
      <c r="R225" s="25" t="str">
        <f t="shared" si="100"/>
        <v/>
      </c>
      <c r="S225" s="26" t="str">
        <f t="shared" si="100"/>
        <v/>
      </c>
      <c r="T225" s="27" t="str">
        <f>IFERROR(VLOOKUP(A225,[1]Revenue_Margin_input_ISC!A:K,7,0),"")</f>
        <v/>
      </c>
      <c r="U225" s="28" t="str">
        <f>IFERROR(VLOOKUP(A225,[1]Revenue_Margin_input_ISC!A:K,8,0),"")</f>
        <v/>
      </c>
      <c r="V225" s="28" t="str">
        <f>IFERROR(VLOOKUP($A225,[1]Revenue_Margin_input_ISC!$A:$AK,9,0),"")</f>
        <v/>
      </c>
      <c r="W225" s="28" t="str">
        <f>IFERROR(VLOOKUP($A225,[1]Revenue_Margin_input_ISC!$A:$AK,10,0),"")</f>
        <v/>
      </c>
      <c r="X225" s="28" t="str">
        <f>IFERROR(VLOOKUP($A225,[1]Revenue_Margin_input_ISC!$A:$AK,11,0),"")</f>
        <v/>
      </c>
      <c r="Y225" s="28" t="str">
        <f>IFERROR(VLOOKUP($A225,[1]Revenue_Margin_input_ISC!$A:$AK,12,0),"")</f>
        <v/>
      </c>
      <c r="Z225" s="28" t="str">
        <f>IFERROR(VLOOKUP($A225,[1]Revenue_Margin_input_ISC!$A:$AK,13,0),"")</f>
        <v/>
      </c>
      <c r="AA225" s="29">
        <f t="shared" si="111"/>
        <v>0</v>
      </c>
      <c r="AB225" s="30">
        <f t="shared" si="111"/>
        <v>0</v>
      </c>
      <c r="AC225" s="30">
        <f t="shared" si="111"/>
        <v>0</v>
      </c>
      <c r="AD225" s="30">
        <f t="shared" si="111"/>
        <v>0</v>
      </c>
      <c r="AE225" s="30">
        <f t="shared" si="111"/>
        <v>0</v>
      </c>
      <c r="AF225" s="30">
        <f t="shared" si="111"/>
        <v>0</v>
      </c>
      <c r="AG225" s="31">
        <f t="shared" si="111"/>
        <v>0</v>
      </c>
      <c r="AH225" s="29">
        <f t="shared" si="112"/>
        <v>0</v>
      </c>
      <c r="AI225" s="30">
        <f t="shared" si="112"/>
        <v>0</v>
      </c>
      <c r="AJ225" s="30">
        <f t="shared" si="112"/>
        <v>0</v>
      </c>
      <c r="AK225" s="30">
        <f t="shared" si="112"/>
        <v>0</v>
      </c>
      <c r="AL225" s="30">
        <f t="shared" si="112"/>
        <v>0</v>
      </c>
      <c r="AM225" s="30">
        <f t="shared" si="112"/>
        <v>0</v>
      </c>
      <c r="AN225" s="31">
        <f t="shared" si="112"/>
        <v>0</v>
      </c>
      <c r="AO225" s="42" t="str">
        <f t="shared" si="94"/>
        <v/>
      </c>
      <c r="AP225" s="43" t="str">
        <f t="shared" si="94"/>
        <v/>
      </c>
      <c r="AQ225" s="43" t="str">
        <f t="shared" si="94"/>
        <v/>
      </c>
      <c r="AR225" s="43" t="str">
        <f t="shared" si="94"/>
        <v/>
      </c>
      <c r="AS225" s="43" t="str">
        <f t="shared" si="94"/>
        <v/>
      </c>
      <c r="AT225" s="43" t="str">
        <f t="shared" si="94"/>
        <v/>
      </c>
      <c r="AU225" s="90" t="str">
        <f t="shared" si="94"/>
        <v/>
      </c>
      <c r="AV225" t="str">
        <f t="shared" si="115"/>
        <v>C5 1-3.5T - Standard and Premium</v>
      </c>
      <c r="AW225" t="str">
        <f t="shared" si="81"/>
        <v>C5 1-3.5T - Standard and Premium_SN</v>
      </c>
    </row>
    <row r="226" spans="1:49" ht="15" outlineLevel="1" x14ac:dyDescent="0.25">
      <c r="A226" s="21" t="s">
        <v>452</v>
      </c>
      <c r="B226" t="s">
        <v>453</v>
      </c>
      <c r="C226" t="s">
        <v>211</v>
      </c>
      <c r="D226" t="s">
        <v>29</v>
      </c>
      <c r="E226" t="str">
        <f>VLOOKUP(A226,[1]VLookup!G:I,3,0)</f>
        <v>C5 1-3.5 T</v>
      </c>
      <c r="F226" s="105">
        <v>0</v>
      </c>
      <c r="G226" s="103">
        <f t="shared" si="114"/>
        <v>0</v>
      </c>
      <c r="H226" s="103">
        <f>IFERROR(VLOOKUP(A226,[1]ISC_bookings_input!H:I,2,0),0)</f>
        <v>0</v>
      </c>
      <c r="I226" s="103">
        <f t="shared" si="110"/>
        <v>0</v>
      </c>
      <c r="J226" s="103">
        <f t="shared" si="110"/>
        <v>0</v>
      </c>
      <c r="K226" s="103">
        <f t="shared" si="110"/>
        <v>0</v>
      </c>
      <c r="L226" s="104">
        <f t="shared" si="110"/>
        <v>0</v>
      </c>
      <c r="M226" s="86" t="str">
        <f>IFERROR(VLOOKUP(A226,[1]Revenue_Margin_input_ISC!A:F,6,0),"")</f>
        <v/>
      </c>
      <c r="N226" s="25" t="str">
        <f t="shared" si="100"/>
        <v/>
      </c>
      <c r="O226" s="25" t="str">
        <f t="shared" si="100"/>
        <v/>
      </c>
      <c r="P226" s="25" t="str">
        <f t="shared" si="100"/>
        <v/>
      </c>
      <c r="Q226" s="25" t="str">
        <f t="shared" si="100"/>
        <v/>
      </c>
      <c r="R226" s="25" t="str">
        <f t="shared" si="100"/>
        <v/>
      </c>
      <c r="S226" s="26" t="str">
        <f t="shared" si="100"/>
        <v/>
      </c>
      <c r="T226" s="27" t="str">
        <f>IFERROR(VLOOKUP(A226,[1]Revenue_Margin_input_ISC!A:K,7,0),"")</f>
        <v/>
      </c>
      <c r="U226" s="28" t="str">
        <f>IFERROR(VLOOKUP(A226,[1]Revenue_Margin_input_ISC!A:K,8,0),"")</f>
        <v/>
      </c>
      <c r="V226" s="28" t="str">
        <f>IFERROR(VLOOKUP($A226,[1]Revenue_Margin_input_ISC!$A:$AK,9,0),"")</f>
        <v/>
      </c>
      <c r="W226" s="28" t="str">
        <f>IFERROR(VLOOKUP($A226,[1]Revenue_Margin_input_ISC!$A:$AK,10,0),"")</f>
        <v/>
      </c>
      <c r="X226" s="28" t="str">
        <f>IFERROR(VLOOKUP($A226,[1]Revenue_Margin_input_ISC!$A:$AK,11,0),"")</f>
        <v/>
      </c>
      <c r="Y226" s="28" t="str">
        <f>IFERROR(VLOOKUP($A226,[1]Revenue_Margin_input_ISC!$A:$AK,12,0),"")</f>
        <v/>
      </c>
      <c r="Z226" s="28" t="str">
        <f>IFERROR(VLOOKUP($A226,[1]Revenue_Margin_input_ISC!$A:$AK,13,0),"")</f>
        <v/>
      </c>
      <c r="AA226" s="29">
        <f t="shared" si="111"/>
        <v>0</v>
      </c>
      <c r="AB226" s="30">
        <f t="shared" si="111"/>
        <v>0</v>
      </c>
      <c r="AC226" s="30">
        <f t="shared" si="111"/>
        <v>0</v>
      </c>
      <c r="AD226" s="30">
        <f t="shared" si="111"/>
        <v>0</v>
      </c>
      <c r="AE226" s="30">
        <f t="shared" si="111"/>
        <v>0</v>
      </c>
      <c r="AF226" s="30">
        <f t="shared" si="111"/>
        <v>0</v>
      </c>
      <c r="AG226" s="31">
        <f t="shared" si="111"/>
        <v>0</v>
      </c>
      <c r="AH226" s="29">
        <f t="shared" si="112"/>
        <v>0</v>
      </c>
      <c r="AI226" s="30">
        <f t="shared" si="112"/>
        <v>0</v>
      </c>
      <c r="AJ226" s="30">
        <f t="shared" si="112"/>
        <v>0</v>
      </c>
      <c r="AK226" s="30">
        <f t="shared" si="112"/>
        <v>0</v>
      </c>
      <c r="AL226" s="30">
        <f t="shared" si="112"/>
        <v>0</v>
      </c>
      <c r="AM226" s="30">
        <f t="shared" si="112"/>
        <v>0</v>
      </c>
      <c r="AN226" s="31">
        <f t="shared" si="112"/>
        <v>0</v>
      </c>
      <c r="AO226" s="42" t="str">
        <f t="shared" si="94"/>
        <v/>
      </c>
      <c r="AP226" s="43" t="str">
        <f t="shared" si="94"/>
        <v/>
      </c>
      <c r="AQ226" s="43" t="str">
        <f t="shared" si="94"/>
        <v/>
      </c>
      <c r="AR226" s="43" t="str">
        <f t="shared" si="94"/>
        <v/>
      </c>
      <c r="AS226" s="43" t="str">
        <f t="shared" si="94"/>
        <v/>
      </c>
      <c r="AT226" s="43" t="str">
        <f t="shared" si="94"/>
        <v/>
      </c>
      <c r="AU226" s="90" t="str">
        <f t="shared" si="94"/>
        <v/>
      </c>
      <c r="AV226" t="str">
        <f t="shared" si="115"/>
        <v>C5 1-3.5T - Standard and Premium</v>
      </c>
      <c r="AW226" t="str">
        <f t="shared" ref="AW226:AW236" si="116">AV226&amp;"_"&amp;"AM &amp; EMEA"</f>
        <v>C5 1-3.5T - Standard and Premium_AM &amp; EMEA</v>
      </c>
    </row>
    <row r="227" spans="1:49" ht="15" outlineLevel="1" x14ac:dyDescent="0.25">
      <c r="A227" s="21" t="s">
        <v>454</v>
      </c>
      <c r="B227" t="s">
        <v>453</v>
      </c>
      <c r="C227" t="s">
        <v>211</v>
      </c>
      <c r="D227" t="s">
        <v>29</v>
      </c>
      <c r="E227" t="str">
        <f>VLOOKUP(A227,[1]VLookup!G:I,3,0)</f>
        <v>C5 1-3.5 T</v>
      </c>
      <c r="F227" s="105">
        <v>0</v>
      </c>
      <c r="G227" s="103">
        <f t="shared" si="114"/>
        <v>0</v>
      </c>
      <c r="H227" s="103">
        <f>IFERROR(VLOOKUP(A227,[1]ISC_bookings_input!H:I,2,0),0)</f>
        <v>0</v>
      </c>
      <c r="I227" s="103">
        <f t="shared" si="110"/>
        <v>0</v>
      </c>
      <c r="J227" s="103">
        <f t="shared" si="110"/>
        <v>0</v>
      </c>
      <c r="K227" s="103">
        <f t="shared" si="110"/>
        <v>0</v>
      </c>
      <c r="L227" s="104">
        <f t="shared" si="110"/>
        <v>0</v>
      </c>
      <c r="M227" s="86" t="str">
        <f>IFERROR(VLOOKUP(A227,[1]Revenue_Margin_input_ISC!A:F,6,0),"")</f>
        <v/>
      </c>
      <c r="N227" s="25" t="str">
        <f t="shared" ref="N227:S242" si="117">M227</f>
        <v/>
      </c>
      <c r="O227" s="25" t="str">
        <f t="shared" si="117"/>
        <v/>
      </c>
      <c r="P227" s="25" t="str">
        <f t="shared" si="117"/>
        <v/>
      </c>
      <c r="Q227" s="25" t="str">
        <f t="shared" si="117"/>
        <v/>
      </c>
      <c r="R227" s="25" t="str">
        <f t="shared" si="117"/>
        <v/>
      </c>
      <c r="S227" s="26" t="str">
        <f t="shared" si="117"/>
        <v/>
      </c>
      <c r="T227" s="27" t="str">
        <f>IFERROR(VLOOKUP(A227,[1]Revenue_Margin_input_ISC!A:K,7,0),"")</f>
        <v/>
      </c>
      <c r="U227" s="28" t="str">
        <f>IFERROR(VLOOKUP(A227,[1]Revenue_Margin_input_ISC!A:K,8,0),"")</f>
        <v/>
      </c>
      <c r="V227" s="28" t="str">
        <f>IFERROR(VLOOKUP($A227,[1]Revenue_Margin_input_ISC!$A:$AK,9,0),"")</f>
        <v/>
      </c>
      <c r="W227" s="28" t="str">
        <f>IFERROR(VLOOKUP($A227,[1]Revenue_Margin_input_ISC!$A:$AK,10,0),"")</f>
        <v/>
      </c>
      <c r="X227" s="28" t="str">
        <f>IFERROR(VLOOKUP($A227,[1]Revenue_Margin_input_ISC!$A:$AK,11,0),"")</f>
        <v/>
      </c>
      <c r="Y227" s="28" t="str">
        <f>IFERROR(VLOOKUP($A227,[1]Revenue_Margin_input_ISC!$A:$AK,12,0),"")</f>
        <v/>
      </c>
      <c r="Z227" s="28" t="str">
        <f>IFERROR(VLOOKUP($A227,[1]Revenue_Margin_input_ISC!$A:$AK,13,0),"")</f>
        <v/>
      </c>
      <c r="AA227" s="29">
        <f t="shared" si="111"/>
        <v>0</v>
      </c>
      <c r="AB227" s="30">
        <f t="shared" si="111"/>
        <v>0</v>
      </c>
      <c r="AC227" s="30">
        <f t="shared" si="111"/>
        <v>0</v>
      </c>
      <c r="AD227" s="30">
        <f t="shared" si="111"/>
        <v>0</v>
      </c>
      <c r="AE227" s="30">
        <f t="shared" si="111"/>
        <v>0</v>
      </c>
      <c r="AF227" s="30">
        <f t="shared" si="111"/>
        <v>0</v>
      </c>
      <c r="AG227" s="31">
        <f t="shared" si="111"/>
        <v>0</v>
      </c>
      <c r="AH227" s="29">
        <f t="shared" si="112"/>
        <v>0</v>
      </c>
      <c r="AI227" s="30">
        <f t="shared" si="112"/>
        <v>0</v>
      </c>
      <c r="AJ227" s="30">
        <f t="shared" si="112"/>
        <v>0</v>
      </c>
      <c r="AK227" s="30">
        <f t="shared" si="112"/>
        <v>0</v>
      </c>
      <c r="AL227" s="30">
        <f t="shared" si="112"/>
        <v>0</v>
      </c>
      <c r="AM227" s="30">
        <f t="shared" si="112"/>
        <v>0</v>
      </c>
      <c r="AN227" s="31">
        <f t="shared" si="112"/>
        <v>0</v>
      </c>
      <c r="AO227" s="42" t="str">
        <f t="shared" si="94"/>
        <v/>
      </c>
      <c r="AP227" s="43" t="str">
        <f t="shared" si="94"/>
        <v/>
      </c>
      <c r="AQ227" s="43" t="str">
        <f t="shared" si="94"/>
        <v/>
      </c>
      <c r="AR227" s="43" t="str">
        <f t="shared" si="94"/>
        <v/>
      </c>
      <c r="AS227" s="43" t="str">
        <f t="shared" si="94"/>
        <v/>
      </c>
      <c r="AT227" s="43" t="str">
        <f t="shared" si="94"/>
        <v/>
      </c>
      <c r="AU227" s="90" t="str">
        <f t="shared" si="94"/>
        <v/>
      </c>
      <c r="AV227" t="str">
        <f t="shared" si="115"/>
        <v>C5 1-3.5T - Standard and Premium</v>
      </c>
      <c r="AW227" t="str">
        <f t="shared" si="116"/>
        <v>C5 1-3.5T - Standard and Premium_AM &amp; EMEA</v>
      </c>
    </row>
    <row r="228" spans="1:49" ht="15" outlineLevel="1" x14ac:dyDescent="0.25">
      <c r="A228" s="21" t="s">
        <v>455</v>
      </c>
      <c r="B228" t="s">
        <v>453</v>
      </c>
      <c r="C228" t="s">
        <v>211</v>
      </c>
      <c r="D228" t="s">
        <v>29</v>
      </c>
      <c r="E228" t="str">
        <f>VLOOKUP(A228,[1]VLookup!G:I,3,0)</f>
        <v>C5 1-3.5 T</v>
      </c>
      <c r="F228" s="105">
        <v>0</v>
      </c>
      <c r="G228" s="103">
        <f t="shared" si="114"/>
        <v>0</v>
      </c>
      <c r="H228" s="103">
        <f>IFERROR(VLOOKUP(A228,[1]ISC_bookings_input!H:I,2,0),0)</f>
        <v>0</v>
      </c>
      <c r="I228" s="103">
        <f t="shared" si="110"/>
        <v>0</v>
      </c>
      <c r="J228" s="103">
        <f t="shared" si="110"/>
        <v>0</v>
      </c>
      <c r="K228" s="103">
        <f t="shared" si="110"/>
        <v>0</v>
      </c>
      <c r="L228" s="104">
        <f t="shared" si="110"/>
        <v>0</v>
      </c>
      <c r="M228" s="86" t="str">
        <f>IFERROR(VLOOKUP(A228,[1]Revenue_Margin_input_ISC!A:F,6,0),"")</f>
        <v/>
      </c>
      <c r="N228" s="25" t="str">
        <f t="shared" si="117"/>
        <v/>
      </c>
      <c r="O228" s="25" t="str">
        <f t="shared" si="117"/>
        <v/>
      </c>
      <c r="P228" s="25" t="str">
        <f t="shared" si="117"/>
        <v/>
      </c>
      <c r="Q228" s="25" t="str">
        <f t="shared" si="117"/>
        <v/>
      </c>
      <c r="R228" s="25" t="str">
        <f t="shared" si="117"/>
        <v/>
      </c>
      <c r="S228" s="26" t="str">
        <f t="shared" si="117"/>
        <v/>
      </c>
      <c r="T228" s="27" t="str">
        <f>IFERROR(VLOOKUP(A228,[1]Revenue_Margin_input_ISC!A:K,7,0),"")</f>
        <v/>
      </c>
      <c r="U228" s="28" t="str">
        <f>IFERROR(VLOOKUP(A228,[1]Revenue_Margin_input_ISC!A:K,8,0),"")</f>
        <v/>
      </c>
      <c r="V228" s="28" t="str">
        <f>IFERROR(VLOOKUP($A228,[1]Revenue_Margin_input_ISC!$A:$AK,9,0),"")</f>
        <v/>
      </c>
      <c r="W228" s="28" t="str">
        <f>IFERROR(VLOOKUP($A228,[1]Revenue_Margin_input_ISC!$A:$AK,10,0),"")</f>
        <v/>
      </c>
      <c r="X228" s="28" t="str">
        <f>IFERROR(VLOOKUP($A228,[1]Revenue_Margin_input_ISC!$A:$AK,11,0),"")</f>
        <v/>
      </c>
      <c r="Y228" s="28" t="str">
        <f>IFERROR(VLOOKUP($A228,[1]Revenue_Margin_input_ISC!$A:$AK,12,0),"")</f>
        <v/>
      </c>
      <c r="Z228" s="28" t="str">
        <f>IFERROR(VLOOKUP($A228,[1]Revenue_Margin_input_ISC!$A:$AK,13,0),"")</f>
        <v/>
      </c>
      <c r="AA228" s="29">
        <f t="shared" si="111"/>
        <v>0</v>
      </c>
      <c r="AB228" s="30">
        <f t="shared" si="111"/>
        <v>0</v>
      </c>
      <c r="AC228" s="30">
        <f t="shared" si="111"/>
        <v>0</v>
      </c>
      <c r="AD228" s="30">
        <f t="shared" si="111"/>
        <v>0</v>
      </c>
      <c r="AE228" s="30">
        <f t="shared" si="111"/>
        <v>0</v>
      </c>
      <c r="AF228" s="30">
        <f t="shared" si="111"/>
        <v>0</v>
      </c>
      <c r="AG228" s="31">
        <f t="shared" si="111"/>
        <v>0</v>
      </c>
      <c r="AH228" s="29">
        <f t="shared" si="112"/>
        <v>0</v>
      </c>
      <c r="AI228" s="30">
        <f t="shared" si="112"/>
        <v>0</v>
      </c>
      <c r="AJ228" s="30">
        <f t="shared" si="112"/>
        <v>0</v>
      </c>
      <c r="AK228" s="30">
        <f t="shared" si="112"/>
        <v>0</v>
      </c>
      <c r="AL228" s="30">
        <f t="shared" si="112"/>
        <v>0</v>
      </c>
      <c r="AM228" s="30">
        <f t="shared" si="112"/>
        <v>0</v>
      </c>
      <c r="AN228" s="31">
        <f t="shared" si="112"/>
        <v>0</v>
      </c>
      <c r="AO228" s="42" t="str">
        <f t="shared" si="94"/>
        <v/>
      </c>
      <c r="AP228" s="43" t="str">
        <f t="shared" si="94"/>
        <v/>
      </c>
      <c r="AQ228" s="43" t="str">
        <f t="shared" si="94"/>
        <v/>
      </c>
      <c r="AR228" s="43" t="str">
        <f t="shared" si="94"/>
        <v/>
      </c>
      <c r="AS228" s="43" t="str">
        <f t="shared" si="94"/>
        <v/>
      </c>
      <c r="AT228" s="43" t="str">
        <f t="shared" si="94"/>
        <v/>
      </c>
      <c r="AU228" s="90" t="str">
        <f t="shared" si="94"/>
        <v/>
      </c>
      <c r="AV228" t="str">
        <f t="shared" si="115"/>
        <v>C5 1-3.5T - Standard and Premium</v>
      </c>
      <c r="AW228" t="str">
        <f t="shared" si="116"/>
        <v>C5 1-3.5T - Standard and Premium_AM &amp; EMEA</v>
      </c>
    </row>
    <row r="229" spans="1:49" ht="15" outlineLevel="1" x14ac:dyDescent="0.25">
      <c r="A229" s="21" t="s">
        <v>456</v>
      </c>
      <c r="B229" t="s">
        <v>453</v>
      </c>
      <c r="C229" t="s">
        <v>211</v>
      </c>
      <c r="D229" t="s">
        <v>29</v>
      </c>
      <c r="E229" t="str">
        <f>VLOOKUP(A229,[1]VLookup!G:I,3,0)</f>
        <v>C5 1-3.5 T</v>
      </c>
      <c r="F229" s="105">
        <v>0</v>
      </c>
      <c r="G229" s="103">
        <f t="shared" si="114"/>
        <v>0</v>
      </c>
      <c r="H229" s="103">
        <f>IFERROR(VLOOKUP(A229,[1]ISC_bookings_input!H:I,2,0),0)</f>
        <v>0</v>
      </c>
      <c r="I229" s="103">
        <f t="shared" si="110"/>
        <v>0</v>
      </c>
      <c r="J229" s="103">
        <f t="shared" si="110"/>
        <v>0</v>
      </c>
      <c r="K229" s="103">
        <f t="shared" si="110"/>
        <v>0</v>
      </c>
      <c r="L229" s="104">
        <f t="shared" si="110"/>
        <v>0</v>
      </c>
      <c r="M229" s="86" t="str">
        <f>IFERROR(VLOOKUP(A229,[1]Revenue_Margin_input_ISC!A:F,6,0),"")</f>
        <v/>
      </c>
      <c r="N229" s="25" t="str">
        <f t="shared" si="117"/>
        <v/>
      </c>
      <c r="O229" s="25" t="str">
        <f t="shared" si="117"/>
        <v/>
      </c>
      <c r="P229" s="25" t="str">
        <f t="shared" si="117"/>
        <v/>
      </c>
      <c r="Q229" s="25" t="str">
        <f t="shared" si="117"/>
        <v/>
      </c>
      <c r="R229" s="25" t="str">
        <f t="shared" si="117"/>
        <v/>
      </c>
      <c r="S229" s="26" t="str">
        <f t="shared" si="117"/>
        <v/>
      </c>
      <c r="T229" s="27" t="str">
        <f>IFERROR(VLOOKUP(A229,[1]Revenue_Margin_input_ISC!A:K,7,0),"")</f>
        <v/>
      </c>
      <c r="U229" s="28" t="str">
        <f>IFERROR(VLOOKUP(A229,[1]Revenue_Margin_input_ISC!A:K,8,0),"")</f>
        <v/>
      </c>
      <c r="V229" s="28" t="str">
        <f>IFERROR(VLOOKUP($A229,[1]Revenue_Margin_input_ISC!$A:$AK,9,0),"")</f>
        <v/>
      </c>
      <c r="W229" s="28" t="str">
        <f>IFERROR(VLOOKUP($A229,[1]Revenue_Margin_input_ISC!$A:$AK,10,0),"")</f>
        <v/>
      </c>
      <c r="X229" s="28" t="str">
        <f>IFERROR(VLOOKUP($A229,[1]Revenue_Margin_input_ISC!$A:$AK,11,0),"")</f>
        <v/>
      </c>
      <c r="Y229" s="28" t="str">
        <f>IFERROR(VLOOKUP($A229,[1]Revenue_Margin_input_ISC!$A:$AK,12,0),"")</f>
        <v/>
      </c>
      <c r="Z229" s="28" t="str">
        <f>IFERROR(VLOOKUP($A229,[1]Revenue_Margin_input_ISC!$A:$AK,13,0),"")</f>
        <v/>
      </c>
      <c r="AA229" s="29">
        <f t="shared" si="111"/>
        <v>0</v>
      </c>
      <c r="AB229" s="30">
        <f t="shared" si="111"/>
        <v>0</v>
      </c>
      <c r="AC229" s="30">
        <f t="shared" si="111"/>
        <v>0</v>
      </c>
      <c r="AD229" s="30">
        <f t="shared" si="111"/>
        <v>0</v>
      </c>
      <c r="AE229" s="30">
        <f t="shared" si="111"/>
        <v>0</v>
      </c>
      <c r="AF229" s="30">
        <f t="shared" si="111"/>
        <v>0</v>
      </c>
      <c r="AG229" s="31">
        <f t="shared" si="111"/>
        <v>0</v>
      </c>
      <c r="AH229" s="29">
        <f t="shared" si="112"/>
        <v>0</v>
      </c>
      <c r="AI229" s="30">
        <f t="shared" si="112"/>
        <v>0</v>
      </c>
      <c r="AJ229" s="30">
        <f t="shared" si="112"/>
        <v>0</v>
      </c>
      <c r="AK229" s="30">
        <f t="shared" si="112"/>
        <v>0</v>
      </c>
      <c r="AL229" s="30">
        <f t="shared" si="112"/>
        <v>0</v>
      </c>
      <c r="AM229" s="30">
        <f t="shared" si="112"/>
        <v>0</v>
      </c>
      <c r="AN229" s="31">
        <f t="shared" si="112"/>
        <v>0</v>
      </c>
      <c r="AO229" s="42" t="str">
        <f t="shared" si="94"/>
        <v/>
      </c>
      <c r="AP229" s="43" t="str">
        <f t="shared" si="94"/>
        <v/>
      </c>
      <c r="AQ229" s="43" t="str">
        <f t="shared" si="94"/>
        <v/>
      </c>
      <c r="AR229" s="43" t="str">
        <f t="shared" si="94"/>
        <v/>
      </c>
      <c r="AS229" s="43" t="str">
        <f t="shared" si="94"/>
        <v/>
      </c>
      <c r="AT229" s="43" t="str">
        <f t="shared" si="94"/>
        <v/>
      </c>
      <c r="AU229" s="90" t="str">
        <f t="shared" si="94"/>
        <v/>
      </c>
      <c r="AV229" t="str">
        <f t="shared" si="115"/>
        <v>C5 1-3.5T - Standard and Premium</v>
      </c>
      <c r="AW229" t="str">
        <f t="shared" si="116"/>
        <v>C5 1-3.5T - Standard and Premium_AM &amp; EMEA</v>
      </c>
    </row>
    <row r="230" spans="1:49" ht="15" outlineLevel="1" x14ac:dyDescent="0.25">
      <c r="A230" s="21" t="s">
        <v>457</v>
      </c>
      <c r="B230" t="s">
        <v>453</v>
      </c>
      <c r="C230" t="s">
        <v>211</v>
      </c>
      <c r="D230" t="s">
        <v>29</v>
      </c>
      <c r="E230" t="str">
        <f>VLOOKUP(A230,[1]VLookup!G:I,3,0)</f>
        <v>C5 1-3.5 T</v>
      </c>
      <c r="F230" s="105">
        <v>0</v>
      </c>
      <c r="G230" s="103">
        <f t="shared" si="114"/>
        <v>0</v>
      </c>
      <c r="H230" s="103">
        <f>IFERROR(VLOOKUP(A230,[1]ISC_bookings_input!H:I,2,0),0)</f>
        <v>0</v>
      </c>
      <c r="I230" s="103">
        <f t="shared" si="110"/>
        <v>0</v>
      </c>
      <c r="J230" s="103">
        <f t="shared" si="110"/>
        <v>0</v>
      </c>
      <c r="K230" s="103">
        <f t="shared" si="110"/>
        <v>0</v>
      </c>
      <c r="L230" s="104">
        <f t="shared" si="110"/>
        <v>0</v>
      </c>
      <c r="M230" s="86" t="str">
        <f>IFERROR(VLOOKUP(A230,[1]Revenue_Margin_input_ISC!A:F,6,0),"")</f>
        <v/>
      </c>
      <c r="N230" s="25" t="str">
        <f t="shared" si="117"/>
        <v/>
      </c>
      <c r="O230" s="25" t="str">
        <f t="shared" si="117"/>
        <v/>
      </c>
      <c r="P230" s="25" t="str">
        <f t="shared" si="117"/>
        <v/>
      </c>
      <c r="Q230" s="25" t="str">
        <f t="shared" si="117"/>
        <v/>
      </c>
      <c r="R230" s="25" t="str">
        <f t="shared" si="117"/>
        <v/>
      </c>
      <c r="S230" s="26" t="str">
        <f t="shared" si="117"/>
        <v/>
      </c>
      <c r="T230" s="27" t="str">
        <f>IFERROR(VLOOKUP(A230,[1]Revenue_Margin_input_ISC!A:K,7,0),"")</f>
        <v/>
      </c>
      <c r="U230" s="28" t="str">
        <f>IFERROR(VLOOKUP(A230,[1]Revenue_Margin_input_ISC!A:K,8,0),"")</f>
        <v/>
      </c>
      <c r="V230" s="28" t="str">
        <f>IFERROR(VLOOKUP($A230,[1]Revenue_Margin_input_ISC!$A:$AK,9,0),"")</f>
        <v/>
      </c>
      <c r="W230" s="28" t="str">
        <f>IFERROR(VLOOKUP($A230,[1]Revenue_Margin_input_ISC!$A:$AK,10,0),"")</f>
        <v/>
      </c>
      <c r="X230" s="28" t="str">
        <f>IFERROR(VLOOKUP($A230,[1]Revenue_Margin_input_ISC!$A:$AK,11,0),"")</f>
        <v/>
      </c>
      <c r="Y230" s="28" t="str">
        <f>IFERROR(VLOOKUP($A230,[1]Revenue_Margin_input_ISC!$A:$AK,12,0),"")</f>
        <v/>
      </c>
      <c r="Z230" s="28" t="str">
        <f>IFERROR(VLOOKUP($A230,[1]Revenue_Margin_input_ISC!$A:$AK,13,0),"")</f>
        <v/>
      </c>
      <c r="AA230" s="29">
        <f t="shared" si="111"/>
        <v>0</v>
      </c>
      <c r="AB230" s="30">
        <f t="shared" si="111"/>
        <v>0</v>
      </c>
      <c r="AC230" s="30">
        <f t="shared" si="111"/>
        <v>0</v>
      </c>
      <c r="AD230" s="30">
        <f t="shared" si="111"/>
        <v>0</v>
      </c>
      <c r="AE230" s="30">
        <f t="shared" si="111"/>
        <v>0</v>
      </c>
      <c r="AF230" s="30">
        <f t="shared" si="111"/>
        <v>0</v>
      </c>
      <c r="AG230" s="31">
        <f t="shared" si="111"/>
        <v>0</v>
      </c>
      <c r="AH230" s="29">
        <f t="shared" si="112"/>
        <v>0</v>
      </c>
      <c r="AI230" s="30">
        <f t="shared" si="112"/>
        <v>0</v>
      </c>
      <c r="AJ230" s="30">
        <f t="shared" si="112"/>
        <v>0</v>
      </c>
      <c r="AK230" s="30">
        <f t="shared" si="112"/>
        <v>0</v>
      </c>
      <c r="AL230" s="30">
        <f t="shared" si="112"/>
        <v>0</v>
      </c>
      <c r="AM230" s="30">
        <f t="shared" si="112"/>
        <v>0</v>
      </c>
      <c r="AN230" s="31">
        <f t="shared" si="112"/>
        <v>0</v>
      </c>
      <c r="AO230" s="42" t="str">
        <f t="shared" si="94"/>
        <v/>
      </c>
      <c r="AP230" s="43" t="str">
        <f t="shared" si="94"/>
        <v/>
      </c>
      <c r="AQ230" s="43" t="str">
        <f t="shared" si="94"/>
        <v/>
      </c>
      <c r="AR230" s="43" t="str">
        <f t="shared" si="94"/>
        <v/>
      </c>
      <c r="AS230" s="43" t="str">
        <f t="shared" si="94"/>
        <v/>
      </c>
      <c r="AT230" s="43" t="str">
        <f t="shared" si="94"/>
        <v/>
      </c>
      <c r="AU230" s="90" t="str">
        <f t="shared" si="94"/>
        <v/>
      </c>
      <c r="AV230" t="str">
        <f t="shared" si="115"/>
        <v>C5 1-3.5T - Standard and Premium</v>
      </c>
      <c r="AW230" t="str">
        <f t="shared" si="116"/>
        <v>C5 1-3.5T - Standard and Premium_AM &amp; EMEA</v>
      </c>
    </row>
    <row r="231" spans="1:49" ht="15" outlineLevel="1" x14ac:dyDescent="0.25">
      <c r="A231" s="21" t="s">
        <v>458</v>
      </c>
      <c r="B231" t="s">
        <v>459</v>
      </c>
      <c r="C231" t="s">
        <v>21</v>
      </c>
      <c r="D231" t="s">
        <v>18</v>
      </c>
      <c r="E231" t="str">
        <f>VLOOKUP(A231,[1]VLookup!G:I,3,0)</f>
        <v>C5 1-3.5 T</v>
      </c>
      <c r="F231" s="105">
        <v>0</v>
      </c>
      <c r="G231" s="103">
        <f t="shared" si="114"/>
        <v>0</v>
      </c>
      <c r="H231" s="103">
        <f>IFERROR(VLOOKUP(A231,[1]ISC_bookings_input!H:I,2,0),0)</f>
        <v>0</v>
      </c>
      <c r="I231" s="103">
        <f t="shared" si="110"/>
        <v>0</v>
      </c>
      <c r="J231" s="103">
        <f t="shared" si="110"/>
        <v>0</v>
      </c>
      <c r="K231" s="103">
        <f t="shared" si="110"/>
        <v>0</v>
      </c>
      <c r="L231" s="104">
        <f t="shared" si="110"/>
        <v>0</v>
      </c>
      <c r="M231" s="86" t="str">
        <f>IFERROR(VLOOKUP(A231,[1]Revenue_Margin_input_ISC!A:F,6,0),"")</f>
        <v/>
      </c>
      <c r="N231" s="25" t="str">
        <f t="shared" si="117"/>
        <v/>
      </c>
      <c r="O231" s="25" t="str">
        <f t="shared" si="117"/>
        <v/>
      </c>
      <c r="P231" s="25" t="str">
        <f t="shared" si="117"/>
        <v/>
      </c>
      <c r="Q231" s="25" t="str">
        <f t="shared" si="117"/>
        <v/>
      </c>
      <c r="R231" s="25" t="str">
        <f t="shared" si="117"/>
        <v/>
      </c>
      <c r="S231" s="26" t="str">
        <f t="shared" si="117"/>
        <v/>
      </c>
      <c r="T231" s="27" t="str">
        <f>IFERROR(VLOOKUP(A231,[1]Revenue_Margin_input_ISC!A:K,7,0),"")</f>
        <v/>
      </c>
      <c r="U231" s="28" t="str">
        <f>IFERROR(VLOOKUP(A231,[1]Revenue_Margin_input_ISC!A:K,8,0),"")</f>
        <v/>
      </c>
      <c r="V231" s="28" t="str">
        <f>IFERROR(VLOOKUP($A231,[1]Revenue_Margin_input_ISC!$A:$AK,9,0),"")</f>
        <v/>
      </c>
      <c r="W231" s="28" t="str">
        <f>IFERROR(VLOOKUP($A231,[1]Revenue_Margin_input_ISC!$A:$AK,10,0),"")</f>
        <v/>
      </c>
      <c r="X231" s="28" t="str">
        <f>IFERROR(VLOOKUP($A231,[1]Revenue_Margin_input_ISC!$A:$AK,11,0),"")</f>
        <v/>
      </c>
      <c r="Y231" s="28" t="str">
        <f>IFERROR(VLOOKUP($A231,[1]Revenue_Margin_input_ISC!$A:$AK,12,0),"")</f>
        <v/>
      </c>
      <c r="Z231" s="28" t="str">
        <f>IFERROR(VLOOKUP($A231,[1]Revenue_Margin_input_ISC!$A:$AK,13,0),"")</f>
        <v/>
      </c>
      <c r="AA231" s="29">
        <f t="shared" si="111"/>
        <v>0</v>
      </c>
      <c r="AB231" s="30">
        <f t="shared" si="111"/>
        <v>0</v>
      </c>
      <c r="AC231" s="30">
        <f t="shared" si="111"/>
        <v>0</v>
      </c>
      <c r="AD231" s="30">
        <f t="shared" si="111"/>
        <v>0</v>
      </c>
      <c r="AE231" s="30">
        <f t="shared" si="111"/>
        <v>0</v>
      </c>
      <c r="AF231" s="30">
        <f t="shared" si="111"/>
        <v>0</v>
      </c>
      <c r="AG231" s="31">
        <f t="shared" si="111"/>
        <v>0</v>
      </c>
      <c r="AH231" s="29">
        <f t="shared" si="112"/>
        <v>0</v>
      </c>
      <c r="AI231" s="30">
        <f t="shared" si="112"/>
        <v>0</v>
      </c>
      <c r="AJ231" s="30">
        <f t="shared" si="112"/>
        <v>0</v>
      </c>
      <c r="AK231" s="30">
        <f t="shared" si="112"/>
        <v>0</v>
      </c>
      <c r="AL231" s="30">
        <f t="shared" si="112"/>
        <v>0</v>
      </c>
      <c r="AM231" s="30">
        <f t="shared" si="112"/>
        <v>0</v>
      </c>
      <c r="AN231" s="31">
        <f t="shared" si="112"/>
        <v>0</v>
      </c>
      <c r="AO231" s="42" t="str">
        <f t="shared" si="94"/>
        <v/>
      </c>
      <c r="AP231" s="43" t="str">
        <f t="shared" si="94"/>
        <v/>
      </c>
      <c r="AQ231" s="43" t="str">
        <f t="shared" si="94"/>
        <v/>
      </c>
      <c r="AR231" s="43" t="str">
        <f t="shared" si="94"/>
        <v/>
      </c>
      <c r="AS231" s="43" t="str">
        <f t="shared" si="94"/>
        <v/>
      </c>
      <c r="AT231" s="43" t="str">
        <f t="shared" si="94"/>
        <v/>
      </c>
      <c r="AU231" s="90" t="str">
        <f t="shared" si="94"/>
        <v/>
      </c>
      <c r="AV231" t="str">
        <f t="shared" si="115"/>
        <v>C5 1-3.5T - Standard and Premium</v>
      </c>
      <c r="AW231" t="str">
        <f t="shared" si="116"/>
        <v>C5 1-3.5T - Standard and Premium_AM &amp; EMEA</v>
      </c>
    </row>
    <row r="232" spans="1:49" ht="15" outlineLevel="1" x14ac:dyDescent="0.25">
      <c r="A232" s="21" t="s">
        <v>460</v>
      </c>
      <c r="B232" t="s">
        <v>453</v>
      </c>
      <c r="C232" t="s">
        <v>211</v>
      </c>
      <c r="D232" t="s">
        <v>29</v>
      </c>
      <c r="E232" t="str">
        <f>VLOOKUP(A232,[1]VLookup!G:I,3,0)</f>
        <v>C5 1-3.5 T</v>
      </c>
      <c r="F232" s="105">
        <v>0</v>
      </c>
      <c r="G232" s="103">
        <f t="shared" si="114"/>
        <v>0</v>
      </c>
      <c r="H232" s="103">
        <f>IFERROR(VLOOKUP(A232,[1]ISC_bookings_input!H:I,2,0),0)</f>
        <v>0</v>
      </c>
      <c r="I232" s="103">
        <f t="shared" si="110"/>
        <v>0</v>
      </c>
      <c r="J232" s="103">
        <f t="shared" si="110"/>
        <v>0</v>
      </c>
      <c r="K232" s="103">
        <f t="shared" si="110"/>
        <v>0</v>
      </c>
      <c r="L232" s="104">
        <f t="shared" si="110"/>
        <v>0</v>
      </c>
      <c r="M232" s="86" t="str">
        <f>IFERROR(VLOOKUP(A232,[1]Revenue_Margin_input_ISC!A:F,6,0),"")</f>
        <v/>
      </c>
      <c r="N232" s="25" t="str">
        <f t="shared" si="117"/>
        <v/>
      </c>
      <c r="O232" s="25" t="str">
        <f t="shared" si="117"/>
        <v/>
      </c>
      <c r="P232" s="25" t="str">
        <f t="shared" si="117"/>
        <v/>
      </c>
      <c r="Q232" s="25" t="str">
        <f t="shared" si="117"/>
        <v/>
      </c>
      <c r="R232" s="25" t="str">
        <f t="shared" si="117"/>
        <v/>
      </c>
      <c r="S232" s="26" t="str">
        <f t="shared" si="117"/>
        <v/>
      </c>
      <c r="T232" s="27" t="str">
        <f>IFERROR(VLOOKUP(A232,[1]Revenue_Margin_input_ISC!A:K,7,0),"")</f>
        <v/>
      </c>
      <c r="U232" s="28" t="str">
        <f>IFERROR(VLOOKUP(A232,[1]Revenue_Margin_input_ISC!A:K,8,0),"")</f>
        <v/>
      </c>
      <c r="V232" s="28" t="str">
        <f>IFERROR(VLOOKUP($A232,[1]Revenue_Margin_input_ISC!$A:$AK,9,0),"")</f>
        <v/>
      </c>
      <c r="W232" s="28" t="str">
        <f>IFERROR(VLOOKUP($A232,[1]Revenue_Margin_input_ISC!$A:$AK,10,0),"")</f>
        <v/>
      </c>
      <c r="X232" s="28" t="str">
        <f>IFERROR(VLOOKUP($A232,[1]Revenue_Margin_input_ISC!$A:$AK,11,0),"")</f>
        <v/>
      </c>
      <c r="Y232" s="28" t="str">
        <f>IFERROR(VLOOKUP($A232,[1]Revenue_Margin_input_ISC!$A:$AK,12,0),"")</f>
        <v/>
      </c>
      <c r="Z232" s="28" t="str">
        <f>IFERROR(VLOOKUP($A232,[1]Revenue_Margin_input_ISC!$A:$AK,13,0),"")</f>
        <v/>
      </c>
      <c r="AA232" s="29">
        <f t="shared" si="111"/>
        <v>0</v>
      </c>
      <c r="AB232" s="30">
        <f t="shared" si="111"/>
        <v>0</v>
      </c>
      <c r="AC232" s="30">
        <f t="shared" si="111"/>
        <v>0</v>
      </c>
      <c r="AD232" s="30">
        <f t="shared" si="111"/>
        <v>0</v>
      </c>
      <c r="AE232" s="30">
        <f t="shared" si="111"/>
        <v>0</v>
      </c>
      <c r="AF232" s="30">
        <f t="shared" si="111"/>
        <v>0</v>
      </c>
      <c r="AG232" s="31">
        <f t="shared" si="111"/>
        <v>0</v>
      </c>
      <c r="AH232" s="29">
        <f t="shared" si="112"/>
        <v>0</v>
      </c>
      <c r="AI232" s="30">
        <f t="shared" si="112"/>
        <v>0</v>
      </c>
      <c r="AJ232" s="30">
        <f t="shared" si="112"/>
        <v>0</v>
      </c>
      <c r="AK232" s="30">
        <f t="shared" si="112"/>
        <v>0</v>
      </c>
      <c r="AL232" s="30">
        <f t="shared" si="112"/>
        <v>0</v>
      </c>
      <c r="AM232" s="30">
        <f t="shared" si="112"/>
        <v>0</v>
      </c>
      <c r="AN232" s="31">
        <f t="shared" si="112"/>
        <v>0</v>
      </c>
      <c r="AO232" s="42" t="str">
        <f t="shared" si="94"/>
        <v/>
      </c>
      <c r="AP232" s="43" t="str">
        <f t="shared" si="94"/>
        <v/>
      </c>
      <c r="AQ232" s="43" t="str">
        <f t="shared" si="94"/>
        <v/>
      </c>
      <c r="AR232" s="43" t="str">
        <f t="shared" si="94"/>
        <v/>
      </c>
      <c r="AS232" s="43" t="str">
        <f t="shared" si="94"/>
        <v/>
      </c>
      <c r="AT232" s="43" t="str">
        <f t="shared" si="94"/>
        <v/>
      </c>
      <c r="AU232" s="90" t="str">
        <f t="shared" si="94"/>
        <v/>
      </c>
      <c r="AV232" t="str">
        <f t="shared" si="115"/>
        <v>C5 1-3.5T - Standard and Premium</v>
      </c>
      <c r="AW232" t="str">
        <f t="shared" si="116"/>
        <v>C5 1-3.5T - Standard and Premium_AM &amp; EMEA</v>
      </c>
    </row>
    <row r="233" spans="1:49" ht="15" outlineLevel="1" x14ac:dyDescent="0.25">
      <c r="A233" s="21" t="s">
        <v>461</v>
      </c>
      <c r="B233" t="s">
        <v>462</v>
      </c>
      <c r="C233" t="s">
        <v>21</v>
      </c>
      <c r="D233" t="s">
        <v>15</v>
      </c>
      <c r="E233" t="str">
        <f>VLOOKUP(A233,[1]VLookup!G:I,3,0)</f>
        <v>C5 1-3.5 T</v>
      </c>
      <c r="F233" s="105">
        <v>0</v>
      </c>
      <c r="G233" s="103">
        <f t="shared" si="114"/>
        <v>0</v>
      </c>
      <c r="H233" s="103">
        <f>IFERROR(VLOOKUP(A233,[1]ISC_bookings_input!H:I,2,0),0)</f>
        <v>0</v>
      </c>
      <c r="I233" s="103">
        <f t="shared" si="110"/>
        <v>0</v>
      </c>
      <c r="J233" s="103">
        <f t="shared" si="110"/>
        <v>0</v>
      </c>
      <c r="K233" s="103">
        <f t="shared" si="110"/>
        <v>0</v>
      </c>
      <c r="L233" s="104">
        <f t="shared" si="110"/>
        <v>0</v>
      </c>
      <c r="M233" s="86" t="str">
        <f>IFERROR(VLOOKUP(A233,[1]Revenue_Margin_input_ISC!A:F,6,0),"")</f>
        <v/>
      </c>
      <c r="N233" s="25" t="str">
        <f t="shared" si="117"/>
        <v/>
      </c>
      <c r="O233" s="25" t="str">
        <f t="shared" si="117"/>
        <v/>
      </c>
      <c r="P233" s="25" t="str">
        <f t="shared" si="117"/>
        <v/>
      </c>
      <c r="Q233" s="25" t="str">
        <f t="shared" si="117"/>
        <v/>
      </c>
      <c r="R233" s="25" t="str">
        <f t="shared" si="117"/>
        <v/>
      </c>
      <c r="S233" s="26" t="str">
        <f t="shared" si="117"/>
        <v/>
      </c>
      <c r="T233" s="27" t="str">
        <f>IFERROR(VLOOKUP(A233,[1]Revenue_Margin_input_ISC!A:K,7,0),"")</f>
        <v/>
      </c>
      <c r="U233" s="28" t="str">
        <f>IFERROR(VLOOKUP(A233,[1]Revenue_Margin_input_ISC!A:K,8,0),"")</f>
        <v/>
      </c>
      <c r="V233" s="28" t="str">
        <f>IFERROR(VLOOKUP($A233,[1]Revenue_Margin_input_ISC!$A:$AK,9,0),"")</f>
        <v/>
      </c>
      <c r="W233" s="28" t="str">
        <f>IFERROR(VLOOKUP($A233,[1]Revenue_Margin_input_ISC!$A:$AK,10,0),"")</f>
        <v/>
      </c>
      <c r="X233" s="28" t="str">
        <f>IFERROR(VLOOKUP($A233,[1]Revenue_Margin_input_ISC!$A:$AK,11,0),"")</f>
        <v/>
      </c>
      <c r="Y233" s="28" t="str">
        <f>IFERROR(VLOOKUP($A233,[1]Revenue_Margin_input_ISC!$A:$AK,12,0),"")</f>
        <v/>
      </c>
      <c r="Z233" s="28" t="str">
        <f>IFERROR(VLOOKUP($A233,[1]Revenue_Margin_input_ISC!$A:$AK,13,0),"")</f>
        <v/>
      </c>
      <c r="AA233" s="29">
        <f t="shared" si="111"/>
        <v>0</v>
      </c>
      <c r="AB233" s="30">
        <f t="shared" si="111"/>
        <v>0</v>
      </c>
      <c r="AC233" s="30">
        <f t="shared" si="111"/>
        <v>0</v>
      </c>
      <c r="AD233" s="30">
        <f t="shared" si="111"/>
        <v>0</v>
      </c>
      <c r="AE233" s="30">
        <f t="shared" si="111"/>
        <v>0</v>
      </c>
      <c r="AF233" s="30">
        <f t="shared" si="111"/>
        <v>0</v>
      </c>
      <c r="AG233" s="31">
        <f t="shared" si="111"/>
        <v>0</v>
      </c>
      <c r="AH233" s="29">
        <f t="shared" si="112"/>
        <v>0</v>
      </c>
      <c r="AI233" s="30">
        <f t="shared" si="112"/>
        <v>0</v>
      </c>
      <c r="AJ233" s="30">
        <f t="shared" si="112"/>
        <v>0</v>
      </c>
      <c r="AK233" s="30">
        <f t="shared" si="112"/>
        <v>0</v>
      </c>
      <c r="AL233" s="30">
        <f t="shared" si="112"/>
        <v>0</v>
      </c>
      <c r="AM233" s="30">
        <f t="shared" si="112"/>
        <v>0</v>
      </c>
      <c r="AN233" s="31">
        <f t="shared" si="112"/>
        <v>0</v>
      </c>
      <c r="AO233" s="42" t="str">
        <f t="shared" si="94"/>
        <v/>
      </c>
      <c r="AP233" s="43" t="str">
        <f t="shared" si="94"/>
        <v/>
      </c>
      <c r="AQ233" s="43" t="str">
        <f t="shared" si="94"/>
        <v/>
      </c>
      <c r="AR233" s="43" t="str">
        <f t="shared" si="94"/>
        <v/>
      </c>
      <c r="AS233" s="43" t="str">
        <f t="shared" si="94"/>
        <v/>
      </c>
      <c r="AT233" s="43" t="str">
        <f t="shared" si="94"/>
        <v/>
      </c>
      <c r="AU233" s="90" t="str">
        <f t="shared" si="94"/>
        <v/>
      </c>
      <c r="AV233" t="str">
        <f t="shared" si="115"/>
        <v>C5 1-3.5T - Standard and Premium</v>
      </c>
      <c r="AW233" t="str">
        <f t="shared" si="116"/>
        <v>C5 1-3.5T - Standard and Premium_AM &amp; EMEA</v>
      </c>
    </row>
    <row r="234" spans="1:49" ht="15" outlineLevel="1" x14ac:dyDescent="0.25">
      <c r="A234" s="21" t="s">
        <v>463</v>
      </c>
      <c r="B234" t="s">
        <v>464</v>
      </c>
      <c r="C234" t="s">
        <v>211</v>
      </c>
      <c r="D234" t="s">
        <v>34</v>
      </c>
      <c r="E234" t="str">
        <f>VLOOKUP(A234,[1]VLookup!G:I,3,0)</f>
        <v>C5 1-3.5 T</v>
      </c>
      <c r="F234" s="105">
        <v>0</v>
      </c>
      <c r="G234" s="103">
        <f t="shared" si="114"/>
        <v>0</v>
      </c>
      <c r="H234" s="103">
        <f>IFERROR(VLOOKUP(A234,[1]ISC_bookings_input!H:I,2,0),0)</f>
        <v>0</v>
      </c>
      <c r="I234" s="103">
        <f t="shared" si="110"/>
        <v>0</v>
      </c>
      <c r="J234" s="103">
        <f t="shared" si="110"/>
        <v>0</v>
      </c>
      <c r="K234" s="103">
        <f t="shared" si="110"/>
        <v>0</v>
      </c>
      <c r="L234" s="104">
        <f t="shared" si="110"/>
        <v>0</v>
      </c>
      <c r="M234" s="86" t="str">
        <f>IFERROR(VLOOKUP(A234,[1]Revenue_Margin_input_ISC!A:F,6,0),"")</f>
        <v/>
      </c>
      <c r="N234" s="25" t="str">
        <f t="shared" si="117"/>
        <v/>
      </c>
      <c r="O234" s="25" t="str">
        <f t="shared" si="117"/>
        <v/>
      </c>
      <c r="P234" s="25" t="str">
        <f t="shared" si="117"/>
        <v/>
      </c>
      <c r="Q234" s="25" t="str">
        <f t="shared" si="117"/>
        <v/>
      </c>
      <c r="R234" s="25" t="str">
        <f t="shared" si="117"/>
        <v/>
      </c>
      <c r="S234" s="26" t="str">
        <f t="shared" si="117"/>
        <v/>
      </c>
      <c r="T234" s="27" t="str">
        <f>IFERROR(VLOOKUP(A234,[1]Revenue_Margin_input_ISC!A:K,7,0),"")</f>
        <v/>
      </c>
      <c r="U234" s="28" t="str">
        <f>IFERROR(VLOOKUP(A234,[1]Revenue_Margin_input_ISC!A:K,8,0),"")</f>
        <v/>
      </c>
      <c r="V234" s="28" t="str">
        <f>IFERROR(VLOOKUP($A234,[1]Revenue_Margin_input_ISC!$A:$AK,9,0),"")</f>
        <v/>
      </c>
      <c r="W234" s="28" t="str">
        <f>IFERROR(VLOOKUP($A234,[1]Revenue_Margin_input_ISC!$A:$AK,10,0),"")</f>
        <v/>
      </c>
      <c r="X234" s="28" t="str">
        <f>IFERROR(VLOOKUP($A234,[1]Revenue_Margin_input_ISC!$A:$AK,11,0),"")</f>
        <v/>
      </c>
      <c r="Y234" s="28" t="str">
        <f>IFERROR(VLOOKUP($A234,[1]Revenue_Margin_input_ISC!$A:$AK,12,0),"")</f>
        <v/>
      </c>
      <c r="Z234" s="28" t="str">
        <f>IFERROR(VLOOKUP($A234,[1]Revenue_Margin_input_ISC!$A:$AK,13,0),"")</f>
        <v/>
      </c>
      <c r="AA234" s="29">
        <f t="shared" si="111"/>
        <v>0</v>
      </c>
      <c r="AB234" s="30">
        <f t="shared" si="111"/>
        <v>0</v>
      </c>
      <c r="AC234" s="30">
        <f t="shared" si="111"/>
        <v>0</v>
      </c>
      <c r="AD234" s="30">
        <f t="shared" si="111"/>
        <v>0</v>
      </c>
      <c r="AE234" s="30">
        <f t="shared" si="111"/>
        <v>0</v>
      </c>
      <c r="AF234" s="30">
        <f t="shared" si="111"/>
        <v>0</v>
      </c>
      <c r="AG234" s="31">
        <f t="shared" si="111"/>
        <v>0</v>
      </c>
      <c r="AH234" s="29">
        <f t="shared" si="112"/>
        <v>0</v>
      </c>
      <c r="AI234" s="30">
        <f t="shared" si="112"/>
        <v>0</v>
      </c>
      <c r="AJ234" s="30">
        <f t="shared" si="112"/>
        <v>0</v>
      </c>
      <c r="AK234" s="30">
        <f t="shared" si="112"/>
        <v>0</v>
      </c>
      <c r="AL234" s="30">
        <f t="shared" si="112"/>
        <v>0</v>
      </c>
      <c r="AM234" s="30">
        <f t="shared" si="112"/>
        <v>0</v>
      </c>
      <c r="AN234" s="31">
        <f t="shared" si="112"/>
        <v>0</v>
      </c>
      <c r="AO234" s="42" t="str">
        <f t="shared" si="94"/>
        <v/>
      </c>
      <c r="AP234" s="43" t="str">
        <f t="shared" si="94"/>
        <v/>
      </c>
      <c r="AQ234" s="43" t="str">
        <f t="shared" si="94"/>
        <v/>
      </c>
      <c r="AR234" s="43" t="str">
        <f t="shared" si="94"/>
        <v/>
      </c>
      <c r="AS234" s="43" t="str">
        <f t="shared" si="94"/>
        <v/>
      </c>
      <c r="AT234" s="43" t="str">
        <f t="shared" si="94"/>
        <v/>
      </c>
      <c r="AU234" s="90" t="str">
        <f t="shared" si="94"/>
        <v/>
      </c>
      <c r="AV234" t="str">
        <f t="shared" si="115"/>
        <v>C5 1-3.5T - Standard and Premium</v>
      </c>
      <c r="AW234" t="str">
        <f t="shared" si="116"/>
        <v>C5 1-3.5T - Standard and Premium_AM &amp; EMEA</v>
      </c>
    </row>
    <row r="235" spans="1:49" ht="15" outlineLevel="1" x14ac:dyDescent="0.25">
      <c r="A235" s="21" t="s">
        <v>465</v>
      </c>
      <c r="B235" t="s">
        <v>466</v>
      </c>
      <c r="C235" t="s">
        <v>21</v>
      </c>
      <c r="D235" t="s">
        <v>15</v>
      </c>
      <c r="E235" t="str">
        <f>VLOOKUP(A235,[1]VLookup!G:I,3,0)</f>
        <v>C5 1-3.5 T</v>
      </c>
      <c r="F235" s="105">
        <v>0</v>
      </c>
      <c r="G235" s="103">
        <f t="shared" si="114"/>
        <v>0</v>
      </c>
      <c r="H235" s="103">
        <f>IFERROR(VLOOKUP(A235,[1]ISC_bookings_input!H:I,2,0),0)</f>
        <v>0</v>
      </c>
      <c r="I235" s="103">
        <f t="shared" si="110"/>
        <v>0</v>
      </c>
      <c r="J235" s="103">
        <f t="shared" si="110"/>
        <v>0</v>
      </c>
      <c r="K235" s="103">
        <f t="shared" si="110"/>
        <v>0</v>
      </c>
      <c r="L235" s="104">
        <f t="shared" si="110"/>
        <v>0</v>
      </c>
      <c r="M235" s="86" t="str">
        <f>IFERROR(VLOOKUP(A235,[1]Revenue_Margin_input_ISC!A:F,6,0),"")</f>
        <v/>
      </c>
      <c r="N235" s="25" t="str">
        <f t="shared" si="117"/>
        <v/>
      </c>
      <c r="O235" s="25" t="str">
        <f t="shared" si="117"/>
        <v/>
      </c>
      <c r="P235" s="25" t="str">
        <f t="shared" si="117"/>
        <v/>
      </c>
      <c r="Q235" s="25" t="str">
        <f t="shared" si="117"/>
        <v/>
      </c>
      <c r="R235" s="25" t="str">
        <f t="shared" si="117"/>
        <v/>
      </c>
      <c r="S235" s="26" t="str">
        <f t="shared" si="117"/>
        <v/>
      </c>
      <c r="T235" s="27" t="str">
        <f>IFERROR(VLOOKUP(A235,[1]Revenue_Margin_input_ISC!A:K,7,0),"")</f>
        <v/>
      </c>
      <c r="U235" s="28" t="str">
        <f>IFERROR(VLOOKUP(A235,[1]Revenue_Margin_input_ISC!A:K,8,0),"")</f>
        <v/>
      </c>
      <c r="V235" s="28" t="str">
        <f>IFERROR(VLOOKUP($A235,[1]Revenue_Margin_input_ISC!$A:$AK,9,0),"")</f>
        <v/>
      </c>
      <c r="W235" s="28" t="str">
        <f>IFERROR(VLOOKUP($A235,[1]Revenue_Margin_input_ISC!$A:$AK,10,0),"")</f>
        <v/>
      </c>
      <c r="X235" s="28" t="str">
        <f>IFERROR(VLOOKUP($A235,[1]Revenue_Margin_input_ISC!$A:$AK,11,0),"")</f>
        <v/>
      </c>
      <c r="Y235" s="28" t="str">
        <f>IFERROR(VLOOKUP($A235,[1]Revenue_Margin_input_ISC!$A:$AK,12,0),"")</f>
        <v/>
      </c>
      <c r="Z235" s="28" t="str">
        <f>IFERROR(VLOOKUP($A235,[1]Revenue_Margin_input_ISC!$A:$AK,13,0),"")</f>
        <v/>
      </c>
      <c r="AA235" s="29">
        <f t="shared" si="111"/>
        <v>0</v>
      </c>
      <c r="AB235" s="30">
        <f t="shared" si="111"/>
        <v>0</v>
      </c>
      <c r="AC235" s="30">
        <f t="shared" si="111"/>
        <v>0</v>
      </c>
      <c r="AD235" s="30">
        <f t="shared" si="111"/>
        <v>0</v>
      </c>
      <c r="AE235" s="30">
        <f t="shared" si="111"/>
        <v>0</v>
      </c>
      <c r="AF235" s="30">
        <f t="shared" si="111"/>
        <v>0</v>
      </c>
      <c r="AG235" s="31">
        <f t="shared" si="111"/>
        <v>0</v>
      </c>
      <c r="AH235" s="29">
        <f t="shared" si="112"/>
        <v>0</v>
      </c>
      <c r="AI235" s="30">
        <f t="shared" si="112"/>
        <v>0</v>
      </c>
      <c r="AJ235" s="30">
        <f t="shared" si="112"/>
        <v>0</v>
      </c>
      <c r="AK235" s="30">
        <f t="shared" si="112"/>
        <v>0</v>
      </c>
      <c r="AL235" s="30">
        <f t="shared" si="112"/>
        <v>0</v>
      </c>
      <c r="AM235" s="30">
        <f t="shared" si="112"/>
        <v>0</v>
      </c>
      <c r="AN235" s="31">
        <f t="shared" si="112"/>
        <v>0</v>
      </c>
      <c r="AO235" s="42" t="str">
        <f t="shared" si="94"/>
        <v/>
      </c>
      <c r="AP235" s="43" t="str">
        <f t="shared" si="94"/>
        <v/>
      </c>
      <c r="AQ235" s="43" t="str">
        <f t="shared" si="94"/>
        <v/>
      </c>
      <c r="AR235" s="43" t="str">
        <f t="shared" si="94"/>
        <v/>
      </c>
      <c r="AS235" s="43" t="str">
        <f t="shared" si="94"/>
        <v/>
      </c>
      <c r="AT235" s="43" t="str">
        <f t="shared" si="94"/>
        <v/>
      </c>
      <c r="AU235" s="90" t="str">
        <f t="shared" si="94"/>
        <v/>
      </c>
      <c r="AV235" t="str">
        <f t="shared" si="115"/>
        <v>C5 1-3.5T - Standard and Premium</v>
      </c>
      <c r="AW235" t="str">
        <f t="shared" si="116"/>
        <v>C5 1-3.5T - Standard and Premium_AM &amp; EMEA</v>
      </c>
    </row>
    <row r="236" spans="1:49" ht="15" outlineLevel="1" x14ac:dyDescent="0.25">
      <c r="A236" s="21" t="s">
        <v>467</v>
      </c>
      <c r="B236" t="s">
        <v>468</v>
      </c>
      <c r="C236" t="s">
        <v>21</v>
      </c>
      <c r="D236" t="s">
        <v>18</v>
      </c>
      <c r="E236" t="str">
        <f>VLOOKUP(A236,[1]VLookup!G:I,3,0)</f>
        <v>C5 1-3.5 T</v>
      </c>
      <c r="F236" s="105">
        <v>0</v>
      </c>
      <c r="G236" s="103">
        <f t="shared" si="114"/>
        <v>0</v>
      </c>
      <c r="H236" s="103">
        <f>IFERROR(VLOOKUP(A236,[1]ISC_bookings_input!H:I,2,0),0)</f>
        <v>0</v>
      </c>
      <c r="I236" s="103">
        <f t="shared" si="110"/>
        <v>0</v>
      </c>
      <c r="J236" s="103">
        <f t="shared" si="110"/>
        <v>0</v>
      </c>
      <c r="K236" s="103">
        <f t="shared" si="110"/>
        <v>0</v>
      </c>
      <c r="L236" s="104">
        <f t="shared" si="110"/>
        <v>0</v>
      </c>
      <c r="M236" s="86" t="str">
        <f>IFERROR(VLOOKUP(A236,[1]Revenue_Margin_input_ISC!A:F,6,0),"")</f>
        <v/>
      </c>
      <c r="N236" s="25" t="str">
        <f t="shared" si="117"/>
        <v/>
      </c>
      <c r="O236" s="25" t="str">
        <f t="shared" si="117"/>
        <v/>
      </c>
      <c r="P236" s="25" t="str">
        <f t="shared" si="117"/>
        <v/>
      </c>
      <c r="Q236" s="25" t="str">
        <f t="shared" si="117"/>
        <v/>
      </c>
      <c r="R236" s="25" t="str">
        <f t="shared" si="117"/>
        <v/>
      </c>
      <c r="S236" s="26" t="str">
        <f t="shared" si="117"/>
        <v/>
      </c>
      <c r="T236" s="27" t="str">
        <f>IFERROR(VLOOKUP(A236,[1]Revenue_Margin_input_ISC!A:K,7,0),"")</f>
        <v/>
      </c>
      <c r="U236" s="28" t="str">
        <f>IFERROR(VLOOKUP(A236,[1]Revenue_Margin_input_ISC!A:K,8,0),"")</f>
        <v/>
      </c>
      <c r="V236" s="28" t="str">
        <f>IFERROR(VLOOKUP($A236,[1]Revenue_Margin_input_ISC!$A:$AK,9,0),"")</f>
        <v/>
      </c>
      <c r="W236" s="28" t="str">
        <f>IFERROR(VLOOKUP($A236,[1]Revenue_Margin_input_ISC!$A:$AK,10,0),"")</f>
        <v/>
      </c>
      <c r="X236" s="28" t="str">
        <f>IFERROR(VLOOKUP($A236,[1]Revenue_Margin_input_ISC!$A:$AK,11,0),"")</f>
        <v/>
      </c>
      <c r="Y236" s="28" t="str">
        <f>IFERROR(VLOOKUP($A236,[1]Revenue_Margin_input_ISC!$A:$AK,12,0),"")</f>
        <v/>
      </c>
      <c r="Z236" s="28" t="str">
        <f>IFERROR(VLOOKUP($A236,[1]Revenue_Margin_input_ISC!$A:$AK,13,0),"")</f>
        <v/>
      </c>
      <c r="AA236" s="29">
        <f t="shared" si="111"/>
        <v>0</v>
      </c>
      <c r="AB236" s="30">
        <f t="shared" si="111"/>
        <v>0</v>
      </c>
      <c r="AC236" s="30">
        <f t="shared" si="111"/>
        <v>0</v>
      </c>
      <c r="AD236" s="30">
        <f t="shared" si="111"/>
        <v>0</v>
      </c>
      <c r="AE236" s="30">
        <f t="shared" si="111"/>
        <v>0</v>
      </c>
      <c r="AF236" s="30">
        <f t="shared" si="111"/>
        <v>0</v>
      </c>
      <c r="AG236" s="31">
        <f t="shared" si="111"/>
        <v>0</v>
      </c>
      <c r="AH236" s="29">
        <f t="shared" si="112"/>
        <v>0</v>
      </c>
      <c r="AI236" s="30">
        <f t="shared" si="112"/>
        <v>0</v>
      </c>
      <c r="AJ236" s="30">
        <f t="shared" si="112"/>
        <v>0</v>
      </c>
      <c r="AK236" s="30">
        <f t="shared" si="112"/>
        <v>0</v>
      </c>
      <c r="AL236" s="30">
        <f t="shared" si="112"/>
        <v>0</v>
      </c>
      <c r="AM236" s="30">
        <f t="shared" si="112"/>
        <v>0</v>
      </c>
      <c r="AN236" s="31">
        <f t="shared" si="112"/>
        <v>0</v>
      </c>
      <c r="AO236" s="42" t="str">
        <f t="shared" si="94"/>
        <v/>
      </c>
      <c r="AP236" s="43" t="str">
        <f t="shared" si="94"/>
        <v/>
      </c>
      <c r="AQ236" s="43" t="str">
        <f t="shared" si="94"/>
        <v/>
      </c>
      <c r="AR236" s="43" t="str">
        <f t="shared" si="94"/>
        <v/>
      </c>
      <c r="AS236" s="43" t="str">
        <f t="shared" si="94"/>
        <v/>
      </c>
      <c r="AT236" s="43" t="str">
        <f t="shared" si="94"/>
        <v/>
      </c>
      <c r="AU236" s="90" t="str">
        <f t="shared" si="94"/>
        <v/>
      </c>
      <c r="AV236" t="str">
        <f t="shared" si="115"/>
        <v>C5 1-3.5T - Standard and Premium</v>
      </c>
      <c r="AW236" t="str">
        <f t="shared" si="116"/>
        <v>C5 1-3.5T - Standard and Premium_AM &amp; EMEA</v>
      </c>
    </row>
    <row r="237" spans="1:49" ht="15" outlineLevel="1" x14ac:dyDescent="0.25">
      <c r="A237" s="21" t="s">
        <v>469</v>
      </c>
      <c r="B237" t="s">
        <v>470</v>
      </c>
      <c r="C237" t="s">
        <v>14</v>
      </c>
      <c r="D237" t="s">
        <v>18</v>
      </c>
      <c r="E237" t="str">
        <f>VLOOKUP(A237,[1]VLookup!G:I,3,0)</f>
        <v>C5 1-3.5 T</v>
      </c>
      <c r="F237" s="105">
        <v>18</v>
      </c>
      <c r="G237" s="103">
        <f t="shared" si="114"/>
        <v>2</v>
      </c>
      <c r="H237" s="103">
        <f>IFERROR(VLOOKUP(A237,[1]ISC_bookings_input!H:I,2,0),0)</f>
        <v>8</v>
      </c>
      <c r="I237" s="103">
        <f t="shared" si="110"/>
        <v>12</v>
      </c>
      <c r="J237" s="103">
        <f t="shared" si="110"/>
        <v>38</v>
      </c>
      <c r="K237" s="103">
        <f t="shared" si="110"/>
        <v>40</v>
      </c>
      <c r="L237" s="104">
        <f t="shared" si="110"/>
        <v>42</v>
      </c>
      <c r="M237" s="86">
        <f>IFERROR(VLOOKUP(A237,[1]Revenue_Margin_input_ISC!A:F,6,0),"")</f>
        <v>21.622499999999999</v>
      </c>
      <c r="N237" s="25">
        <f t="shared" si="117"/>
        <v>21.622499999999999</v>
      </c>
      <c r="O237" s="25">
        <f t="shared" si="117"/>
        <v>21.622499999999999</v>
      </c>
      <c r="P237" s="25">
        <f t="shared" si="117"/>
        <v>21.622499999999999</v>
      </c>
      <c r="Q237" s="25">
        <f t="shared" si="117"/>
        <v>21.622499999999999</v>
      </c>
      <c r="R237" s="25">
        <f t="shared" si="117"/>
        <v>21.622499999999999</v>
      </c>
      <c r="S237" s="26">
        <f t="shared" si="117"/>
        <v>21.622499999999999</v>
      </c>
      <c r="T237" s="27">
        <f>IFERROR(VLOOKUP(A237,[1]Revenue_Margin_input_ISC!A:K,7,0),"")</f>
        <v>0.11202382249215487</v>
      </c>
      <c r="U237" s="28">
        <f>IFERROR(VLOOKUP(A237,[1]Revenue_Margin_input_ISC!A:K,8,0),"")</f>
        <v>0.11202382249215487</v>
      </c>
      <c r="V237" s="28">
        <f>IFERROR(VLOOKUP($A237,[1]Revenue_Margin_input_ISC!$A:$AK,9,0),"")</f>
        <v>0.15</v>
      </c>
      <c r="W237" s="28">
        <f>IFERROR(VLOOKUP($A237,[1]Revenue_Margin_input_ISC!$A:$AK,10,0),"")</f>
        <v>0.15</v>
      </c>
      <c r="X237" s="28">
        <f>IFERROR(VLOOKUP($A237,[1]Revenue_Margin_input_ISC!$A:$AK,11,0),"")</f>
        <v>0.15</v>
      </c>
      <c r="Y237" s="28">
        <f>IFERROR(VLOOKUP($A237,[1]Revenue_Margin_input_ISC!$A:$AK,12,0),"")</f>
        <v>0.15</v>
      </c>
      <c r="Z237" s="28">
        <f>IFERROR(VLOOKUP($A237,[1]Revenue_Margin_input_ISC!$A:$AK,13,0),"")</f>
        <v>0.15</v>
      </c>
      <c r="AA237" s="29">
        <f t="shared" si="111"/>
        <v>389.20499999999998</v>
      </c>
      <c r="AB237" s="30">
        <f t="shared" si="111"/>
        <v>43.244999999999997</v>
      </c>
      <c r="AC237" s="30">
        <f t="shared" si="111"/>
        <v>172.98</v>
      </c>
      <c r="AD237" s="30">
        <f t="shared" si="111"/>
        <v>259.46999999999997</v>
      </c>
      <c r="AE237" s="30">
        <f t="shared" si="111"/>
        <v>821.65499999999997</v>
      </c>
      <c r="AF237" s="30">
        <f t="shared" si="111"/>
        <v>864.9</v>
      </c>
      <c r="AG237" s="31">
        <f t="shared" si="111"/>
        <v>908.14499999999998</v>
      </c>
      <c r="AH237" s="29">
        <f t="shared" si="112"/>
        <v>43.600231833059134</v>
      </c>
      <c r="AI237" s="30">
        <f t="shared" si="112"/>
        <v>4.8444702036732368</v>
      </c>
      <c r="AJ237" s="30">
        <f t="shared" si="112"/>
        <v>25.946999999999999</v>
      </c>
      <c r="AK237" s="30">
        <f t="shared" si="112"/>
        <v>38.920499999999997</v>
      </c>
      <c r="AL237" s="30">
        <f t="shared" si="112"/>
        <v>123.24824999999998</v>
      </c>
      <c r="AM237" s="30">
        <f t="shared" si="112"/>
        <v>129.73499999999999</v>
      </c>
      <c r="AN237" s="31">
        <f t="shared" si="112"/>
        <v>136.22174999999999</v>
      </c>
      <c r="AO237" s="42"/>
      <c r="AP237" s="43"/>
      <c r="AQ237" s="43"/>
      <c r="AR237" s="43"/>
      <c r="AS237" s="43"/>
      <c r="AT237" s="43"/>
      <c r="AU237" s="90"/>
      <c r="AV237" t="str">
        <f t="shared" si="115"/>
        <v>C5 1-3.5T - Standard and Premium</v>
      </c>
      <c r="AW237" t="str">
        <f t="shared" si="81"/>
        <v>C5 1-3.5T - Standard and Premium_SN</v>
      </c>
    </row>
    <row r="238" spans="1:49" ht="15" outlineLevel="1" x14ac:dyDescent="0.25">
      <c r="A238" s="21" t="s">
        <v>471</v>
      </c>
      <c r="B238" t="s">
        <v>472</v>
      </c>
      <c r="C238" t="s">
        <v>14</v>
      </c>
      <c r="D238" t="s">
        <v>15</v>
      </c>
      <c r="E238" t="str">
        <f>VLOOKUP(A238,[1]VLookup!G:I,3,0)</f>
        <v>C5 1-3.5 T</v>
      </c>
      <c r="F238" s="105">
        <v>0</v>
      </c>
      <c r="G238" s="103">
        <f t="shared" si="114"/>
        <v>0</v>
      </c>
      <c r="H238" s="103">
        <f>IFERROR(VLOOKUP(A238,[1]ISC_bookings_input!H:I,2,0),0)</f>
        <v>0</v>
      </c>
      <c r="I238" s="103">
        <f t="shared" si="110"/>
        <v>0</v>
      </c>
      <c r="J238" s="103">
        <f t="shared" si="110"/>
        <v>0</v>
      </c>
      <c r="K238" s="103">
        <f t="shared" si="110"/>
        <v>0</v>
      </c>
      <c r="L238" s="104">
        <f t="shared" si="110"/>
        <v>0</v>
      </c>
      <c r="M238" s="86" t="str">
        <f>IFERROR(VLOOKUP(A238,[1]Revenue_Margin_input_ISC!A:F,6,0),"")</f>
        <v/>
      </c>
      <c r="N238" s="25" t="str">
        <f t="shared" si="117"/>
        <v/>
      </c>
      <c r="O238" s="25" t="str">
        <f t="shared" si="117"/>
        <v/>
      </c>
      <c r="P238" s="25" t="str">
        <f t="shared" si="117"/>
        <v/>
      </c>
      <c r="Q238" s="25" t="str">
        <f t="shared" si="117"/>
        <v/>
      </c>
      <c r="R238" s="25" t="str">
        <f t="shared" si="117"/>
        <v/>
      </c>
      <c r="S238" s="26" t="str">
        <f t="shared" si="117"/>
        <v/>
      </c>
      <c r="T238" s="27" t="str">
        <f>IFERROR(VLOOKUP(A238,[1]Revenue_Margin_input_ISC!A:K,7,0),"")</f>
        <v/>
      </c>
      <c r="U238" s="28" t="str">
        <f>IFERROR(VLOOKUP(A238,[1]Revenue_Margin_input_ISC!A:K,8,0),"")</f>
        <v/>
      </c>
      <c r="V238" s="28" t="str">
        <f>IFERROR(VLOOKUP($A238,[1]Revenue_Margin_input_ISC!$A:$AK,9,0),"")</f>
        <v/>
      </c>
      <c r="W238" s="28" t="str">
        <f>IFERROR(VLOOKUP($A238,[1]Revenue_Margin_input_ISC!$A:$AK,10,0),"")</f>
        <v/>
      </c>
      <c r="X238" s="28" t="str">
        <f>IFERROR(VLOOKUP($A238,[1]Revenue_Margin_input_ISC!$A:$AK,11,0),"")</f>
        <v/>
      </c>
      <c r="Y238" s="28" t="str">
        <f>IFERROR(VLOOKUP($A238,[1]Revenue_Margin_input_ISC!$A:$AK,12,0),"")</f>
        <v/>
      </c>
      <c r="Z238" s="28" t="str">
        <f>IFERROR(VLOOKUP($A238,[1]Revenue_Margin_input_ISC!$A:$AK,13,0),"")</f>
        <v/>
      </c>
      <c r="AA238" s="29">
        <f t="shared" si="111"/>
        <v>0</v>
      </c>
      <c r="AB238" s="30">
        <f t="shared" si="111"/>
        <v>0</v>
      </c>
      <c r="AC238" s="30">
        <f t="shared" si="111"/>
        <v>0</v>
      </c>
      <c r="AD238" s="30">
        <f t="shared" si="111"/>
        <v>0</v>
      </c>
      <c r="AE238" s="30">
        <f t="shared" si="111"/>
        <v>0</v>
      </c>
      <c r="AF238" s="30">
        <f t="shared" si="111"/>
        <v>0</v>
      </c>
      <c r="AG238" s="31">
        <f t="shared" si="111"/>
        <v>0</v>
      </c>
      <c r="AH238" s="29">
        <f t="shared" si="112"/>
        <v>0</v>
      </c>
      <c r="AI238" s="30">
        <f t="shared" si="112"/>
        <v>0</v>
      </c>
      <c r="AJ238" s="30">
        <f t="shared" si="112"/>
        <v>0</v>
      </c>
      <c r="AK238" s="30">
        <f t="shared" si="112"/>
        <v>0</v>
      </c>
      <c r="AL238" s="30">
        <f t="shared" si="112"/>
        <v>0</v>
      </c>
      <c r="AM238" s="30">
        <f t="shared" si="112"/>
        <v>0</v>
      </c>
      <c r="AN238" s="31">
        <f t="shared" si="112"/>
        <v>0</v>
      </c>
      <c r="AO238" s="42"/>
      <c r="AP238" s="43"/>
      <c r="AQ238" s="43"/>
      <c r="AR238" s="43"/>
      <c r="AS238" s="43"/>
      <c r="AT238" s="43"/>
      <c r="AU238" s="90"/>
      <c r="AV238" t="str">
        <f t="shared" si="115"/>
        <v>C5 1-3.5T - Standard and Premium</v>
      </c>
      <c r="AW238" t="str">
        <f t="shared" si="81"/>
        <v>C5 1-3.5T - Standard and Premium_SN</v>
      </c>
    </row>
    <row r="239" spans="1:49" ht="15" outlineLevel="1" x14ac:dyDescent="0.25">
      <c r="A239" s="46" t="s">
        <v>473</v>
      </c>
      <c r="B239" s="47" t="s">
        <v>474</v>
      </c>
      <c r="C239" s="48" t="s">
        <v>21</v>
      </c>
      <c r="D239" s="48" t="s">
        <v>18</v>
      </c>
      <c r="E239" s="48" t="s">
        <v>475</v>
      </c>
      <c r="F239" s="105">
        <v>0</v>
      </c>
      <c r="G239" s="103">
        <v>5</v>
      </c>
      <c r="H239" s="103">
        <f>IFERROR(VLOOKUP(A239,[1]ISC_bookings_input!H:I,2,0),0)</f>
        <v>0</v>
      </c>
      <c r="I239" s="103"/>
      <c r="J239" s="103"/>
      <c r="K239" s="103"/>
      <c r="L239" s="104"/>
      <c r="M239" s="86">
        <f>IFERROR(VLOOKUP(A239,[1]Revenue_Margin_input_ISC!A:F,6,0),"")</f>
        <v>17</v>
      </c>
      <c r="N239" s="25">
        <f t="shared" si="117"/>
        <v>17</v>
      </c>
      <c r="O239" s="25">
        <f t="shared" si="117"/>
        <v>17</v>
      </c>
      <c r="P239" s="25">
        <f t="shared" si="117"/>
        <v>17</v>
      </c>
      <c r="Q239" s="25">
        <f t="shared" si="117"/>
        <v>17</v>
      </c>
      <c r="R239" s="25">
        <f t="shared" si="117"/>
        <v>17</v>
      </c>
      <c r="S239" s="26">
        <f t="shared" si="117"/>
        <v>17</v>
      </c>
      <c r="T239" s="27">
        <f>IFERROR(VLOOKUP(A239,[1]Revenue_Margin_input_ISC!A:K,7,0),"")</f>
        <v>0.15</v>
      </c>
      <c r="U239" s="28">
        <f>IFERROR(VLOOKUP(A239,[1]Revenue_Margin_input_ISC!A:K,8,0),"")</f>
        <v>0.15</v>
      </c>
      <c r="V239" s="28">
        <f>IFERROR(VLOOKUP($A239,[1]Revenue_Margin_input_ISC!$A:$AK,9,0),"")</f>
        <v>0.15</v>
      </c>
      <c r="W239" s="28">
        <f>IFERROR(VLOOKUP($A239,[1]Revenue_Margin_input_ISC!$A:$AK,10,0),"")</f>
        <v>0.15</v>
      </c>
      <c r="X239" s="28">
        <f>IFERROR(VLOOKUP($A239,[1]Revenue_Margin_input_ISC!$A:$AK,11,0),"")</f>
        <v>0.15</v>
      </c>
      <c r="Y239" s="28">
        <f>IFERROR(VLOOKUP($A239,[1]Revenue_Margin_input_ISC!$A:$AK,12,0),"")</f>
        <v>0.15</v>
      </c>
      <c r="Z239" s="28">
        <f>IFERROR(VLOOKUP($A239,[1]Revenue_Margin_input_ISC!$A:$AK,13,0),"")</f>
        <v>0.15</v>
      </c>
      <c r="AA239" s="29">
        <f t="shared" si="111"/>
        <v>0</v>
      </c>
      <c r="AB239" s="30">
        <f t="shared" si="111"/>
        <v>85</v>
      </c>
      <c r="AC239" s="30">
        <f t="shared" si="111"/>
        <v>0</v>
      </c>
      <c r="AD239" s="30">
        <f t="shared" si="111"/>
        <v>0</v>
      </c>
      <c r="AE239" s="30">
        <f t="shared" si="111"/>
        <v>0</v>
      </c>
      <c r="AF239" s="30">
        <f t="shared" si="111"/>
        <v>0</v>
      </c>
      <c r="AG239" s="31">
        <f t="shared" si="111"/>
        <v>0</v>
      </c>
      <c r="AH239" s="29">
        <f t="shared" si="112"/>
        <v>0</v>
      </c>
      <c r="AI239" s="30">
        <f t="shared" si="112"/>
        <v>12.75</v>
      </c>
      <c r="AJ239" s="30">
        <f t="shared" si="112"/>
        <v>0</v>
      </c>
      <c r="AK239" s="30">
        <f t="shared" si="112"/>
        <v>0</v>
      </c>
      <c r="AL239" s="30">
        <f t="shared" si="112"/>
        <v>0</v>
      </c>
      <c r="AM239" s="30">
        <f t="shared" si="112"/>
        <v>0</v>
      </c>
      <c r="AN239" s="31">
        <f t="shared" si="112"/>
        <v>0</v>
      </c>
      <c r="AO239" s="42"/>
      <c r="AP239" s="43"/>
      <c r="AQ239" s="43"/>
      <c r="AR239" s="43"/>
      <c r="AS239" s="43"/>
      <c r="AT239" s="43"/>
      <c r="AU239" s="90"/>
      <c r="AV239" t="str">
        <f t="shared" si="115"/>
        <v>C5 1-3.5T - Standard and Premium</v>
      </c>
      <c r="AW239" t="str">
        <f t="shared" ref="AW239:AW240" si="118">AV239&amp;"_"&amp;"AM &amp; EMEA"</f>
        <v>C5 1-3.5T - Standard and Premium_AM &amp; EMEA</v>
      </c>
    </row>
    <row r="240" spans="1:49" ht="15" outlineLevel="1" x14ac:dyDescent="0.25">
      <c r="A240" s="46" t="s">
        <v>476</v>
      </c>
      <c r="B240" s="47" t="s">
        <v>474</v>
      </c>
      <c r="C240" s="48" t="s">
        <v>21</v>
      </c>
      <c r="D240" s="47" t="s">
        <v>15</v>
      </c>
      <c r="E240" s="48" t="s">
        <v>475</v>
      </c>
      <c r="F240" s="105">
        <v>0</v>
      </c>
      <c r="G240" s="103">
        <v>5</v>
      </c>
      <c r="H240" s="103">
        <f>IFERROR(VLOOKUP(A240,[1]ISC_bookings_input!H:I,2,0),0)</f>
        <v>0</v>
      </c>
      <c r="I240" s="103"/>
      <c r="J240" s="103"/>
      <c r="K240" s="103"/>
      <c r="L240" s="104"/>
      <c r="M240" s="86">
        <f>IFERROR(VLOOKUP(A240,[1]Revenue_Margin_input_ISC!A:F,6,0),"")</f>
        <v>17</v>
      </c>
      <c r="N240" s="25">
        <f t="shared" si="117"/>
        <v>17</v>
      </c>
      <c r="O240" s="25">
        <f t="shared" si="117"/>
        <v>17</v>
      </c>
      <c r="P240" s="25">
        <f t="shared" si="117"/>
        <v>17</v>
      </c>
      <c r="Q240" s="25">
        <f t="shared" si="117"/>
        <v>17</v>
      </c>
      <c r="R240" s="25">
        <f t="shared" si="117"/>
        <v>17</v>
      </c>
      <c r="S240" s="26">
        <f t="shared" si="117"/>
        <v>17</v>
      </c>
      <c r="T240" s="27">
        <f>IFERROR(VLOOKUP(A240,[1]Revenue_Margin_input_ISC!A:K,7,0),"")</f>
        <v>0.15</v>
      </c>
      <c r="U240" s="28">
        <f>IFERROR(VLOOKUP(A240,[1]Revenue_Margin_input_ISC!A:K,8,0),"")</f>
        <v>0.15</v>
      </c>
      <c r="V240" s="28">
        <f>IFERROR(VLOOKUP($A240,[1]Revenue_Margin_input_ISC!$A:$AK,9,0),"")</f>
        <v>0.15</v>
      </c>
      <c r="W240" s="28">
        <f>IFERROR(VLOOKUP($A240,[1]Revenue_Margin_input_ISC!$A:$AK,10,0),"")</f>
        <v>0.15</v>
      </c>
      <c r="X240" s="28">
        <f>IFERROR(VLOOKUP($A240,[1]Revenue_Margin_input_ISC!$A:$AK,11,0),"")</f>
        <v>0.15</v>
      </c>
      <c r="Y240" s="28">
        <f>IFERROR(VLOOKUP($A240,[1]Revenue_Margin_input_ISC!$A:$AK,12,0),"")</f>
        <v>0.15</v>
      </c>
      <c r="Z240" s="28">
        <f>IFERROR(VLOOKUP($A240,[1]Revenue_Margin_input_ISC!$A:$AK,13,0),"")</f>
        <v>0.15</v>
      </c>
      <c r="AA240" s="29">
        <f t="shared" si="111"/>
        <v>0</v>
      </c>
      <c r="AB240" s="30">
        <f t="shared" si="111"/>
        <v>85</v>
      </c>
      <c r="AC240" s="30">
        <f t="shared" si="111"/>
        <v>0</v>
      </c>
      <c r="AD240" s="30">
        <f t="shared" si="111"/>
        <v>0</v>
      </c>
      <c r="AE240" s="30">
        <f t="shared" si="111"/>
        <v>0</v>
      </c>
      <c r="AF240" s="30">
        <f t="shared" si="111"/>
        <v>0</v>
      </c>
      <c r="AG240" s="31">
        <f t="shared" si="111"/>
        <v>0</v>
      </c>
      <c r="AH240" s="29">
        <f t="shared" si="112"/>
        <v>0</v>
      </c>
      <c r="AI240" s="30">
        <f t="shared" si="112"/>
        <v>12.75</v>
      </c>
      <c r="AJ240" s="30">
        <f t="shared" si="112"/>
        <v>0</v>
      </c>
      <c r="AK240" s="30">
        <f t="shared" si="112"/>
        <v>0</v>
      </c>
      <c r="AL240" s="30">
        <f t="shared" si="112"/>
        <v>0</v>
      </c>
      <c r="AM240" s="30">
        <f t="shared" si="112"/>
        <v>0</v>
      </c>
      <c r="AN240" s="31">
        <f t="shared" si="112"/>
        <v>0</v>
      </c>
      <c r="AO240" s="42"/>
      <c r="AP240" s="43"/>
      <c r="AQ240" s="43"/>
      <c r="AR240" s="43"/>
      <c r="AS240" s="43"/>
      <c r="AT240" s="43"/>
      <c r="AU240" s="90"/>
      <c r="AV240" t="str">
        <f t="shared" si="115"/>
        <v>C5 1-3.5T - Standard and Premium</v>
      </c>
      <c r="AW240" t="str">
        <f t="shared" si="118"/>
        <v>C5 1-3.5T - Standard and Premium_AM &amp; EMEA</v>
      </c>
    </row>
    <row r="241" spans="1:49" ht="15" x14ac:dyDescent="0.25">
      <c r="A241" s="35" t="s">
        <v>477</v>
      </c>
      <c r="F241" s="106">
        <v>18</v>
      </c>
      <c r="G241" s="51">
        <f>[1]ISC!BD51</f>
        <v>12</v>
      </c>
      <c r="H241" s="51">
        <f>[1]ISC!BE51</f>
        <v>8</v>
      </c>
      <c r="I241" s="51">
        <f>[1]ISC!BF51</f>
        <v>12</v>
      </c>
      <c r="J241" s="51">
        <f>[1]ISC!BG51</f>
        <v>38</v>
      </c>
      <c r="K241" s="51">
        <f>[1]ISC!BH51</f>
        <v>40</v>
      </c>
      <c r="L241" s="52">
        <f>[1]ISC!BI51</f>
        <v>42</v>
      </c>
      <c r="M241" s="86" t="str">
        <f>IFERROR(VLOOKUP(A241,[1]Revenue_Margin_input_ISC!A:F,6,0),"")</f>
        <v/>
      </c>
      <c r="N241" s="25" t="str">
        <f t="shared" si="117"/>
        <v/>
      </c>
      <c r="O241" s="25" t="str">
        <f t="shared" si="117"/>
        <v/>
      </c>
      <c r="P241" s="25" t="str">
        <f t="shared" si="117"/>
        <v/>
      </c>
      <c r="Q241" s="25" t="str">
        <f t="shared" si="117"/>
        <v/>
      </c>
      <c r="R241" s="25" t="str">
        <f t="shared" si="117"/>
        <v/>
      </c>
      <c r="S241" s="26" t="str">
        <f t="shared" si="117"/>
        <v/>
      </c>
      <c r="T241" s="27" t="str">
        <f>IFERROR(VLOOKUP(A241,[1]Revenue_Margin_input_ISC!A:K,7,0),"")</f>
        <v/>
      </c>
      <c r="U241" s="28" t="str">
        <f>IFERROR(VLOOKUP(A241,[1]Revenue_Margin_input_ISC!A:K,8,0),"")</f>
        <v/>
      </c>
      <c r="V241" s="28" t="str">
        <f>IFERROR(VLOOKUP($A241,[1]Revenue_Margin_input_ISC!$A:$AK,9,0),"")</f>
        <v/>
      </c>
      <c r="W241" s="28" t="str">
        <f>IFERROR(VLOOKUP($A241,[1]Revenue_Margin_input_ISC!$A:$AK,10,0),"")</f>
        <v/>
      </c>
      <c r="X241" s="28" t="str">
        <f>IFERROR(VLOOKUP($A241,[1]Revenue_Margin_input_ISC!$A:$AK,11,0),"")</f>
        <v/>
      </c>
      <c r="Y241" s="28" t="str">
        <f>IFERROR(VLOOKUP($A241,[1]Revenue_Margin_input_ISC!$A:$AK,12,0),"")</f>
        <v/>
      </c>
      <c r="Z241" s="28" t="str">
        <f>IFERROR(VLOOKUP($A241,[1]Revenue_Margin_input_ISC!$A:$AK,13,0),"")</f>
        <v/>
      </c>
      <c r="AA241" s="39">
        <f>SUM(AA222:AA240)</f>
        <v>389.20499999999998</v>
      </c>
      <c r="AB241" s="40">
        <f t="shared" ref="AB241:AN241" si="119">SUM(AB222:AB240)</f>
        <v>213.245</v>
      </c>
      <c r="AC241" s="40">
        <f t="shared" si="119"/>
        <v>172.98</v>
      </c>
      <c r="AD241" s="40">
        <f t="shared" si="119"/>
        <v>259.46999999999997</v>
      </c>
      <c r="AE241" s="40">
        <f t="shared" si="119"/>
        <v>821.65499999999997</v>
      </c>
      <c r="AF241" s="40">
        <f t="shared" si="119"/>
        <v>864.9</v>
      </c>
      <c r="AG241" s="41">
        <f t="shared" si="119"/>
        <v>908.14499999999998</v>
      </c>
      <c r="AH241" s="39">
        <f t="shared" si="119"/>
        <v>43.600231833059134</v>
      </c>
      <c r="AI241" s="40">
        <f t="shared" si="119"/>
        <v>30.344470203673236</v>
      </c>
      <c r="AJ241" s="40">
        <f t="shared" si="119"/>
        <v>25.946999999999999</v>
      </c>
      <c r="AK241" s="40">
        <f t="shared" si="119"/>
        <v>38.920499999999997</v>
      </c>
      <c r="AL241" s="40">
        <f t="shared" si="119"/>
        <v>123.24824999999998</v>
      </c>
      <c r="AM241" s="40">
        <f t="shared" si="119"/>
        <v>129.73499999999999</v>
      </c>
      <c r="AN241" s="41">
        <f t="shared" si="119"/>
        <v>136.22174999999999</v>
      </c>
      <c r="AO241" s="42">
        <f t="shared" ref="AO241:AU242" si="120">IFERROR(AH241/AA241,"")</f>
        <v>0.11202382249215487</v>
      </c>
      <c r="AP241" s="43">
        <f t="shared" si="120"/>
        <v>0.14229862460396836</v>
      </c>
      <c r="AQ241" s="43">
        <f t="shared" si="120"/>
        <v>0.15</v>
      </c>
      <c r="AR241" s="43">
        <f t="shared" si="120"/>
        <v>0.15</v>
      </c>
      <c r="AS241" s="43">
        <f t="shared" si="120"/>
        <v>0.15</v>
      </c>
      <c r="AT241" s="43">
        <f t="shared" si="120"/>
        <v>0.15</v>
      </c>
      <c r="AU241" s="90">
        <f t="shared" si="120"/>
        <v>0.15</v>
      </c>
      <c r="AW241" t="str">
        <f t="shared" si="81"/>
        <v>_</v>
      </c>
    </row>
    <row r="242" spans="1:49" ht="15" outlineLevel="1" x14ac:dyDescent="0.25">
      <c r="A242" s="21" t="s">
        <v>478</v>
      </c>
      <c r="B242" t="s">
        <v>479</v>
      </c>
      <c r="C242" t="s">
        <v>80</v>
      </c>
      <c r="D242" t="s">
        <v>18</v>
      </c>
      <c r="E242" t="str">
        <f>VLOOKUP(A242,[1]VLookup!G:I,3,0)</f>
        <v>C5 1-3.5 T</v>
      </c>
      <c r="F242" s="105">
        <v>0</v>
      </c>
      <c r="G242" s="103">
        <f t="shared" ref="G242:L248" si="121">IFERROR(ROUND(G$249*$F242/$F$249,0),0)</f>
        <v>0</v>
      </c>
      <c r="H242" s="103">
        <f>IFERROR(VLOOKUP(A242,[1]ISC_bookings_input!H:I,2,0),0)</f>
        <v>0</v>
      </c>
      <c r="I242" s="103">
        <f t="shared" si="121"/>
        <v>0</v>
      </c>
      <c r="J242" s="103">
        <f t="shared" si="121"/>
        <v>0</v>
      </c>
      <c r="K242" s="103">
        <f t="shared" si="121"/>
        <v>0</v>
      </c>
      <c r="L242" s="104">
        <f t="shared" si="121"/>
        <v>0</v>
      </c>
      <c r="M242" s="86" t="str">
        <f>IFERROR(VLOOKUP(A242,[1]Revenue_Margin_input_ISC!A:F,6,0),"")</f>
        <v/>
      </c>
      <c r="N242" s="25" t="str">
        <f t="shared" si="117"/>
        <v/>
      </c>
      <c r="O242" s="25" t="str">
        <f t="shared" si="117"/>
        <v/>
      </c>
      <c r="P242" s="25" t="str">
        <f t="shared" si="117"/>
        <v/>
      </c>
      <c r="Q242" s="25" t="str">
        <f t="shared" si="117"/>
        <v/>
      </c>
      <c r="R242" s="25" t="str">
        <f t="shared" si="117"/>
        <v/>
      </c>
      <c r="S242" s="26" t="str">
        <f t="shared" si="117"/>
        <v/>
      </c>
      <c r="T242" s="27" t="str">
        <f>IFERROR(VLOOKUP(A242,[1]Revenue_Margin_input_ISC!A:K,7,0),"")</f>
        <v/>
      </c>
      <c r="U242" s="28" t="str">
        <f>IFERROR(VLOOKUP(A242,[1]Revenue_Margin_input_ISC!A:K,8,0),"")</f>
        <v/>
      </c>
      <c r="V242" s="28" t="str">
        <f>IFERROR(VLOOKUP($A242,[1]Revenue_Margin_input_ISC!$A:$AK,9,0),"")</f>
        <v/>
      </c>
      <c r="W242" s="28" t="str">
        <f>IFERROR(VLOOKUP($A242,[1]Revenue_Margin_input_ISC!$A:$AK,10,0),"")</f>
        <v/>
      </c>
      <c r="X242" s="28" t="str">
        <f>IFERROR(VLOOKUP($A242,[1]Revenue_Margin_input_ISC!$A:$AK,11,0),"")</f>
        <v/>
      </c>
      <c r="Y242" s="28" t="str">
        <f>IFERROR(VLOOKUP($A242,[1]Revenue_Margin_input_ISC!$A:$AK,12,0),"")</f>
        <v/>
      </c>
      <c r="Z242" s="28" t="str">
        <f>IFERROR(VLOOKUP($A242,[1]Revenue_Margin_input_ISC!$A:$AK,13,0),"")</f>
        <v/>
      </c>
      <c r="AA242" s="29">
        <f t="shared" ref="AA242:AG248" si="122">IFERROR(F242*M242,0)</f>
        <v>0</v>
      </c>
      <c r="AB242" s="30">
        <f t="shared" si="122"/>
        <v>0</v>
      </c>
      <c r="AC242" s="30">
        <f t="shared" si="122"/>
        <v>0</v>
      </c>
      <c r="AD242" s="30">
        <f t="shared" si="122"/>
        <v>0</v>
      </c>
      <c r="AE242" s="30">
        <f t="shared" si="122"/>
        <v>0</v>
      </c>
      <c r="AF242" s="30">
        <f t="shared" si="122"/>
        <v>0</v>
      </c>
      <c r="AG242" s="31">
        <f t="shared" si="122"/>
        <v>0</v>
      </c>
      <c r="AH242" s="29">
        <f t="shared" ref="AH242:AN248" si="123">IFERROR(AA242*T242,0)</f>
        <v>0</v>
      </c>
      <c r="AI242" s="30">
        <f t="shared" si="123"/>
        <v>0</v>
      </c>
      <c r="AJ242" s="30">
        <f t="shared" si="123"/>
        <v>0</v>
      </c>
      <c r="AK242" s="30">
        <f t="shared" si="123"/>
        <v>0</v>
      </c>
      <c r="AL242" s="30">
        <f t="shared" si="123"/>
        <v>0</v>
      </c>
      <c r="AM242" s="30">
        <f t="shared" si="123"/>
        <v>0</v>
      </c>
      <c r="AN242" s="31">
        <f t="shared" si="123"/>
        <v>0</v>
      </c>
      <c r="AO242" s="42" t="str">
        <f t="shared" si="120"/>
        <v/>
      </c>
      <c r="AP242" s="43" t="str">
        <f t="shared" si="120"/>
        <v/>
      </c>
      <c r="AQ242" s="43" t="str">
        <f t="shared" si="120"/>
        <v/>
      </c>
      <c r="AR242" s="43" t="str">
        <f t="shared" si="120"/>
        <v/>
      </c>
      <c r="AS242" s="43" t="str">
        <f t="shared" si="120"/>
        <v/>
      </c>
      <c r="AT242" s="43" t="str">
        <f t="shared" si="120"/>
        <v/>
      </c>
      <c r="AU242" s="90" t="str">
        <f t="shared" si="120"/>
        <v/>
      </c>
      <c r="AV242" t="str">
        <f>$A$249</f>
        <v>C5 1-3.5T - Low Intensity</v>
      </c>
      <c r="AW242" t="str">
        <f t="shared" ref="AW242:AW295" si="124">AV242&amp;"_"&amp;C242</f>
        <v>C5 1-3.5T - Low Intensity_Hangcha</v>
      </c>
    </row>
    <row r="243" spans="1:49" ht="15" outlineLevel="1" x14ac:dyDescent="0.25">
      <c r="A243" s="21" t="s">
        <v>480</v>
      </c>
      <c r="B243" t="s">
        <v>479</v>
      </c>
      <c r="C243" t="s">
        <v>80</v>
      </c>
      <c r="D243" t="s">
        <v>15</v>
      </c>
      <c r="E243" t="str">
        <f>VLOOKUP(A243,[1]VLookup!G:I,3,0)</f>
        <v>C5 1-3.5 T</v>
      </c>
      <c r="F243" s="105">
        <v>0</v>
      </c>
      <c r="G243" s="103">
        <f t="shared" si="121"/>
        <v>0</v>
      </c>
      <c r="H243" s="103">
        <f>IFERROR(VLOOKUP(A243,[1]ISC_bookings_input!H:I,2,0),0)</f>
        <v>0</v>
      </c>
      <c r="I243" s="103">
        <f t="shared" si="121"/>
        <v>0</v>
      </c>
      <c r="J243" s="103">
        <f t="shared" si="121"/>
        <v>0</v>
      </c>
      <c r="K243" s="103">
        <f t="shared" si="121"/>
        <v>0</v>
      </c>
      <c r="L243" s="104">
        <f t="shared" si="121"/>
        <v>0</v>
      </c>
      <c r="M243" s="86" t="str">
        <f>IFERROR(VLOOKUP(A243,[1]Revenue_Margin_input_ISC!A:F,6,0),"")</f>
        <v/>
      </c>
      <c r="N243" s="25" t="str">
        <f t="shared" ref="N243:S258" si="125">M243</f>
        <v/>
      </c>
      <c r="O243" s="25" t="str">
        <f t="shared" si="125"/>
        <v/>
      </c>
      <c r="P243" s="25" t="str">
        <f t="shared" si="125"/>
        <v/>
      </c>
      <c r="Q243" s="25" t="str">
        <f t="shared" si="125"/>
        <v/>
      </c>
      <c r="R243" s="25" t="str">
        <f t="shared" si="125"/>
        <v/>
      </c>
      <c r="S243" s="26" t="str">
        <f t="shared" si="125"/>
        <v/>
      </c>
      <c r="T243" s="27" t="str">
        <f>IFERROR(VLOOKUP(A243,[1]Revenue_Margin_input_ISC!A:K,7,0),"")</f>
        <v/>
      </c>
      <c r="U243" s="28" t="str">
        <f>IFERROR(VLOOKUP(A243,[1]Revenue_Margin_input_ISC!A:K,8,0),"")</f>
        <v/>
      </c>
      <c r="V243" s="28" t="str">
        <f>IFERROR(VLOOKUP($A243,[1]Revenue_Margin_input_ISC!$A:$AK,9,0),"")</f>
        <v/>
      </c>
      <c r="W243" s="28" t="str">
        <f>IFERROR(VLOOKUP($A243,[1]Revenue_Margin_input_ISC!$A:$AK,10,0),"")</f>
        <v/>
      </c>
      <c r="X243" s="28" t="str">
        <f>IFERROR(VLOOKUP($A243,[1]Revenue_Margin_input_ISC!$A:$AK,11,0),"")</f>
        <v/>
      </c>
      <c r="Y243" s="28" t="str">
        <f>IFERROR(VLOOKUP($A243,[1]Revenue_Margin_input_ISC!$A:$AK,12,0),"")</f>
        <v/>
      </c>
      <c r="Z243" s="28" t="str">
        <f>IFERROR(VLOOKUP($A243,[1]Revenue_Margin_input_ISC!$A:$AK,13,0),"")</f>
        <v/>
      </c>
      <c r="AA243" s="29">
        <f t="shared" si="122"/>
        <v>0</v>
      </c>
      <c r="AB243" s="30">
        <f t="shared" si="122"/>
        <v>0</v>
      </c>
      <c r="AC243" s="30">
        <f t="shared" si="122"/>
        <v>0</v>
      </c>
      <c r="AD243" s="30">
        <f t="shared" si="122"/>
        <v>0</v>
      </c>
      <c r="AE243" s="30">
        <f t="shared" si="122"/>
        <v>0</v>
      </c>
      <c r="AF243" s="30">
        <f t="shared" si="122"/>
        <v>0</v>
      </c>
      <c r="AG243" s="31">
        <f t="shared" si="122"/>
        <v>0</v>
      </c>
      <c r="AH243" s="29">
        <f t="shared" si="123"/>
        <v>0</v>
      </c>
      <c r="AI243" s="30">
        <f t="shared" si="123"/>
        <v>0</v>
      </c>
      <c r="AJ243" s="30">
        <f t="shared" si="123"/>
        <v>0</v>
      </c>
      <c r="AK243" s="30">
        <f t="shared" si="123"/>
        <v>0</v>
      </c>
      <c r="AL243" s="30">
        <f t="shared" si="123"/>
        <v>0</v>
      </c>
      <c r="AM243" s="30">
        <f t="shared" si="123"/>
        <v>0</v>
      </c>
      <c r="AN243" s="31">
        <f t="shared" si="123"/>
        <v>0</v>
      </c>
      <c r="AO243" s="42"/>
      <c r="AP243" s="43"/>
      <c r="AQ243" s="43"/>
      <c r="AR243" s="43"/>
      <c r="AS243" s="43"/>
      <c r="AT243" s="43"/>
      <c r="AU243" s="90"/>
      <c r="AV243" t="str">
        <f t="shared" ref="AV243:AV248" si="126">$A$249</f>
        <v>C5 1-3.5T - Low Intensity</v>
      </c>
      <c r="AW243" t="str">
        <f t="shared" si="124"/>
        <v>C5 1-3.5T - Low Intensity_Hangcha</v>
      </c>
    </row>
    <row r="244" spans="1:49" ht="15" outlineLevel="1" x14ac:dyDescent="0.25">
      <c r="A244" s="21" t="s">
        <v>481</v>
      </c>
      <c r="B244" t="s">
        <v>482</v>
      </c>
      <c r="C244" t="s">
        <v>88</v>
      </c>
      <c r="D244" t="s">
        <v>15</v>
      </c>
      <c r="E244" t="str">
        <f>VLOOKUP(A244,[1]VLookup!G:I,3,0)</f>
        <v>C5 1-3.5 T</v>
      </c>
      <c r="F244" s="105">
        <v>0</v>
      </c>
      <c r="G244" s="103">
        <f t="shared" si="121"/>
        <v>0</v>
      </c>
      <c r="H244" s="103">
        <f>IFERROR(VLOOKUP(A244,[1]ISC_bookings_input!H:I,2,0),0)</f>
        <v>0</v>
      </c>
      <c r="I244" s="103">
        <f t="shared" si="121"/>
        <v>0</v>
      </c>
      <c r="J244" s="103">
        <f t="shared" si="121"/>
        <v>0</v>
      </c>
      <c r="K244" s="103">
        <f t="shared" si="121"/>
        <v>0</v>
      </c>
      <c r="L244" s="104">
        <f t="shared" si="121"/>
        <v>0</v>
      </c>
      <c r="M244" s="86" t="str">
        <f>IFERROR(VLOOKUP(A244,[1]Revenue_Margin_input_ISC!A:F,6,0),"")</f>
        <v/>
      </c>
      <c r="N244" s="25" t="str">
        <f t="shared" si="125"/>
        <v/>
      </c>
      <c r="O244" s="25" t="str">
        <f t="shared" si="125"/>
        <v/>
      </c>
      <c r="P244" s="25" t="str">
        <f t="shared" si="125"/>
        <v/>
      </c>
      <c r="Q244" s="25" t="str">
        <f t="shared" si="125"/>
        <v/>
      </c>
      <c r="R244" s="25" t="str">
        <f t="shared" si="125"/>
        <v/>
      </c>
      <c r="S244" s="26" t="str">
        <f t="shared" si="125"/>
        <v/>
      </c>
      <c r="T244" s="27" t="str">
        <f>IFERROR(VLOOKUP(A244,[1]Revenue_Margin_input_ISC!A:K,7,0),"")</f>
        <v/>
      </c>
      <c r="U244" s="28" t="str">
        <f>IFERROR(VLOOKUP(A244,[1]Revenue_Margin_input_ISC!A:K,8,0),"")</f>
        <v/>
      </c>
      <c r="V244" s="28" t="str">
        <f>IFERROR(VLOOKUP($A244,[1]Revenue_Margin_input_ISC!$A:$AK,9,0),"")</f>
        <v/>
      </c>
      <c r="W244" s="28" t="str">
        <f>IFERROR(VLOOKUP($A244,[1]Revenue_Margin_input_ISC!$A:$AK,10,0),"")</f>
        <v/>
      </c>
      <c r="X244" s="28" t="str">
        <f>IFERROR(VLOOKUP($A244,[1]Revenue_Margin_input_ISC!$A:$AK,11,0),"")</f>
        <v/>
      </c>
      <c r="Y244" s="28" t="str">
        <f>IFERROR(VLOOKUP($A244,[1]Revenue_Margin_input_ISC!$A:$AK,12,0),"")</f>
        <v/>
      </c>
      <c r="Z244" s="28" t="str">
        <f>IFERROR(VLOOKUP($A244,[1]Revenue_Margin_input_ISC!$A:$AK,13,0),"")</f>
        <v/>
      </c>
      <c r="AA244" s="29">
        <f t="shared" si="122"/>
        <v>0</v>
      </c>
      <c r="AB244" s="30">
        <f t="shared" si="122"/>
        <v>0</v>
      </c>
      <c r="AC244" s="30">
        <f t="shared" si="122"/>
        <v>0</v>
      </c>
      <c r="AD244" s="30">
        <f t="shared" si="122"/>
        <v>0</v>
      </c>
      <c r="AE244" s="30">
        <f t="shared" si="122"/>
        <v>0</v>
      </c>
      <c r="AF244" s="30">
        <f t="shared" si="122"/>
        <v>0</v>
      </c>
      <c r="AG244" s="31">
        <f t="shared" si="122"/>
        <v>0</v>
      </c>
      <c r="AH244" s="29">
        <f t="shared" si="123"/>
        <v>0</v>
      </c>
      <c r="AI244" s="30">
        <f t="shared" si="123"/>
        <v>0</v>
      </c>
      <c r="AJ244" s="30">
        <f t="shared" si="123"/>
        <v>0</v>
      </c>
      <c r="AK244" s="30">
        <f t="shared" si="123"/>
        <v>0</v>
      </c>
      <c r="AL244" s="30">
        <f t="shared" si="123"/>
        <v>0</v>
      </c>
      <c r="AM244" s="30">
        <f t="shared" si="123"/>
        <v>0</v>
      </c>
      <c r="AN244" s="31">
        <f t="shared" si="123"/>
        <v>0</v>
      </c>
      <c r="AO244" s="42"/>
      <c r="AP244" s="43"/>
      <c r="AQ244" s="43"/>
      <c r="AR244" s="43"/>
      <c r="AS244" s="43"/>
      <c r="AT244" s="43"/>
      <c r="AU244" s="90"/>
      <c r="AV244" t="str">
        <f t="shared" si="126"/>
        <v>C5 1-3.5T - Low Intensity</v>
      </c>
      <c r="AW244" t="str">
        <f t="shared" si="124"/>
        <v>C5 1-3.5T - Low Intensity_Shanghai</v>
      </c>
    </row>
    <row r="245" spans="1:49" ht="15" outlineLevel="1" x14ac:dyDescent="0.25">
      <c r="A245" s="21" t="s">
        <v>483</v>
      </c>
      <c r="B245" t="s">
        <v>484</v>
      </c>
      <c r="C245" t="s">
        <v>93</v>
      </c>
      <c r="D245" t="s">
        <v>18</v>
      </c>
      <c r="E245" t="str">
        <f>VLOOKUP(A245,[1]VLookup!G:I,3,0)</f>
        <v>C5 1-3.5 T</v>
      </c>
      <c r="F245" s="105">
        <v>9</v>
      </c>
      <c r="G245" s="103">
        <f t="shared" si="121"/>
        <v>9</v>
      </c>
      <c r="H245" s="103">
        <f>IFERROR(VLOOKUP(A245,[1]ISC_bookings_input!H:I,2,0),0)</f>
        <v>23</v>
      </c>
      <c r="I245" s="103">
        <f t="shared" si="121"/>
        <v>46</v>
      </c>
      <c r="J245" s="103">
        <f t="shared" si="121"/>
        <v>52</v>
      </c>
      <c r="K245" s="103">
        <f t="shared" si="121"/>
        <v>56</v>
      </c>
      <c r="L245" s="104">
        <f t="shared" si="121"/>
        <v>59</v>
      </c>
      <c r="M245" s="86">
        <f>IFERROR(VLOOKUP(A245,[1]Revenue_Margin_input_ISC!A:F,6,0),"")</f>
        <v>14.352</v>
      </c>
      <c r="N245" s="25">
        <f t="shared" si="125"/>
        <v>14.352</v>
      </c>
      <c r="O245" s="25">
        <f t="shared" si="125"/>
        <v>14.352</v>
      </c>
      <c r="P245" s="25">
        <f t="shared" si="125"/>
        <v>14.352</v>
      </c>
      <c r="Q245" s="25">
        <f t="shared" si="125"/>
        <v>14.352</v>
      </c>
      <c r="R245" s="25">
        <f t="shared" si="125"/>
        <v>14.352</v>
      </c>
      <c r="S245" s="26">
        <f t="shared" si="125"/>
        <v>14.352</v>
      </c>
      <c r="T245" s="27">
        <f>IFERROR(VLOOKUP(A245,[1]Revenue_Margin_input_ISC!A:K,7,0),"")</f>
        <v>0.06</v>
      </c>
      <c r="U245" s="28">
        <f>IFERROR(VLOOKUP(A245,[1]Revenue_Margin_input_ISC!A:K,8,0),"")</f>
        <v>0.12</v>
      </c>
      <c r="V245" s="28">
        <f>IFERROR(VLOOKUP($A245,[1]Revenue_Margin_input_ISC!$A:$AK,9,0),"")</f>
        <v>0.1</v>
      </c>
      <c r="W245" s="28">
        <f>IFERROR(VLOOKUP($A245,[1]Revenue_Margin_input_ISC!$A:$AK,10,0),"")</f>
        <v>0.1</v>
      </c>
      <c r="X245" s="28">
        <f>IFERROR(VLOOKUP($A245,[1]Revenue_Margin_input_ISC!$A:$AK,11,0),"")</f>
        <v>0.1</v>
      </c>
      <c r="Y245" s="28">
        <f>IFERROR(VLOOKUP($A245,[1]Revenue_Margin_input_ISC!$A:$AK,12,0),"")</f>
        <v>0.1</v>
      </c>
      <c r="Z245" s="28">
        <f>IFERROR(VLOOKUP($A245,[1]Revenue_Margin_input_ISC!$A:$AK,13,0),"")</f>
        <v>0.1</v>
      </c>
      <c r="AA245" s="29">
        <f t="shared" si="122"/>
        <v>129.16800000000001</v>
      </c>
      <c r="AB245" s="30">
        <f t="shared" si="122"/>
        <v>129.16800000000001</v>
      </c>
      <c r="AC245" s="30">
        <f t="shared" si="122"/>
        <v>330.096</v>
      </c>
      <c r="AD245" s="30">
        <f t="shared" si="122"/>
        <v>660.19200000000001</v>
      </c>
      <c r="AE245" s="30">
        <f t="shared" si="122"/>
        <v>746.30399999999997</v>
      </c>
      <c r="AF245" s="30">
        <f t="shared" si="122"/>
        <v>803.71199999999999</v>
      </c>
      <c r="AG245" s="31">
        <f t="shared" si="122"/>
        <v>846.76800000000003</v>
      </c>
      <c r="AH245" s="29">
        <f t="shared" si="123"/>
        <v>7.7500800000000005</v>
      </c>
      <c r="AI245" s="30">
        <f t="shared" si="123"/>
        <v>15.500160000000001</v>
      </c>
      <c r="AJ245" s="30">
        <f t="shared" si="123"/>
        <v>33.009599999999999</v>
      </c>
      <c r="AK245" s="30">
        <f t="shared" si="123"/>
        <v>66.019199999999998</v>
      </c>
      <c r="AL245" s="30">
        <f t="shared" si="123"/>
        <v>74.630399999999995</v>
      </c>
      <c r="AM245" s="30">
        <f t="shared" si="123"/>
        <v>80.371200000000002</v>
      </c>
      <c r="AN245" s="31">
        <f t="shared" si="123"/>
        <v>84.676800000000014</v>
      </c>
      <c r="AO245" s="42"/>
      <c r="AP245" s="43"/>
      <c r="AQ245" s="43"/>
      <c r="AR245" s="43"/>
      <c r="AS245" s="43"/>
      <c r="AT245" s="43"/>
      <c r="AU245" s="90"/>
      <c r="AV245" t="str">
        <f t="shared" si="126"/>
        <v>C5 1-3.5T - Low Intensity</v>
      </c>
      <c r="AW245" t="str">
        <f t="shared" si="124"/>
        <v>C5 1-3.5T - Low Intensity_Maximal</v>
      </c>
    </row>
    <row r="246" spans="1:49" ht="15" outlineLevel="1" x14ac:dyDescent="0.25">
      <c r="A246" s="21" t="s">
        <v>485</v>
      </c>
      <c r="B246" t="s">
        <v>486</v>
      </c>
      <c r="C246" t="s">
        <v>93</v>
      </c>
      <c r="D246" t="s">
        <v>15</v>
      </c>
      <c r="E246" t="str">
        <f>VLOOKUP(A246,[1]VLookup!G:I,3,0)</f>
        <v>C5 1-3.5 T</v>
      </c>
      <c r="F246" s="105">
        <v>31</v>
      </c>
      <c r="G246" s="103">
        <f t="shared" si="121"/>
        <v>32</v>
      </c>
      <c r="H246" s="103">
        <f>IFERROR(VLOOKUP(A246,[1]ISC_bookings_input!H:I,2,0),0)</f>
        <v>102</v>
      </c>
      <c r="I246" s="103">
        <f t="shared" si="121"/>
        <v>160</v>
      </c>
      <c r="J246" s="103">
        <f t="shared" si="121"/>
        <v>178</v>
      </c>
      <c r="K246" s="103">
        <f t="shared" si="121"/>
        <v>194</v>
      </c>
      <c r="L246" s="104">
        <f t="shared" si="121"/>
        <v>204</v>
      </c>
      <c r="M246" s="86">
        <f>IFERROR(VLOOKUP(A246,[1]Revenue_Margin_input_ISC!A:F,6,0),"")</f>
        <v>14.011436250000001</v>
      </c>
      <c r="N246" s="25">
        <f t="shared" si="125"/>
        <v>14.011436250000001</v>
      </c>
      <c r="O246" s="25">
        <f t="shared" si="125"/>
        <v>14.011436250000001</v>
      </c>
      <c r="P246" s="25">
        <f t="shared" si="125"/>
        <v>14.011436250000001</v>
      </c>
      <c r="Q246" s="25">
        <f t="shared" si="125"/>
        <v>14.011436250000001</v>
      </c>
      <c r="R246" s="25">
        <f t="shared" si="125"/>
        <v>14.011436250000001</v>
      </c>
      <c r="S246" s="26">
        <f t="shared" si="125"/>
        <v>14.011436250000001</v>
      </c>
      <c r="T246" s="27">
        <f>IFERROR(VLOOKUP(A246,[1]Revenue_Margin_input_ISC!A:K,7,0),"")</f>
        <v>0</v>
      </c>
      <c r="U246" s="28">
        <f>IFERROR(VLOOKUP(A246,[1]Revenue_Margin_input_ISC!A:K,8,0),"")</f>
        <v>0</v>
      </c>
      <c r="V246" s="28">
        <f>IFERROR(VLOOKUP($A246,[1]Revenue_Margin_input_ISC!$A:$AK,9,0),"")</f>
        <v>0.1</v>
      </c>
      <c r="W246" s="28">
        <f>IFERROR(VLOOKUP($A246,[1]Revenue_Margin_input_ISC!$A:$AK,10,0),"")</f>
        <v>0.1</v>
      </c>
      <c r="X246" s="28">
        <f>IFERROR(VLOOKUP($A246,[1]Revenue_Margin_input_ISC!$A:$AK,11,0),"")</f>
        <v>0.1</v>
      </c>
      <c r="Y246" s="28">
        <f>IFERROR(VLOOKUP($A246,[1]Revenue_Margin_input_ISC!$A:$AK,12,0),"")</f>
        <v>0.1</v>
      </c>
      <c r="Z246" s="28">
        <f>IFERROR(VLOOKUP($A246,[1]Revenue_Margin_input_ISC!$A:$AK,13,0),"")</f>
        <v>0.1</v>
      </c>
      <c r="AA246" s="29">
        <f t="shared" si="122"/>
        <v>434.35452375000006</v>
      </c>
      <c r="AB246" s="30">
        <f t="shared" si="122"/>
        <v>448.36596000000003</v>
      </c>
      <c r="AC246" s="30">
        <f t="shared" si="122"/>
        <v>1429.1664975000001</v>
      </c>
      <c r="AD246" s="30">
        <f t="shared" si="122"/>
        <v>2241.8298</v>
      </c>
      <c r="AE246" s="30">
        <f t="shared" si="122"/>
        <v>2494.0356525000002</v>
      </c>
      <c r="AF246" s="30">
        <f t="shared" si="122"/>
        <v>2718.2186325000002</v>
      </c>
      <c r="AG246" s="31">
        <f t="shared" si="122"/>
        <v>2858.3329950000002</v>
      </c>
      <c r="AH246" s="29">
        <f t="shared" si="123"/>
        <v>0</v>
      </c>
      <c r="AI246" s="30">
        <f t="shared" si="123"/>
        <v>0</v>
      </c>
      <c r="AJ246" s="30">
        <f t="shared" si="123"/>
        <v>142.91664975</v>
      </c>
      <c r="AK246" s="30">
        <f t="shared" si="123"/>
        <v>224.18298000000001</v>
      </c>
      <c r="AL246" s="30">
        <f t="shared" si="123"/>
        <v>249.40356525000004</v>
      </c>
      <c r="AM246" s="30">
        <f t="shared" si="123"/>
        <v>271.82186325000004</v>
      </c>
      <c r="AN246" s="31">
        <f t="shared" si="123"/>
        <v>285.83329950000001</v>
      </c>
      <c r="AO246" s="42"/>
      <c r="AP246" s="43"/>
      <c r="AQ246" s="43"/>
      <c r="AR246" s="43"/>
      <c r="AS246" s="43"/>
      <c r="AT246" s="43"/>
      <c r="AU246" s="90"/>
      <c r="AV246" t="str">
        <f t="shared" si="126"/>
        <v>C5 1-3.5T - Low Intensity</v>
      </c>
      <c r="AW246" t="str">
        <f t="shared" si="124"/>
        <v>C5 1-3.5T - Low Intensity_Maximal</v>
      </c>
    </row>
    <row r="247" spans="1:49" ht="15" outlineLevel="1" x14ac:dyDescent="0.25">
      <c r="A247" s="21" t="s">
        <v>487</v>
      </c>
      <c r="B247" t="s">
        <v>488</v>
      </c>
      <c r="C247" t="s">
        <v>80</v>
      </c>
      <c r="D247" t="s">
        <v>18</v>
      </c>
      <c r="E247" t="str">
        <f>VLOOKUP(A247,[1]VLookup!G:I,3,0)</f>
        <v>C5 1-3.5 T</v>
      </c>
      <c r="F247" s="105">
        <v>0</v>
      </c>
      <c r="G247" s="103">
        <f t="shared" si="121"/>
        <v>0</v>
      </c>
      <c r="H247" s="103">
        <f>IFERROR(VLOOKUP(A247,[1]ISC_bookings_input!H:I,2,0),0)</f>
        <v>0</v>
      </c>
      <c r="I247" s="103">
        <f t="shared" si="121"/>
        <v>0</v>
      </c>
      <c r="J247" s="103">
        <f t="shared" si="121"/>
        <v>0</v>
      </c>
      <c r="K247" s="103">
        <f t="shared" si="121"/>
        <v>0</v>
      </c>
      <c r="L247" s="104">
        <f t="shared" si="121"/>
        <v>0</v>
      </c>
      <c r="M247" s="86" t="str">
        <f>IFERROR(VLOOKUP(A247,[1]Revenue_Margin_input_ISC!A:F,6,0),"")</f>
        <v/>
      </c>
      <c r="N247" s="25" t="str">
        <f t="shared" si="125"/>
        <v/>
      </c>
      <c r="O247" s="25" t="str">
        <f t="shared" si="125"/>
        <v/>
      </c>
      <c r="P247" s="25" t="str">
        <f t="shared" si="125"/>
        <v/>
      </c>
      <c r="Q247" s="25" t="str">
        <f t="shared" si="125"/>
        <v/>
      </c>
      <c r="R247" s="25" t="str">
        <f t="shared" si="125"/>
        <v/>
      </c>
      <c r="S247" s="26" t="str">
        <f t="shared" si="125"/>
        <v/>
      </c>
      <c r="T247" s="27" t="str">
        <f>IFERROR(VLOOKUP(A247,[1]Revenue_Margin_input_ISC!A:K,7,0),"")</f>
        <v/>
      </c>
      <c r="U247" s="28" t="str">
        <f>IFERROR(VLOOKUP(A247,[1]Revenue_Margin_input_ISC!A:K,8,0),"")</f>
        <v/>
      </c>
      <c r="V247" s="28" t="str">
        <f>IFERROR(VLOOKUP($A247,[1]Revenue_Margin_input_ISC!$A:$AK,9,0),"")</f>
        <v/>
      </c>
      <c r="W247" s="28" t="str">
        <f>IFERROR(VLOOKUP($A247,[1]Revenue_Margin_input_ISC!$A:$AK,10,0),"")</f>
        <v/>
      </c>
      <c r="X247" s="28" t="str">
        <f>IFERROR(VLOOKUP($A247,[1]Revenue_Margin_input_ISC!$A:$AK,11,0),"")</f>
        <v/>
      </c>
      <c r="Y247" s="28" t="str">
        <f>IFERROR(VLOOKUP($A247,[1]Revenue_Margin_input_ISC!$A:$AK,12,0),"")</f>
        <v/>
      </c>
      <c r="Z247" s="28" t="str">
        <f>IFERROR(VLOOKUP($A247,[1]Revenue_Margin_input_ISC!$A:$AK,13,0),"")</f>
        <v/>
      </c>
      <c r="AA247" s="29">
        <f t="shared" si="122"/>
        <v>0</v>
      </c>
      <c r="AB247" s="30">
        <f t="shared" si="122"/>
        <v>0</v>
      </c>
      <c r="AC247" s="30">
        <f t="shared" si="122"/>
        <v>0</v>
      </c>
      <c r="AD247" s="30">
        <f t="shared" si="122"/>
        <v>0</v>
      </c>
      <c r="AE247" s="30">
        <f t="shared" si="122"/>
        <v>0</v>
      </c>
      <c r="AF247" s="30">
        <f t="shared" si="122"/>
        <v>0</v>
      </c>
      <c r="AG247" s="31">
        <f t="shared" si="122"/>
        <v>0</v>
      </c>
      <c r="AH247" s="29">
        <f t="shared" si="123"/>
        <v>0</v>
      </c>
      <c r="AI247" s="30">
        <f t="shared" si="123"/>
        <v>0</v>
      </c>
      <c r="AJ247" s="30">
        <f t="shared" si="123"/>
        <v>0</v>
      </c>
      <c r="AK247" s="30">
        <f t="shared" si="123"/>
        <v>0</v>
      </c>
      <c r="AL247" s="30">
        <f t="shared" si="123"/>
        <v>0</v>
      </c>
      <c r="AM247" s="30">
        <f t="shared" si="123"/>
        <v>0</v>
      </c>
      <c r="AN247" s="31">
        <f t="shared" si="123"/>
        <v>0</v>
      </c>
      <c r="AO247" s="42"/>
      <c r="AP247" s="43"/>
      <c r="AQ247" s="43"/>
      <c r="AR247" s="43"/>
      <c r="AS247" s="43"/>
      <c r="AT247" s="43"/>
      <c r="AU247" s="90"/>
      <c r="AV247" t="str">
        <f t="shared" si="126"/>
        <v>C5 1-3.5T - Low Intensity</v>
      </c>
      <c r="AW247" t="str">
        <f t="shared" si="124"/>
        <v>C5 1-3.5T - Low Intensity_Hangcha</v>
      </c>
    </row>
    <row r="248" spans="1:49" ht="15" outlineLevel="1" x14ac:dyDescent="0.25">
      <c r="A248" s="21" t="s">
        <v>489</v>
      </c>
      <c r="B248" t="s">
        <v>488</v>
      </c>
      <c r="C248" t="s">
        <v>80</v>
      </c>
      <c r="D248" t="s">
        <v>15</v>
      </c>
      <c r="E248" t="str">
        <f>VLOOKUP(A248,[1]VLookup!G:I,3,0)</f>
        <v>C5 1-3.5 T</v>
      </c>
      <c r="F248" s="105">
        <v>0</v>
      </c>
      <c r="G248" s="103">
        <f t="shared" si="121"/>
        <v>0</v>
      </c>
      <c r="H248" s="103">
        <f>IFERROR(VLOOKUP(A248,[1]ISC_bookings_input!H:I,2,0),0)</f>
        <v>0</v>
      </c>
      <c r="I248" s="103">
        <f t="shared" si="121"/>
        <v>0</v>
      </c>
      <c r="J248" s="103">
        <f t="shared" si="121"/>
        <v>0</v>
      </c>
      <c r="K248" s="103">
        <f t="shared" si="121"/>
        <v>0</v>
      </c>
      <c r="L248" s="104">
        <f t="shared" si="121"/>
        <v>0</v>
      </c>
      <c r="M248" s="86" t="str">
        <f>IFERROR(VLOOKUP(A248,[1]Revenue_Margin_input_ISC!A:F,6,0),"")</f>
        <v/>
      </c>
      <c r="N248" s="25" t="str">
        <f t="shared" si="125"/>
        <v/>
      </c>
      <c r="O248" s="25" t="str">
        <f t="shared" si="125"/>
        <v/>
      </c>
      <c r="P248" s="25" t="str">
        <f t="shared" si="125"/>
        <v/>
      </c>
      <c r="Q248" s="25" t="str">
        <f t="shared" si="125"/>
        <v/>
      </c>
      <c r="R248" s="25" t="str">
        <f t="shared" si="125"/>
        <v/>
      </c>
      <c r="S248" s="26" t="str">
        <f t="shared" si="125"/>
        <v/>
      </c>
      <c r="T248" s="27" t="str">
        <f>IFERROR(VLOOKUP(A248,[1]Revenue_Margin_input_ISC!A:K,7,0),"")</f>
        <v/>
      </c>
      <c r="U248" s="28" t="str">
        <f>IFERROR(VLOOKUP(A248,[1]Revenue_Margin_input_ISC!A:K,8,0),"")</f>
        <v/>
      </c>
      <c r="V248" s="28" t="str">
        <f>IFERROR(VLOOKUP($A248,[1]Revenue_Margin_input_ISC!$A:$AK,9,0),"")</f>
        <v/>
      </c>
      <c r="W248" s="28" t="str">
        <f>IFERROR(VLOOKUP($A248,[1]Revenue_Margin_input_ISC!$A:$AK,10,0),"")</f>
        <v/>
      </c>
      <c r="X248" s="28" t="str">
        <f>IFERROR(VLOOKUP($A248,[1]Revenue_Margin_input_ISC!$A:$AK,11,0),"")</f>
        <v/>
      </c>
      <c r="Y248" s="28" t="str">
        <f>IFERROR(VLOOKUP($A248,[1]Revenue_Margin_input_ISC!$A:$AK,12,0),"")</f>
        <v/>
      </c>
      <c r="Z248" s="28" t="str">
        <f>IFERROR(VLOOKUP($A248,[1]Revenue_Margin_input_ISC!$A:$AK,13,0),"")</f>
        <v/>
      </c>
      <c r="AA248" s="29">
        <f t="shared" si="122"/>
        <v>0</v>
      </c>
      <c r="AB248" s="30">
        <f t="shared" si="122"/>
        <v>0</v>
      </c>
      <c r="AC248" s="30">
        <f t="shared" si="122"/>
        <v>0</v>
      </c>
      <c r="AD248" s="30">
        <f t="shared" si="122"/>
        <v>0</v>
      </c>
      <c r="AE248" s="30">
        <f t="shared" si="122"/>
        <v>0</v>
      </c>
      <c r="AF248" s="30">
        <f t="shared" si="122"/>
        <v>0</v>
      </c>
      <c r="AG248" s="31">
        <f t="shared" si="122"/>
        <v>0</v>
      </c>
      <c r="AH248" s="29">
        <f t="shared" si="123"/>
        <v>0</v>
      </c>
      <c r="AI248" s="30">
        <f t="shared" si="123"/>
        <v>0</v>
      </c>
      <c r="AJ248" s="30">
        <f t="shared" si="123"/>
        <v>0</v>
      </c>
      <c r="AK248" s="30">
        <f t="shared" si="123"/>
        <v>0</v>
      </c>
      <c r="AL248" s="30">
        <f t="shared" si="123"/>
        <v>0</v>
      </c>
      <c r="AM248" s="30">
        <f t="shared" si="123"/>
        <v>0</v>
      </c>
      <c r="AN248" s="31">
        <f t="shared" si="123"/>
        <v>0</v>
      </c>
      <c r="AO248" s="42" t="str">
        <f t="shared" ref="AO248:AU274" si="127">IFERROR(AH248/AA248,"")</f>
        <v/>
      </c>
      <c r="AP248" s="43" t="str">
        <f t="shared" si="127"/>
        <v/>
      </c>
      <c r="AQ248" s="43" t="str">
        <f t="shared" si="127"/>
        <v/>
      </c>
      <c r="AR248" s="43" t="str">
        <f t="shared" si="127"/>
        <v/>
      </c>
      <c r="AS248" s="43" t="str">
        <f t="shared" si="127"/>
        <v/>
      </c>
      <c r="AT248" s="43" t="str">
        <f t="shared" si="127"/>
        <v/>
      </c>
      <c r="AU248" s="90" t="str">
        <f t="shared" si="127"/>
        <v/>
      </c>
      <c r="AV248" t="str">
        <f t="shared" si="126"/>
        <v>C5 1-3.5T - Low Intensity</v>
      </c>
      <c r="AW248" t="str">
        <f t="shared" si="124"/>
        <v>C5 1-3.5T - Low Intensity_Hangcha</v>
      </c>
    </row>
    <row r="249" spans="1:49" ht="15" x14ac:dyDescent="0.25">
      <c r="A249" s="35" t="s">
        <v>490</v>
      </c>
      <c r="F249" s="106">
        <v>40</v>
      </c>
      <c r="G249" s="51">
        <f>[1]ISC!BD52</f>
        <v>41</v>
      </c>
      <c r="H249" s="51">
        <f>[1]ISC!BE52</f>
        <v>125</v>
      </c>
      <c r="I249" s="51">
        <f>[1]ISC!BF52</f>
        <v>206</v>
      </c>
      <c r="J249" s="51">
        <f>[1]ISC!BG52</f>
        <v>230</v>
      </c>
      <c r="K249" s="51">
        <f>[1]ISC!BH52</f>
        <v>250</v>
      </c>
      <c r="L249" s="52">
        <f>[1]ISC!BI52</f>
        <v>263</v>
      </c>
      <c r="M249" s="86" t="str">
        <f>IFERROR(VLOOKUP(A249,[1]Revenue_Margin_input_ISC!A:F,6,0),"")</f>
        <v/>
      </c>
      <c r="N249" s="25" t="str">
        <f t="shared" si="125"/>
        <v/>
      </c>
      <c r="O249" s="25" t="str">
        <f t="shared" si="125"/>
        <v/>
      </c>
      <c r="P249" s="25" t="str">
        <f t="shared" si="125"/>
        <v/>
      </c>
      <c r="Q249" s="25" t="str">
        <f t="shared" si="125"/>
        <v/>
      </c>
      <c r="R249" s="25" t="str">
        <f t="shared" si="125"/>
        <v/>
      </c>
      <c r="S249" s="26" t="str">
        <f t="shared" si="125"/>
        <v/>
      </c>
      <c r="T249" s="27" t="str">
        <f>IFERROR(VLOOKUP(A249,[1]Revenue_Margin_input_ISC!A:K,7,0),"")</f>
        <v/>
      </c>
      <c r="U249" s="28" t="str">
        <f>IFERROR(VLOOKUP(A249,[1]Revenue_Margin_input_ISC!A:K,8,0),"")</f>
        <v/>
      </c>
      <c r="V249" s="28" t="str">
        <f>IFERROR(VLOOKUP($A249,[1]Revenue_Margin_input_ISC!$A:$AK,9,0),"")</f>
        <v/>
      </c>
      <c r="W249" s="28" t="str">
        <f>IFERROR(VLOOKUP($A249,[1]Revenue_Margin_input_ISC!$A:$AK,10,0),"")</f>
        <v/>
      </c>
      <c r="X249" s="28" t="str">
        <f>IFERROR(VLOOKUP($A249,[1]Revenue_Margin_input_ISC!$A:$AK,11,0),"")</f>
        <v/>
      </c>
      <c r="Y249" s="28" t="str">
        <f>IFERROR(VLOOKUP($A249,[1]Revenue_Margin_input_ISC!$A:$AK,12,0),"")</f>
        <v/>
      </c>
      <c r="Z249" s="28" t="str">
        <f>IFERROR(VLOOKUP($A249,[1]Revenue_Margin_input_ISC!$A:$AK,13,0),"")</f>
        <v/>
      </c>
      <c r="AA249" s="39">
        <f>SUM(AA242:AA248)</f>
        <v>563.52252375000012</v>
      </c>
      <c r="AB249" s="40">
        <f t="shared" ref="AB249:AN249" si="128">SUM(AB242:AB248)</f>
        <v>577.53395999999998</v>
      </c>
      <c r="AC249" s="40">
        <f t="shared" si="128"/>
        <v>1759.2624975000001</v>
      </c>
      <c r="AD249" s="40">
        <f t="shared" si="128"/>
        <v>2902.0218</v>
      </c>
      <c r="AE249" s="40">
        <f t="shared" si="128"/>
        <v>3240.3396525000003</v>
      </c>
      <c r="AF249" s="40">
        <f t="shared" si="128"/>
        <v>3521.9306325000002</v>
      </c>
      <c r="AG249" s="41">
        <f t="shared" si="128"/>
        <v>3705.1009950000002</v>
      </c>
      <c r="AH249" s="39">
        <f t="shared" si="128"/>
        <v>7.7500800000000005</v>
      </c>
      <c r="AI249" s="40">
        <f t="shared" si="128"/>
        <v>15.500160000000001</v>
      </c>
      <c r="AJ249" s="40">
        <f t="shared" si="128"/>
        <v>175.92624975000001</v>
      </c>
      <c r="AK249" s="40">
        <f t="shared" si="128"/>
        <v>290.20218</v>
      </c>
      <c r="AL249" s="40">
        <f t="shared" si="128"/>
        <v>324.03396525000005</v>
      </c>
      <c r="AM249" s="40">
        <f t="shared" si="128"/>
        <v>352.19306325000002</v>
      </c>
      <c r="AN249" s="41">
        <f t="shared" si="128"/>
        <v>370.51009950000002</v>
      </c>
      <c r="AO249" s="42">
        <f t="shared" si="127"/>
        <v>1.3752919667569896E-2</v>
      </c>
      <c r="AP249" s="43">
        <f t="shared" si="127"/>
        <v>2.6838525651374685E-2</v>
      </c>
      <c r="AQ249" s="43">
        <f t="shared" si="127"/>
        <v>0.1</v>
      </c>
      <c r="AR249" s="43">
        <f t="shared" si="127"/>
        <v>0.1</v>
      </c>
      <c r="AS249" s="43">
        <f t="shared" si="127"/>
        <v>0.1</v>
      </c>
      <c r="AT249" s="43">
        <f t="shared" si="127"/>
        <v>0.1</v>
      </c>
      <c r="AU249" s="90">
        <f t="shared" si="127"/>
        <v>0.1</v>
      </c>
      <c r="AW249" t="str">
        <f t="shared" si="124"/>
        <v>_</v>
      </c>
    </row>
    <row r="250" spans="1:49" ht="15" outlineLevel="1" x14ac:dyDescent="0.25">
      <c r="A250" s="21" t="s">
        <v>491</v>
      </c>
      <c r="B250" t="s">
        <v>492</v>
      </c>
      <c r="C250" t="s">
        <v>21</v>
      </c>
      <c r="D250" t="s">
        <v>18</v>
      </c>
      <c r="E250" t="str">
        <f>VLOOKUP(A250,[1]VLookup!G:I,3,0)</f>
        <v>C5 &gt;3.5 T</v>
      </c>
      <c r="F250" s="105">
        <v>0</v>
      </c>
      <c r="G250" s="103">
        <f>IFERROR(ROUND(G$258*$F250/SUM($F$250:$F$257),0),0)</f>
        <v>0</v>
      </c>
      <c r="H250" s="103">
        <f>IFERROR(VLOOKUP(A250,[1]ISC_bookings_input!H:I,2,0),0)</f>
        <v>0</v>
      </c>
      <c r="I250" s="103">
        <f t="shared" ref="I250:L257" si="129">IFERROR(ROUND(I$258*$F250/SUM($F$250:$F$257),0),0)</f>
        <v>0</v>
      </c>
      <c r="J250" s="103">
        <f t="shared" si="129"/>
        <v>0</v>
      </c>
      <c r="K250" s="103">
        <f t="shared" si="129"/>
        <v>0</v>
      </c>
      <c r="L250" s="104">
        <f t="shared" si="129"/>
        <v>0</v>
      </c>
      <c r="M250" s="86" t="str">
        <f>IFERROR(VLOOKUP(A250,[1]Revenue_Margin_input_ISC!A:F,6,0),"")</f>
        <v/>
      </c>
      <c r="N250" s="25" t="str">
        <f t="shared" si="125"/>
        <v/>
      </c>
      <c r="O250" s="25" t="str">
        <f t="shared" si="125"/>
        <v/>
      </c>
      <c r="P250" s="25" t="str">
        <f t="shared" si="125"/>
        <v/>
      </c>
      <c r="Q250" s="25" t="str">
        <f t="shared" si="125"/>
        <v/>
      </c>
      <c r="R250" s="25" t="str">
        <f t="shared" si="125"/>
        <v/>
      </c>
      <c r="S250" s="26" t="str">
        <f t="shared" si="125"/>
        <v/>
      </c>
      <c r="T250" s="27" t="str">
        <f>IFERROR(VLOOKUP(A250,[1]Revenue_Margin_input_ISC!A:K,7,0),"")</f>
        <v/>
      </c>
      <c r="U250" s="28" t="str">
        <f>IFERROR(VLOOKUP(A250,[1]Revenue_Margin_input_ISC!A:K,8,0),"")</f>
        <v/>
      </c>
      <c r="V250" s="28" t="str">
        <f>IFERROR(VLOOKUP($A250,[1]Revenue_Margin_input_ISC!$A:$AK,9,0),"")</f>
        <v/>
      </c>
      <c r="W250" s="28" t="str">
        <f>IFERROR(VLOOKUP($A250,[1]Revenue_Margin_input_ISC!$A:$AK,10,0),"")</f>
        <v/>
      </c>
      <c r="X250" s="28" t="str">
        <f>IFERROR(VLOOKUP($A250,[1]Revenue_Margin_input_ISC!$A:$AK,11,0),"")</f>
        <v/>
      </c>
      <c r="Y250" s="28" t="str">
        <f>IFERROR(VLOOKUP($A250,[1]Revenue_Margin_input_ISC!$A:$AK,12,0),"")</f>
        <v/>
      </c>
      <c r="Z250" s="28" t="str">
        <f>IFERROR(VLOOKUP($A250,[1]Revenue_Margin_input_ISC!$A:$AK,13,0),"")</f>
        <v/>
      </c>
      <c r="AA250" s="29">
        <f t="shared" ref="AA250:AG257" si="130">IFERROR(F250*M250,0)</f>
        <v>0</v>
      </c>
      <c r="AB250" s="30">
        <f t="shared" si="130"/>
        <v>0</v>
      </c>
      <c r="AC250" s="30">
        <f t="shared" si="130"/>
        <v>0</v>
      </c>
      <c r="AD250" s="30">
        <f t="shared" si="130"/>
        <v>0</v>
      </c>
      <c r="AE250" s="30">
        <f t="shared" si="130"/>
        <v>0</v>
      </c>
      <c r="AF250" s="30">
        <f t="shared" si="130"/>
        <v>0</v>
      </c>
      <c r="AG250" s="31">
        <f t="shared" si="130"/>
        <v>0</v>
      </c>
      <c r="AH250" s="29">
        <f t="shared" ref="AH250:AN257" si="131">IFERROR(AA250*T250,0)</f>
        <v>0</v>
      </c>
      <c r="AI250" s="30">
        <f t="shared" si="131"/>
        <v>0</v>
      </c>
      <c r="AJ250" s="30">
        <f t="shared" si="131"/>
        <v>0</v>
      </c>
      <c r="AK250" s="30">
        <f t="shared" si="131"/>
        <v>0</v>
      </c>
      <c r="AL250" s="30">
        <f t="shared" si="131"/>
        <v>0</v>
      </c>
      <c r="AM250" s="30">
        <f t="shared" si="131"/>
        <v>0</v>
      </c>
      <c r="AN250" s="31">
        <f t="shared" si="131"/>
        <v>0</v>
      </c>
      <c r="AO250" s="42" t="str">
        <f t="shared" si="127"/>
        <v/>
      </c>
      <c r="AP250" s="43" t="str">
        <f t="shared" si="127"/>
        <v/>
      </c>
      <c r="AQ250" s="43" t="str">
        <f t="shared" si="127"/>
        <v/>
      </c>
      <c r="AR250" s="43" t="str">
        <f t="shared" si="127"/>
        <v/>
      </c>
      <c r="AS250" s="43" t="str">
        <f t="shared" si="127"/>
        <v/>
      </c>
      <c r="AT250" s="43" t="str">
        <f t="shared" si="127"/>
        <v/>
      </c>
      <c r="AU250" s="90" t="str">
        <f t="shared" si="127"/>
        <v/>
      </c>
      <c r="AV250" t="str">
        <f>$A$258</f>
        <v>C5 4-9T - Standard and Premium</v>
      </c>
      <c r="AW250" t="str">
        <f>AV250&amp;"_"&amp;"AM &amp; EMEA"</f>
        <v>C5 4-9T - Standard and Premium_AM &amp; EMEA</v>
      </c>
    </row>
    <row r="251" spans="1:49" ht="15" outlineLevel="1" x14ac:dyDescent="0.25">
      <c r="A251" s="21" t="s">
        <v>493</v>
      </c>
      <c r="B251" t="s">
        <v>494</v>
      </c>
      <c r="C251" t="s">
        <v>14</v>
      </c>
      <c r="D251" t="s">
        <v>18</v>
      </c>
      <c r="E251" t="str">
        <f>VLOOKUP(A251,[1]VLookup!G:I,3,0)</f>
        <v>C5 &gt;3.5 T</v>
      </c>
      <c r="F251" s="105">
        <v>0</v>
      </c>
      <c r="G251" s="103">
        <f t="shared" ref="G251:G257" si="132">IFERROR(ROUND(G$258*$F251/SUM($F$250:$F$257),0),0)</f>
        <v>0</v>
      </c>
      <c r="H251" s="103">
        <f>IFERROR(VLOOKUP(A251,[1]ISC_bookings_input!H:I,2,0),0)</f>
        <v>0</v>
      </c>
      <c r="I251" s="103">
        <f t="shared" si="129"/>
        <v>0</v>
      </c>
      <c r="J251" s="103">
        <f t="shared" si="129"/>
        <v>0</v>
      </c>
      <c r="K251" s="103">
        <f t="shared" si="129"/>
        <v>0</v>
      </c>
      <c r="L251" s="104">
        <f t="shared" si="129"/>
        <v>0</v>
      </c>
      <c r="M251" s="86" t="str">
        <f>IFERROR(VLOOKUP(A251,[1]Revenue_Margin_input_ISC!A:F,6,0),"")</f>
        <v/>
      </c>
      <c r="N251" s="25" t="str">
        <f t="shared" si="125"/>
        <v/>
      </c>
      <c r="O251" s="25" t="str">
        <f t="shared" si="125"/>
        <v/>
      </c>
      <c r="P251" s="25" t="str">
        <f t="shared" si="125"/>
        <v/>
      </c>
      <c r="Q251" s="25" t="str">
        <f t="shared" si="125"/>
        <v/>
      </c>
      <c r="R251" s="25" t="str">
        <f t="shared" si="125"/>
        <v/>
      </c>
      <c r="S251" s="26" t="str">
        <f t="shared" si="125"/>
        <v/>
      </c>
      <c r="T251" s="27" t="str">
        <f>IFERROR(VLOOKUP(A251,[1]Revenue_Margin_input_ISC!A:K,7,0),"")</f>
        <v/>
      </c>
      <c r="U251" s="28" t="str">
        <f>IFERROR(VLOOKUP(A251,[1]Revenue_Margin_input_ISC!A:K,8,0),"")</f>
        <v/>
      </c>
      <c r="V251" s="28" t="str">
        <f>IFERROR(VLOOKUP($A251,[1]Revenue_Margin_input_ISC!$A:$AK,9,0),"")</f>
        <v/>
      </c>
      <c r="W251" s="28" t="str">
        <f>IFERROR(VLOOKUP($A251,[1]Revenue_Margin_input_ISC!$A:$AK,10,0),"")</f>
        <v/>
      </c>
      <c r="X251" s="28" t="str">
        <f>IFERROR(VLOOKUP($A251,[1]Revenue_Margin_input_ISC!$A:$AK,11,0),"")</f>
        <v/>
      </c>
      <c r="Y251" s="28" t="str">
        <f>IFERROR(VLOOKUP($A251,[1]Revenue_Margin_input_ISC!$A:$AK,12,0),"")</f>
        <v/>
      </c>
      <c r="Z251" s="28" t="str">
        <f>IFERROR(VLOOKUP($A251,[1]Revenue_Margin_input_ISC!$A:$AK,13,0),"")</f>
        <v/>
      </c>
      <c r="AA251" s="29">
        <f t="shared" si="130"/>
        <v>0</v>
      </c>
      <c r="AB251" s="30">
        <f t="shared" si="130"/>
        <v>0</v>
      </c>
      <c r="AC251" s="30">
        <f t="shared" si="130"/>
        <v>0</v>
      </c>
      <c r="AD251" s="30">
        <f t="shared" si="130"/>
        <v>0</v>
      </c>
      <c r="AE251" s="30">
        <f t="shared" si="130"/>
        <v>0</v>
      </c>
      <c r="AF251" s="30">
        <f t="shared" si="130"/>
        <v>0</v>
      </c>
      <c r="AG251" s="31">
        <f t="shared" si="130"/>
        <v>0</v>
      </c>
      <c r="AH251" s="29">
        <f t="shared" si="131"/>
        <v>0</v>
      </c>
      <c r="AI251" s="30">
        <f t="shared" si="131"/>
        <v>0</v>
      </c>
      <c r="AJ251" s="30">
        <f t="shared" si="131"/>
        <v>0</v>
      </c>
      <c r="AK251" s="30">
        <f t="shared" si="131"/>
        <v>0</v>
      </c>
      <c r="AL251" s="30">
        <f t="shared" si="131"/>
        <v>0</v>
      </c>
      <c r="AM251" s="30">
        <f t="shared" si="131"/>
        <v>0</v>
      </c>
      <c r="AN251" s="31">
        <f t="shared" si="131"/>
        <v>0</v>
      </c>
      <c r="AO251" s="42" t="str">
        <f t="shared" si="127"/>
        <v/>
      </c>
      <c r="AP251" s="43" t="str">
        <f t="shared" si="127"/>
        <v/>
      </c>
      <c r="AQ251" s="43" t="str">
        <f t="shared" si="127"/>
        <v/>
      </c>
      <c r="AR251" s="43" t="str">
        <f t="shared" si="127"/>
        <v/>
      </c>
      <c r="AS251" s="43" t="str">
        <f t="shared" si="127"/>
        <v/>
      </c>
      <c r="AT251" s="43" t="str">
        <f t="shared" si="127"/>
        <v/>
      </c>
      <c r="AU251" s="90" t="str">
        <f t="shared" si="127"/>
        <v/>
      </c>
      <c r="AV251" t="str">
        <f t="shared" ref="AV251:AV257" si="133">$A$258</f>
        <v>C5 4-9T - Standard and Premium</v>
      </c>
      <c r="AW251" t="str">
        <f t="shared" si="124"/>
        <v>C5 4-9T - Standard and Premium_SN</v>
      </c>
    </row>
    <row r="252" spans="1:49" ht="15" outlineLevel="1" x14ac:dyDescent="0.25">
      <c r="A252" s="21" t="s">
        <v>495</v>
      </c>
      <c r="B252" t="s">
        <v>496</v>
      </c>
      <c r="C252" t="s">
        <v>21</v>
      </c>
      <c r="D252" t="s">
        <v>15</v>
      </c>
      <c r="E252" t="str">
        <f>VLOOKUP(A252,[1]VLookup!G:I,3,0)</f>
        <v>C5 &gt;3.5 T</v>
      </c>
      <c r="F252" s="105">
        <v>0</v>
      </c>
      <c r="G252" s="103">
        <f t="shared" si="132"/>
        <v>0</v>
      </c>
      <c r="H252" s="103">
        <f>IFERROR(VLOOKUP(A252,[1]ISC_bookings_input!H:I,2,0),0)</f>
        <v>0</v>
      </c>
      <c r="I252" s="103">
        <f t="shared" si="129"/>
        <v>0</v>
      </c>
      <c r="J252" s="103">
        <f t="shared" si="129"/>
        <v>0</v>
      </c>
      <c r="K252" s="103">
        <f t="shared" si="129"/>
        <v>0</v>
      </c>
      <c r="L252" s="104">
        <f t="shared" si="129"/>
        <v>0</v>
      </c>
      <c r="M252" s="86" t="str">
        <f>IFERROR(VLOOKUP(A252,[1]Revenue_Margin_input_ISC!A:F,6,0),"")</f>
        <v/>
      </c>
      <c r="N252" s="25" t="str">
        <f t="shared" si="125"/>
        <v/>
      </c>
      <c r="O252" s="25" t="str">
        <f t="shared" si="125"/>
        <v/>
      </c>
      <c r="P252" s="25" t="str">
        <f t="shared" si="125"/>
        <v/>
      </c>
      <c r="Q252" s="25" t="str">
        <f t="shared" si="125"/>
        <v/>
      </c>
      <c r="R252" s="25" t="str">
        <f t="shared" si="125"/>
        <v/>
      </c>
      <c r="S252" s="26" t="str">
        <f t="shared" si="125"/>
        <v/>
      </c>
      <c r="T252" s="27" t="str">
        <f>IFERROR(VLOOKUP(A252,[1]Revenue_Margin_input_ISC!A:K,7,0),"")</f>
        <v/>
      </c>
      <c r="U252" s="28" t="str">
        <f>IFERROR(VLOOKUP(A252,[1]Revenue_Margin_input_ISC!A:K,8,0),"")</f>
        <v/>
      </c>
      <c r="V252" s="28" t="str">
        <f>IFERROR(VLOOKUP($A252,[1]Revenue_Margin_input_ISC!$A:$AK,9,0),"")</f>
        <v/>
      </c>
      <c r="W252" s="28" t="str">
        <f>IFERROR(VLOOKUP($A252,[1]Revenue_Margin_input_ISC!$A:$AK,10,0),"")</f>
        <v/>
      </c>
      <c r="X252" s="28" t="str">
        <f>IFERROR(VLOOKUP($A252,[1]Revenue_Margin_input_ISC!$A:$AK,11,0),"")</f>
        <v/>
      </c>
      <c r="Y252" s="28" t="str">
        <f>IFERROR(VLOOKUP($A252,[1]Revenue_Margin_input_ISC!$A:$AK,12,0),"")</f>
        <v/>
      </c>
      <c r="Z252" s="28" t="str">
        <f>IFERROR(VLOOKUP($A252,[1]Revenue_Margin_input_ISC!$A:$AK,13,0),"")</f>
        <v/>
      </c>
      <c r="AA252" s="29">
        <f t="shared" si="130"/>
        <v>0</v>
      </c>
      <c r="AB252" s="30">
        <f t="shared" si="130"/>
        <v>0</v>
      </c>
      <c r="AC252" s="30">
        <f t="shared" si="130"/>
        <v>0</v>
      </c>
      <c r="AD252" s="30">
        <f t="shared" si="130"/>
        <v>0</v>
      </c>
      <c r="AE252" s="30">
        <f t="shared" si="130"/>
        <v>0</v>
      </c>
      <c r="AF252" s="30">
        <f t="shared" si="130"/>
        <v>0</v>
      </c>
      <c r="AG252" s="31">
        <f t="shared" si="130"/>
        <v>0</v>
      </c>
      <c r="AH252" s="29">
        <f t="shared" si="131"/>
        <v>0</v>
      </c>
      <c r="AI252" s="30">
        <f t="shared" si="131"/>
        <v>0</v>
      </c>
      <c r="AJ252" s="30">
        <f t="shared" si="131"/>
        <v>0</v>
      </c>
      <c r="AK252" s="30">
        <f t="shared" si="131"/>
        <v>0</v>
      </c>
      <c r="AL252" s="30">
        <f t="shared" si="131"/>
        <v>0</v>
      </c>
      <c r="AM252" s="30">
        <f t="shared" si="131"/>
        <v>0</v>
      </c>
      <c r="AN252" s="31">
        <f t="shared" si="131"/>
        <v>0</v>
      </c>
      <c r="AO252" s="42" t="str">
        <f t="shared" si="127"/>
        <v/>
      </c>
      <c r="AP252" s="43" t="str">
        <f t="shared" si="127"/>
        <v/>
      </c>
      <c r="AQ252" s="43" t="str">
        <f t="shared" si="127"/>
        <v/>
      </c>
      <c r="AR252" s="43" t="str">
        <f t="shared" si="127"/>
        <v/>
      </c>
      <c r="AS252" s="43" t="str">
        <f t="shared" si="127"/>
        <v/>
      </c>
      <c r="AT252" s="43" t="str">
        <f t="shared" si="127"/>
        <v/>
      </c>
      <c r="AU252" s="90" t="str">
        <f t="shared" si="127"/>
        <v/>
      </c>
      <c r="AV252" t="str">
        <f t="shared" si="133"/>
        <v>C5 4-9T - Standard and Premium</v>
      </c>
      <c r="AW252" t="str">
        <f>AV252&amp;"_"&amp;"AM &amp; EMEA"</f>
        <v>C5 4-9T - Standard and Premium_AM &amp; EMEA</v>
      </c>
    </row>
    <row r="253" spans="1:49" ht="15" outlineLevel="1" x14ac:dyDescent="0.25">
      <c r="A253" s="21" t="s">
        <v>497</v>
      </c>
      <c r="B253" t="s">
        <v>498</v>
      </c>
      <c r="C253" t="s">
        <v>14</v>
      </c>
      <c r="D253" t="s">
        <v>15</v>
      </c>
      <c r="E253" t="str">
        <f>VLOOKUP(A253,[1]VLookup!G:I,3,0)</f>
        <v>C5 &gt;3.5 T</v>
      </c>
      <c r="F253" s="105">
        <v>0</v>
      </c>
      <c r="G253" s="103">
        <f t="shared" si="132"/>
        <v>0</v>
      </c>
      <c r="H253" s="103">
        <f>IFERROR(VLOOKUP(A253,[1]ISC_bookings_input!H:I,2,0),0)</f>
        <v>0</v>
      </c>
      <c r="I253" s="103">
        <f t="shared" si="129"/>
        <v>0</v>
      </c>
      <c r="J253" s="103">
        <f t="shared" si="129"/>
        <v>0</v>
      </c>
      <c r="K253" s="103">
        <f t="shared" si="129"/>
        <v>0</v>
      </c>
      <c r="L253" s="104">
        <f t="shared" si="129"/>
        <v>0</v>
      </c>
      <c r="M253" s="86" t="str">
        <f>IFERROR(VLOOKUP(A253,[1]Revenue_Margin_input_ISC!A:F,6,0),"")</f>
        <v/>
      </c>
      <c r="N253" s="25" t="str">
        <f t="shared" si="125"/>
        <v/>
      </c>
      <c r="O253" s="25" t="str">
        <f t="shared" si="125"/>
        <v/>
      </c>
      <c r="P253" s="25" t="str">
        <f t="shared" si="125"/>
        <v/>
      </c>
      <c r="Q253" s="25" t="str">
        <f t="shared" si="125"/>
        <v/>
      </c>
      <c r="R253" s="25" t="str">
        <f t="shared" si="125"/>
        <v/>
      </c>
      <c r="S253" s="26" t="str">
        <f t="shared" si="125"/>
        <v/>
      </c>
      <c r="T253" s="27" t="str">
        <f>IFERROR(VLOOKUP(A253,[1]Revenue_Margin_input_ISC!A:K,7,0),"")</f>
        <v/>
      </c>
      <c r="U253" s="28" t="str">
        <f>IFERROR(VLOOKUP(A253,[1]Revenue_Margin_input_ISC!A:K,8,0),"")</f>
        <v/>
      </c>
      <c r="V253" s="28" t="str">
        <f>IFERROR(VLOOKUP($A253,[1]Revenue_Margin_input_ISC!$A:$AK,9,0),"")</f>
        <v/>
      </c>
      <c r="W253" s="28" t="str">
        <f>IFERROR(VLOOKUP($A253,[1]Revenue_Margin_input_ISC!$A:$AK,10,0),"")</f>
        <v/>
      </c>
      <c r="X253" s="28" t="str">
        <f>IFERROR(VLOOKUP($A253,[1]Revenue_Margin_input_ISC!$A:$AK,11,0),"")</f>
        <v/>
      </c>
      <c r="Y253" s="28" t="str">
        <f>IFERROR(VLOOKUP($A253,[1]Revenue_Margin_input_ISC!$A:$AK,12,0),"")</f>
        <v/>
      </c>
      <c r="Z253" s="28" t="str">
        <f>IFERROR(VLOOKUP($A253,[1]Revenue_Margin_input_ISC!$A:$AK,13,0),"")</f>
        <v/>
      </c>
      <c r="AA253" s="29">
        <f t="shared" si="130"/>
        <v>0</v>
      </c>
      <c r="AB253" s="30">
        <f t="shared" si="130"/>
        <v>0</v>
      </c>
      <c r="AC253" s="30">
        <f t="shared" si="130"/>
        <v>0</v>
      </c>
      <c r="AD253" s="30">
        <f t="shared" si="130"/>
        <v>0</v>
      </c>
      <c r="AE253" s="30">
        <f t="shared" si="130"/>
        <v>0</v>
      </c>
      <c r="AF253" s="30">
        <f t="shared" si="130"/>
        <v>0</v>
      </c>
      <c r="AG253" s="31">
        <f t="shared" si="130"/>
        <v>0</v>
      </c>
      <c r="AH253" s="29">
        <f t="shared" si="131"/>
        <v>0</v>
      </c>
      <c r="AI253" s="30">
        <f t="shared" si="131"/>
        <v>0</v>
      </c>
      <c r="AJ253" s="30">
        <f t="shared" si="131"/>
        <v>0</v>
      </c>
      <c r="AK253" s="30">
        <f t="shared" si="131"/>
        <v>0</v>
      </c>
      <c r="AL253" s="30">
        <f t="shared" si="131"/>
        <v>0</v>
      </c>
      <c r="AM253" s="30">
        <f t="shared" si="131"/>
        <v>0</v>
      </c>
      <c r="AN253" s="31">
        <f t="shared" si="131"/>
        <v>0</v>
      </c>
      <c r="AO253" s="42" t="str">
        <f t="shared" si="127"/>
        <v/>
      </c>
      <c r="AP253" s="43" t="str">
        <f t="shared" si="127"/>
        <v/>
      </c>
      <c r="AQ253" s="43" t="str">
        <f t="shared" si="127"/>
        <v/>
      </c>
      <c r="AR253" s="43" t="str">
        <f t="shared" si="127"/>
        <v/>
      </c>
      <c r="AS253" s="43" t="str">
        <f t="shared" si="127"/>
        <v/>
      </c>
      <c r="AT253" s="43" t="str">
        <f t="shared" si="127"/>
        <v/>
      </c>
      <c r="AU253" s="90" t="str">
        <f t="shared" si="127"/>
        <v/>
      </c>
      <c r="AV253" t="str">
        <f t="shared" si="133"/>
        <v>C5 4-9T - Standard and Premium</v>
      </c>
      <c r="AW253" t="str">
        <f t="shared" si="124"/>
        <v>C5 4-9T - Standard and Premium_SN</v>
      </c>
    </row>
    <row r="254" spans="1:49" ht="15" outlineLevel="1" x14ac:dyDescent="0.25">
      <c r="A254" s="21" t="s">
        <v>499</v>
      </c>
      <c r="B254" t="s">
        <v>500</v>
      </c>
      <c r="C254" t="s">
        <v>211</v>
      </c>
      <c r="D254" t="s">
        <v>29</v>
      </c>
      <c r="E254" t="str">
        <f>VLOOKUP(A254,[1]VLookup!G:I,3,0)</f>
        <v>C5 &gt;3.5 T</v>
      </c>
      <c r="F254" s="105">
        <v>0</v>
      </c>
      <c r="G254" s="103">
        <f t="shared" si="132"/>
        <v>0</v>
      </c>
      <c r="H254" s="103">
        <f>IFERROR(VLOOKUP(A254,[1]ISC_bookings_input!H:I,2,0),0)</f>
        <v>0</v>
      </c>
      <c r="I254" s="103">
        <f t="shared" si="129"/>
        <v>0</v>
      </c>
      <c r="J254" s="103">
        <f t="shared" si="129"/>
        <v>0</v>
      </c>
      <c r="K254" s="103">
        <f t="shared" si="129"/>
        <v>0</v>
      </c>
      <c r="L254" s="104">
        <f t="shared" si="129"/>
        <v>0</v>
      </c>
      <c r="M254" s="86" t="str">
        <f>IFERROR(VLOOKUP(A254,[1]Revenue_Margin_input_ISC!A:F,6,0),"")</f>
        <v/>
      </c>
      <c r="N254" s="25" t="str">
        <f t="shared" si="125"/>
        <v/>
      </c>
      <c r="O254" s="25" t="str">
        <f t="shared" si="125"/>
        <v/>
      </c>
      <c r="P254" s="25" t="str">
        <f t="shared" si="125"/>
        <v/>
      </c>
      <c r="Q254" s="25" t="str">
        <f t="shared" si="125"/>
        <v/>
      </c>
      <c r="R254" s="25" t="str">
        <f t="shared" si="125"/>
        <v/>
      </c>
      <c r="S254" s="26" t="str">
        <f t="shared" si="125"/>
        <v/>
      </c>
      <c r="T254" s="27" t="str">
        <f>IFERROR(VLOOKUP(A254,[1]Revenue_Margin_input_ISC!A:K,7,0),"")</f>
        <v/>
      </c>
      <c r="U254" s="28" t="str">
        <f>IFERROR(VLOOKUP(A254,[1]Revenue_Margin_input_ISC!A:K,8,0),"")</f>
        <v/>
      </c>
      <c r="V254" s="28" t="str">
        <f>IFERROR(VLOOKUP($A254,[1]Revenue_Margin_input_ISC!$A:$AK,9,0),"")</f>
        <v/>
      </c>
      <c r="W254" s="28" t="str">
        <f>IFERROR(VLOOKUP($A254,[1]Revenue_Margin_input_ISC!$A:$AK,10,0),"")</f>
        <v/>
      </c>
      <c r="X254" s="28" t="str">
        <f>IFERROR(VLOOKUP($A254,[1]Revenue_Margin_input_ISC!$A:$AK,11,0),"")</f>
        <v/>
      </c>
      <c r="Y254" s="28" t="str">
        <f>IFERROR(VLOOKUP($A254,[1]Revenue_Margin_input_ISC!$A:$AK,12,0),"")</f>
        <v/>
      </c>
      <c r="Z254" s="28" t="str">
        <f>IFERROR(VLOOKUP($A254,[1]Revenue_Margin_input_ISC!$A:$AK,13,0),"")</f>
        <v/>
      </c>
      <c r="AA254" s="29">
        <f t="shared" si="130"/>
        <v>0</v>
      </c>
      <c r="AB254" s="30">
        <f t="shared" si="130"/>
        <v>0</v>
      </c>
      <c r="AC254" s="30">
        <f t="shared" si="130"/>
        <v>0</v>
      </c>
      <c r="AD254" s="30">
        <f t="shared" si="130"/>
        <v>0</v>
      </c>
      <c r="AE254" s="30">
        <f t="shared" si="130"/>
        <v>0</v>
      </c>
      <c r="AF254" s="30">
        <f t="shared" si="130"/>
        <v>0</v>
      </c>
      <c r="AG254" s="31">
        <f t="shared" si="130"/>
        <v>0</v>
      </c>
      <c r="AH254" s="29">
        <f t="shared" si="131"/>
        <v>0</v>
      </c>
      <c r="AI254" s="30">
        <f t="shared" si="131"/>
        <v>0</v>
      </c>
      <c r="AJ254" s="30">
        <f t="shared" si="131"/>
        <v>0</v>
      </c>
      <c r="AK254" s="30">
        <f t="shared" si="131"/>
        <v>0</v>
      </c>
      <c r="AL254" s="30">
        <f t="shared" si="131"/>
        <v>0</v>
      </c>
      <c r="AM254" s="30">
        <f t="shared" si="131"/>
        <v>0</v>
      </c>
      <c r="AN254" s="31">
        <f t="shared" si="131"/>
        <v>0</v>
      </c>
      <c r="AO254" s="42" t="str">
        <f t="shared" si="127"/>
        <v/>
      </c>
      <c r="AP254" s="43" t="str">
        <f t="shared" si="127"/>
        <v/>
      </c>
      <c r="AQ254" s="43" t="str">
        <f t="shared" si="127"/>
        <v/>
      </c>
      <c r="AR254" s="43" t="str">
        <f t="shared" si="127"/>
        <v/>
      </c>
      <c r="AS254" s="43" t="str">
        <f t="shared" si="127"/>
        <v/>
      </c>
      <c r="AT254" s="43" t="str">
        <f t="shared" si="127"/>
        <v/>
      </c>
      <c r="AU254" s="90" t="str">
        <f t="shared" si="127"/>
        <v/>
      </c>
      <c r="AV254" t="str">
        <f t="shared" si="133"/>
        <v>C5 4-9T - Standard and Premium</v>
      </c>
      <c r="AW254" t="str">
        <f t="shared" ref="AW254:AW257" si="134">AV254&amp;"_"&amp;"AM &amp; EMEA"</f>
        <v>C5 4-9T - Standard and Premium_AM &amp; EMEA</v>
      </c>
    </row>
    <row r="255" spans="1:49" ht="15" outlineLevel="1" x14ac:dyDescent="0.25">
      <c r="A255" s="21" t="s">
        <v>501</v>
      </c>
      <c r="B255" t="s">
        <v>502</v>
      </c>
      <c r="C255" t="s">
        <v>211</v>
      </c>
      <c r="D255" t="s">
        <v>18</v>
      </c>
      <c r="E255" t="str">
        <f>VLOOKUP(A255,[1]VLookup!G:I,3,0)</f>
        <v>C5 &gt;3.5 T</v>
      </c>
      <c r="F255" s="105">
        <v>0</v>
      </c>
      <c r="G255" s="103">
        <f t="shared" si="132"/>
        <v>0</v>
      </c>
      <c r="H255" s="103">
        <f>IFERROR(VLOOKUP(A255,[1]ISC_bookings_input!H:I,2,0),0)</f>
        <v>0</v>
      </c>
      <c r="I255" s="103">
        <f t="shared" si="129"/>
        <v>0</v>
      </c>
      <c r="J255" s="103">
        <f t="shared" si="129"/>
        <v>0</v>
      </c>
      <c r="K255" s="103">
        <f t="shared" si="129"/>
        <v>0</v>
      </c>
      <c r="L255" s="104">
        <f t="shared" si="129"/>
        <v>0</v>
      </c>
      <c r="M255" s="86" t="str">
        <f>IFERROR(VLOOKUP(A255,[1]Revenue_Margin_input_ISC!A:F,6,0),"")</f>
        <v/>
      </c>
      <c r="N255" s="25" t="str">
        <f t="shared" si="125"/>
        <v/>
      </c>
      <c r="O255" s="25" t="str">
        <f t="shared" si="125"/>
        <v/>
      </c>
      <c r="P255" s="25" t="str">
        <f t="shared" si="125"/>
        <v/>
      </c>
      <c r="Q255" s="25" t="str">
        <f t="shared" si="125"/>
        <v/>
      </c>
      <c r="R255" s="25" t="str">
        <f t="shared" si="125"/>
        <v/>
      </c>
      <c r="S255" s="26" t="str">
        <f t="shared" si="125"/>
        <v/>
      </c>
      <c r="T255" s="27" t="str">
        <f>IFERROR(VLOOKUP(A255,[1]Revenue_Margin_input_ISC!A:K,7,0),"")</f>
        <v/>
      </c>
      <c r="U255" s="28" t="str">
        <f>IFERROR(VLOOKUP(A255,[1]Revenue_Margin_input_ISC!A:K,8,0),"")</f>
        <v/>
      </c>
      <c r="V255" s="28" t="str">
        <f>IFERROR(VLOOKUP($A255,[1]Revenue_Margin_input_ISC!$A:$AK,9,0),"")</f>
        <v/>
      </c>
      <c r="W255" s="28" t="str">
        <f>IFERROR(VLOOKUP($A255,[1]Revenue_Margin_input_ISC!$A:$AK,10,0),"")</f>
        <v/>
      </c>
      <c r="X255" s="28" t="str">
        <f>IFERROR(VLOOKUP($A255,[1]Revenue_Margin_input_ISC!$A:$AK,11,0),"")</f>
        <v/>
      </c>
      <c r="Y255" s="28" t="str">
        <f>IFERROR(VLOOKUP($A255,[1]Revenue_Margin_input_ISC!$A:$AK,12,0),"")</f>
        <v/>
      </c>
      <c r="Z255" s="28" t="str">
        <f>IFERROR(VLOOKUP($A255,[1]Revenue_Margin_input_ISC!$A:$AK,13,0),"")</f>
        <v/>
      </c>
      <c r="AA255" s="29">
        <f t="shared" si="130"/>
        <v>0</v>
      </c>
      <c r="AB255" s="30">
        <f t="shared" si="130"/>
        <v>0</v>
      </c>
      <c r="AC255" s="30">
        <f t="shared" si="130"/>
        <v>0</v>
      </c>
      <c r="AD255" s="30">
        <f t="shared" si="130"/>
        <v>0</v>
      </c>
      <c r="AE255" s="30">
        <f t="shared" si="130"/>
        <v>0</v>
      </c>
      <c r="AF255" s="30">
        <f t="shared" si="130"/>
        <v>0</v>
      </c>
      <c r="AG255" s="31">
        <f t="shared" si="130"/>
        <v>0</v>
      </c>
      <c r="AH255" s="29">
        <f t="shared" si="131"/>
        <v>0</v>
      </c>
      <c r="AI255" s="30">
        <f t="shared" si="131"/>
        <v>0</v>
      </c>
      <c r="AJ255" s="30">
        <f t="shared" si="131"/>
        <v>0</v>
      </c>
      <c r="AK255" s="30">
        <f t="shared" si="131"/>
        <v>0</v>
      </c>
      <c r="AL255" s="30">
        <f t="shared" si="131"/>
        <v>0</v>
      </c>
      <c r="AM255" s="30">
        <f t="shared" si="131"/>
        <v>0</v>
      </c>
      <c r="AN255" s="31">
        <f t="shared" si="131"/>
        <v>0</v>
      </c>
      <c r="AO255" s="42" t="str">
        <f t="shared" si="127"/>
        <v/>
      </c>
      <c r="AP255" s="43" t="str">
        <f t="shared" si="127"/>
        <v/>
      </c>
      <c r="AQ255" s="43" t="str">
        <f t="shared" si="127"/>
        <v/>
      </c>
      <c r="AR255" s="43" t="str">
        <f t="shared" si="127"/>
        <v/>
      </c>
      <c r="AS255" s="43" t="str">
        <f t="shared" si="127"/>
        <v/>
      </c>
      <c r="AT255" s="43" t="str">
        <f t="shared" si="127"/>
        <v/>
      </c>
      <c r="AU255" s="90" t="str">
        <f t="shared" si="127"/>
        <v/>
      </c>
      <c r="AV255" t="str">
        <f t="shared" si="133"/>
        <v>C5 4-9T - Standard and Premium</v>
      </c>
      <c r="AW255" t="str">
        <f t="shared" si="134"/>
        <v>C5 4-9T - Standard and Premium_AM &amp; EMEA</v>
      </c>
    </row>
    <row r="256" spans="1:49" ht="15" outlineLevel="1" x14ac:dyDescent="0.25">
      <c r="A256" s="21" t="s">
        <v>503</v>
      </c>
      <c r="B256" t="s">
        <v>500</v>
      </c>
      <c r="C256" t="s">
        <v>211</v>
      </c>
      <c r="D256" t="s">
        <v>29</v>
      </c>
      <c r="E256" t="str">
        <f>VLOOKUP(A256,[1]VLookup!G:I,3,0)</f>
        <v>C5 &gt;3.5 T</v>
      </c>
      <c r="F256" s="105">
        <v>0</v>
      </c>
      <c r="G256" s="103">
        <f t="shared" si="132"/>
        <v>0</v>
      </c>
      <c r="H256" s="103">
        <f>IFERROR(VLOOKUP(A256,[1]ISC_bookings_input!H:I,2,0),0)</f>
        <v>0</v>
      </c>
      <c r="I256" s="103">
        <f t="shared" si="129"/>
        <v>0</v>
      </c>
      <c r="J256" s="103">
        <f t="shared" si="129"/>
        <v>0</v>
      </c>
      <c r="K256" s="103">
        <f t="shared" si="129"/>
        <v>0</v>
      </c>
      <c r="L256" s="104">
        <f t="shared" si="129"/>
        <v>0</v>
      </c>
      <c r="M256" s="86" t="str">
        <f>IFERROR(VLOOKUP(A256,[1]Revenue_Margin_input_ISC!A:F,6,0),"")</f>
        <v/>
      </c>
      <c r="N256" s="25" t="str">
        <f t="shared" si="125"/>
        <v/>
      </c>
      <c r="O256" s="25" t="str">
        <f t="shared" si="125"/>
        <v/>
      </c>
      <c r="P256" s="25" t="str">
        <f t="shared" si="125"/>
        <v/>
      </c>
      <c r="Q256" s="25" t="str">
        <f t="shared" si="125"/>
        <v/>
      </c>
      <c r="R256" s="25" t="str">
        <f t="shared" si="125"/>
        <v/>
      </c>
      <c r="S256" s="26" t="str">
        <f t="shared" si="125"/>
        <v/>
      </c>
      <c r="T256" s="27" t="str">
        <f>IFERROR(VLOOKUP(A256,[1]Revenue_Margin_input_ISC!A:K,7,0),"")</f>
        <v/>
      </c>
      <c r="U256" s="28" t="str">
        <f>IFERROR(VLOOKUP(A256,[1]Revenue_Margin_input_ISC!A:K,8,0),"")</f>
        <v/>
      </c>
      <c r="V256" s="28" t="str">
        <f>IFERROR(VLOOKUP($A256,[1]Revenue_Margin_input_ISC!$A:$AK,9,0),"")</f>
        <v/>
      </c>
      <c r="W256" s="28" t="str">
        <f>IFERROR(VLOOKUP($A256,[1]Revenue_Margin_input_ISC!$A:$AK,10,0),"")</f>
        <v/>
      </c>
      <c r="X256" s="28" t="str">
        <f>IFERROR(VLOOKUP($A256,[1]Revenue_Margin_input_ISC!$A:$AK,11,0),"")</f>
        <v/>
      </c>
      <c r="Y256" s="28" t="str">
        <f>IFERROR(VLOOKUP($A256,[1]Revenue_Margin_input_ISC!$A:$AK,12,0),"")</f>
        <v/>
      </c>
      <c r="Z256" s="28" t="str">
        <f>IFERROR(VLOOKUP($A256,[1]Revenue_Margin_input_ISC!$A:$AK,13,0),"")</f>
        <v/>
      </c>
      <c r="AA256" s="29">
        <f t="shared" si="130"/>
        <v>0</v>
      </c>
      <c r="AB256" s="30">
        <f t="shared" si="130"/>
        <v>0</v>
      </c>
      <c r="AC256" s="30">
        <f t="shared" si="130"/>
        <v>0</v>
      </c>
      <c r="AD256" s="30">
        <f t="shared" si="130"/>
        <v>0</v>
      </c>
      <c r="AE256" s="30">
        <f t="shared" si="130"/>
        <v>0</v>
      </c>
      <c r="AF256" s="30">
        <f t="shared" si="130"/>
        <v>0</v>
      </c>
      <c r="AG256" s="31">
        <f t="shared" si="130"/>
        <v>0</v>
      </c>
      <c r="AH256" s="29">
        <f t="shared" si="131"/>
        <v>0</v>
      </c>
      <c r="AI256" s="30">
        <f t="shared" si="131"/>
        <v>0</v>
      </c>
      <c r="AJ256" s="30">
        <f t="shared" si="131"/>
        <v>0</v>
      </c>
      <c r="AK256" s="30">
        <f t="shared" si="131"/>
        <v>0</v>
      </c>
      <c r="AL256" s="30">
        <f t="shared" si="131"/>
        <v>0</v>
      </c>
      <c r="AM256" s="30">
        <f t="shared" si="131"/>
        <v>0</v>
      </c>
      <c r="AN256" s="31">
        <f t="shared" si="131"/>
        <v>0</v>
      </c>
      <c r="AO256" s="42" t="str">
        <f t="shared" si="127"/>
        <v/>
      </c>
      <c r="AP256" s="43" t="str">
        <f t="shared" si="127"/>
        <v/>
      </c>
      <c r="AQ256" s="43" t="str">
        <f t="shared" si="127"/>
        <v/>
      </c>
      <c r="AR256" s="43" t="str">
        <f t="shared" si="127"/>
        <v/>
      </c>
      <c r="AS256" s="43" t="str">
        <f t="shared" si="127"/>
        <v/>
      </c>
      <c r="AT256" s="43" t="str">
        <f t="shared" si="127"/>
        <v/>
      </c>
      <c r="AU256" s="90" t="str">
        <f t="shared" si="127"/>
        <v/>
      </c>
      <c r="AV256" t="str">
        <f t="shared" si="133"/>
        <v>C5 4-9T - Standard and Premium</v>
      </c>
      <c r="AW256" t="str">
        <f t="shared" si="134"/>
        <v>C5 4-9T - Standard and Premium_AM &amp; EMEA</v>
      </c>
    </row>
    <row r="257" spans="1:49" ht="15" outlineLevel="1" x14ac:dyDescent="0.25">
      <c r="A257" s="21" t="s">
        <v>504</v>
      </c>
      <c r="B257" t="s">
        <v>505</v>
      </c>
      <c r="C257" t="s">
        <v>211</v>
      </c>
      <c r="D257" t="s">
        <v>15</v>
      </c>
      <c r="E257" t="str">
        <f>VLOOKUP(A257,[1]VLookup!G:I,3,0)</f>
        <v>C5 &gt;3.5 T</v>
      </c>
      <c r="F257" s="105">
        <v>0</v>
      </c>
      <c r="G257" s="103">
        <f t="shared" si="132"/>
        <v>0</v>
      </c>
      <c r="H257" s="103">
        <f>IFERROR(VLOOKUP(A257,[1]ISC_bookings_input!H:I,2,0),0)</f>
        <v>0</v>
      </c>
      <c r="I257" s="103">
        <f t="shared" si="129"/>
        <v>0</v>
      </c>
      <c r="J257" s="103">
        <f t="shared" si="129"/>
        <v>0</v>
      </c>
      <c r="K257" s="103">
        <f t="shared" si="129"/>
        <v>0</v>
      </c>
      <c r="L257" s="104">
        <f t="shared" si="129"/>
        <v>0</v>
      </c>
      <c r="M257" s="86" t="str">
        <f>IFERROR(VLOOKUP(A257,[1]Revenue_Margin_input_ISC!A:F,6,0),"")</f>
        <v/>
      </c>
      <c r="N257" s="25" t="str">
        <f t="shared" si="125"/>
        <v/>
      </c>
      <c r="O257" s="25" t="str">
        <f t="shared" si="125"/>
        <v/>
      </c>
      <c r="P257" s="25" t="str">
        <f t="shared" si="125"/>
        <v/>
      </c>
      <c r="Q257" s="25" t="str">
        <f t="shared" si="125"/>
        <v/>
      </c>
      <c r="R257" s="25" t="str">
        <f t="shared" si="125"/>
        <v/>
      </c>
      <c r="S257" s="26" t="str">
        <f t="shared" si="125"/>
        <v/>
      </c>
      <c r="T257" s="27" t="str">
        <f>IFERROR(VLOOKUP(A257,[1]Revenue_Margin_input_ISC!A:K,7,0),"")</f>
        <v/>
      </c>
      <c r="U257" s="28" t="str">
        <f>IFERROR(VLOOKUP(A257,[1]Revenue_Margin_input_ISC!A:K,8,0),"")</f>
        <v/>
      </c>
      <c r="V257" s="28" t="str">
        <f>IFERROR(VLOOKUP($A257,[1]Revenue_Margin_input_ISC!$A:$AK,9,0),"")</f>
        <v/>
      </c>
      <c r="W257" s="28" t="str">
        <f>IFERROR(VLOOKUP($A257,[1]Revenue_Margin_input_ISC!$A:$AK,10,0),"")</f>
        <v/>
      </c>
      <c r="X257" s="28" t="str">
        <f>IFERROR(VLOOKUP($A257,[1]Revenue_Margin_input_ISC!$A:$AK,11,0),"")</f>
        <v/>
      </c>
      <c r="Y257" s="28" t="str">
        <f>IFERROR(VLOOKUP($A257,[1]Revenue_Margin_input_ISC!$A:$AK,12,0),"")</f>
        <v/>
      </c>
      <c r="Z257" s="28" t="str">
        <f>IFERROR(VLOOKUP($A257,[1]Revenue_Margin_input_ISC!$A:$AK,13,0),"")</f>
        <v/>
      </c>
      <c r="AA257" s="29">
        <f t="shared" si="130"/>
        <v>0</v>
      </c>
      <c r="AB257" s="30">
        <f t="shared" si="130"/>
        <v>0</v>
      </c>
      <c r="AC257" s="30">
        <f t="shared" si="130"/>
        <v>0</v>
      </c>
      <c r="AD257" s="30">
        <f t="shared" si="130"/>
        <v>0</v>
      </c>
      <c r="AE257" s="30">
        <f t="shared" si="130"/>
        <v>0</v>
      </c>
      <c r="AF257" s="30">
        <f t="shared" si="130"/>
        <v>0</v>
      </c>
      <c r="AG257" s="31">
        <f t="shared" si="130"/>
        <v>0</v>
      </c>
      <c r="AH257" s="29">
        <f t="shared" si="131"/>
        <v>0</v>
      </c>
      <c r="AI257" s="30">
        <f t="shared" si="131"/>
        <v>0</v>
      </c>
      <c r="AJ257" s="30">
        <f t="shared" si="131"/>
        <v>0</v>
      </c>
      <c r="AK257" s="30">
        <f t="shared" si="131"/>
        <v>0</v>
      </c>
      <c r="AL257" s="30">
        <f t="shared" si="131"/>
        <v>0</v>
      </c>
      <c r="AM257" s="30">
        <f t="shared" si="131"/>
        <v>0</v>
      </c>
      <c r="AN257" s="31">
        <f t="shared" si="131"/>
        <v>0</v>
      </c>
      <c r="AO257" s="42" t="str">
        <f t="shared" si="127"/>
        <v/>
      </c>
      <c r="AP257" s="43" t="str">
        <f t="shared" si="127"/>
        <v/>
      </c>
      <c r="AQ257" s="43" t="str">
        <f t="shared" si="127"/>
        <v/>
      </c>
      <c r="AR257" s="43" t="str">
        <f t="shared" si="127"/>
        <v/>
      </c>
      <c r="AS257" s="43" t="str">
        <f t="shared" si="127"/>
        <v/>
      </c>
      <c r="AT257" s="43" t="str">
        <f t="shared" si="127"/>
        <v/>
      </c>
      <c r="AU257" s="90" t="str">
        <f t="shared" si="127"/>
        <v/>
      </c>
      <c r="AV257" t="str">
        <f t="shared" si="133"/>
        <v>C5 4-9T - Standard and Premium</v>
      </c>
      <c r="AW257" t="str">
        <f t="shared" si="134"/>
        <v>C5 4-9T - Standard and Premium_AM &amp; EMEA</v>
      </c>
    </row>
    <row r="258" spans="1:49" ht="15" x14ac:dyDescent="0.25">
      <c r="A258" s="35" t="s">
        <v>506</v>
      </c>
      <c r="F258" s="106">
        <v>0</v>
      </c>
      <c r="G258" s="51">
        <f>[1]ISC!BD53</f>
        <v>0</v>
      </c>
      <c r="H258" s="51">
        <f>[1]ISC!BE53</f>
        <v>0</v>
      </c>
      <c r="I258" s="51">
        <f>[1]ISC!BF53</f>
        <v>0</v>
      </c>
      <c r="J258" s="51">
        <f>[1]ISC!BG53</f>
        <v>0</v>
      </c>
      <c r="K258" s="51">
        <f>[1]ISC!BH53</f>
        <v>0</v>
      </c>
      <c r="L258" s="52">
        <f>[1]ISC!BI53</f>
        <v>0</v>
      </c>
      <c r="M258" s="86" t="str">
        <f>IFERROR(VLOOKUP(A258,[1]Revenue_Margin_input_ISC!A:F,6,0),"")</f>
        <v/>
      </c>
      <c r="N258" s="25" t="str">
        <f t="shared" si="125"/>
        <v/>
      </c>
      <c r="O258" s="25" t="str">
        <f t="shared" si="125"/>
        <v/>
      </c>
      <c r="P258" s="25" t="str">
        <f t="shared" si="125"/>
        <v/>
      </c>
      <c r="Q258" s="25" t="str">
        <f t="shared" si="125"/>
        <v/>
      </c>
      <c r="R258" s="25" t="str">
        <f t="shared" si="125"/>
        <v/>
      </c>
      <c r="S258" s="26" t="str">
        <f t="shared" si="125"/>
        <v/>
      </c>
      <c r="T258" s="27" t="str">
        <f>IFERROR(VLOOKUP(A258,[1]Revenue_Margin_input_ISC!A:K,7,0),"")</f>
        <v/>
      </c>
      <c r="U258" s="28" t="str">
        <f>IFERROR(VLOOKUP(A258,[1]Revenue_Margin_input_ISC!A:K,8,0),"")</f>
        <v/>
      </c>
      <c r="V258" s="28" t="str">
        <f>IFERROR(VLOOKUP($A258,[1]Revenue_Margin_input_ISC!$A:$AK,9,0),"")</f>
        <v/>
      </c>
      <c r="W258" s="28" t="str">
        <f>IFERROR(VLOOKUP($A258,[1]Revenue_Margin_input_ISC!$A:$AK,10,0),"")</f>
        <v/>
      </c>
      <c r="X258" s="28" t="str">
        <f>IFERROR(VLOOKUP($A258,[1]Revenue_Margin_input_ISC!$A:$AK,11,0),"")</f>
        <v/>
      </c>
      <c r="Y258" s="28" t="str">
        <f>IFERROR(VLOOKUP($A258,[1]Revenue_Margin_input_ISC!$A:$AK,12,0),"")</f>
        <v/>
      </c>
      <c r="Z258" s="28" t="str">
        <f>IFERROR(VLOOKUP($A258,[1]Revenue_Margin_input_ISC!$A:$AK,13,0),"")</f>
        <v/>
      </c>
      <c r="AA258" s="39">
        <f>SUM(AA250:AA257)</f>
        <v>0</v>
      </c>
      <c r="AB258" s="40">
        <f t="shared" ref="AB258:AN258" si="135">SUM(AB250:AB257)</f>
        <v>0</v>
      </c>
      <c r="AC258" s="40">
        <f t="shared" si="135"/>
        <v>0</v>
      </c>
      <c r="AD258" s="40">
        <f t="shared" si="135"/>
        <v>0</v>
      </c>
      <c r="AE258" s="40">
        <f t="shared" si="135"/>
        <v>0</v>
      </c>
      <c r="AF258" s="40">
        <f t="shared" si="135"/>
        <v>0</v>
      </c>
      <c r="AG258" s="41">
        <f t="shared" si="135"/>
        <v>0</v>
      </c>
      <c r="AH258" s="39">
        <f t="shared" si="135"/>
        <v>0</v>
      </c>
      <c r="AI258" s="40">
        <f t="shared" si="135"/>
        <v>0</v>
      </c>
      <c r="AJ258" s="40">
        <f t="shared" si="135"/>
        <v>0</v>
      </c>
      <c r="AK258" s="40">
        <f t="shared" si="135"/>
        <v>0</v>
      </c>
      <c r="AL258" s="40">
        <f t="shared" si="135"/>
        <v>0</v>
      </c>
      <c r="AM258" s="40">
        <f t="shared" si="135"/>
        <v>0</v>
      </c>
      <c r="AN258" s="41">
        <f t="shared" si="135"/>
        <v>0</v>
      </c>
      <c r="AO258" s="42" t="str">
        <f t="shared" si="127"/>
        <v/>
      </c>
      <c r="AP258" s="43" t="str">
        <f t="shared" si="127"/>
        <v/>
      </c>
      <c r="AQ258" s="43" t="str">
        <f t="shared" si="127"/>
        <v/>
      </c>
      <c r="AR258" s="43" t="str">
        <f t="shared" si="127"/>
        <v/>
      </c>
      <c r="AS258" s="43" t="str">
        <f t="shared" si="127"/>
        <v/>
      </c>
      <c r="AT258" s="43" t="str">
        <f t="shared" si="127"/>
        <v/>
      </c>
      <c r="AU258" s="90" t="str">
        <f t="shared" si="127"/>
        <v/>
      </c>
      <c r="AW258" t="str">
        <f t="shared" si="124"/>
        <v>_</v>
      </c>
    </row>
    <row r="259" spans="1:49" ht="15" outlineLevel="1" x14ac:dyDescent="0.25">
      <c r="A259" s="21" t="s">
        <v>507</v>
      </c>
      <c r="B259" t="s">
        <v>508</v>
      </c>
      <c r="C259" t="s">
        <v>80</v>
      </c>
      <c r="D259" t="s">
        <v>15</v>
      </c>
      <c r="E259" t="str">
        <f>VLOOKUP(A259,[1]VLookup!G:I,3,0)</f>
        <v>C5 &gt;3.5 T</v>
      </c>
      <c r="F259" s="105">
        <v>0</v>
      </c>
      <c r="G259" s="103">
        <f>IFERROR(ROUND(G$265*$F259/$F$265,0),0)</f>
        <v>0</v>
      </c>
      <c r="H259" s="103">
        <f>IFERROR(VLOOKUP(A259,[1]ISC_bookings_input!H:I,2,0),0)</f>
        <v>0</v>
      </c>
      <c r="I259" s="103">
        <f t="shared" ref="I259:L262" si="136">IFERROR(ROUND(I$265*$F259/$F$265,0),0)</f>
        <v>0</v>
      </c>
      <c r="J259" s="103">
        <f t="shared" si="136"/>
        <v>0</v>
      </c>
      <c r="K259" s="103">
        <f t="shared" si="136"/>
        <v>0</v>
      </c>
      <c r="L259" s="104">
        <f t="shared" si="136"/>
        <v>0</v>
      </c>
      <c r="M259" s="86" t="str">
        <f>IFERROR(VLOOKUP(A259,[1]Revenue_Margin_input_ISC!A:F,6,0),"")</f>
        <v/>
      </c>
      <c r="N259" s="25" t="str">
        <f t="shared" ref="N259:S274" si="137">M259</f>
        <v/>
      </c>
      <c r="O259" s="25" t="str">
        <f t="shared" si="137"/>
        <v/>
      </c>
      <c r="P259" s="25" t="str">
        <f t="shared" si="137"/>
        <v/>
      </c>
      <c r="Q259" s="25" t="str">
        <f t="shared" si="137"/>
        <v/>
      </c>
      <c r="R259" s="25" t="str">
        <f t="shared" si="137"/>
        <v/>
      </c>
      <c r="S259" s="26" t="str">
        <f t="shared" si="137"/>
        <v/>
      </c>
      <c r="T259" s="27" t="str">
        <f>IFERROR(VLOOKUP(A259,[1]Revenue_Margin_input_ISC!A:K,7,0),"")</f>
        <v/>
      </c>
      <c r="U259" s="28" t="str">
        <f>IFERROR(VLOOKUP(A259,[1]Revenue_Margin_input_ISC!A:K,8,0),"")</f>
        <v/>
      </c>
      <c r="V259" s="28" t="str">
        <f>IFERROR(VLOOKUP($A259,[1]Revenue_Margin_input_ISC!$A:$AK,9,0),"")</f>
        <v/>
      </c>
      <c r="W259" s="28" t="str">
        <f>IFERROR(VLOOKUP($A259,[1]Revenue_Margin_input_ISC!$A:$AK,10,0),"")</f>
        <v/>
      </c>
      <c r="X259" s="28" t="str">
        <f>IFERROR(VLOOKUP($A259,[1]Revenue_Margin_input_ISC!$A:$AK,11,0),"")</f>
        <v/>
      </c>
      <c r="Y259" s="28" t="str">
        <f>IFERROR(VLOOKUP($A259,[1]Revenue_Margin_input_ISC!$A:$AK,12,0),"")</f>
        <v/>
      </c>
      <c r="Z259" s="28" t="str">
        <f>IFERROR(VLOOKUP($A259,[1]Revenue_Margin_input_ISC!$A:$AK,13,0),"")</f>
        <v/>
      </c>
      <c r="AA259" s="29">
        <f t="shared" ref="AA259:AG264" si="138">IFERROR(F259*M259,0)</f>
        <v>0</v>
      </c>
      <c r="AB259" s="30">
        <f t="shared" si="138"/>
        <v>0</v>
      </c>
      <c r="AC259" s="30">
        <f t="shared" si="138"/>
        <v>0</v>
      </c>
      <c r="AD259" s="30">
        <f t="shared" si="138"/>
        <v>0</v>
      </c>
      <c r="AE259" s="30">
        <f t="shared" si="138"/>
        <v>0</v>
      </c>
      <c r="AF259" s="30">
        <f t="shared" si="138"/>
        <v>0</v>
      </c>
      <c r="AG259" s="31">
        <f t="shared" si="138"/>
        <v>0</v>
      </c>
      <c r="AH259" s="29">
        <f t="shared" ref="AH259:AN264" si="139">IFERROR(AA259*T259,0)</f>
        <v>0</v>
      </c>
      <c r="AI259" s="30">
        <f t="shared" si="139"/>
        <v>0</v>
      </c>
      <c r="AJ259" s="30">
        <f t="shared" si="139"/>
        <v>0</v>
      </c>
      <c r="AK259" s="30">
        <f t="shared" si="139"/>
        <v>0</v>
      </c>
      <c r="AL259" s="30">
        <f t="shared" si="139"/>
        <v>0</v>
      </c>
      <c r="AM259" s="30">
        <f t="shared" si="139"/>
        <v>0</v>
      </c>
      <c r="AN259" s="31">
        <f t="shared" si="139"/>
        <v>0</v>
      </c>
      <c r="AO259" s="42" t="str">
        <f t="shared" si="127"/>
        <v/>
      </c>
      <c r="AP259" s="43" t="str">
        <f t="shared" si="127"/>
        <v/>
      </c>
      <c r="AQ259" s="43" t="str">
        <f t="shared" si="127"/>
        <v/>
      </c>
      <c r="AR259" s="43" t="str">
        <f t="shared" si="127"/>
        <v/>
      </c>
      <c r="AS259" s="43" t="str">
        <f t="shared" si="127"/>
        <v/>
      </c>
      <c r="AT259" s="43" t="str">
        <f t="shared" si="127"/>
        <v/>
      </c>
      <c r="AU259" s="90" t="str">
        <f t="shared" si="127"/>
        <v/>
      </c>
      <c r="AV259" t="str">
        <f>$A$265</f>
        <v>C5 4-9T - Low Intensity</v>
      </c>
      <c r="AW259" t="str">
        <f t="shared" si="124"/>
        <v>C5 4-9T - Low Intensity_Hangcha</v>
      </c>
    </row>
    <row r="260" spans="1:49" ht="15" outlineLevel="1" x14ac:dyDescent="0.25">
      <c r="A260" s="21" t="s">
        <v>509</v>
      </c>
      <c r="B260" t="s">
        <v>508</v>
      </c>
      <c r="C260" t="s">
        <v>80</v>
      </c>
      <c r="D260" t="s">
        <v>18</v>
      </c>
      <c r="E260" t="str">
        <f>VLOOKUP(A260,[1]VLookup!G:I,3,0)</f>
        <v>C5 &gt;3.5 T</v>
      </c>
      <c r="F260" s="105">
        <v>0</v>
      </c>
      <c r="G260" s="103">
        <f t="shared" ref="G260:G264" si="140">IFERROR(ROUND(G$265*$F260/$F$265,0),0)</f>
        <v>0</v>
      </c>
      <c r="H260" s="103">
        <f>IFERROR(VLOOKUP(A260,[1]ISC_bookings_input!H:I,2,0),0)</f>
        <v>0</v>
      </c>
      <c r="I260" s="103">
        <f t="shared" si="136"/>
        <v>0</v>
      </c>
      <c r="J260" s="103">
        <f t="shared" si="136"/>
        <v>0</v>
      </c>
      <c r="K260" s="103">
        <f t="shared" si="136"/>
        <v>0</v>
      </c>
      <c r="L260" s="104">
        <f t="shared" si="136"/>
        <v>0</v>
      </c>
      <c r="M260" s="86" t="str">
        <f>IFERROR(VLOOKUP(A260,[1]Revenue_Margin_input_ISC!A:F,6,0),"")</f>
        <v/>
      </c>
      <c r="N260" s="25" t="str">
        <f t="shared" si="137"/>
        <v/>
      </c>
      <c r="O260" s="25" t="str">
        <f t="shared" si="137"/>
        <v/>
      </c>
      <c r="P260" s="25" t="str">
        <f t="shared" si="137"/>
        <v/>
      </c>
      <c r="Q260" s="25" t="str">
        <f t="shared" si="137"/>
        <v/>
      </c>
      <c r="R260" s="25" t="str">
        <f t="shared" si="137"/>
        <v/>
      </c>
      <c r="S260" s="26" t="str">
        <f t="shared" si="137"/>
        <v/>
      </c>
      <c r="T260" s="27" t="str">
        <f>IFERROR(VLOOKUP(A260,[1]Revenue_Margin_input_ISC!A:K,7,0),"")</f>
        <v/>
      </c>
      <c r="U260" s="28" t="str">
        <f>IFERROR(VLOOKUP(A260,[1]Revenue_Margin_input_ISC!A:K,8,0),"")</f>
        <v/>
      </c>
      <c r="V260" s="28" t="str">
        <f>IFERROR(VLOOKUP($A260,[1]Revenue_Margin_input_ISC!$A:$AK,9,0),"")</f>
        <v/>
      </c>
      <c r="W260" s="28" t="str">
        <f>IFERROR(VLOOKUP($A260,[1]Revenue_Margin_input_ISC!$A:$AK,10,0),"")</f>
        <v/>
      </c>
      <c r="X260" s="28" t="str">
        <f>IFERROR(VLOOKUP($A260,[1]Revenue_Margin_input_ISC!$A:$AK,11,0),"")</f>
        <v/>
      </c>
      <c r="Y260" s="28" t="str">
        <f>IFERROR(VLOOKUP($A260,[1]Revenue_Margin_input_ISC!$A:$AK,12,0),"")</f>
        <v/>
      </c>
      <c r="Z260" s="28" t="str">
        <f>IFERROR(VLOOKUP($A260,[1]Revenue_Margin_input_ISC!$A:$AK,13,0),"")</f>
        <v/>
      </c>
      <c r="AA260" s="29">
        <f t="shared" si="138"/>
        <v>0</v>
      </c>
      <c r="AB260" s="30">
        <f t="shared" si="138"/>
        <v>0</v>
      </c>
      <c r="AC260" s="30">
        <f t="shared" si="138"/>
        <v>0</v>
      </c>
      <c r="AD260" s="30">
        <f t="shared" si="138"/>
        <v>0</v>
      </c>
      <c r="AE260" s="30">
        <f t="shared" si="138"/>
        <v>0</v>
      </c>
      <c r="AF260" s="30">
        <f t="shared" si="138"/>
        <v>0</v>
      </c>
      <c r="AG260" s="31">
        <f t="shared" si="138"/>
        <v>0</v>
      </c>
      <c r="AH260" s="29">
        <f t="shared" si="139"/>
        <v>0</v>
      </c>
      <c r="AI260" s="30">
        <f t="shared" si="139"/>
        <v>0</v>
      </c>
      <c r="AJ260" s="30">
        <f t="shared" si="139"/>
        <v>0</v>
      </c>
      <c r="AK260" s="30">
        <f t="shared" si="139"/>
        <v>0</v>
      </c>
      <c r="AL260" s="30">
        <f t="shared" si="139"/>
        <v>0</v>
      </c>
      <c r="AM260" s="30">
        <f t="shared" si="139"/>
        <v>0</v>
      </c>
      <c r="AN260" s="31">
        <f t="shared" si="139"/>
        <v>0</v>
      </c>
      <c r="AO260" s="42" t="str">
        <f t="shared" si="127"/>
        <v/>
      </c>
      <c r="AP260" s="43" t="str">
        <f t="shared" si="127"/>
        <v/>
      </c>
      <c r="AQ260" s="43" t="str">
        <f t="shared" si="127"/>
        <v/>
      </c>
      <c r="AR260" s="43" t="str">
        <f t="shared" si="127"/>
        <v/>
      </c>
      <c r="AS260" s="43" t="str">
        <f t="shared" si="127"/>
        <v/>
      </c>
      <c r="AT260" s="43" t="str">
        <f t="shared" si="127"/>
        <v/>
      </c>
      <c r="AU260" s="90" t="str">
        <f t="shared" si="127"/>
        <v/>
      </c>
      <c r="AV260" t="str">
        <f t="shared" ref="AV260:AV264" si="141">$A$265</f>
        <v>C5 4-9T - Low Intensity</v>
      </c>
      <c r="AW260" t="str">
        <f t="shared" si="124"/>
        <v>C5 4-9T - Low Intensity_Hangcha</v>
      </c>
    </row>
    <row r="261" spans="1:49" ht="15" outlineLevel="1" x14ac:dyDescent="0.25">
      <c r="A261" s="21" t="s">
        <v>510</v>
      </c>
      <c r="B261" t="s">
        <v>511</v>
      </c>
      <c r="C261" t="s">
        <v>80</v>
      </c>
      <c r="D261" t="s">
        <v>18</v>
      </c>
      <c r="E261" t="str">
        <f>VLOOKUP(A261,[1]VLookup!G:I,3,0)</f>
        <v>C5 &gt;3.5 T</v>
      </c>
      <c r="F261" s="105">
        <v>0</v>
      </c>
      <c r="G261" s="103">
        <f t="shared" si="140"/>
        <v>0</v>
      </c>
      <c r="H261" s="103">
        <f>IFERROR(VLOOKUP(A261,[1]ISC_bookings_input!H:I,2,0),0)</f>
        <v>0</v>
      </c>
      <c r="I261" s="103">
        <f t="shared" si="136"/>
        <v>0</v>
      </c>
      <c r="J261" s="103">
        <f t="shared" si="136"/>
        <v>0</v>
      </c>
      <c r="K261" s="103">
        <f t="shared" si="136"/>
        <v>0</v>
      </c>
      <c r="L261" s="104">
        <f t="shared" si="136"/>
        <v>0</v>
      </c>
      <c r="M261" s="86" t="str">
        <f>IFERROR(VLOOKUP(A261,[1]Revenue_Margin_input_ISC!A:F,6,0),"")</f>
        <v/>
      </c>
      <c r="N261" s="25" t="str">
        <f t="shared" si="137"/>
        <v/>
      </c>
      <c r="O261" s="25" t="str">
        <f t="shared" si="137"/>
        <v/>
      </c>
      <c r="P261" s="25" t="str">
        <f t="shared" si="137"/>
        <v/>
      </c>
      <c r="Q261" s="25" t="str">
        <f t="shared" si="137"/>
        <v/>
      </c>
      <c r="R261" s="25" t="str">
        <f t="shared" si="137"/>
        <v/>
      </c>
      <c r="S261" s="26" t="str">
        <f t="shared" si="137"/>
        <v/>
      </c>
      <c r="T261" s="27" t="str">
        <f>IFERROR(VLOOKUP(A261,[1]Revenue_Margin_input_ISC!A:K,7,0),"")</f>
        <v/>
      </c>
      <c r="U261" s="28" t="str">
        <f>IFERROR(VLOOKUP(A261,[1]Revenue_Margin_input_ISC!A:K,8,0),"")</f>
        <v/>
      </c>
      <c r="V261" s="28" t="str">
        <f>IFERROR(VLOOKUP($A261,[1]Revenue_Margin_input_ISC!$A:$AK,9,0),"")</f>
        <v/>
      </c>
      <c r="W261" s="28" t="str">
        <f>IFERROR(VLOOKUP($A261,[1]Revenue_Margin_input_ISC!$A:$AK,10,0),"")</f>
        <v/>
      </c>
      <c r="X261" s="28" t="str">
        <f>IFERROR(VLOOKUP($A261,[1]Revenue_Margin_input_ISC!$A:$AK,11,0),"")</f>
        <v/>
      </c>
      <c r="Y261" s="28" t="str">
        <f>IFERROR(VLOOKUP($A261,[1]Revenue_Margin_input_ISC!$A:$AK,12,0),"")</f>
        <v/>
      </c>
      <c r="Z261" s="28" t="str">
        <f>IFERROR(VLOOKUP($A261,[1]Revenue_Margin_input_ISC!$A:$AK,13,0),"")</f>
        <v/>
      </c>
      <c r="AA261" s="29">
        <f t="shared" si="138"/>
        <v>0</v>
      </c>
      <c r="AB261" s="30">
        <f t="shared" si="138"/>
        <v>0</v>
      </c>
      <c r="AC261" s="30">
        <f t="shared" si="138"/>
        <v>0</v>
      </c>
      <c r="AD261" s="30">
        <f t="shared" si="138"/>
        <v>0</v>
      </c>
      <c r="AE261" s="30">
        <f t="shared" si="138"/>
        <v>0</v>
      </c>
      <c r="AF261" s="30">
        <f t="shared" si="138"/>
        <v>0</v>
      </c>
      <c r="AG261" s="31">
        <f t="shared" si="138"/>
        <v>0</v>
      </c>
      <c r="AH261" s="29">
        <f t="shared" si="139"/>
        <v>0</v>
      </c>
      <c r="AI261" s="30">
        <f t="shared" si="139"/>
        <v>0</v>
      </c>
      <c r="AJ261" s="30">
        <f t="shared" si="139"/>
        <v>0</v>
      </c>
      <c r="AK261" s="30">
        <f t="shared" si="139"/>
        <v>0</v>
      </c>
      <c r="AL261" s="30">
        <f t="shared" si="139"/>
        <v>0</v>
      </c>
      <c r="AM261" s="30">
        <f t="shared" si="139"/>
        <v>0</v>
      </c>
      <c r="AN261" s="31">
        <f t="shared" si="139"/>
        <v>0</v>
      </c>
      <c r="AO261" s="42" t="str">
        <f t="shared" si="127"/>
        <v/>
      </c>
      <c r="AP261" s="43" t="str">
        <f t="shared" si="127"/>
        <v/>
      </c>
      <c r="AQ261" s="43" t="str">
        <f t="shared" si="127"/>
        <v/>
      </c>
      <c r="AR261" s="43" t="str">
        <f t="shared" si="127"/>
        <v/>
      </c>
      <c r="AS261" s="43" t="str">
        <f t="shared" si="127"/>
        <v/>
      </c>
      <c r="AT261" s="43" t="str">
        <f t="shared" si="127"/>
        <v/>
      </c>
      <c r="AU261" s="90" t="str">
        <f t="shared" si="127"/>
        <v/>
      </c>
      <c r="AV261" t="str">
        <f t="shared" si="141"/>
        <v>C5 4-9T - Low Intensity</v>
      </c>
      <c r="AW261" t="str">
        <f t="shared" si="124"/>
        <v>C5 4-9T - Low Intensity_Hangcha</v>
      </c>
    </row>
    <row r="262" spans="1:49" ht="15" outlineLevel="1" x14ac:dyDescent="0.25">
      <c r="A262" s="21" t="s">
        <v>512</v>
      </c>
      <c r="B262" t="s">
        <v>511</v>
      </c>
      <c r="C262" t="s">
        <v>80</v>
      </c>
      <c r="D262" t="s">
        <v>15</v>
      </c>
      <c r="E262" t="str">
        <f>VLOOKUP(A262,[1]VLookup!G:I,3,0)</f>
        <v>C5 &gt;3.5 T</v>
      </c>
      <c r="F262" s="105">
        <v>0</v>
      </c>
      <c r="G262" s="103">
        <f t="shared" si="140"/>
        <v>0</v>
      </c>
      <c r="H262" s="103">
        <f>IFERROR(VLOOKUP(A262,[1]ISC_bookings_input!H:I,2,0),0)</f>
        <v>0</v>
      </c>
      <c r="I262" s="103">
        <f t="shared" si="136"/>
        <v>0</v>
      </c>
      <c r="J262" s="103">
        <f t="shared" si="136"/>
        <v>0</v>
      </c>
      <c r="K262" s="103">
        <f t="shared" si="136"/>
        <v>0</v>
      </c>
      <c r="L262" s="104">
        <f t="shared" si="136"/>
        <v>0</v>
      </c>
      <c r="M262" s="86" t="str">
        <f>IFERROR(VLOOKUP(A262,[1]Revenue_Margin_input_ISC!A:F,6,0),"")</f>
        <v/>
      </c>
      <c r="N262" s="25" t="str">
        <f t="shared" si="137"/>
        <v/>
      </c>
      <c r="O262" s="25" t="str">
        <f t="shared" si="137"/>
        <v/>
      </c>
      <c r="P262" s="25" t="str">
        <f t="shared" si="137"/>
        <v/>
      </c>
      <c r="Q262" s="25" t="str">
        <f t="shared" si="137"/>
        <v/>
      </c>
      <c r="R262" s="25" t="str">
        <f t="shared" si="137"/>
        <v/>
      </c>
      <c r="S262" s="26" t="str">
        <f t="shared" si="137"/>
        <v/>
      </c>
      <c r="T262" s="27" t="str">
        <f>IFERROR(VLOOKUP(A262,[1]Revenue_Margin_input_ISC!A:K,7,0),"")</f>
        <v/>
      </c>
      <c r="U262" s="28" t="str">
        <f>IFERROR(VLOOKUP(A262,[1]Revenue_Margin_input_ISC!A:K,8,0),"")</f>
        <v/>
      </c>
      <c r="V262" s="28" t="str">
        <f>IFERROR(VLOOKUP($A262,[1]Revenue_Margin_input_ISC!$A:$AK,9,0),"")</f>
        <v/>
      </c>
      <c r="W262" s="28" t="str">
        <f>IFERROR(VLOOKUP($A262,[1]Revenue_Margin_input_ISC!$A:$AK,10,0),"")</f>
        <v/>
      </c>
      <c r="X262" s="28" t="str">
        <f>IFERROR(VLOOKUP($A262,[1]Revenue_Margin_input_ISC!$A:$AK,11,0),"")</f>
        <v/>
      </c>
      <c r="Y262" s="28" t="str">
        <f>IFERROR(VLOOKUP($A262,[1]Revenue_Margin_input_ISC!$A:$AK,12,0),"")</f>
        <v/>
      </c>
      <c r="Z262" s="28" t="str">
        <f>IFERROR(VLOOKUP($A262,[1]Revenue_Margin_input_ISC!$A:$AK,13,0),"")</f>
        <v/>
      </c>
      <c r="AA262" s="29">
        <f t="shared" si="138"/>
        <v>0</v>
      </c>
      <c r="AB262" s="30">
        <f t="shared" si="138"/>
        <v>0</v>
      </c>
      <c r="AC262" s="30">
        <f t="shared" si="138"/>
        <v>0</v>
      </c>
      <c r="AD262" s="30">
        <f t="shared" si="138"/>
        <v>0</v>
      </c>
      <c r="AE262" s="30">
        <f t="shared" si="138"/>
        <v>0</v>
      </c>
      <c r="AF262" s="30">
        <f t="shared" si="138"/>
        <v>0</v>
      </c>
      <c r="AG262" s="31">
        <f t="shared" si="138"/>
        <v>0</v>
      </c>
      <c r="AH262" s="29">
        <f t="shared" si="139"/>
        <v>0</v>
      </c>
      <c r="AI262" s="30">
        <f t="shared" si="139"/>
        <v>0</v>
      </c>
      <c r="AJ262" s="30">
        <f t="shared" si="139"/>
        <v>0</v>
      </c>
      <c r="AK262" s="30">
        <f t="shared" si="139"/>
        <v>0</v>
      </c>
      <c r="AL262" s="30">
        <f t="shared" si="139"/>
        <v>0</v>
      </c>
      <c r="AM262" s="30">
        <f t="shared" si="139"/>
        <v>0</v>
      </c>
      <c r="AN262" s="31">
        <f t="shared" si="139"/>
        <v>0</v>
      </c>
      <c r="AO262" s="42" t="str">
        <f t="shared" si="127"/>
        <v/>
      </c>
      <c r="AP262" s="43" t="str">
        <f t="shared" si="127"/>
        <v/>
      </c>
      <c r="AQ262" s="43" t="str">
        <f t="shared" si="127"/>
        <v/>
      </c>
      <c r="AR262" s="43" t="str">
        <f t="shared" si="127"/>
        <v/>
      </c>
      <c r="AS262" s="43" t="str">
        <f t="shared" si="127"/>
        <v/>
      </c>
      <c r="AT262" s="43" t="str">
        <f t="shared" si="127"/>
        <v/>
      </c>
      <c r="AU262" s="90" t="str">
        <f t="shared" si="127"/>
        <v/>
      </c>
      <c r="AV262" t="str">
        <f t="shared" si="141"/>
        <v>C5 4-9T - Low Intensity</v>
      </c>
      <c r="AW262" t="str">
        <f t="shared" si="124"/>
        <v>C5 4-9T - Low Intensity_Hangcha</v>
      </c>
    </row>
    <row r="263" spans="1:49" ht="15" outlineLevel="1" x14ac:dyDescent="0.25">
      <c r="A263" s="46" t="s">
        <v>513</v>
      </c>
      <c r="B263" s="47" t="s">
        <v>514</v>
      </c>
      <c r="C263" s="47" t="s">
        <v>93</v>
      </c>
      <c r="D263" s="47" t="s">
        <v>18</v>
      </c>
      <c r="E263" s="48" t="s">
        <v>515</v>
      </c>
      <c r="F263" s="105">
        <v>0</v>
      </c>
      <c r="G263" s="103">
        <f t="shared" si="140"/>
        <v>0</v>
      </c>
      <c r="H263" s="103">
        <f>IFERROR(VLOOKUP(A263,[1]ISC_bookings_input!H:I,2,0),0)</f>
        <v>0</v>
      </c>
      <c r="I263" s="103"/>
      <c r="J263" s="103"/>
      <c r="K263" s="103"/>
      <c r="L263" s="104"/>
      <c r="M263" s="86">
        <f>IFERROR(VLOOKUP(A263,[1]Revenue_Margin_input_ISC!A:F,6,0),"")</f>
        <v>34.373482460000005</v>
      </c>
      <c r="N263" s="25">
        <f t="shared" si="137"/>
        <v>34.373482460000005</v>
      </c>
      <c r="O263" s="25">
        <f t="shared" si="137"/>
        <v>34.373482460000005</v>
      </c>
      <c r="P263" s="25">
        <f t="shared" si="137"/>
        <v>34.373482460000005</v>
      </c>
      <c r="Q263" s="25">
        <f t="shared" si="137"/>
        <v>34.373482460000005</v>
      </c>
      <c r="R263" s="25">
        <f t="shared" si="137"/>
        <v>34.373482460000005</v>
      </c>
      <c r="S263" s="26">
        <f t="shared" si="137"/>
        <v>34.373482460000005</v>
      </c>
      <c r="T263" s="27">
        <f>IFERROR(VLOOKUP(A263,[1]Revenue_Margin_input_ISC!A:K,7,0),"")</f>
        <v>0.13200000000000001</v>
      </c>
      <c r="U263" s="28">
        <f>IFERROR(VLOOKUP(A263,[1]Revenue_Margin_input_ISC!A:K,8,0),"")</f>
        <v>0.14722509244445073</v>
      </c>
      <c r="V263" s="28">
        <f>IFERROR(VLOOKUP($A263,[1]Revenue_Margin_input_ISC!$A:$AK,9,0),"")</f>
        <v>0.14722509244445073</v>
      </c>
      <c r="W263" s="28">
        <f>IFERROR(VLOOKUP($A263,[1]Revenue_Margin_input_ISC!$A:$AK,10,0),"")</f>
        <v>0.14722509244445073</v>
      </c>
      <c r="X263" s="28">
        <f>IFERROR(VLOOKUP($A263,[1]Revenue_Margin_input_ISC!$A:$AK,11,0),"")</f>
        <v>0.14722509244445073</v>
      </c>
      <c r="Y263" s="28">
        <f>IFERROR(VLOOKUP($A263,[1]Revenue_Margin_input_ISC!$A:$AK,12,0),"")</f>
        <v>0.14722509244445073</v>
      </c>
      <c r="Z263" s="28">
        <f>IFERROR(VLOOKUP($A263,[1]Revenue_Margin_input_ISC!$A:$AK,13,0),"")</f>
        <v>0.14722509244445073</v>
      </c>
      <c r="AA263" s="29">
        <f t="shared" si="138"/>
        <v>0</v>
      </c>
      <c r="AB263" s="30">
        <f t="shared" si="138"/>
        <v>0</v>
      </c>
      <c r="AC263" s="30">
        <f t="shared" si="138"/>
        <v>0</v>
      </c>
      <c r="AD263" s="30">
        <f t="shared" si="138"/>
        <v>0</v>
      </c>
      <c r="AE263" s="30">
        <f t="shared" si="138"/>
        <v>0</v>
      </c>
      <c r="AF263" s="30">
        <f t="shared" si="138"/>
        <v>0</v>
      </c>
      <c r="AG263" s="31">
        <f t="shared" si="138"/>
        <v>0</v>
      </c>
      <c r="AH263" s="29">
        <f t="shared" si="139"/>
        <v>0</v>
      </c>
      <c r="AI263" s="30">
        <f t="shared" si="139"/>
        <v>0</v>
      </c>
      <c r="AJ263" s="30">
        <f t="shared" si="139"/>
        <v>0</v>
      </c>
      <c r="AK263" s="30">
        <f t="shared" si="139"/>
        <v>0</v>
      </c>
      <c r="AL263" s="30">
        <f t="shared" si="139"/>
        <v>0</v>
      </c>
      <c r="AM263" s="30">
        <f t="shared" si="139"/>
        <v>0</v>
      </c>
      <c r="AN263" s="31">
        <f t="shared" si="139"/>
        <v>0</v>
      </c>
      <c r="AO263" s="42" t="str">
        <f t="shared" si="127"/>
        <v/>
      </c>
      <c r="AP263" s="43" t="str">
        <f t="shared" si="127"/>
        <v/>
      </c>
      <c r="AQ263" s="43" t="str">
        <f t="shared" si="127"/>
        <v/>
      </c>
      <c r="AR263" s="43" t="str">
        <f t="shared" si="127"/>
        <v/>
      </c>
      <c r="AS263" s="43" t="str">
        <f t="shared" si="127"/>
        <v/>
      </c>
      <c r="AT263" s="43" t="str">
        <f t="shared" si="127"/>
        <v/>
      </c>
      <c r="AU263" s="90" t="str">
        <f t="shared" si="127"/>
        <v/>
      </c>
      <c r="AV263" t="str">
        <f t="shared" si="141"/>
        <v>C5 4-9T - Low Intensity</v>
      </c>
      <c r="AW263" t="str">
        <f t="shared" si="124"/>
        <v>C5 4-9T - Low Intensity_Maximal</v>
      </c>
    </row>
    <row r="264" spans="1:49" ht="15" outlineLevel="1" x14ac:dyDescent="0.25">
      <c r="A264" s="46" t="s">
        <v>587</v>
      </c>
      <c r="B264" s="47" t="s">
        <v>517</v>
      </c>
      <c r="C264" s="47" t="s">
        <v>93</v>
      </c>
      <c r="D264" s="47" t="s">
        <v>15</v>
      </c>
      <c r="E264" s="48" t="s">
        <v>515</v>
      </c>
      <c r="F264" s="105">
        <v>0</v>
      </c>
      <c r="G264" s="103">
        <f t="shared" si="140"/>
        <v>0</v>
      </c>
      <c r="H264" s="103">
        <f>IFERROR(VLOOKUP(A264,[1]ISC_bookings_input!H:I,2,0),0)</f>
        <v>0</v>
      </c>
      <c r="I264" s="103">
        <f>I265-I263</f>
        <v>0</v>
      </c>
      <c r="J264" s="103">
        <f t="shared" ref="J264:L264" si="142">J265-J263</f>
        <v>0</v>
      </c>
      <c r="K264" s="103">
        <f t="shared" si="142"/>
        <v>0</v>
      </c>
      <c r="L264" s="104">
        <f t="shared" si="142"/>
        <v>0</v>
      </c>
      <c r="M264" s="86">
        <f>IFERROR(VLOOKUP(A264,[1]Revenue_Margin_input_ISC!A:F,6,0),"")</f>
        <v>34.373482460000005</v>
      </c>
      <c r="N264" s="25">
        <f t="shared" si="137"/>
        <v>34.373482460000005</v>
      </c>
      <c r="O264" s="25">
        <f t="shared" si="137"/>
        <v>34.373482460000005</v>
      </c>
      <c r="P264" s="25">
        <f t="shared" si="137"/>
        <v>34.373482460000005</v>
      </c>
      <c r="Q264" s="25">
        <f t="shared" si="137"/>
        <v>34.373482460000005</v>
      </c>
      <c r="R264" s="25">
        <f t="shared" si="137"/>
        <v>34.373482460000005</v>
      </c>
      <c r="S264" s="26">
        <f t="shared" si="137"/>
        <v>34.373482460000005</v>
      </c>
      <c r="T264" s="27">
        <f>IFERROR(VLOOKUP(A264,[1]Revenue_Margin_input_ISC!A:K,7,0),"")</f>
        <v>0.13200000000000001</v>
      </c>
      <c r="U264" s="28">
        <f>IFERROR(VLOOKUP(A264,[1]Revenue_Margin_input_ISC!A:K,8,0),"")</f>
        <v>0.14722509244445056</v>
      </c>
      <c r="V264" s="28">
        <f>IFERROR(VLOOKUP($A264,[1]Revenue_Margin_input_ISC!$A:$AK,9,0),"")</f>
        <v>0.14722509244445056</v>
      </c>
      <c r="W264" s="28">
        <f>IFERROR(VLOOKUP($A264,[1]Revenue_Margin_input_ISC!$A:$AK,10,0),"")</f>
        <v>0.14722509244445056</v>
      </c>
      <c r="X264" s="28">
        <f>IFERROR(VLOOKUP($A264,[1]Revenue_Margin_input_ISC!$A:$AK,11,0),"")</f>
        <v>0.14722509244445056</v>
      </c>
      <c r="Y264" s="28">
        <f>IFERROR(VLOOKUP($A264,[1]Revenue_Margin_input_ISC!$A:$AK,12,0),"")</f>
        <v>0.14722509244445056</v>
      </c>
      <c r="Z264" s="28">
        <f>IFERROR(VLOOKUP($A264,[1]Revenue_Margin_input_ISC!$A:$AK,13,0),"")</f>
        <v>0.14722509244445056</v>
      </c>
      <c r="AA264" s="29">
        <f t="shared" si="138"/>
        <v>0</v>
      </c>
      <c r="AB264" s="30">
        <f t="shared" si="138"/>
        <v>0</v>
      </c>
      <c r="AC264" s="30">
        <f t="shared" si="138"/>
        <v>0</v>
      </c>
      <c r="AD264" s="30">
        <f t="shared" si="138"/>
        <v>0</v>
      </c>
      <c r="AE264" s="30">
        <f t="shared" si="138"/>
        <v>0</v>
      </c>
      <c r="AF264" s="30">
        <f t="shared" si="138"/>
        <v>0</v>
      </c>
      <c r="AG264" s="31">
        <f t="shared" si="138"/>
        <v>0</v>
      </c>
      <c r="AH264" s="29">
        <f t="shared" si="139"/>
        <v>0</v>
      </c>
      <c r="AI264" s="30">
        <f t="shared" si="139"/>
        <v>0</v>
      </c>
      <c r="AJ264" s="30">
        <f t="shared" si="139"/>
        <v>0</v>
      </c>
      <c r="AK264" s="30">
        <f t="shared" si="139"/>
        <v>0</v>
      </c>
      <c r="AL264" s="30">
        <f t="shared" si="139"/>
        <v>0</v>
      </c>
      <c r="AM264" s="30">
        <f t="shared" si="139"/>
        <v>0</v>
      </c>
      <c r="AN264" s="31">
        <f t="shared" si="139"/>
        <v>0</v>
      </c>
      <c r="AO264" s="42" t="str">
        <f t="shared" si="127"/>
        <v/>
      </c>
      <c r="AP264" s="43" t="str">
        <f t="shared" si="127"/>
        <v/>
      </c>
      <c r="AQ264" s="43" t="str">
        <f t="shared" si="127"/>
        <v/>
      </c>
      <c r="AR264" s="43" t="str">
        <f t="shared" si="127"/>
        <v/>
      </c>
      <c r="AS264" s="43" t="str">
        <f t="shared" si="127"/>
        <v/>
      </c>
      <c r="AT264" s="43" t="str">
        <f t="shared" si="127"/>
        <v/>
      </c>
      <c r="AU264" s="90" t="str">
        <f t="shared" si="127"/>
        <v/>
      </c>
      <c r="AV264" t="str">
        <f t="shared" si="141"/>
        <v>C5 4-9T - Low Intensity</v>
      </c>
      <c r="AW264" t="str">
        <f t="shared" si="124"/>
        <v>C5 4-9T - Low Intensity_Maximal</v>
      </c>
    </row>
    <row r="265" spans="1:49" ht="15" x14ac:dyDescent="0.25">
      <c r="A265" s="35" t="s">
        <v>518</v>
      </c>
      <c r="F265" s="106">
        <v>0</v>
      </c>
      <c r="G265" s="51">
        <f>[1]ISC!BD54</f>
        <v>5</v>
      </c>
      <c r="H265" s="51">
        <f>[1]ISC!BE54</f>
        <v>0</v>
      </c>
      <c r="I265" s="51">
        <f>[1]ISC!BF54</f>
        <v>0</v>
      </c>
      <c r="J265" s="51">
        <f>[1]ISC!BG54</f>
        <v>0</v>
      </c>
      <c r="K265" s="51">
        <f>[1]ISC!BH54</f>
        <v>0</v>
      </c>
      <c r="L265" s="52">
        <f>[1]ISC!BI54</f>
        <v>0</v>
      </c>
      <c r="M265" s="86" t="str">
        <f>IFERROR(VLOOKUP(A265,[1]Revenue_Margin_input_ISC!A:F,6,0),"")</f>
        <v/>
      </c>
      <c r="N265" s="25" t="str">
        <f t="shared" si="137"/>
        <v/>
      </c>
      <c r="O265" s="25" t="str">
        <f t="shared" si="137"/>
        <v/>
      </c>
      <c r="P265" s="25" t="str">
        <f t="shared" si="137"/>
        <v/>
      </c>
      <c r="Q265" s="25" t="str">
        <f t="shared" si="137"/>
        <v/>
      </c>
      <c r="R265" s="25" t="str">
        <f t="shared" si="137"/>
        <v/>
      </c>
      <c r="S265" s="26" t="str">
        <f t="shared" si="137"/>
        <v/>
      </c>
      <c r="T265" s="27" t="str">
        <f>IFERROR(VLOOKUP(A265,[1]Revenue_Margin_input_ISC!A:K,7,0),"")</f>
        <v/>
      </c>
      <c r="U265" s="28" t="str">
        <f>IFERROR(VLOOKUP(A265,[1]Revenue_Margin_input_ISC!A:K,8,0),"")</f>
        <v/>
      </c>
      <c r="V265" s="28" t="str">
        <f>IFERROR(VLOOKUP($A265,[1]Revenue_Margin_input_ISC!$A:$AK,9,0),"")</f>
        <v/>
      </c>
      <c r="W265" s="28" t="str">
        <f>IFERROR(VLOOKUP($A265,[1]Revenue_Margin_input_ISC!$A:$AK,10,0),"")</f>
        <v/>
      </c>
      <c r="X265" s="28" t="str">
        <f>IFERROR(VLOOKUP($A265,[1]Revenue_Margin_input_ISC!$A:$AK,11,0),"")</f>
        <v/>
      </c>
      <c r="Y265" s="28" t="str">
        <f>IFERROR(VLOOKUP($A265,[1]Revenue_Margin_input_ISC!$A:$AK,12,0),"")</f>
        <v/>
      </c>
      <c r="Z265" s="28" t="str">
        <f>IFERROR(VLOOKUP($A265,[1]Revenue_Margin_input_ISC!$A:$AK,13,0),"")</f>
        <v/>
      </c>
      <c r="AA265" s="39">
        <f>SUM(AA259:AA264)</f>
        <v>0</v>
      </c>
      <c r="AB265" s="40">
        <f t="shared" ref="AB265:AN265" si="143">SUM(AB259:AB264)</f>
        <v>0</v>
      </c>
      <c r="AC265" s="40">
        <f t="shared" si="143"/>
        <v>0</v>
      </c>
      <c r="AD265" s="40">
        <f t="shared" si="143"/>
        <v>0</v>
      </c>
      <c r="AE265" s="40">
        <f t="shared" si="143"/>
        <v>0</v>
      </c>
      <c r="AF265" s="40">
        <f t="shared" si="143"/>
        <v>0</v>
      </c>
      <c r="AG265" s="41">
        <f t="shared" si="143"/>
        <v>0</v>
      </c>
      <c r="AH265" s="39">
        <f t="shared" si="143"/>
        <v>0</v>
      </c>
      <c r="AI265" s="40">
        <f t="shared" si="143"/>
        <v>0</v>
      </c>
      <c r="AJ265" s="40">
        <f t="shared" si="143"/>
        <v>0</v>
      </c>
      <c r="AK265" s="40">
        <f t="shared" si="143"/>
        <v>0</v>
      </c>
      <c r="AL265" s="40">
        <f t="shared" si="143"/>
        <v>0</v>
      </c>
      <c r="AM265" s="40">
        <f t="shared" si="143"/>
        <v>0</v>
      </c>
      <c r="AN265" s="41">
        <f t="shared" si="143"/>
        <v>0</v>
      </c>
      <c r="AO265" s="42" t="str">
        <f t="shared" si="127"/>
        <v/>
      </c>
      <c r="AP265" s="43" t="str">
        <f t="shared" si="127"/>
        <v/>
      </c>
      <c r="AQ265" s="43" t="str">
        <f t="shared" si="127"/>
        <v/>
      </c>
      <c r="AR265" s="43" t="str">
        <f t="shared" si="127"/>
        <v/>
      </c>
      <c r="AS265" s="43" t="str">
        <f t="shared" si="127"/>
        <v/>
      </c>
      <c r="AT265" s="43" t="str">
        <f t="shared" si="127"/>
        <v/>
      </c>
      <c r="AU265" s="90" t="str">
        <f t="shared" si="127"/>
        <v/>
      </c>
      <c r="AW265" t="str">
        <f t="shared" si="124"/>
        <v>_</v>
      </c>
    </row>
    <row r="266" spans="1:49" ht="15" outlineLevel="1" x14ac:dyDescent="0.25">
      <c r="A266" s="21" t="s">
        <v>519</v>
      </c>
      <c r="B266" t="s">
        <v>520</v>
      </c>
      <c r="C266" t="s">
        <v>521</v>
      </c>
      <c r="D266" t="s">
        <v>29</v>
      </c>
      <c r="E266" t="str">
        <f>VLOOKUP(A266,[1]VLookup!G:I,3,0)</f>
        <v>C5 BT 8-16T</v>
      </c>
      <c r="F266" s="105">
        <v>0</v>
      </c>
      <c r="G266" s="103">
        <f>IFERROR(ROUND((G$276-G$275)*$F266/$F$276,0),0)</f>
        <v>0</v>
      </c>
      <c r="H266" s="103">
        <f>IFERROR(VLOOKUP(A266,[1]ISC_bookings_input!H:I,2,0),0)</f>
        <v>0</v>
      </c>
      <c r="I266" s="103">
        <f t="shared" ref="I266:L274" si="144">IFERROR(ROUND((I$276-I$275)*$F266/$F$276,0),0)</f>
        <v>0</v>
      </c>
      <c r="J266" s="103">
        <f t="shared" si="144"/>
        <v>0</v>
      </c>
      <c r="K266" s="103">
        <f t="shared" si="144"/>
        <v>0</v>
      </c>
      <c r="L266" s="104">
        <f t="shared" si="144"/>
        <v>0</v>
      </c>
      <c r="M266" s="86" t="str">
        <f>IFERROR(VLOOKUP(A266,[1]Revenue_Margin_input_ISC!A:F,6,0),"")</f>
        <v/>
      </c>
      <c r="N266" s="25" t="str">
        <f t="shared" si="137"/>
        <v/>
      </c>
      <c r="O266" s="25" t="str">
        <f t="shared" si="137"/>
        <v/>
      </c>
      <c r="P266" s="25" t="str">
        <f t="shared" si="137"/>
        <v/>
      </c>
      <c r="Q266" s="25" t="str">
        <f t="shared" si="137"/>
        <v/>
      </c>
      <c r="R266" s="25" t="str">
        <f t="shared" si="137"/>
        <v/>
      </c>
      <c r="S266" s="26" t="str">
        <f t="shared" si="137"/>
        <v/>
      </c>
      <c r="T266" s="27" t="str">
        <f>IFERROR(VLOOKUP(A266,[1]Revenue_Margin_input_ISC!A:K,7,0),"")</f>
        <v/>
      </c>
      <c r="U266" s="28" t="str">
        <f>IFERROR(VLOOKUP(A266,[1]Revenue_Margin_input_ISC!A:K,8,0),"")</f>
        <v/>
      </c>
      <c r="V266" s="28" t="str">
        <f>IFERROR(VLOOKUP($A266,[1]Revenue_Margin_input_ISC!$A:$AK,9,0),"")</f>
        <v/>
      </c>
      <c r="W266" s="28" t="str">
        <f>IFERROR(VLOOKUP($A266,[1]Revenue_Margin_input_ISC!$A:$AK,10,0),"")</f>
        <v/>
      </c>
      <c r="X266" s="28" t="str">
        <f>IFERROR(VLOOKUP($A266,[1]Revenue_Margin_input_ISC!$A:$AK,11,0),"")</f>
        <v/>
      </c>
      <c r="Y266" s="28" t="str">
        <f>IFERROR(VLOOKUP($A266,[1]Revenue_Margin_input_ISC!$A:$AK,12,0),"")</f>
        <v/>
      </c>
      <c r="Z266" s="28" t="str">
        <f>IFERROR(VLOOKUP($A266,[1]Revenue_Margin_input_ISC!$A:$AK,13,0),"")</f>
        <v/>
      </c>
      <c r="AA266" s="29">
        <f t="shared" ref="AA266:AG275" si="145">IFERROR(F266*M266,0)</f>
        <v>0</v>
      </c>
      <c r="AB266" s="30">
        <f t="shared" si="145"/>
        <v>0</v>
      </c>
      <c r="AC266" s="30">
        <f t="shared" si="145"/>
        <v>0</v>
      </c>
      <c r="AD266" s="30">
        <f t="shared" si="145"/>
        <v>0</v>
      </c>
      <c r="AE266" s="30">
        <f t="shared" si="145"/>
        <v>0</v>
      </c>
      <c r="AF266" s="30">
        <f t="shared" si="145"/>
        <v>0</v>
      </c>
      <c r="AG266" s="31">
        <f t="shared" si="145"/>
        <v>0</v>
      </c>
      <c r="AH266" s="29">
        <f t="shared" ref="AH266:AN275" si="146">IFERROR(AA266*T266,0)</f>
        <v>0</v>
      </c>
      <c r="AI266" s="30">
        <f t="shared" si="146"/>
        <v>0</v>
      </c>
      <c r="AJ266" s="30">
        <f t="shared" si="146"/>
        <v>0</v>
      </c>
      <c r="AK266" s="30">
        <f t="shared" si="146"/>
        <v>0</v>
      </c>
      <c r="AL266" s="30">
        <f t="shared" si="146"/>
        <v>0</v>
      </c>
      <c r="AM266" s="30">
        <f t="shared" si="146"/>
        <v>0</v>
      </c>
      <c r="AN266" s="31">
        <f t="shared" si="146"/>
        <v>0</v>
      </c>
      <c r="AO266" s="42" t="str">
        <f t="shared" si="127"/>
        <v/>
      </c>
      <c r="AP266" s="43" t="str">
        <f t="shared" si="127"/>
        <v/>
      </c>
      <c r="AQ266" s="43" t="str">
        <f t="shared" si="127"/>
        <v/>
      </c>
      <c r="AR266" s="43" t="str">
        <f t="shared" si="127"/>
        <v/>
      </c>
      <c r="AS266" s="43" t="str">
        <f t="shared" si="127"/>
        <v/>
      </c>
      <c r="AT266" s="43" t="str">
        <f t="shared" si="127"/>
        <v/>
      </c>
      <c r="AU266" s="90" t="str">
        <f t="shared" si="127"/>
        <v/>
      </c>
      <c r="AV266" t="str">
        <f>$A$276</f>
        <v>Big Forklift Trucks 10-16T</v>
      </c>
      <c r="AW266" t="s">
        <v>522</v>
      </c>
    </row>
    <row r="267" spans="1:49" ht="15" outlineLevel="1" x14ac:dyDescent="0.25">
      <c r="A267" s="21" t="s">
        <v>523</v>
      </c>
      <c r="B267" t="s">
        <v>524</v>
      </c>
      <c r="C267" t="s">
        <v>521</v>
      </c>
      <c r="D267" t="s">
        <v>18</v>
      </c>
      <c r="E267" t="str">
        <f>VLOOKUP(A267,[1]VLookup!G:I,3,0)</f>
        <v>C5 BT 8-16T</v>
      </c>
      <c r="F267" s="105">
        <v>0</v>
      </c>
      <c r="G267" s="103">
        <f t="shared" ref="G267:G274" si="147">IFERROR(ROUND((G$276-G$275)*$F267/$F$276,0),0)</f>
        <v>0</v>
      </c>
      <c r="H267" s="103">
        <f>IFERROR(VLOOKUP(A267,[1]ISC_bookings_input!H:I,2,0),0)</f>
        <v>0</v>
      </c>
      <c r="I267" s="103">
        <f t="shared" si="144"/>
        <v>0</v>
      </c>
      <c r="J267" s="103">
        <f t="shared" si="144"/>
        <v>0</v>
      </c>
      <c r="K267" s="103">
        <f t="shared" si="144"/>
        <v>0</v>
      </c>
      <c r="L267" s="104">
        <f t="shared" si="144"/>
        <v>0</v>
      </c>
      <c r="M267" s="86" t="str">
        <f>IFERROR(VLOOKUP(A267,[1]Revenue_Margin_input_ISC!A:F,6,0),"")</f>
        <v/>
      </c>
      <c r="N267" s="25" t="str">
        <f t="shared" si="137"/>
        <v/>
      </c>
      <c r="O267" s="25" t="str">
        <f t="shared" si="137"/>
        <v/>
      </c>
      <c r="P267" s="25" t="str">
        <f t="shared" si="137"/>
        <v/>
      </c>
      <c r="Q267" s="25" t="str">
        <f t="shared" si="137"/>
        <v/>
      </c>
      <c r="R267" s="25" t="str">
        <f t="shared" si="137"/>
        <v/>
      </c>
      <c r="S267" s="26" t="str">
        <f t="shared" si="137"/>
        <v/>
      </c>
      <c r="T267" s="27" t="str">
        <f>IFERROR(VLOOKUP(A267,[1]Revenue_Margin_input_ISC!A:K,7,0),"")</f>
        <v/>
      </c>
      <c r="U267" s="28" t="str">
        <f>IFERROR(VLOOKUP(A267,[1]Revenue_Margin_input_ISC!A:K,8,0),"")</f>
        <v/>
      </c>
      <c r="V267" s="28" t="str">
        <f>IFERROR(VLOOKUP($A267,[1]Revenue_Margin_input_ISC!$A:$AK,9,0),"")</f>
        <v/>
      </c>
      <c r="W267" s="28" t="str">
        <f>IFERROR(VLOOKUP($A267,[1]Revenue_Margin_input_ISC!$A:$AK,10,0),"")</f>
        <v/>
      </c>
      <c r="X267" s="28" t="str">
        <f>IFERROR(VLOOKUP($A267,[1]Revenue_Margin_input_ISC!$A:$AK,11,0),"")</f>
        <v/>
      </c>
      <c r="Y267" s="28" t="str">
        <f>IFERROR(VLOOKUP($A267,[1]Revenue_Margin_input_ISC!$A:$AK,12,0),"")</f>
        <v/>
      </c>
      <c r="Z267" s="28" t="str">
        <f>IFERROR(VLOOKUP($A267,[1]Revenue_Margin_input_ISC!$A:$AK,13,0),"")</f>
        <v/>
      </c>
      <c r="AA267" s="29">
        <f t="shared" si="145"/>
        <v>0</v>
      </c>
      <c r="AB267" s="30">
        <f t="shared" si="145"/>
        <v>0</v>
      </c>
      <c r="AC267" s="30">
        <f t="shared" si="145"/>
        <v>0</v>
      </c>
      <c r="AD267" s="30">
        <f t="shared" si="145"/>
        <v>0</v>
      </c>
      <c r="AE267" s="30">
        <f t="shared" si="145"/>
        <v>0</v>
      </c>
      <c r="AF267" s="30">
        <f t="shared" si="145"/>
        <v>0</v>
      </c>
      <c r="AG267" s="31">
        <f t="shared" si="145"/>
        <v>0</v>
      </c>
      <c r="AH267" s="29">
        <f t="shared" si="146"/>
        <v>0</v>
      </c>
      <c r="AI267" s="30">
        <f t="shared" si="146"/>
        <v>0</v>
      </c>
      <c r="AJ267" s="30">
        <f t="shared" si="146"/>
        <v>0</v>
      </c>
      <c r="AK267" s="30">
        <f t="shared" si="146"/>
        <v>0</v>
      </c>
      <c r="AL267" s="30">
        <f t="shared" si="146"/>
        <v>0</v>
      </c>
      <c r="AM267" s="30">
        <f t="shared" si="146"/>
        <v>0</v>
      </c>
      <c r="AN267" s="31">
        <f t="shared" si="146"/>
        <v>0</v>
      </c>
      <c r="AO267" s="42" t="str">
        <f t="shared" si="127"/>
        <v/>
      </c>
      <c r="AP267" s="43" t="str">
        <f t="shared" si="127"/>
        <v/>
      </c>
      <c r="AQ267" s="43" t="str">
        <f t="shared" si="127"/>
        <v/>
      </c>
      <c r="AR267" s="43" t="str">
        <f t="shared" si="127"/>
        <v/>
      </c>
      <c r="AS267" s="43" t="str">
        <f t="shared" si="127"/>
        <v/>
      </c>
      <c r="AT267" s="43" t="str">
        <f t="shared" si="127"/>
        <v/>
      </c>
      <c r="AU267" s="90" t="str">
        <f t="shared" si="127"/>
        <v/>
      </c>
      <c r="AV267" t="str">
        <f t="shared" ref="AV267:AV275" si="148">$A$276</f>
        <v>Big Forklift Trucks 10-16T</v>
      </c>
      <c r="AW267" t="s">
        <v>522</v>
      </c>
    </row>
    <row r="268" spans="1:49" ht="15" outlineLevel="1" x14ac:dyDescent="0.25">
      <c r="A268" s="21" t="s">
        <v>525</v>
      </c>
      <c r="B268" t="s">
        <v>526</v>
      </c>
      <c r="C268" t="s">
        <v>521</v>
      </c>
      <c r="D268" t="s">
        <v>15</v>
      </c>
      <c r="E268" t="str">
        <f>VLOOKUP(A268,[1]VLookup!G:I,3,0)</f>
        <v>C5 BT 8-16T</v>
      </c>
      <c r="F268" s="105">
        <v>0</v>
      </c>
      <c r="G268" s="103">
        <f>IFERROR(ROUND((G$276-G$275)*$F268/$F$276,0),0)</f>
        <v>0</v>
      </c>
      <c r="H268" s="103">
        <f>IFERROR(VLOOKUP(A268,[1]ISC_bookings_input!H:I,2,0),0)</f>
        <v>0</v>
      </c>
      <c r="I268" s="103">
        <f t="shared" si="144"/>
        <v>0</v>
      </c>
      <c r="J268" s="103">
        <f t="shared" si="144"/>
        <v>0</v>
      </c>
      <c r="K268" s="103">
        <f t="shared" si="144"/>
        <v>0</v>
      </c>
      <c r="L268" s="104">
        <f t="shared" si="144"/>
        <v>0</v>
      </c>
      <c r="M268" s="86" t="str">
        <f>IFERROR(VLOOKUP(A268,[1]Revenue_Margin_input_ISC!A:F,6,0),"")</f>
        <v/>
      </c>
      <c r="N268" s="25" t="str">
        <f t="shared" si="137"/>
        <v/>
      </c>
      <c r="O268" s="25" t="str">
        <f t="shared" si="137"/>
        <v/>
      </c>
      <c r="P268" s="25" t="str">
        <f t="shared" si="137"/>
        <v/>
      </c>
      <c r="Q268" s="25" t="str">
        <f t="shared" si="137"/>
        <v/>
      </c>
      <c r="R268" s="25" t="str">
        <f t="shared" si="137"/>
        <v/>
      </c>
      <c r="S268" s="26" t="str">
        <f t="shared" si="137"/>
        <v/>
      </c>
      <c r="T268" s="27" t="str">
        <f>IFERROR(VLOOKUP(A268,[1]Revenue_Margin_input_ISC!A:K,7,0),"")</f>
        <v/>
      </c>
      <c r="U268" s="28" t="str">
        <f>IFERROR(VLOOKUP(A268,[1]Revenue_Margin_input_ISC!A:K,8,0),"")</f>
        <v/>
      </c>
      <c r="V268" s="28" t="str">
        <f>IFERROR(VLOOKUP($A268,[1]Revenue_Margin_input_ISC!$A:$AK,9,0),"")</f>
        <v/>
      </c>
      <c r="W268" s="28" t="str">
        <f>IFERROR(VLOOKUP($A268,[1]Revenue_Margin_input_ISC!$A:$AK,10,0),"")</f>
        <v/>
      </c>
      <c r="X268" s="28" t="str">
        <f>IFERROR(VLOOKUP($A268,[1]Revenue_Margin_input_ISC!$A:$AK,11,0),"")</f>
        <v/>
      </c>
      <c r="Y268" s="28" t="str">
        <f>IFERROR(VLOOKUP($A268,[1]Revenue_Margin_input_ISC!$A:$AK,12,0),"")</f>
        <v/>
      </c>
      <c r="Z268" s="28" t="str">
        <f>IFERROR(VLOOKUP($A268,[1]Revenue_Margin_input_ISC!$A:$AK,13,0),"")</f>
        <v/>
      </c>
      <c r="AA268" s="29">
        <f t="shared" si="145"/>
        <v>0</v>
      </c>
      <c r="AB268" s="30">
        <f t="shared" si="145"/>
        <v>0</v>
      </c>
      <c r="AC268" s="30">
        <f t="shared" si="145"/>
        <v>0</v>
      </c>
      <c r="AD268" s="30">
        <f t="shared" si="145"/>
        <v>0</v>
      </c>
      <c r="AE268" s="30">
        <f t="shared" si="145"/>
        <v>0</v>
      </c>
      <c r="AF268" s="30">
        <f t="shared" si="145"/>
        <v>0</v>
      </c>
      <c r="AG268" s="31">
        <f t="shared" si="145"/>
        <v>0</v>
      </c>
      <c r="AH268" s="29">
        <f t="shared" si="146"/>
        <v>0</v>
      </c>
      <c r="AI268" s="30">
        <f t="shared" si="146"/>
        <v>0</v>
      </c>
      <c r="AJ268" s="30">
        <f t="shared" si="146"/>
        <v>0</v>
      </c>
      <c r="AK268" s="30">
        <f t="shared" si="146"/>
        <v>0</v>
      </c>
      <c r="AL268" s="30">
        <f t="shared" si="146"/>
        <v>0</v>
      </c>
      <c r="AM268" s="30">
        <f t="shared" si="146"/>
        <v>0</v>
      </c>
      <c r="AN268" s="31">
        <f t="shared" si="146"/>
        <v>0</v>
      </c>
      <c r="AO268" s="42" t="str">
        <f t="shared" si="127"/>
        <v/>
      </c>
      <c r="AP268" s="43" t="str">
        <f t="shared" si="127"/>
        <v/>
      </c>
      <c r="AQ268" s="43" t="str">
        <f t="shared" si="127"/>
        <v/>
      </c>
      <c r="AR268" s="43" t="str">
        <f t="shared" si="127"/>
        <v/>
      </c>
      <c r="AS268" s="43" t="str">
        <f t="shared" si="127"/>
        <v/>
      </c>
      <c r="AT268" s="43" t="str">
        <f t="shared" si="127"/>
        <v/>
      </c>
      <c r="AU268" s="90" t="str">
        <f t="shared" si="127"/>
        <v/>
      </c>
      <c r="AV268" t="str">
        <f t="shared" si="148"/>
        <v>Big Forklift Trucks 10-16T</v>
      </c>
      <c r="AW268" t="s">
        <v>522</v>
      </c>
    </row>
    <row r="269" spans="1:49" ht="15" outlineLevel="1" x14ac:dyDescent="0.25">
      <c r="A269" s="21" t="s">
        <v>527</v>
      </c>
      <c r="B269" t="s">
        <v>528</v>
      </c>
      <c r="C269" t="s">
        <v>521</v>
      </c>
      <c r="D269" t="s">
        <v>18</v>
      </c>
      <c r="E269" t="str">
        <f>VLOOKUP(A269,[1]VLookup!G:I,3,0)</f>
        <v>C5 BT 8-16T</v>
      </c>
      <c r="F269" s="105">
        <v>0</v>
      </c>
      <c r="G269" s="103">
        <f t="shared" si="147"/>
        <v>0</v>
      </c>
      <c r="H269" s="103">
        <f>IFERROR(VLOOKUP(A269,[1]ISC_bookings_input!H:I,2,0),0)</f>
        <v>0</v>
      </c>
      <c r="I269" s="103">
        <f t="shared" si="144"/>
        <v>0</v>
      </c>
      <c r="J269" s="103">
        <f t="shared" si="144"/>
        <v>0</v>
      </c>
      <c r="K269" s="103">
        <f t="shared" si="144"/>
        <v>0</v>
      </c>
      <c r="L269" s="104">
        <f t="shared" si="144"/>
        <v>0</v>
      </c>
      <c r="M269" s="86" t="str">
        <f>IFERROR(VLOOKUP(A269,[1]Revenue_Margin_input_ISC!A:F,6,0),"")</f>
        <v/>
      </c>
      <c r="N269" s="25" t="str">
        <f t="shared" si="137"/>
        <v/>
      </c>
      <c r="O269" s="25" t="str">
        <f t="shared" si="137"/>
        <v/>
      </c>
      <c r="P269" s="25" t="str">
        <f t="shared" si="137"/>
        <v/>
      </c>
      <c r="Q269" s="25" t="str">
        <f t="shared" si="137"/>
        <v/>
      </c>
      <c r="R269" s="25" t="str">
        <f t="shared" si="137"/>
        <v/>
      </c>
      <c r="S269" s="26" t="str">
        <f t="shared" si="137"/>
        <v/>
      </c>
      <c r="T269" s="27" t="str">
        <f>IFERROR(VLOOKUP(A269,[1]Revenue_Margin_input_ISC!A:K,7,0),"")</f>
        <v/>
      </c>
      <c r="U269" s="28" t="str">
        <f>IFERROR(VLOOKUP(A269,[1]Revenue_Margin_input_ISC!A:K,8,0),"")</f>
        <v/>
      </c>
      <c r="V269" s="28" t="str">
        <f>IFERROR(VLOOKUP($A269,[1]Revenue_Margin_input_ISC!$A:$AK,9,0),"")</f>
        <v/>
      </c>
      <c r="W269" s="28" t="str">
        <f>IFERROR(VLOOKUP($A269,[1]Revenue_Margin_input_ISC!$A:$AK,10,0),"")</f>
        <v/>
      </c>
      <c r="X269" s="28" t="str">
        <f>IFERROR(VLOOKUP($A269,[1]Revenue_Margin_input_ISC!$A:$AK,11,0),"")</f>
        <v/>
      </c>
      <c r="Y269" s="28" t="str">
        <f>IFERROR(VLOOKUP($A269,[1]Revenue_Margin_input_ISC!$A:$AK,12,0),"")</f>
        <v/>
      </c>
      <c r="Z269" s="28" t="str">
        <f>IFERROR(VLOOKUP($A269,[1]Revenue_Margin_input_ISC!$A:$AK,13,0),"")</f>
        <v/>
      </c>
      <c r="AA269" s="29">
        <f t="shared" si="145"/>
        <v>0</v>
      </c>
      <c r="AB269" s="30">
        <f t="shared" si="145"/>
        <v>0</v>
      </c>
      <c r="AC269" s="30">
        <f t="shared" si="145"/>
        <v>0</v>
      </c>
      <c r="AD269" s="30">
        <f t="shared" si="145"/>
        <v>0</v>
      </c>
      <c r="AE269" s="30">
        <f t="shared" si="145"/>
        <v>0</v>
      </c>
      <c r="AF269" s="30">
        <f t="shared" si="145"/>
        <v>0</v>
      </c>
      <c r="AG269" s="31">
        <f t="shared" si="145"/>
        <v>0</v>
      </c>
      <c r="AH269" s="29">
        <f t="shared" si="146"/>
        <v>0</v>
      </c>
      <c r="AI269" s="30">
        <f t="shared" si="146"/>
        <v>0</v>
      </c>
      <c r="AJ269" s="30">
        <f t="shared" si="146"/>
        <v>0</v>
      </c>
      <c r="AK269" s="30">
        <f t="shared" si="146"/>
        <v>0</v>
      </c>
      <c r="AL269" s="30">
        <f t="shared" si="146"/>
        <v>0</v>
      </c>
      <c r="AM269" s="30">
        <f t="shared" si="146"/>
        <v>0</v>
      </c>
      <c r="AN269" s="31">
        <f t="shared" si="146"/>
        <v>0</v>
      </c>
      <c r="AO269" s="42" t="str">
        <f t="shared" si="127"/>
        <v/>
      </c>
      <c r="AP269" s="43" t="str">
        <f t="shared" si="127"/>
        <v/>
      </c>
      <c r="AQ269" s="43" t="str">
        <f t="shared" si="127"/>
        <v/>
      </c>
      <c r="AR269" s="43" t="str">
        <f t="shared" si="127"/>
        <v/>
      </c>
      <c r="AS269" s="43" t="str">
        <f t="shared" si="127"/>
        <v/>
      </c>
      <c r="AT269" s="43" t="str">
        <f t="shared" si="127"/>
        <v/>
      </c>
      <c r="AU269" s="90" t="str">
        <f t="shared" si="127"/>
        <v/>
      </c>
      <c r="AV269" t="str">
        <f t="shared" si="148"/>
        <v>Big Forklift Trucks 10-16T</v>
      </c>
      <c r="AW269" t="s">
        <v>522</v>
      </c>
    </row>
    <row r="270" spans="1:49" ht="15" outlineLevel="1" x14ac:dyDescent="0.25">
      <c r="A270" s="21" t="s">
        <v>529</v>
      </c>
      <c r="B270" t="s">
        <v>530</v>
      </c>
      <c r="C270" t="s">
        <v>521</v>
      </c>
      <c r="D270" t="s">
        <v>15</v>
      </c>
      <c r="E270" t="str">
        <f>VLOOKUP(A270,[1]VLookup!G:I,3,0)</f>
        <v>C5 BT 8-16T</v>
      </c>
      <c r="F270" s="105">
        <v>0</v>
      </c>
      <c r="G270" s="103">
        <f t="shared" si="147"/>
        <v>0</v>
      </c>
      <c r="H270" s="103">
        <f>IFERROR(VLOOKUP(A270,[1]ISC_bookings_input!H:I,2,0),0)</f>
        <v>0</v>
      </c>
      <c r="I270" s="103">
        <f t="shared" si="144"/>
        <v>0</v>
      </c>
      <c r="J270" s="103">
        <f t="shared" si="144"/>
        <v>0</v>
      </c>
      <c r="K270" s="103">
        <f t="shared" si="144"/>
        <v>0</v>
      </c>
      <c r="L270" s="104">
        <f t="shared" si="144"/>
        <v>0</v>
      </c>
      <c r="M270" s="86" t="str">
        <f>IFERROR(VLOOKUP(A270,[1]Revenue_Margin_input_ISC!A:F,6,0),"")</f>
        <v/>
      </c>
      <c r="N270" s="25" t="str">
        <f t="shared" si="137"/>
        <v/>
      </c>
      <c r="O270" s="25" t="str">
        <f t="shared" si="137"/>
        <v/>
      </c>
      <c r="P270" s="25" t="str">
        <f t="shared" si="137"/>
        <v/>
      </c>
      <c r="Q270" s="25" t="str">
        <f t="shared" si="137"/>
        <v/>
      </c>
      <c r="R270" s="25" t="str">
        <f t="shared" si="137"/>
        <v/>
      </c>
      <c r="S270" s="26" t="str">
        <f t="shared" si="137"/>
        <v/>
      </c>
      <c r="T270" s="27" t="str">
        <f>IFERROR(VLOOKUP(A270,[1]Revenue_Margin_input_ISC!A:K,7,0),"")</f>
        <v/>
      </c>
      <c r="U270" s="28" t="str">
        <f>IFERROR(VLOOKUP(A270,[1]Revenue_Margin_input_ISC!A:K,8,0),"")</f>
        <v/>
      </c>
      <c r="V270" s="28" t="str">
        <f>IFERROR(VLOOKUP($A270,[1]Revenue_Margin_input_ISC!$A:$AK,9,0),"")</f>
        <v/>
      </c>
      <c r="W270" s="28" t="str">
        <f>IFERROR(VLOOKUP($A270,[1]Revenue_Margin_input_ISC!$A:$AK,10,0),"")</f>
        <v/>
      </c>
      <c r="X270" s="28" t="str">
        <f>IFERROR(VLOOKUP($A270,[1]Revenue_Margin_input_ISC!$A:$AK,11,0),"")</f>
        <v/>
      </c>
      <c r="Y270" s="28" t="str">
        <f>IFERROR(VLOOKUP($A270,[1]Revenue_Margin_input_ISC!$A:$AK,12,0),"")</f>
        <v/>
      </c>
      <c r="Z270" s="28" t="str">
        <f>IFERROR(VLOOKUP($A270,[1]Revenue_Margin_input_ISC!$A:$AK,13,0),"")</f>
        <v/>
      </c>
      <c r="AA270" s="29">
        <f t="shared" si="145"/>
        <v>0</v>
      </c>
      <c r="AB270" s="30">
        <f t="shared" si="145"/>
        <v>0</v>
      </c>
      <c r="AC270" s="30">
        <f t="shared" si="145"/>
        <v>0</v>
      </c>
      <c r="AD270" s="30">
        <f t="shared" si="145"/>
        <v>0</v>
      </c>
      <c r="AE270" s="30">
        <f t="shared" si="145"/>
        <v>0</v>
      </c>
      <c r="AF270" s="30">
        <f t="shared" si="145"/>
        <v>0</v>
      </c>
      <c r="AG270" s="31">
        <f t="shared" si="145"/>
        <v>0</v>
      </c>
      <c r="AH270" s="29">
        <f t="shared" si="146"/>
        <v>0</v>
      </c>
      <c r="AI270" s="30">
        <f t="shared" si="146"/>
        <v>0</v>
      </c>
      <c r="AJ270" s="30">
        <f t="shared" si="146"/>
        <v>0</v>
      </c>
      <c r="AK270" s="30">
        <f t="shared" si="146"/>
        <v>0</v>
      </c>
      <c r="AL270" s="30">
        <f t="shared" si="146"/>
        <v>0</v>
      </c>
      <c r="AM270" s="30">
        <f t="shared" si="146"/>
        <v>0</v>
      </c>
      <c r="AN270" s="31">
        <f t="shared" si="146"/>
        <v>0</v>
      </c>
      <c r="AO270" s="42" t="str">
        <f t="shared" si="127"/>
        <v/>
      </c>
      <c r="AP270" s="43" t="str">
        <f t="shared" si="127"/>
        <v/>
      </c>
      <c r="AQ270" s="43" t="str">
        <f t="shared" si="127"/>
        <v/>
      </c>
      <c r="AR270" s="43" t="str">
        <f t="shared" si="127"/>
        <v/>
      </c>
      <c r="AS270" s="43" t="str">
        <f t="shared" si="127"/>
        <v/>
      </c>
      <c r="AT270" s="43" t="str">
        <f t="shared" si="127"/>
        <v/>
      </c>
      <c r="AU270" s="90" t="str">
        <f t="shared" si="127"/>
        <v/>
      </c>
      <c r="AV270" t="str">
        <f t="shared" si="148"/>
        <v>Big Forklift Trucks 10-16T</v>
      </c>
      <c r="AW270" t="s">
        <v>522</v>
      </c>
    </row>
    <row r="271" spans="1:49" ht="15" outlineLevel="1" x14ac:dyDescent="0.25">
      <c r="A271" s="21" t="s">
        <v>531</v>
      </c>
      <c r="B271" t="s">
        <v>532</v>
      </c>
      <c r="C271" t="s">
        <v>211</v>
      </c>
      <c r="D271" t="s">
        <v>18</v>
      </c>
      <c r="E271" t="str">
        <f>VLOOKUP(A271,[1]VLookup!G:I,3,0)</f>
        <v>C5 BT 8-16T</v>
      </c>
      <c r="F271" s="105">
        <v>0</v>
      </c>
      <c r="G271" s="103">
        <f t="shared" si="147"/>
        <v>0</v>
      </c>
      <c r="H271" s="103">
        <f>IFERROR(VLOOKUP(A271,[1]ISC_bookings_input!H:I,2,0),0)</f>
        <v>0</v>
      </c>
      <c r="I271" s="103">
        <f t="shared" si="144"/>
        <v>0</v>
      </c>
      <c r="J271" s="103">
        <f t="shared" si="144"/>
        <v>0</v>
      </c>
      <c r="K271" s="103">
        <f t="shared" si="144"/>
        <v>0</v>
      </c>
      <c r="L271" s="104">
        <f t="shared" si="144"/>
        <v>0</v>
      </c>
      <c r="M271" s="86" t="str">
        <f>IFERROR(VLOOKUP(A271,[1]Revenue_Margin_input_ISC!A:F,6,0),"")</f>
        <v/>
      </c>
      <c r="N271" s="25" t="str">
        <f t="shared" si="137"/>
        <v/>
      </c>
      <c r="O271" s="25" t="str">
        <f t="shared" si="137"/>
        <v/>
      </c>
      <c r="P271" s="25" t="str">
        <f t="shared" si="137"/>
        <v/>
      </c>
      <c r="Q271" s="25" t="str">
        <f t="shared" si="137"/>
        <v/>
      </c>
      <c r="R271" s="25" t="str">
        <f t="shared" si="137"/>
        <v/>
      </c>
      <c r="S271" s="26" t="str">
        <f t="shared" si="137"/>
        <v/>
      </c>
      <c r="T271" s="27" t="str">
        <f>IFERROR(VLOOKUP(A271,[1]Revenue_Margin_input_ISC!A:K,7,0),"")</f>
        <v/>
      </c>
      <c r="U271" s="28" t="str">
        <f>IFERROR(VLOOKUP(A271,[1]Revenue_Margin_input_ISC!A:K,8,0),"")</f>
        <v/>
      </c>
      <c r="V271" s="28" t="str">
        <f>IFERROR(VLOOKUP($A271,[1]Revenue_Margin_input_ISC!$A:$AK,9,0),"")</f>
        <v/>
      </c>
      <c r="W271" s="28" t="str">
        <f>IFERROR(VLOOKUP($A271,[1]Revenue_Margin_input_ISC!$A:$AK,10,0),"")</f>
        <v/>
      </c>
      <c r="X271" s="28" t="str">
        <f>IFERROR(VLOOKUP($A271,[1]Revenue_Margin_input_ISC!$A:$AK,11,0),"")</f>
        <v/>
      </c>
      <c r="Y271" s="28" t="str">
        <f>IFERROR(VLOOKUP($A271,[1]Revenue_Margin_input_ISC!$A:$AK,12,0),"")</f>
        <v/>
      </c>
      <c r="Z271" s="28" t="str">
        <f>IFERROR(VLOOKUP($A271,[1]Revenue_Margin_input_ISC!$A:$AK,13,0),"")</f>
        <v/>
      </c>
      <c r="AA271" s="29">
        <f t="shared" si="145"/>
        <v>0</v>
      </c>
      <c r="AB271" s="30">
        <f t="shared" si="145"/>
        <v>0</v>
      </c>
      <c r="AC271" s="30">
        <f t="shared" si="145"/>
        <v>0</v>
      </c>
      <c r="AD271" s="30">
        <f t="shared" si="145"/>
        <v>0</v>
      </c>
      <c r="AE271" s="30">
        <f t="shared" si="145"/>
        <v>0</v>
      </c>
      <c r="AF271" s="30">
        <f t="shared" si="145"/>
        <v>0</v>
      </c>
      <c r="AG271" s="31">
        <f t="shared" si="145"/>
        <v>0</v>
      </c>
      <c r="AH271" s="29">
        <f t="shared" si="146"/>
        <v>0</v>
      </c>
      <c r="AI271" s="30">
        <f t="shared" si="146"/>
        <v>0</v>
      </c>
      <c r="AJ271" s="30">
        <f t="shared" si="146"/>
        <v>0</v>
      </c>
      <c r="AK271" s="30">
        <f t="shared" si="146"/>
        <v>0</v>
      </c>
      <c r="AL271" s="30">
        <f t="shared" si="146"/>
        <v>0</v>
      </c>
      <c r="AM271" s="30">
        <f t="shared" si="146"/>
        <v>0</v>
      </c>
      <c r="AN271" s="31">
        <f t="shared" si="146"/>
        <v>0</v>
      </c>
      <c r="AO271" s="42" t="str">
        <f t="shared" si="127"/>
        <v/>
      </c>
      <c r="AP271" s="43" t="str">
        <f t="shared" si="127"/>
        <v/>
      </c>
      <c r="AQ271" s="43" t="str">
        <f t="shared" si="127"/>
        <v/>
      </c>
      <c r="AR271" s="43" t="str">
        <f t="shared" si="127"/>
        <v/>
      </c>
      <c r="AS271" s="43" t="str">
        <f t="shared" si="127"/>
        <v/>
      </c>
      <c r="AT271" s="43" t="str">
        <f t="shared" si="127"/>
        <v/>
      </c>
      <c r="AU271" s="90" t="str">
        <f t="shared" si="127"/>
        <v/>
      </c>
      <c r="AV271" t="str">
        <f t="shared" si="148"/>
        <v>Big Forklift Trucks 10-16T</v>
      </c>
      <c r="AW271" t="s">
        <v>522</v>
      </c>
    </row>
    <row r="272" spans="1:49" ht="15" outlineLevel="1" x14ac:dyDescent="0.25">
      <c r="A272" s="21" t="s">
        <v>533</v>
      </c>
      <c r="B272" t="s">
        <v>534</v>
      </c>
      <c r="C272" t="s">
        <v>211</v>
      </c>
      <c r="D272" t="s">
        <v>15</v>
      </c>
      <c r="E272" t="str">
        <f>VLOOKUP(A272,[1]VLookup!G:I,3,0)</f>
        <v>C5 BT 8-16T</v>
      </c>
      <c r="F272" s="105">
        <v>0</v>
      </c>
      <c r="G272" s="103">
        <f t="shared" si="147"/>
        <v>0</v>
      </c>
      <c r="H272" s="103">
        <f>IFERROR(VLOOKUP(A272,[1]ISC_bookings_input!H:I,2,0),0)</f>
        <v>0</v>
      </c>
      <c r="I272" s="103">
        <f t="shared" si="144"/>
        <v>0</v>
      </c>
      <c r="J272" s="103">
        <f t="shared" si="144"/>
        <v>0</v>
      </c>
      <c r="K272" s="103">
        <f t="shared" si="144"/>
        <v>0</v>
      </c>
      <c r="L272" s="104">
        <f t="shared" si="144"/>
        <v>0</v>
      </c>
      <c r="M272" s="86" t="str">
        <f>IFERROR(VLOOKUP(A272,[1]Revenue_Margin_input_ISC!A:F,6,0),"")</f>
        <v/>
      </c>
      <c r="N272" s="25" t="str">
        <f t="shared" si="137"/>
        <v/>
      </c>
      <c r="O272" s="25" t="str">
        <f t="shared" si="137"/>
        <v/>
      </c>
      <c r="P272" s="25" t="str">
        <f t="shared" si="137"/>
        <v/>
      </c>
      <c r="Q272" s="25" t="str">
        <f t="shared" si="137"/>
        <v/>
      </c>
      <c r="R272" s="25" t="str">
        <f t="shared" si="137"/>
        <v/>
      </c>
      <c r="S272" s="26" t="str">
        <f t="shared" si="137"/>
        <v/>
      </c>
      <c r="T272" s="27" t="str">
        <f>IFERROR(VLOOKUP(A272,[1]Revenue_Margin_input_ISC!A:K,7,0),"")</f>
        <v/>
      </c>
      <c r="U272" s="28" t="str">
        <f>IFERROR(VLOOKUP(A272,[1]Revenue_Margin_input_ISC!A:K,8,0),"")</f>
        <v/>
      </c>
      <c r="V272" s="28" t="str">
        <f>IFERROR(VLOOKUP($A272,[1]Revenue_Margin_input_ISC!$A:$AK,9,0),"")</f>
        <v/>
      </c>
      <c r="W272" s="28" t="str">
        <f>IFERROR(VLOOKUP($A272,[1]Revenue_Margin_input_ISC!$A:$AK,10,0),"")</f>
        <v/>
      </c>
      <c r="X272" s="28" t="str">
        <f>IFERROR(VLOOKUP($A272,[1]Revenue_Margin_input_ISC!$A:$AK,11,0),"")</f>
        <v/>
      </c>
      <c r="Y272" s="28" t="str">
        <f>IFERROR(VLOOKUP($A272,[1]Revenue_Margin_input_ISC!$A:$AK,12,0),"")</f>
        <v/>
      </c>
      <c r="Z272" s="28" t="str">
        <f>IFERROR(VLOOKUP($A272,[1]Revenue_Margin_input_ISC!$A:$AK,13,0),"")</f>
        <v/>
      </c>
      <c r="AA272" s="29">
        <f t="shared" si="145"/>
        <v>0</v>
      </c>
      <c r="AB272" s="30">
        <f t="shared" si="145"/>
        <v>0</v>
      </c>
      <c r="AC272" s="30">
        <f t="shared" si="145"/>
        <v>0</v>
      </c>
      <c r="AD272" s="30">
        <f t="shared" si="145"/>
        <v>0</v>
      </c>
      <c r="AE272" s="30">
        <f t="shared" si="145"/>
        <v>0</v>
      </c>
      <c r="AF272" s="30">
        <f t="shared" si="145"/>
        <v>0</v>
      </c>
      <c r="AG272" s="31">
        <f t="shared" si="145"/>
        <v>0</v>
      </c>
      <c r="AH272" s="29">
        <f t="shared" si="146"/>
        <v>0</v>
      </c>
      <c r="AI272" s="30">
        <f t="shared" si="146"/>
        <v>0</v>
      </c>
      <c r="AJ272" s="30">
        <f t="shared" si="146"/>
        <v>0</v>
      </c>
      <c r="AK272" s="30">
        <f t="shared" si="146"/>
        <v>0</v>
      </c>
      <c r="AL272" s="30">
        <f t="shared" si="146"/>
        <v>0</v>
      </c>
      <c r="AM272" s="30">
        <f t="shared" si="146"/>
        <v>0</v>
      </c>
      <c r="AN272" s="31">
        <f t="shared" si="146"/>
        <v>0</v>
      </c>
      <c r="AO272" s="42" t="str">
        <f t="shared" si="127"/>
        <v/>
      </c>
      <c r="AP272" s="43" t="str">
        <f t="shared" si="127"/>
        <v/>
      </c>
      <c r="AQ272" s="43" t="str">
        <f t="shared" si="127"/>
        <v/>
      </c>
      <c r="AR272" s="43" t="str">
        <f t="shared" si="127"/>
        <v/>
      </c>
      <c r="AS272" s="43" t="str">
        <f t="shared" si="127"/>
        <v/>
      </c>
      <c r="AT272" s="43" t="str">
        <f t="shared" si="127"/>
        <v/>
      </c>
      <c r="AU272" s="90" t="str">
        <f t="shared" si="127"/>
        <v/>
      </c>
      <c r="AV272" t="str">
        <f t="shared" si="148"/>
        <v>Big Forklift Trucks 10-16T</v>
      </c>
      <c r="AW272" t="s">
        <v>522</v>
      </c>
    </row>
    <row r="273" spans="1:49" ht="15" outlineLevel="1" x14ac:dyDescent="0.25">
      <c r="A273" s="21" t="s">
        <v>535</v>
      </c>
      <c r="B273" t="s">
        <v>539</v>
      </c>
      <c r="C273" t="s">
        <v>80</v>
      </c>
      <c r="D273" t="s">
        <v>18</v>
      </c>
      <c r="E273" t="str">
        <f>VLOOKUP(A273,[1]VLookup!G:I,3,0)</f>
        <v>C5 BT 8-16T</v>
      </c>
      <c r="F273" s="105">
        <v>0</v>
      </c>
      <c r="G273" s="103">
        <f t="shared" si="147"/>
        <v>0</v>
      </c>
      <c r="H273" s="103">
        <f>IFERROR(VLOOKUP(A273,[1]ISC_bookings_input!H:I,2,0),0)</f>
        <v>0</v>
      </c>
      <c r="I273" s="103">
        <f t="shared" si="144"/>
        <v>0</v>
      </c>
      <c r="J273" s="103">
        <f t="shared" si="144"/>
        <v>0</v>
      </c>
      <c r="K273" s="103">
        <f t="shared" si="144"/>
        <v>0</v>
      </c>
      <c r="L273" s="104">
        <f t="shared" si="144"/>
        <v>0</v>
      </c>
      <c r="M273" s="86" t="str">
        <f>IFERROR(VLOOKUP(A273,[1]Revenue_Margin_input_ISC!A:F,6,0),"")</f>
        <v/>
      </c>
      <c r="N273" s="25" t="str">
        <f t="shared" si="137"/>
        <v/>
      </c>
      <c r="O273" s="25" t="str">
        <f t="shared" si="137"/>
        <v/>
      </c>
      <c r="P273" s="25" t="str">
        <f t="shared" si="137"/>
        <v/>
      </c>
      <c r="Q273" s="25" t="str">
        <f t="shared" si="137"/>
        <v/>
      </c>
      <c r="R273" s="25" t="str">
        <f t="shared" si="137"/>
        <v/>
      </c>
      <c r="S273" s="26" t="str">
        <f t="shared" si="137"/>
        <v/>
      </c>
      <c r="T273" s="27" t="str">
        <f>IFERROR(VLOOKUP(A273,[1]Revenue_Margin_input_ISC!A:K,7,0),"")</f>
        <v/>
      </c>
      <c r="U273" s="28" t="str">
        <f>IFERROR(VLOOKUP(A273,[1]Revenue_Margin_input_ISC!A:K,8,0),"")</f>
        <v/>
      </c>
      <c r="V273" s="28" t="str">
        <f>IFERROR(VLOOKUP($A273,[1]Revenue_Margin_input_ISC!$A:$AK,9,0),"")</f>
        <v/>
      </c>
      <c r="W273" s="28" t="str">
        <f>IFERROR(VLOOKUP($A273,[1]Revenue_Margin_input_ISC!$A:$AK,10,0),"")</f>
        <v/>
      </c>
      <c r="X273" s="28" t="str">
        <f>IFERROR(VLOOKUP($A273,[1]Revenue_Margin_input_ISC!$A:$AK,11,0),"")</f>
        <v/>
      </c>
      <c r="Y273" s="28" t="str">
        <f>IFERROR(VLOOKUP($A273,[1]Revenue_Margin_input_ISC!$A:$AK,12,0),"")</f>
        <v/>
      </c>
      <c r="Z273" s="28" t="str">
        <f>IFERROR(VLOOKUP($A273,[1]Revenue_Margin_input_ISC!$A:$AK,13,0),"")</f>
        <v/>
      </c>
      <c r="AA273" s="29">
        <f t="shared" si="145"/>
        <v>0</v>
      </c>
      <c r="AB273" s="30">
        <f t="shared" si="145"/>
        <v>0</v>
      </c>
      <c r="AC273" s="30">
        <f t="shared" si="145"/>
        <v>0</v>
      </c>
      <c r="AD273" s="30">
        <f t="shared" si="145"/>
        <v>0</v>
      </c>
      <c r="AE273" s="30">
        <f t="shared" si="145"/>
        <v>0</v>
      </c>
      <c r="AF273" s="30">
        <f t="shared" si="145"/>
        <v>0</v>
      </c>
      <c r="AG273" s="31">
        <f t="shared" si="145"/>
        <v>0</v>
      </c>
      <c r="AH273" s="29">
        <f t="shared" si="146"/>
        <v>0</v>
      </c>
      <c r="AI273" s="30">
        <f t="shared" si="146"/>
        <v>0</v>
      </c>
      <c r="AJ273" s="30">
        <f t="shared" si="146"/>
        <v>0</v>
      </c>
      <c r="AK273" s="30">
        <f t="shared" si="146"/>
        <v>0</v>
      </c>
      <c r="AL273" s="30">
        <f t="shared" si="146"/>
        <v>0</v>
      </c>
      <c r="AM273" s="30">
        <f t="shared" si="146"/>
        <v>0</v>
      </c>
      <c r="AN273" s="31">
        <f t="shared" si="146"/>
        <v>0</v>
      </c>
      <c r="AO273" s="42" t="str">
        <f t="shared" si="127"/>
        <v/>
      </c>
      <c r="AP273" s="43" t="str">
        <f t="shared" si="127"/>
        <v/>
      </c>
      <c r="AQ273" s="43" t="str">
        <f t="shared" si="127"/>
        <v/>
      </c>
      <c r="AR273" s="43" t="str">
        <f t="shared" si="127"/>
        <v/>
      </c>
      <c r="AS273" s="43" t="str">
        <f t="shared" si="127"/>
        <v/>
      </c>
      <c r="AT273" s="43" t="str">
        <f t="shared" si="127"/>
        <v/>
      </c>
      <c r="AU273" s="90" t="str">
        <f t="shared" si="127"/>
        <v/>
      </c>
      <c r="AV273" t="str">
        <f t="shared" si="148"/>
        <v>Big Forklift Trucks 10-16T</v>
      </c>
      <c r="AW273" t="str">
        <f t="shared" si="124"/>
        <v>Big Forklift Trucks 10-16T_Hangcha</v>
      </c>
    </row>
    <row r="274" spans="1:49" ht="15" outlineLevel="1" x14ac:dyDescent="0.25">
      <c r="A274" s="21" t="s">
        <v>538</v>
      </c>
      <c r="B274" t="s">
        <v>539</v>
      </c>
      <c r="C274" t="s">
        <v>80</v>
      </c>
      <c r="D274" t="s">
        <v>15</v>
      </c>
      <c r="E274" t="str">
        <f>VLOOKUP(A274,[1]VLookup!G:I,3,0)</f>
        <v>C5 BT 8-16T</v>
      </c>
      <c r="F274" s="105">
        <v>0</v>
      </c>
      <c r="G274" s="103">
        <f t="shared" si="147"/>
        <v>0</v>
      </c>
      <c r="H274" s="103">
        <f>IFERROR(VLOOKUP(A274,[1]ISC_bookings_input!H:I,2,0),0)</f>
        <v>0</v>
      </c>
      <c r="I274" s="103">
        <f t="shared" si="144"/>
        <v>0</v>
      </c>
      <c r="J274" s="103">
        <f t="shared" si="144"/>
        <v>0</v>
      </c>
      <c r="K274" s="103">
        <f t="shared" si="144"/>
        <v>0</v>
      </c>
      <c r="L274" s="104">
        <f t="shared" si="144"/>
        <v>0</v>
      </c>
      <c r="M274" s="86" t="str">
        <f>IFERROR(VLOOKUP(A274,[1]Revenue_Margin_input_ISC!A:F,6,0),"")</f>
        <v/>
      </c>
      <c r="N274" s="25" t="str">
        <f t="shared" si="137"/>
        <v/>
      </c>
      <c r="O274" s="25" t="str">
        <f t="shared" si="137"/>
        <v/>
      </c>
      <c r="P274" s="25" t="str">
        <f t="shared" si="137"/>
        <v/>
      </c>
      <c r="Q274" s="25" t="str">
        <f t="shared" si="137"/>
        <v/>
      </c>
      <c r="R274" s="25" t="str">
        <f t="shared" si="137"/>
        <v/>
      </c>
      <c r="S274" s="26" t="str">
        <f t="shared" si="137"/>
        <v/>
      </c>
      <c r="T274" s="27" t="str">
        <f>IFERROR(VLOOKUP(A274,[1]Revenue_Margin_input_ISC!A:K,7,0),"")</f>
        <v/>
      </c>
      <c r="U274" s="28" t="str">
        <f>IFERROR(VLOOKUP(A274,[1]Revenue_Margin_input_ISC!A:K,8,0),"")</f>
        <v/>
      </c>
      <c r="V274" s="28" t="str">
        <f>IFERROR(VLOOKUP($A274,[1]Revenue_Margin_input_ISC!$A:$AK,9,0),"")</f>
        <v/>
      </c>
      <c r="W274" s="28" t="str">
        <f>IFERROR(VLOOKUP($A274,[1]Revenue_Margin_input_ISC!$A:$AK,10,0),"")</f>
        <v/>
      </c>
      <c r="X274" s="28" t="str">
        <f>IFERROR(VLOOKUP($A274,[1]Revenue_Margin_input_ISC!$A:$AK,11,0),"")</f>
        <v/>
      </c>
      <c r="Y274" s="28" t="str">
        <f>IFERROR(VLOOKUP($A274,[1]Revenue_Margin_input_ISC!$A:$AK,12,0),"")</f>
        <v/>
      </c>
      <c r="Z274" s="28" t="str">
        <f>IFERROR(VLOOKUP($A274,[1]Revenue_Margin_input_ISC!$A:$AK,13,0),"")</f>
        <v/>
      </c>
      <c r="AA274" s="29">
        <f t="shared" si="145"/>
        <v>0</v>
      </c>
      <c r="AB274" s="30">
        <f t="shared" si="145"/>
        <v>0</v>
      </c>
      <c r="AC274" s="30">
        <f t="shared" si="145"/>
        <v>0</v>
      </c>
      <c r="AD274" s="30">
        <f t="shared" si="145"/>
        <v>0</v>
      </c>
      <c r="AE274" s="30">
        <f t="shared" si="145"/>
        <v>0</v>
      </c>
      <c r="AF274" s="30">
        <f t="shared" si="145"/>
        <v>0</v>
      </c>
      <c r="AG274" s="31">
        <f t="shared" si="145"/>
        <v>0</v>
      </c>
      <c r="AH274" s="29">
        <f t="shared" si="146"/>
        <v>0</v>
      </c>
      <c r="AI274" s="30">
        <f t="shared" si="146"/>
        <v>0</v>
      </c>
      <c r="AJ274" s="30">
        <f t="shared" si="146"/>
        <v>0</v>
      </c>
      <c r="AK274" s="30">
        <f t="shared" si="146"/>
        <v>0</v>
      </c>
      <c r="AL274" s="30">
        <f t="shared" si="146"/>
        <v>0</v>
      </c>
      <c r="AM274" s="30">
        <f t="shared" si="146"/>
        <v>0</v>
      </c>
      <c r="AN274" s="31">
        <f t="shared" si="146"/>
        <v>0</v>
      </c>
      <c r="AO274" s="42" t="str">
        <f t="shared" si="127"/>
        <v/>
      </c>
      <c r="AP274" s="43" t="str">
        <f t="shared" si="127"/>
        <v/>
      </c>
      <c r="AQ274" s="43" t="str">
        <f t="shared" si="127"/>
        <v/>
      </c>
      <c r="AR274" s="43" t="str">
        <f t="shared" si="127"/>
        <v/>
      </c>
      <c r="AS274" s="43" t="str">
        <f t="shared" si="127"/>
        <v/>
      </c>
      <c r="AT274" s="43" t="str">
        <f t="shared" si="127"/>
        <v/>
      </c>
      <c r="AU274" s="90" t="str">
        <f t="shared" si="127"/>
        <v/>
      </c>
      <c r="AV274" t="str">
        <f t="shared" si="148"/>
        <v>Big Forklift Trucks 10-16T</v>
      </c>
      <c r="AW274" t="str">
        <f t="shared" si="124"/>
        <v>Big Forklift Trucks 10-16T_Hangcha</v>
      </c>
    </row>
    <row r="275" spans="1:49" ht="15" outlineLevel="1" x14ac:dyDescent="0.25">
      <c r="A275" s="46" t="s">
        <v>540</v>
      </c>
      <c r="B275" s="48" t="s">
        <v>536</v>
      </c>
      <c r="C275" s="48" t="s">
        <v>537</v>
      </c>
      <c r="D275" s="48" t="s">
        <v>18</v>
      </c>
      <c r="E275" s="48" t="s">
        <v>542</v>
      </c>
      <c r="F275" s="105">
        <v>2</v>
      </c>
      <c r="G275" s="103">
        <f>G276</f>
        <v>0</v>
      </c>
      <c r="H275" s="103">
        <f>IFERROR(VLOOKUP(A275,[1]ISC_bookings_input!H:I,2,0),0)</f>
        <v>0</v>
      </c>
      <c r="I275" s="103">
        <f t="shared" ref="I275:L275" si="149">I276</f>
        <v>0</v>
      </c>
      <c r="J275" s="103">
        <f t="shared" si="149"/>
        <v>0</v>
      </c>
      <c r="K275" s="103">
        <f t="shared" si="149"/>
        <v>0</v>
      </c>
      <c r="L275" s="104">
        <f t="shared" si="149"/>
        <v>0</v>
      </c>
      <c r="M275" s="86">
        <f>[1]Revenue_Margin_input_ISC!F30</f>
        <v>40</v>
      </c>
      <c r="N275" s="25">
        <f t="shared" ref="N275:S290" si="150">M275</f>
        <v>40</v>
      </c>
      <c r="O275" s="25">
        <f t="shared" si="150"/>
        <v>40</v>
      </c>
      <c r="P275" s="25">
        <f t="shared" si="150"/>
        <v>40</v>
      </c>
      <c r="Q275" s="25">
        <f t="shared" si="150"/>
        <v>40</v>
      </c>
      <c r="R275" s="25">
        <f t="shared" si="150"/>
        <v>40</v>
      </c>
      <c r="S275" s="26">
        <f t="shared" si="150"/>
        <v>40</v>
      </c>
      <c r="T275" s="27">
        <f>[1]Revenue_Margin_input_ISC!G30</f>
        <v>0.08</v>
      </c>
      <c r="U275" s="28">
        <f>[1]Revenue_Margin_input_ISC!H30</f>
        <v>0.08</v>
      </c>
      <c r="V275" s="28">
        <f>IFERROR(VLOOKUP($A275,[1]Revenue_Margin_input_ISC!$A:$AK,9,0),"")</f>
        <v>0.09</v>
      </c>
      <c r="W275" s="28">
        <f>IFERROR(VLOOKUP($A275,[1]Revenue_Margin_input_ISC!$A:$AK,10,0),"")</f>
        <v>0.09</v>
      </c>
      <c r="X275" s="28">
        <f>IFERROR(VLOOKUP($A275,[1]Revenue_Margin_input_ISC!$A:$AK,11,0),"")</f>
        <v>0.09</v>
      </c>
      <c r="Y275" s="28">
        <f>IFERROR(VLOOKUP($A275,[1]Revenue_Margin_input_ISC!$A:$AK,12,0),"")</f>
        <v>0.09</v>
      </c>
      <c r="Z275" s="28">
        <f>IFERROR(VLOOKUP($A275,[1]Revenue_Margin_input_ISC!$A:$AK,13,0),"")</f>
        <v>0.09</v>
      </c>
      <c r="AA275" s="29">
        <f t="shared" si="145"/>
        <v>80</v>
      </c>
      <c r="AB275" s="30">
        <f t="shared" si="145"/>
        <v>0</v>
      </c>
      <c r="AC275" s="30">
        <f t="shared" si="145"/>
        <v>0</v>
      </c>
      <c r="AD275" s="30">
        <f t="shared" si="145"/>
        <v>0</v>
      </c>
      <c r="AE275" s="30">
        <f t="shared" si="145"/>
        <v>0</v>
      </c>
      <c r="AF275" s="30">
        <f t="shared" si="145"/>
        <v>0</v>
      </c>
      <c r="AG275" s="31">
        <f t="shared" si="145"/>
        <v>0</v>
      </c>
      <c r="AH275" s="29">
        <f t="shared" si="146"/>
        <v>6.4</v>
      </c>
      <c r="AI275" s="30">
        <f t="shared" si="146"/>
        <v>0</v>
      </c>
      <c r="AJ275" s="30">
        <f t="shared" si="146"/>
        <v>0</v>
      </c>
      <c r="AK275" s="30">
        <f t="shared" si="146"/>
        <v>0</v>
      </c>
      <c r="AL275" s="30">
        <f t="shared" si="146"/>
        <v>0</v>
      </c>
      <c r="AM275" s="30">
        <f t="shared" si="146"/>
        <v>0</v>
      </c>
      <c r="AN275" s="31">
        <f t="shared" si="146"/>
        <v>0</v>
      </c>
      <c r="AO275" s="42"/>
      <c r="AP275" s="43"/>
      <c r="AQ275" s="43"/>
      <c r="AR275" s="43"/>
      <c r="AS275" s="43"/>
      <c r="AT275" s="43"/>
      <c r="AU275" s="90"/>
      <c r="AV275" t="str">
        <f t="shared" si="148"/>
        <v>Big Forklift Trucks 10-16T</v>
      </c>
      <c r="AW275" t="str">
        <f t="shared" si="124"/>
        <v>Big Forklift Trucks 10-16T_India</v>
      </c>
    </row>
    <row r="276" spans="1:49" ht="15" x14ac:dyDescent="0.25">
      <c r="A276" s="35" t="s">
        <v>543</v>
      </c>
      <c r="F276" s="106">
        <v>2</v>
      </c>
      <c r="G276" s="51">
        <f>[1]ISC!BD56</f>
        <v>0</v>
      </c>
      <c r="H276" s="51">
        <f>[1]ISC!BE56</f>
        <v>0</v>
      </c>
      <c r="I276" s="51">
        <f>[1]ISC!BF56</f>
        <v>0</v>
      </c>
      <c r="J276" s="51">
        <f>[1]ISC!BG56</f>
        <v>0</v>
      </c>
      <c r="K276" s="51">
        <f>[1]ISC!BH56</f>
        <v>0</v>
      </c>
      <c r="L276" s="52">
        <f>[1]ISC!BI56</f>
        <v>0</v>
      </c>
      <c r="M276" s="86" t="str">
        <f>IFERROR(VLOOKUP(A276,[1]Revenue_Margin_input_ISC!A:F,6,0),"")</f>
        <v/>
      </c>
      <c r="N276" s="25" t="str">
        <f t="shared" si="150"/>
        <v/>
      </c>
      <c r="O276" s="25" t="str">
        <f t="shared" si="150"/>
        <v/>
      </c>
      <c r="P276" s="25" t="str">
        <f t="shared" si="150"/>
        <v/>
      </c>
      <c r="Q276" s="25" t="str">
        <f t="shared" si="150"/>
        <v/>
      </c>
      <c r="R276" s="25" t="str">
        <f t="shared" si="150"/>
        <v/>
      </c>
      <c r="S276" s="26" t="str">
        <f t="shared" si="150"/>
        <v/>
      </c>
      <c r="T276" s="27" t="str">
        <f>IFERROR(VLOOKUP(A276,[1]Revenue_Margin_input_ISC!A:K,7,0),"")</f>
        <v/>
      </c>
      <c r="U276" s="28" t="str">
        <f>IFERROR(VLOOKUP(A276,[1]Revenue_Margin_input_ISC!A:K,8,0),"")</f>
        <v/>
      </c>
      <c r="V276" s="28" t="str">
        <f>IFERROR(VLOOKUP($A276,[1]Revenue_Margin_input_ISC!$A:$AK,9,0),"")</f>
        <v/>
      </c>
      <c r="W276" s="28" t="str">
        <f>IFERROR(VLOOKUP($A276,[1]Revenue_Margin_input_ISC!$A:$AK,10,0),"")</f>
        <v/>
      </c>
      <c r="X276" s="28" t="str">
        <f>IFERROR(VLOOKUP($A276,[1]Revenue_Margin_input_ISC!$A:$AK,11,0),"")</f>
        <v/>
      </c>
      <c r="Y276" s="28" t="str">
        <f>IFERROR(VLOOKUP($A276,[1]Revenue_Margin_input_ISC!$A:$AK,12,0),"")</f>
        <v/>
      </c>
      <c r="Z276" s="28" t="str">
        <f>IFERROR(VLOOKUP($A276,[1]Revenue_Margin_input_ISC!$A:$AK,13,0),"")</f>
        <v/>
      </c>
      <c r="AA276" s="39">
        <f>SUM(AA266:AA275)</f>
        <v>80</v>
      </c>
      <c r="AB276" s="40">
        <f t="shared" ref="AB276:AN276" si="151">SUM(AB266:AB275)</f>
        <v>0</v>
      </c>
      <c r="AC276" s="40">
        <f t="shared" si="151"/>
        <v>0</v>
      </c>
      <c r="AD276" s="40">
        <f t="shared" si="151"/>
        <v>0</v>
      </c>
      <c r="AE276" s="40">
        <f t="shared" si="151"/>
        <v>0</v>
      </c>
      <c r="AF276" s="40">
        <f t="shared" si="151"/>
        <v>0</v>
      </c>
      <c r="AG276" s="41">
        <f t="shared" si="151"/>
        <v>0</v>
      </c>
      <c r="AH276" s="39">
        <f t="shared" si="151"/>
        <v>6.4</v>
      </c>
      <c r="AI276" s="40">
        <f t="shared" si="151"/>
        <v>0</v>
      </c>
      <c r="AJ276" s="40">
        <f t="shared" si="151"/>
        <v>0</v>
      </c>
      <c r="AK276" s="40">
        <f t="shared" si="151"/>
        <v>0</v>
      </c>
      <c r="AL276" s="40">
        <f t="shared" si="151"/>
        <v>0</v>
      </c>
      <c r="AM276" s="40">
        <f t="shared" si="151"/>
        <v>0</v>
      </c>
      <c r="AN276" s="41">
        <f t="shared" si="151"/>
        <v>0</v>
      </c>
      <c r="AO276" s="42">
        <f t="shared" ref="AO276:AU276" si="152">IFERROR(AH276/AA276,"")</f>
        <v>0.08</v>
      </c>
      <c r="AP276" s="43" t="str">
        <f t="shared" si="152"/>
        <v/>
      </c>
      <c r="AQ276" s="43" t="str">
        <f t="shared" si="152"/>
        <v/>
      </c>
      <c r="AR276" s="43" t="str">
        <f t="shared" si="152"/>
        <v/>
      </c>
      <c r="AS276" s="43" t="str">
        <f t="shared" si="152"/>
        <v/>
      </c>
      <c r="AT276" s="43" t="str">
        <f t="shared" si="152"/>
        <v/>
      </c>
      <c r="AU276" s="90" t="str">
        <f t="shared" si="152"/>
        <v/>
      </c>
      <c r="AW276" t="str">
        <f t="shared" si="124"/>
        <v>_</v>
      </c>
    </row>
    <row r="277" spans="1:49" ht="15" outlineLevel="1" x14ac:dyDescent="0.25">
      <c r="A277" s="21" t="s">
        <v>544</v>
      </c>
      <c r="B277" t="s">
        <v>545</v>
      </c>
      <c r="C277" t="s">
        <v>521</v>
      </c>
      <c r="D277" t="s">
        <v>18</v>
      </c>
      <c r="E277" t="str">
        <f>VLOOKUP(A277,[1]VLookup!G:I,3,0)</f>
        <v>C5 BT &gt;16T</v>
      </c>
      <c r="F277" s="105">
        <v>2</v>
      </c>
      <c r="G277" s="103">
        <f>G283</f>
        <v>0</v>
      </c>
      <c r="H277" s="103">
        <f>IFERROR(VLOOKUP(A277,[1]ISC_bookings_input!H:I,2,0),0)</f>
        <v>3</v>
      </c>
      <c r="I277" s="103">
        <f t="shared" ref="I277:L277" si="153">I283</f>
        <v>4</v>
      </c>
      <c r="J277" s="103">
        <f t="shared" si="153"/>
        <v>5</v>
      </c>
      <c r="K277" s="103">
        <f t="shared" si="153"/>
        <v>6</v>
      </c>
      <c r="L277" s="104">
        <f t="shared" si="153"/>
        <v>6</v>
      </c>
      <c r="M277" s="86">
        <f>IFERROR(VLOOKUP(A277,[1]Revenue_Margin_input_ISC!A:F,6,0),"")</f>
        <v>160</v>
      </c>
      <c r="N277" s="25">
        <f t="shared" si="150"/>
        <v>160</v>
      </c>
      <c r="O277" s="25">
        <f t="shared" si="150"/>
        <v>160</v>
      </c>
      <c r="P277" s="25">
        <f t="shared" si="150"/>
        <v>160</v>
      </c>
      <c r="Q277" s="25">
        <f t="shared" si="150"/>
        <v>160</v>
      </c>
      <c r="R277" s="25">
        <f t="shared" si="150"/>
        <v>160</v>
      </c>
      <c r="S277" s="26">
        <f t="shared" si="150"/>
        <v>160</v>
      </c>
      <c r="T277" s="27">
        <f>IFERROR(VLOOKUP(A277,[1]Revenue_Margin_input_ISC!A:K,7,0),"")</f>
        <v>7.0000000000000007E-2</v>
      </c>
      <c r="U277" s="28">
        <f>IFERROR(VLOOKUP(A277,[1]Revenue_Margin_input_ISC!A:K,8,0),"")</f>
        <v>7.0000000000000007E-2</v>
      </c>
      <c r="V277" s="28">
        <f>IFERROR(VLOOKUP($A277,[1]Revenue_Margin_input_ISC!$A:$AK,9,0),"")</f>
        <v>7.0000000000000007E-2</v>
      </c>
      <c r="W277" s="28">
        <f>IFERROR(VLOOKUP($A277,[1]Revenue_Margin_input_ISC!$A:$AK,10,0),"")</f>
        <v>7.0000000000000007E-2</v>
      </c>
      <c r="X277" s="28">
        <f>IFERROR(VLOOKUP($A277,[1]Revenue_Margin_input_ISC!$A:$AK,11,0),"")</f>
        <v>7.0000000000000007E-2</v>
      </c>
      <c r="Y277" s="28">
        <f>IFERROR(VLOOKUP($A277,[1]Revenue_Margin_input_ISC!$A:$AK,12,0),"")</f>
        <v>7.0000000000000007E-2</v>
      </c>
      <c r="Z277" s="28">
        <f>IFERROR(VLOOKUP($A277,[1]Revenue_Margin_input_ISC!$A:$AK,13,0),"")</f>
        <v>7.0000000000000007E-2</v>
      </c>
      <c r="AA277" s="29">
        <f t="shared" ref="AA277:AG282" si="154">IFERROR(F277*M277,0)</f>
        <v>320</v>
      </c>
      <c r="AB277" s="30">
        <f t="shared" si="154"/>
        <v>0</v>
      </c>
      <c r="AC277" s="30">
        <f t="shared" si="154"/>
        <v>480</v>
      </c>
      <c r="AD277" s="30">
        <f t="shared" si="154"/>
        <v>640</v>
      </c>
      <c r="AE277" s="30">
        <f t="shared" si="154"/>
        <v>800</v>
      </c>
      <c r="AF277" s="30">
        <f t="shared" si="154"/>
        <v>960</v>
      </c>
      <c r="AG277" s="31">
        <f t="shared" si="154"/>
        <v>960</v>
      </c>
      <c r="AH277" s="29">
        <f t="shared" ref="AH277:AN282" si="155">IFERROR(AA277*T277,0)</f>
        <v>22.400000000000002</v>
      </c>
      <c r="AI277" s="30">
        <f t="shared" si="155"/>
        <v>0</v>
      </c>
      <c r="AJ277" s="30">
        <f t="shared" si="155"/>
        <v>33.6</v>
      </c>
      <c r="AK277" s="30">
        <f t="shared" si="155"/>
        <v>44.800000000000004</v>
      </c>
      <c r="AL277" s="30">
        <f t="shared" si="155"/>
        <v>56.000000000000007</v>
      </c>
      <c r="AM277" s="30">
        <f t="shared" si="155"/>
        <v>67.2</v>
      </c>
      <c r="AN277" s="31">
        <f t="shared" si="155"/>
        <v>67.2</v>
      </c>
      <c r="AO277" s="42"/>
      <c r="AP277" s="43"/>
      <c r="AQ277" s="43"/>
      <c r="AR277" s="43"/>
      <c r="AS277" s="43"/>
      <c r="AT277" s="43"/>
      <c r="AU277" s="90"/>
      <c r="AV277" t="str">
        <f>$A$283</f>
        <v>Big Forklift Trucks &gt;16T</v>
      </c>
      <c r="AW277" t="s">
        <v>546</v>
      </c>
    </row>
    <row r="278" spans="1:49" ht="15" outlineLevel="1" x14ac:dyDescent="0.25">
      <c r="A278" s="21" t="s">
        <v>547</v>
      </c>
      <c r="B278" t="s">
        <v>548</v>
      </c>
      <c r="C278" t="s">
        <v>521</v>
      </c>
      <c r="D278" t="s">
        <v>18</v>
      </c>
      <c r="E278" t="str">
        <f>VLOOKUP(A278,[1]VLookup!G:I,3,0)</f>
        <v>C5 BT &gt;16T</v>
      </c>
      <c r="F278" s="105">
        <v>0</v>
      </c>
      <c r="G278" s="103">
        <f t="shared" ref="G278:L282" si="156">IFERROR(ROUND(G$283*$F278/$F$283,0),0)</f>
        <v>0</v>
      </c>
      <c r="H278" s="103">
        <f>IFERROR(VLOOKUP(A278,[1]ISC_bookings_input!H:I,2,0),0)</f>
        <v>0</v>
      </c>
      <c r="I278" s="103">
        <f t="shared" si="156"/>
        <v>0</v>
      </c>
      <c r="J278" s="103">
        <f t="shared" si="156"/>
        <v>0</v>
      </c>
      <c r="K278" s="103">
        <f t="shared" si="156"/>
        <v>0</v>
      </c>
      <c r="L278" s="104">
        <f t="shared" si="156"/>
        <v>0</v>
      </c>
      <c r="M278" s="86" t="str">
        <f>IFERROR(VLOOKUP(A278,[1]Revenue_Margin_input_ISC!A:F,6,0),"")</f>
        <v/>
      </c>
      <c r="N278" s="25" t="str">
        <f t="shared" si="150"/>
        <v/>
      </c>
      <c r="O278" s="25" t="str">
        <f t="shared" si="150"/>
        <v/>
      </c>
      <c r="P278" s="25" t="str">
        <f t="shared" si="150"/>
        <v/>
      </c>
      <c r="Q278" s="25" t="str">
        <f t="shared" si="150"/>
        <v/>
      </c>
      <c r="R278" s="25" t="str">
        <f t="shared" si="150"/>
        <v/>
      </c>
      <c r="S278" s="26" t="str">
        <f t="shared" si="150"/>
        <v/>
      </c>
      <c r="T278" s="27" t="str">
        <f>IFERROR(VLOOKUP(A278,[1]Revenue_Margin_input_ISC!A:K,7,0),"")</f>
        <v/>
      </c>
      <c r="U278" s="28" t="str">
        <f>IFERROR(VLOOKUP(A278,[1]Revenue_Margin_input_ISC!A:K,8,0),"")</f>
        <v/>
      </c>
      <c r="V278" s="28" t="str">
        <f>IFERROR(VLOOKUP($A278,[1]Revenue_Margin_input_ISC!$A:$AK,9,0),"")</f>
        <v/>
      </c>
      <c r="W278" s="28" t="str">
        <f>IFERROR(VLOOKUP($A278,[1]Revenue_Margin_input_ISC!$A:$AK,10,0),"")</f>
        <v/>
      </c>
      <c r="X278" s="28" t="str">
        <f>IFERROR(VLOOKUP($A278,[1]Revenue_Margin_input_ISC!$A:$AK,11,0),"")</f>
        <v/>
      </c>
      <c r="Y278" s="28" t="str">
        <f>IFERROR(VLOOKUP($A278,[1]Revenue_Margin_input_ISC!$A:$AK,12,0),"")</f>
        <v/>
      </c>
      <c r="Z278" s="28" t="str">
        <f>IFERROR(VLOOKUP($A278,[1]Revenue_Margin_input_ISC!$A:$AK,13,0),"")</f>
        <v/>
      </c>
      <c r="AA278" s="29">
        <f t="shared" si="154"/>
        <v>0</v>
      </c>
      <c r="AB278" s="30">
        <f t="shared" si="154"/>
        <v>0</v>
      </c>
      <c r="AC278" s="30">
        <f t="shared" si="154"/>
        <v>0</v>
      </c>
      <c r="AD278" s="30">
        <f t="shared" si="154"/>
        <v>0</v>
      </c>
      <c r="AE278" s="30">
        <f t="shared" si="154"/>
        <v>0</v>
      </c>
      <c r="AF278" s="30">
        <f t="shared" si="154"/>
        <v>0</v>
      </c>
      <c r="AG278" s="31">
        <f t="shared" si="154"/>
        <v>0</v>
      </c>
      <c r="AH278" s="29">
        <f t="shared" si="155"/>
        <v>0</v>
      </c>
      <c r="AI278" s="30">
        <f t="shared" si="155"/>
        <v>0</v>
      </c>
      <c r="AJ278" s="30">
        <f t="shared" si="155"/>
        <v>0</v>
      </c>
      <c r="AK278" s="30">
        <f t="shared" si="155"/>
        <v>0</v>
      </c>
      <c r="AL278" s="30">
        <f t="shared" si="155"/>
        <v>0</v>
      </c>
      <c r="AM278" s="30">
        <f t="shared" si="155"/>
        <v>0</v>
      </c>
      <c r="AN278" s="31">
        <f t="shared" si="155"/>
        <v>0</v>
      </c>
      <c r="AO278" s="42" t="str">
        <f t="shared" ref="AO278:AU286" si="157">IFERROR(AH278/AA278,"")</f>
        <v/>
      </c>
      <c r="AP278" s="43" t="str">
        <f t="shared" si="157"/>
        <v/>
      </c>
      <c r="AQ278" s="43" t="str">
        <f t="shared" si="157"/>
        <v/>
      </c>
      <c r="AR278" s="43" t="str">
        <f t="shared" si="157"/>
        <v/>
      </c>
      <c r="AS278" s="43" t="str">
        <f t="shared" si="157"/>
        <v/>
      </c>
      <c r="AT278" s="43" t="str">
        <f t="shared" si="157"/>
        <v/>
      </c>
      <c r="AU278" s="90" t="str">
        <f t="shared" si="157"/>
        <v/>
      </c>
      <c r="AV278" t="str">
        <f t="shared" ref="AV278:AV282" si="158">$A$283</f>
        <v>Big Forklift Trucks &gt;16T</v>
      </c>
      <c r="AW278" t="s">
        <v>546</v>
      </c>
    </row>
    <row r="279" spans="1:49" ht="15" outlineLevel="1" x14ac:dyDescent="0.25">
      <c r="A279" s="21" t="s">
        <v>549</v>
      </c>
      <c r="B279" t="s">
        <v>550</v>
      </c>
      <c r="C279" t="s">
        <v>521</v>
      </c>
      <c r="D279" t="s">
        <v>18</v>
      </c>
      <c r="E279" t="str">
        <f>VLOOKUP(A279,[1]VLookup!G:I,3,0)</f>
        <v>C5 BT &gt;16T</v>
      </c>
      <c r="F279" s="105">
        <v>0</v>
      </c>
      <c r="G279" s="103">
        <f t="shared" si="156"/>
        <v>0</v>
      </c>
      <c r="H279" s="103">
        <f>IFERROR(VLOOKUP(A279,[1]ISC_bookings_input!H:I,2,0),0)</f>
        <v>0</v>
      </c>
      <c r="I279" s="103">
        <f t="shared" si="156"/>
        <v>0</v>
      </c>
      <c r="J279" s="103">
        <f t="shared" si="156"/>
        <v>0</v>
      </c>
      <c r="K279" s="103">
        <f t="shared" si="156"/>
        <v>0</v>
      </c>
      <c r="L279" s="104">
        <f t="shared" si="156"/>
        <v>0</v>
      </c>
      <c r="M279" s="86" t="str">
        <f>IFERROR(VLOOKUP(A279,[1]Revenue_Margin_input_ISC!A:F,6,0),"")</f>
        <v/>
      </c>
      <c r="N279" s="25" t="str">
        <f t="shared" si="150"/>
        <v/>
      </c>
      <c r="O279" s="25" t="str">
        <f t="shared" si="150"/>
        <v/>
      </c>
      <c r="P279" s="25" t="str">
        <f t="shared" si="150"/>
        <v/>
      </c>
      <c r="Q279" s="25" t="str">
        <f t="shared" si="150"/>
        <v/>
      </c>
      <c r="R279" s="25" t="str">
        <f t="shared" si="150"/>
        <v/>
      </c>
      <c r="S279" s="26" t="str">
        <f t="shared" si="150"/>
        <v/>
      </c>
      <c r="T279" s="27" t="str">
        <f>IFERROR(VLOOKUP(A279,[1]Revenue_Margin_input_ISC!A:K,7,0),"")</f>
        <v/>
      </c>
      <c r="U279" s="28" t="str">
        <f>IFERROR(VLOOKUP(A279,[1]Revenue_Margin_input_ISC!A:K,8,0),"")</f>
        <v/>
      </c>
      <c r="V279" s="28" t="str">
        <f>IFERROR(VLOOKUP($A279,[1]Revenue_Margin_input_ISC!$A:$AK,9,0),"")</f>
        <v/>
      </c>
      <c r="W279" s="28" t="str">
        <f>IFERROR(VLOOKUP($A279,[1]Revenue_Margin_input_ISC!$A:$AK,10,0),"")</f>
        <v/>
      </c>
      <c r="X279" s="28" t="str">
        <f>IFERROR(VLOOKUP($A279,[1]Revenue_Margin_input_ISC!$A:$AK,11,0),"")</f>
        <v/>
      </c>
      <c r="Y279" s="28" t="str">
        <f>IFERROR(VLOOKUP($A279,[1]Revenue_Margin_input_ISC!$A:$AK,12,0),"")</f>
        <v/>
      </c>
      <c r="Z279" s="28" t="str">
        <f>IFERROR(VLOOKUP($A279,[1]Revenue_Margin_input_ISC!$A:$AK,13,0),"")</f>
        <v/>
      </c>
      <c r="AA279" s="29">
        <f t="shared" si="154"/>
        <v>0</v>
      </c>
      <c r="AB279" s="30">
        <f t="shared" si="154"/>
        <v>0</v>
      </c>
      <c r="AC279" s="30">
        <f t="shared" si="154"/>
        <v>0</v>
      </c>
      <c r="AD279" s="30">
        <f t="shared" si="154"/>
        <v>0</v>
      </c>
      <c r="AE279" s="30">
        <f t="shared" si="154"/>
        <v>0</v>
      </c>
      <c r="AF279" s="30">
        <f t="shared" si="154"/>
        <v>0</v>
      </c>
      <c r="AG279" s="31">
        <f t="shared" si="154"/>
        <v>0</v>
      </c>
      <c r="AH279" s="29">
        <f t="shared" si="155"/>
        <v>0</v>
      </c>
      <c r="AI279" s="30">
        <f t="shared" si="155"/>
        <v>0</v>
      </c>
      <c r="AJ279" s="30">
        <f t="shared" si="155"/>
        <v>0</v>
      </c>
      <c r="AK279" s="30">
        <f t="shared" si="155"/>
        <v>0</v>
      </c>
      <c r="AL279" s="30">
        <f t="shared" si="155"/>
        <v>0</v>
      </c>
      <c r="AM279" s="30">
        <f t="shared" si="155"/>
        <v>0</v>
      </c>
      <c r="AN279" s="31">
        <f t="shared" si="155"/>
        <v>0</v>
      </c>
      <c r="AO279" s="42" t="str">
        <f t="shared" si="157"/>
        <v/>
      </c>
      <c r="AP279" s="43" t="str">
        <f t="shared" si="157"/>
        <v/>
      </c>
      <c r="AQ279" s="43" t="str">
        <f t="shared" si="157"/>
        <v/>
      </c>
      <c r="AR279" s="43" t="str">
        <f t="shared" si="157"/>
        <v/>
      </c>
      <c r="AS279" s="43" t="str">
        <f t="shared" si="157"/>
        <v/>
      </c>
      <c r="AT279" s="43" t="str">
        <f t="shared" si="157"/>
        <v/>
      </c>
      <c r="AU279" s="90" t="str">
        <f t="shared" si="157"/>
        <v/>
      </c>
      <c r="AV279" t="str">
        <f t="shared" si="158"/>
        <v>Big Forklift Trucks &gt;16T</v>
      </c>
      <c r="AW279" t="s">
        <v>546</v>
      </c>
    </row>
    <row r="280" spans="1:49" ht="15" outlineLevel="1" x14ac:dyDescent="0.25">
      <c r="A280" s="21" t="s">
        <v>551</v>
      </c>
      <c r="B280" t="s">
        <v>552</v>
      </c>
      <c r="C280" t="s">
        <v>521</v>
      </c>
      <c r="D280" t="s">
        <v>18</v>
      </c>
      <c r="E280" t="str">
        <f>VLOOKUP(A280,[1]VLookup!G:I,3,0)</f>
        <v>C5 BT &gt;16T</v>
      </c>
      <c r="F280" s="105">
        <v>0</v>
      </c>
      <c r="G280" s="103">
        <f t="shared" si="156"/>
        <v>0</v>
      </c>
      <c r="H280" s="103">
        <f>IFERROR(VLOOKUP(A280,[1]ISC_bookings_input!H:I,2,0),0)</f>
        <v>0</v>
      </c>
      <c r="I280" s="103">
        <f t="shared" si="156"/>
        <v>0</v>
      </c>
      <c r="J280" s="103">
        <f t="shared" si="156"/>
        <v>0</v>
      </c>
      <c r="K280" s="103">
        <f t="shared" si="156"/>
        <v>0</v>
      </c>
      <c r="L280" s="104">
        <f t="shared" si="156"/>
        <v>0</v>
      </c>
      <c r="M280" s="86" t="str">
        <f>IFERROR(VLOOKUP(A280,[1]Revenue_Margin_input_ISC!A:F,6,0),"")</f>
        <v/>
      </c>
      <c r="N280" s="25" t="str">
        <f t="shared" si="150"/>
        <v/>
      </c>
      <c r="O280" s="25" t="str">
        <f t="shared" si="150"/>
        <v/>
      </c>
      <c r="P280" s="25" t="str">
        <f t="shared" si="150"/>
        <v/>
      </c>
      <c r="Q280" s="25" t="str">
        <f t="shared" si="150"/>
        <v/>
      </c>
      <c r="R280" s="25" t="str">
        <f t="shared" si="150"/>
        <v/>
      </c>
      <c r="S280" s="26" t="str">
        <f t="shared" si="150"/>
        <v/>
      </c>
      <c r="T280" s="27" t="str">
        <f>IFERROR(VLOOKUP(A280,[1]Revenue_Margin_input_ISC!A:K,7,0),"")</f>
        <v/>
      </c>
      <c r="U280" s="28" t="str">
        <f>IFERROR(VLOOKUP(A280,[1]Revenue_Margin_input_ISC!A:K,8,0),"")</f>
        <v/>
      </c>
      <c r="V280" s="28" t="str">
        <f>IFERROR(VLOOKUP($A280,[1]Revenue_Margin_input_ISC!$A:$AK,9,0),"")</f>
        <v/>
      </c>
      <c r="W280" s="28" t="str">
        <f>IFERROR(VLOOKUP($A280,[1]Revenue_Margin_input_ISC!$A:$AK,10,0),"")</f>
        <v/>
      </c>
      <c r="X280" s="28" t="str">
        <f>IFERROR(VLOOKUP($A280,[1]Revenue_Margin_input_ISC!$A:$AK,11,0),"")</f>
        <v/>
      </c>
      <c r="Y280" s="28" t="str">
        <f>IFERROR(VLOOKUP($A280,[1]Revenue_Margin_input_ISC!$A:$AK,12,0),"")</f>
        <v/>
      </c>
      <c r="Z280" s="28" t="str">
        <f>IFERROR(VLOOKUP($A280,[1]Revenue_Margin_input_ISC!$A:$AK,13,0),"")</f>
        <v/>
      </c>
      <c r="AA280" s="29">
        <f t="shared" si="154"/>
        <v>0</v>
      </c>
      <c r="AB280" s="30">
        <f t="shared" si="154"/>
        <v>0</v>
      </c>
      <c r="AC280" s="30">
        <f t="shared" si="154"/>
        <v>0</v>
      </c>
      <c r="AD280" s="30">
        <f t="shared" si="154"/>
        <v>0</v>
      </c>
      <c r="AE280" s="30">
        <f t="shared" si="154"/>
        <v>0</v>
      </c>
      <c r="AF280" s="30">
        <f t="shared" si="154"/>
        <v>0</v>
      </c>
      <c r="AG280" s="31">
        <f t="shared" si="154"/>
        <v>0</v>
      </c>
      <c r="AH280" s="29">
        <f t="shared" si="155"/>
        <v>0</v>
      </c>
      <c r="AI280" s="30">
        <f t="shared" si="155"/>
        <v>0</v>
      </c>
      <c r="AJ280" s="30">
        <f t="shared" si="155"/>
        <v>0</v>
      </c>
      <c r="AK280" s="30">
        <f t="shared" si="155"/>
        <v>0</v>
      </c>
      <c r="AL280" s="30">
        <f t="shared" si="155"/>
        <v>0</v>
      </c>
      <c r="AM280" s="30">
        <f t="shared" si="155"/>
        <v>0</v>
      </c>
      <c r="AN280" s="31">
        <f t="shared" si="155"/>
        <v>0</v>
      </c>
      <c r="AO280" s="42" t="str">
        <f t="shared" si="157"/>
        <v/>
      </c>
      <c r="AP280" s="43" t="str">
        <f t="shared" si="157"/>
        <v/>
      </c>
      <c r="AQ280" s="43" t="str">
        <f t="shared" si="157"/>
        <v/>
      </c>
      <c r="AR280" s="43" t="str">
        <f t="shared" si="157"/>
        <v/>
      </c>
      <c r="AS280" s="43" t="str">
        <f t="shared" si="157"/>
        <v/>
      </c>
      <c r="AT280" s="43" t="str">
        <f t="shared" si="157"/>
        <v/>
      </c>
      <c r="AU280" s="90" t="str">
        <f t="shared" si="157"/>
        <v/>
      </c>
      <c r="AV280" t="str">
        <f t="shared" si="158"/>
        <v>Big Forklift Trucks &gt;16T</v>
      </c>
      <c r="AW280" t="s">
        <v>546</v>
      </c>
    </row>
    <row r="281" spans="1:49" ht="15" outlineLevel="1" x14ac:dyDescent="0.25">
      <c r="A281" s="21" t="s">
        <v>553</v>
      </c>
      <c r="B281" t="s">
        <v>554</v>
      </c>
      <c r="C281" t="s">
        <v>555</v>
      </c>
      <c r="D281" t="s">
        <v>29</v>
      </c>
      <c r="E281" t="str">
        <f>VLOOKUP(A281,[1]VLookup!G:I,3,0)</f>
        <v>C5 BT &gt;16T</v>
      </c>
      <c r="F281" s="105">
        <v>0</v>
      </c>
      <c r="G281" s="103">
        <f t="shared" si="156"/>
        <v>0</v>
      </c>
      <c r="H281" s="103">
        <f>IFERROR(VLOOKUP(A281,[1]ISC_bookings_input!H:I,2,0),0)</f>
        <v>0</v>
      </c>
      <c r="I281" s="103">
        <f t="shared" si="156"/>
        <v>0</v>
      </c>
      <c r="J281" s="103">
        <f t="shared" si="156"/>
        <v>0</v>
      </c>
      <c r="K281" s="103">
        <f t="shared" si="156"/>
        <v>0</v>
      </c>
      <c r="L281" s="104">
        <f t="shared" si="156"/>
        <v>0</v>
      </c>
      <c r="M281" s="86" t="str">
        <f>IFERROR(VLOOKUP(A281,[1]Revenue_Margin_input_ISC!A:F,6,0),"")</f>
        <v/>
      </c>
      <c r="N281" s="25" t="str">
        <f t="shared" si="150"/>
        <v/>
      </c>
      <c r="O281" s="25" t="str">
        <f t="shared" si="150"/>
        <v/>
      </c>
      <c r="P281" s="25" t="str">
        <f t="shared" si="150"/>
        <v/>
      </c>
      <c r="Q281" s="25" t="str">
        <f t="shared" si="150"/>
        <v/>
      </c>
      <c r="R281" s="25" t="str">
        <f t="shared" si="150"/>
        <v/>
      </c>
      <c r="S281" s="26" t="str">
        <f t="shared" si="150"/>
        <v/>
      </c>
      <c r="T281" s="27" t="str">
        <f>IFERROR(VLOOKUP(A281,[1]Revenue_Margin_input_ISC!A:K,7,0),"")</f>
        <v/>
      </c>
      <c r="U281" s="28" t="str">
        <f>IFERROR(VLOOKUP(A281,[1]Revenue_Margin_input_ISC!A:K,8,0),"")</f>
        <v/>
      </c>
      <c r="V281" s="28" t="str">
        <f>IFERROR(VLOOKUP($A281,[1]Revenue_Margin_input_ISC!$A:$AK,9,0),"")</f>
        <v/>
      </c>
      <c r="W281" s="28" t="str">
        <f>IFERROR(VLOOKUP($A281,[1]Revenue_Margin_input_ISC!$A:$AK,10,0),"")</f>
        <v/>
      </c>
      <c r="X281" s="28" t="str">
        <f>IFERROR(VLOOKUP($A281,[1]Revenue_Margin_input_ISC!$A:$AK,11,0),"")</f>
        <v/>
      </c>
      <c r="Y281" s="28" t="str">
        <f>IFERROR(VLOOKUP($A281,[1]Revenue_Margin_input_ISC!$A:$AK,12,0),"")</f>
        <v/>
      </c>
      <c r="Z281" s="28" t="str">
        <f>IFERROR(VLOOKUP($A281,[1]Revenue_Margin_input_ISC!$A:$AK,13,0),"")</f>
        <v/>
      </c>
      <c r="AA281" s="29">
        <f t="shared" si="154"/>
        <v>0</v>
      </c>
      <c r="AB281" s="30">
        <f t="shared" si="154"/>
        <v>0</v>
      </c>
      <c r="AC281" s="30">
        <f t="shared" si="154"/>
        <v>0</v>
      </c>
      <c r="AD281" s="30">
        <f t="shared" si="154"/>
        <v>0</v>
      </c>
      <c r="AE281" s="30">
        <f t="shared" si="154"/>
        <v>0</v>
      </c>
      <c r="AF281" s="30">
        <f t="shared" si="154"/>
        <v>0</v>
      </c>
      <c r="AG281" s="31">
        <f t="shared" si="154"/>
        <v>0</v>
      </c>
      <c r="AH281" s="29">
        <f t="shared" si="155"/>
        <v>0</v>
      </c>
      <c r="AI281" s="30">
        <f t="shared" si="155"/>
        <v>0</v>
      </c>
      <c r="AJ281" s="30">
        <f t="shared" si="155"/>
        <v>0</v>
      </c>
      <c r="AK281" s="30">
        <f t="shared" si="155"/>
        <v>0</v>
      </c>
      <c r="AL281" s="30">
        <f t="shared" si="155"/>
        <v>0</v>
      </c>
      <c r="AM281" s="30">
        <f t="shared" si="155"/>
        <v>0</v>
      </c>
      <c r="AN281" s="31">
        <f t="shared" si="155"/>
        <v>0</v>
      </c>
      <c r="AO281" s="42" t="str">
        <f t="shared" si="157"/>
        <v/>
      </c>
      <c r="AP281" s="43" t="str">
        <f t="shared" si="157"/>
        <v/>
      </c>
      <c r="AQ281" s="43" t="str">
        <f t="shared" si="157"/>
        <v/>
      </c>
      <c r="AR281" s="43" t="str">
        <f t="shared" si="157"/>
        <v/>
      </c>
      <c r="AS281" s="43" t="str">
        <f t="shared" si="157"/>
        <v/>
      </c>
      <c r="AT281" s="43" t="str">
        <f t="shared" si="157"/>
        <v/>
      </c>
      <c r="AU281" s="90" t="str">
        <f t="shared" si="157"/>
        <v/>
      </c>
      <c r="AV281" t="str">
        <f t="shared" si="158"/>
        <v>Big Forklift Trucks &gt;16T</v>
      </c>
      <c r="AW281" t="str">
        <f t="shared" si="124"/>
        <v>Big Forklift Trucks &gt;16T_Terex</v>
      </c>
    </row>
    <row r="282" spans="1:49" ht="15" outlineLevel="1" x14ac:dyDescent="0.25">
      <c r="A282" s="21" t="s">
        <v>556</v>
      </c>
      <c r="B282" t="s">
        <v>557</v>
      </c>
      <c r="C282" t="s">
        <v>555</v>
      </c>
      <c r="D282" t="s">
        <v>29</v>
      </c>
      <c r="E282" t="str">
        <f>VLOOKUP(A282,[1]VLookup!G:I,3,0)</f>
        <v>C5 BT &gt;16T</v>
      </c>
      <c r="F282" s="105">
        <v>0</v>
      </c>
      <c r="G282" s="103">
        <f t="shared" si="156"/>
        <v>0</v>
      </c>
      <c r="H282" s="103">
        <f>IFERROR(VLOOKUP(A282,[1]ISC_bookings_input!H:I,2,0),0)</f>
        <v>0</v>
      </c>
      <c r="I282" s="103">
        <f t="shared" si="156"/>
        <v>0</v>
      </c>
      <c r="J282" s="103">
        <f t="shared" si="156"/>
        <v>0</v>
      </c>
      <c r="K282" s="103">
        <f t="shared" si="156"/>
        <v>0</v>
      </c>
      <c r="L282" s="104">
        <f t="shared" si="156"/>
        <v>0</v>
      </c>
      <c r="M282" s="86" t="str">
        <f>IFERROR(VLOOKUP(A282,[1]Revenue_Margin_input_ISC!A:F,6,0),"")</f>
        <v/>
      </c>
      <c r="N282" s="25" t="str">
        <f t="shared" si="150"/>
        <v/>
      </c>
      <c r="O282" s="25" t="str">
        <f t="shared" si="150"/>
        <v/>
      </c>
      <c r="P282" s="25" t="str">
        <f t="shared" si="150"/>
        <v/>
      </c>
      <c r="Q282" s="25" t="str">
        <f t="shared" si="150"/>
        <v/>
      </c>
      <c r="R282" s="25" t="str">
        <f t="shared" si="150"/>
        <v/>
      </c>
      <c r="S282" s="26" t="str">
        <f t="shared" si="150"/>
        <v/>
      </c>
      <c r="T282" s="27" t="str">
        <f>IFERROR(VLOOKUP(A282,[1]Revenue_Margin_input_ISC!A:K,7,0),"")</f>
        <v/>
      </c>
      <c r="U282" s="28" t="str">
        <f>IFERROR(VLOOKUP(A282,[1]Revenue_Margin_input_ISC!A:K,8,0),"")</f>
        <v/>
      </c>
      <c r="V282" s="28" t="str">
        <f>IFERROR(VLOOKUP($A282,[1]Revenue_Margin_input_ISC!$A:$AK,9,0),"")</f>
        <v/>
      </c>
      <c r="W282" s="28" t="str">
        <f>IFERROR(VLOOKUP($A282,[1]Revenue_Margin_input_ISC!$A:$AK,10,0),"")</f>
        <v/>
      </c>
      <c r="X282" s="28" t="str">
        <f>IFERROR(VLOOKUP($A282,[1]Revenue_Margin_input_ISC!$A:$AK,11,0),"")</f>
        <v/>
      </c>
      <c r="Y282" s="28" t="str">
        <f>IFERROR(VLOOKUP($A282,[1]Revenue_Margin_input_ISC!$A:$AK,12,0),"")</f>
        <v/>
      </c>
      <c r="Z282" s="28" t="str">
        <f>IFERROR(VLOOKUP($A282,[1]Revenue_Margin_input_ISC!$A:$AK,13,0),"")</f>
        <v/>
      </c>
      <c r="AA282" s="29">
        <f t="shared" si="154"/>
        <v>0</v>
      </c>
      <c r="AB282" s="30">
        <f t="shared" si="154"/>
        <v>0</v>
      </c>
      <c r="AC282" s="30">
        <f t="shared" si="154"/>
        <v>0</v>
      </c>
      <c r="AD282" s="30">
        <f t="shared" si="154"/>
        <v>0</v>
      </c>
      <c r="AE282" s="30">
        <f t="shared" si="154"/>
        <v>0</v>
      </c>
      <c r="AF282" s="30">
        <f t="shared" si="154"/>
        <v>0</v>
      </c>
      <c r="AG282" s="31">
        <f t="shared" si="154"/>
        <v>0</v>
      </c>
      <c r="AH282" s="29">
        <f t="shared" si="155"/>
        <v>0</v>
      </c>
      <c r="AI282" s="30">
        <f t="shared" si="155"/>
        <v>0</v>
      </c>
      <c r="AJ282" s="30">
        <f t="shared" si="155"/>
        <v>0</v>
      </c>
      <c r="AK282" s="30">
        <f t="shared" si="155"/>
        <v>0</v>
      </c>
      <c r="AL282" s="30">
        <f t="shared" si="155"/>
        <v>0</v>
      </c>
      <c r="AM282" s="30">
        <f t="shared" si="155"/>
        <v>0</v>
      </c>
      <c r="AN282" s="31">
        <f t="shared" si="155"/>
        <v>0</v>
      </c>
      <c r="AO282" s="42" t="str">
        <f t="shared" si="157"/>
        <v/>
      </c>
      <c r="AP282" s="43" t="str">
        <f t="shared" si="157"/>
        <v/>
      </c>
      <c r="AQ282" s="43" t="str">
        <f t="shared" si="157"/>
        <v/>
      </c>
      <c r="AR282" s="43" t="str">
        <f t="shared" si="157"/>
        <v/>
      </c>
      <c r="AS282" s="43" t="str">
        <f t="shared" si="157"/>
        <v/>
      </c>
      <c r="AT282" s="43" t="str">
        <f t="shared" si="157"/>
        <v/>
      </c>
      <c r="AU282" s="90" t="str">
        <f t="shared" si="157"/>
        <v/>
      </c>
      <c r="AV282" t="str">
        <f t="shared" si="158"/>
        <v>Big Forklift Trucks &gt;16T</v>
      </c>
      <c r="AW282" t="str">
        <f t="shared" si="124"/>
        <v>Big Forklift Trucks &gt;16T_Terex</v>
      </c>
    </row>
    <row r="283" spans="1:49" ht="15" x14ac:dyDescent="0.25">
      <c r="A283" s="35" t="s">
        <v>558</v>
      </c>
      <c r="F283" s="106">
        <v>2</v>
      </c>
      <c r="G283" s="51">
        <f>[1]ISC!BD57</f>
        <v>0</v>
      </c>
      <c r="H283" s="51">
        <f>[1]ISC!BE57</f>
        <v>3</v>
      </c>
      <c r="I283" s="51">
        <f>[1]ISC!BF57</f>
        <v>4</v>
      </c>
      <c r="J283" s="51">
        <f>[1]ISC!BG57</f>
        <v>5</v>
      </c>
      <c r="K283" s="51">
        <f>[1]ISC!BH57</f>
        <v>6</v>
      </c>
      <c r="L283" s="52">
        <f>[1]ISC!BI57</f>
        <v>6</v>
      </c>
      <c r="M283" s="86" t="str">
        <f>IFERROR(VLOOKUP(A283,[1]Revenue_Margin_input_ISC!A:F,6,0),"")</f>
        <v/>
      </c>
      <c r="N283" s="25" t="str">
        <f t="shared" si="150"/>
        <v/>
      </c>
      <c r="O283" s="25" t="str">
        <f t="shared" si="150"/>
        <v/>
      </c>
      <c r="P283" s="25" t="str">
        <f t="shared" si="150"/>
        <v/>
      </c>
      <c r="Q283" s="25" t="str">
        <f t="shared" si="150"/>
        <v/>
      </c>
      <c r="R283" s="25" t="str">
        <f t="shared" si="150"/>
        <v/>
      </c>
      <c r="S283" s="26" t="str">
        <f t="shared" si="150"/>
        <v/>
      </c>
      <c r="T283" s="27" t="str">
        <f>IFERROR(VLOOKUP(A283,[1]Revenue_Margin_input_ISC!A:K,7,0),"")</f>
        <v/>
      </c>
      <c r="U283" s="28" t="str">
        <f>IFERROR(VLOOKUP(A283,[1]Revenue_Margin_input_ISC!A:K,8,0),"")</f>
        <v/>
      </c>
      <c r="V283" s="28" t="str">
        <f>IFERROR(VLOOKUP($A283,[1]Revenue_Margin_input_ISC!$A:$AK,9,0),"")</f>
        <v/>
      </c>
      <c r="W283" s="28" t="str">
        <f>IFERROR(VLOOKUP($A283,[1]Revenue_Margin_input_ISC!$A:$AK,10,0),"")</f>
        <v/>
      </c>
      <c r="X283" s="28" t="str">
        <f>IFERROR(VLOOKUP($A283,[1]Revenue_Margin_input_ISC!$A:$AK,11,0),"")</f>
        <v/>
      </c>
      <c r="Y283" s="28" t="str">
        <f>IFERROR(VLOOKUP($A283,[1]Revenue_Margin_input_ISC!$A:$AK,12,0),"")</f>
        <v/>
      </c>
      <c r="Z283" s="28" t="str">
        <f>IFERROR(VLOOKUP($A283,[1]Revenue_Margin_input_ISC!$A:$AK,13,0),"")</f>
        <v/>
      </c>
      <c r="AA283" s="39">
        <f>SUM(AA277:AA282)</f>
        <v>320</v>
      </c>
      <c r="AB283" s="40">
        <f t="shared" ref="AB283:AN283" si="159">SUM(AB277:AB282)</f>
        <v>0</v>
      </c>
      <c r="AC283" s="40">
        <f t="shared" si="159"/>
        <v>480</v>
      </c>
      <c r="AD283" s="40">
        <f t="shared" si="159"/>
        <v>640</v>
      </c>
      <c r="AE283" s="40">
        <f t="shared" si="159"/>
        <v>800</v>
      </c>
      <c r="AF283" s="40">
        <f t="shared" si="159"/>
        <v>960</v>
      </c>
      <c r="AG283" s="41">
        <f t="shared" si="159"/>
        <v>960</v>
      </c>
      <c r="AH283" s="39">
        <f t="shared" si="159"/>
        <v>22.400000000000002</v>
      </c>
      <c r="AI283" s="40">
        <f t="shared" si="159"/>
        <v>0</v>
      </c>
      <c r="AJ283" s="40">
        <f t="shared" si="159"/>
        <v>33.6</v>
      </c>
      <c r="AK283" s="40">
        <f t="shared" si="159"/>
        <v>44.800000000000004</v>
      </c>
      <c r="AL283" s="40">
        <f t="shared" si="159"/>
        <v>56.000000000000007</v>
      </c>
      <c r="AM283" s="40">
        <f t="shared" si="159"/>
        <v>67.2</v>
      </c>
      <c r="AN283" s="41">
        <f t="shared" si="159"/>
        <v>67.2</v>
      </c>
      <c r="AO283" s="42">
        <f t="shared" si="157"/>
        <v>7.0000000000000007E-2</v>
      </c>
      <c r="AP283" s="43" t="str">
        <f t="shared" si="157"/>
        <v/>
      </c>
      <c r="AQ283" s="43">
        <f t="shared" si="157"/>
        <v>7.0000000000000007E-2</v>
      </c>
      <c r="AR283" s="43">
        <f t="shared" si="157"/>
        <v>7.0000000000000007E-2</v>
      </c>
      <c r="AS283" s="43">
        <f t="shared" si="157"/>
        <v>7.0000000000000007E-2</v>
      </c>
      <c r="AT283" s="43">
        <f t="shared" si="157"/>
        <v>7.0000000000000007E-2</v>
      </c>
      <c r="AU283" s="90">
        <f t="shared" si="157"/>
        <v>7.0000000000000007E-2</v>
      </c>
      <c r="AW283" t="str">
        <f t="shared" si="124"/>
        <v>_</v>
      </c>
    </row>
    <row r="284" spans="1:49" ht="15" outlineLevel="1" x14ac:dyDescent="0.25">
      <c r="A284" s="21" t="s">
        <v>559</v>
      </c>
      <c r="B284" t="s">
        <v>560</v>
      </c>
      <c r="C284" t="s">
        <v>521</v>
      </c>
      <c r="D284" t="s">
        <v>18</v>
      </c>
      <c r="E284" t="str">
        <f>VLOOKUP(A284,[1]VLookup!G:I,3,0)</f>
        <v>C5 BT &gt;16T</v>
      </c>
      <c r="F284" s="105">
        <v>0</v>
      </c>
      <c r="G284" s="103">
        <f>IFERROR(ROUND(G$288*$F284/$F$288,0),0)</f>
        <v>0</v>
      </c>
      <c r="H284" s="103">
        <f>IFERROR(VLOOKUP(A284,[1]ISC_bookings_input!H:I,2,0),0)</f>
        <v>0</v>
      </c>
      <c r="I284" s="103">
        <f t="shared" ref="I284:L286" si="160">IFERROR(ROUND((I$288-I$287)*$F284/$F$288,0),0)</f>
        <v>0</v>
      </c>
      <c r="J284" s="103">
        <f t="shared" si="160"/>
        <v>0</v>
      </c>
      <c r="K284" s="103">
        <f t="shared" si="160"/>
        <v>0</v>
      </c>
      <c r="L284" s="104">
        <f t="shared" si="160"/>
        <v>0</v>
      </c>
      <c r="M284" s="86" t="str">
        <f>IFERROR(VLOOKUP(A284,[1]Revenue_Margin_input_ISC!A:F,6,0),"")</f>
        <v/>
      </c>
      <c r="N284" s="25" t="str">
        <f t="shared" si="150"/>
        <v/>
      </c>
      <c r="O284" s="25" t="str">
        <f t="shared" si="150"/>
        <v/>
      </c>
      <c r="P284" s="25" t="str">
        <f t="shared" si="150"/>
        <v/>
      </c>
      <c r="Q284" s="25" t="str">
        <f t="shared" si="150"/>
        <v/>
      </c>
      <c r="R284" s="25" t="str">
        <f t="shared" si="150"/>
        <v/>
      </c>
      <c r="S284" s="26" t="str">
        <f t="shared" si="150"/>
        <v/>
      </c>
      <c r="T284" s="27" t="str">
        <f>IFERROR(VLOOKUP(A284,[1]Revenue_Margin_input_ISC!A:K,7,0),"")</f>
        <v/>
      </c>
      <c r="U284" s="28" t="str">
        <f>IFERROR(VLOOKUP(A284,[1]Revenue_Margin_input_ISC!A:K,8,0),"")</f>
        <v/>
      </c>
      <c r="V284" s="28" t="str">
        <f>IFERROR(VLOOKUP($A284,[1]Revenue_Margin_input_ISC!$A:$AK,9,0),"")</f>
        <v/>
      </c>
      <c r="W284" s="28" t="str">
        <f>IFERROR(VLOOKUP($A284,[1]Revenue_Margin_input_ISC!$A:$AK,10,0),"")</f>
        <v/>
      </c>
      <c r="X284" s="28" t="str">
        <f>IFERROR(VLOOKUP($A284,[1]Revenue_Margin_input_ISC!$A:$AK,11,0),"")</f>
        <v/>
      </c>
      <c r="Y284" s="28" t="str">
        <f>IFERROR(VLOOKUP($A284,[1]Revenue_Margin_input_ISC!$A:$AK,12,0),"")</f>
        <v/>
      </c>
      <c r="Z284" s="28" t="str">
        <f>IFERROR(VLOOKUP($A284,[1]Revenue_Margin_input_ISC!$A:$AK,13,0),"")</f>
        <v/>
      </c>
      <c r="AA284" s="29">
        <f t="shared" ref="AA284:AG287" si="161">IFERROR(F284*M284,0)</f>
        <v>0</v>
      </c>
      <c r="AB284" s="30">
        <f t="shared" si="161"/>
        <v>0</v>
      </c>
      <c r="AC284" s="30">
        <f t="shared" si="161"/>
        <v>0</v>
      </c>
      <c r="AD284" s="30">
        <f t="shared" si="161"/>
        <v>0</v>
      </c>
      <c r="AE284" s="30">
        <f t="shared" si="161"/>
        <v>0</v>
      </c>
      <c r="AF284" s="30">
        <f t="shared" si="161"/>
        <v>0</v>
      </c>
      <c r="AG284" s="31">
        <f t="shared" si="161"/>
        <v>0</v>
      </c>
      <c r="AH284" s="29">
        <f t="shared" ref="AH284:AN287" si="162">IFERROR(AA284*T284,0)</f>
        <v>0</v>
      </c>
      <c r="AI284" s="30">
        <f t="shared" si="162"/>
        <v>0</v>
      </c>
      <c r="AJ284" s="30">
        <f t="shared" si="162"/>
        <v>0</v>
      </c>
      <c r="AK284" s="30">
        <f t="shared" si="162"/>
        <v>0</v>
      </c>
      <c r="AL284" s="30">
        <f t="shared" si="162"/>
        <v>0</v>
      </c>
      <c r="AM284" s="30">
        <f t="shared" si="162"/>
        <v>0</v>
      </c>
      <c r="AN284" s="31">
        <f t="shared" si="162"/>
        <v>0</v>
      </c>
      <c r="AO284" s="42" t="str">
        <f t="shared" si="157"/>
        <v/>
      </c>
      <c r="AP284" s="43" t="str">
        <f t="shared" si="157"/>
        <v/>
      </c>
      <c r="AQ284" s="43" t="str">
        <f t="shared" si="157"/>
        <v/>
      </c>
      <c r="AR284" s="43" t="str">
        <f t="shared" si="157"/>
        <v/>
      </c>
      <c r="AS284" s="43" t="str">
        <f t="shared" si="157"/>
        <v/>
      </c>
      <c r="AT284" s="43" t="str">
        <f t="shared" si="157"/>
        <v/>
      </c>
      <c r="AU284" s="90" t="str">
        <f t="shared" si="157"/>
        <v/>
      </c>
      <c r="AV284" t="str">
        <f>$A$288</f>
        <v>Port Equipment - Empty Container Handlers</v>
      </c>
      <c r="AW284" t="str">
        <f t="shared" si="124"/>
        <v>Port Equipment - Empty Container Handlers_Nijmegen</v>
      </c>
    </row>
    <row r="285" spans="1:49" ht="15" outlineLevel="1" x14ac:dyDescent="0.25">
      <c r="A285" s="21" t="s">
        <v>561</v>
      </c>
      <c r="B285" t="s">
        <v>562</v>
      </c>
      <c r="C285" t="s">
        <v>93</v>
      </c>
      <c r="D285" t="s">
        <v>18</v>
      </c>
      <c r="E285" t="str">
        <f>VLOOKUP(A285,[1]VLookup!G:I,3,0)</f>
        <v>C5 BT &gt;16T</v>
      </c>
      <c r="F285" s="105">
        <v>0</v>
      </c>
      <c r="G285" s="103">
        <f t="shared" ref="G285:G286" si="163">IFERROR(ROUND(G$288*$F285/$F$288,0),0)</f>
        <v>0</v>
      </c>
      <c r="H285" s="103">
        <f>IFERROR(VLOOKUP(A285,[1]ISC_bookings_input!H:I,2,0),0)</f>
        <v>0</v>
      </c>
      <c r="I285" s="103">
        <f t="shared" si="160"/>
        <v>0</v>
      </c>
      <c r="J285" s="103">
        <f t="shared" si="160"/>
        <v>0</v>
      </c>
      <c r="K285" s="103">
        <f t="shared" si="160"/>
        <v>0</v>
      </c>
      <c r="L285" s="104">
        <f t="shared" si="160"/>
        <v>0</v>
      </c>
      <c r="M285" s="86" t="str">
        <f>IFERROR(VLOOKUP(A285,[1]Revenue_Margin_input_ISC!A:F,6,0),"")</f>
        <v/>
      </c>
      <c r="N285" s="25" t="str">
        <f t="shared" si="150"/>
        <v/>
      </c>
      <c r="O285" s="25" t="str">
        <f t="shared" si="150"/>
        <v/>
      </c>
      <c r="P285" s="25" t="str">
        <f t="shared" si="150"/>
        <v/>
      </c>
      <c r="Q285" s="25" t="str">
        <f t="shared" si="150"/>
        <v/>
      </c>
      <c r="R285" s="25" t="str">
        <f t="shared" si="150"/>
        <v/>
      </c>
      <c r="S285" s="26" t="str">
        <f t="shared" si="150"/>
        <v/>
      </c>
      <c r="T285" s="27" t="str">
        <f>IFERROR(VLOOKUP(A285,[1]Revenue_Margin_input_ISC!A:K,7,0),"")</f>
        <v/>
      </c>
      <c r="U285" s="28" t="str">
        <f>IFERROR(VLOOKUP(A285,[1]Revenue_Margin_input_ISC!A:K,8,0),"")</f>
        <v/>
      </c>
      <c r="V285" s="28" t="str">
        <f>IFERROR(VLOOKUP($A285,[1]Revenue_Margin_input_ISC!$A:$AK,9,0),"")</f>
        <v/>
      </c>
      <c r="W285" s="28" t="str">
        <f>IFERROR(VLOOKUP($A285,[1]Revenue_Margin_input_ISC!$A:$AK,10,0),"")</f>
        <v/>
      </c>
      <c r="X285" s="28" t="str">
        <f>IFERROR(VLOOKUP($A285,[1]Revenue_Margin_input_ISC!$A:$AK,11,0),"")</f>
        <v/>
      </c>
      <c r="Y285" s="28" t="str">
        <f>IFERROR(VLOOKUP($A285,[1]Revenue_Margin_input_ISC!$A:$AK,12,0),"")</f>
        <v/>
      </c>
      <c r="Z285" s="28" t="str">
        <f>IFERROR(VLOOKUP($A285,[1]Revenue_Margin_input_ISC!$A:$AK,13,0),"")</f>
        <v/>
      </c>
      <c r="AA285" s="29">
        <f t="shared" si="161"/>
        <v>0</v>
      </c>
      <c r="AB285" s="30">
        <f t="shared" si="161"/>
        <v>0</v>
      </c>
      <c r="AC285" s="30">
        <f t="shared" si="161"/>
        <v>0</v>
      </c>
      <c r="AD285" s="30">
        <f t="shared" si="161"/>
        <v>0</v>
      </c>
      <c r="AE285" s="30">
        <f t="shared" si="161"/>
        <v>0</v>
      </c>
      <c r="AF285" s="30">
        <f t="shared" si="161"/>
        <v>0</v>
      </c>
      <c r="AG285" s="31">
        <f t="shared" si="161"/>
        <v>0</v>
      </c>
      <c r="AH285" s="29">
        <f t="shared" si="162"/>
        <v>0</v>
      </c>
      <c r="AI285" s="30">
        <f t="shared" si="162"/>
        <v>0</v>
      </c>
      <c r="AJ285" s="30">
        <f t="shared" si="162"/>
        <v>0</v>
      </c>
      <c r="AK285" s="30">
        <f t="shared" si="162"/>
        <v>0</v>
      </c>
      <c r="AL285" s="30">
        <f t="shared" si="162"/>
        <v>0</v>
      </c>
      <c r="AM285" s="30">
        <f t="shared" si="162"/>
        <v>0</v>
      </c>
      <c r="AN285" s="31">
        <f t="shared" si="162"/>
        <v>0</v>
      </c>
      <c r="AO285" s="42" t="str">
        <f t="shared" si="157"/>
        <v/>
      </c>
      <c r="AP285" s="43" t="str">
        <f t="shared" si="157"/>
        <v/>
      </c>
      <c r="AQ285" s="43" t="str">
        <f t="shared" si="157"/>
        <v/>
      </c>
      <c r="AR285" s="43" t="str">
        <f t="shared" si="157"/>
        <v/>
      </c>
      <c r="AS285" s="43" t="str">
        <f t="shared" si="157"/>
        <v/>
      </c>
      <c r="AT285" s="43" t="str">
        <f t="shared" si="157"/>
        <v/>
      </c>
      <c r="AU285" s="90" t="str">
        <f t="shared" si="157"/>
        <v/>
      </c>
      <c r="AV285" t="str">
        <f t="shared" ref="AV285:AV287" si="164">$A$288</f>
        <v>Port Equipment - Empty Container Handlers</v>
      </c>
      <c r="AW285" t="str">
        <f t="shared" si="124"/>
        <v>Port Equipment - Empty Container Handlers_Maximal</v>
      </c>
    </row>
    <row r="286" spans="1:49" ht="15" outlineLevel="1" x14ac:dyDescent="0.25">
      <c r="A286" s="21" t="s">
        <v>563</v>
      </c>
      <c r="B286" t="s">
        <v>564</v>
      </c>
      <c r="C286" t="s">
        <v>521</v>
      </c>
      <c r="D286" t="s">
        <v>18</v>
      </c>
      <c r="E286" t="str">
        <f>VLOOKUP(A286,[1]VLookup!G:I,3,0)</f>
        <v>C5 BT &gt;16T</v>
      </c>
      <c r="F286" s="105">
        <v>0</v>
      </c>
      <c r="G286" s="103">
        <f t="shared" si="163"/>
        <v>0</v>
      </c>
      <c r="H286" s="103">
        <f>IFERROR(VLOOKUP(A286,[1]ISC_bookings_input!H:I,2,0),0)</f>
        <v>0</v>
      </c>
      <c r="I286" s="103">
        <f t="shared" si="160"/>
        <v>0</v>
      </c>
      <c r="J286" s="103">
        <f t="shared" si="160"/>
        <v>0</v>
      </c>
      <c r="K286" s="103">
        <f t="shared" si="160"/>
        <v>0</v>
      </c>
      <c r="L286" s="104">
        <f t="shared" si="160"/>
        <v>0</v>
      </c>
      <c r="M286" s="86" t="str">
        <f>IFERROR(VLOOKUP(A286,[1]Revenue_Margin_input_ISC!A:F,6,0),"")</f>
        <v/>
      </c>
      <c r="N286" s="25" t="str">
        <f t="shared" si="150"/>
        <v/>
      </c>
      <c r="O286" s="25" t="str">
        <f t="shared" si="150"/>
        <v/>
      </c>
      <c r="P286" s="25" t="str">
        <f t="shared" si="150"/>
        <v/>
      </c>
      <c r="Q286" s="25" t="str">
        <f t="shared" si="150"/>
        <v/>
      </c>
      <c r="R286" s="25" t="str">
        <f t="shared" si="150"/>
        <v/>
      </c>
      <c r="S286" s="26" t="str">
        <f t="shared" si="150"/>
        <v/>
      </c>
      <c r="T286" s="27" t="str">
        <f>IFERROR(VLOOKUP(A286,[1]Revenue_Margin_input_ISC!A:K,7,0),"")</f>
        <v/>
      </c>
      <c r="U286" s="28" t="str">
        <f>IFERROR(VLOOKUP(A286,[1]Revenue_Margin_input_ISC!A:K,8,0),"")</f>
        <v/>
      </c>
      <c r="V286" s="28" t="str">
        <f>IFERROR(VLOOKUP($A286,[1]Revenue_Margin_input_ISC!$A:$AK,9,0),"")</f>
        <v/>
      </c>
      <c r="W286" s="28" t="str">
        <f>IFERROR(VLOOKUP($A286,[1]Revenue_Margin_input_ISC!$A:$AK,10,0),"")</f>
        <v/>
      </c>
      <c r="X286" s="28" t="str">
        <f>IFERROR(VLOOKUP($A286,[1]Revenue_Margin_input_ISC!$A:$AK,11,0),"")</f>
        <v/>
      </c>
      <c r="Y286" s="28" t="str">
        <f>IFERROR(VLOOKUP($A286,[1]Revenue_Margin_input_ISC!$A:$AK,12,0),"")</f>
        <v/>
      </c>
      <c r="Z286" s="28" t="str">
        <f>IFERROR(VLOOKUP($A286,[1]Revenue_Margin_input_ISC!$A:$AK,13,0),"")</f>
        <v/>
      </c>
      <c r="AA286" s="29">
        <f t="shared" si="161"/>
        <v>0</v>
      </c>
      <c r="AB286" s="30">
        <f t="shared" si="161"/>
        <v>0</v>
      </c>
      <c r="AC286" s="30">
        <f t="shared" si="161"/>
        <v>0</v>
      </c>
      <c r="AD286" s="30">
        <f t="shared" si="161"/>
        <v>0</v>
      </c>
      <c r="AE286" s="30">
        <f t="shared" si="161"/>
        <v>0</v>
      </c>
      <c r="AF286" s="30">
        <f t="shared" si="161"/>
        <v>0</v>
      </c>
      <c r="AG286" s="31">
        <f t="shared" si="161"/>
        <v>0</v>
      </c>
      <c r="AH286" s="29">
        <f t="shared" si="162"/>
        <v>0</v>
      </c>
      <c r="AI286" s="30">
        <f t="shared" si="162"/>
        <v>0</v>
      </c>
      <c r="AJ286" s="30">
        <f t="shared" si="162"/>
        <v>0</v>
      </c>
      <c r="AK286" s="30">
        <f t="shared" si="162"/>
        <v>0</v>
      </c>
      <c r="AL286" s="30">
        <f t="shared" si="162"/>
        <v>0</v>
      </c>
      <c r="AM286" s="30">
        <f t="shared" si="162"/>
        <v>0</v>
      </c>
      <c r="AN286" s="31">
        <f t="shared" si="162"/>
        <v>0</v>
      </c>
      <c r="AO286" s="42" t="str">
        <f t="shared" si="157"/>
        <v/>
      </c>
      <c r="AP286" s="43" t="str">
        <f t="shared" si="157"/>
        <v/>
      </c>
      <c r="AQ286" s="43" t="str">
        <f t="shared" si="157"/>
        <v/>
      </c>
      <c r="AR286" s="43" t="str">
        <f t="shared" si="157"/>
        <v/>
      </c>
      <c r="AS286" s="43" t="str">
        <f t="shared" si="157"/>
        <v/>
      </c>
      <c r="AT286" s="43" t="str">
        <f t="shared" si="157"/>
        <v/>
      </c>
      <c r="AU286" s="90" t="str">
        <f t="shared" si="157"/>
        <v/>
      </c>
      <c r="AV286" t="str">
        <f t="shared" si="164"/>
        <v>Port Equipment - Empty Container Handlers</v>
      </c>
      <c r="AW286" t="str">
        <f t="shared" si="124"/>
        <v>Port Equipment - Empty Container Handlers_Nijmegen</v>
      </c>
    </row>
    <row r="287" spans="1:49" ht="15" outlineLevel="1" x14ac:dyDescent="0.25">
      <c r="A287" s="46" t="s">
        <v>565</v>
      </c>
      <c r="B287" s="48" t="s">
        <v>566</v>
      </c>
      <c r="C287" s="48" t="s">
        <v>93</v>
      </c>
      <c r="D287" s="48" t="s">
        <v>18</v>
      </c>
      <c r="E287" s="48" t="s">
        <v>567</v>
      </c>
      <c r="F287" s="105">
        <v>1</v>
      </c>
      <c r="G287" s="103">
        <f t="shared" ref="G287:L287" si="165">G288</f>
        <v>0</v>
      </c>
      <c r="H287" s="103">
        <f>IFERROR(VLOOKUP(A287,[1]ISC_bookings_input!H:I,2,0),0)</f>
        <v>0</v>
      </c>
      <c r="I287" s="103">
        <f t="shared" si="165"/>
        <v>0</v>
      </c>
      <c r="J287" s="103">
        <f t="shared" si="165"/>
        <v>0</v>
      </c>
      <c r="K287" s="103">
        <f t="shared" si="165"/>
        <v>0</v>
      </c>
      <c r="L287" s="104">
        <f t="shared" si="165"/>
        <v>0</v>
      </c>
      <c r="M287" s="86">
        <f>IFERROR(VLOOKUP(A287,[1]Revenue_Margin_input_ISC!A:F,6,0),"")</f>
        <v>250</v>
      </c>
      <c r="N287" s="25">
        <f t="shared" si="150"/>
        <v>250</v>
      </c>
      <c r="O287" s="25">
        <f t="shared" si="150"/>
        <v>250</v>
      </c>
      <c r="P287" s="25">
        <f t="shared" si="150"/>
        <v>250</v>
      </c>
      <c r="Q287" s="25">
        <f t="shared" si="150"/>
        <v>250</v>
      </c>
      <c r="R287" s="25">
        <f t="shared" si="150"/>
        <v>250</v>
      </c>
      <c r="S287" s="26">
        <f t="shared" si="150"/>
        <v>250</v>
      </c>
      <c r="T287" s="27">
        <f>IFERROR(VLOOKUP(A287,[1]Revenue_Margin_input_ISC!A:K,7,0),"")</f>
        <v>0.08</v>
      </c>
      <c r="U287" s="28">
        <f>IFERROR(VLOOKUP(A287,[1]Revenue_Margin_input_ISC!A:K,8,0),"")</f>
        <v>0.08</v>
      </c>
      <c r="V287" s="28">
        <f>IFERROR(VLOOKUP($A287,[1]Revenue_Margin_input_ISC!$A:$AK,9,0),"")</f>
        <v>0.08</v>
      </c>
      <c r="W287" s="28">
        <f>IFERROR(VLOOKUP($A287,[1]Revenue_Margin_input_ISC!$A:$AK,10,0),"")</f>
        <v>0.08</v>
      </c>
      <c r="X287" s="28">
        <f>IFERROR(VLOOKUP($A287,[1]Revenue_Margin_input_ISC!$A:$AK,11,0),"")</f>
        <v>0.08</v>
      </c>
      <c r="Y287" s="28">
        <f>IFERROR(VLOOKUP($A287,[1]Revenue_Margin_input_ISC!$A:$AK,12,0),"")</f>
        <v>0.08</v>
      </c>
      <c r="Z287" s="28">
        <f>IFERROR(VLOOKUP($A287,[1]Revenue_Margin_input_ISC!$A:$AK,13,0),"")</f>
        <v>0.08</v>
      </c>
      <c r="AA287" s="29">
        <f t="shared" si="161"/>
        <v>250</v>
      </c>
      <c r="AB287" s="30">
        <f t="shared" si="161"/>
        <v>0</v>
      </c>
      <c r="AC287" s="30">
        <f t="shared" si="161"/>
        <v>0</v>
      </c>
      <c r="AD287" s="30">
        <f t="shared" si="161"/>
        <v>0</v>
      </c>
      <c r="AE287" s="30">
        <f t="shared" si="161"/>
        <v>0</v>
      </c>
      <c r="AF287" s="30">
        <f t="shared" si="161"/>
        <v>0</v>
      </c>
      <c r="AG287" s="31">
        <f t="shared" si="161"/>
        <v>0</v>
      </c>
      <c r="AH287" s="29">
        <f t="shared" si="162"/>
        <v>20</v>
      </c>
      <c r="AI287" s="30">
        <f t="shared" si="162"/>
        <v>0</v>
      </c>
      <c r="AJ287" s="30">
        <f t="shared" si="162"/>
        <v>0</v>
      </c>
      <c r="AK287" s="30">
        <f t="shared" si="162"/>
        <v>0</v>
      </c>
      <c r="AL287" s="30">
        <f t="shared" si="162"/>
        <v>0</v>
      </c>
      <c r="AM287" s="30">
        <f t="shared" si="162"/>
        <v>0</v>
      </c>
      <c r="AN287" s="31">
        <f t="shared" si="162"/>
        <v>0</v>
      </c>
      <c r="AO287" s="42"/>
      <c r="AP287" s="43"/>
      <c r="AQ287" s="43"/>
      <c r="AR287" s="43"/>
      <c r="AS287" s="43"/>
      <c r="AT287" s="43"/>
      <c r="AU287" s="90"/>
      <c r="AV287" t="str">
        <f t="shared" si="164"/>
        <v>Port Equipment - Empty Container Handlers</v>
      </c>
      <c r="AW287" t="str">
        <f t="shared" si="124"/>
        <v>Port Equipment - Empty Container Handlers_Maximal</v>
      </c>
    </row>
    <row r="288" spans="1:49" ht="15" x14ac:dyDescent="0.25">
      <c r="A288" s="35" t="s">
        <v>568</v>
      </c>
      <c r="F288" s="106">
        <v>1</v>
      </c>
      <c r="G288" s="51">
        <f>[1]ISC!BD58</f>
        <v>0</v>
      </c>
      <c r="H288" s="51">
        <f>[1]ISC!BE58</f>
        <v>0</v>
      </c>
      <c r="I288" s="51">
        <f>[1]ISC!BF58</f>
        <v>0</v>
      </c>
      <c r="J288" s="51">
        <f>[1]ISC!BG58</f>
        <v>0</v>
      </c>
      <c r="K288" s="51">
        <f>[1]ISC!BH58</f>
        <v>0</v>
      </c>
      <c r="L288" s="52">
        <f>[1]ISC!BI58</f>
        <v>0</v>
      </c>
      <c r="M288" s="86" t="str">
        <f>IFERROR(VLOOKUP(A288,[1]Revenue_Margin_input_ISC!A:F,6,0),"")</f>
        <v/>
      </c>
      <c r="N288" s="25" t="str">
        <f t="shared" si="150"/>
        <v/>
      </c>
      <c r="O288" s="25" t="str">
        <f t="shared" si="150"/>
        <v/>
      </c>
      <c r="P288" s="25" t="str">
        <f t="shared" si="150"/>
        <v/>
      </c>
      <c r="Q288" s="25" t="str">
        <f t="shared" si="150"/>
        <v/>
      </c>
      <c r="R288" s="25" t="str">
        <f t="shared" si="150"/>
        <v/>
      </c>
      <c r="S288" s="26" t="str">
        <f t="shared" si="150"/>
        <v/>
      </c>
      <c r="T288" s="27" t="str">
        <f>IFERROR(VLOOKUP(A288,[1]Revenue_Margin_input_ISC!A:K,7,0),"")</f>
        <v/>
      </c>
      <c r="U288" s="28" t="str">
        <f>IFERROR(VLOOKUP(A288,[1]Revenue_Margin_input_ISC!A:K,8,0),"")</f>
        <v/>
      </c>
      <c r="V288" s="28" t="str">
        <f>IFERROR(VLOOKUP($A288,[1]Revenue_Margin_input_ISC!$A:$AK,9,0),"")</f>
        <v/>
      </c>
      <c r="W288" s="28" t="str">
        <f>IFERROR(VLOOKUP($A288,[1]Revenue_Margin_input_ISC!$A:$AK,10,0),"")</f>
        <v/>
      </c>
      <c r="X288" s="28" t="str">
        <f>IFERROR(VLOOKUP($A288,[1]Revenue_Margin_input_ISC!$A:$AK,11,0),"")</f>
        <v/>
      </c>
      <c r="Y288" s="28" t="str">
        <f>IFERROR(VLOOKUP($A288,[1]Revenue_Margin_input_ISC!$A:$AK,12,0),"")</f>
        <v/>
      </c>
      <c r="Z288" s="28" t="str">
        <f>IFERROR(VLOOKUP($A288,[1]Revenue_Margin_input_ISC!$A:$AK,13,0),"")</f>
        <v/>
      </c>
      <c r="AA288" s="39">
        <f>SUM(AA284:AA287)</f>
        <v>250</v>
      </c>
      <c r="AB288" s="40">
        <f t="shared" ref="AB288:AN288" si="166">SUM(AB284:AB287)</f>
        <v>0</v>
      </c>
      <c r="AC288" s="40">
        <f t="shared" si="166"/>
        <v>0</v>
      </c>
      <c r="AD288" s="40">
        <f t="shared" si="166"/>
        <v>0</v>
      </c>
      <c r="AE288" s="40">
        <f t="shared" si="166"/>
        <v>0</v>
      </c>
      <c r="AF288" s="40">
        <f t="shared" si="166"/>
        <v>0</v>
      </c>
      <c r="AG288" s="41">
        <f t="shared" si="166"/>
        <v>0</v>
      </c>
      <c r="AH288" s="39">
        <f t="shared" si="166"/>
        <v>20</v>
      </c>
      <c r="AI288" s="40">
        <f t="shared" si="166"/>
        <v>0</v>
      </c>
      <c r="AJ288" s="40">
        <f t="shared" si="166"/>
        <v>0</v>
      </c>
      <c r="AK288" s="40">
        <f t="shared" si="166"/>
        <v>0</v>
      </c>
      <c r="AL288" s="40">
        <f t="shared" si="166"/>
        <v>0</v>
      </c>
      <c r="AM288" s="40">
        <f t="shared" si="166"/>
        <v>0</v>
      </c>
      <c r="AN288" s="41">
        <f t="shared" si="166"/>
        <v>0</v>
      </c>
      <c r="AO288" s="42">
        <f t="shared" ref="AO288:AU289" si="167">IFERROR(AH288/AA288,"")</f>
        <v>0.08</v>
      </c>
      <c r="AP288" s="43" t="str">
        <f t="shared" si="167"/>
        <v/>
      </c>
      <c r="AQ288" s="43" t="str">
        <f t="shared" si="167"/>
        <v/>
      </c>
      <c r="AR288" s="43" t="str">
        <f t="shared" si="167"/>
        <v/>
      </c>
      <c r="AS288" s="43" t="str">
        <f t="shared" si="167"/>
        <v/>
      </c>
      <c r="AT288" s="43" t="str">
        <f t="shared" si="167"/>
        <v/>
      </c>
      <c r="AU288" s="90" t="str">
        <f t="shared" si="167"/>
        <v/>
      </c>
      <c r="AW288" t="str">
        <f t="shared" si="124"/>
        <v>_</v>
      </c>
    </row>
    <row r="289" spans="1:49" ht="15" outlineLevel="1" x14ac:dyDescent="0.25">
      <c r="A289" s="21" t="s">
        <v>569</v>
      </c>
      <c r="B289" t="s">
        <v>570</v>
      </c>
      <c r="C289" t="s">
        <v>521</v>
      </c>
      <c r="D289" t="s">
        <v>18</v>
      </c>
      <c r="E289" t="str">
        <f>VLOOKUP(A289,[1]VLookup!G:I,3,0)</f>
        <v>C5 BT &gt;16T</v>
      </c>
      <c r="F289" s="105">
        <v>0</v>
      </c>
      <c r="G289" s="103">
        <f>IFERROR(ROUND((G$294-G$293)*$F289/$F$294,0),0)</f>
        <v>0</v>
      </c>
      <c r="H289" s="103">
        <f>IFERROR(VLOOKUP(A289,[1]ISC_bookings_input!H:I,2,0),0)</f>
        <v>0</v>
      </c>
      <c r="I289" s="103">
        <f t="shared" ref="I289:L292" si="168">IFERROR(ROUND((I$294-I$293)*$F289/$F$294,0),0)</f>
        <v>0</v>
      </c>
      <c r="J289" s="103">
        <f t="shared" si="168"/>
        <v>0</v>
      </c>
      <c r="K289" s="103">
        <f t="shared" si="168"/>
        <v>0</v>
      </c>
      <c r="L289" s="104">
        <f t="shared" si="168"/>
        <v>0</v>
      </c>
      <c r="M289" s="86" t="str">
        <f>IFERROR(VLOOKUP(A289,[1]Revenue_Margin_input_ISC!A:F,6,0),"")</f>
        <v/>
      </c>
      <c r="N289" s="25" t="str">
        <f t="shared" si="150"/>
        <v/>
      </c>
      <c r="O289" s="25" t="str">
        <f t="shared" si="150"/>
        <v/>
      </c>
      <c r="P289" s="25" t="str">
        <f t="shared" si="150"/>
        <v/>
      </c>
      <c r="Q289" s="25" t="str">
        <f t="shared" si="150"/>
        <v/>
      </c>
      <c r="R289" s="25" t="str">
        <f t="shared" si="150"/>
        <v/>
      </c>
      <c r="S289" s="26" t="str">
        <f t="shared" si="150"/>
        <v/>
      </c>
      <c r="T289" s="27" t="str">
        <f>IFERROR(VLOOKUP(A289,[1]Revenue_Margin_input_ISC!A:K,7,0),"")</f>
        <v/>
      </c>
      <c r="U289" s="28" t="str">
        <f>IFERROR(VLOOKUP(A289,[1]Revenue_Margin_input_ISC!A:K,8,0),"")</f>
        <v/>
      </c>
      <c r="V289" s="28" t="str">
        <f>IFERROR(VLOOKUP($A289,[1]Revenue_Margin_input_ISC!$A:$AK,9,0),"")</f>
        <v/>
      </c>
      <c r="W289" s="28" t="str">
        <f>IFERROR(VLOOKUP($A289,[1]Revenue_Margin_input_ISC!$A:$AK,10,0),"")</f>
        <v/>
      </c>
      <c r="X289" s="28" t="str">
        <f>IFERROR(VLOOKUP($A289,[1]Revenue_Margin_input_ISC!$A:$AK,11,0),"")</f>
        <v/>
      </c>
      <c r="Y289" s="28" t="str">
        <f>IFERROR(VLOOKUP($A289,[1]Revenue_Margin_input_ISC!$A:$AK,12,0),"")</f>
        <v/>
      </c>
      <c r="Z289" s="28" t="str">
        <f>IFERROR(VLOOKUP($A289,[1]Revenue_Margin_input_ISC!$A:$AK,13,0),"")</f>
        <v/>
      </c>
      <c r="AA289" s="29">
        <f t="shared" ref="AA289:AG293" si="169">IFERROR(F289*M289,0)</f>
        <v>0</v>
      </c>
      <c r="AB289" s="30">
        <f t="shared" si="169"/>
        <v>0</v>
      </c>
      <c r="AC289" s="30">
        <f t="shared" si="169"/>
        <v>0</v>
      </c>
      <c r="AD289" s="30">
        <f t="shared" si="169"/>
        <v>0</v>
      </c>
      <c r="AE289" s="30">
        <f t="shared" si="169"/>
        <v>0</v>
      </c>
      <c r="AF289" s="30">
        <f t="shared" si="169"/>
        <v>0</v>
      </c>
      <c r="AG289" s="31">
        <f t="shared" si="169"/>
        <v>0</v>
      </c>
      <c r="AH289" s="29">
        <f t="shared" ref="AH289:AN293" si="170">IFERROR(AA289*T289,0)</f>
        <v>0</v>
      </c>
      <c r="AI289" s="30">
        <f t="shared" si="170"/>
        <v>0</v>
      </c>
      <c r="AJ289" s="30">
        <f t="shared" si="170"/>
        <v>0</v>
      </c>
      <c r="AK289" s="30">
        <f t="shared" si="170"/>
        <v>0</v>
      </c>
      <c r="AL289" s="30">
        <f t="shared" si="170"/>
        <v>0</v>
      </c>
      <c r="AM289" s="30">
        <f t="shared" si="170"/>
        <v>0</v>
      </c>
      <c r="AN289" s="31">
        <f t="shared" si="170"/>
        <v>0</v>
      </c>
      <c r="AO289" s="42" t="str">
        <f t="shared" si="167"/>
        <v/>
      </c>
      <c r="AP289" s="43" t="str">
        <f t="shared" si="167"/>
        <v/>
      </c>
      <c r="AQ289" s="43" t="str">
        <f t="shared" si="167"/>
        <v/>
      </c>
      <c r="AR289" s="43" t="str">
        <f t="shared" si="167"/>
        <v/>
      </c>
      <c r="AS289" s="43" t="str">
        <f t="shared" si="167"/>
        <v/>
      </c>
      <c r="AT289" s="43" t="str">
        <f t="shared" si="167"/>
        <v/>
      </c>
      <c r="AU289" s="90" t="str">
        <f t="shared" si="167"/>
        <v/>
      </c>
      <c r="AV289" t="str">
        <f>$A$294</f>
        <v>Port Equipment - Reachstackers</v>
      </c>
      <c r="AW289" t="str">
        <f t="shared" si="124"/>
        <v>Port Equipment - Reachstackers_Nijmegen</v>
      </c>
    </row>
    <row r="290" spans="1:49" ht="15" outlineLevel="1" x14ac:dyDescent="0.25">
      <c r="A290" s="21" t="s">
        <v>571</v>
      </c>
      <c r="B290" t="s">
        <v>572</v>
      </c>
      <c r="C290" t="s">
        <v>537</v>
      </c>
      <c r="D290" t="s">
        <v>18</v>
      </c>
      <c r="E290" t="str">
        <f>VLOOKUP(A290,[1]VLookup!G:I,3,0)</f>
        <v>C5 BT &gt;16T</v>
      </c>
      <c r="F290" s="105">
        <v>25</v>
      </c>
      <c r="G290" s="103">
        <f t="shared" ref="G290:L290" si="171">G294</f>
        <v>0</v>
      </c>
      <c r="H290" s="103">
        <f>IFERROR(VLOOKUP(A290,[1]ISC_bookings_input!H:I,2,0),0)</f>
        <v>0</v>
      </c>
      <c r="I290" s="103">
        <f t="shared" si="171"/>
        <v>0</v>
      </c>
      <c r="J290" s="103">
        <f t="shared" si="171"/>
        <v>0</v>
      </c>
      <c r="K290" s="103">
        <f t="shared" si="171"/>
        <v>0</v>
      </c>
      <c r="L290" s="104">
        <f t="shared" si="171"/>
        <v>0</v>
      </c>
      <c r="M290" s="86">
        <f>IFERROR(VLOOKUP(A290,[1]Revenue_Margin_input_ISC!A:F,6,0),"")</f>
        <v>90</v>
      </c>
      <c r="N290" s="25">
        <f t="shared" si="150"/>
        <v>90</v>
      </c>
      <c r="O290" s="25">
        <f t="shared" si="150"/>
        <v>90</v>
      </c>
      <c r="P290" s="25">
        <f t="shared" si="150"/>
        <v>90</v>
      </c>
      <c r="Q290" s="25">
        <f t="shared" si="150"/>
        <v>90</v>
      </c>
      <c r="R290" s="25">
        <f t="shared" si="150"/>
        <v>90</v>
      </c>
      <c r="S290" s="26">
        <f t="shared" si="150"/>
        <v>90</v>
      </c>
      <c r="T290" s="27">
        <f>IFERROR(VLOOKUP(A290,[1]Revenue_Margin_input_ISC!A:K,7,0),"")</f>
        <v>0.06</v>
      </c>
      <c r="U290" s="28">
        <f>IFERROR(VLOOKUP(A290,[1]Revenue_Margin_input_ISC!A:K,8,0),"")</f>
        <v>0.06</v>
      </c>
      <c r="V290" s="28">
        <f>IFERROR(VLOOKUP($A290,[1]Revenue_Margin_input_ISC!$A:$AK,9,0),"")</f>
        <v>0.06</v>
      </c>
      <c r="W290" s="28">
        <f>IFERROR(VLOOKUP($A290,[1]Revenue_Margin_input_ISC!$A:$AK,10,0),"")</f>
        <v>0.06</v>
      </c>
      <c r="X290" s="28">
        <f>IFERROR(VLOOKUP($A290,[1]Revenue_Margin_input_ISC!$A:$AK,11,0),"")</f>
        <v>0.06</v>
      </c>
      <c r="Y290" s="28">
        <f>IFERROR(VLOOKUP($A290,[1]Revenue_Margin_input_ISC!$A:$AK,12,0),"")</f>
        <v>0.06</v>
      </c>
      <c r="Z290" s="28">
        <f>IFERROR(VLOOKUP($A290,[1]Revenue_Margin_input_ISC!$A:$AK,13,0),"")</f>
        <v>0.06</v>
      </c>
      <c r="AA290" s="29">
        <f t="shared" si="169"/>
        <v>2250</v>
      </c>
      <c r="AB290" s="30">
        <f t="shared" si="169"/>
        <v>0</v>
      </c>
      <c r="AC290" s="30">
        <f t="shared" si="169"/>
        <v>0</v>
      </c>
      <c r="AD290" s="30">
        <f t="shared" si="169"/>
        <v>0</v>
      </c>
      <c r="AE290" s="30">
        <f t="shared" si="169"/>
        <v>0</v>
      </c>
      <c r="AF290" s="30">
        <f t="shared" si="169"/>
        <v>0</v>
      </c>
      <c r="AG290" s="31">
        <f t="shared" si="169"/>
        <v>0</v>
      </c>
      <c r="AH290" s="29">
        <f t="shared" si="170"/>
        <v>135</v>
      </c>
      <c r="AI290" s="30">
        <f t="shared" si="170"/>
        <v>0</v>
      </c>
      <c r="AJ290" s="30">
        <f t="shared" si="170"/>
        <v>0</v>
      </c>
      <c r="AK290" s="30">
        <f t="shared" si="170"/>
        <v>0</v>
      </c>
      <c r="AL290" s="30">
        <f t="shared" si="170"/>
        <v>0</v>
      </c>
      <c r="AM290" s="30">
        <f t="shared" si="170"/>
        <v>0</v>
      </c>
      <c r="AN290" s="31">
        <f t="shared" si="170"/>
        <v>0</v>
      </c>
      <c r="AO290" s="42"/>
      <c r="AP290" s="43"/>
      <c r="AQ290" s="43"/>
      <c r="AR290" s="43"/>
      <c r="AS290" s="43"/>
      <c r="AT290" s="43"/>
      <c r="AU290" s="90"/>
      <c r="AV290" t="str">
        <f t="shared" ref="AV290:AV293" si="172">$A$294</f>
        <v>Port Equipment - Reachstackers</v>
      </c>
      <c r="AW290" t="str">
        <f t="shared" si="124"/>
        <v>Port Equipment - Reachstackers_India</v>
      </c>
    </row>
    <row r="291" spans="1:49" ht="15" outlineLevel="1" x14ac:dyDescent="0.25">
      <c r="A291" s="21" t="s">
        <v>573</v>
      </c>
      <c r="B291" t="s">
        <v>574</v>
      </c>
      <c r="C291" t="s">
        <v>521</v>
      </c>
      <c r="D291" t="s">
        <v>18</v>
      </c>
      <c r="E291" t="str">
        <f>VLOOKUP(A291,[1]VLookup!G:I,3,0)</f>
        <v>C5 BT &gt;16T</v>
      </c>
      <c r="F291" s="105">
        <v>0</v>
      </c>
      <c r="G291" s="103">
        <f t="shared" ref="G291:G292" si="173">IFERROR(ROUND((G$294-G$293)*$F291/$F$294,0),0)</f>
        <v>0</v>
      </c>
      <c r="H291" s="103">
        <f>IFERROR(VLOOKUP(A291,[1]ISC_bookings_input!H:I,2,0),0)</f>
        <v>0</v>
      </c>
      <c r="I291" s="103">
        <f t="shared" si="168"/>
        <v>0</v>
      </c>
      <c r="J291" s="103">
        <f t="shared" si="168"/>
        <v>0</v>
      </c>
      <c r="K291" s="103">
        <f t="shared" si="168"/>
        <v>0</v>
      </c>
      <c r="L291" s="104">
        <f t="shared" si="168"/>
        <v>0</v>
      </c>
      <c r="M291" s="86" t="str">
        <f>IFERROR(VLOOKUP(A291,[1]Revenue_Margin_input_ISC!A:F,6,0),"")</f>
        <v/>
      </c>
      <c r="N291" s="25" t="str">
        <f t="shared" ref="N291:S294" si="174">M291</f>
        <v/>
      </c>
      <c r="O291" s="25" t="str">
        <f t="shared" si="174"/>
        <v/>
      </c>
      <c r="P291" s="25" t="str">
        <f t="shared" si="174"/>
        <v/>
      </c>
      <c r="Q291" s="25" t="str">
        <f t="shared" si="174"/>
        <v/>
      </c>
      <c r="R291" s="25" t="str">
        <f t="shared" si="174"/>
        <v/>
      </c>
      <c r="S291" s="26" t="str">
        <f t="shared" si="174"/>
        <v/>
      </c>
      <c r="T291" s="27" t="str">
        <f>IFERROR(VLOOKUP(A291,[1]Revenue_Margin_input_ISC!A:K,7,0),"")</f>
        <v/>
      </c>
      <c r="U291" s="28" t="str">
        <f>IFERROR(VLOOKUP(A291,[1]Revenue_Margin_input_ISC!A:K,8,0),"")</f>
        <v/>
      </c>
      <c r="V291" s="28" t="str">
        <f>IFERROR(VLOOKUP($A291,[1]Revenue_Margin_input_ISC!$A:$AK,9,0),"")</f>
        <v/>
      </c>
      <c r="W291" s="28" t="str">
        <f>IFERROR(VLOOKUP($A291,[1]Revenue_Margin_input_ISC!$A:$AK,10,0),"")</f>
        <v/>
      </c>
      <c r="X291" s="28" t="str">
        <f>IFERROR(VLOOKUP($A291,[1]Revenue_Margin_input_ISC!$A:$AK,11,0),"")</f>
        <v/>
      </c>
      <c r="Y291" s="28" t="str">
        <f>IFERROR(VLOOKUP($A291,[1]Revenue_Margin_input_ISC!$A:$AK,12,0),"")</f>
        <v/>
      </c>
      <c r="Z291" s="28" t="str">
        <f>IFERROR(VLOOKUP($A291,[1]Revenue_Margin_input_ISC!$A:$AK,13,0),"")</f>
        <v/>
      </c>
      <c r="AA291" s="29">
        <f t="shared" si="169"/>
        <v>0</v>
      </c>
      <c r="AB291" s="30">
        <f t="shared" si="169"/>
        <v>0</v>
      </c>
      <c r="AC291" s="30">
        <f t="shared" si="169"/>
        <v>0</v>
      </c>
      <c r="AD291" s="30">
        <f t="shared" si="169"/>
        <v>0</v>
      </c>
      <c r="AE291" s="30">
        <f t="shared" si="169"/>
        <v>0</v>
      </c>
      <c r="AF291" s="30">
        <f t="shared" si="169"/>
        <v>0</v>
      </c>
      <c r="AG291" s="31">
        <f t="shared" si="169"/>
        <v>0</v>
      </c>
      <c r="AH291" s="29">
        <f t="shared" si="170"/>
        <v>0</v>
      </c>
      <c r="AI291" s="30">
        <f t="shared" si="170"/>
        <v>0</v>
      </c>
      <c r="AJ291" s="30">
        <f t="shared" si="170"/>
        <v>0</v>
      </c>
      <c r="AK291" s="30">
        <f t="shared" si="170"/>
        <v>0</v>
      </c>
      <c r="AL291" s="30">
        <f t="shared" si="170"/>
        <v>0</v>
      </c>
      <c r="AM291" s="30">
        <f t="shared" si="170"/>
        <v>0</v>
      </c>
      <c r="AN291" s="31">
        <f t="shared" si="170"/>
        <v>0</v>
      </c>
      <c r="AO291" s="42" t="str">
        <f t="shared" ref="AO291:AU295" si="175">IFERROR(AH291/AA291,"")</f>
        <v/>
      </c>
      <c r="AP291" s="43" t="str">
        <f t="shared" si="175"/>
        <v/>
      </c>
      <c r="AQ291" s="43" t="str">
        <f t="shared" si="175"/>
        <v/>
      </c>
      <c r="AR291" s="43" t="str">
        <f t="shared" si="175"/>
        <v/>
      </c>
      <c r="AS291" s="43" t="str">
        <f t="shared" si="175"/>
        <v/>
      </c>
      <c r="AT291" s="43" t="str">
        <f t="shared" si="175"/>
        <v/>
      </c>
      <c r="AU291" s="90" t="str">
        <f t="shared" si="175"/>
        <v/>
      </c>
      <c r="AV291" t="str">
        <f t="shared" si="172"/>
        <v>Port Equipment - Reachstackers</v>
      </c>
      <c r="AW291" t="str">
        <f t="shared" si="124"/>
        <v>Port Equipment - Reachstackers_Nijmegen</v>
      </c>
    </row>
    <row r="292" spans="1:49" ht="15" outlineLevel="1" x14ac:dyDescent="0.25">
      <c r="A292" s="21" t="s">
        <v>575</v>
      </c>
      <c r="B292" t="s">
        <v>574</v>
      </c>
      <c r="C292" t="s">
        <v>537</v>
      </c>
      <c r="D292" t="s">
        <v>18</v>
      </c>
      <c r="E292" t="str">
        <f>VLOOKUP(A292,[1]VLookup!G:I,3,0)</f>
        <v>C5 BT &gt;16T</v>
      </c>
      <c r="F292" s="105">
        <v>0</v>
      </c>
      <c r="G292" s="103">
        <f t="shared" si="173"/>
        <v>0</v>
      </c>
      <c r="H292" s="103">
        <f>IFERROR(VLOOKUP(A292,[1]ISC_bookings_input!H:I,2,0),0)</f>
        <v>0</v>
      </c>
      <c r="I292" s="103">
        <f t="shared" si="168"/>
        <v>0</v>
      </c>
      <c r="J292" s="103">
        <f t="shared" si="168"/>
        <v>0</v>
      </c>
      <c r="K292" s="103">
        <f t="shared" si="168"/>
        <v>0</v>
      </c>
      <c r="L292" s="104">
        <f t="shared" si="168"/>
        <v>0</v>
      </c>
      <c r="M292" s="86" t="str">
        <f>IFERROR(VLOOKUP(A292,[1]Revenue_Margin_input_ISC!A:F,6,0),"")</f>
        <v/>
      </c>
      <c r="N292" s="25" t="str">
        <f t="shared" si="174"/>
        <v/>
      </c>
      <c r="O292" s="25" t="str">
        <f t="shared" si="174"/>
        <v/>
      </c>
      <c r="P292" s="25" t="str">
        <f t="shared" si="174"/>
        <v/>
      </c>
      <c r="Q292" s="25" t="str">
        <f t="shared" si="174"/>
        <v/>
      </c>
      <c r="R292" s="25" t="str">
        <f t="shared" si="174"/>
        <v/>
      </c>
      <c r="S292" s="26" t="str">
        <f t="shared" si="174"/>
        <v/>
      </c>
      <c r="T292" s="27" t="str">
        <f>IFERROR(VLOOKUP(A292,[1]Revenue_Margin_input_ISC!A:K,7,0),"")</f>
        <v/>
      </c>
      <c r="U292" s="28" t="str">
        <f>IFERROR(VLOOKUP(A292,[1]Revenue_Margin_input_ISC!A:K,8,0),"")</f>
        <v/>
      </c>
      <c r="V292" s="28" t="str">
        <f>IFERROR(VLOOKUP($A292,[1]Revenue_Margin_input_ISC!$A:$AK,9,0),"")</f>
        <v/>
      </c>
      <c r="W292" s="28" t="str">
        <f>IFERROR(VLOOKUP($A292,[1]Revenue_Margin_input_ISC!$A:$AK,10,0),"")</f>
        <v/>
      </c>
      <c r="X292" s="28" t="str">
        <f>IFERROR(VLOOKUP($A292,[1]Revenue_Margin_input_ISC!$A:$AK,11,0),"")</f>
        <v/>
      </c>
      <c r="Y292" s="28" t="str">
        <f>IFERROR(VLOOKUP($A292,[1]Revenue_Margin_input_ISC!$A:$AK,12,0),"")</f>
        <v/>
      </c>
      <c r="Z292" s="28" t="str">
        <f>IFERROR(VLOOKUP($A292,[1]Revenue_Margin_input_ISC!$A:$AK,13,0),"")</f>
        <v/>
      </c>
      <c r="AA292" s="29">
        <f t="shared" si="169"/>
        <v>0</v>
      </c>
      <c r="AB292" s="30">
        <f t="shared" si="169"/>
        <v>0</v>
      </c>
      <c r="AC292" s="30">
        <f t="shared" si="169"/>
        <v>0</v>
      </c>
      <c r="AD292" s="30">
        <f t="shared" si="169"/>
        <v>0</v>
      </c>
      <c r="AE292" s="30">
        <f t="shared" si="169"/>
        <v>0</v>
      </c>
      <c r="AF292" s="30">
        <f t="shared" si="169"/>
        <v>0</v>
      </c>
      <c r="AG292" s="31">
        <f t="shared" si="169"/>
        <v>0</v>
      </c>
      <c r="AH292" s="29">
        <f t="shared" si="170"/>
        <v>0</v>
      </c>
      <c r="AI292" s="30">
        <f t="shared" si="170"/>
        <v>0</v>
      </c>
      <c r="AJ292" s="30">
        <f t="shared" si="170"/>
        <v>0</v>
      </c>
      <c r="AK292" s="30">
        <f t="shared" si="170"/>
        <v>0</v>
      </c>
      <c r="AL292" s="30">
        <f t="shared" si="170"/>
        <v>0</v>
      </c>
      <c r="AM292" s="30">
        <f t="shared" si="170"/>
        <v>0</v>
      </c>
      <c r="AN292" s="31">
        <f t="shared" si="170"/>
        <v>0</v>
      </c>
      <c r="AO292" s="42" t="str">
        <f t="shared" si="175"/>
        <v/>
      </c>
      <c r="AP292" s="43" t="str">
        <f t="shared" si="175"/>
        <v/>
      </c>
      <c r="AQ292" s="43" t="str">
        <f t="shared" si="175"/>
        <v/>
      </c>
      <c r="AR292" s="43" t="str">
        <f t="shared" si="175"/>
        <v/>
      </c>
      <c r="AS292" s="43" t="str">
        <f t="shared" si="175"/>
        <v/>
      </c>
      <c r="AT292" s="43" t="str">
        <f t="shared" si="175"/>
        <v/>
      </c>
      <c r="AU292" s="90" t="str">
        <f t="shared" si="175"/>
        <v/>
      </c>
      <c r="AV292" t="str">
        <f t="shared" si="172"/>
        <v>Port Equipment - Reachstackers</v>
      </c>
      <c r="AW292" t="str">
        <f t="shared" si="124"/>
        <v>Port Equipment - Reachstackers_India</v>
      </c>
    </row>
    <row r="293" spans="1:49" ht="15" outlineLevel="1" x14ac:dyDescent="0.25">
      <c r="A293" s="46" t="s">
        <v>540</v>
      </c>
      <c r="B293" s="48" t="s">
        <v>577</v>
      </c>
      <c r="C293" s="48" t="s">
        <v>93</v>
      </c>
      <c r="D293" s="48" t="s">
        <v>18</v>
      </c>
      <c r="E293" s="48" t="s">
        <v>567</v>
      </c>
      <c r="F293" s="105">
        <v>0</v>
      </c>
      <c r="G293" s="103">
        <v>0</v>
      </c>
      <c r="H293" s="103">
        <f>IFERROR(VLOOKUP(A293,[1]ISC_bookings_input!H:I,2,0),0)</f>
        <v>0</v>
      </c>
      <c r="I293" s="103">
        <v>0</v>
      </c>
      <c r="J293" s="103">
        <v>0</v>
      </c>
      <c r="K293" s="103">
        <v>0</v>
      </c>
      <c r="L293" s="104">
        <v>0</v>
      </c>
      <c r="M293" s="86">
        <f>IFERROR(VLOOKUP(A293,[1]Revenue_Margin_input_ISC!A:F,6,0),"")</f>
        <v>40</v>
      </c>
      <c r="N293" s="25">
        <f t="shared" si="174"/>
        <v>40</v>
      </c>
      <c r="O293" s="25">
        <f t="shared" si="174"/>
        <v>40</v>
      </c>
      <c r="P293" s="25">
        <f t="shared" si="174"/>
        <v>40</v>
      </c>
      <c r="Q293" s="25">
        <f t="shared" si="174"/>
        <v>40</v>
      </c>
      <c r="R293" s="25">
        <f t="shared" si="174"/>
        <v>40</v>
      </c>
      <c r="S293" s="26">
        <f t="shared" si="174"/>
        <v>40</v>
      </c>
      <c r="T293" s="27">
        <f>IFERROR(VLOOKUP(A293,[1]Revenue_Margin_input_ISC!A:K,7,0),"")</f>
        <v>0.08</v>
      </c>
      <c r="U293" s="28">
        <f>IFERROR(VLOOKUP(A293,[1]Revenue_Margin_input_ISC!A:K,8,0),"")</f>
        <v>0.08</v>
      </c>
      <c r="V293" s="28">
        <f>IFERROR(VLOOKUP($A293,[1]Revenue_Margin_input_ISC!$A:$AK,9,0),"")</f>
        <v>0.09</v>
      </c>
      <c r="W293" s="28">
        <f>IFERROR(VLOOKUP($A293,[1]Revenue_Margin_input_ISC!$A:$AK,10,0),"")</f>
        <v>0.09</v>
      </c>
      <c r="X293" s="28">
        <f>IFERROR(VLOOKUP($A293,[1]Revenue_Margin_input_ISC!$A:$AK,11,0),"")</f>
        <v>0.09</v>
      </c>
      <c r="Y293" s="28">
        <f>IFERROR(VLOOKUP($A293,[1]Revenue_Margin_input_ISC!$A:$AK,12,0),"")</f>
        <v>0.09</v>
      </c>
      <c r="Z293" s="28">
        <f>IFERROR(VLOOKUP($A293,[1]Revenue_Margin_input_ISC!$A:$AK,13,0),"")</f>
        <v>0.09</v>
      </c>
      <c r="AA293" s="29">
        <f t="shared" si="169"/>
        <v>0</v>
      </c>
      <c r="AB293" s="30">
        <f t="shared" si="169"/>
        <v>0</v>
      </c>
      <c r="AC293" s="30">
        <f t="shared" si="169"/>
        <v>0</v>
      </c>
      <c r="AD293" s="30">
        <f t="shared" si="169"/>
        <v>0</v>
      </c>
      <c r="AE293" s="30">
        <f t="shared" si="169"/>
        <v>0</v>
      </c>
      <c r="AF293" s="30">
        <f t="shared" si="169"/>
        <v>0</v>
      </c>
      <c r="AG293" s="31">
        <f t="shared" si="169"/>
        <v>0</v>
      </c>
      <c r="AH293" s="29">
        <f t="shared" si="170"/>
        <v>0</v>
      </c>
      <c r="AI293" s="30">
        <f t="shared" si="170"/>
        <v>0</v>
      </c>
      <c r="AJ293" s="30">
        <f t="shared" si="170"/>
        <v>0</v>
      </c>
      <c r="AK293" s="30">
        <f t="shared" si="170"/>
        <v>0</v>
      </c>
      <c r="AL293" s="30">
        <f t="shared" si="170"/>
        <v>0</v>
      </c>
      <c r="AM293" s="30">
        <f t="shared" si="170"/>
        <v>0</v>
      </c>
      <c r="AN293" s="31">
        <f t="shared" si="170"/>
        <v>0</v>
      </c>
      <c r="AO293" s="42" t="str">
        <f t="shared" si="175"/>
        <v/>
      </c>
      <c r="AP293" s="43" t="str">
        <f t="shared" si="175"/>
        <v/>
      </c>
      <c r="AQ293" s="43" t="str">
        <f t="shared" si="175"/>
        <v/>
      </c>
      <c r="AR293" s="43" t="str">
        <f t="shared" si="175"/>
        <v/>
      </c>
      <c r="AS293" s="43" t="str">
        <f t="shared" si="175"/>
        <v/>
      </c>
      <c r="AT293" s="43" t="str">
        <f t="shared" si="175"/>
        <v/>
      </c>
      <c r="AU293" s="90" t="str">
        <f t="shared" si="175"/>
        <v/>
      </c>
      <c r="AV293" t="str">
        <f t="shared" si="172"/>
        <v>Port Equipment - Reachstackers</v>
      </c>
      <c r="AW293" t="str">
        <f t="shared" si="124"/>
        <v>Port Equipment - Reachstackers_Maximal</v>
      </c>
    </row>
    <row r="294" spans="1:49" ht="15.75" thickBot="1" x14ac:dyDescent="0.3">
      <c r="A294" s="35" t="s">
        <v>578</v>
      </c>
      <c r="F294" s="106">
        <v>25</v>
      </c>
      <c r="G294" s="51">
        <f>[1]ISC!BD59</f>
        <v>0</v>
      </c>
      <c r="H294" s="51">
        <f>[1]ISC!BE59</f>
        <v>0</v>
      </c>
      <c r="I294" s="51">
        <f>[1]ISC!BF59</f>
        <v>0</v>
      </c>
      <c r="J294" s="51">
        <f>[1]ISC!BG59</f>
        <v>0</v>
      </c>
      <c r="K294" s="51">
        <f>[1]ISC!BH59</f>
        <v>0</v>
      </c>
      <c r="L294" s="52">
        <f>[1]ISC!BI59</f>
        <v>0</v>
      </c>
      <c r="M294" s="86" t="str">
        <f>IFERROR(VLOOKUP(A294,[1]Revenue_Margin_input_ISC!A:F,6,0),"")</f>
        <v/>
      </c>
      <c r="N294" s="25" t="str">
        <f t="shared" si="174"/>
        <v/>
      </c>
      <c r="O294" s="25" t="str">
        <f t="shared" si="174"/>
        <v/>
      </c>
      <c r="P294" s="25" t="str">
        <f t="shared" si="174"/>
        <v/>
      </c>
      <c r="Q294" s="25" t="str">
        <f t="shared" si="174"/>
        <v/>
      </c>
      <c r="R294" s="25" t="str">
        <f t="shared" si="174"/>
        <v/>
      </c>
      <c r="S294" s="26" t="str">
        <f t="shared" si="174"/>
        <v/>
      </c>
      <c r="T294" s="27" t="str">
        <f>IFERROR(VLOOKUP(A294,[1]Revenue_Margin_input_ISC!A:K,7,0),"")</f>
        <v/>
      </c>
      <c r="U294" s="28" t="str">
        <f>IFERROR(VLOOKUP(A294,[1]Revenue_Margin_input_ISC!A:K,8,0),"")</f>
        <v/>
      </c>
      <c r="V294" s="28" t="str">
        <f>IFERROR(VLOOKUP(A294,[1]Revenue_Margin_input_ISC!A:K,9,0),"")</f>
        <v/>
      </c>
      <c r="W294" s="28" t="str">
        <f>IFERROR(VLOOKUP(A294,[1]Revenue_Margin_input_ISC!A:K,10,0),"")</f>
        <v/>
      </c>
      <c r="X294" s="28" t="str">
        <f>IFERROR(VLOOKUP(A294,[1]Revenue_Margin_input_ISC!A:K,11,0),"")</f>
        <v/>
      </c>
      <c r="Y294" s="28" t="str">
        <f>IFERROR(VLOOKUP(B294,[1]Revenue_Margin_input_ISC!B:L,11,0),"")</f>
        <v/>
      </c>
      <c r="Z294" s="87" t="str">
        <f>IFERROR(VLOOKUP(C294,[1]Revenue_Margin_input_ISC!C:M,11,0),"")</f>
        <v/>
      </c>
      <c r="AA294" s="39">
        <f>SUM(AA289:AA293)</f>
        <v>2250</v>
      </c>
      <c r="AB294" s="40">
        <f t="shared" ref="AB294:AN294" si="176">SUM(AB289:AB293)</f>
        <v>0</v>
      </c>
      <c r="AC294" s="40">
        <f t="shared" si="176"/>
        <v>0</v>
      </c>
      <c r="AD294" s="40">
        <f t="shared" si="176"/>
        <v>0</v>
      </c>
      <c r="AE294" s="40">
        <f t="shared" si="176"/>
        <v>0</v>
      </c>
      <c r="AF294" s="40">
        <f t="shared" si="176"/>
        <v>0</v>
      </c>
      <c r="AG294" s="41">
        <f t="shared" si="176"/>
        <v>0</v>
      </c>
      <c r="AH294" s="39">
        <f t="shared" si="176"/>
        <v>135</v>
      </c>
      <c r="AI294" s="40">
        <f t="shared" si="176"/>
        <v>0</v>
      </c>
      <c r="AJ294" s="40">
        <f t="shared" si="176"/>
        <v>0</v>
      </c>
      <c r="AK294" s="40">
        <f t="shared" si="176"/>
        <v>0</v>
      </c>
      <c r="AL294" s="40">
        <f t="shared" si="176"/>
        <v>0</v>
      </c>
      <c r="AM294" s="40">
        <f t="shared" si="176"/>
        <v>0</v>
      </c>
      <c r="AN294" s="41">
        <f t="shared" si="176"/>
        <v>0</v>
      </c>
      <c r="AO294" s="42">
        <f t="shared" si="175"/>
        <v>0.06</v>
      </c>
      <c r="AP294" s="43" t="str">
        <f t="shared" si="175"/>
        <v/>
      </c>
      <c r="AQ294" s="43" t="str">
        <f t="shared" si="175"/>
        <v/>
      </c>
      <c r="AR294" s="43" t="str">
        <f t="shared" si="175"/>
        <v/>
      </c>
      <c r="AS294" s="43" t="str">
        <f t="shared" si="175"/>
        <v/>
      </c>
      <c r="AT294" s="43" t="str">
        <f t="shared" si="175"/>
        <v/>
      </c>
      <c r="AU294" s="90" t="str">
        <f t="shared" si="175"/>
        <v/>
      </c>
      <c r="AW294" t="str">
        <f t="shared" si="124"/>
        <v>_</v>
      </c>
    </row>
    <row r="295" spans="1:49" ht="15.75" thickBot="1" x14ac:dyDescent="0.3">
      <c r="A295" s="35" t="s">
        <v>579</v>
      </c>
      <c r="F295" s="107">
        <v>364</v>
      </c>
      <c r="G295" s="108">
        <f t="shared" ref="G295:L295" si="177">G31+G42+G51+G101+G103+G178+G204+G214+G216+G221+G241+G249+G258+G265+G276+G283+G288+G294</f>
        <v>607</v>
      </c>
      <c r="H295" s="108">
        <f t="shared" si="177"/>
        <v>688</v>
      </c>
      <c r="I295" s="108">
        <f t="shared" si="177"/>
        <v>942</v>
      </c>
      <c r="J295" s="108">
        <f t="shared" si="177"/>
        <v>1203</v>
      </c>
      <c r="K295" s="108">
        <f t="shared" si="177"/>
        <v>1390</v>
      </c>
      <c r="L295" s="109">
        <f t="shared" si="177"/>
        <v>1609</v>
      </c>
      <c r="M295" s="95"/>
      <c r="N295" s="56"/>
      <c r="O295" s="56"/>
      <c r="P295" s="56"/>
      <c r="Q295" s="56"/>
      <c r="R295" s="56"/>
      <c r="S295" s="57"/>
      <c r="T295" s="58"/>
      <c r="U295" s="59"/>
      <c r="V295" s="59"/>
      <c r="W295" s="59"/>
      <c r="X295" s="59"/>
      <c r="Y295" s="59"/>
      <c r="Z295" s="60"/>
      <c r="AA295" s="53">
        <f t="shared" ref="AA295:AN295" si="178">AA31+AA42+AA51+AA101+AA103+AA178+AA204+AA214+AA216+AA221+AA241+AA249+AA258+AA265+AA276+AA283+AA288+AA294</f>
        <v>6752.3389475090189</v>
      </c>
      <c r="AB295" s="54">
        <f t="shared" si="178"/>
        <v>5101.1173367316005</v>
      </c>
      <c r="AC295" s="54">
        <f t="shared" si="178"/>
        <v>7368.7632241666661</v>
      </c>
      <c r="AD295" s="54">
        <f t="shared" si="178"/>
        <v>9599.3825986868687</v>
      </c>
      <c r="AE295" s="54">
        <f t="shared" si="178"/>
        <v>14824.752578221502</v>
      </c>
      <c r="AF295" s="54">
        <f t="shared" si="178"/>
        <v>17349.214105256135</v>
      </c>
      <c r="AG295" s="55">
        <f t="shared" si="178"/>
        <v>19234.730521392496</v>
      </c>
      <c r="AH295" s="53">
        <f t="shared" si="178"/>
        <v>460.92903202835487</v>
      </c>
      <c r="AI295" s="54">
        <f t="shared" si="178"/>
        <v>401.15285259117752</v>
      </c>
      <c r="AJ295" s="54">
        <f>AJ31+AJ42+AJ51+AJ101+AJ103+AJ178+AJ204+AJ214+AJ216+AJ221+AJ241+AJ249+AJ258+AJ265+AJ276+AJ283+AJ288+AJ294</f>
        <v>861.51357558333291</v>
      </c>
      <c r="AK295" s="54">
        <f t="shared" si="178"/>
        <v>1134.6440644002519</v>
      </c>
      <c r="AL295" s="54">
        <f t="shared" si="178"/>
        <v>1805.0556933096136</v>
      </c>
      <c r="AM295" s="54">
        <f t="shared" si="178"/>
        <v>2103.9896205939745</v>
      </c>
      <c r="AN295" s="55">
        <f t="shared" si="178"/>
        <v>2333.1635951394292</v>
      </c>
      <c r="AO295" s="61">
        <f t="shared" si="175"/>
        <v>6.8262128961756957E-2</v>
      </c>
      <c r="AP295" s="62">
        <f t="shared" si="175"/>
        <v>7.864019314015723E-2</v>
      </c>
      <c r="AQ295" s="62">
        <f t="shared" si="175"/>
        <v>0.11691427032936881</v>
      </c>
      <c r="AR295" s="62">
        <f t="shared" si="175"/>
        <v>0.1181996917755381</v>
      </c>
      <c r="AS295" s="62">
        <f t="shared" si="175"/>
        <v>0.12175958308817608</v>
      </c>
      <c r="AT295" s="62">
        <f t="shared" si="175"/>
        <v>0.121272906532207</v>
      </c>
      <c r="AU295" s="96">
        <f t="shared" si="175"/>
        <v>0.12129952080922214</v>
      </c>
      <c r="AW295" t="str">
        <f t="shared" si="124"/>
        <v>_</v>
      </c>
    </row>
    <row r="297" spans="1:49" outlineLevel="1" x14ac:dyDescent="0.2">
      <c r="A297" s="1" t="s">
        <v>580</v>
      </c>
      <c r="F297" s="103">
        <f>SUM(F3:F30,F32:F41,F43:F50,F52:F100,F102,F104:F177,F179:F201,F205:F213,F215,F217:F220,F222:F238,F242:F248,F250:F257,F259:F262,F266:F274,F277:F282,F284:F286,F289:F292)-F31-F42-F51-F101-F103-F178-F204-F214-F216-F221-F241-F249-F258-F265-F276-F283-F288-F294</f>
        <v>-43</v>
      </c>
      <c r="G297" s="103">
        <f>SUM(G3:G30,G32:G41,G43:G50,G52:G100,G102,G104:G177,G179:G203,G205:G213,G215,G217:G220,G222:G240,G242:G248,G250:G257,G259:G264,G266:G275,G277:G282,G284:G287,G289:G293)-G31-G42-G51-G101-G103-G178-G204-G214-G216-G221-G241-G249-G258-G265-G276-G283-G288-G294</f>
        <v>-4</v>
      </c>
      <c r="H297" s="103">
        <f t="shared" ref="H297:L297" si="179">SUM(H3:H30,H32:H41,H43:H50,H52:H100,H102,H104:H177,H179:H203,H205:H213,H215,H217:H220,H222:H240,H242:H248,H250:H257,H259:H264,H266:H275,H277:H282,H284:H287,H289:H293)-H31-H42-H51-H101-H103-H178-H204-H214-H216-H221-H241-H249-H258-H265-H276-H283-H288-H294</f>
        <v>0</v>
      </c>
      <c r="I297" s="103">
        <f t="shared" si="179"/>
        <v>0</v>
      </c>
      <c r="J297" s="103">
        <f t="shared" si="179"/>
        <v>0</v>
      </c>
      <c r="K297" s="103">
        <f t="shared" si="179"/>
        <v>0</v>
      </c>
      <c r="L297" s="103">
        <f t="shared" si="179"/>
        <v>0</v>
      </c>
    </row>
  </sheetData>
  <autoFilter ref="A2:AS295" xr:uid="{00000000-0009-0000-0000-00000C000000}"/>
  <pageMargins left="0.7" right="0.7" top="0.75" bottom="0.75" header="0.3" footer="0.3"/>
  <pageSetup paperSize="8" scale="60" orientation="landscape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Asia_Fin</vt:lpstr>
      <vt:lpstr>Pac_Fin</vt:lpstr>
      <vt:lpstr>ISC_Fin</vt:lpstr>
    </vt:vector>
  </TitlesOfParts>
  <Company>Hyster Yale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Mei</dc:creator>
  <cp:lastModifiedBy>Ng, Mei</cp:lastModifiedBy>
  <dcterms:created xsi:type="dcterms:W3CDTF">2023-09-13T02:50:44Z</dcterms:created>
  <dcterms:modified xsi:type="dcterms:W3CDTF">2023-09-13T02:52:20Z</dcterms:modified>
</cp:coreProperties>
</file>